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charts/chartEx3.xml" ContentType="application/vnd.ms-office.chartex+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chartEx4.xml" ContentType="application/vnd.ms-office.chartex+xml"/>
  <Override PartName="/xl/charts/style9.xml" ContentType="application/vnd.ms-office.chartstyle+xml"/>
  <Override PartName="/xl/charts/colors9.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3.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slicers/slicer1.xml" ContentType="application/vnd.ms-excel.slicer+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Ex5.xml" ContentType="application/vnd.ms-office.chartex+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chart12.xml" ContentType="application/vnd.openxmlformats-officedocument.drawingml.chart+xml"/>
  <Override PartName="/xl/charts/chartEx6.xml" ContentType="application/vnd.ms-office.chartex+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chart14.xml" ContentType="application/vnd.openxmlformats-officedocument.drawingml.chart+xml"/>
  <Override PartName="/xl/charts/chartEx7.xml" ContentType="application/vnd.ms-office.chartex+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drawings/drawing4.xml" ContentType="application/vnd.openxmlformats-officedocument.drawing+xml"/>
  <Override PartName="/xl/slicers/slicer2.xml" ContentType="application/vnd.ms-excel.slicer+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Ex8.xml" ContentType="application/vnd.ms-office.chartex+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202300"/>
  <mc:AlternateContent xmlns:mc="http://schemas.openxmlformats.org/markup-compatibility/2006">
    <mc:Choice Requires="x15">
      <x15ac:absPath xmlns:x15ac="http://schemas.microsoft.com/office/spreadsheetml/2010/11/ac" url="C:\Users\KhalidAlshammari\Documents\Learning\Projects\Used Cars\"/>
    </mc:Choice>
  </mc:AlternateContent>
  <xr:revisionPtr revIDLastSave="0" documentId="13_ncr:1_{3ED5D941-BB7D-4C24-9193-AE1D503DAE0A}" xr6:coauthVersionLast="47" xr6:coauthVersionMax="47" xr10:uidLastSave="{00000000-0000-0000-0000-000000000000}"/>
  <bookViews>
    <workbookView showSheetTabs="0" xWindow="-110" yWindow="-110" windowWidth="19420" windowHeight="11020" tabRatio="888" activeTab="4" xr2:uid="{BB666CBA-1330-4AE7-ACE7-714B298F1DE2}"/>
  </bookViews>
  <sheets>
    <sheet name="Raw Data" sheetId="2" r:id="rId1"/>
    <sheet name="Data Source" sheetId="10" r:id="rId2"/>
    <sheet name="Overview Sources" sheetId="11" r:id="rId3"/>
    <sheet name="Overview" sheetId="13" r:id="rId4"/>
    <sheet name="Drilldown Sources" sheetId="16" r:id="rId5"/>
    <sheet name="Drilldown" sheetId="19" r:id="rId6"/>
  </sheets>
  <externalReferences>
    <externalReference r:id="rId7"/>
  </externalReferences>
  <definedNames>
    <definedName name="_xlnm._FilterDatabase" localSheetId="1" hidden="1">'Data Source'!$A$1:$O$5476</definedName>
    <definedName name="_xlnm._FilterDatabase" localSheetId="0" hidden="1">'Raw Data'!$A$1:$M$8036</definedName>
    <definedName name="_xlchart.v5.0" hidden="1">'Overview Sources'!$Q$37</definedName>
    <definedName name="_xlchart.v5.1" hidden="1">'Overview Sources'!$Q$38:$Q$50</definedName>
    <definedName name="_xlchart.v5.10" hidden="1">'Overview Sources'!$AC$37:$AC$49</definedName>
    <definedName name="_xlchart.v5.11" hidden="1">'Overview Sources'!$AD$36</definedName>
    <definedName name="_xlchart.v5.12" hidden="1">'Overview Sources'!$AD$37:$AD$49</definedName>
    <definedName name="_xlchart.v5.13" hidden="1">'Overview Sources'!$Q$37</definedName>
    <definedName name="_xlchart.v5.14" hidden="1">'Overview Sources'!$Q$38:$Q$50</definedName>
    <definedName name="_xlchart.v5.15" hidden="1">'Overview Sources'!$R$37</definedName>
    <definedName name="_xlchart.v5.16" hidden="1">'Overview Sources'!$R$38:$R$50</definedName>
    <definedName name="_xlchart.v5.17" hidden="1">'Drilldown Sources'!$Q$91</definedName>
    <definedName name="_xlchart.v5.18" hidden="1">'Drilldown Sources'!$Q$92:$Q$104</definedName>
    <definedName name="_xlchart.v5.19" hidden="1">'Drilldown Sources'!$R$91</definedName>
    <definedName name="_xlchart.v5.2" hidden="1">'Overview Sources'!$R$37</definedName>
    <definedName name="_xlchart.v5.20" hidden="1">'Drilldown Sources'!$R$92:$R$104</definedName>
    <definedName name="_xlchart.v5.21" hidden="1">'Drilldown Sources'!$Q$41</definedName>
    <definedName name="_xlchart.v5.22" hidden="1">'Drilldown Sources'!$Q$42:$Q$54</definedName>
    <definedName name="_xlchart.v5.23" hidden="1">'Drilldown Sources'!$S$41</definedName>
    <definedName name="_xlchart.v5.24" hidden="1">'Drilldown Sources'!$S$42:$S$54</definedName>
    <definedName name="_xlchart.v5.25" hidden="1">'Drilldown Sources'!$Q$91</definedName>
    <definedName name="_xlchart.v5.26" hidden="1">'Drilldown Sources'!$Q$92:$Q$104</definedName>
    <definedName name="_xlchart.v5.27" hidden="1">'Drilldown Sources'!$R$91</definedName>
    <definedName name="_xlchart.v5.28" hidden="1">'Drilldown Sources'!$R$92:$R$104</definedName>
    <definedName name="_xlchart.v5.29" hidden="1">'[1]Saudi Arabia Provinces'!$B$17</definedName>
    <definedName name="_xlchart.v5.3" hidden="1">'Overview Sources'!$R$38:$R$50</definedName>
    <definedName name="_xlchart.v5.30" hidden="1">'[1]Saudi Arabia Provinces'!$B$18:$B$30</definedName>
    <definedName name="_xlchart.v5.31" hidden="1">'[1]Saudi Arabia Provinces'!$C$17</definedName>
    <definedName name="_xlchart.v5.32" hidden="1">'Drilldown Sources'!$R$20:$R$32</definedName>
    <definedName name="_xlchart.v5.33" hidden="1">'Drilldown Sources'!$S$20:$S$32</definedName>
    <definedName name="_xlchart.v5.34" hidden="1">'Drilldown Sources'!$Q$91</definedName>
    <definedName name="_xlchart.v5.35" hidden="1">'Drilldown Sources'!$Q$92:$Q$104</definedName>
    <definedName name="_xlchart.v5.36" hidden="1">'Drilldown Sources'!$R$91</definedName>
    <definedName name="_xlchart.v5.37" hidden="1">'Drilldown Sources'!$R$92:$R$104</definedName>
    <definedName name="_xlchart.v5.4" hidden="1">'[1]Saudi Arabia Provinces'!$B$17</definedName>
    <definedName name="_xlchart.v5.5" hidden="1">'[1]Saudi Arabia Provinces'!$B$18:$B$30</definedName>
    <definedName name="_xlchart.v5.6" hidden="1">'[1]Saudi Arabia Provinces'!$C$17</definedName>
    <definedName name="_xlchart.v5.7" hidden="1">'Overview Sources'!#REF!</definedName>
    <definedName name="_xlchart.v5.8" hidden="1">'Overview Sources'!$R$38:$R$50</definedName>
    <definedName name="_xlchart.v5.9" hidden="1">'Overview Sources'!$AC$36</definedName>
    <definedName name="Slicer_Maker2">#N/A</definedName>
    <definedName name="Slicer_Province1">#N/A</definedName>
  </definedNames>
  <calcPr calcId="191029"/>
  <pivotCaches>
    <pivotCache cacheId="11" r:id="rId8"/>
    <pivotCache cacheId="14" r:id="rId9"/>
    <pivotCache cacheId="17" r:id="rId10"/>
    <pivotCache cacheId="20" r:id="rId11"/>
    <pivotCache cacheId="23" r:id="rId12"/>
    <pivotCache cacheId="26" r:id="rId13"/>
    <pivotCache cacheId="29" r:id="rId14"/>
    <pivotCache cacheId="32" r:id="rId15"/>
    <pivotCache cacheId="38" r:id="rId16"/>
  </pivotCaches>
  <extLst>
    <ext xmlns:x14="http://schemas.microsoft.com/office/spreadsheetml/2009/9/main" uri="{BBE1A952-AA13-448e-AADC-164F8A28A991}">
      <x14:slicerCaches>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_Source_481086f2-8cc2-4565-a9ff-ab8fdaa39490" name="Data_Source" connection="Query - Data_Sourc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14" i="16" l="1"/>
  <c r="U111" i="16"/>
  <c r="U112" i="16"/>
  <c r="U113" i="16"/>
  <c r="U115" i="16"/>
  <c r="U116" i="16"/>
  <c r="U117" i="16"/>
  <c r="U118" i="16"/>
  <c r="U119" i="16"/>
  <c r="U120" i="16"/>
  <c r="U121" i="16"/>
  <c r="U122" i="16"/>
  <c r="U110" i="16"/>
  <c r="R92" i="16"/>
  <c r="O92" i="16"/>
  <c r="R104" i="16"/>
  <c r="R103" i="16"/>
  <c r="R102" i="16"/>
  <c r="R101" i="16"/>
  <c r="R100" i="16"/>
  <c r="R99" i="16"/>
  <c r="R98" i="16"/>
  <c r="R97" i="16"/>
  <c r="R96" i="16"/>
  <c r="R95" i="16"/>
  <c r="R93" i="16"/>
  <c r="R94" i="16"/>
  <c r="R39" i="11"/>
  <c r="R40" i="11"/>
  <c r="R41" i="11"/>
  <c r="R42" i="11"/>
  <c r="R43" i="11"/>
  <c r="R44" i="11"/>
  <c r="R45" i="11"/>
  <c r="R46" i="11"/>
  <c r="R47" i="11"/>
  <c r="R48" i="11"/>
  <c r="R49" i="11"/>
  <c r="R50" i="11"/>
  <c r="R38" i="11"/>
  <c r="G4" i="16"/>
  <c r="S20" i="16"/>
  <c r="S21" i="16"/>
  <c r="S22" i="16"/>
  <c r="S23" i="16"/>
  <c r="S24" i="16"/>
  <c r="S25" i="16"/>
  <c r="S26" i="16"/>
  <c r="S27" i="16"/>
  <c r="S28" i="16"/>
  <c r="S29" i="16"/>
  <c r="S30" i="16"/>
  <c r="S31" i="16"/>
  <c r="S32" i="16"/>
  <c r="I3" i="11"/>
  <c r="L12" i="11"/>
  <c r="L13" i="11"/>
  <c r="L14" i="11"/>
  <c r="L15" i="11"/>
  <c r="L16" i="11"/>
  <c r="C2" i="11"/>
  <c r="E2" i="11"/>
  <c r="A2" i="11"/>
  <c r="Q5476" i="10" a="1"/>
  <c r="Q5476" i="10" s="1"/>
  <c r="P5476" i="10"/>
  <c r="E5476" i="10"/>
  <c r="Q5475" i="10" a="1"/>
  <c r="Q5475" i="10" s="1"/>
  <c r="P5475" i="10"/>
  <c r="E5475" i="10"/>
  <c r="Q5474" i="10" a="1"/>
  <c r="Q5474" i="10" s="1"/>
  <c r="P5474" i="10"/>
  <c r="E5474" i="10"/>
  <c r="Q5473" i="10" a="1"/>
  <c r="Q5473" i="10" s="1"/>
  <c r="P5473" i="10"/>
  <c r="E5473" i="10"/>
  <c r="Q5472" i="10" a="1"/>
  <c r="Q5472" i="10" s="1"/>
  <c r="P5472" i="10"/>
  <c r="E5472" i="10"/>
  <c r="Q5471" i="10" a="1"/>
  <c r="Q5471" i="10" s="1"/>
  <c r="P5471" i="10"/>
  <c r="E5471" i="10"/>
  <c r="Q5470" i="10" a="1"/>
  <c r="Q5470" i="10" s="1"/>
  <c r="P5470" i="10"/>
  <c r="E5470" i="10"/>
  <c r="Q5469" i="10" a="1"/>
  <c r="Q5469" i="10" s="1"/>
  <c r="P5469" i="10"/>
  <c r="E5469" i="10"/>
  <c r="Q5468" i="10" a="1"/>
  <c r="Q5468" i="10" s="1"/>
  <c r="P5468" i="10"/>
  <c r="E5468" i="10"/>
  <c r="Q5467" i="10" a="1"/>
  <c r="Q5467" i="10" s="1"/>
  <c r="P5467" i="10"/>
  <c r="E5467" i="10"/>
  <c r="Q5466" i="10" a="1"/>
  <c r="Q5466" i="10" s="1"/>
  <c r="P5466" i="10"/>
  <c r="E5466" i="10"/>
  <c r="Q5465" i="10" a="1"/>
  <c r="Q5465" i="10" s="1"/>
  <c r="P5465" i="10"/>
  <c r="E5465" i="10"/>
  <c r="Q5464" i="10" a="1"/>
  <c r="Q5464" i="10" s="1"/>
  <c r="P5464" i="10"/>
  <c r="E5464" i="10"/>
  <c r="Q5463" i="10" a="1"/>
  <c r="Q5463" i="10" s="1"/>
  <c r="P5463" i="10"/>
  <c r="E5463" i="10"/>
  <c r="Q5462" i="10" a="1"/>
  <c r="Q5462" i="10" s="1"/>
  <c r="P5462" i="10"/>
  <c r="E5462" i="10"/>
  <c r="Q5461" i="10" a="1"/>
  <c r="Q5461" i="10" s="1"/>
  <c r="P5461" i="10"/>
  <c r="E5461" i="10"/>
  <c r="Q5460" i="10" a="1"/>
  <c r="Q5460" i="10" s="1"/>
  <c r="P5460" i="10"/>
  <c r="E5460" i="10"/>
  <c r="Q5459" i="10" a="1"/>
  <c r="Q5459" i="10" s="1"/>
  <c r="P5459" i="10"/>
  <c r="E5459" i="10"/>
  <c r="Q5458" i="10" a="1"/>
  <c r="Q5458" i="10" s="1"/>
  <c r="P5458" i="10"/>
  <c r="E5458" i="10"/>
  <c r="Q5457" i="10" a="1"/>
  <c r="Q5457" i="10" s="1"/>
  <c r="P5457" i="10"/>
  <c r="E5457" i="10"/>
  <c r="Q5456" i="10" a="1"/>
  <c r="Q5456" i="10" s="1"/>
  <c r="P5456" i="10"/>
  <c r="E5456" i="10"/>
  <c r="Q5455" i="10" a="1"/>
  <c r="Q5455" i="10" s="1"/>
  <c r="P5455" i="10"/>
  <c r="E5455" i="10"/>
  <c r="Q5454" i="10" a="1"/>
  <c r="Q5454" i="10" s="1"/>
  <c r="P5454" i="10"/>
  <c r="E5454" i="10"/>
  <c r="Q5453" i="10" a="1"/>
  <c r="Q5453" i="10" s="1"/>
  <c r="P5453" i="10"/>
  <c r="E5453" i="10"/>
  <c r="Q5452" i="10" a="1"/>
  <c r="Q5452" i="10" s="1"/>
  <c r="P5452" i="10"/>
  <c r="E5452" i="10"/>
  <c r="Q5451" i="10" a="1"/>
  <c r="Q5451" i="10" s="1"/>
  <c r="P5451" i="10"/>
  <c r="E5451" i="10"/>
  <c r="Q5450" i="10" a="1"/>
  <c r="Q5450" i="10" s="1"/>
  <c r="P5450" i="10"/>
  <c r="E5450" i="10"/>
  <c r="Q5449" i="10" a="1"/>
  <c r="Q5449" i="10" s="1"/>
  <c r="P5449" i="10"/>
  <c r="E5449" i="10"/>
  <c r="Q5448" i="10" a="1"/>
  <c r="Q5448" i="10" s="1"/>
  <c r="P5448" i="10"/>
  <c r="E5448" i="10"/>
  <c r="Q5447" i="10" a="1"/>
  <c r="Q5447" i="10" s="1"/>
  <c r="P5447" i="10"/>
  <c r="E5447" i="10"/>
  <c r="Q5446" i="10" a="1"/>
  <c r="Q5446" i="10" s="1"/>
  <c r="P5446" i="10"/>
  <c r="E5446" i="10"/>
  <c r="Q5445" i="10" a="1"/>
  <c r="Q5445" i="10" s="1"/>
  <c r="P5445" i="10"/>
  <c r="E5445" i="10"/>
  <c r="Q5444" i="10" a="1"/>
  <c r="Q5444" i="10" s="1"/>
  <c r="P5444" i="10"/>
  <c r="E5444" i="10"/>
  <c r="Q5443" i="10" a="1"/>
  <c r="Q5443" i="10" s="1"/>
  <c r="P5443" i="10"/>
  <c r="E5443" i="10"/>
  <c r="Q5442" i="10" a="1"/>
  <c r="Q5442" i="10" s="1"/>
  <c r="P5442" i="10"/>
  <c r="E5442" i="10"/>
  <c r="Q5441" i="10" a="1"/>
  <c r="Q5441" i="10" s="1"/>
  <c r="P5441" i="10"/>
  <c r="E5441" i="10"/>
  <c r="Q5440" i="10" a="1"/>
  <c r="Q5440" i="10" s="1"/>
  <c r="P5440" i="10"/>
  <c r="E5440" i="10"/>
  <c r="Q5439" i="10" a="1"/>
  <c r="Q5439" i="10" s="1"/>
  <c r="P5439" i="10"/>
  <c r="E5439" i="10"/>
  <c r="Q5438" i="10" a="1"/>
  <c r="Q5438" i="10" s="1"/>
  <c r="P5438" i="10"/>
  <c r="E5438" i="10"/>
  <c r="Q5437" i="10" a="1"/>
  <c r="Q5437" i="10" s="1"/>
  <c r="P5437" i="10"/>
  <c r="E5437" i="10"/>
  <c r="Q5436" i="10" a="1"/>
  <c r="Q5436" i="10" s="1"/>
  <c r="P5436" i="10"/>
  <c r="E5436" i="10"/>
  <c r="Q5435" i="10" a="1"/>
  <c r="Q5435" i="10" s="1"/>
  <c r="P5435" i="10"/>
  <c r="E5435" i="10"/>
  <c r="Q5434" i="10" a="1"/>
  <c r="Q5434" i="10" s="1"/>
  <c r="P5434" i="10"/>
  <c r="E5434" i="10"/>
  <c r="Q5433" i="10" a="1"/>
  <c r="Q5433" i="10" s="1"/>
  <c r="P5433" i="10"/>
  <c r="E5433" i="10"/>
  <c r="Q5432" i="10" a="1"/>
  <c r="Q5432" i="10" s="1"/>
  <c r="P5432" i="10"/>
  <c r="E5432" i="10"/>
  <c r="Q5431" i="10" a="1"/>
  <c r="Q5431" i="10" s="1"/>
  <c r="P5431" i="10"/>
  <c r="E5431" i="10"/>
  <c r="Q5430" i="10" a="1"/>
  <c r="Q5430" i="10" s="1"/>
  <c r="P5430" i="10"/>
  <c r="E5430" i="10"/>
  <c r="Q5429" i="10" a="1"/>
  <c r="Q5429" i="10" s="1"/>
  <c r="P5429" i="10"/>
  <c r="E5429" i="10"/>
  <c r="Q5428" i="10" a="1"/>
  <c r="Q5428" i="10" s="1"/>
  <c r="P5428" i="10"/>
  <c r="E5428" i="10"/>
  <c r="Q5427" i="10" a="1"/>
  <c r="Q5427" i="10" s="1"/>
  <c r="P5427" i="10"/>
  <c r="E5427" i="10"/>
  <c r="Q5426" i="10" a="1"/>
  <c r="Q5426" i="10" s="1"/>
  <c r="P5426" i="10"/>
  <c r="E5426" i="10"/>
  <c r="Q5425" i="10" a="1"/>
  <c r="Q5425" i="10" s="1"/>
  <c r="P5425" i="10"/>
  <c r="E5425" i="10"/>
  <c r="Q5424" i="10" a="1"/>
  <c r="Q5424" i="10" s="1"/>
  <c r="P5424" i="10"/>
  <c r="E5424" i="10"/>
  <c r="Q5423" i="10" a="1"/>
  <c r="Q5423" i="10" s="1"/>
  <c r="P5423" i="10"/>
  <c r="E5423" i="10"/>
  <c r="Q5422" i="10" a="1"/>
  <c r="Q5422" i="10" s="1"/>
  <c r="P5422" i="10"/>
  <c r="E5422" i="10"/>
  <c r="Q5421" i="10" a="1"/>
  <c r="Q5421" i="10" s="1"/>
  <c r="P5421" i="10"/>
  <c r="E5421" i="10"/>
  <c r="Q5420" i="10" a="1"/>
  <c r="Q5420" i="10" s="1"/>
  <c r="P5420" i="10"/>
  <c r="E5420" i="10"/>
  <c r="Q5419" i="10" a="1"/>
  <c r="Q5419" i="10" s="1"/>
  <c r="P5419" i="10"/>
  <c r="E5419" i="10"/>
  <c r="Q5418" i="10" a="1"/>
  <c r="Q5418" i="10" s="1"/>
  <c r="P5418" i="10"/>
  <c r="E5418" i="10"/>
  <c r="Q5417" i="10" a="1"/>
  <c r="Q5417" i="10" s="1"/>
  <c r="P5417" i="10"/>
  <c r="E5417" i="10"/>
  <c r="Q5416" i="10" a="1"/>
  <c r="Q5416" i="10" s="1"/>
  <c r="P5416" i="10"/>
  <c r="E5416" i="10"/>
  <c r="Q5415" i="10" a="1"/>
  <c r="Q5415" i="10" s="1"/>
  <c r="P5415" i="10"/>
  <c r="E5415" i="10"/>
  <c r="Q5414" i="10" a="1"/>
  <c r="Q5414" i="10" s="1"/>
  <c r="P5414" i="10"/>
  <c r="E5414" i="10"/>
  <c r="Q5413" i="10" a="1"/>
  <c r="Q5413" i="10" s="1"/>
  <c r="P5413" i="10"/>
  <c r="E5413" i="10"/>
  <c r="Q5412" i="10" a="1"/>
  <c r="Q5412" i="10" s="1"/>
  <c r="P5412" i="10"/>
  <c r="E5412" i="10"/>
  <c r="Q5411" i="10" a="1"/>
  <c r="Q5411" i="10" s="1"/>
  <c r="P5411" i="10"/>
  <c r="E5411" i="10"/>
  <c r="Q5410" i="10" a="1"/>
  <c r="Q5410" i="10" s="1"/>
  <c r="P5410" i="10"/>
  <c r="E5410" i="10"/>
  <c r="Q5409" i="10" a="1"/>
  <c r="Q5409" i="10" s="1"/>
  <c r="P5409" i="10"/>
  <c r="E5409" i="10"/>
  <c r="Q5408" i="10" a="1"/>
  <c r="Q5408" i="10" s="1"/>
  <c r="P5408" i="10"/>
  <c r="E5408" i="10"/>
  <c r="Q5407" i="10" a="1"/>
  <c r="Q5407" i="10" s="1"/>
  <c r="P5407" i="10"/>
  <c r="E5407" i="10"/>
  <c r="Q5406" i="10" a="1"/>
  <c r="Q5406" i="10" s="1"/>
  <c r="P5406" i="10"/>
  <c r="E5406" i="10"/>
  <c r="Q5405" i="10" a="1"/>
  <c r="Q5405" i="10" s="1"/>
  <c r="P5405" i="10"/>
  <c r="E5405" i="10"/>
  <c r="Q5404" i="10" a="1"/>
  <c r="Q5404" i="10" s="1"/>
  <c r="P5404" i="10"/>
  <c r="E5404" i="10"/>
  <c r="Q5403" i="10" a="1"/>
  <c r="Q5403" i="10" s="1"/>
  <c r="P5403" i="10"/>
  <c r="E5403" i="10"/>
  <c r="Q5402" i="10" a="1"/>
  <c r="Q5402" i="10" s="1"/>
  <c r="P5402" i="10"/>
  <c r="E5402" i="10"/>
  <c r="Q5401" i="10" a="1"/>
  <c r="Q5401" i="10" s="1"/>
  <c r="P5401" i="10"/>
  <c r="E5401" i="10"/>
  <c r="Q5400" i="10" a="1"/>
  <c r="Q5400" i="10" s="1"/>
  <c r="P5400" i="10"/>
  <c r="E5400" i="10"/>
  <c r="Q5399" i="10" a="1"/>
  <c r="Q5399" i="10" s="1"/>
  <c r="P5399" i="10"/>
  <c r="E5399" i="10"/>
  <c r="Q5398" i="10" a="1"/>
  <c r="Q5398" i="10" s="1"/>
  <c r="P5398" i="10"/>
  <c r="E5398" i="10"/>
  <c r="Q5397" i="10" a="1"/>
  <c r="Q5397" i="10" s="1"/>
  <c r="P5397" i="10"/>
  <c r="E5397" i="10"/>
  <c r="Q5396" i="10" a="1"/>
  <c r="Q5396" i="10" s="1"/>
  <c r="P5396" i="10"/>
  <c r="E5396" i="10"/>
  <c r="Q5395" i="10" a="1"/>
  <c r="Q5395" i="10" s="1"/>
  <c r="P5395" i="10"/>
  <c r="E5395" i="10"/>
  <c r="Q5394" i="10" a="1"/>
  <c r="Q5394" i="10" s="1"/>
  <c r="P5394" i="10"/>
  <c r="E5394" i="10"/>
  <c r="Q5393" i="10" a="1"/>
  <c r="Q5393" i="10" s="1"/>
  <c r="P5393" i="10"/>
  <c r="E5393" i="10"/>
  <c r="Q5392" i="10" a="1"/>
  <c r="Q5392" i="10" s="1"/>
  <c r="P5392" i="10"/>
  <c r="E5392" i="10"/>
  <c r="Q5391" i="10" a="1"/>
  <c r="Q5391" i="10" s="1"/>
  <c r="P5391" i="10"/>
  <c r="E5391" i="10"/>
  <c r="Q5390" i="10" a="1"/>
  <c r="Q5390" i="10" s="1"/>
  <c r="P5390" i="10"/>
  <c r="E5390" i="10"/>
  <c r="Q5389" i="10" a="1"/>
  <c r="Q5389" i="10" s="1"/>
  <c r="P5389" i="10"/>
  <c r="E5389" i="10"/>
  <c r="Q5388" i="10" a="1"/>
  <c r="Q5388" i="10" s="1"/>
  <c r="P5388" i="10"/>
  <c r="E5388" i="10"/>
  <c r="Q5387" i="10" a="1"/>
  <c r="Q5387" i="10" s="1"/>
  <c r="P5387" i="10"/>
  <c r="E5387" i="10"/>
  <c r="Q5386" i="10" a="1"/>
  <c r="Q5386" i="10" s="1"/>
  <c r="P5386" i="10"/>
  <c r="E5386" i="10"/>
  <c r="Q5385" i="10" a="1"/>
  <c r="Q5385" i="10" s="1"/>
  <c r="P5385" i="10"/>
  <c r="E5385" i="10"/>
  <c r="Q5384" i="10" a="1"/>
  <c r="Q5384" i="10" s="1"/>
  <c r="P5384" i="10"/>
  <c r="E5384" i="10"/>
  <c r="Q5383" i="10" a="1"/>
  <c r="Q5383" i="10" s="1"/>
  <c r="P5383" i="10"/>
  <c r="E5383" i="10"/>
  <c r="Q5382" i="10" a="1"/>
  <c r="Q5382" i="10" s="1"/>
  <c r="P5382" i="10"/>
  <c r="E5382" i="10"/>
  <c r="Q5381" i="10" a="1"/>
  <c r="Q5381" i="10" s="1"/>
  <c r="P5381" i="10"/>
  <c r="E5381" i="10"/>
  <c r="Q5380" i="10" a="1"/>
  <c r="Q5380" i="10" s="1"/>
  <c r="P5380" i="10"/>
  <c r="E5380" i="10"/>
  <c r="Q5379" i="10" a="1"/>
  <c r="Q5379" i="10" s="1"/>
  <c r="P5379" i="10"/>
  <c r="E5379" i="10"/>
  <c r="Q5378" i="10" a="1"/>
  <c r="Q5378" i="10" s="1"/>
  <c r="P5378" i="10"/>
  <c r="E5378" i="10"/>
  <c r="Q5377" i="10" a="1"/>
  <c r="Q5377" i="10" s="1"/>
  <c r="P5377" i="10"/>
  <c r="E5377" i="10"/>
  <c r="Q5376" i="10" a="1"/>
  <c r="Q5376" i="10" s="1"/>
  <c r="P5376" i="10"/>
  <c r="E5376" i="10"/>
  <c r="Q5375" i="10" a="1"/>
  <c r="Q5375" i="10" s="1"/>
  <c r="P5375" i="10"/>
  <c r="E5375" i="10"/>
  <c r="Q5374" i="10" a="1"/>
  <c r="Q5374" i="10" s="1"/>
  <c r="P5374" i="10"/>
  <c r="E5374" i="10"/>
  <c r="Q5373" i="10" a="1"/>
  <c r="Q5373" i="10" s="1"/>
  <c r="P5373" i="10"/>
  <c r="E5373" i="10"/>
  <c r="Q5372" i="10" a="1"/>
  <c r="Q5372" i="10" s="1"/>
  <c r="P5372" i="10"/>
  <c r="E5372" i="10"/>
  <c r="Q5371" i="10" a="1"/>
  <c r="Q5371" i="10" s="1"/>
  <c r="P5371" i="10"/>
  <c r="E5371" i="10"/>
  <c r="Q5370" i="10" a="1"/>
  <c r="Q5370" i="10" s="1"/>
  <c r="P5370" i="10"/>
  <c r="E5370" i="10"/>
  <c r="Q5369" i="10" a="1"/>
  <c r="Q5369" i="10" s="1"/>
  <c r="P5369" i="10"/>
  <c r="E5369" i="10"/>
  <c r="Q5368" i="10" a="1"/>
  <c r="Q5368" i="10" s="1"/>
  <c r="P5368" i="10"/>
  <c r="E5368" i="10"/>
  <c r="Q5367" i="10" a="1"/>
  <c r="Q5367" i="10" s="1"/>
  <c r="P5367" i="10"/>
  <c r="E5367" i="10"/>
  <c r="Q5366" i="10" a="1"/>
  <c r="Q5366" i="10" s="1"/>
  <c r="P5366" i="10"/>
  <c r="E5366" i="10"/>
  <c r="Q5365" i="10" a="1"/>
  <c r="Q5365" i="10" s="1"/>
  <c r="P5365" i="10"/>
  <c r="E5365" i="10"/>
  <c r="Q5364" i="10" a="1"/>
  <c r="Q5364" i="10" s="1"/>
  <c r="P5364" i="10"/>
  <c r="E5364" i="10"/>
  <c r="Q5363" i="10" a="1"/>
  <c r="Q5363" i="10" s="1"/>
  <c r="P5363" i="10"/>
  <c r="E5363" i="10"/>
  <c r="Q5362" i="10" a="1"/>
  <c r="Q5362" i="10" s="1"/>
  <c r="P5362" i="10"/>
  <c r="E5362" i="10"/>
  <c r="Q5361" i="10" a="1"/>
  <c r="Q5361" i="10" s="1"/>
  <c r="P5361" i="10"/>
  <c r="E5361" i="10"/>
  <c r="Q5360" i="10" a="1"/>
  <c r="Q5360" i="10" s="1"/>
  <c r="P5360" i="10"/>
  <c r="E5360" i="10"/>
  <c r="Q5359" i="10" a="1"/>
  <c r="Q5359" i="10" s="1"/>
  <c r="P5359" i="10"/>
  <c r="E5359" i="10"/>
  <c r="Q5358" i="10" a="1"/>
  <c r="Q5358" i="10" s="1"/>
  <c r="P5358" i="10"/>
  <c r="E5358" i="10"/>
  <c r="Q5357" i="10" a="1"/>
  <c r="Q5357" i="10" s="1"/>
  <c r="P5357" i="10"/>
  <c r="E5357" i="10"/>
  <c r="Q5356" i="10" a="1"/>
  <c r="Q5356" i="10" s="1"/>
  <c r="P5356" i="10"/>
  <c r="E5356" i="10"/>
  <c r="Q5355" i="10" a="1"/>
  <c r="Q5355" i="10" s="1"/>
  <c r="P5355" i="10"/>
  <c r="E5355" i="10"/>
  <c r="Q5354" i="10" a="1"/>
  <c r="Q5354" i="10" s="1"/>
  <c r="P5354" i="10"/>
  <c r="E5354" i="10"/>
  <c r="Q5353" i="10" a="1"/>
  <c r="Q5353" i="10" s="1"/>
  <c r="P5353" i="10"/>
  <c r="E5353" i="10"/>
  <c r="Q5352" i="10" a="1"/>
  <c r="Q5352" i="10" s="1"/>
  <c r="P5352" i="10"/>
  <c r="E5352" i="10"/>
  <c r="Q5351" i="10" a="1"/>
  <c r="Q5351" i="10" s="1"/>
  <c r="P5351" i="10"/>
  <c r="E5351" i="10"/>
  <c r="Q5350" i="10" a="1"/>
  <c r="Q5350" i="10" s="1"/>
  <c r="P5350" i="10"/>
  <c r="E5350" i="10"/>
  <c r="Q5349" i="10" a="1"/>
  <c r="Q5349" i="10" s="1"/>
  <c r="P5349" i="10"/>
  <c r="E5349" i="10"/>
  <c r="Q5348" i="10" a="1"/>
  <c r="Q5348" i="10" s="1"/>
  <c r="P5348" i="10"/>
  <c r="E5348" i="10"/>
  <c r="Q5347" i="10" a="1"/>
  <c r="Q5347" i="10" s="1"/>
  <c r="P5347" i="10"/>
  <c r="E5347" i="10"/>
  <c r="Q5346" i="10" a="1"/>
  <c r="Q5346" i="10" s="1"/>
  <c r="P5346" i="10"/>
  <c r="E5346" i="10"/>
  <c r="Q5345" i="10" a="1"/>
  <c r="Q5345" i="10" s="1"/>
  <c r="P5345" i="10"/>
  <c r="E5345" i="10"/>
  <c r="Q5344" i="10" a="1"/>
  <c r="Q5344" i="10" s="1"/>
  <c r="P5344" i="10"/>
  <c r="E5344" i="10"/>
  <c r="Q5343" i="10" a="1"/>
  <c r="Q5343" i="10" s="1"/>
  <c r="P5343" i="10"/>
  <c r="E5343" i="10"/>
  <c r="Q5342" i="10" a="1"/>
  <c r="Q5342" i="10" s="1"/>
  <c r="P5342" i="10"/>
  <c r="E5342" i="10"/>
  <c r="Q5341" i="10" a="1"/>
  <c r="Q5341" i="10" s="1"/>
  <c r="P5341" i="10"/>
  <c r="E5341" i="10"/>
  <c r="Q5340" i="10" a="1"/>
  <c r="Q5340" i="10" s="1"/>
  <c r="P5340" i="10"/>
  <c r="E5340" i="10"/>
  <c r="Q5339" i="10" a="1"/>
  <c r="Q5339" i="10" s="1"/>
  <c r="P5339" i="10"/>
  <c r="E5339" i="10"/>
  <c r="Q5338" i="10" a="1"/>
  <c r="Q5338" i="10" s="1"/>
  <c r="P5338" i="10"/>
  <c r="E5338" i="10"/>
  <c r="Q5337" i="10" a="1"/>
  <c r="Q5337" i="10" s="1"/>
  <c r="P5337" i="10"/>
  <c r="E5337" i="10"/>
  <c r="Q5336" i="10" a="1"/>
  <c r="Q5336" i="10" s="1"/>
  <c r="P5336" i="10"/>
  <c r="E5336" i="10"/>
  <c r="Q5335" i="10" a="1"/>
  <c r="Q5335" i="10" s="1"/>
  <c r="P5335" i="10"/>
  <c r="E5335" i="10"/>
  <c r="Q5334" i="10" a="1"/>
  <c r="Q5334" i="10" s="1"/>
  <c r="P5334" i="10"/>
  <c r="E5334" i="10"/>
  <c r="Q5333" i="10" a="1"/>
  <c r="Q5333" i="10" s="1"/>
  <c r="P5333" i="10"/>
  <c r="E5333" i="10"/>
  <c r="Q5332" i="10" a="1"/>
  <c r="Q5332" i="10" s="1"/>
  <c r="P5332" i="10"/>
  <c r="E5332" i="10"/>
  <c r="Q5331" i="10" a="1"/>
  <c r="Q5331" i="10" s="1"/>
  <c r="P5331" i="10"/>
  <c r="E5331" i="10"/>
  <c r="Q5330" i="10" a="1"/>
  <c r="Q5330" i="10" s="1"/>
  <c r="P5330" i="10"/>
  <c r="E5330" i="10"/>
  <c r="Q5329" i="10" a="1"/>
  <c r="Q5329" i="10" s="1"/>
  <c r="P5329" i="10"/>
  <c r="E5329" i="10"/>
  <c r="Q5328" i="10" a="1"/>
  <c r="Q5328" i="10" s="1"/>
  <c r="P5328" i="10"/>
  <c r="E5328" i="10"/>
  <c r="Q5327" i="10" a="1"/>
  <c r="Q5327" i="10" s="1"/>
  <c r="P5327" i="10"/>
  <c r="E5327" i="10"/>
  <c r="Q5326" i="10" a="1"/>
  <c r="Q5326" i="10" s="1"/>
  <c r="P5326" i="10"/>
  <c r="E5326" i="10"/>
  <c r="Q5325" i="10" a="1"/>
  <c r="Q5325" i="10" s="1"/>
  <c r="P5325" i="10"/>
  <c r="E5325" i="10"/>
  <c r="Q5324" i="10" a="1"/>
  <c r="Q5324" i="10" s="1"/>
  <c r="P5324" i="10"/>
  <c r="E5324" i="10"/>
  <c r="Q5323" i="10" a="1"/>
  <c r="Q5323" i="10" s="1"/>
  <c r="P5323" i="10"/>
  <c r="E5323" i="10"/>
  <c r="Q5322" i="10" a="1"/>
  <c r="Q5322" i="10" s="1"/>
  <c r="P5322" i="10"/>
  <c r="E5322" i="10"/>
  <c r="Q5321" i="10" a="1"/>
  <c r="Q5321" i="10" s="1"/>
  <c r="P5321" i="10"/>
  <c r="E5321" i="10"/>
  <c r="Q5320" i="10" a="1"/>
  <c r="Q5320" i="10" s="1"/>
  <c r="P5320" i="10"/>
  <c r="E5320" i="10"/>
  <c r="Q5319" i="10" a="1"/>
  <c r="Q5319" i="10" s="1"/>
  <c r="P5319" i="10"/>
  <c r="E5319" i="10"/>
  <c r="Q5318" i="10" a="1"/>
  <c r="Q5318" i="10" s="1"/>
  <c r="P5318" i="10"/>
  <c r="E5318" i="10"/>
  <c r="Q5317" i="10" a="1"/>
  <c r="Q5317" i="10" s="1"/>
  <c r="P5317" i="10"/>
  <c r="E5317" i="10"/>
  <c r="Q5316" i="10" a="1"/>
  <c r="Q5316" i="10" s="1"/>
  <c r="P5316" i="10"/>
  <c r="E5316" i="10"/>
  <c r="Q5315" i="10" a="1"/>
  <c r="Q5315" i="10" s="1"/>
  <c r="P5315" i="10"/>
  <c r="E5315" i="10"/>
  <c r="Q5314" i="10" a="1"/>
  <c r="Q5314" i="10" s="1"/>
  <c r="P5314" i="10"/>
  <c r="E5314" i="10"/>
  <c r="Q5313" i="10" a="1"/>
  <c r="Q5313" i="10" s="1"/>
  <c r="P5313" i="10"/>
  <c r="E5313" i="10"/>
  <c r="Q5312" i="10" a="1"/>
  <c r="Q5312" i="10" s="1"/>
  <c r="P5312" i="10"/>
  <c r="E5312" i="10"/>
  <c r="Q5311" i="10" a="1"/>
  <c r="Q5311" i="10" s="1"/>
  <c r="P5311" i="10"/>
  <c r="E5311" i="10"/>
  <c r="Q5310" i="10" a="1"/>
  <c r="Q5310" i="10" s="1"/>
  <c r="P5310" i="10"/>
  <c r="E5310" i="10"/>
  <c r="Q5309" i="10" a="1"/>
  <c r="Q5309" i="10" s="1"/>
  <c r="P5309" i="10"/>
  <c r="E5309" i="10"/>
  <c r="Q5308" i="10" a="1"/>
  <c r="Q5308" i="10" s="1"/>
  <c r="P5308" i="10"/>
  <c r="E5308" i="10"/>
  <c r="Q5307" i="10" a="1"/>
  <c r="Q5307" i="10" s="1"/>
  <c r="P5307" i="10"/>
  <c r="E5307" i="10"/>
  <c r="Q5306" i="10" a="1"/>
  <c r="Q5306" i="10" s="1"/>
  <c r="P5306" i="10"/>
  <c r="E5306" i="10"/>
  <c r="Q5305" i="10" a="1"/>
  <c r="Q5305" i="10" s="1"/>
  <c r="P5305" i="10"/>
  <c r="E5305" i="10"/>
  <c r="Q5304" i="10" a="1"/>
  <c r="Q5304" i="10" s="1"/>
  <c r="P5304" i="10"/>
  <c r="E5304" i="10"/>
  <c r="Q5303" i="10" a="1"/>
  <c r="Q5303" i="10" s="1"/>
  <c r="P5303" i="10"/>
  <c r="E5303" i="10"/>
  <c r="Q5302" i="10" a="1"/>
  <c r="Q5302" i="10" s="1"/>
  <c r="P5302" i="10"/>
  <c r="E5302" i="10"/>
  <c r="Q5301" i="10" a="1"/>
  <c r="Q5301" i="10" s="1"/>
  <c r="P5301" i="10"/>
  <c r="E5301" i="10"/>
  <c r="Q5300" i="10" a="1"/>
  <c r="Q5300" i="10" s="1"/>
  <c r="P5300" i="10"/>
  <c r="E5300" i="10"/>
  <c r="Q5299" i="10" a="1"/>
  <c r="Q5299" i="10" s="1"/>
  <c r="P5299" i="10"/>
  <c r="E5299" i="10"/>
  <c r="Q5298" i="10" a="1"/>
  <c r="Q5298" i="10" s="1"/>
  <c r="P5298" i="10"/>
  <c r="E5298" i="10"/>
  <c r="Q5297" i="10" a="1"/>
  <c r="Q5297" i="10" s="1"/>
  <c r="P5297" i="10"/>
  <c r="E5297" i="10"/>
  <c r="Q5296" i="10" a="1"/>
  <c r="Q5296" i="10" s="1"/>
  <c r="P5296" i="10"/>
  <c r="E5296" i="10"/>
  <c r="Q5295" i="10" a="1"/>
  <c r="Q5295" i="10" s="1"/>
  <c r="P5295" i="10"/>
  <c r="E5295" i="10"/>
  <c r="Q5294" i="10" a="1"/>
  <c r="Q5294" i="10" s="1"/>
  <c r="P5294" i="10"/>
  <c r="E5294" i="10"/>
  <c r="Q5293" i="10" a="1"/>
  <c r="Q5293" i="10" s="1"/>
  <c r="P5293" i="10"/>
  <c r="E5293" i="10"/>
  <c r="Q5292" i="10" a="1"/>
  <c r="Q5292" i="10" s="1"/>
  <c r="P5292" i="10"/>
  <c r="E5292" i="10"/>
  <c r="Q5291" i="10" a="1"/>
  <c r="Q5291" i="10" s="1"/>
  <c r="P5291" i="10"/>
  <c r="E5291" i="10"/>
  <c r="Q5290" i="10" a="1"/>
  <c r="Q5290" i="10" s="1"/>
  <c r="P5290" i="10"/>
  <c r="E5290" i="10"/>
  <c r="Q5289" i="10" a="1"/>
  <c r="Q5289" i="10" s="1"/>
  <c r="P5289" i="10"/>
  <c r="E5289" i="10"/>
  <c r="Q5288" i="10" a="1"/>
  <c r="Q5288" i="10" s="1"/>
  <c r="P5288" i="10"/>
  <c r="E5288" i="10"/>
  <c r="Q5287" i="10" a="1"/>
  <c r="Q5287" i="10" s="1"/>
  <c r="P5287" i="10"/>
  <c r="E5287" i="10"/>
  <c r="Q5286" i="10" a="1"/>
  <c r="Q5286" i="10" s="1"/>
  <c r="P5286" i="10"/>
  <c r="E5286" i="10"/>
  <c r="Q5285" i="10" a="1"/>
  <c r="Q5285" i="10" s="1"/>
  <c r="P5285" i="10"/>
  <c r="E5285" i="10"/>
  <c r="Q5284" i="10" a="1"/>
  <c r="Q5284" i="10" s="1"/>
  <c r="P5284" i="10"/>
  <c r="E5284" i="10"/>
  <c r="Q5283" i="10" a="1"/>
  <c r="Q5283" i="10" s="1"/>
  <c r="P5283" i="10"/>
  <c r="E5283" i="10"/>
  <c r="Q5282" i="10" a="1"/>
  <c r="Q5282" i="10" s="1"/>
  <c r="P5282" i="10"/>
  <c r="E5282" i="10"/>
  <c r="Q5281" i="10" a="1"/>
  <c r="Q5281" i="10" s="1"/>
  <c r="P5281" i="10"/>
  <c r="E5281" i="10"/>
  <c r="Q5280" i="10" a="1"/>
  <c r="Q5280" i="10" s="1"/>
  <c r="P5280" i="10"/>
  <c r="E5280" i="10"/>
  <c r="Q5279" i="10" a="1"/>
  <c r="Q5279" i="10" s="1"/>
  <c r="P5279" i="10"/>
  <c r="E5279" i="10"/>
  <c r="Q5278" i="10" a="1"/>
  <c r="Q5278" i="10" s="1"/>
  <c r="P5278" i="10"/>
  <c r="E5278" i="10"/>
  <c r="Q5277" i="10" a="1"/>
  <c r="Q5277" i="10" s="1"/>
  <c r="P5277" i="10"/>
  <c r="E5277" i="10"/>
  <c r="Q5276" i="10" a="1"/>
  <c r="Q5276" i="10" s="1"/>
  <c r="P5276" i="10"/>
  <c r="E5276" i="10"/>
  <c r="Q5275" i="10" a="1"/>
  <c r="Q5275" i="10" s="1"/>
  <c r="P5275" i="10"/>
  <c r="E5275" i="10"/>
  <c r="Q5274" i="10" a="1"/>
  <c r="Q5274" i="10" s="1"/>
  <c r="P5274" i="10"/>
  <c r="E5274" i="10"/>
  <c r="Q5273" i="10" a="1"/>
  <c r="Q5273" i="10" s="1"/>
  <c r="P5273" i="10"/>
  <c r="E5273" i="10"/>
  <c r="Q5272" i="10" a="1"/>
  <c r="Q5272" i="10" s="1"/>
  <c r="P5272" i="10"/>
  <c r="E5272" i="10"/>
  <c r="Q5271" i="10" a="1"/>
  <c r="Q5271" i="10" s="1"/>
  <c r="P5271" i="10"/>
  <c r="E5271" i="10"/>
  <c r="Q5270" i="10" a="1"/>
  <c r="Q5270" i="10" s="1"/>
  <c r="P5270" i="10"/>
  <c r="E5270" i="10"/>
  <c r="Q5269" i="10" a="1"/>
  <c r="Q5269" i="10" s="1"/>
  <c r="P5269" i="10"/>
  <c r="E5269" i="10"/>
  <c r="Q5268" i="10" a="1"/>
  <c r="Q5268" i="10" s="1"/>
  <c r="P5268" i="10"/>
  <c r="E5268" i="10"/>
  <c r="Q5267" i="10" a="1"/>
  <c r="Q5267" i="10" s="1"/>
  <c r="P5267" i="10"/>
  <c r="E5267" i="10"/>
  <c r="Q5266" i="10" a="1"/>
  <c r="Q5266" i="10" s="1"/>
  <c r="P5266" i="10"/>
  <c r="E5266" i="10"/>
  <c r="Q5265" i="10" a="1"/>
  <c r="Q5265" i="10" s="1"/>
  <c r="P5265" i="10"/>
  <c r="E5265" i="10"/>
  <c r="Q5264" i="10" a="1"/>
  <c r="Q5264" i="10" s="1"/>
  <c r="P5264" i="10"/>
  <c r="E5264" i="10"/>
  <c r="Q5263" i="10" a="1"/>
  <c r="Q5263" i="10" s="1"/>
  <c r="P5263" i="10"/>
  <c r="E5263" i="10"/>
  <c r="Q5262" i="10" a="1"/>
  <c r="Q5262" i="10" s="1"/>
  <c r="P5262" i="10"/>
  <c r="E5262" i="10"/>
  <c r="Q5261" i="10" a="1"/>
  <c r="Q5261" i="10" s="1"/>
  <c r="P5261" i="10"/>
  <c r="E5261" i="10"/>
  <c r="Q5260" i="10" a="1"/>
  <c r="Q5260" i="10" s="1"/>
  <c r="P5260" i="10"/>
  <c r="E5260" i="10"/>
  <c r="Q5259" i="10" a="1"/>
  <c r="Q5259" i="10" s="1"/>
  <c r="P5259" i="10"/>
  <c r="E5259" i="10"/>
  <c r="Q5258" i="10" a="1"/>
  <c r="Q5258" i="10" s="1"/>
  <c r="P5258" i="10"/>
  <c r="E5258" i="10"/>
  <c r="Q5257" i="10" a="1"/>
  <c r="Q5257" i="10" s="1"/>
  <c r="P5257" i="10"/>
  <c r="E5257" i="10"/>
  <c r="Q5256" i="10" a="1"/>
  <c r="Q5256" i="10" s="1"/>
  <c r="P5256" i="10"/>
  <c r="E5256" i="10"/>
  <c r="Q5255" i="10" a="1"/>
  <c r="Q5255" i="10" s="1"/>
  <c r="P5255" i="10"/>
  <c r="E5255" i="10"/>
  <c r="Q5254" i="10" a="1"/>
  <c r="Q5254" i="10" s="1"/>
  <c r="P5254" i="10"/>
  <c r="E5254" i="10"/>
  <c r="Q5253" i="10" a="1"/>
  <c r="Q5253" i="10" s="1"/>
  <c r="P5253" i="10"/>
  <c r="E5253" i="10"/>
  <c r="Q5252" i="10" a="1"/>
  <c r="Q5252" i="10" s="1"/>
  <c r="P5252" i="10"/>
  <c r="E5252" i="10"/>
  <c r="Q5251" i="10" a="1"/>
  <c r="Q5251" i="10" s="1"/>
  <c r="P5251" i="10"/>
  <c r="E5251" i="10"/>
  <c r="Q5250" i="10" a="1"/>
  <c r="Q5250" i="10" s="1"/>
  <c r="P5250" i="10"/>
  <c r="E5250" i="10"/>
  <c r="Q5249" i="10" a="1"/>
  <c r="Q5249" i="10" s="1"/>
  <c r="P5249" i="10"/>
  <c r="E5249" i="10"/>
  <c r="Q5248" i="10" a="1"/>
  <c r="Q5248" i="10" s="1"/>
  <c r="P5248" i="10"/>
  <c r="E5248" i="10"/>
  <c r="Q5247" i="10" a="1"/>
  <c r="Q5247" i="10" s="1"/>
  <c r="P5247" i="10"/>
  <c r="E5247" i="10"/>
  <c r="Q5246" i="10" a="1"/>
  <c r="Q5246" i="10" s="1"/>
  <c r="P5246" i="10"/>
  <c r="E5246" i="10"/>
  <c r="Q5245" i="10" a="1"/>
  <c r="Q5245" i="10" s="1"/>
  <c r="P5245" i="10"/>
  <c r="E5245" i="10"/>
  <c r="Q5244" i="10" a="1"/>
  <c r="Q5244" i="10" s="1"/>
  <c r="P5244" i="10"/>
  <c r="E5244" i="10"/>
  <c r="Q5243" i="10" a="1"/>
  <c r="Q5243" i="10" s="1"/>
  <c r="P5243" i="10"/>
  <c r="E5243" i="10"/>
  <c r="Q5242" i="10" a="1"/>
  <c r="Q5242" i="10" s="1"/>
  <c r="P5242" i="10"/>
  <c r="E5242" i="10"/>
  <c r="Q5241" i="10" a="1"/>
  <c r="Q5241" i="10" s="1"/>
  <c r="P5241" i="10"/>
  <c r="E5241" i="10"/>
  <c r="Q5240" i="10" a="1"/>
  <c r="Q5240" i="10" s="1"/>
  <c r="P5240" i="10"/>
  <c r="E5240" i="10"/>
  <c r="Q5239" i="10" a="1"/>
  <c r="Q5239" i="10" s="1"/>
  <c r="P5239" i="10"/>
  <c r="E5239" i="10"/>
  <c r="Q5238" i="10" a="1"/>
  <c r="Q5238" i="10" s="1"/>
  <c r="P5238" i="10"/>
  <c r="E5238" i="10"/>
  <c r="Q5237" i="10" a="1"/>
  <c r="Q5237" i="10" s="1"/>
  <c r="P5237" i="10"/>
  <c r="E5237" i="10"/>
  <c r="Q5236" i="10" a="1"/>
  <c r="Q5236" i="10" s="1"/>
  <c r="P5236" i="10"/>
  <c r="E5236" i="10"/>
  <c r="Q5235" i="10" a="1"/>
  <c r="Q5235" i="10" s="1"/>
  <c r="P5235" i="10"/>
  <c r="E5235" i="10"/>
  <c r="Q5234" i="10" a="1"/>
  <c r="Q5234" i="10" s="1"/>
  <c r="P5234" i="10"/>
  <c r="E5234" i="10"/>
  <c r="Q5233" i="10" a="1"/>
  <c r="Q5233" i="10" s="1"/>
  <c r="P5233" i="10"/>
  <c r="E5233" i="10"/>
  <c r="Q5232" i="10" a="1"/>
  <c r="Q5232" i="10" s="1"/>
  <c r="P5232" i="10"/>
  <c r="E5232" i="10"/>
  <c r="Q5231" i="10" a="1"/>
  <c r="Q5231" i="10" s="1"/>
  <c r="P5231" i="10"/>
  <c r="E5231" i="10"/>
  <c r="Q5230" i="10" a="1"/>
  <c r="Q5230" i="10" s="1"/>
  <c r="P5230" i="10"/>
  <c r="E5230" i="10"/>
  <c r="Q5229" i="10" a="1"/>
  <c r="Q5229" i="10" s="1"/>
  <c r="P5229" i="10"/>
  <c r="E5229" i="10"/>
  <c r="Q5228" i="10" a="1"/>
  <c r="Q5228" i="10" s="1"/>
  <c r="P5228" i="10"/>
  <c r="E5228" i="10"/>
  <c r="Q5227" i="10" a="1"/>
  <c r="Q5227" i="10" s="1"/>
  <c r="P5227" i="10"/>
  <c r="E5227" i="10"/>
  <c r="Q5226" i="10" a="1"/>
  <c r="Q5226" i="10" s="1"/>
  <c r="P5226" i="10"/>
  <c r="E5226" i="10"/>
  <c r="Q5225" i="10" a="1"/>
  <c r="Q5225" i="10" s="1"/>
  <c r="P5225" i="10"/>
  <c r="E5225" i="10"/>
  <c r="Q5224" i="10" a="1"/>
  <c r="Q5224" i="10" s="1"/>
  <c r="P5224" i="10"/>
  <c r="E5224" i="10"/>
  <c r="Q5223" i="10" a="1"/>
  <c r="Q5223" i="10" s="1"/>
  <c r="P5223" i="10"/>
  <c r="E5223" i="10"/>
  <c r="Q5222" i="10" a="1"/>
  <c r="Q5222" i="10" s="1"/>
  <c r="P5222" i="10"/>
  <c r="E5222" i="10"/>
  <c r="Q5221" i="10" a="1"/>
  <c r="Q5221" i="10" s="1"/>
  <c r="P5221" i="10"/>
  <c r="E5221" i="10"/>
  <c r="Q5220" i="10" a="1"/>
  <c r="Q5220" i="10" s="1"/>
  <c r="P5220" i="10"/>
  <c r="E5220" i="10"/>
  <c r="Q5219" i="10" a="1"/>
  <c r="Q5219" i="10" s="1"/>
  <c r="P5219" i="10"/>
  <c r="E5219" i="10"/>
  <c r="Q5218" i="10" a="1"/>
  <c r="Q5218" i="10" s="1"/>
  <c r="P5218" i="10"/>
  <c r="E5218" i="10"/>
  <c r="Q5217" i="10" a="1"/>
  <c r="Q5217" i="10" s="1"/>
  <c r="P5217" i="10"/>
  <c r="E5217" i="10"/>
  <c r="Q5216" i="10" a="1"/>
  <c r="Q5216" i="10" s="1"/>
  <c r="P5216" i="10"/>
  <c r="E5216" i="10"/>
  <c r="Q5215" i="10" a="1"/>
  <c r="Q5215" i="10" s="1"/>
  <c r="P5215" i="10"/>
  <c r="E5215" i="10"/>
  <c r="Q5214" i="10" a="1"/>
  <c r="Q5214" i="10" s="1"/>
  <c r="P5214" i="10"/>
  <c r="E5214" i="10"/>
  <c r="Q5213" i="10" a="1"/>
  <c r="Q5213" i="10" s="1"/>
  <c r="P5213" i="10"/>
  <c r="E5213" i="10"/>
  <c r="Q5212" i="10" a="1"/>
  <c r="Q5212" i="10" s="1"/>
  <c r="P5212" i="10"/>
  <c r="E5212" i="10"/>
  <c r="Q5211" i="10" a="1"/>
  <c r="Q5211" i="10" s="1"/>
  <c r="P5211" i="10"/>
  <c r="E5211" i="10"/>
  <c r="Q5210" i="10" a="1"/>
  <c r="Q5210" i="10" s="1"/>
  <c r="P5210" i="10"/>
  <c r="E5210" i="10"/>
  <c r="Q5209" i="10" a="1"/>
  <c r="Q5209" i="10" s="1"/>
  <c r="P5209" i="10"/>
  <c r="E5209" i="10"/>
  <c r="Q5208" i="10" a="1"/>
  <c r="Q5208" i="10" s="1"/>
  <c r="P5208" i="10"/>
  <c r="E5208" i="10"/>
  <c r="Q5207" i="10" a="1"/>
  <c r="Q5207" i="10" s="1"/>
  <c r="P5207" i="10"/>
  <c r="E5207" i="10"/>
  <c r="Q5206" i="10" a="1"/>
  <c r="Q5206" i="10" s="1"/>
  <c r="P5206" i="10"/>
  <c r="E5206" i="10"/>
  <c r="Q5205" i="10" a="1"/>
  <c r="Q5205" i="10" s="1"/>
  <c r="P5205" i="10"/>
  <c r="E5205" i="10"/>
  <c r="Q5204" i="10" a="1"/>
  <c r="Q5204" i="10" s="1"/>
  <c r="P5204" i="10"/>
  <c r="E5204" i="10"/>
  <c r="Q5203" i="10" a="1"/>
  <c r="Q5203" i="10" s="1"/>
  <c r="P5203" i="10"/>
  <c r="E5203" i="10"/>
  <c r="Q5202" i="10" a="1"/>
  <c r="Q5202" i="10" s="1"/>
  <c r="P5202" i="10"/>
  <c r="E5202" i="10"/>
  <c r="Q5201" i="10" a="1"/>
  <c r="Q5201" i="10" s="1"/>
  <c r="P5201" i="10"/>
  <c r="E5201" i="10"/>
  <c r="Q5200" i="10" a="1"/>
  <c r="Q5200" i="10" s="1"/>
  <c r="P5200" i="10"/>
  <c r="E5200" i="10"/>
  <c r="Q5199" i="10" a="1"/>
  <c r="Q5199" i="10" s="1"/>
  <c r="P5199" i="10"/>
  <c r="E5199" i="10"/>
  <c r="Q5198" i="10" a="1"/>
  <c r="Q5198" i="10" s="1"/>
  <c r="P5198" i="10"/>
  <c r="E5198" i="10"/>
  <c r="Q5197" i="10" a="1"/>
  <c r="Q5197" i="10" s="1"/>
  <c r="P5197" i="10"/>
  <c r="E5197" i="10"/>
  <c r="Q5196" i="10" a="1"/>
  <c r="Q5196" i="10" s="1"/>
  <c r="P5196" i="10"/>
  <c r="E5196" i="10"/>
  <c r="Q5195" i="10" a="1"/>
  <c r="Q5195" i="10" s="1"/>
  <c r="P5195" i="10"/>
  <c r="E5195" i="10"/>
  <c r="Q5194" i="10" a="1"/>
  <c r="Q5194" i="10" s="1"/>
  <c r="P5194" i="10"/>
  <c r="E5194" i="10"/>
  <c r="Q5193" i="10" a="1"/>
  <c r="Q5193" i="10" s="1"/>
  <c r="P5193" i="10"/>
  <c r="E5193" i="10"/>
  <c r="Q5192" i="10" a="1"/>
  <c r="Q5192" i="10" s="1"/>
  <c r="P5192" i="10"/>
  <c r="E5192" i="10"/>
  <c r="Q5191" i="10" a="1"/>
  <c r="Q5191" i="10" s="1"/>
  <c r="P5191" i="10"/>
  <c r="E5191" i="10"/>
  <c r="Q5190" i="10" a="1"/>
  <c r="Q5190" i="10" s="1"/>
  <c r="P5190" i="10"/>
  <c r="E5190" i="10"/>
  <c r="Q5189" i="10" a="1"/>
  <c r="Q5189" i="10" s="1"/>
  <c r="P5189" i="10"/>
  <c r="E5189" i="10"/>
  <c r="Q5188" i="10" a="1"/>
  <c r="Q5188" i="10" s="1"/>
  <c r="P5188" i="10"/>
  <c r="E5188" i="10"/>
  <c r="Q5187" i="10" a="1"/>
  <c r="Q5187" i="10" s="1"/>
  <c r="P5187" i="10"/>
  <c r="E5187" i="10"/>
  <c r="Q5186" i="10" a="1"/>
  <c r="Q5186" i="10" s="1"/>
  <c r="P5186" i="10"/>
  <c r="E5186" i="10"/>
  <c r="Q5185" i="10" a="1"/>
  <c r="Q5185" i="10" s="1"/>
  <c r="P5185" i="10"/>
  <c r="E5185" i="10"/>
  <c r="Q5184" i="10" a="1"/>
  <c r="Q5184" i="10" s="1"/>
  <c r="P5184" i="10"/>
  <c r="E5184" i="10"/>
  <c r="Q5183" i="10" a="1"/>
  <c r="Q5183" i="10" s="1"/>
  <c r="P5183" i="10"/>
  <c r="E5183" i="10"/>
  <c r="Q5182" i="10" a="1"/>
  <c r="Q5182" i="10" s="1"/>
  <c r="P5182" i="10"/>
  <c r="E5182" i="10"/>
  <c r="Q5181" i="10" a="1"/>
  <c r="Q5181" i="10" s="1"/>
  <c r="P5181" i="10"/>
  <c r="E5181" i="10"/>
  <c r="Q5180" i="10" a="1"/>
  <c r="Q5180" i="10" s="1"/>
  <c r="P5180" i="10"/>
  <c r="E5180" i="10"/>
  <c r="Q5179" i="10" a="1"/>
  <c r="Q5179" i="10" s="1"/>
  <c r="P5179" i="10"/>
  <c r="E5179" i="10"/>
  <c r="Q5178" i="10" a="1"/>
  <c r="Q5178" i="10" s="1"/>
  <c r="P5178" i="10"/>
  <c r="E5178" i="10"/>
  <c r="Q5177" i="10" a="1"/>
  <c r="Q5177" i="10" s="1"/>
  <c r="P5177" i="10"/>
  <c r="E5177" i="10"/>
  <c r="Q5176" i="10" a="1"/>
  <c r="Q5176" i="10" s="1"/>
  <c r="P5176" i="10"/>
  <c r="E5176" i="10"/>
  <c r="Q5175" i="10" a="1"/>
  <c r="Q5175" i="10" s="1"/>
  <c r="P5175" i="10"/>
  <c r="E5175" i="10"/>
  <c r="Q5174" i="10" a="1"/>
  <c r="Q5174" i="10" s="1"/>
  <c r="P5174" i="10"/>
  <c r="E5174" i="10"/>
  <c r="Q5173" i="10" a="1"/>
  <c r="Q5173" i="10" s="1"/>
  <c r="P5173" i="10"/>
  <c r="E5173" i="10"/>
  <c r="Q5172" i="10" a="1"/>
  <c r="Q5172" i="10" s="1"/>
  <c r="P5172" i="10"/>
  <c r="E5172" i="10"/>
  <c r="Q5171" i="10" a="1"/>
  <c r="Q5171" i="10" s="1"/>
  <c r="P5171" i="10"/>
  <c r="E5171" i="10"/>
  <c r="Q5170" i="10" a="1"/>
  <c r="Q5170" i="10" s="1"/>
  <c r="P5170" i="10"/>
  <c r="E5170" i="10"/>
  <c r="Q5169" i="10" a="1"/>
  <c r="Q5169" i="10" s="1"/>
  <c r="P5169" i="10"/>
  <c r="E5169" i="10"/>
  <c r="Q5168" i="10" a="1"/>
  <c r="Q5168" i="10" s="1"/>
  <c r="P5168" i="10"/>
  <c r="E5168" i="10"/>
  <c r="Q5167" i="10" a="1"/>
  <c r="Q5167" i="10" s="1"/>
  <c r="P5167" i="10"/>
  <c r="E5167" i="10"/>
  <c r="Q5166" i="10" a="1"/>
  <c r="Q5166" i="10" s="1"/>
  <c r="P5166" i="10"/>
  <c r="E5166" i="10"/>
  <c r="Q5165" i="10" a="1"/>
  <c r="Q5165" i="10" s="1"/>
  <c r="P5165" i="10"/>
  <c r="E5165" i="10"/>
  <c r="Q5164" i="10" a="1"/>
  <c r="Q5164" i="10" s="1"/>
  <c r="P5164" i="10"/>
  <c r="E5164" i="10"/>
  <c r="Q5163" i="10" a="1"/>
  <c r="Q5163" i="10" s="1"/>
  <c r="P5163" i="10"/>
  <c r="E5163" i="10"/>
  <c r="Q5162" i="10" a="1"/>
  <c r="Q5162" i="10" s="1"/>
  <c r="P5162" i="10"/>
  <c r="E5162" i="10"/>
  <c r="Q5161" i="10" a="1"/>
  <c r="Q5161" i="10" s="1"/>
  <c r="P5161" i="10"/>
  <c r="E5161" i="10"/>
  <c r="Q5160" i="10" a="1"/>
  <c r="Q5160" i="10" s="1"/>
  <c r="P5160" i="10"/>
  <c r="E5160" i="10"/>
  <c r="Q5159" i="10" a="1"/>
  <c r="Q5159" i="10" s="1"/>
  <c r="P5159" i="10"/>
  <c r="E5159" i="10"/>
  <c r="Q5158" i="10" a="1"/>
  <c r="Q5158" i="10" s="1"/>
  <c r="P5158" i="10"/>
  <c r="E5158" i="10"/>
  <c r="Q5157" i="10" a="1"/>
  <c r="Q5157" i="10" s="1"/>
  <c r="P5157" i="10"/>
  <c r="E5157" i="10"/>
  <c r="Q5156" i="10" a="1"/>
  <c r="Q5156" i="10" s="1"/>
  <c r="P5156" i="10"/>
  <c r="E5156" i="10"/>
  <c r="Q5155" i="10" a="1"/>
  <c r="Q5155" i="10" s="1"/>
  <c r="P5155" i="10"/>
  <c r="E5155" i="10"/>
  <c r="Q5154" i="10" a="1"/>
  <c r="Q5154" i="10" s="1"/>
  <c r="P5154" i="10"/>
  <c r="E5154" i="10"/>
  <c r="Q5153" i="10" a="1"/>
  <c r="Q5153" i="10" s="1"/>
  <c r="P5153" i="10"/>
  <c r="E5153" i="10"/>
  <c r="Q5152" i="10" a="1"/>
  <c r="Q5152" i="10" s="1"/>
  <c r="P5152" i="10"/>
  <c r="E5152" i="10"/>
  <c r="Q5151" i="10" a="1"/>
  <c r="Q5151" i="10" s="1"/>
  <c r="P5151" i="10"/>
  <c r="E5151" i="10"/>
  <c r="Q5150" i="10" a="1"/>
  <c r="Q5150" i="10" s="1"/>
  <c r="P5150" i="10"/>
  <c r="E5150" i="10"/>
  <c r="Q5149" i="10" a="1"/>
  <c r="Q5149" i="10" s="1"/>
  <c r="P5149" i="10"/>
  <c r="E5149" i="10"/>
  <c r="Q5148" i="10" a="1"/>
  <c r="Q5148" i="10" s="1"/>
  <c r="P5148" i="10"/>
  <c r="E5148" i="10"/>
  <c r="Q5147" i="10" a="1"/>
  <c r="Q5147" i="10" s="1"/>
  <c r="P5147" i="10"/>
  <c r="E5147" i="10"/>
  <c r="Q5146" i="10" a="1"/>
  <c r="Q5146" i="10" s="1"/>
  <c r="P5146" i="10"/>
  <c r="E5146" i="10"/>
  <c r="Q5145" i="10" a="1"/>
  <c r="Q5145" i="10" s="1"/>
  <c r="P5145" i="10"/>
  <c r="E5145" i="10"/>
  <c r="Q5144" i="10" a="1"/>
  <c r="Q5144" i="10" s="1"/>
  <c r="P5144" i="10"/>
  <c r="E5144" i="10"/>
  <c r="Q5143" i="10" a="1"/>
  <c r="Q5143" i="10" s="1"/>
  <c r="P5143" i="10"/>
  <c r="E5143" i="10"/>
  <c r="Q5142" i="10" a="1"/>
  <c r="Q5142" i="10" s="1"/>
  <c r="P5142" i="10"/>
  <c r="E5142" i="10"/>
  <c r="Q5141" i="10" a="1"/>
  <c r="Q5141" i="10" s="1"/>
  <c r="P5141" i="10"/>
  <c r="E5141" i="10"/>
  <c r="Q5140" i="10" a="1"/>
  <c r="Q5140" i="10" s="1"/>
  <c r="P5140" i="10"/>
  <c r="E5140" i="10"/>
  <c r="Q5139" i="10" a="1"/>
  <c r="Q5139" i="10" s="1"/>
  <c r="P5139" i="10"/>
  <c r="E5139" i="10"/>
  <c r="Q5138" i="10" a="1"/>
  <c r="Q5138" i="10" s="1"/>
  <c r="P5138" i="10"/>
  <c r="E5138" i="10"/>
  <c r="Q5137" i="10" a="1"/>
  <c r="Q5137" i="10" s="1"/>
  <c r="P5137" i="10"/>
  <c r="E5137" i="10"/>
  <c r="Q5136" i="10" a="1"/>
  <c r="Q5136" i="10" s="1"/>
  <c r="P5136" i="10"/>
  <c r="E5136" i="10"/>
  <c r="Q5135" i="10" a="1"/>
  <c r="Q5135" i="10" s="1"/>
  <c r="P5135" i="10"/>
  <c r="E5135" i="10"/>
  <c r="Q5134" i="10" a="1"/>
  <c r="Q5134" i="10" s="1"/>
  <c r="P5134" i="10"/>
  <c r="E5134" i="10"/>
  <c r="Q5133" i="10" a="1"/>
  <c r="Q5133" i="10" s="1"/>
  <c r="P5133" i="10"/>
  <c r="E5133" i="10"/>
  <c r="Q5132" i="10" a="1"/>
  <c r="Q5132" i="10" s="1"/>
  <c r="P5132" i="10"/>
  <c r="E5132" i="10"/>
  <c r="Q5131" i="10" a="1"/>
  <c r="Q5131" i="10" s="1"/>
  <c r="P5131" i="10"/>
  <c r="E5131" i="10"/>
  <c r="Q5130" i="10" a="1"/>
  <c r="Q5130" i="10" s="1"/>
  <c r="P5130" i="10"/>
  <c r="E5130" i="10"/>
  <c r="Q5129" i="10" a="1"/>
  <c r="Q5129" i="10" s="1"/>
  <c r="P5129" i="10"/>
  <c r="E5129" i="10"/>
  <c r="Q5128" i="10" a="1"/>
  <c r="Q5128" i="10" s="1"/>
  <c r="P5128" i="10"/>
  <c r="E5128" i="10"/>
  <c r="Q5127" i="10" a="1"/>
  <c r="Q5127" i="10" s="1"/>
  <c r="P5127" i="10"/>
  <c r="E5127" i="10"/>
  <c r="Q5126" i="10" a="1"/>
  <c r="Q5126" i="10" s="1"/>
  <c r="P5126" i="10"/>
  <c r="E5126" i="10"/>
  <c r="Q5125" i="10" a="1"/>
  <c r="Q5125" i="10" s="1"/>
  <c r="P5125" i="10"/>
  <c r="E5125" i="10"/>
  <c r="Q5124" i="10" a="1"/>
  <c r="Q5124" i="10" s="1"/>
  <c r="P5124" i="10"/>
  <c r="E5124" i="10"/>
  <c r="Q5123" i="10" a="1"/>
  <c r="Q5123" i="10" s="1"/>
  <c r="P5123" i="10"/>
  <c r="E5123" i="10"/>
  <c r="Q5122" i="10" a="1"/>
  <c r="Q5122" i="10" s="1"/>
  <c r="P5122" i="10"/>
  <c r="E5122" i="10"/>
  <c r="Q5121" i="10" a="1"/>
  <c r="Q5121" i="10" s="1"/>
  <c r="P5121" i="10"/>
  <c r="E5121" i="10"/>
  <c r="Q5120" i="10" a="1"/>
  <c r="Q5120" i="10" s="1"/>
  <c r="P5120" i="10"/>
  <c r="E5120" i="10"/>
  <c r="Q5119" i="10" a="1"/>
  <c r="Q5119" i="10" s="1"/>
  <c r="P5119" i="10"/>
  <c r="E5119" i="10"/>
  <c r="Q5118" i="10" a="1"/>
  <c r="Q5118" i="10" s="1"/>
  <c r="P5118" i="10"/>
  <c r="E5118" i="10"/>
  <c r="Q5117" i="10" a="1"/>
  <c r="Q5117" i="10" s="1"/>
  <c r="P5117" i="10"/>
  <c r="E5117" i="10"/>
  <c r="Q5116" i="10" a="1"/>
  <c r="Q5116" i="10" s="1"/>
  <c r="P5116" i="10"/>
  <c r="E5116" i="10"/>
  <c r="Q5115" i="10" a="1"/>
  <c r="Q5115" i="10" s="1"/>
  <c r="P5115" i="10"/>
  <c r="E5115" i="10"/>
  <c r="Q5114" i="10" a="1"/>
  <c r="Q5114" i="10" s="1"/>
  <c r="P5114" i="10"/>
  <c r="E5114" i="10"/>
  <c r="Q5113" i="10" a="1"/>
  <c r="Q5113" i="10" s="1"/>
  <c r="P5113" i="10"/>
  <c r="E5113" i="10"/>
  <c r="Q5112" i="10" a="1"/>
  <c r="Q5112" i="10" s="1"/>
  <c r="P5112" i="10"/>
  <c r="E5112" i="10"/>
  <c r="Q5111" i="10" a="1"/>
  <c r="Q5111" i="10" s="1"/>
  <c r="P5111" i="10"/>
  <c r="E5111" i="10"/>
  <c r="Q5110" i="10" a="1"/>
  <c r="Q5110" i="10" s="1"/>
  <c r="P5110" i="10"/>
  <c r="E5110" i="10"/>
  <c r="Q5109" i="10" a="1"/>
  <c r="Q5109" i="10" s="1"/>
  <c r="P5109" i="10"/>
  <c r="E5109" i="10"/>
  <c r="Q5108" i="10" a="1"/>
  <c r="Q5108" i="10" s="1"/>
  <c r="P5108" i="10"/>
  <c r="E5108" i="10"/>
  <c r="Q5107" i="10" a="1"/>
  <c r="Q5107" i="10" s="1"/>
  <c r="P5107" i="10"/>
  <c r="E5107" i="10"/>
  <c r="Q5106" i="10" a="1"/>
  <c r="Q5106" i="10" s="1"/>
  <c r="P5106" i="10"/>
  <c r="E5106" i="10"/>
  <c r="Q5105" i="10" a="1"/>
  <c r="Q5105" i="10" s="1"/>
  <c r="P5105" i="10"/>
  <c r="E5105" i="10"/>
  <c r="Q5104" i="10" a="1"/>
  <c r="Q5104" i="10" s="1"/>
  <c r="P5104" i="10"/>
  <c r="E5104" i="10"/>
  <c r="Q5103" i="10" a="1"/>
  <c r="Q5103" i="10" s="1"/>
  <c r="P5103" i="10"/>
  <c r="E5103" i="10"/>
  <c r="Q5102" i="10" a="1"/>
  <c r="Q5102" i="10" s="1"/>
  <c r="P5102" i="10"/>
  <c r="E5102" i="10"/>
  <c r="Q5101" i="10" a="1"/>
  <c r="Q5101" i="10" s="1"/>
  <c r="P5101" i="10"/>
  <c r="E5101" i="10"/>
  <c r="Q5100" i="10" a="1"/>
  <c r="Q5100" i="10" s="1"/>
  <c r="P5100" i="10"/>
  <c r="E5100" i="10"/>
  <c r="Q5099" i="10" a="1"/>
  <c r="Q5099" i="10" s="1"/>
  <c r="P5099" i="10"/>
  <c r="E5099" i="10"/>
  <c r="Q5098" i="10" a="1"/>
  <c r="Q5098" i="10" s="1"/>
  <c r="P5098" i="10"/>
  <c r="E5098" i="10"/>
  <c r="Q5097" i="10" a="1"/>
  <c r="Q5097" i="10" s="1"/>
  <c r="P5097" i="10"/>
  <c r="E5097" i="10"/>
  <c r="Q5096" i="10" a="1"/>
  <c r="Q5096" i="10" s="1"/>
  <c r="P5096" i="10"/>
  <c r="E5096" i="10"/>
  <c r="Q5095" i="10" a="1"/>
  <c r="Q5095" i="10" s="1"/>
  <c r="P5095" i="10"/>
  <c r="E5095" i="10"/>
  <c r="Q5094" i="10" a="1"/>
  <c r="Q5094" i="10" s="1"/>
  <c r="P5094" i="10"/>
  <c r="E5094" i="10"/>
  <c r="Q5093" i="10" a="1"/>
  <c r="Q5093" i="10" s="1"/>
  <c r="P5093" i="10"/>
  <c r="E5093" i="10"/>
  <c r="Q5092" i="10" a="1"/>
  <c r="Q5092" i="10" s="1"/>
  <c r="P5092" i="10"/>
  <c r="E5092" i="10"/>
  <c r="Q5091" i="10" a="1"/>
  <c r="Q5091" i="10" s="1"/>
  <c r="P5091" i="10"/>
  <c r="E5091" i="10"/>
  <c r="Q5090" i="10" a="1"/>
  <c r="Q5090" i="10" s="1"/>
  <c r="P5090" i="10"/>
  <c r="E5090" i="10"/>
  <c r="Q5089" i="10" a="1"/>
  <c r="Q5089" i="10" s="1"/>
  <c r="P5089" i="10"/>
  <c r="E5089" i="10"/>
  <c r="Q5088" i="10" a="1"/>
  <c r="Q5088" i="10" s="1"/>
  <c r="P5088" i="10"/>
  <c r="E5088" i="10"/>
  <c r="Q5087" i="10" a="1"/>
  <c r="Q5087" i="10" s="1"/>
  <c r="P5087" i="10"/>
  <c r="E5087" i="10"/>
  <c r="Q5086" i="10" a="1"/>
  <c r="Q5086" i="10" s="1"/>
  <c r="P5086" i="10"/>
  <c r="E5086" i="10"/>
  <c r="Q5085" i="10" a="1"/>
  <c r="Q5085" i="10" s="1"/>
  <c r="P5085" i="10"/>
  <c r="E5085" i="10"/>
  <c r="Q5084" i="10" a="1"/>
  <c r="Q5084" i="10" s="1"/>
  <c r="P5084" i="10"/>
  <c r="E5084" i="10"/>
  <c r="Q5083" i="10" a="1"/>
  <c r="Q5083" i="10" s="1"/>
  <c r="P5083" i="10"/>
  <c r="E5083" i="10"/>
  <c r="Q5082" i="10" a="1"/>
  <c r="Q5082" i="10" s="1"/>
  <c r="P5082" i="10"/>
  <c r="E5082" i="10"/>
  <c r="Q5081" i="10" a="1"/>
  <c r="Q5081" i="10" s="1"/>
  <c r="P5081" i="10"/>
  <c r="E5081" i="10"/>
  <c r="Q5080" i="10" a="1"/>
  <c r="Q5080" i="10" s="1"/>
  <c r="P5080" i="10"/>
  <c r="E5080" i="10"/>
  <c r="Q5079" i="10" a="1"/>
  <c r="Q5079" i="10" s="1"/>
  <c r="P5079" i="10"/>
  <c r="E5079" i="10"/>
  <c r="Q5078" i="10" a="1"/>
  <c r="Q5078" i="10" s="1"/>
  <c r="P5078" i="10"/>
  <c r="E5078" i="10"/>
  <c r="Q5077" i="10" a="1"/>
  <c r="Q5077" i="10" s="1"/>
  <c r="P5077" i="10"/>
  <c r="E5077" i="10"/>
  <c r="Q5076" i="10" a="1"/>
  <c r="Q5076" i="10" s="1"/>
  <c r="P5076" i="10"/>
  <c r="E5076" i="10"/>
  <c r="Q5075" i="10" a="1"/>
  <c r="Q5075" i="10" s="1"/>
  <c r="P5075" i="10"/>
  <c r="E5075" i="10"/>
  <c r="Q5074" i="10" a="1"/>
  <c r="Q5074" i="10" s="1"/>
  <c r="P5074" i="10"/>
  <c r="E5074" i="10"/>
  <c r="Q5073" i="10" a="1"/>
  <c r="Q5073" i="10" s="1"/>
  <c r="P5073" i="10"/>
  <c r="E5073" i="10"/>
  <c r="Q5072" i="10" a="1"/>
  <c r="Q5072" i="10" s="1"/>
  <c r="P5072" i="10"/>
  <c r="E5072" i="10"/>
  <c r="Q5071" i="10" a="1"/>
  <c r="Q5071" i="10" s="1"/>
  <c r="P5071" i="10"/>
  <c r="E5071" i="10"/>
  <c r="Q5070" i="10" a="1"/>
  <c r="Q5070" i="10" s="1"/>
  <c r="P5070" i="10"/>
  <c r="E5070" i="10"/>
  <c r="Q5069" i="10" a="1"/>
  <c r="Q5069" i="10" s="1"/>
  <c r="P5069" i="10"/>
  <c r="E5069" i="10"/>
  <c r="Q5068" i="10" a="1"/>
  <c r="Q5068" i="10" s="1"/>
  <c r="P5068" i="10"/>
  <c r="E5068" i="10"/>
  <c r="Q5067" i="10" a="1"/>
  <c r="Q5067" i="10" s="1"/>
  <c r="P5067" i="10"/>
  <c r="E5067" i="10"/>
  <c r="Q5066" i="10" a="1"/>
  <c r="Q5066" i="10" s="1"/>
  <c r="P5066" i="10"/>
  <c r="E5066" i="10"/>
  <c r="Q5065" i="10" a="1"/>
  <c r="Q5065" i="10" s="1"/>
  <c r="P5065" i="10"/>
  <c r="E5065" i="10"/>
  <c r="Q5064" i="10" a="1"/>
  <c r="Q5064" i="10" s="1"/>
  <c r="P5064" i="10"/>
  <c r="E5064" i="10"/>
  <c r="Q5063" i="10" a="1"/>
  <c r="Q5063" i="10" s="1"/>
  <c r="P5063" i="10"/>
  <c r="E5063" i="10"/>
  <c r="Q5062" i="10" a="1"/>
  <c r="Q5062" i="10" s="1"/>
  <c r="P5062" i="10"/>
  <c r="E5062" i="10"/>
  <c r="Q5061" i="10" a="1"/>
  <c r="Q5061" i="10" s="1"/>
  <c r="P5061" i="10"/>
  <c r="E5061" i="10"/>
  <c r="Q5060" i="10" a="1"/>
  <c r="Q5060" i="10" s="1"/>
  <c r="P5060" i="10"/>
  <c r="E5060" i="10"/>
  <c r="Q5059" i="10" a="1"/>
  <c r="Q5059" i="10" s="1"/>
  <c r="P5059" i="10"/>
  <c r="E5059" i="10"/>
  <c r="Q5058" i="10" a="1"/>
  <c r="Q5058" i="10" s="1"/>
  <c r="P5058" i="10"/>
  <c r="E5058" i="10"/>
  <c r="Q5057" i="10" a="1"/>
  <c r="Q5057" i="10" s="1"/>
  <c r="P5057" i="10"/>
  <c r="E5057" i="10"/>
  <c r="Q5056" i="10" a="1"/>
  <c r="Q5056" i="10" s="1"/>
  <c r="P5056" i="10"/>
  <c r="E5056" i="10"/>
  <c r="Q5055" i="10" a="1"/>
  <c r="Q5055" i="10" s="1"/>
  <c r="P5055" i="10"/>
  <c r="E5055" i="10"/>
  <c r="Q5054" i="10" a="1"/>
  <c r="Q5054" i="10" s="1"/>
  <c r="P5054" i="10"/>
  <c r="E5054" i="10"/>
  <c r="Q5053" i="10" a="1"/>
  <c r="Q5053" i="10" s="1"/>
  <c r="P5053" i="10"/>
  <c r="E5053" i="10"/>
  <c r="Q5052" i="10" a="1"/>
  <c r="Q5052" i="10" s="1"/>
  <c r="P5052" i="10"/>
  <c r="E5052" i="10"/>
  <c r="Q5051" i="10" a="1"/>
  <c r="Q5051" i="10" s="1"/>
  <c r="P5051" i="10"/>
  <c r="E5051" i="10"/>
  <c r="Q5050" i="10" a="1"/>
  <c r="Q5050" i="10" s="1"/>
  <c r="P5050" i="10"/>
  <c r="E5050" i="10"/>
  <c r="Q5049" i="10" a="1"/>
  <c r="Q5049" i="10" s="1"/>
  <c r="P5049" i="10"/>
  <c r="E5049" i="10"/>
  <c r="Q5048" i="10" a="1"/>
  <c r="Q5048" i="10" s="1"/>
  <c r="P5048" i="10"/>
  <c r="E5048" i="10"/>
  <c r="Q5047" i="10" a="1"/>
  <c r="Q5047" i="10" s="1"/>
  <c r="P5047" i="10"/>
  <c r="E5047" i="10"/>
  <c r="Q5046" i="10" a="1"/>
  <c r="Q5046" i="10" s="1"/>
  <c r="P5046" i="10"/>
  <c r="E5046" i="10"/>
  <c r="Q5045" i="10" a="1"/>
  <c r="Q5045" i="10" s="1"/>
  <c r="P5045" i="10"/>
  <c r="E5045" i="10"/>
  <c r="Q5044" i="10" a="1"/>
  <c r="Q5044" i="10" s="1"/>
  <c r="P5044" i="10"/>
  <c r="E5044" i="10"/>
  <c r="Q5043" i="10" a="1"/>
  <c r="Q5043" i="10" s="1"/>
  <c r="P5043" i="10"/>
  <c r="E5043" i="10"/>
  <c r="Q5042" i="10" a="1"/>
  <c r="Q5042" i="10" s="1"/>
  <c r="P5042" i="10"/>
  <c r="E5042" i="10"/>
  <c r="Q5041" i="10" a="1"/>
  <c r="Q5041" i="10" s="1"/>
  <c r="P5041" i="10"/>
  <c r="E5041" i="10"/>
  <c r="Q5040" i="10" a="1"/>
  <c r="Q5040" i="10" s="1"/>
  <c r="P5040" i="10"/>
  <c r="E5040" i="10"/>
  <c r="Q5039" i="10" a="1"/>
  <c r="Q5039" i="10" s="1"/>
  <c r="P5039" i="10"/>
  <c r="E5039" i="10"/>
  <c r="Q5038" i="10" a="1"/>
  <c r="Q5038" i="10" s="1"/>
  <c r="P5038" i="10"/>
  <c r="E5038" i="10"/>
  <c r="Q5037" i="10" a="1"/>
  <c r="Q5037" i="10" s="1"/>
  <c r="P5037" i="10"/>
  <c r="E5037" i="10"/>
  <c r="Q5036" i="10" a="1"/>
  <c r="Q5036" i="10" s="1"/>
  <c r="P5036" i="10"/>
  <c r="E5036" i="10"/>
  <c r="Q5035" i="10" a="1"/>
  <c r="Q5035" i="10" s="1"/>
  <c r="P5035" i="10"/>
  <c r="E5035" i="10"/>
  <c r="Q5034" i="10" a="1"/>
  <c r="Q5034" i="10" s="1"/>
  <c r="P5034" i="10"/>
  <c r="E5034" i="10"/>
  <c r="Q5033" i="10" a="1"/>
  <c r="Q5033" i="10" s="1"/>
  <c r="P5033" i="10"/>
  <c r="E5033" i="10"/>
  <c r="Q5032" i="10" a="1"/>
  <c r="Q5032" i="10" s="1"/>
  <c r="P5032" i="10"/>
  <c r="E5032" i="10"/>
  <c r="Q5031" i="10" a="1"/>
  <c r="Q5031" i="10" s="1"/>
  <c r="P5031" i="10"/>
  <c r="E5031" i="10"/>
  <c r="Q5030" i="10" a="1"/>
  <c r="Q5030" i="10" s="1"/>
  <c r="P5030" i="10"/>
  <c r="E5030" i="10"/>
  <c r="Q5029" i="10" a="1"/>
  <c r="Q5029" i="10" s="1"/>
  <c r="P5029" i="10"/>
  <c r="E5029" i="10"/>
  <c r="Q5028" i="10" a="1"/>
  <c r="Q5028" i="10" s="1"/>
  <c r="P5028" i="10"/>
  <c r="E5028" i="10"/>
  <c r="Q5027" i="10" a="1"/>
  <c r="Q5027" i="10" s="1"/>
  <c r="P5027" i="10"/>
  <c r="E5027" i="10"/>
  <c r="Q5026" i="10" a="1"/>
  <c r="Q5026" i="10" s="1"/>
  <c r="P5026" i="10"/>
  <c r="E5026" i="10"/>
  <c r="Q5025" i="10" a="1"/>
  <c r="Q5025" i="10" s="1"/>
  <c r="P5025" i="10"/>
  <c r="E5025" i="10"/>
  <c r="Q5024" i="10" a="1"/>
  <c r="Q5024" i="10" s="1"/>
  <c r="P5024" i="10"/>
  <c r="E5024" i="10"/>
  <c r="Q5023" i="10" a="1"/>
  <c r="Q5023" i="10" s="1"/>
  <c r="P5023" i="10"/>
  <c r="E5023" i="10"/>
  <c r="Q5022" i="10" a="1"/>
  <c r="Q5022" i="10" s="1"/>
  <c r="P5022" i="10"/>
  <c r="E5022" i="10"/>
  <c r="Q5021" i="10" a="1"/>
  <c r="Q5021" i="10" s="1"/>
  <c r="P5021" i="10"/>
  <c r="E5021" i="10"/>
  <c r="Q5020" i="10" a="1"/>
  <c r="Q5020" i="10" s="1"/>
  <c r="P5020" i="10"/>
  <c r="E5020" i="10"/>
  <c r="Q5019" i="10" a="1"/>
  <c r="Q5019" i="10" s="1"/>
  <c r="P5019" i="10"/>
  <c r="E5019" i="10"/>
  <c r="Q5018" i="10" a="1"/>
  <c r="Q5018" i="10" s="1"/>
  <c r="P5018" i="10"/>
  <c r="E5018" i="10"/>
  <c r="Q5017" i="10" a="1"/>
  <c r="Q5017" i="10" s="1"/>
  <c r="P5017" i="10"/>
  <c r="E5017" i="10"/>
  <c r="Q5016" i="10" a="1"/>
  <c r="Q5016" i="10" s="1"/>
  <c r="P5016" i="10"/>
  <c r="E5016" i="10"/>
  <c r="Q5015" i="10" a="1"/>
  <c r="Q5015" i="10" s="1"/>
  <c r="P5015" i="10"/>
  <c r="E5015" i="10"/>
  <c r="Q5014" i="10" a="1"/>
  <c r="Q5014" i="10" s="1"/>
  <c r="P5014" i="10"/>
  <c r="E5014" i="10"/>
  <c r="Q5013" i="10" a="1"/>
  <c r="Q5013" i="10" s="1"/>
  <c r="P5013" i="10"/>
  <c r="E5013" i="10"/>
  <c r="Q5012" i="10" a="1"/>
  <c r="Q5012" i="10" s="1"/>
  <c r="P5012" i="10"/>
  <c r="E5012" i="10"/>
  <c r="Q5011" i="10" a="1"/>
  <c r="Q5011" i="10" s="1"/>
  <c r="P5011" i="10"/>
  <c r="E5011" i="10"/>
  <c r="Q5010" i="10" a="1"/>
  <c r="Q5010" i="10" s="1"/>
  <c r="P5010" i="10"/>
  <c r="E5010" i="10"/>
  <c r="Q5009" i="10" a="1"/>
  <c r="Q5009" i="10" s="1"/>
  <c r="P5009" i="10"/>
  <c r="E5009" i="10"/>
  <c r="Q5008" i="10" a="1"/>
  <c r="Q5008" i="10" s="1"/>
  <c r="P5008" i="10"/>
  <c r="E5008" i="10"/>
  <c r="Q5007" i="10" a="1"/>
  <c r="Q5007" i="10" s="1"/>
  <c r="P5007" i="10"/>
  <c r="E5007" i="10"/>
  <c r="Q5006" i="10" a="1"/>
  <c r="Q5006" i="10" s="1"/>
  <c r="P5006" i="10"/>
  <c r="E5006" i="10"/>
  <c r="Q5005" i="10" a="1"/>
  <c r="Q5005" i="10" s="1"/>
  <c r="P5005" i="10"/>
  <c r="E5005" i="10"/>
  <c r="Q5004" i="10" a="1"/>
  <c r="Q5004" i="10" s="1"/>
  <c r="P5004" i="10"/>
  <c r="E5004" i="10"/>
  <c r="Q5003" i="10" a="1"/>
  <c r="Q5003" i="10" s="1"/>
  <c r="P5003" i="10"/>
  <c r="E5003" i="10"/>
  <c r="Q5002" i="10" a="1"/>
  <c r="Q5002" i="10" s="1"/>
  <c r="P5002" i="10"/>
  <c r="E5002" i="10"/>
  <c r="Q5001" i="10" a="1"/>
  <c r="Q5001" i="10" s="1"/>
  <c r="P5001" i="10"/>
  <c r="E5001" i="10"/>
  <c r="Q5000" i="10" a="1"/>
  <c r="Q5000" i="10" s="1"/>
  <c r="P5000" i="10"/>
  <c r="E5000" i="10"/>
  <c r="Q4999" i="10" a="1"/>
  <c r="Q4999" i="10" s="1"/>
  <c r="P4999" i="10"/>
  <c r="E4999" i="10"/>
  <c r="Q4998" i="10" a="1"/>
  <c r="Q4998" i="10" s="1"/>
  <c r="P4998" i="10"/>
  <c r="E4998" i="10"/>
  <c r="Q4997" i="10" a="1"/>
  <c r="Q4997" i="10" s="1"/>
  <c r="P4997" i="10"/>
  <c r="E4997" i="10"/>
  <c r="Q4996" i="10" a="1"/>
  <c r="Q4996" i="10" s="1"/>
  <c r="P4996" i="10"/>
  <c r="E4996" i="10"/>
  <c r="Q4995" i="10" a="1"/>
  <c r="Q4995" i="10" s="1"/>
  <c r="P4995" i="10"/>
  <c r="E4995" i="10"/>
  <c r="Q4994" i="10" a="1"/>
  <c r="Q4994" i="10" s="1"/>
  <c r="P4994" i="10"/>
  <c r="E4994" i="10"/>
  <c r="Q4993" i="10" a="1"/>
  <c r="Q4993" i="10" s="1"/>
  <c r="P4993" i="10"/>
  <c r="E4993" i="10"/>
  <c r="Q4992" i="10" a="1"/>
  <c r="Q4992" i="10" s="1"/>
  <c r="P4992" i="10"/>
  <c r="E4992" i="10"/>
  <c r="Q4991" i="10" a="1"/>
  <c r="Q4991" i="10" s="1"/>
  <c r="P4991" i="10"/>
  <c r="E4991" i="10"/>
  <c r="Q4990" i="10" a="1"/>
  <c r="Q4990" i="10" s="1"/>
  <c r="P4990" i="10"/>
  <c r="E4990" i="10"/>
  <c r="Q4989" i="10" a="1"/>
  <c r="Q4989" i="10" s="1"/>
  <c r="P4989" i="10"/>
  <c r="E4989" i="10"/>
  <c r="Q4988" i="10" a="1"/>
  <c r="Q4988" i="10" s="1"/>
  <c r="P4988" i="10"/>
  <c r="E4988" i="10"/>
  <c r="Q4987" i="10" a="1"/>
  <c r="Q4987" i="10" s="1"/>
  <c r="P4987" i="10"/>
  <c r="E4987" i="10"/>
  <c r="Q4986" i="10" a="1"/>
  <c r="Q4986" i="10" s="1"/>
  <c r="P4986" i="10"/>
  <c r="E4986" i="10"/>
  <c r="Q4985" i="10" a="1"/>
  <c r="Q4985" i="10" s="1"/>
  <c r="P4985" i="10"/>
  <c r="E4985" i="10"/>
  <c r="Q4984" i="10" a="1"/>
  <c r="Q4984" i="10" s="1"/>
  <c r="P4984" i="10"/>
  <c r="E4984" i="10"/>
  <c r="Q4983" i="10" a="1"/>
  <c r="Q4983" i="10" s="1"/>
  <c r="P4983" i="10"/>
  <c r="E4983" i="10"/>
  <c r="Q4982" i="10" a="1"/>
  <c r="Q4982" i="10" s="1"/>
  <c r="P4982" i="10"/>
  <c r="E4982" i="10"/>
  <c r="Q4981" i="10" a="1"/>
  <c r="Q4981" i="10" s="1"/>
  <c r="P4981" i="10"/>
  <c r="E4981" i="10"/>
  <c r="Q4980" i="10" a="1"/>
  <c r="Q4980" i="10" s="1"/>
  <c r="P4980" i="10"/>
  <c r="E4980" i="10"/>
  <c r="Q4979" i="10" a="1"/>
  <c r="Q4979" i="10" s="1"/>
  <c r="P4979" i="10"/>
  <c r="E4979" i="10"/>
  <c r="Q4978" i="10" a="1"/>
  <c r="Q4978" i="10" s="1"/>
  <c r="P4978" i="10"/>
  <c r="E4978" i="10"/>
  <c r="Q4977" i="10" a="1"/>
  <c r="Q4977" i="10" s="1"/>
  <c r="P4977" i="10"/>
  <c r="E4977" i="10"/>
  <c r="Q4976" i="10" a="1"/>
  <c r="Q4976" i="10" s="1"/>
  <c r="P4976" i="10"/>
  <c r="E4976" i="10"/>
  <c r="Q4975" i="10" a="1"/>
  <c r="Q4975" i="10" s="1"/>
  <c r="P4975" i="10"/>
  <c r="E4975" i="10"/>
  <c r="Q4974" i="10" a="1"/>
  <c r="Q4974" i="10" s="1"/>
  <c r="P4974" i="10"/>
  <c r="E4974" i="10"/>
  <c r="Q4973" i="10" a="1"/>
  <c r="Q4973" i="10" s="1"/>
  <c r="P4973" i="10"/>
  <c r="E4973" i="10"/>
  <c r="Q4972" i="10" a="1"/>
  <c r="Q4972" i="10" s="1"/>
  <c r="P4972" i="10"/>
  <c r="E4972" i="10"/>
  <c r="Q4971" i="10" a="1"/>
  <c r="Q4971" i="10" s="1"/>
  <c r="P4971" i="10"/>
  <c r="E4971" i="10"/>
  <c r="Q4970" i="10" a="1"/>
  <c r="Q4970" i="10" s="1"/>
  <c r="P4970" i="10"/>
  <c r="E4970" i="10"/>
  <c r="Q4969" i="10" a="1"/>
  <c r="Q4969" i="10" s="1"/>
  <c r="P4969" i="10"/>
  <c r="E4969" i="10"/>
  <c r="Q4968" i="10" a="1"/>
  <c r="Q4968" i="10" s="1"/>
  <c r="P4968" i="10"/>
  <c r="E4968" i="10"/>
  <c r="Q4967" i="10" a="1"/>
  <c r="Q4967" i="10" s="1"/>
  <c r="P4967" i="10"/>
  <c r="E4967" i="10"/>
  <c r="Q4966" i="10" a="1"/>
  <c r="Q4966" i="10" s="1"/>
  <c r="P4966" i="10"/>
  <c r="E4966" i="10"/>
  <c r="Q4965" i="10" a="1"/>
  <c r="Q4965" i="10" s="1"/>
  <c r="P4965" i="10"/>
  <c r="E4965" i="10"/>
  <c r="Q4964" i="10" a="1"/>
  <c r="Q4964" i="10" s="1"/>
  <c r="P4964" i="10"/>
  <c r="E4964" i="10"/>
  <c r="Q4963" i="10" a="1"/>
  <c r="Q4963" i="10" s="1"/>
  <c r="P4963" i="10"/>
  <c r="E4963" i="10"/>
  <c r="Q4962" i="10" a="1"/>
  <c r="Q4962" i="10" s="1"/>
  <c r="P4962" i="10"/>
  <c r="E4962" i="10"/>
  <c r="Q4961" i="10" a="1"/>
  <c r="Q4961" i="10" s="1"/>
  <c r="P4961" i="10"/>
  <c r="E4961" i="10"/>
  <c r="Q4960" i="10" a="1"/>
  <c r="Q4960" i="10" s="1"/>
  <c r="P4960" i="10"/>
  <c r="E4960" i="10"/>
  <c r="Q4959" i="10" a="1"/>
  <c r="Q4959" i="10" s="1"/>
  <c r="P4959" i="10"/>
  <c r="E4959" i="10"/>
  <c r="Q4958" i="10" a="1"/>
  <c r="Q4958" i="10" s="1"/>
  <c r="P4958" i="10"/>
  <c r="E4958" i="10"/>
  <c r="Q4957" i="10" a="1"/>
  <c r="Q4957" i="10" s="1"/>
  <c r="P4957" i="10"/>
  <c r="E4957" i="10"/>
  <c r="Q4956" i="10" a="1"/>
  <c r="Q4956" i="10" s="1"/>
  <c r="P4956" i="10"/>
  <c r="E4956" i="10"/>
  <c r="Q4955" i="10" a="1"/>
  <c r="Q4955" i="10" s="1"/>
  <c r="P4955" i="10"/>
  <c r="E4955" i="10"/>
  <c r="Q4954" i="10" a="1"/>
  <c r="Q4954" i="10" s="1"/>
  <c r="P4954" i="10"/>
  <c r="E4954" i="10"/>
  <c r="Q4953" i="10" a="1"/>
  <c r="Q4953" i="10" s="1"/>
  <c r="P4953" i="10"/>
  <c r="E4953" i="10"/>
  <c r="Q4952" i="10" a="1"/>
  <c r="Q4952" i="10" s="1"/>
  <c r="P4952" i="10"/>
  <c r="E4952" i="10"/>
  <c r="Q4951" i="10" a="1"/>
  <c r="Q4951" i="10" s="1"/>
  <c r="P4951" i="10"/>
  <c r="E4951" i="10"/>
  <c r="Q4950" i="10" a="1"/>
  <c r="Q4950" i="10" s="1"/>
  <c r="P4950" i="10"/>
  <c r="E4950" i="10"/>
  <c r="Q4949" i="10" a="1"/>
  <c r="Q4949" i="10" s="1"/>
  <c r="P4949" i="10"/>
  <c r="E4949" i="10"/>
  <c r="Q4948" i="10" a="1"/>
  <c r="Q4948" i="10" s="1"/>
  <c r="P4948" i="10"/>
  <c r="E4948" i="10"/>
  <c r="Q4947" i="10" a="1"/>
  <c r="Q4947" i="10" s="1"/>
  <c r="P4947" i="10"/>
  <c r="E4947" i="10"/>
  <c r="Q4946" i="10" a="1"/>
  <c r="Q4946" i="10" s="1"/>
  <c r="P4946" i="10"/>
  <c r="E4946" i="10"/>
  <c r="Q4945" i="10" a="1"/>
  <c r="Q4945" i="10" s="1"/>
  <c r="P4945" i="10"/>
  <c r="E4945" i="10"/>
  <c r="Q4944" i="10" a="1"/>
  <c r="Q4944" i="10" s="1"/>
  <c r="P4944" i="10"/>
  <c r="E4944" i="10"/>
  <c r="Q4943" i="10" a="1"/>
  <c r="Q4943" i="10" s="1"/>
  <c r="P4943" i="10"/>
  <c r="E4943" i="10"/>
  <c r="Q4942" i="10" a="1"/>
  <c r="Q4942" i="10" s="1"/>
  <c r="P4942" i="10"/>
  <c r="E4942" i="10"/>
  <c r="Q4941" i="10" a="1"/>
  <c r="Q4941" i="10" s="1"/>
  <c r="P4941" i="10"/>
  <c r="E4941" i="10"/>
  <c r="Q4940" i="10" a="1"/>
  <c r="Q4940" i="10" s="1"/>
  <c r="P4940" i="10"/>
  <c r="E4940" i="10"/>
  <c r="Q4939" i="10" a="1"/>
  <c r="Q4939" i="10" s="1"/>
  <c r="P4939" i="10"/>
  <c r="E4939" i="10"/>
  <c r="Q4938" i="10" a="1"/>
  <c r="Q4938" i="10" s="1"/>
  <c r="P4938" i="10"/>
  <c r="E4938" i="10"/>
  <c r="Q4937" i="10" a="1"/>
  <c r="Q4937" i="10" s="1"/>
  <c r="P4937" i="10"/>
  <c r="E4937" i="10"/>
  <c r="Q4936" i="10" a="1"/>
  <c r="Q4936" i="10" s="1"/>
  <c r="P4936" i="10"/>
  <c r="E4936" i="10"/>
  <c r="Q4935" i="10" a="1"/>
  <c r="Q4935" i="10" s="1"/>
  <c r="P4935" i="10"/>
  <c r="E4935" i="10"/>
  <c r="Q4934" i="10" a="1"/>
  <c r="Q4934" i="10" s="1"/>
  <c r="P4934" i="10"/>
  <c r="E4934" i="10"/>
  <c r="Q4933" i="10" a="1"/>
  <c r="Q4933" i="10" s="1"/>
  <c r="P4933" i="10"/>
  <c r="E4933" i="10"/>
  <c r="Q4932" i="10" a="1"/>
  <c r="Q4932" i="10" s="1"/>
  <c r="P4932" i="10"/>
  <c r="E4932" i="10"/>
  <c r="Q4931" i="10" a="1"/>
  <c r="Q4931" i="10" s="1"/>
  <c r="P4931" i="10"/>
  <c r="E4931" i="10"/>
  <c r="Q4930" i="10" a="1"/>
  <c r="Q4930" i="10" s="1"/>
  <c r="P4930" i="10"/>
  <c r="E4930" i="10"/>
  <c r="Q4929" i="10" a="1"/>
  <c r="Q4929" i="10" s="1"/>
  <c r="P4929" i="10"/>
  <c r="E4929" i="10"/>
  <c r="Q4928" i="10" a="1"/>
  <c r="Q4928" i="10" s="1"/>
  <c r="P4928" i="10"/>
  <c r="E4928" i="10"/>
  <c r="Q4927" i="10" a="1"/>
  <c r="Q4927" i="10" s="1"/>
  <c r="P4927" i="10"/>
  <c r="E4927" i="10"/>
  <c r="Q4926" i="10" a="1"/>
  <c r="Q4926" i="10" s="1"/>
  <c r="P4926" i="10"/>
  <c r="E4926" i="10"/>
  <c r="Q4925" i="10" a="1"/>
  <c r="Q4925" i="10" s="1"/>
  <c r="P4925" i="10"/>
  <c r="E4925" i="10"/>
  <c r="Q4924" i="10" a="1"/>
  <c r="Q4924" i="10" s="1"/>
  <c r="P4924" i="10"/>
  <c r="E4924" i="10"/>
  <c r="Q4923" i="10" a="1"/>
  <c r="Q4923" i="10" s="1"/>
  <c r="P4923" i="10"/>
  <c r="E4923" i="10"/>
  <c r="Q4922" i="10" a="1"/>
  <c r="Q4922" i="10" s="1"/>
  <c r="P4922" i="10"/>
  <c r="E4922" i="10"/>
  <c r="Q4921" i="10" a="1"/>
  <c r="Q4921" i="10" s="1"/>
  <c r="P4921" i="10"/>
  <c r="E4921" i="10"/>
  <c r="Q4920" i="10" a="1"/>
  <c r="Q4920" i="10" s="1"/>
  <c r="P4920" i="10"/>
  <c r="E4920" i="10"/>
  <c r="Q4919" i="10" a="1"/>
  <c r="Q4919" i="10" s="1"/>
  <c r="P4919" i="10"/>
  <c r="E4919" i="10"/>
  <c r="Q4918" i="10" a="1"/>
  <c r="Q4918" i="10" s="1"/>
  <c r="P4918" i="10"/>
  <c r="E4918" i="10"/>
  <c r="Q4917" i="10" a="1"/>
  <c r="Q4917" i="10" s="1"/>
  <c r="P4917" i="10"/>
  <c r="E4917" i="10"/>
  <c r="Q4916" i="10" a="1"/>
  <c r="Q4916" i="10" s="1"/>
  <c r="P4916" i="10"/>
  <c r="E4916" i="10"/>
  <c r="Q4915" i="10" a="1"/>
  <c r="Q4915" i="10" s="1"/>
  <c r="P4915" i="10"/>
  <c r="E4915" i="10"/>
  <c r="Q4914" i="10" a="1"/>
  <c r="Q4914" i="10" s="1"/>
  <c r="P4914" i="10"/>
  <c r="E4914" i="10"/>
  <c r="Q4913" i="10" a="1"/>
  <c r="Q4913" i="10" s="1"/>
  <c r="P4913" i="10"/>
  <c r="E4913" i="10"/>
  <c r="Q4912" i="10" a="1"/>
  <c r="Q4912" i="10" s="1"/>
  <c r="P4912" i="10"/>
  <c r="E4912" i="10"/>
  <c r="Q4911" i="10" a="1"/>
  <c r="Q4911" i="10" s="1"/>
  <c r="P4911" i="10"/>
  <c r="E4911" i="10"/>
  <c r="Q4910" i="10" a="1"/>
  <c r="Q4910" i="10" s="1"/>
  <c r="P4910" i="10"/>
  <c r="E4910" i="10"/>
  <c r="Q4909" i="10" a="1"/>
  <c r="Q4909" i="10" s="1"/>
  <c r="P4909" i="10"/>
  <c r="E4909" i="10"/>
  <c r="Q4908" i="10" a="1"/>
  <c r="Q4908" i="10" s="1"/>
  <c r="P4908" i="10"/>
  <c r="E4908" i="10"/>
  <c r="Q4907" i="10" a="1"/>
  <c r="Q4907" i="10" s="1"/>
  <c r="P4907" i="10"/>
  <c r="E4907" i="10"/>
  <c r="Q4906" i="10" a="1"/>
  <c r="Q4906" i="10" s="1"/>
  <c r="P4906" i="10"/>
  <c r="E4906" i="10"/>
  <c r="Q4905" i="10" a="1"/>
  <c r="Q4905" i="10" s="1"/>
  <c r="P4905" i="10"/>
  <c r="E4905" i="10"/>
  <c r="Q4904" i="10" a="1"/>
  <c r="Q4904" i="10" s="1"/>
  <c r="P4904" i="10"/>
  <c r="E4904" i="10"/>
  <c r="Q4903" i="10" a="1"/>
  <c r="Q4903" i="10" s="1"/>
  <c r="P4903" i="10"/>
  <c r="E4903" i="10"/>
  <c r="Q4902" i="10" a="1"/>
  <c r="Q4902" i="10" s="1"/>
  <c r="P4902" i="10"/>
  <c r="E4902" i="10"/>
  <c r="Q4901" i="10" a="1"/>
  <c r="Q4901" i="10" s="1"/>
  <c r="P4901" i="10"/>
  <c r="E4901" i="10"/>
  <c r="Q4900" i="10" a="1"/>
  <c r="Q4900" i="10" s="1"/>
  <c r="P4900" i="10"/>
  <c r="E4900" i="10"/>
  <c r="Q4899" i="10" a="1"/>
  <c r="Q4899" i="10" s="1"/>
  <c r="P4899" i="10"/>
  <c r="E4899" i="10"/>
  <c r="Q4898" i="10" a="1"/>
  <c r="Q4898" i="10" s="1"/>
  <c r="P4898" i="10"/>
  <c r="E4898" i="10"/>
  <c r="Q4897" i="10" a="1"/>
  <c r="Q4897" i="10" s="1"/>
  <c r="P4897" i="10"/>
  <c r="E4897" i="10"/>
  <c r="Q4896" i="10" a="1"/>
  <c r="Q4896" i="10" s="1"/>
  <c r="P4896" i="10"/>
  <c r="E4896" i="10"/>
  <c r="Q4895" i="10" a="1"/>
  <c r="Q4895" i="10" s="1"/>
  <c r="P4895" i="10"/>
  <c r="E4895" i="10"/>
  <c r="Q4894" i="10" a="1"/>
  <c r="Q4894" i="10" s="1"/>
  <c r="P4894" i="10"/>
  <c r="E4894" i="10"/>
  <c r="Q4893" i="10" a="1"/>
  <c r="Q4893" i="10" s="1"/>
  <c r="P4893" i="10"/>
  <c r="E4893" i="10"/>
  <c r="Q4892" i="10" a="1"/>
  <c r="Q4892" i="10" s="1"/>
  <c r="P4892" i="10"/>
  <c r="E4892" i="10"/>
  <c r="Q4891" i="10" a="1"/>
  <c r="Q4891" i="10" s="1"/>
  <c r="P4891" i="10"/>
  <c r="E4891" i="10"/>
  <c r="Q4890" i="10" a="1"/>
  <c r="Q4890" i="10" s="1"/>
  <c r="P4890" i="10"/>
  <c r="E4890" i="10"/>
  <c r="Q4889" i="10" a="1"/>
  <c r="Q4889" i="10" s="1"/>
  <c r="P4889" i="10"/>
  <c r="E4889" i="10"/>
  <c r="Q4888" i="10" a="1"/>
  <c r="Q4888" i="10" s="1"/>
  <c r="P4888" i="10"/>
  <c r="E4888" i="10"/>
  <c r="Q4887" i="10" a="1"/>
  <c r="Q4887" i="10" s="1"/>
  <c r="P4887" i="10"/>
  <c r="E4887" i="10"/>
  <c r="Q4886" i="10" a="1"/>
  <c r="Q4886" i="10" s="1"/>
  <c r="P4886" i="10"/>
  <c r="E4886" i="10"/>
  <c r="Q4885" i="10" a="1"/>
  <c r="Q4885" i="10" s="1"/>
  <c r="P4885" i="10"/>
  <c r="E4885" i="10"/>
  <c r="Q4884" i="10" a="1"/>
  <c r="Q4884" i="10" s="1"/>
  <c r="P4884" i="10"/>
  <c r="E4884" i="10"/>
  <c r="Q4883" i="10" a="1"/>
  <c r="Q4883" i="10" s="1"/>
  <c r="P4883" i="10"/>
  <c r="E4883" i="10"/>
  <c r="Q4882" i="10" a="1"/>
  <c r="Q4882" i="10" s="1"/>
  <c r="P4882" i="10"/>
  <c r="E4882" i="10"/>
  <c r="Q4881" i="10" a="1"/>
  <c r="Q4881" i="10" s="1"/>
  <c r="P4881" i="10"/>
  <c r="E4881" i="10"/>
  <c r="Q4880" i="10" a="1"/>
  <c r="Q4880" i="10" s="1"/>
  <c r="P4880" i="10"/>
  <c r="E4880" i="10"/>
  <c r="Q4879" i="10" a="1"/>
  <c r="Q4879" i="10" s="1"/>
  <c r="P4879" i="10"/>
  <c r="E4879" i="10"/>
  <c r="Q4878" i="10" a="1"/>
  <c r="Q4878" i="10" s="1"/>
  <c r="P4878" i="10"/>
  <c r="E4878" i="10"/>
  <c r="Q4877" i="10" a="1"/>
  <c r="Q4877" i="10" s="1"/>
  <c r="P4877" i="10"/>
  <c r="E4877" i="10"/>
  <c r="Q4876" i="10" a="1"/>
  <c r="Q4876" i="10" s="1"/>
  <c r="P4876" i="10"/>
  <c r="E4876" i="10"/>
  <c r="Q4875" i="10" a="1"/>
  <c r="Q4875" i="10" s="1"/>
  <c r="P4875" i="10"/>
  <c r="E4875" i="10"/>
  <c r="Q4874" i="10" a="1"/>
  <c r="Q4874" i="10" s="1"/>
  <c r="P4874" i="10"/>
  <c r="E4874" i="10"/>
  <c r="Q4873" i="10" a="1"/>
  <c r="Q4873" i="10" s="1"/>
  <c r="P4873" i="10"/>
  <c r="E4873" i="10"/>
  <c r="Q4872" i="10" a="1"/>
  <c r="Q4872" i="10" s="1"/>
  <c r="P4872" i="10"/>
  <c r="E4872" i="10"/>
  <c r="Q4871" i="10" a="1"/>
  <c r="Q4871" i="10" s="1"/>
  <c r="P4871" i="10"/>
  <c r="E4871" i="10"/>
  <c r="Q4870" i="10" a="1"/>
  <c r="Q4870" i="10" s="1"/>
  <c r="P4870" i="10"/>
  <c r="E4870" i="10"/>
  <c r="Q4869" i="10" a="1"/>
  <c r="Q4869" i="10" s="1"/>
  <c r="P4869" i="10"/>
  <c r="E4869" i="10"/>
  <c r="Q4868" i="10" a="1"/>
  <c r="Q4868" i="10" s="1"/>
  <c r="P4868" i="10"/>
  <c r="E4868" i="10"/>
  <c r="Q4867" i="10" a="1"/>
  <c r="Q4867" i="10" s="1"/>
  <c r="P4867" i="10"/>
  <c r="E4867" i="10"/>
  <c r="Q4866" i="10" a="1"/>
  <c r="Q4866" i="10" s="1"/>
  <c r="P4866" i="10"/>
  <c r="E4866" i="10"/>
  <c r="Q4865" i="10" a="1"/>
  <c r="Q4865" i="10" s="1"/>
  <c r="P4865" i="10"/>
  <c r="E4865" i="10"/>
  <c r="Q4864" i="10" a="1"/>
  <c r="Q4864" i="10" s="1"/>
  <c r="P4864" i="10"/>
  <c r="E4864" i="10"/>
  <c r="Q4863" i="10" a="1"/>
  <c r="Q4863" i="10" s="1"/>
  <c r="P4863" i="10"/>
  <c r="E4863" i="10"/>
  <c r="Q4862" i="10" a="1"/>
  <c r="Q4862" i="10" s="1"/>
  <c r="P4862" i="10"/>
  <c r="E4862" i="10"/>
  <c r="Q4861" i="10" a="1"/>
  <c r="Q4861" i="10" s="1"/>
  <c r="P4861" i="10"/>
  <c r="E4861" i="10"/>
  <c r="Q4860" i="10" a="1"/>
  <c r="Q4860" i="10" s="1"/>
  <c r="P4860" i="10"/>
  <c r="E4860" i="10"/>
  <c r="Q4859" i="10" a="1"/>
  <c r="Q4859" i="10" s="1"/>
  <c r="P4859" i="10"/>
  <c r="E4859" i="10"/>
  <c r="Q4858" i="10" a="1"/>
  <c r="Q4858" i="10" s="1"/>
  <c r="P4858" i="10"/>
  <c r="E4858" i="10"/>
  <c r="Q4857" i="10" a="1"/>
  <c r="Q4857" i="10" s="1"/>
  <c r="P4857" i="10"/>
  <c r="E4857" i="10"/>
  <c r="Q4856" i="10" a="1"/>
  <c r="Q4856" i="10" s="1"/>
  <c r="P4856" i="10"/>
  <c r="E4856" i="10"/>
  <c r="Q4855" i="10" a="1"/>
  <c r="Q4855" i="10" s="1"/>
  <c r="P4855" i="10"/>
  <c r="E4855" i="10"/>
  <c r="Q4854" i="10" a="1"/>
  <c r="Q4854" i="10" s="1"/>
  <c r="P4854" i="10"/>
  <c r="E4854" i="10"/>
  <c r="Q4853" i="10" a="1"/>
  <c r="Q4853" i="10" s="1"/>
  <c r="P4853" i="10"/>
  <c r="E4853" i="10"/>
  <c r="Q4852" i="10" a="1"/>
  <c r="Q4852" i="10" s="1"/>
  <c r="P4852" i="10"/>
  <c r="E4852" i="10"/>
  <c r="Q4851" i="10" a="1"/>
  <c r="Q4851" i="10" s="1"/>
  <c r="P4851" i="10"/>
  <c r="E4851" i="10"/>
  <c r="Q4850" i="10" a="1"/>
  <c r="Q4850" i="10" s="1"/>
  <c r="P4850" i="10"/>
  <c r="E4850" i="10"/>
  <c r="Q4849" i="10" a="1"/>
  <c r="Q4849" i="10" s="1"/>
  <c r="P4849" i="10"/>
  <c r="E4849" i="10"/>
  <c r="Q4848" i="10" a="1"/>
  <c r="Q4848" i="10" s="1"/>
  <c r="P4848" i="10"/>
  <c r="E4848" i="10"/>
  <c r="Q4847" i="10" a="1"/>
  <c r="Q4847" i="10" s="1"/>
  <c r="P4847" i="10"/>
  <c r="E4847" i="10"/>
  <c r="Q4846" i="10" a="1"/>
  <c r="Q4846" i="10" s="1"/>
  <c r="P4846" i="10"/>
  <c r="E4846" i="10"/>
  <c r="Q4845" i="10" a="1"/>
  <c r="Q4845" i="10" s="1"/>
  <c r="P4845" i="10"/>
  <c r="E4845" i="10"/>
  <c r="Q4844" i="10" a="1"/>
  <c r="Q4844" i="10" s="1"/>
  <c r="P4844" i="10"/>
  <c r="E4844" i="10"/>
  <c r="Q4843" i="10" a="1"/>
  <c r="Q4843" i="10" s="1"/>
  <c r="P4843" i="10"/>
  <c r="E4843" i="10"/>
  <c r="Q4842" i="10" a="1"/>
  <c r="Q4842" i="10" s="1"/>
  <c r="P4842" i="10"/>
  <c r="E4842" i="10"/>
  <c r="Q4841" i="10" a="1"/>
  <c r="Q4841" i="10" s="1"/>
  <c r="P4841" i="10"/>
  <c r="E4841" i="10"/>
  <c r="Q4840" i="10" a="1"/>
  <c r="Q4840" i="10" s="1"/>
  <c r="P4840" i="10"/>
  <c r="E4840" i="10"/>
  <c r="Q4839" i="10" a="1"/>
  <c r="Q4839" i="10" s="1"/>
  <c r="P4839" i="10"/>
  <c r="E4839" i="10"/>
  <c r="Q4838" i="10" a="1"/>
  <c r="Q4838" i="10" s="1"/>
  <c r="P4838" i="10"/>
  <c r="E4838" i="10"/>
  <c r="Q4837" i="10" a="1"/>
  <c r="Q4837" i="10" s="1"/>
  <c r="P4837" i="10"/>
  <c r="E4837" i="10"/>
  <c r="Q4836" i="10" a="1"/>
  <c r="Q4836" i="10" s="1"/>
  <c r="P4836" i="10"/>
  <c r="E4836" i="10"/>
  <c r="Q4835" i="10" a="1"/>
  <c r="Q4835" i="10" s="1"/>
  <c r="P4835" i="10"/>
  <c r="E4835" i="10"/>
  <c r="Q4834" i="10" a="1"/>
  <c r="Q4834" i="10" s="1"/>
  <c r="P4834" i="10"/>
  <c r="E4834" i="10"/>
  <c r="Q4833" i="10" a="1"/>
  <c r="Q4833" i="10" s="1"/>
  <c r="P4833" i="10"/>
  <c r="E4833" i="10"/>
  <c r="Q4832" i="10" a="1"/>
  <c r="Q4832" i="10" s="1"/>
  <c r="P4832" i="10"/>
  <c r="E4832" i="10"/>
  <c r="Q4831" i="10" a="1"/>
  <c r="Q4831" i="10" s="1"/>
  <c r="P4831" i="10"/>
  <c r="E4831" i="10"/>
  <c r="Q4830" i="10" a="1"/>
  <c r="Q4830" i="10" s="1"/>
  <c r="P4830" i="10"/>
  <c r="E4830" i="10"/>
  <c r="Q4829" i="10" a="1"/>
  <c r="Q4829" i="10" s="1"/>
  <c r="P4829" i="10"/>
  <c r="E4829" i="10"/>
  <c r="Q4828" i="10" a="1"/>
  <c r="Q4828" i="10" s="1"/>
  <c r="P4828" i="10"/>
  <c r="E4828" i="10"/>
  <c r="Q4827" i="10" a="1"/>
  <c r="Q4827" i="10" s="1"/>
  <c r="P4827" i="10"/>
  <c r="E4827" i="10"/>
  <c r="Q4826" i="10" a="1"/>
  <c r="Q4826" i="10" s="1"/>
  <c r="P4826" i="10"/>
  <c r="E4826" i="10"/>
  <c r="Q4825" i="10" a="1"/>
  <c r="Q4825" i="10" s="1"/>
  <c r="P4825" i="10"/>
  <c r="E4825" i="10"/>
  <c r="Q4824" i="10" a="1"/>
  <c r="Q4824" i="10" s="1"/>
  <c r="P4824" i="10"/>
  <c r="E4824" i="10"/>
  <c r="Q4823" i="10" a="1"/>
  <c r="Q4823" i="10" s="1"/>
  <c r="P4823" i="10"/>
  <c r="E4823" i="10"/>
  <c r="Q4822" i="10" a="1"/>
  <c r="Q4822" i="10" s="1"/>
  <c r="P4822" i="10"/>
  <c r="E4822" i="10"/>
  <c r="Q4821" i="10" a="1"/>
  <c r="Q4821" i="10" s="1"/>
  <c r="P4821" i="10"/>
  <c r="E4821" i="10"/>
  <c r="Q4820" i="10" a="1"/>
  <c r="Q4820" i="10" s="1"/>
  <c r="P4820" i="10"/>
  <c r="E4820" i="10"/>
  <c r="Q4819" i="10" a="1"/>
  <c r="Q4819" i="10" s="1"/>
  <c r="P4819" i="10"/>
  <c r="E4819" i="10"/>
  <c r="Q4818" i="10" a="1"/>
  <c r="Q4818" i="10" s="1"/>
  <c r="P4818" i="10"/>
  <c r="E4818" i="10"/>
  <c r="Q4817" i="10" a="1"/>
  <c r="Q4817" i="10" s="1"/>
  <c r="P4817" i="10"/>
  <c r="E4817" i="10"/>
  <c r="Q4816" i="10" a="1"/>
  <c r="Q4816" i="10" s="1"/>
  <c r="P4816" i="10"/>
  <c r="E4816" i="10"/>
  <c r="Q4815" i="10" a="1"/>
  <c r="Q4815" i="10" s="1"/>
  <c r="P4815" i="10"/>
  <c r="E4815" i="10"/>
  <c r="Q4814" i="10" a="1"/>
  <c r="Q4814" i="10" s="1"/>
  <c r="P4814" i="10"/>
  <c r="E4814" i="10"/>
  <c r="Q4813" i="10" a="1"/>
  <c r="Q4813" i="10" s="1"/>
  <c r="P4813" i="10"/>
  <c r="E4813" i="10"/>
  <c r="Q4812" i="10" a="1"/>
  <c r="Q4812" i="10" s="1"/>
  <c r="P4812" i="10"/>
  <c r="E4812" i="10"/>
  <c r="Q4811" i="10" a="1"/>
  <c r="Q4811" i="10" s="1"/>
  <c r="P4811" i="10"/>
  <c r="E4811" i="10"/>
  <c r="Q4810" i="10" a="1"/>
  <c r="Q4810" i="10" s="1"/>
  <c r="P4810" i="10"/>
  <c r="E4810" i="10"/>
  <c r="Q4809" i="10" a="1"/>
  <c r="Q4809" i="10" s="1"/>
  <c r="P4809" i="10"/>
  <c r="E4809" i="10"/>
  <c r="Q4808" i="10" a="1"/>
  <c r="Q4808" i="10" s="1"/>
  <c r="P4808" i="10"/>
  <c r="E4808" i="10"/>
  <c r="Q4807" i="10" a="1"/>
  <c r="Q4807" i="10" s="1"/>
  <c r="P4807" i="10"/>
  <c r="E4807" i="10"/>
  <c r="Q4806" i="10" a="1"/>
  <c r="Q4806" i="10" s="1"/>
  <c r="P4806" i="10"/>
  <c r="E4806" i="10"/>
  <c r="Q4805" i="10" a="1"/>
  <c r="Q4805" i="10" s="1"/>
  <c r="P4805" i="10"/>
  <c r="E4805" i="10"/>
  <c r="Q4804" i="10" a="1"/>
  <c r="Q4804" i="10" s="1"/>
  <c r="P4804" i="10"/>
  <c r="E4804" i="10"/>
  <c r="Q4803" i="10" a="1"/>
  <c r="Q4803" i="10" s="1"/>
  <c r="P4803" i="10"/>
  <c r="E4803" i="10"/>
  <c r="Q4802" i="10" a="1"/>
  <c r="Q4802" i="10" s="1"/>
  <c r="P4802" i="10"/>
  <c r="E4802" i="10"/>
  <c r="Q4801" i="10" a="1"/>
  <c r="Q4801" i="10" s="1"/>
  <c r="P4801" i="10"/>
  <c r="E4801" i="10"/>
  <c r="Q4800" i="10" a="1"/>
  <c r="Q4800" i="10" s="1"/>
  <c r="P4800" i="10"/>
  <c r="E4800" i="10"/>
  <c r="Q4799" i="10" a="1"/>
  <c r="Q4799" i="10" s="1"/>
  <c r="P4799" i="10"/>
  <c r="E4799" i="10"/>
  <c r="Q4798" i="10" a="1"/>
  <c r="Q4798" i="10" s="1"/>
  <c r="P4798" i="10"/>
  <c r="E4798" i="10"/>
  <c r="Q4797" i="10" a="1"/>
  <c r="Q4797" i="10" s="1"/>
  <c r="P4797" i="10"/>
  <c r="E4797" i="10"/>
  <c r="Q4796" i="10" a="1"/>
  <c r="Q4796" i="10" s="1"/>
  <c r="P4796" i="10"/>
  <c r="E4796" i="10"/>
  <c r="Q4795" i="10" a="1"/>
  <c r="Q4795" i="10" s="1"/>
  <c r="P4795" i="10"/>
  <c r="E4795" i="10"/>
  <c r="Q4794" i="10" a="1"/>
  <c r="Q4794" i="10" s="1"/>
  <c r="P4794" i="10"/>
  <c r="E4794" i="10"/>
  <c r="Q4793" i="10" a="1"/>
  <c r="Q4793" i="10" s="1"/>
  <c r="P4793" i="10"/>
  <c r="E4793" i="10"/>
  <c r="Q4792" i="10" a="1"/>
  <c r="Q4792" i="10" s="1"/>
  <c r="P4792" i="10"/>
  <c r="E4792" i="10"/>
  <c r="Q4791" i="10" a="1"/>
  <c r="Q4791" i="10" s="1"/>
  <c r="P4791" i="10"/>
  <c r="E4791" i="10"/>
  <c r="Q4790" i="10" a="1"/>
  <c r="Q4790" i="10" s="1"/>
  <c r="P4790" i="10"/>
  <c r="E4790" i="10"/>
  <c r="Q4789" i="10" a="1"/>
  <c r="Q4789" i="10" s="1"/>
  <c r="P4789" i="10"/>
  <c r="E4789" i="10"/>
  <c r="Q4788" i="10" a="1"/>
  <c r="Q4788" i="10" s="1"/>
  <c r="P4788" i="10"/>
  <c r="E4788" i="10"/>
  <c r="Q4787" i="10" a="1"/>
  <c r="Q4787" i="10" s="1"/>
  <c r="P4787" i="10"/>
  <c r="E4787" i="10"/>
  <c r="Q4786" i="10" a="1"/>
  <c r="Q4786" i="10" s="1"/>
  <c r="P4786" i="10"/>
  <c r="E4786" i="10"/>
  <c r="Q4785" i="10" a="1"/>
  <c r="Q4785" i="10" s="1"/>
  <c r="P4785" i="10"/>
  <c r="E4785" i="10"/>
  <c r="Q4784" i="10" a="1"/>
  <c r="Q4784" i="10" s="1"/>
  <c r="P4784" i="10"/>
  <c r="E4784" i="10"/>
  <c r="Q4783" i="10" a="1"/>
  <c r="Q4783" i="10" s="1"/>
  <c r="P4783" i="10"/>
  <c r="E4783" i="10"/>
  <c r="Q4782" i="10" a="1"/>
  <c r="Q4782" i="10" s="1"/>
  <c r="P4782" i="10"/>
  <c r="E4782" i="10"/>
  <c r="Q4781" i="10" a="1"/>
  <c r="Q4781" i="10" s="1"/>
  <c r="P4781" i="10"/>
  <c r="E4781" i="10"/>
  <c r="Q4780" i="10" a="1"/>
  <c r="Q4780" i="10" s="1"/>
  <c r="P4780" i="10"/>
  <c r="E4780" i="10"/>
  <c r="Q4779" i="10" a="1"/>
  <c r="Q4779" i="10" s="1"/>
  <c r="P4779" i="10"/>
  <c r="E4779" i="10"/>
  <c r="Q4778" i="10" a="1"/>
  <c r="Q4778" i="10" s="1"/>
  <c r="P4778" i="10"/>
  <c r="E4778" i="10"/>
  <c r="Q4777" i="10" a="1"/>
  <c r="Q4777" i="10" s="1"/>
  <c r="P4777" i="10"/>
  <c r="E4777" i="10"/>
  <c r="Q4776" i="10" a="1"/>
  <c r="Q4776" i="10" s="1"/>
  <c r="P4776" i="10"/>
  <c r="E4776" i="10"/>
  <c r="Q4775" i="10" a="1"/>
  <c r="Q4775" i="10" s="1"/>
  <c r="P4775" i="10"/>
  <c r="E4775" i="10"/>
  <c r="Q4774" i="10" a="1"/>
  <c r="Q4774" i="10" s="1"/>
  <c r="P4774" i="10"/>
  <c r="E4774" i="10"/>
  <c r="Q4773" i="10" a="1"/>
  <c r="Q4773" i="10" s="1"/>
  <c r="P4773" i="10"/>
  <c r="E4773" i="10"/>
  <c r="Q4772" i="10" a="1"/>
  <c r="Q4772" i="10" s="1"/>
  <c r="P4772" i="10"/>
  <c r="E4772" i="10"/>
  <c r="Q4771" i="10" a="1"/>
  <c r="Q4771" i="10" s="1"/>
  <c r="P4771" i="10"/>
  <c r="E4771" i="10"/>
  <c r="Q4770" i="10" a="1"/>
  <c r="Q4770" i="10" s="1"/>
  <c r="P4770" i="10"/>
  <c r="E4770" i="10"/>
  <c r="Q4769" i="10" a="1"/>
  <c r="Q4769" i="10" s="1"/>
  <c r="P4769" i="10"/>
  <c r="E4769" i="10"/>
  <c r="Q4768" i="10" a="1"/>
  <c r="Q4768" i="10" s="1"/>
  <c r="P4768" i="10"/>
  <c r="E4768" i="10"/>
  <c r="Q4767" i="10" a="1"/>
  <c r="Q4767" i="10" s="1"/>
  <c r="P4767" i="10"/>
  <c r="E4767" i="10"/>
  <c r="Q4766" i="10" a="1"/>
  <c r="Q4766" i="10" s="1"/>
  <c r="P4766" i="10"/>
  <c r="E4766" i="10"/>
  <c r="Q4765" i="10" a="1"/>
  <c r="Q4765" i="10" s="1"/>
  <c r="P4765" i="10"/>
  <c r="E4765" i="10"/>
  <c r="Q4764" i="10" a="1"/>
  <c r="Q4764" i="10" s="1"/>
  <c r="P4764" i="10"/>
  <c r="E4764" i="10"/>
  <c r="Q4763" i="10" a="1"/>
  <c r="Q4763" i="10" s="1"/>
  <c r="P4763" i="10"/>
  <c r="E4763" i="10"/>
  <c r="Q4762" i="10" a="1"/>
  <c r="Q4762" i="10" s="1"/>
  <c r="P4762" i="10"/>
  <c r="E4762" i="10"/>
  <c r="Q4761" i="10" a="1"/>
  <c r="Q4761" i="10" s="1"/>
  <c r="P4761" i="10"/>
  <c r="E4761" i="10"/>
  <c r="Q4760" i="10" a="1"/>
  <c r="Q4760" i="10" s="1"/>
  <c r="P4760" i="10"/>
  <c r="E4760" i="10"/>
  <c r="Q4759" i="10" a="1"/>
  <c r="Q4759" i="10" s="1"/>
  <c r="P4759" i="10"/>
  <c r="E4759" i="10"/>
  <c r="Q4758" i="10" a="1"/>
  <c r="Q4758" i="10" s="1"/>
  <c r="P4758" i="10"/>
  <c r="E4758" i="10"/>
  <c r="Q4757" i="10" a="1"/>
  <c r="Q4757" i="10" s="1"/>
  <c r="P4757" i="10"/>
  <c r="E4757" i="10"/>
  <c r="Q4756" i="10" a="1"/>
  <c r="Q4756" i="10" s="1"/>
  <c r="P4756" i="10"/>
  <c r="E4756" i="10"/>
  <c r="Q4755" i="10" a="1"/>
  <c r="Q4755" i="10" s="1"/>
  <c r="P4755" i="10"/>
  <c r="E4755" i="10"/>
  <c r="Q4754" i="10" a="1"/>
  <c r="Q4754" i="10" s="1"/>
  <c r="P4754" i="10"/>
  <c r="E4754" i="10"/>
  <c r="Q4753" i="10" a="1"/>
  <c r="Q4753" i="10" s="1"/>
  <c r="P4753" i="10"/>
  <c r="E4753" i="10"/>
  <c r="Q4752" i="10" a="1"/>
  <c r="Q4752" i="10" s="1"/>
  <c r="P4752" i="10"/>
  <c r="E4752" i="10"/>
  <c r="Q4751" i="10" a="1"/>
  <c r="Q4751" i="10" s="1"/>
  <c r="P4751" i="10"/>
  <c r="E4751" i="10"/>
  <c r="Q4750" i="10" a="1"/>
  <c r="Q4750" i="10" s="1"/>
  <c r="P4750" i="10"/>
  <c r="E4750" i="10"/>
  <c r="Q4749" i="10" a="1"/>
  <c r="Q4749" i="10" s="1"/>
  <c r="P4749" i="10"/>
  <c r="E4749" i="10"/>
  <c r="Q4748" i="10" a="1"/>
  <c r="Q4748" i="10" s="1"/>
  <c r="P4748" i="10"/>
  <c r="E4748" i="10"/>
  <c r="Q4747" i="10" a="1"/>
  <c r="Q4747" i="10" s="1"/>
  <c r="P4747" i="10"/>
  <c r="E4747" i="10"/>
  <c r="Q4746" i="10" a="1"/>
  <c r="Q4746" i="10" s="1"/>
  <c r="P4746" i="10"/>
  <c r="E4746" i="10"/>
  <c r="Q4745" i="10" a="1"/>
  <c r="Q4745" i="10" s="1"/>
  <c r="P4745" i="10"/>
  <c r="E4745" i="10"/>
  <c r="Q4744" i="10" a="1"/>
  <c r="Q4744" i="10" s="1"/>
  <c r="P4744" i="10"/>
  <c r="E4744" i="10"/>
  <c r="Q4743" i="10" a="1"/>
  <c r="Q4743" i="10" s="1"/>
  <c r="P4743" i="10"/>
  <c r="E4743" i="10"/>
  <c r="Q4742" i="10" a="1"/>
  <c r="Q4742" i="10" s="1"/>
  <c r="P4742" i="10"/>
  <c r="E4742" i="10"/>
  <c r="Q4741" i="10" a="1"/>
  <c r="Q4741" i="10" s="1"/>
  <c r="P4741" i="10"/>
  <c r="E4741" i="10"/>
  <c r="Q4740" i="10" a="1"/>
  <c r="Q4740" i="10" s="1"/>
  <c r="P4740" i="10"/>
  <c r="E4740" i="10"/>
  <c r="Q4739" i="10" a="1"/>
  <c r="Q4739" i="10" s="1"/>
  <c r="P4739" i="10"/>
  <c r="E4739" i="10"/>
  <c r="Q4738" i="10" a="1"/>
  <c r="Q4738" i="10" s="1"/>
  <c r="P4738" i="10"/>
  <c r="E4738" i="10"/>
  <c r="Q4737" i="10" a="1"/>
  <c r="Q4737" i="10" s="1"/>
  <c r="P4737" i="10"/>
  <c r="E4737" i="10"/>
  <c r="Q4736" i="10" a="1"/>
  <c r="Q4736" i="10" s="1"/>
  <c r="P4736" i="10"/>
  <c r="E4736" i="10"/>
  <c r="Q4735" i="10" a="1"/>
  <c r="Q4735" i="10" s="1"/>
  <c r="P4735" i="10"/>
  <c r="E4735" i="10"/>
  <c r="Q4734" i="10" a="1"/>
  <c r="Q4734" i="10" s="1"/>
  <c r="P4734" i="10"/>
  <c r="E4734" i="10"/>
  <c r="Q4733" i="10" a="1"/>
  <c r="Q4733" i="10" s="1"/>
  <c r="P4733" i="10"/>
  <c r="E4733" i="10"/>
  <c r="Q4732" i="10" a="1"/>
  <c r="Q4732" i="10" s="1"/>
  <c r="P4732" i="10"/>
  <c r="E4732" i="10"/>
  <c r="Q4731" i="10" a="1"/>
  <c r="Q4731" i="10" s="1"/>
  <c r="P4731" i="10"/>
  <c r="E4731" i="10"/>
  <c r="Q4730" i="10" a="1"/>
  <c r="Q4730" i="10" s="1"/>
  <c r="P4730" i="10"/>
  <c r="E4730" i="10"/>
  <c r="Q4729" i="10" a="1"/>
  <c r="Q4729" i="10" s="1"/>
  <c r="P4729" i="10"/>
  <c r="E4729" i="10"/>
  <c r="Q4728" i="10" a="1"/>
  <c r="Q4728" i="10" s="1"/>
  <c r="P4728" i="10"/>
  <c r="E4728" i="10"/>
  <c r="Q4727" i="10" a="1"/>
  <c r="Q4727" i="10" s="1"/>
  <c r="P4727" i="10"/>
  <c r="E4727" i="10"/>
  <c r="Q4726" i="10" a="1"/>
  <c r="Q4726" i="10" s="1"/>
  <c r="P4726" i="10"/>
  <c r="E4726" i="10"/>
  <c r="Q4725" i="10" a="1"/>
  <c r="Q4725" i="10" s="1"/>
  <c r="P4725" i="10"/>
  <c r="E4725" i="10"/>
  <c r="Q4724" i="10" a="1"/>
  <c r="Q4724" i="10" s="1"/>
  <c r="P4724" i="10"/>
  <c r="E4724" i="10"/>
  <c r="Q4723" i="10" a="1"/>
  <c r="Q4723" i="10" s="1"/>
  <c r="P4723" i="10"/>
  <c r="E4723" i="10"/>
  <c r="Q4722" i="10" a="1"/>
  <c r="Q4722" i="10" s="1"/>
  <c r="P4722" i="10"/>
  <c r="E4722" i="10"/>
  <c r="Q4721" i="10" a="1"/>
  <c r="Q4721" i="10" s="1"/>
  <c r="P4721" i="10"/>
  <c r="E4721" i="10"/>
  <c r="Q4720" i="10" a="1"/>
  <c r="Q4720" i="10" s="1"/>
  <c r="P4720" i="10"/>
  <c r="E4720" i="10"/>
  <c r="Q4719" i="10" a="1"/>
  <c r="Q4719" i="10" s="1"/>
  <c r="P4719" i="10"/>
  <c r="E4719" i="10"/>
  <c r="Q4718" i="10" a="1"/>
  <c r="Q4718" i="10" s="1"/>
  <c r="P4718" i="10"/>
  <c r="E4718" i="10"/>
  <c r="Q4717" i="10" a="1"/>
  <c r="Q4717" i="10" s="1"/>
  <c r="P4717" i="10"/>
  <c r="E4717" i="10"/>
  <c r="Q4716" i="10" a="1"/>
  <c r="Q4716" i="10" s="1"/>
  <c r="P4716" i="10"/>
  <c r="E4716" i="10"/>
  <c r="Q4715" i="10" a="1"/>
  <c r="Q4715" i="10" s="1"/>
  <c r="P4715" i="10"/>
  <c r="E4715" i="10"/>
  <c r="Q4714" i="10" a="1"/>
  <c r="Q4714" i="10" s="1"/>
  <c r="P4714" i="10"/>
  <c r="E4714" i="10"/>
  <c r="Q4713" i="10" a="1"/>
  <c r="Q4713" i="10" s="1"/>
  <c r="P4713" i="10"/>
  <c r="E4713" i="10"/>
  <c r="Q4712" i="10" a="1"/>
  <c r="Q4712" i="10" s="1"/>
  <c r="P4712" i="10"/>
  <c r="E4712" i="10"/>
  <c r="Q4711" i="10" a="1"/>
  <c r="Q4711" i="10" s="1"/>
  <c r="P4711" i="10"/>
  <c r="E4711" i="10"/>
  <c r="Q4710" i="10" a="1"/>
  <c r="Q4710" i="10" s="1"/>
  <c r="P4710" i="10"/>
  <c r="E4710" i="10"/>
  <c r="Q4709" i="10" a="1"/>
  <c r="Q4709" i="10" s="1"/>
  <c r="P4709" i="10"/>
  <c r="E4709" i="10"/>
  <c r="Q4708" i="10" a="1"/>
  <c r="Q4708" i="10" s="1"/>
  <c r="P4708" i="10"/>
  <c r="E4708" i="10"/>
  <c r="Q4707" i="10" a="1"/>
  <c r="Q4707" i="10" s="1"/>
  <c r="P4707" i="10"/>
  <c r="E4707" i="10"/>
  <c r="Q4706" i="10" a="1"/>
  <c r="Q4706" i="10" s="1"/>
  <c r="P4706" i="10"/>
  <c r="E4706" i="10"/>
  <c r="Q4705" i="10" a="1"/>
  <c r="Q4705" i="10" s="1"/>
  <c r="P4705" i="10"/>
  <c r="E4705" i="10"/>
  <c r="Q4704" i="10" a="1"/>
  <c r="Q4704" i="10" s="1"/>
  <c r="P4704" i="10"/>
  <c r="E4704" i="10"/>
  <c r="Q4703" i="10" a="1"/>
  <c r="Q4703" i="10" s="1"/>
  <c r="P4703" i="10"/>
  <c r="E4703" i="10"/>
  <c r="Q4702" i="10" a="1"/>
  <c r="Q4702" i="10" s="1"/>
  <c r="P4702" i="10"/>
  <c r="E4702" i="10"/>
  <c r="Q4701" i="10" a="1"/>
  <c r="Q4701" i="10" s="1"/>
  <c r="P4701" i="10"/>
  <c r="E4701" i="10"/>
  <c r="Q4700" i="10" a="1"/>
  <c r="Q4700" i="10" s="1"/>
  <c r="P4700" i="10"/>
  <c r="E4700" i="10"/>
  <c r="Q4699" i="10" a="1"/>
  <c r="Q4699" i="10" s="1"/>
  <c r="P4699" i="10"/>
  <c r="E4699" i="10"/>
  <c r="Q4698" i="10" a="1"/>
  <c r="Q4698" i="10" s="1"/>
  <c r="P4698" i="10"/>
  <c r="E4698" i="10"/>
  <c r="Q4697" i="10" a="1"/>
  <c r="Q4697" i="10" s="1"/>
  <c r="P4697" i="10"/>
  <c r="E4697" i="10"/>
  <c r="Q4696" i="10" a="1"/>
  <c r="Q4696" i="10" s="1"/>
  <c r="P4696" i="10"/>
  <c r="E4696" i="10"/>
  <c r="Q4695" i="10" a="1"/>
  <c r="Q4695" i="10" s="1"/>
  <c r="P4695" i="10"/>
  <c r="E4695" i="10"/>
  <c r="Q4694" i="10" a="1"/>
  <c r="Q4694" i="10" s="1"/>
  <c r="P4694" i="10"/>
  <c r="E4694" i="10"/>
  <c r="Q4693" i="10" a="1"/>
  <c r="Q4693" i="10" s="1"/>
  <c r="P4693" i="10"/>
  <c r="E4693" i="10"/>
  <c r="Q4692" i="10" a="1"/>
  <c r="Q4692" i="10" s="1"/>
  <c r="P4692" i="10"/>
  <c r="E4692" i="10"/>
  <c r="Q4691" i="10" a="1"/>
  <c r="Q4691" i="10" s="1"/>
  <c r="P4691" i="10"/>
  <c r="E4691" i="10"/>
  <c r="Q4690" i="10" a="1"/>
  <c r="Q4690" i="10" s="1"/>
  <c r="P4690" i="10"/>
  <c r="E4690" i="10"/>
  <c r="Q4689" i="10" a="1"/>
  <c r="Q4689" i="10" s="1"/>
  <c r="P4689" i="10"/>
  <c r="E4689" i="10"/>
  <c r="Q4688" i="10" a="1"/>
  <c r="Q4688" i="10" s="1"/>
  <c r="P4688" i="10"/>
  <c r="E4688" i="10"/>
  <c r="Q4687" i="10" a="1"/>
  <c r="Q4687" i="10" s="1"/>
  <c r="P4687" i="10"/>
  <c r="E4687" i="10"/>
  <c r="Q4686" i="10" a="1"/>
  <c r="Q4686" i="10" s="1"/>
  <c r="P4686" i="10"/>
  <c r="E4686" i="10"/>
  <c r="Q4685" i="10" a="1"/>
  <c r="Q4685" i="10" s="1"/>
  <c r="P4685" i="10"/>
  <c r="E4685" i="10"/>
  <c r="Q4684" i="10" a="1"/>
  <c r="Q4684" i="10" s="1"/>
  <c r="P4684" i="10"/>
  <c r="E4684" i="10"/>
  <c r="Q4683" i="10" a="1"/>
  <c r="Q4683" i="10" s="1"/>
  <c r="P4683" i="10"/>
  <c r="E4683" i="10"/>
  <c r="Q4682" i="10" a="1"/>
  <c r="Q4682" i="10" s="1"/>
  <c r="P4682" i="10"/>
  <c r="E4682" i="10"/>
  <c r="Q4681" i="10" a="1"/>
  <c r="Q4681" i="10" s="1"/>
  <c r="P4681" i="10"/>
  <c r="E4681" i="10"/>
  <c r="Q4680" i="10" a="1"/>
  <c r="Q4680" i="10" s="1"/>
  <c r="P4680" i="10"/>
  <c r="E4680" i="10"/>
  <c r="Q4679" i="10" a="1"/>
  <c r="Q4679" i="10" s="1"/>
  <c r="P4679" i="10"/>
  <c r="E4679" i="10"/>
  <c r="Q4678" i="10" a="1"/>
  <c r="Q4678" i="10" s="1"/>
  <c r="P4678" i="10"/>
  <c r="E4678" i="10"/>
  <c r="Q4677" i="10" a="1"/>
  <c r="Q4677" i="10" s="1"/>
  <c r="P4677" i="10"/>
  <c r="E4677" i="10"/>
  <c r="Q4676" i="10" a="1"/>
  <c r="Q4676" i="10" s="1"/>
  <c r="P4676" i="10"/>
  <c r="E4676" i="10"/>
  <c r="Q4675" i="10" a="1"/>
  <c r="Q4675" i="10" s="1"/>
  <c r="P4675" i="10"/>
  <c r="E4675" i="10"/>
  <c r="Q4674" i="10" a="1"/>
  <c r="Q4674" i="10" s="1"/>
  <c r="P4674" i="10"/>
  <c r="E4674" i="10"/>
  <c r="Q4673" i="10" a="1"/>
  <c r="Q4673" i="10" s="1"/>
  <c r="P4673" i="10"/>
  <c r="E4673" i="10"/>
  <c r="Q4672" i="10" a="1"/>
  <c r="Q4672" i="10" s="1"/>
  <c r="P4672" i="10"/>
  <c r="E4672" i="10"/>
  <c r="Q4671" i="10" a="1"/>
  <c r="Q4671" i="10" s="1"/>
  <c r="P4671" i="10"/>
  <c r="E4671" i="10"/>
  <c r="Q4670" i="10" a="1"/>
  <c r="Q4670" i="10" s="1"/>
  <c r="P4670" i="10"/>
  <c r="E4670" i="10"/>
  <c r="Q4669" i="10" a="1"/>
  <c r="Q4669" i="10" s="1"/>
  <c r="P4669" i="10"/>
  <c r="E4669" i="10"/>
  <c r="Q4668" i="10" a="1"/>
  <c r="Q4668" i="10" s="1"/>
  <c r="P4668" i="10"/>
  <c r="E4668" i="10"/>
  <c r="Q4667" i="10" a="1"/>
  <c r="Q4667" i="10" s="1"/>
  <c r="P4667" i="10"/>
  <c r="E4667" i="10"/>
  <c r="Q4666" i="10" a="1"/>
  <c r="Q4666" i="10" s="1"/>
  <c r="P4666" i="10"/>
  <c r="E4666" i="10"/>
  <c r="Q4665" i="10" a="1"/>
  <c r="Q4665" i="10" s="1"/>
  <c r="P4665" i="10"/>
  <c r="E4665" i="10"/>
  <c r="Q4664" i="10" a="1"/>
  <c r="Q4664" i="10" s="1"/>
  <c r="P4664" i="10"/>
  <c r="E4664" i="10"/>
  <c r="Q4663" i="10" a="1"/>
  <c r="Q4663" i="10" s="1"/>
  <c r="P4663" i="10"/>
  <c r="E4663" i="10"/>
  <c r="Q4662" i="10" a="1"/>
  <c r="Q4662" i="10" s="1"/>
  <c r="P4662" i="10"/>
  <c r="E4662" i="10"/>
  <c r="Q4661" i="10" a="1"/>
  <c r="Q4661" i="10" s="1"/>
  <c r="P4661" i="10"/>
  <c r="E4661" i="10"/>
  <c r="Q4660" i="10" a="1"/>
  <c r="Q4660" i="10" s="1"/>
  <c r="P4660" i="10"/>
  <c r="E4660" i="10"/>
  <c r="Q4659" i="10" a="1"/>
  <c r="Q4659" i="10" s="1"/>
  <c r="P4659" i="10"/>
  <c r="E4659" i="10"/>
  <c r="Q4658" i="10" a="1"/>
  <c r="Q4658" i="10" s="1"/>
  <c r="P4658" i="10"/>
  <c r="E4658" i="10"/>
  <c r="Q4657" i="10" a="1"/>
  <c r="Q4657" i="10" s="1"/>
  <c r="P4657" i="10"/>
  <c r="E4657" i="10"/>
  <c r="Q4656" i="10" a="1"/>
  <c r="Q4656" i="10" s="1"/>
  <c r="P4656" i="10"/>
  <c r="E4656" i="10"/>
  <c r="Q4655" i="10" a="1"/>
  <c r="Q4655" i="10" s="1"/>
  <c r="P4655" i="10"/>
  <c r="E4655" i="10"/>
  <c r="Q4654" i="10" a="1"/>
  <c r="Q4654" i="10" s="1"/>
  <c r="P4654" i="10"/>
  <c r="E4654" i="10"/>
  <c r="Q4653" i="10" a="1"/>
  <c r="Q4653" i="10" s="1"/>
  <c r="P4653" i="10"/>
  <c r="E4653" i="10"/>
  <c r="Q4652" i="10" a="1"/>
  <c r="Q4652" i="10" s="1"/>
  <c r="P4652" i="10"/>
  <c r="E4652" i="10"/>
  <c r="Q4651" i="10" a="1"/>
  <c r="Q4651" i="10" s="1"/>
  <c r="P4651" i="10"/>
  <c r="E4651" i="10"/>
  <c r="Q4650" i="10" a="1"/>
  <c r="Q4650" i="10" s="1"/>
  <c r="P4650" i="10"/>
  <c r="E4650" i="10"/>
  <c r="Q4649" i="10" a="1"/>
  <c r="Q4649" i="10" s="1"/>
  <c r="P4649" i="10"/>
  <c r="E4649" i="10"/>
  <c r="Q4648" i="10" a="1"/>
  <c r="Q4648" i="10" s="1"/>
  <c r="P4648" i="10"/>
  <c r="E4648" i="10"/>
  <c r="Q4647" i="10" a="1"/>
  <c r="Q4647" i="10" s="1"/>
  <c r="P4647" i="10"/>
  <c r="E4647" i="10"/>
  <c r="Q4646" i="10" a="1"/>
  <c r="Q4646" i="10" s="1"/>
  <c r="P4646" i="10"/>
  <c r="E4646" i="10"/>
  <c r="Q4645" i="10" a="1"/>
  <c r="Q4645" i="10" s="1"/>
  <c r="P4645" i="10"/>
  <c r="E4645" i="10"/>
  <c r="Q4644" i="10" a="1"/>
  <c r="Q4644" i="10" s="1"/>
  <c r="P4644" i="10"/>
  <c r="E4644" i="10"/>
  <c r="Q4643" i="10" a="1"/>
  <c r="Q4643" i="10" s="1"/>
  <c r="P4643" i="10"/>
  <c r="E4643" i="10"/>
  <c r="Q4642" i="10" a="1"/>
  <c r="Q4642" i="10" s="1"/>
  <c r="P4642" i="10"/>
  <c r="E4642" i="10"/>
  <c r="Q4641" i="10" a="1"/>
  <c r="Q4641" i="10" s="1"/>
  <c r="P4641" i="10"/>
  <c r="E4641" i="10"/>
  <c r="Q4640" i="10" a="1"/>
  <c r="Q4640" i="10" s="1"/>
  <c r="P4640" i="10"/>
  <c r="E4640" i="10"/>
  <c r="Q4639" i="10" a="1"/>
  <c r="Q4639" i="10" s="1"/>
  <c r="P4639" i="10"/>
  <c r="E4639" i="10"/>
  <c r="Q4638" i="10" a="1"/>
  <c r="Q4638" i="10" s="1"/>
  <c r="P4638" i="10"/>
  <c r="E4638" i="10"/>
  <c r="Q4637" i="10" a="1"/>
  <c r="Q4637" i="10" s="1"/>
  <c r="P4637" i="10"/>
  <c r="E4637" i="10"/>
  <c r="Q4636" i="10" a="1"/>
  <c r="Q4636" i="10" s="1"/>
  <c r="P4636" i="10"/>
  <c r="E4636" i="10"/>
  <c r="Q4635" i="10" a="1"/>
  <c r="Q4635" i="10" s="1"/>
  <c r="P4635" i="10"/>
  <c r="E4635" i="10"/>
  <c r="Q4634" i="10" a="1"/>
  <c r="Q4634" i="10" s="1"/>
  <c r="P4634" i="10"/>
  <c r="E4634" i="10"/>
  <c r="Q4633" i="10" a="1"/>
  <c r="Q4633" i="10" s="1"/>
  <c r="P4633" i="10"/>
  <c r="E4633" i="10"/>
  <c r="Q4632" i="10" a="1"/>
  <c r="Q4632" i="10" s="1"/>
  <c r="P4632" i="10"/>
  <c r="E4632" i="10"/>
  <c r="Q4631" i="10" a="1"/>
  <c r="Q4631" i="10" s="1"/>
  <c r="P4631" i="10"/>
  <c r="E4631" i="10"/>
  <c r="Q4630" i="10" a="1"/>
  <c r="Q4630" i="10" s="1"/>
  <c r="P4630" i="10"/>
  <c r="E4630" i="10"/>
  <c r="Q4629" i="10" a="1"/>
  <c r="Q4629" i="10" s="1"/>
  <c r="P4629" i="10"/>
  <c r="E4629" i="10"/>
  <c r="Q4628" i="10" a="1"/>
  <c r="Q4628" i="10" s="1"/>
  <c r="P4628" i="10"/>
  <c r="E4628" i="10"/>
  <c r="Q4627" i="10" a="1"/>
  <c r="Q4627" i="10" s="1"/>
  <c r="P4627" i="10"/>
  <c r="E4627" i="10"/>
  <c r="Q4626" i="10" a="1"/>
  <c r="Q4626" i="10" s="1"/>
  <c r="P4626" i="10"/>
  <c r="E4626" i="10"/>
  <c r="Q4625" i="10" a="1"/>
  <c r="Q4625" i="10" s="1"/>
  <c r="P4625" i="10"/>
  <c r="E4625" i="10"/>
  <c r="Q4624" i="10" a="1"/>
  <c r="Q4624" i="10" s="1"/>
  <c r="P4624" i="10"/>
  <c r="E4624" i="10"/>
  <c r="Q4623" i="10" a="1"/>
  <c r="Q4623" i="10" s="1"/>
  <c r="P4623" i="10"/>
  <c r="E4623" i="10"/>
  <c r="Q4622" i="10" a="1"/>
  <c r="Q4622" i="10" s="1"/>
  <c r="P4622" i="10"/>
  <c r="E4622" i="10"/>
  <c r="Q4621" i="10" a="1"/>
  <c r="Q4621" i="10" s="1"/>
  <c r="P4621" i="10"/>
  <c r="E4621" i="10"/>
  <c r="Q4620" i="10" a="1"/>
  <c r="Q4620" i="10" s="1"/>
  <c r="P4620" i="10"/>
  <c r="E4620" i="10"/>
  <c r="Q4619" i="10" a="1"/>
  <c r="Q4619" i="10" s="1"/>
  <c r="P4619" i="10"/>
  <c r="E4619" i="10"/>
  <c r="Q4618" i="10" a="1"/>
  <c r="Q4618" i="10" s="1"/>
  <c r="P4618" i="10"/>
  <c r="E4618" i="10"/>
  <c r="Q4617" i="10" a="1"/>
  <c r="Q4617" i="10" s="1"/>
  <c r="P4617" i="10"/>
  <c r="E4617" i="10"/>
  <c r="Q4616" i="10" a="1"/>
  <c r="Q4616" i="10" s="1"/>
  <c r="P4616" i="10"/>
  <c r="E4616" i="10"/>
  <c r="Q4615" i="10" a="1"/>
  <c r="Q4615" i="10" s="1"/>
  <c r="P4615" i="10"/>
  <c r="E4615" i="10"/>
  <c r="Q4614" i="10" a="1"/>
  <c r="Q4614" i="10" s="1"/>
  <c r="P4614" i="10"/>
  <c r="E4614" i="10"/>
  <c r="Q4613" i="10" a="1"/>
  <c r="Q4613" i="10" s="1"/>
  <c r="P4613" i="10"/>
  <c r="E4613" i="10"/>
  <c r="Q4612" i="10" a="1"/>
  <c r="Q4612" i="10" s="1"/>
  <c r="P4612" i="10"/>
  <c r="E4612" i="10"/>
  <c r="Q4611" i="10" a="1"/>
  <c r="Q4611" i="10" s="1"/>
  <c r="P4611" i="10"/>
  <c r="E4611" i="10"/>
  <c r="Q4610" i="10" a="1"/>
  <c r="Q4610" i="10" s="1"/>
  <c r="P4610" i="10"/>
  <c r="E4610" i="10"/>
  <c r="Q4609" i="10" a="1"/>
  <c r="Q4609" i="10" s="1"/>
  <c r="P4609" i="10"/>
  <c r="E4609" i="10"/>
  <c r="Q4608" i="10" a="1"/>
  <c r="Q4608" i="10" s="1"/>
  <c r="P4608" i="10"/>
  <c r="E4608" i="10"/>
  <c r="Q4607" i="10" a="1"/>
  <c r="Q4607" i="10" s="1"/>
  <c r="P4607" i="10"/>
  <c r="E4607" i="10"/>
  <c r="Q4606" i="10" a="1"/>
  <c r="Q4606" i="10" s="1"/>
  <c r="P4606" i="10"/>
  <c r="E4606" i="10"/>
  <c r="Q4605" i="10" a="1"/>
  <c r="Q4605" i="10" s="1"/>
  <c r="P4605" i="10"/>
  <c r="E4605" i="10"/>
  <c r="Q4604" i="10" a="1"/>
  <c r="Q4604" i="10" s="1"/>
  <c r="P4604" i="10"/>
  <c r="E4604" i="10"/>
  <c r="Q4603" i="10" a="1"/>
  <c r="Q4603" i="10" s="1"/>
  <c r="P4603" i="10"/>
  <c r="E4603" i="10"/>
  <c r="Q4602" i="10" a="1"/>
  <c r="Q4602" i="10" s="1"/>
  <c r="P4602" i="10"/>
  <c r="E4602" i="10"/>
  <c r="Q4601" i="10" a="1"/>
  <c r="Q4601" i="10" s="1"/>
  <c r="P4601" i="10"/>
  <c r="E4601" i="10"/>
  <c r="Q4600" i="10" a="1"/>
  <c r="Q4600" i="10" s="1"/>
  <c r="P4600" i="10"/>
  <c r="E4600" i="10"/>
  <c r="Q4599" i="10" a="1"/>
  <c r="Q4599" i="10" s="1"/>
  <c r="P4599" i="10"/>
  <c r="E4599" i="10"/>
  <c r="Q4598" i="10" a="1"/>
  <c r="Q4598" i="10" s="1"/>
  <c r="P4598" i="10"/>
  <c r="E4598" i="10"/>
  <c r="Q4597" i="10" a="1"/>
  <c r="Q4597" i="10" s="1"/>
  <c r="P4597" i="10"/>
  <c r="E4597" i="10"/>
  <c r="Q4596" i="10" a="1"/>
  <c r="Q4596" i="10" s="1"/>
  <c r="P4596" i="10"/>
  <c r="E4596" i="10"/>
  <c r="Q4595" i="10" a="1"/>
  <c r="Q4595" i="10" s="1"/>
  <c r="P4595" i="10"/>
  <c r="E4595" i="10"/>
  <c r="Q4594" i="10" a="1"/>
  <c r="Q4594" i="10" s="1"/>
  <c r="P4594" i="10"/>
  <c r="E4594" i="10"/>
  <c r="Q4593" i="10" a="1"/>
  <c r="Q4593" i="10" s="1"/>
  <c r="P4593" i="10"/>
  <c r="E4593" i="10"/>
  <c r="Q4592" i="10" a="1"/>
  <c r="Q4592" i="10" s="1"/>
  <c r="P4592" i="10"/>
  <c r="E4592" i="10"/>
  <c r="Q4591" i="10" a="1"/>
  <c r="Q4591" i="10" s="1"/>
  <c r="P4591" i="10"/>
  <c r="E4591" i="10"/>
  <c r="Q4590" i="10" a="1"/>
  <c r="Q4590" i="10" s="1"/>
  <c r="P4590" i="10"/>
  <c r="E4590" i="10"/>
  <c r="Q4589" i="10" a="1"/>
  <c r="Q4589" i="10" s="1"/>
  <c r="P4589" i="10"/>
  <c r="E4589" i="10"/>
  <c r="Q4588" i="10" a="1"/>
  <c r="Q4588" i="10" s="1"/>
  <c r="P4588" i="10"/>
  <c r="E4588" i="10"/>
  <c r="Q4587" i="10" a="1"/>
  <c r="Q4587" i="10" s="1"/>
  <c r="P4587" i="10"/>
  <c r="E4587" i="10"/>
  <c r="Q4586" i="10" a="1"/>
  <c r="Q4586" i="10" s="1"/>
  <c r="P4586" i="10"/>
  <c r="E4586" i="10"/>
  <c r="Q4585" i="10" a="1"/>
  <c r="Q4585" i="10" s="1"/>
  <c r="P4585" i="10"/>
  <c r="E4585" i="10"/>
  <c r="Q4584" i="10" a="1"/>
  <c r="Q4584" i="10" s="1"/>
  <c r="P4584" i="10"/>
  <c r="E4584" i="10"/>
  <c r="Q4583" i="10" a="1"/>
  <c r="Q4583" i="10" s="1"/>
  <c r="P4583" i="10"/>
  <c r="E4583" i="10"/>
  <c r="Q4582" i="10" a="1"/>
  <c r="Q4582" i="10" s="1"/>
  <c r="P4582" i="10"/>
  <c r="E4582" i="10"/>
  <c r="Q4581" i="10" a="1"/>
  <c r="Q4581" i="10" s="1"/>
  <c r="P4581" i="10"/>
  <c r="E4581" i="10"/>
  <c r="Q4580" i="10" a="1"/>
  <c r="Q4580" i="10" s="1"/>
  <c r="P4580" i="10"/>
  <c r="E4580" i="10"/>
  <c r="Q4579" i="10" a="1"/>
  <c r="Q4579" i="10" s="1"/>
  <c r="P4579" i="10"/>
  <c r="E4579" i="10"/>
  <c r="Q4578" i="10" a="1"/>
  <c r="Q4578" i="10" s="1"/>
  <c r="P4578" i="10"/>
  <c r="E4578" i="10"/>
  <c r="Q4577" i="10" a="1"/>
  <c r="Q4577" i="10" s="1"/>
  <c r="P4577" i="10"/>
  <c r="E4577" i="10"/>
  <c r="Q4576" i="10" a="1"/>
  <c r="Q4576" i="10" s="1"/>
  <c r="P4576" i="10"/>
  <c r="E4576" i="10"/>
  <c r="Q4575" i="10" a="1"/>
  <c r="Q4575" i="10" s="1"/>
  <c r="P4575" i="10"/>
  <c r="E4575" i="10"/>
  <c r="Q4574" i="10" a="1"/>
  <c r="Q4574" i="10" s="1"/>
  <c r="P4574" i="10"/>
  <c r="E4574" i="10"/>
  <c r="Q4573" i="10" a="1"/>
  <c r="Q4573" i="10" s="1"/>
  <c r="P4573" i="10"/>
  <c r="E4573" i="10"/>
  <c r="Q4572" i="10" a="1"/>
  <c r="Q4572" i="10" s="1"/>
  <c r="P4572" i="10"/>
  <c r="E4572" i="10"/>
  <c r="Q4571" i="10" a="1"/>
  <c r="Q4571" i="10" s="1"/>
  <c r="P4571" i="10"/>
  <c r="E4571" i="10"/>
  <c r="Q4570" i="10" a="1"/>
  <c r="Q4570" i="10" s="1"/>
  <c r="P4570" i="10"/>
  <c r="E4570" i="10"/>
  <c r="Q4569" i="10" a="1"/>
  <c r="Q4569" i="10" s="1"/>
  <c r="P4569" i="10"/>
  <c r="E4569" i="10"/>
  <c r="Q4568" i="10" a="1"/>
  <c r="Q4568" i="10" s="1"/>
  <c r="P4568" i="10"/>
  <c r="E4568" i="10"/>
  <c r="Q4567" i="10" a="1"/>
  <c r="Q4567" i="10" s="1"/>
  <c r="P4567" i="10"/>
  <c r="E4567" i="10"/>
  <c r="Q4566" i="10" a="1"/>
  <c r="Q4566" i="10" s="1"/>
  <c r="P4566" i="10"/>
  <c r="E4566" i="10"/>
  <c r="Q4565" i="10" a="1"/>
  <c r="Q4565" i="10" s="1"/>
  <c r="P4565" i="10"/>
  <c r="E4565" i="10"/>
  <c r="Q4564" i="10" a="1"/>
  <c r="Q4564" i="10" s="1"/>
  <c r="P4564" i="10"/>
  <c r="E4564" i="10"/>
  <c r="Q4563" i="10" a="1"/>
  <c r="Q4563" i="10" s="1"/>
  <c r="P4563" i="10"/>
  <c r="E4563" i="10"/>
  <c r="Q4562" i="10" a="1"/>
  <c r="Q4562" i="10" s="1"/>
  <c r="P4562" i="10"/>
  <c r="E4562" i="10"/>
  <c r="Q4561" i="10" a="1"/>
  <c r="Q4561" i="10" s="1"/>
  <c r="P4561" i="10"/>
  <c r="E4561" i="10"/>
  <c r="Q4560" i="10" a="1"/>
  <c r="Q4560" i="10" s="1"/>
  <c r="P4560" i="10"/>
  <c r="E4560" i="10"/>
  <c r="Q4559" i="10" a="1"/>
  <c r="Q4559" i="10" s="1"/>
  <c r="P4559" i="10"/>
  <c r="E4559" i="10"/>
  <c r="Q4558" i="10" a="1"/>
  <c r="Q4558" i="10" s="1"/>
  <c r="P4558" i="10"/>
  <c r="E4558" i="10"/>
  <c r="Q4557" i="10" a="1"/>
  <c r="Q4557" i="10" s="1"/>
  <c r="P4557" i="10"/>
  <c r="E4557" i="10"/>
  <c r="Q4556" i="10" a="1"/>
  <c r="Q4556" i="10" s="1"/>
  <c r="P4556" i="10"/>
  <c r="E4556" i="10"/>
  <c r="Q4555" i="10" a="1"/>
  <c r="Q4555" i="10" s="1"/>
  <c r="P4555" i="10"/>
  <c r="E4555" i="10"/>
  <c r="Q4554" i="10" a="1"/>
  <c r="Q4554" i="10" s="1"/>
  <c r="P4554" i="10"/>
  <c r="E4554" i="10"/>
  <c r="Q4553" i="10" a="1"/>
  <c r="Q4553" i="10" s="1"/>
  <c r="P4553" i="10"/>
  <c r="E4553" i="10"/>
  <c r="Q4552" i="10" a="1"/>
  <c r="Q4552" i="10" s="1"/>
  <c r="P4552" i="10"/>
  <c r="E4552" i="10"/>
  <c r="Q4551" i="10" a="1"/>
  <c r="Q4551" i="10" s="1"/>
  <c r="P4551" i="10"/>
  <c r="E4551" i="10"/>
  <c r="Q4550" i="10" a="1"/>
  <c r="Q4550" i="10" s="1"/>
  <c r="P4550" i="10"/>
  <c r="E4550" i="10"/>
  <c r="Q4549" i="10" a="1"/>
  <c r="Q4549" i="10" s="1"/>
  <c r="P4549" i="10"/>
  <c r="E4549" i="10"/>
  <c r="Q4548" i="10" a="1"/>
  <c r="Q4548" i="10" s="1"/>
  <c r="P4548" i="10"/>
  <c r="E4548" i="10"/>
  <c r="Q4547" i="10" a="1"/>
  <c r="Q4547" i="10" s="1"/>
  <c r="P4547" i="10"/>
  <c r="E4547" i="10"/>
  <c r="Q4546" i="10" a="1"/>
  <c r="Q4546" i="10" s="1"/>
  <c r="P4546" i="10"/>
  <c r="E4546" i="10"/>
  <c r="Q4545" i="10" a="1"/>
  <c r="Q4545" i="10" s="1"/>
  <c r="P4545" i="10"/>
  <c r="E4545" i="10"/>
  <c r="Q4544" i="10" a="1"/>
  <c r="Q4544" i="10" s="1"/>
  <c r="P4544" i="10"/>
  <c r="E4544" i="10"/>
  <c r="Q4543" i="10" a="1"/>
  <c r="Q4543" i="10" s="1"/>
  <c r="P4543" i="10"/>
  <c r="E4543" i="10"/>
  <c r="Q4542" i="10" a="1"/>
  <c r="Q4542" i="10" s="1"/>
  <c r="P4542" i="10"/>
  <c r="E4542" i="10"/>
  <c r="Q4541" i="10" a="1"/>
  <c r="Q4541" i="10" s="1"/>
  <c r="P4541" i="10"/>
  <c r="E4541" i="10"/>
  <c r="Q4540" i="10" a="1"/>
  <c r="Q4540" i="10" s="1"/>
  <c r="P4540" i="10"/>
  <c r="E4540" i="10"/>
  <c r="Q4539" i="10" a="1"/>
  <c r="Q4539" i="10" s="1"/>
  <c r="P4539" i="10"/>
  <c r="E4539" i="10"/>
  <c r="Q4538" i="10" a="1"/>
  <c r="Q4538" i="10" s="1"/>
  <c r="P4538" i="10"/>
  <c r="E4538" i="10"/>
  <c r="Q4537" i="10" a="1"/>
  <c r="Q4537" i="10" s="1"/>
  <c r="P4537" i="10"/>
  <c r="E4537" i="10"/>
  <c r="Q4536" i="10" a="1"/>
  <c r="Q4536" i="10" s="1"/>
  <c r="P4536" i="10"/>
  <c r="E4536" i="10"/>
  <c r="Q4535" i="10" a="1"/>
  <c r="Q4535" i="10" s="1"/>
  <c r="P4535" i="10"/>
  <c r="E4535" i="10"/>
  <c r="Q4534" i="10" a="1"/>
  <c r="Q4534" i="10" s="1"/>
  <c r="P4534" i="10"/>
  <c r="E4534" i="10"/>
  <c r="Q4533" i="10" a="1"/>
  <c r="Q4533" i="10" s="1"/>
  <c r="P4533" i="10"/>
  <c r="E4533" i="10"/>
  <c r="Q4532" i="10" a="1"/>
  <c r="Q4532" i="10" s="1"/>
  <c r="P4532" i="10"/>
  <c r="E4532" i="10"/>
  <c r="Q4531" i="10" a="1"/>
  <c r="Q4531" i="10" s="1"/>
  <c r="P4531" i="10"/>
  <c r="E4531" i="10"/>
  <c r="Q4530" i="10" a="1"/>
  <c r="Q4530" i="10" s="1"/>
  <c r="P4530" i="10"/>
  <c r="E4530" i="10"/>
  <c r="Q4529" i="10" a="1"/>
  <c r="Q4529" i="10" s="1"/>
  <c r="P4529" i="10"/>
  <c r="E4529" i="10"/>
  <c r="Q4528" i="10" a="1"/>
  <c r="Q4528" i="10" s="1"/>
  <c r="P4528" i="10"/>
  <c r="E4528" i="10"/>
  <c r="Q4527" i="10" a="1"/>
  <c r="Q4527" i="10" s="1"/>
  <c r="P4527" i="10"/>
  <c r="E4527" i="10"/>
  <c r="Q4526" i="10" a="1"/>
  <c r="Q4526" i="10" s="1"/>
  <c r="P4526" i="10"/>
  <c r="E4526" i="10"/>
  <c r="Q4525" i="10" a="1"/>
  <c r="Q4525" i="10" s="1"/>
  <c r="P4525" i="10"/>
  <c r="E4525" i="10"/>
  <c r="Q4524" i="10" a="1"/>
  <c r="Q4524" i="10" s="1"/>
  <c r="P4524" i="10"/>
  <c r="E4524" i="10"/>
  <c r="Q4523" i="10" a="1"/>
  <c r="Q4523" i="10" s="1"/>
  <c r="P4523" i="10"/>
  <c r="E4523" i="10"/>
  <c r="Q4522" i="10" a="1"/>
  <c r="Q4522" i="10" s="1"/>
  <c r="P4522" i="10"/>
  <c r="E4522" i="10"/>
  <c r="Q4521" i="10" a="1"/>
  <c r="Q4521" i="10" s="1"/>
  <c r="P4521" i="10"/>
  <c r="E4521" i="10"/>
  <c r="Q4520" i="10" a="1"/>
  <c r="Q4520" i="10" s="1"/>
  <c r="P4520" i="10"/>
  <c r="E4520" i="10"/>
  <c r="Q4519" i="10" a="1"/>
  <c r="Q4519" i="10" s="1"/>
  <c r="P4519" i="10"/>
  <c r="E4519" i="10"/>
  <c r="Q4518" i="10" a="1"/>
  <c r="Q4518" i="10" s="1"/>
  <c r="P4518" i="10"/>
  <c r="E4518" i="10"/>
  <c r="Q4517" i="10" a="1"/>
  <c r="Q4517" i="10" s="1"/>
  <c r="P4517" i="10"/>
  <c r="E4517" i="10"/>
  <c r="Q4516" i="10" a="1"/>
  <c r="Q4516" i="10" s="1"/>
  <c r="P4516" i="10"/>
  <c r="E4516" i="10"/>
  <c r="Q4515" i="10" a="1"/>
  <c r="Q4515" i="10" s="1"/>
  <c r="P4515" i="10"/>
  <c r="E4515" i="10"/>
  <c r="Q4514" i="10" a="1"/>
  <c r="Q4514" i="10" s="1"/>
  <c r="P4514" i="10"/>
  <c r="E4514" i="10"/>
  <c r="Q4513" i="10" a="1"/>
  <c r="Q4513" i="10" s="1"/>
  <c r="P4513" i="10"/>
  <c r="E4513" i="10"/>
  <c r="Q4512" i="10" a="1"/>
  <c r="Q4512" i="10" s="1"/>
  <c r="P4512" i="10"/>
  <c r="E4512" i="10"/>
  <c r="Q4511" i="10" a="1"/>
  <c r="Q4511" i="10" s="1"/>
  <c r="P4511" i="10"/>
  <c r="E4511" i="10"/>
  <c r="Q4510" i="10" a="1"/>
  <c r="Q4510" i="10" s="1"/>
  <c r="P4510" i="10"/>
  <c r="E4510" i="10"/>
  <c r="Q4509" i="10" a="1"/>
  <c r="Q4509" i="10" s="1"/>
  <c r="P4509" i="10"/>
  <c r="E4509" i="10"/>
  <c r="Q4508" i="10" a="1"/>
  <c r="Q4508" i="10" s="1"/>
  <c r="P4508" i="10"/>
  <c r="E4508" i="10"/>
  <c r="Q4507" i="10" a="1"/>
  <c r="Q4507" i="10" s="1"/>
  <c r="P4507" i="10"/>
  <c r="E4507" i="10"/>
  <c r="Q4506" i="10" a="1"/>
  <c r="Q4506" i="10" s="1"/>
  <c r="P4506" i="10"/>
  <c r="E4506" i="10"/>
  <c r="Q4505" i="10" a="1"/>
  <c r="Q4505" i="10" s="1"/>
  <c r="P4505" i="10"/>
  <c r="E4505" i="10"/>
  <c r="Q4504" i="10" a="1"/>
  <c r="Q4504" i="10" s="1"/>
  <c r="P4504" i="10"/>
  <c r="E4504" i="10"/>
  <c r="Q4503" i="10" a="1"/>
  <c r="Q4503" i="10" s="1"/>
  <c r="P4503" i="10"/>
  <c r="E4503" i="10"/>
  <c r="Q4502" i="10" a="1"/>
  <c r="Q4502" i="10" s="1"/>
  <c r="P4502" i="10"/>
  <c r="E4502" i="10"/>
  <c r="Q4501" i="10" a="1"/>
  <c r="Q4501" i="10" s="1"/>
  <c r="P4501" i="10"/>
  <c r="E4501" i="10"/>
  <c r="Q4500" i="10" a="1"/>
  <c r="Q4500" i="10" s="1"/>
  <c r="P4500" i="10"/>
  <c r="E4500" i="10"/>
  <c r="Q4499" i="10" a="1"/>
  <c r="Q4499" i="10" s="1"/>
  <c r="P4499" i="10"/>
  <c r="E4499" i="10"/>
  <c r="Q4498" i="10" a="1"/>
  <c r="Q4498" i="10" s="1"/>
  <c r="P4498" i="10"/>
  <c r="E4498" i="10"/>
  <c r="Q4497" i="10" a="1"/>
  <c r="Q4497" i="10" s="1"/>
  <c r="P4497" i="10"/>
  <c r="E4497" i="10"/>
  <c r="Q4496" i="10" a="1"/>
  <c r="Q4496" i="10" s="1"/>
  <c r="P4496" i="10"/>
  <c r="E4496" i="10"/>
  <c r="Q4495" i="10" a="1"/>
  <c r="Q4495" i="10" s="1"/>
  <c r="P4495" i="10"/>
  <c r="E4495" i="10"/>
  <c r="Q4494" i="10" a="1"/>
  <c r="Q4494" i="10" s="1"/>
  <c r="P4494" i="10"/>
  <c r="E4494" i="10"/>
  <c r="Q4493" i="10" a="1"/>
  <c r="Q4493" i="10" s="1"/>
  <c r="P4493" i="10"/>
  <c r="E4493" i="10"/>
  <c r="Q4492" i="10" a="1"/>
  <c r="Q4492" i="10" s="1"/>
  <c r="P4492" i="10"/>
  <c r="E4492" i="10"/>
  <c r="Q4491" i="10" a="1"/>
  <c r="Q4491" i="10" s="1"/>
  <c r="P4491" i="10"/>
  <c r="E4491" i="10"/>
  <c r="Q4490" i="10" a="1"/>
  <c r="Q4490" i="10" s="1"/>
  <c r="P4490" i="10"/>
  <c r="E4490" i="10"/>
  <c r="Q4489" i="10" a="1"/>
  <c r="Q4489" i="10" s="1"/>
  <c r="P4489" i="10"/>
  <c r="E4489" i="10"/>
  <c r="Q4488" i="10" a="1"/>
  <c r="Q4488" i="10" s="1"/>
  <c r="P4488" i="10"/>
  <c r="E4488" i="10"/>
  <c r="Q4487" i="10" a="1"/>
  <c r="Q4487" i="10" s="1"/>
  <c r="P4487" i="10"/>
  <c r="E4487" i="10"/>
  <c r="Q4486" i="10" a="1"/>
  <c r="Q4486" i="10" s="1"/>
  <c r="P4486" i="10"/>
  <c r="E4486" i="10"/>
  <c r="Q4485" i="10" a="1"/>
  <c r="Q4485" i="10" s="1"/>
  <c r="P4485" i="10"/>
  <c r="E4485" i="10"/>
  <c r="Q4484" i="10" a="1"/>
  <c r="Q4484" i="10" s="1"/>
  <c r="P4484" i="10"/>
  <c r="E4484" i="10"/>
  <c r="Q4483" i="10" a="1"/>
  <c r="Q4483" i="10" s="1"/>
  <c r="P4483" i="10"/>
  <c r="E4483" i="10"/>
  <c r="Q4482" i="10" a="1"/>
  <c r="Q4482" i="10" s="1"/>
  <c r="P4482" i="10"/>
  <c r="E4482" i="10"/>
  <c r="Q4481" i="10" a="1"/>
  <c r="Q4481" i="10" s="1"/>
  <c r="P4481" i="10"/>
  <c r="E4481" i="10"/>
  <c r="Q4480" i="10" a="1"/>
  <c r="Q4480" i="10" s="1"/>
  <c r="P4480" i="10"/>
  <c r="E4480" i="10"/>
  <c r="Q4479" i="10" a="1"/>
  <c r="Q4479" i="10" s="1"/>
  <c r="P4479" i="10"/>
  <c r="E4479" i="10"/>
  <c r="Q4478" i="10" a="1"/>
  <c r="Q4478" i="10" s="1"/>
  <c r="P4478" i="10"/>
  <c r="E4478" i="10"/>
  <c r="Q4477" i="10" a="1"/>
  <c r="Q4477" i="10" s="1"/>
  <c r="P4477" i="10"/>
  <c r="E4477" i="10"/>
  <c r="Q4476" i="10" a="1"/>
  <c r="Q4476" i="10" s="1"/>
  <c r="P4476" i="10"/>
  <c r="E4476" i="10"/>
  <c r="Q4475" i="10" a="1"/>
  <c r="Q4475" i="10" s="1"/>
  <c r="P4475" i="10"/>
  <c r="E4475" i="10"/>
  <c r="Q4474" i="10" a="1"/>
  <c r="Q4474" i="10" s="1"/>
  <c r="P4474" i="10"/>
  <c r="E4474" i="10"/>
  <c r="Q4473" i="10" a="1"/>
  <c r="Q4473" i="10" s="1"/>
  <c r="P4473" i="10"/>
  <c r="E4473" i="10"/>
  <c r="Q4472" i="10" a="1"/>
  <c r="Q4472" i="10" s="1"/>
  <c r="P4472" i="10"/>
  <c r="E4472" i="10"/>
  <c r="Q4471" i="10" a="1"/>
  <c r="Q4471" i="10" s="1"/>
  <c r="P4471" i="10"/>
  <c r="E4471" i="10"/>
  <c r="Q4470" i="10" a="1"/>
  <c r="Q4470" i="10" s="1"/>
  <c r="P4470" i="10"/>
  <c r="E4470" i="10"/>
  <c r="Q4469" i="10" a="1"/>
  <c r="Q4469" i="10" s="1"/>
  <c r="P4469" i="10"/>
  <c r="E4469" i="10"/>
  <c r="Q4468" i="10" a="1"/>
  <c r="Q4468" i="10" s="1"/>
  <c r="P4468" i="10"/>
  <c r="E4468" i="10"/>
  <c r="Q4467" i="10" a="1"/>
  <c r="Q4467" i="10" s="1"/>
  <c r="P4467" i="10"/>
  <c r="E4467" i="10"/>
  <c r="Q4466" i="10" a="1"/>
  <c r="Q4466" i="10" s="1"/>
  <c r="P4466" i="10"/>
  <c r="E4466" i="10"/>
  <c r="Q4465" i="10" a="1"/>
  <c r="Q4465" i="10" s="1"/>
  <c r="P4465" i="10"/>
  <c r="E4465" i="10"/>
  <c r="Q4464" i="10" a="1"/>
  <c r="Q4464" i="10" s="1"/>
  <c r="P4464" i="10"/>
  <c r="E4464" i="10"/>
  <c r="Q4463" i="10" a="1"/>
  <c r="Q4463" i="10" s="1"/>
  <c r="P4463" i="10"/>
  <c r="E4463" i="10"/>
  <c r="Q4462" i="10" a="1"/>
  <c r="Q4462" i="10" s="1"/>
  <c r="P4462" i="10"/>
  <c r="E4462" i="10"/>
  <c r="Q4461" i="10" a="1"/>
  <c r="Q4461" i="10" s="1"/>
  <c r="P4461" i="10"/>
  <c r="E4461" i="10"/>
  <c r="Q4460" i="10" a="1"/>
  <c r="Q4460" i="10" s="1"/>
  <c r="P4460" i="10"/>
  <c r="E4460" i="10"/>
  <c r="Q4459" i="10" a="1"/>
  <c r="Q4459" i="10" s="1"/>
  <c r="P4459" i="10"/>
  <c r="E4459" i="10"/>
  <c r="Q4458" i="10" a="1"/>
  <c r="Q4458" i="10" s="1"/>
  <c r="P4458" i="10"/>
  <c r="E4458" i="10"/>
  <c r="Q4457" i="10" a="1"/>
  <c r="Q4457" i="10" s="1"/>
  <c r="P4457" i="10"/>
  <c r="E4457" i="10"/>
  <c r="Q4456" i="10" a="1"/>
  <c r="Q4456" i="10" s="1"/>
  <c r="P4456" i="10"/>
  <c r="E4456" i="10"/>
  <c r="Q4455" i="10" a="1"/>
  <c r="Q4455" i="10" s="1"/>
  <c r="P4455" i="10"/>
  <c r="E4455" i="10"/>
  <c r="Q4454" i="10" a="1"/>
  <c r="Q4454" i="10" s="1"/>
  <c r="P4454" i="10"/>
  <c r="E4454" i="10"/>
  <c r="Q4453" i="10" a="1"/>
  <c r="Q4453" i="10" s="1"/>
  <c r="P4453" i="10"/>
  <c r="E4453" i="10"/>
  <c r="Q4452" i="10" a="1"/>
  <c r="Q4452" i="10" s="1"/>
  <c r="P4452" i="10"/>
  <c r="E4452" i="10"/>
  <c r="Q4451" i="10" a="1"/>
  <c r="Q4451" i="10" s="1"/>
  <c r="P4451" i="10"/>
  <c r="E4451" i="10"/>
  <c r="Q4450" i="10" a="1"/>
  <c r="Q4450" i="10" s="1"/>
  <c r="P4450" i="10"/>
  <c r="E4450" i="10"/>
  <c r="Q4449" i="10" a="1"/>
  <c r="Q4449" i="10" s="1"/>
  <c r="P4449" i="10"/>
  <c r="E4449" i="10"/>
  <c r="Q4448" i="10" a="1"/>
  <c r="Q4448" i="10" s="1"/>
  <c r="P4448" i="10"/>
  <c r="E4448" i="10"/>
  <c r="Q4447" i="10" a="1"/>
  <c r="Q4447" i="10" s="1"/>
  <c r="P4447" i="10"/>
  <c r="E4447" i="10"/>
  <c r="Q4446" i="10" a="1"/>
  <c r="Q4446" i="10" s="1"/>
  <c r="P4446" i="10"/>
  <c r="E4446" i="10"/>
  <c r="Q4445" i="10" a="1"/>
  <c r="Q4445" i="10" s="1"/>
  <c r="P4445" i="10"/>
  <c r="E4445" i="10"/>
  <c r="Q4444" i="10" a="1"/>
  <c r="Q4444" i="10" s="1"/>
  <c r="P4444" i="10"/>
  <c r="E4444" i="10"/>
  <c r="Q4443" i="10" a="1"/>
  <c r="Q4443" i="10" s="1"/>
  <c r="P4443" i="10"/>
  <c r="E4443" i="10"/>
  <c r="Q4442" i="10" a="1"/>
  <c r="Q4442" i="10" s="1"/>
  <c r="P4442" i="10"/>
  <c r="E4442" i="10"/>
  <c r="Q4441" i="10" a="1"/>
  <c r="Q4441" i="10" s="1"/>
  <c r="P4441" i="10"/>
  <c r="E4441" i="10"/>
  <c r="Q4440" i="10" a="1"/>
  <c r="Q4440" i="10" s="1"/>
  <c r="P4440" i="10"/>
  <c r="E4440" i="10"/>
  <c r="Q4439" i="10" a="1"/>
  <c r="Q4439" i="10" s="1"/>
  <c r="P4439" i="10"/>
  <c r="E4439" i="10"/>
  <c r="Q4438" i="10" a="1"/>
  <c r="Q4438" i="10" s="1"/>
  <c r="P4438" i="10"/>
  <c r="E4438" i="10"/>
  <c r="Q4437" i="10" a="1"/>
  <c r="Q4437" i="10" s="1"/>
  <c r="P4437" i="10"/>
  <c r="E4437" i="10"/>
  <c r="Q4436" i="10" a="1"/>
  <c r="Q4436" i="10" s="1"/>
  <c r="P4436" i="10"/>
  <c r="E4436" i="10"/>
  <c r="Q4435" i="10" a="1"/>
  <c r="Q4435" i="10" s="1"/>
  <c r="P4435" i="10"/>
  <c r="E4435" i="10"/>
  <c r="Q4434" i="10" a="1"/>
  <c r="Q4434" i="10" s="1"/>
  <c r="P4434" i="10"/>
  <c r="E4434" i="10"/>
  <c r="Q4433" i="10" a="1"/>
  <c r="Q4433" i="10" s="1"/>
  <c r="P4433" i="10"/>
  <c r="E4433" i="10"/>
  <c r="Q4432" i="10" a="1"/>
  <c r="Q4432" i="10" s="1"/>
  <c r="P4432" i="10"/>
  <c r="E4432" i="10"/>
  <c r="Q4431" i="10" a="1"/>
  <c r="Q4431" i="10" s="1"/>
  <c r="P4431" i="10"/>
  <c r="E4431" i="10"/>
  <c r="Q4430" i="10" a="1"/>
  <c r="Q4430" i="10" s="1"/>
  <c r="P4430" i="10"/>
  <c r="E4430" i="10"/>
  <c r="Q4429" i="10" a="1"/>
  <c r="Q4429" i="10" s="1"/>
  <c r="P4429" i="10"/>
  <c r="E4429" i="10"/>
  <c r="Q4428" i="10" a="1"/>
  <c r="Q4428" i="10" s="1"/>
  <c r="P4428" i="10"/>
  <c r="E4428" i="10"/>
  <c r="Q4427" i="10" a="1"/>
  <c r="Q4427" i="10" s="1"/>
  <c r="P4427" i="10"/>
  <c r="E4427" i="10"/>
  <c r="Q4426" i="10" a="1"/>
  <c r="Q4426" i="10" s="1"/>
  <c r="P4426" i="10"/>
  <c r="E4426" i="10"/>
  <c r="Q4425" i="10" a="1"/>
  <c r="Q4425" i="10" s="1"/>
  <c r="P4425" i="10"/>
  <c r="E4425" i="10"/>
  <c r="Q4424" i="10" a="1"/>
  <c r="Q4424" i="10" s="1"/>
  <c r="P4424" i="10"/>
  <c r="E4424" i="10"/>
  <c r="Q4423" i="10" a="1"/>
  <c r="Q4423" i="10" s="1"/>
  <c r="P4423" i="10"/>
  <c r="E4423" i="10"/>
  <c r="Q4422" i="10" a="1"/>
  <c r="Q4422" i="10" s="1"/>
  <c r="P4422" i="10"/>
  <c r="E4422" i="10"/>
  <c r="Q4421" i="10" a="1"/>
  <c r="Q4421" i="10" s="1"/>
  <c r="P4421" i="10"/>
  <c r="E4421" i="10"/>
  <c r="Q4420" i="10" a="1"/>
  <c r="Q4420" i="10" s="1"/>
  <c r="P4420" i="10"/>
  <c r="E4420" i="10"/>
  <c r="Q4419" i="10" a="1"/>
  <c r="Q4419" i="10" s="1"/>
  <c r="P4419" i="10"/>
  <c r="E4419" i="10"/>
  <c r="Q4418" i="10" a="1"/>
  <c r="Q4418" i="10" s="1"/>
  <c r="P4418" i="10"/>
  <c r="E4418" i="10"/>
  <c r="Q4417" i="10" a="1"/>
  <c r="Q4417" i="10" s="1"/>
  <c r="P4417" i="10"/>
  <c r="E4417" i="10"/>
  <c r="Q4416" i="10" a="1"/>
  <c r="Q4416" i="10" s="1"/>
  <c r="P4416" i="10"/>
  <c r="E4416" i="10"/>
  <c r="Q4415" i="10" a="1"/>
  <c r="Q4415" i="10" s="1"/>
  <c r="P4415" i="10"/>
  <c r="E4415" i="10"/>
  <c r="Q4414" i="10" a="1"/>
  <c r="Q4414" i="10" s="1"/>
  <c r="P4414" i="10"/>
  <c r="E4414" i="10"/>
  <c r="Q4413" i="10" a="1"/>
  <c r="Q4413" i="10" s="1"/>
  <c r="P4413" i="10"/>
  <c r="E4413" i="10"/>
  <c r="Q4412" i="10" a="1"/>
  <c r="Q4412" i="10" s="1"/>
  <c r="P4412" i="10"/>
  <c r="E4412" i="10"/>
  <c r="Q4411" i="10" a="1"/>
  <c r="Q4411" i="10" s="1"/>
  <c r="P4411" i="10"/>
  <c r="E4411" i="10"/>
  <c r="Q4410" i="10" a="1"/>
  <c r="Q4410" i="10" s="1"/>
  <c r="P4410" i="10"/>
  <c r="E4410" i="10"/>
  <c r="Q4409" i="10" a="1"/>
  <c r="Q4409" i="10" s="1"/>
  <c r="P4409" i="10"/>
  <c r="E4409" i="10"/>
  <c r="Q4408" i="10" a="1"/>
  <c r="Q4408" i="10" s="1"/>
  <c r="P4408" i="10"/>
  <c r="E4408" i="10"/>
  <c r="Q4407" i="10" a="1"/>
  <c r="Q4407" i="10" s="1"/>
  <c r="P4407" i="10"/>
  <c r="E4407" i="10"/>
  <c r="Q4406" i="10" a="1"/>
  <c r="Q4406" i="10" s="1"/>
  <c r="P4406" i="10"/>
  <c r="E4406" i="10"/>
  <c r="Q4405" i="10" a="1"/>
  <c r="Q4405" i="10" s="1"/>
  <c r="P4405" i="10"/>
  <c r="E4405" i="10"/>
  <c r="Q4404" i="10" a="1"/>
  <c r="Q4404" i="10" s="1"/>
  <c r="P4404" i="10"/>
  <c r="E4404" i="10"/>
  <c r="Q4403" i="10" a="1"/>
  <c r="Q4403" i="10" s="1"/>
  <c r="P4403" i="10"/>
  <c r="E4403" i="10"/>
  <c r="Q4402" i="10" a="1"/>
  <c r="Q4402" i="10" s="1"/>
  <c r="P4402" i="10"/>
  <c r="E4402" i="10"/>
  <c r="Q4401" i="10" a="1"/>
  <c r="Q4401" i="10" s="1"/>
  <c r="P4401" i="10"/>
  <c r="E4401" i="10"/>
  <c r="Q4400" i="10" a="1"/>
  <c r="Q4400" i="10" s="1"/>
  <c r="P4400" i="10"/>
  <c r="E4400" i="10"/>
  <c r="Q4399" i="10" a="1"/>
  <c r="Q4399" i="10" s="1"/>
  <c r="P4399" i="10"/>
  <c r="E4399" i="10"/>
  <c r="Q4398" i="10" a="1"/>
  <c r="Q4398" i="10" s="1"/>
  <c r="P4398" i="10"/>
  <c r="E4398" i="10"/>
  <c r="Q4397" i="10" a="1"/>
  <c r="Q4397" i="10" s="1"/>
  <c r="P4397" i="10"/>
  <c r="E4397" i="10"/>
  <c r="Q4396" i="10" a="1"/>
  <c r="Q4396" i="10" s="1"/>
  <c r="P4396" i="10"/>
  <c r="E4396" i="10"/>
  <c r="Q4395" i="10" a="1"/>
  <c r="Q4395" i="10" s="1"/>
  <c r="P4395" i="10"/>
  <c r="E4395" i="10"/>
  <c r="Q4394" i="10" a="1"/>
  <c r="Q4394" i="10" s="1"/>
  <c r="P4394" i="10"/>
  <c r="E4394" i="10"/>
  <c r="Q4393" i="10" a="1"/>
  <c r="Q4393" i="10" s="1"/>
  <c r="P4393" i="10"/>
  <c r="E4393" i="10"/>
  <c r="Q4392" i="10" a="1"/>
  <c r="Q4392" i="10" s="1"/>
  <c r="P4392" i="10"/>
  <c r="E4392" i="10"/>
  <c r="Q4391" i="10" a="1"/>
  <c r="Q4391" i="10" s="1"/>
  <c r="P4391" i="10"/>
  <c r="E4391" i="10"/>
  <c r="Q4390" i="10" a="1"/>
  <c r="Q4390" i="10" s="1"/>
  <c r="P4390" i="10"/>
  <c r="E4390" i="10"/>
  <c r="Q4389" i="10" a="1"/>
  <c r="Q4389" i="10" s="1"/>
  <c r="P4389" i="10"/>
  <c r="E4389" i="10"/>
  <c r="Q4388" i="10" a="1"/>
  <c r="Q4388" i="10" s="1"/>
  <c r="P4388" i="10"/>
  <c r="E4388" i="10"/>
  <c r="Q4387" i="10" a="1"/>
  <c r="Q4387" i="10" s="1"/>
  <c r="P4387" i="10"/>
  <c r="E4387" i="10"/>
  <c r="Q4386" i="10" a="1"/>
  <c r="Q4386" i="10" s="1"/>
  <c r="P4386" i="10"/>
  <c r="E4386" i="10"/>
  <c r="Q4385" i="10" a="1"/>
  <c r="Q4385" i="10" s="1"/>
  <c r="P4385" i="10"/>
  <c r="E4385" i="10"/>
  <c r="Q4384" i="10" a="1"/>
  <c r="Q4384" i="10" s="1"/>
  <c r="P4384" i="10"/>
  <c r="E4384" i="10"/>
  <c r="Q4383" i="10" a="1"/>
  <c r="Q4383" i="10" s="1"/>
  <c r="P4383" i="10"/>
  <c r="E4383" i="10"/>
  <c r="Q4382" i="10" a="1"/>
  <c r="Q4382" i="10" s="1"/>
  <c r="P4382" i="10"/>
  <c r="E4382" i="10"/>
  <c r="Q4381" i="10" a="1"/>
  <c r="Q4381" i="10" s="1"/>
  <c r="P4381" i="10"/>
  <c r="E4381" i="10"/>
  <c r="Q4380" i="10" a="1"/>
  <c r="Q4380" i="10" s="1"/>
  <c r="P4380" i="10"/>
  <c r="E4380" i="10"/>
  <c r="Q4379" i="10" a="1"/>
  <c r="Q4379" i="10" s="1"/>
  <c r="P4379" i="10"/>
  <c r="E4379" i="10"/>
  <c r="Q4378" i="10" a="1"/>
  <c r="Q4378" i="10" s="1"/>
  <c r="P4378" i="10"/>
  <c r="E4378" i="10"/>
  <c r="Q4377" i="10" a="1"/>
  <c r="Q4377" i="10" s="1"/>
  <c r="P4377" i="10"/>
  <c r="E4377" i="10"/>
  <c r="Q4376" i="10" a="1"/>
  <c r="Q4376" i="10" s="1"/>
  <c r="P4376" i="10"/>
  <c r="E4376" i="10"/>
  <c r="Q4375" i="10" a="1"/>
  <c r="Q4375" i="10" s="1"/>
  <c r="P4375" i="10"/>
  <c r="E4375" i="10"/>
  <c r="Q4374" i="10" a="1"/>
  <c r="Q4374" i="10" s="1"/>
  <c r="P4374" i="10"/>
  <c r="E4374" i="10"/>
  <c r="Q4373" i="10" a="1"/>
  <c r="Q4373" i="10" s="1"/>
  <c r="P4373" i="10"/>
  <c r="E4373" i="10"/>
  <c r="Q4372" i="10" a="1"/>
  <c r="Q4372" i="10" s="1"/>
  <c r="P4372" i="10"/>
  <c r="E4372" i="10"/>
  <c r="Q4371" i="10" a="1"/>
  <c r="Q4371" i="10" s="1"/>
  <c r="P4371" i="10"/>
  <c r="E4371" i="10"/>
  <c r="Q4370" i="10" a="1"/>
  <c r="Q4370" i="10" s="1"/>
  <c r="P4370" i="10"/>
  <c r="E4370" i="10"/>
  <c r="Q4369" i="10" a="1"/>
  <c r="Q4369" i="10" s="1"/>
  <c r="P4369" i="10"/>
  <c r="E4369" i="10"/>
  <c r="Q4368" i="10" a="1"/>
  <c r="Q4368" i="10" s="1"/>
  <c r="P4368" i="10"/>
  <c r="E4368" i="10"/>
  <c r="Q4367" i="10" a="1"/>
  <c r="Q4367" i="10" s="1"/>
  <c r="P4367" i="10"/>
  <c r="E4367" i="10"/>
  <c r="Q4366" i="10" a="1"/>
  <c r="Q4366" i="10" s="1"/>
  <c r="P4366" i="10"/>
  <c r="E4366" i="10"/>
  <c r="Q4365" i="10" a="1"/>
  <c r="Q4365" i="10" s="1"/>
  <c r="P4365" i="10"/>
  <c r="E4365" i="10"/>
  <c r="Q4364" i="10" a="1"/>
  <c r="Q4364" i="10" s="1"/>
  <c r="P4364" i="10"/>
  <c r="E4364" i="10"/>
  <c r="Q4363" i="10" a="1"/>
  <c r="Q4363" i="10" s="1"/>
  <c r="P4363" i="10"/>
  <c r="E4363" i="10"/>
  <c r="Q4362" i="10" a="1"/>
  <c r="Q4362" i="10" s="1"/>
  <c r="P4362" i="10"/>
  <c r="E4362" i="10"/>
  <c r="Q4361" i="10" a="1"/>
  <c r="Q4361" i="10" s="1"/>
  <c r="P4361" i="10"/>
  <c r="E4361" i="10"/>
  <c r="Q4360" i="10" a="1"/>
  <c r="Q4360" i="10" s="1"/>
  <c r="P4360" i="10"/>
  <c r="E4360" i="10"/>
  <c r="Q4359" i="10" a="1"/>
  <c r="Q4359" i="10" s="1"/>
  <c r="P4359" i="10"/>
  <c r="E4359" i="10"/>
  <c r="Q4358" i="10" a="1"/>
  <c r="Q4358" i="10" s="1"/>
  <c r="P4358" i="10"/>
  <c r="E4358" i="10"/>
  <c r="Q4357" i="10" a="1"/>
  <c r="Q4357" i="10" s="1"/>
  <c r="P4357" i="10"/>
  <c r="E4357" i="10"/>
  <c r="Q4356" i="10" a="1"/>
  <c r="Q4356" i="10" s="1"/>
  <c r="P4356" i="10"/>
  <c r="E4356" i="10"/>
  <c r="Q4355" i="10" a="1"/>
  <c r="Q4355" i="10" s="1"/>
  <c r="P4355" i="10"/>
  <c r="E4355" i="10"/>
  <c r="Q4354" i="10" a="1"/>
  <c r="Q4354" i="10" s="1"/>
  <c r="P4354" i="10"/>
  <c r="E4354" i="10"/>
  <c r="Q4353" i="10" a="1"/>
  <c r="Q4353" i="10" s="1"/>
  <c r="P4353" i="10"/>
  <c r="E4353" i="10"/>
  <c r="Q4352" i="10" a="1"/>
  <c r="Q4352" i="10" s="1"/>
  <c r="P4352" i="10"/>
  <c r="E4352" i="10"/>
  <c r="Q4351" i="10" a="1"/>
  <c r="Q4351" i="10" s="1"/>
  <c r="P4351" i="10"/>
  <c r="E4351" i="10"/>
  <c r="Q4350" i="10" a="1"/>
  <c r="Q4350" i="10" s="1"/>
  <c r="P4350" i="10"/>
  <c r="E4350" i="10"/>
  <c r="Q4349" i="10" a="1"/>
  <c r="Q4349" i="10" s="1"/>
  <c r="P4349" i="10"/>
  <c r="E4349" i="10"/>
  <c r="Q4348" i="10" a="1"/>
  <c r="Q4348" i="10" s="1"/>
  <c r="P4348" i="10"/>
  <c r="E4348" i="10"/>
  <c r="Q4347" i="10" a="1"/>
  <c r="Q4347" i="10" s="1"/>
  <c r="P4347" i="10"/>
  <c r="E4347" i="10"/>
  <c r="Q4346" i="10" a="1"/>
  <c r="Q4346" i="10" s="1"/>
  <c r="P4346" i="10"/>
  <c r="E4346" i="10"/>
  <c r="Q4345" i="10" a="1"/>
  <c r="Q4345" i="10" s="1"/>
  <c r="P4345" i="10"/>
  <c r="E4345" i="10"/>
  <c r="Q4344" i="10" a="1"/>
  <c r="Q4344" i="10" s="1"/>
  <c r="P4344" i="10"/>
  <c r="E4344" i="10"/>
  <c r="Q4343" i="10" a="1"/>
  <c r="Q4343" i="10" s="1"/>
  <c r="P4343" i="10"/>
  <c r="E4343" i="10"/>
  <c r="Q4342" i="10" a="1"/>
  <c r="Q4342" i="10" s="1"/>
  <c r="P4342" i="10"/>
  <c r="E4342" i="10"/>
  <c r="Q4341" i="10" a="1"/>
  <c r="Q4341" i="10" s="1"/>
  <c r="P4341" i="10"/>
  <c r="E4341" i="10"/>
  <c r="Q4340" i="10" a="1"/>
  <c r="Q4340" i="10" s="1"/>
  <c r="P4340" i="10"/>
  <c r="E4340" i="10"/>
  <c r="Q4339" i="10" a="1"/>
  <c r="Q4339" i="10" s="1"/>
  <c r="P4339" i="10"/>
  <c r="E4339" i="10"/>
  <c r="Q4338" i="10" a="1"/>
  <c r="Q4338" i="10" s="1"/>
  <c r="P4338" i="10"/>
  <c r="E4338" i="10"/>
  <c r="Q4337" i="10" a="1"/>
  <c r="Q4337" i="10" s="1"/>
  <c r="P4337" i="10"/>
  <c r="E4337" i="10"/>
  <c r="Q4336" i="10" a="1"/>
  <c r="Q4336" i="10" s="1"/>
  <c r="P4336" i="10"/>
  <c r="E4336" i="10"/>
  <c r="Q4335" i="10" a="1"/>
  <c r="Q4335" i="10" s="1"/>
  <c r="P4335" i="10"/>
  <c r="E4335" i="10"/>
  <c r="Q4334" i="10" a="1"/>
  <c r="Q4334" i="10" s="1"/>
  <c r="P4334" i="10"/>
  <c r="E4334" i="10"/>
  <c r="Q4333" i="10" a="1"/>
  <c r="Q4333" i="10" s="1"/>
  <c r="P4333" i="10"/>
  <c r="E4333" i="10"/>
  <c r="Q4332" i="10" a="1"/>
  <c r="Q4332" i="10" s="1"/>
  <c r="P4332" i="10"/>
  <c r="E4332" i="10"/>
  <c r="Q4331" i="10" a="1"/>
  <c r="Q4331" i="10" s="1"/>
  <c r="P4331" i="10"/>
  <c r="E4331" i="10"/>
  <c r="Q4330" i="10" a="1"/>
  <c r="Q4330" i="10" s="1"/>
  <c r="P4330" i="10"/>
  <c r="E4330" i="10"/>
  <c r="Q4329" i="10" a="1"/>
  <c r="Q4329" i="10" s="1"/>
  <c r="P4329" i="10"/>
  <c r="E4329" i="10"/>
  <c r="Q4328" i="10" a="1"/>
  <c r="Q4328" i="10" s="1"/>
  <c r="P4328" i="10"/>
  <c r="E4328" i="10"/>
  <c r="Q4327" i="10" a="1"/>
  <c r="Q4327" i="10" s="1"/>
  <c r="P4327" i="10"/>
  <c r="E4327" i="10"/>
  <c r="Q4326" i="10" a="1"/>
  <c r="Q4326" i="10" s="1"/>
  <c r="P4326" i="10"/>
  <c r="E4326" i="10"/>
  <c r="Q4325" i="10" a="1"/>
  <c r="Q4325" i="10" s="1"/>
  <c r="P4325" i="10"/>
  <c r="E4325" i="10"/>
  <c r="Q4324" i="10" a="1"/>
  <c r="Q4324" i="10" s="1"/>
  <c r="P4324" i="10"/>
  <c r="E4324" i="10"/>
  <c r="Q4323" i="10" a="1"/>
  <c r="Q4323" i="10" s="1"/>
  <c r="P4323" i="10"/>
  <c r="E4323" i="10"/>
  <c r="Q4322" i="10" a="1"/>
  <c r="Q4322" i="10" s="1"/>
  <c r="P4322" i="10"/>
  <c r="E4322" i="10"/>
  <c r="Q4321" i="10" a="1"/>
  <c r="Q4321" i="10" s="1"/>
  <c r="P4321" i="10"/>
  <c r="E4321" i="10"/>
  <c r="Q4320" i="10" a="1"/>
  <c r="Q4320" i="10" s="1"/>
  <c r="P4320" i="10"/>
  <c r="E4320" i="10"/>
  <c r="Q4319" i="10" a="1"/>
  <c r="Q4319" i="10" s="1"/>
  <c r="P4319" i="10"/>
  <c r="E4319" i="10"/>
  <c r="Q4318" i="10" a="1"/>
  <c r="Q4318" i="10" s="1"/>
  <c r="P4318" i="10"/>
  <c r="E4318" i="10"/>
  <c r="Q4317" i="10" a="1"/>
  <c r="Q4317" i="10" s="1"/>
  <c r="P4317" i="10"/>
  <c r="E4317" i="10"/>
  <c r="Q4316" i="10" a="1"/>
  <c r="Q4316" i="10" s="1"/>
  <c r="P4316" i="10"/>
  <c r="E4316" i="10"/>
  <c r="Q4315" i="10" a="1"/>
  <c r="Q4315" i="10" s="1"/>
  <c r="P4315" i="10"/>
  <c r="E4315" i="10"/>
  <c r="Q4314" i="10" a="1"/>
  <c r="Q4314" i="10" s="1"/>
  <c r="P4314" i="10"/>
  <c r="E4314" i="10"/>
  <c r="Q4313" i="10" a="1"/>
  <c r="Q4313" i="10" s="1"/>
  <c r="P4313" i="10"/>
  <c r="E4313" i="10"/>
  <c r="Q4312" i="10" a="1"/>
  <c r="Q4312" i="10" s="1"/>
  <c r="P4312" i="10"/>
  <c r="E4312" i="10"/>
  <c r="Q4311" i="10" a="1"/>
  <c r="Q4311" i="10" s="1"/>
  <c r="P4311" i="10"/>
  <c r="E4311" i="10"/>
  <c r="Q4310" i="10" a="1"/>
  <c r="Q4310" i="10" s="1"/>
  <c r="P4310" i="10"/>
  <c r="E4310" i="10"/>
  <c r="Q4309" i="10" a="1"/>
  <c r="Q4309" i="10" s="1"/>
  <c r="P4309" i="10"/>
  <c r="E4309" i="10"/>
  <c r="Q4308" i="10" a="1"/>
  <c r="Q4308" i="10" s="1"/>
  <c r="P4308" i="10"/>
  <c r="E4308" i="10"/>
  <c r="Q4307" i="10" a="1"/>
  <c r="Q4307" i="10" s="1"/>
  <c r="P4307" i="10"/>
  <c r="E4307" i="10"/>
  <c r="Q4306" i="10" a="1"/>
  <c r="Q4306" i="10" s="1"/>
  <c r="P4306" i="10"/>
  <c r="E4306" i="10"/>
  <c r="Q4305" i="10" a="1"/>
  <c r="Q4305" i="10" s="1"/>
  <c r="P4305" i="10"/>
  <c r="E4305" i="10"/>
  <c r="Q4304" i="10" a="1"/>
  <c r="Q4304" i="10" s="1"/>
  <c r="P4304" i="10"/>
  <c r="E4304" i="10"/>
  <c r="Q4303" i="10" a="1"/>
  <c r="Q4303" i="10" s="1"/>
  <c r="P4303" i="10"/>
  <c r="E4303" i="10"/>
  <c r="Q4302" i="10" a="1"/>
  <c r="Q4302" i="10" s="1"/>
  <c r="P4302" i="10"/>
  <c r="E4302" i="10"/>
  <c r="Q4301" i="10" a="1"/>
  <c r="Q4301" i="10" s="1"/>
  <c r="P4301" i="10"/>
  <c r="E4301" i="10"/>
  <c r="Q4300" i="10" a="1"/>
  <c r="Q4300" i="10" s="1"/>
  <c r="P4300" i="10"/>
  <c r="E4300" i="10"/>
  <c r="Q4299" i="10" a="1"/>
  <c r="Q4299" i="10" s="1"/>
  <c r="P4299" i="10"/>
  <c r="E4299" i="10"/>
  <c r="Q4298" i="10" a="1"/>
  <c r="Q4298" i="10" s="1"/>
  <c r="P4298" i="10"/>
  <c r="E4298" i="10"/>
  <c r="Q4297" i="10" a="1"/>
  <c r="Q4297" i="10" s="1"/>
  <c r="P4297" i="10"/>
  <c r="E4297" i="10"/>
  <c r="Q4296" i="10" a="1"/>
  <c r="Q4296" i="10" s="1"/>
  <c r="P4296" i="10"/>
  <c r="E4296" i="10"/>
  <c r="Q4295" i="10" a="1"/>
  <c r="Q4295" i="10" s="1"/>
  <c r="P4295" i="10"/>
  <c r="E4295" i="10"/>
  <c r="Q4294" i="10" a="1"/>
  <c r="Q4294" i="10" s="1"/>
  <c r="P4294" i="10"/>
  <c r="E4294" i="10"/>
  <c r="Q4293" i="10" a="1"/>
  <c r="Q4293" i="10" s="1"/>
  <c r="P4293" i="10"/>
  <c r="E4293" i="10"/>
  <c r="Q4292" i="10" a="1"/>
  <c r="Q4292" i="10" s="1"/>
  <c r="P4292" i="10"/>
  <c r="E4292" i="10"/>
  <c r="Q4291" i="10" a="1"/>
  <c r="Q4291" i="10" s="1"/>
  <c r="P4291" i="10"/>
  <c r="E4291" i="10"/>
  <c r="Q4290" i="10" a="1"/>
  <c r="Q4290" i="10" s="1"/>
  <c r="P4290" i="10"/>
  <c r="E4290" i="10"/>
  <c r="Q4289" i="10" a="1"/>
  <c r="Q4289" i="10" s="1"/>
  <c r="P4289" i="10"/>
  <c r="E4289" i="10"/>
  <c r="Q4288" i="10" a="1"/>
  <c r="Q4288" i="10" s="1"/>
  <c r="P4288" i="10"/>
  <c r="E4288" i="10"/>
  <c r="Q4287" i="10" a="1"/>
  <c r="Q4287" i="10" s="1"/>
  <c r="P4287" i="10"/>
  <c r="E4287" i="10"/>
  <c r="Q4286" i="10" a="1"/>
  <c r="Q4286" i="10" s="1"/>
  <c r="P4286" i="10"/>
  <c r="E4286" i="10"/>
  <c r="Q4285" i="10" a="1"/>
  <c r="Q4285" i="10" s="1"/>
  <c r="P4285" i="10"/>
  <c r="E4285" i="10"/>
  <c r="Q4284" i="10" a="1"/>
  <c r="Q4284" i="10" s="1"/>
  <c r="P4284" i="10"/>
  <c r="E4284" i="10"/>
  <c r="Q4283" i="10" a="1"/>
  <c r="Q4283" i="10" s="1"/>
  <c r="P4283" i="10"/>
  <c r="E4283" i="10"/>
  <c r="Q4282" i="10" a="1"/>
  <c r="Q4282" i="10" s="1"/>
  <c r="P4282" i="10"/>
  <c r="E4282" i="10"/>
  <c r="Q4281" i="10" a="1"/>
  <c r="Q4281" i="10" s="1"/>
  <c r="P4281" i="10"/>
  <c r="E4281" i="10"/>
  <c r="Q4280" i="10" a="1"/>
  <c r="Q4280" i="10" s="1"/>
  <c r="P4280" i="10"/>
  <c r="E4280" i="10"/>
  <c r="Q4279" i="10" a="1"/>
  <c r="Q4279" i="10" s="1"/>
  <c r="P4279" i="10"/>
  <c r="E4279" i="10"/>
  <c r="Q4278" i="10" a="1"/>
  <c r="Q4278" i="10" s="1"/>
  <c r="P4278" i="10"/>
  <c r="E4278" i="10"/>
  <c r="Q4277" i="10" a="1"/>
  <c r="Q4277" i="10" s="1"/>
  <c r="P4277" i="10"/>
  <c r="E4277" i="10"/>
  <c r="Q4276" i="10" a="1"/>
  <c r="Q4276" i="10" s="1"/>
  <c r="P4276" i="10"/>
  <c r="E4276" i="10"/>
  <c r="Q4275" i="10" a="1"/>
  <c r="Q4275" i="10" s="1"/>
  <c r="P4275" i="10"/>
  <c r="E4275" i="10"/>
  <c r="Q4274" i="10" a="1"/>
  <c r="Q4274" i="10" s="1"/>
  <c r="P4274" i="10"/>
  <c r="E4274" i="10"/>
  <c r="Q4273" i="10" a="1"/>
  <c r="Q4273" i="10" s="1"/>
  <c r="P4273" i="10"/>
  <c r="E4273" i="10"/>
  <c r="Q4272" i="10" a="1"/>
  <c r="Q4272" i="10" s="1"/>
  <c r="P4272" i="10"/>
  <c r="E4272" i="10"/>
  <c r="Q4271" i="10" a="1"/>
  <c r="Q4271" i="10" s="1"/>
  <c r="P4271" i="10"/>
  <c r="E4271" i="10"/>
  <c r="Q4270" i="10" a="1"/>
  <c r="Q4270" i="10" s="1"/>
  <c r="P4270" i="10"/>
  <c r="E4270" i="10"/>
  <c r="Q4269" i="10" a="1"/>
  <c r="Q4269" i="10" s="1"/>
  <c r="P4269" i="10"/>
  <c r="E4269" i="10"/>
  <c r="Q4268" i="10" a="1"/>
  <c r="Q4268" i="10" s="1"/>
  <c r="P4268" i="10"/>
  <c r="E4268" i="10"/>
  <c r="Q4267" i="10" a="1"/>
  <c r="Q4267" i="10" s="1"/>
  <c r="P4267" i="10"/>
  <c r="E4267" i="10"/>
  <c r="Q4266" i="10" a="1"/>
  <c r="Q4266" i="10" s="1"/>
  <c r="P4266" i="10"/>
  <c r="E4266" i="10"/>
  <c r="Q4265" i="10" a="1"/>
  <c r="Q4265" i="10" s="1"/>
  <c r="P4265" i="10"/>
  <c r="E4265" i="10"/>
  <c r="Q4264" i="10" a="1"/>
  <c r="Q4264" i="10" s="1"/>
  <c r="P4264" i="10"/>
  <c r="E4264" i="10"/>
  <c r="Q4263" i="10" a="1"/>
  <c r="Q4263" i="10" s="1"/>
  <c r="P4263" i="10"/>
  <c r="E4263" i="10"/>
  <c r="Q4262" i="10" a="1"/>
  <c r="Q4262" i="10" s="1"/>
  <c r="P4262" i="10"/>
  <c r="E4262" i="10"/>
  <c r="Q4261" i="10" a="1"/>
  <c r="Q4261" i="10" s="1"/>
  <c r="P4261" i="10"/>
  <c r="E4261" i="10"/>
  <c r="Q4260" i="10" a="1"/>
  <c r="Q4260" i="10" s="1"/>
  <c r="P4260" i="10"/>
  <c r="E4260" i="10"/>
  <c r="Q4259" i="10" a="1"/>
  <c r="Q4259" i="10" s="1"/>
  <c r="P4259" i="10"/>
  <c r="E4259" i="10"/>
  <c r="Q4258" i="10" a="1"/>
  <c r="Q4258" i="10" s="1"/>
  <c r="P4258" i="10"/>
  <c r="E4258" i="10"/>
  <c r="Q4257" i="10" a="1"/>
  <c r="Q4257" i="10" s="1"/>
  <c r="P4257" i="10"/>
  <c r="E4257" i="10"/>
  <c r="Q4256" i="10" a="1"/>
  <c r="Q4256" i="10" s="1"/>
  <c r="P4256" i="10"/>
  <c r="E4256" i="10"/>
  <c r="Q4255" i="10" a="1"/>
  <c r="Q4255" i="10" s="1"/>
  <c r="P4255" i="10"/>
  <c r="E4255" i="10"/>
  <c r="Q4254" i="10" a="1"/>
  <c r="Q4254" i="10" s="1"/>
  <c r="P4254" i="10"/>
  <c r="E4254" i="10"/>
  <c r="Q4253" i="10" a="1"/>
  <c r="Q4253" i="10" s="1"/>
  <c r="P4253" i="10"/>
  <c r="E4253" i="10"/>
  <c r="Q4252" i="10" a="1"/>
  <c r="Q4252" i="10" s="1"/>
  <c r="P4252" i="10"/>
  <c r="E4252" i="10"/>
  <c r="Q4251" i="10" a="1"/>
  <c r="Q4251" i="10" s="1"/>
  <c r="P4251" i="10"/>
  <c r="E4251" i="10"/>
  <c r="Q4250" i="10" a="1"/>
  <c r="Q4250" i="10" s="1"/>
  <c r="P4250" i="10"/>
  <c r="E4250" i="10"/>
  <c r="Q4249" i="10" a="1"/>
  <c r="Q4249" i="10" s="1"/>
  <c r="P4249" i="10"/>
  <c r="E4249" i="10"/>
  <c r="Q4248" i="10" a="1"/>
  <c r="Q4248" i="10" s="1"/>
  <c r="P4248" i="10"/>
  <c r="E4248" i="10"/>
  <c r="Q4247" i="10" a="1"/>
  <c r="Q4247" i="10" s="1"/>
  <c r="P4247" i="10"/>
  <c r="E4247" i="10"/>
  <c r="Q4246" i="10" a="1"/>
  <c r="Q4246" i="10" s="1"/>
  <c r="P4246" i="10"/>
  <c r="E4246" i="10"/>
  <c r="Q4245" i="10" a="1"/>
  <c r="Q4245" i="10" s="1"/>
  <c r="P4245" i="10"/>
  <c r="E4245" i="10"/>
  <c r="Q4244" i="10" a="1"/>
  <c r="Q4244" i="10" s="1"/>
  <c r="P4244" i="10"/>
  <c r="E4244" i="10"/>
  <c r="Q4243" i="10" a="1"/>
  <c r="Q4243" i="10" s="1"/>
  <c r="P4243" i="10"/>
  <c r="E4243" i="10"/>
  <c r="Q4242" i="10" a="1"/>
  <c r="Q4242" i="10" s="1"/>
  <c r="P4242" i="10"/>
  <c r="E4242" i="10"/>
  <c r="Q4241" i="10" a="1"/>
  <c r="Q4241" i="10" s="1"/>
  <c r="P4241" i="10"/>
  <c r="E4241" i="10"/>
  <c r="Q4240" i="10" a="1"/>
  <c r="Q4240" i="10" s="1"/>
  <c r="P4240" i="10"/>
  <c r="E4240" i="10"/>
  <c r="Q4239" i="10" a="1"/>
  <c r="Q4239" i="10" s="1"/>
  <c r="P4239" i="10"/>
  <c r="E4239" i="10"/>
  <c r="Q4238" i="10" a="1"/>
  <c r="Q4238" i="10" s="1"/>
  <c r="P4238" i="10"/>
  <c r="E4238" i="10"/>
  <c r="Q4237" i="10" a="1"/>
  <c r="Q4237" i="10" s="1"/>
  <c r="P4237" i="10"/>
  <c r="E4237" i="10"/>
  <c r="Q4236" i="10" a="1"/>
  <c r="Q4236" i="10" s="1"/>
  <c r="P4236" i="10"/>
  <c r="E4236" i="10"/>
  <c r="Q4235" i="10" a="1"/>
  <c r="Q4235" i="10" s="1"/>
  <c r="P4235" i="10"/>
  <c r="E4235" i="10"/>
  <c r="Q4234" i="10" a="1"/>
  <c r="Q4234" i="10" s="1"/>
  <c r="P4234" i="10"/>
  <c r="E4234" i="10"/>
  <c r="Q4233" i="10" a="1"/>
  <c r="Q4233" i="10" s="1"/>
  <c r="P4233" i="10"/>
  <c r="E4233" i="10"/>
  <c r="Q4232" i="10" a="1"/>
  <c r="Q4232" i="10" s="1"/>
  <c r="P4232" i="10"/>
  <c r="E4232" i="10"/>
  <c r="Q4231" i="10" a="1"/>
  <c r="Q4231" i="10" s="1"/>
  <c r="P4231" i="10"/>
  <c r="E4231" i="10"/>
  <c r="Q4230" i="10" a="1"/>
  <c r="Q4230" i="10" s="1"/>
  <c r="P4230" i="10"/>
  <c r="E4230" i="10"/>
  <c r="Q4229" i="10" a="1"/>
  <c r="Q4229" i="10" s="1"/>
  <c r="P4229" i="10"/>
  <c r="E4229" i="10"/>
  <c r="Q4228" i="10" a="1"/>
  <c r="Q4228" i="10" s="1"/>
  <c r="P4228" i="10"/>
  <c r="E4228" i="10"/>
  <c r="Q4227" i="10" a="1"/>
  <c r="Q4227" i="10" s="1"/>
  <c r="P4227" i="10"/>
  <c r="E4227" i="10"/>
  <c r="Q4226" i="10" a="1"/>
  <c r="Q4226" i="10" s="1"/>
  <c r="P4226" i="10"/>
  <c r="E4226" i="10"/>
  <c r="Q4225" i="10" a="1"/>
  <c r="Q4225" i="10" s="1"/>
  <c r="P4225" i="10"/>
  <c r="E4225" i="10"/>
  <c r="Q4224" i="10" a="1"/>
  <c r="Q4224" i="10" s="1"/>
  <c r="P4224" i="10"/>
  <c r="E4224" i="10"/>
  <c r="Q4223" i="10" a="1"/>
  <c r="Q4223" i="10" s="1"/>
  <c r="P4223" i="10"/>
  <c r="E4223" i="10"/>
  <c r="Q4222" i="10" a="1"/>
  <c r="Q4222" i="10" s="1"/>
  <c r="P4222" i="10"/>
  <c r="E4222" i="10"/>
  <c r="Q4221" i="10" a="1"/>
  <c r="Q4221" i="10" s="1"/>
  <c r="P4221" i="10"/>
  <c r="E4221" i="10"/>
  <c r="Q4220" i="10" a="1"/>
  <c r="Q4220" i="10" s="1"/>
  <c r="P4220" i="10"/>
  <c r="E4220" i="10"/>
  <c r="Q4219" i="10" a="1"/>
  <c r="Q4219" i="10" s="1"/>
  <c r="P4219" i="10"/>
  <c r="E4219" i="10"/>
  <c r="Q4218" i="10" a="1"/>
  <c r="Q4218" i="10" s="1"/>
  <c r="P4218" i="10"/>
  <c r="E4218" i="10"/>
  <c r="Q4217" i="10" a="1"/>
  <c r="Q4217" i="10" s="1"/>
  <c r="P4217" i="10"/>
  <c r="E4217" i="10"/>
  <c r="Q4216" i="10" a="1"/>
  <c r="Q4216" i="10" s="1"/>
  <c r="P4216" i="10"/>
  <c r="E4216" i="10"/>
  <c r="Q4215" i="10" a="1"/>
  <c r="Q4215" i="10" s="1"/>
  <c r="P4215" i="10"/>
  <c r="E4215" i="10"/>
  <c r="Q4214" i="10" a="1"/>
  <c r="Q4214" i="10" s="1"/>
  <c r="P4214" i="10"/>
  <c r="E4214" i="10"/>
  <c r="Q4213" i="10" a="1"/>
  <c r="Q4213" i="10" s="1"/>
  <c r="P4213" i="10"/>
  <c r="E4213" i="10"/>
  <c r="Q4212" i="10" a="1"/>
  <c r="Q4212" i="10" s="1"/>
  <c r="P4212" i="10"/>
  <c r="E4212" i="10"/>
  <c r="Q4211" i="10" a="1"/>
  <c r="Q4211" i="10" s="1"/>
  <c r="P4211" i="10"/>
  <c r="E4211" i="10"/>
  <c r="Q4210" i="10" a="1"/>
  <c r="Q4210" i="10" s="1"/>
  <c r="P4210" i="10"/>
  <c r="E4210" i="10"/>
  <c r="Q4209" i="10" a="1"/>
  <c r="Q4209" i="10" s="1"/>
  <c r="P4209" i="10"/>
  <c r="E4209" i="10"/>
  <c r="Q4208" i="10" a="1"/>
  <c r="Q4208" i="10" s="1"/>
  <c r="P4208" i="10"/>
  <c r="E4208" i="10"/>
  <c r="Q4207" i="10" a="1"/>
  <c r="Q4207" i="10" s="1"/>
  <c r="P4207" i="10"/>
  <c r="E4207" i="10"/>
  <c r="Q4206" i="10" a="1"/>
  <c r="Q4206" i="10" s="1"/>
  <c r="P4206" i="10"/>
  <c r="E4206" i="10"/>
  <c r="Q4205" i="10" a="1"/>
  <c r="Q4205" i="10" s="1"/>
  <c r="P4205" i="10"/>
  <c r="E4205" i="10"/>
  <c r="Q4204" i="10" a="1"/>
  <c r="Q4204" i="10" s="1"/>
  <c r="P4204" i="10"/>
  <c r="E4204" i="10"/>
  <c r="Q4203" i="10" a="1"/>
  <c r="Q4203" i="10" s="1"/>
  <c r="P4203" i="10"/>
  <c r="E4203" i="10"/>
  <c r="Q4202" i="10" a="1"/>
  <c r="Q4202" i="10" s="1"/>
  <c r="P4202" i="10"/>
  <c r="E4202" i="10"/>
  <c r="Q4201" i="10" a="1"/>
  <c r="Q4201" i="10" s="1"/>
  <c r="P4201" i="10"/>
  <c r="E4201" i="10"/>
  <c r="Q4200" i="10" a="1"/>
  <c r="Q4200" i="10" s="1"/>
  <c r="P4200" i="10"/>
  <c r="E4200" i="10"/>
  <c r="Q4199" i="10" a="1"/>
  <c r="Q4199" i="10" s="1"/>
  <c r="P4199" i="10"/>
  <c r="E4199" i="10"/>
  <c r="Q4198" i="10" a="1"/>
  <c r="Q4198" i="10" s="1"/>
  <c r="P4198" i="10"/>
  <c r="E4198" i="10"/>
  <c r="Q4197" i="10" a="1"/>
  <c r="Q4197" i="10" s="1"/>
  <c r="P4197" i="10"/>
  <c r="E4197" i="10"/>
  <c r="Q4196" i="10" a="1"/>
  <c r="Q4196" i="10" s="1"/>
  <c r="P4196" i="10"/>
  <c r="E4196" i="10"/>
  <c r="Q4195" i="10" a="1"/>
  <c r="Q4195" i="10" s="1"/>
  <c r="P4195" i="10"/>
  <c r="E4195" i="10"/>
  <c r="Q4194" i="10" a="1"/>
  <c r="Q4194" i="10" s="1"/>
  <c r="P4194" i="10"/>
  <c r="E4194" i="10"/>
  <c r="Q4193" i="10" a="1"/>
  <c r="Q4193" i="10" s="1"/>
  <c r="P4193" i="10"/>
  <c r="E4193" i="10"/>
  <c r="Q4192" i="10" a="1"/>
  <c r="Q4192" i="10" s="1"/>
  <c r="P4192" i="10"/>
  <c r="E4192" i="10"/>
  <c r="Q4191" i="10" a="1"/>
  <c r="Q4191" i="10" s="1"/>
  <c r="P4191" i="10"/>
  <c r="E4191" i="10"/>
  <c r="Q4190" i="10" a="1"/>
  <c r="Q4190" i="10" s="1"/>
  <c r="P4190" i="10"/>
  <c r="E4190" i="10"/>
  <c r="Q4189" i="10" a="1"/>
  <c r="Q4189" i="10" s="1"/>
  <c r="P4189" i="10"/>
  <c r="E4189" i="10"/>
  <c r="Q4188" i="10" a="1"/>
  <c r="Q4188" i="10" s="1"/>
  <c r="P4188" i="10"/>
  <c r="E4188" i="10"/>
  <c r="Q4187" i="10" a="1"/>
  <c r="Q4187" i="10" s="1"/>
  <c r="P4187" i="10"/>
  <c r="E4187" i="10"/>
  <c r="Q4186" i="10" a="1"/>
  <c r="Q4186" i="10" s="1"/>
  <c r="P4186" i="10"/>
  <c r="E4186" i="10"/>
  <c r="Q4185" i="10" a="1"/>
  <c r="Q4185" i="10" s="1"/>
  <c r="P4185" i="10"/>
  <c r="E4185" i="10"/>
  <c r="Q4184" i="10" a="1"/>
  <c r="Q4184" i="10" s="1"/>
  <c r="P4184" i="10"/>
  <c r="E4184" i="10"/>
  <c r="Q4183" i="10" a="1"/>
  <c r="Q4183" i="10" s="1"/>
  <c r="P4183" i="10"/>
  <c r="E4183" i="10"/>
  <c r="Q4182" i="10" a="1"/>
  <c r="Q4182" i="10" s="1"/>
  <c r="P4182" i="10"/>
  <c r="E4182" i="10"/>
  <c r="Q4181" i="10" a="1"/>
  <c r="Q4181" i="10" s="1"/>
  <c r="P4181" i="10"/>
  <c r="E4181" i="10"/>
  <c r="Q4180" i="10" a="1"/>
  <c r="Q4180" i="10" s="1"/>
  <c r="P4180" i="10"/>
  <c r="E4180" i="10"/>
  <c r="Q4179" i="10" a="1"/>
  <c r="Q4179" i="10" s="1"/>
  <c r="P4179" i="10"/>
  <c r="E4179" i="10"/>
  <c r="Q4178" i="10" a="1"/>
  <c r="Q4178" i="10" s="1"/>
  <c r="P4178" i="10"/>
  <c r="E4178" i="10"/>
  <c r="Q4177" i="10" a="1"/>
  <c r="Q4177" i="10" s="1"/>
  <c r="P4177" i="10"/>
  <c r="E4177" i="10"/>
  <c r="Q4176" i="10" a="1"/>
  <c r="Q4176" i="10" s="1"/>
  <c r="P4176" i="10"/>
  <c r="E4176" i="10"/>
  <c r="Q4175" i="10" a="1"/>
  <c r="Q4175" i="10" s="1"/>
  <c r="P4175" i="10"/>
  <c r="E4175" i="10"/>
  <c r="Q4174" i="10" a="1"/>
  <c r="Q4174" i="10" s="1"/>
  <c r="P4174" i="10"/>
  <c r="E4174" i="10"/>
  <c r="Q4173" i="10" a="1"/>
  <c r="Q4173" i="10" s="1"/>
  <c r="P4173" i="10"/>
  <c r="E4173" i="10"/>
  <c r="Q4172" i="10" a="1"/>
  <c r="Q4172" i="10" s="1"/>
  <c r="P4172" i="10"/>
  <c r="E4172" i="10"/>
  <c r="Q4171" i="10" a="1"/>
  <c r="Q4171" i="10" s="1"/>
  <c r="P4171" i="10"/>
  <c r="E4171" i="10"/>
  <c r="Q4170" i="10" a="1"/>
  <c r="Q4170" i="10" s="1"/>
  <c r="P4170" i="10"/>
  <c r="E4170" i="10"/>
  <c r="Q4169" i="10" a="1"/>
  <c r="Q4169" i="10" s="1"/>
  <c r="P4169" i="10"/>
  <c r="E4169" i="10"/>
  <c r="Q4168" i="10" a="1"/>
  <c r="Q4168" i="10" s="1"/>
  <c r="P4168" i="10"/>
  <c r="E4168" i="10"/>
  <c r="Q4167" i="10" a="1"/>
  <c r="Q4167" i="10" s="1"/>
  <c r="P4167" i="10"/>
  <c r="E4167" i="10"/>
  <c r="Q4166" i="10" a="1"/>
  <c r="Q4166" i="10" s="1"/>
  <c r="P4166" i="10"/>
  <c r="E4166" i="10"/>
  <c r="Q4165" i="10" a="1"/>
  <c r="Q4165" i="10" s="1"/>
  <c r="P4165" i="10"/>
  <c r="E4165" i="10"/>
  <c r="Q4164" i="10" a="1"/>
  <c r="Q4164" i="10" s="1"/>
  <c r="P4164" i="10"/>
  <c r="E4164" i="10"/>
  <c r="Q4163" i="10" a="1"/>
  <c r="Q4163" i="10" s="1"/>
  <c r="P4163" i="10"/>
  <c r="E4163" i="10"/>
  <c r="Q4162" i="10" a="1"/>
  <c r="Q4162" i="10" s="1"/>
  <c r="P4162" i="10"/>
  <c r="E4162" i="10"/>
  <c r="Q4161" i="10" a="1"/>
  <c r="Q4161" i="10" s="1"/>
  <c r="P4161" i="10"/>
  <c r="E4161" i="10"/>
  <c r="Q4160" i="10" a="1"/>
  <c r="Q4160" i="10" s="1"/>
  <c r="P4160" i="10"/>
  <c r="E4160" i="10"/>
  <c r="Q4159" i="10" a="1"/>
  <c r="Q4159" i="10" s="1"/>
  <c r="P4159" i="10"/>
  <c r="E4159" i="10"/>
  <c r="Q4158" i="10" a="1"/>
  <c r="Q4158" i="10" s="1"/>
  <c r="P4158" i="10"/>
  <c r="E4158" i="10"/>
  <c r="Q4157" i="10" a="1"/>
  <c r="Q4157" i="10" s="1"/>
  <c r="P4157" i="10"/>
  <c r="E4157" i="10"/>
  <c r="Q4156" i="10" a="1"/>
  <c r="Q4156" i="10" s="1"/>
  <c r="P4156" i="10"/>
  <c r="E4156" i="10"/>
  <c r="Q4155" i="10" a="1"/>
  <c r="Q4155" i="10" s="1"/>
  <c r="P4155" i="10"/>
  <c r="E4155" i="10"/>
  <c r="Q4154" i="10" a="1"/>
  <c r="Q4154" i="10" s="1"/>
  <c r="P4154" i="10"/>
  <c r="E4154" i="10"/>
  <c r="Q4153" i="10" a="1"/>
  <c r="Q4153" i="10" s="1"/>
  <c r="P4153" i="10"/>
  <c r="E4153" i="10"/>
  <c r="Q4152" i="10" a="1"/>
  <c r="Q4152" i="10" s="1"/>
  <c r="P4152" i="10"/>
  <c r="E4152" i="10"/>
  <c r="Q4151" i="10" a="1"/>
  <c r="Q4151" i="10" s="1"/>
  <c r="P4151" i="10"/>
  <c r="E4151" i="10"/>
  <c r="Q4150" i="10" a="1"/>
  <c r="Q4150" i="10" s="1"/>
  <c r="P4150" i="10"/>
  <c r="E4150" i="10"/>
  <c r="Q4149" i="10" a="1"/>
  <c r="Q4149" i="10" s="1"/>
  <c r="P4149" i="10"/>
  <c r="E4149" i="10"/>
  <c r="Q4148" i="10" a="1"/>
  <c r="Q4148" i="10" s="1"/>
  <c r="P4148" i="10"/>
  <c r="E4148" i="10"/>
  <c r="Q4147" i="10" a="1"/>
  <c r="Q4147" i="10" s="1"/>
  <c r="P4147" i="10"/>
  <c r="E4147" i="10"/>
  <c r="Q4146" i="10" a="1"/>
  <c r="Q4146" i="10" s="1"/>
  <c r="P4146" i="10"/>
  <c r="E4146" i="10"/>
  <c r="Q4145" i="10" a="1"/>
  <c r="Q4145" i="10" s="1"/>
  <c r="P4145" i="10"/>
  <c r="E4145" i="10"/>
  <c r="Q4144" i="10" a="1"/>
  <c r="Q4144" i="10" s="1"/>
  <c r="P4144" i="10"/>
  <c r="E4144" i="10"/>
  <c r="Q4143" i="10" a="1"/>
  <c r="Q4143" i="10" s="1"/>
  <c r="P4143" i="10"/>
  <c r="E4143" i="10"/>
  <c r="Q4142" i="10" a="1"/>
  <c r="Q4142" i="10" s="1"/>
  <c r="P4142" i="10"/>
  <c r="E4142" i="10"/>
  <c r="Q4141" i="10" a="1"/>
  <c r="Q4141" i="10" s="1"/>
  <c r="P4141" i="10"/>
  <c r="E4141" i="10"/>
  <c r="Q4140" i="10" a="1"/>
  <c r="Q4140" i="10" s="1"/>
  <c r="P4140" i="10"/>
  <c r="E4140" i="10"/>
  <c r="Q4139" i="10" a="1"/>
  <c r="Q4139" i="10" s="1"/>
  <c r="P4139" i="10"/>
  <c r="E4139" i="10"/>
  <c r="Q4138" i="10" a="1"/>
  <c r="Q4138" i="10" s="1"/>
  <c r="P4138" i="10"/>
  <c r="E4138" i="10"/>
  <c r="Q4137" i="10" a="1"/>
  <c r="Q4137" i="10" s="1"/>
  <c r="P4137" i="10"/>
  <c r="E4137" i="10"/>
  <c r="Q4136" i="10" a="1"/>
  <c r="Q4136" i="10" s="1"/>
  <c r="P4136" i="10"/>
  <c r="E4136" i="10"/>
  <c r="Q4135" i="10" a="1"/>
  <c r="Q4135" i="10" s="1"/>
  <c r="P4135" i="10"/>
  <c r="E4135" i="10"/>
  <c r="Q4134" i="10" a="1"/>
  <c r="Q4134" i="10" s="1"/>
  <c r="P4134" i="10"/>
  <c r="E4134" i="10"/>
  <c r="Q4133" i="10" a="1"/>
  <c r="Q4133" i="10" s="1"/>
  <c r="P4133" i="10"/>
  <c r="E4133" i="10"/>
  <c r="Q4132" i="10" a="1"/>
  <c r="Q4132" i="10" s="1"/>
  <c r="P4132" i="10"/>
  <c r="E4132" i="10"/>
  <c r="Q4131" i="10" a="1"/>
  <c r="Q4131" i="10" s="1"/>
  <c r="P4131" i="10"/>
  <c r="E4131" i="10"/>
  <c r="Q4130" i="10" a="1"/>
  <c r="Q4130" i="10" s="1"/>
  <c r="P4130" i="10"/>
  <c r="E4130" i="10"/>
  <c r="Q4129" i="10" a="1"/>
  <c r="Q4129" i="10" s="1"/>
  <c r="P4129" i="10"/>
  <c r="E4129" i="10"/>
  <c r="Q4128" i="10" a="1"/>
  <c r="Q4128" i="10" s="1"/>
  <c r="P4128" i="10"/>
  <c r="E4128" i="10"/>
  <c r="Q4127" i="10" a="1"/>
  <c r="Q4127" i="10" s="1"/>
  <c r="P4127" i="10"/>
  <c r="E4127" i="10"/>
  <c r="Q4126" i="10" a="1"/>
  <c r="Q4126" i="10" s="1"/>
  <c r="P4126" i="10"/>
  <c r="E4126" i="10"/>
  <c r="Q4125" i="10" a="1"/>
  <c r="Q4125" i="10" s="1"/>
  <c r="P4125" i="10"/>
  <c r="E4125" i="10"/>
  <c r="Q4124" i="10" a="1"/>
  <c r="Q4124" i="10" s="1"/>
  <c r="P4124" i="10"/>
  <c r="E4124" i="10"/>
  <c r="Q4123" i="10" a="1"/>
  <c r="Q4123" i="10" s="1"/>
  <c r="P4123" i="10"/>
  <c r="E4123" i="10"/>
  <c r="Q4122" i="10" a="1"/>
  <c r="Q4122" i="10" s="1"/>
  <c r="P4122" i="10"/>
  <c r="E4122" i="10"/>
  <c r="Q4121" i="10" a="1"/>
  <c r="Q4121" i="10" s="1"/>
  <c r="P4121" i="10"/>
  <c r="E4121" i="10"/>
  <c r="Q4120" i="10" a="1"/>
  <c r="Q4120" i="10" s="1"/>
  <c r="P4120" i="10"/>
  <c r="E4120" i="10"/>
  <c r="Q4119" i="10" a="1"/>
  <c r="Q4119" i="10" s="1"/>
  <c r="P4119" i="10"/>
  <c r="E4119" i="10"/>
  <c r="Q4118" i="10" a="1"/>
  <c r="Q4118" i="10" s="1"/>
  <c r="P4118" i="10"/>
  <c r="E4118" i="10"/>
  <c r="Q4117" i="10" a="1"/>
  <c r="Q4117" i="10" s="1"/>
  <c r="P4117" i="10"/>
  <c r="E4117" i="10"/>
  <c r="Q4116" i="10" a="1"/>
  <c r="Q4116" i="10" s="1"/>
  <c r="P4116" i="10"/>
  <c r="E4116" i="10"/>
  <c r="Q4115" i="10" a="1"/>
  <c r="Q4115" i="10" s="1"/>
  <c r="P4115" i="10"/>
  <c r="E4115" i="10"/>
  <c r="Q4114" i="10" a="1"/>
  <c r="Q4114" i="10" s="1"/>
  <c r="P4114" i="10"/>
  <c r="E4114" i="10"/>
  <c r="Q4113" i="10" a="1"/>
  <c r="Q4113" i="10" s="1"/>
  <c r="P4113" i="10"/>
  <c r="E4113" i="10"/>
  <c r="Q4112" i="10" a="1"/>
  <c r="Q4112" i="10" s="1"/>
  <c r="P4112" i="10"/>
  <c r="E4112" i="10"/>
  <c r="Q4111" i="10" a="1"/>
  <c r="Q4111" i="10" s="1"/>
  <c r="P4111" i="10"/>
  <c r="E4111" i="10"/>
  <c r="Q4110" i="10" a="1"/>
  <c r="Q4110" i="10" s="1"/>
  <c r="P4110" i="10"/>
  <c r="E4110" i="10"/>
  <c r="Q4109" i="10" a="1"/>
  <c r="Q4109" i="10" s="1"/>
  <c r="P4109" i="10"/>
  <c r="E4109" i="10"/>
  <c r="Q4108" i="10" a="1"/>
  <c r="Q4108" i="10" s="1"/>
  <c r="P4108" i="10"/>
  <c r="E4108" i="10"/>
  <c r="Q4107" i="10" a="1"/>
  <c r="Q4107" i="10" s="1"/>
  <c r="P4107" i="10"/>
  <c r="E4107" i="10"/>
  <c r="Q4106" i="10" a="1"/>
  <c r="Q4106" i="10" s="1"/>
  <c r="P4106" i="10"/>
  <c r="E4106" i="10"/>
  <c r="Q4105" i="10" a="1"/>
  <c r="Q4105" i="10" s="1"/>
  <c r="P4105" i="10"/>
  <c r="E4105" i="10"/>
  <c r="Q4104" i="10" a="1"/>
  <c r="Q4104" i="10" s="1"/>
  <c r="P4104" i="10"/>
  <c r="E4104" i="10"/>
  <c r="Q4103" i="10" a="1"/>
  <c r="Q4103" i="10" s="1"/>
  <c r="P4103" i="10"/>
  <c r="E4103" i="10"/>
  <c r="Q4102" i="10" a="1"/>
  <c r="Q4102" i="10" s="1"/>
  <c r="P4102" i="10"/>
  <c r="E4102" i="10"/>
  <c r="Q4101" i="10" a="1"/>
  <c r="Q4101" i="10" s="1"/>
  <c r="P4101" i="10"/>
  <c r="E4101" i="10"/>
  <c r="Q4100" i="10" a="1"/>
  <c r="Q4100" i="10" s="1"/>
  <c r="P4100" i="10"/>
  <c r="E4100" i="10"/>
  <c r="Q4099" i="10" a="1"/>
  <c r="Q4099" i="10" s="1"/>
  <c r="P4099" i="10"/>
  <c r="E4099" i="10"/>
  <c r="Q4098" i="10" a="1"/>
  <c r="Q4098" i="10" s="1"/>
  <c r="P4098" i="10"/>
  <c r="E4098" i="10"/>
  <c r="Q4097" i="10" a="1"/>
  <c r="Q4097" i="10" s="1"/>
  <c r="P4097" i="10"/>
  <c r="E4097" i="10"/>
  <c r="Q4096" i="10" a="1"/>
  <c r="Q4096" i="10" s="1"/>
  <c r="P4096" i="10"/>
  <c r="E4096" i="10"/>
  <c r="Q4095" i="10" a="1"/>
  <c r="Q4095" i="10" s="1"/>
  <c r="P4095" i="10"/>
  <c r="E4095" i="10"/>
  <c r="Q4094" i="10" a="1"/>
  <c r="Q4094" i="10" s="1"/>
  <c r="P4094" i="10"/>
  <c r="E4094" i="10"/>
  <c r="Q4093" i="10" a="1"/>
  <c r="Q4093" i="10" s="1"/>
  <c r="P4093" i="10"/>
  <c r="E4093" i="10"/>
  <c r="Q4092" i="10" a="1"/>
  <c r="Q4092" i="10" s="1"/>
  <c r="P4092" i="10"/>
  <c r="E4092" i="10"/>
  <c r="Q4091" i="10" a="1"/>
  <c r="Q4091" i="10" s="1"/>
  <c r="P4091" i="10"/>
  <c r="E4091" i="10"/>
  <c r="Q4090" i="10" a="1"/>
  <c r="Q4090" i="10" s="1"/>
  <c r="P4090" i="10"/>
  <c r="E4090" i="10"/>
  <c r="Q4089" i="10" a="1"/>
  <c r="Q4089" i="10" s="1"/>
  <c r="P4089" i="10"/>
  <c r="E4089" i="10"/>
  <c r="Q4088" i="10" a="1"/>
  <c r="Q4088" i="10" s="1"/>
  <c r="P4088" i="10"/>
  <c r="E4088" i="10"/>
  <c r="Q4087" i="10" a="1"/>
  <c r="Q4087" i="10" s="1"/>
  <c r="P4087" i="10"/>
  <c r="E4087" i="10"/>
  <c r="Q4086" i="10" a="1"/>
  <c r="Q4086" i="10" s="1"/>
  <c r="P4086" i="10"/>
  <c r="E4086" i="10"/>
  <c r="Q4085" i="10" a="1"/>
  <c r="Q4085" i="10" s="1"/>
  <c r="P4085" i="10"/>
  <c r="E4085" i="10"/>
  <c r="Q4084" i="10" a="1"/>
  <c r="Q4084" i="10" s="1"/>
  <c r="P4084" i="10"/>
  <c r="E4084" i="10"/>
  <c r="Q4083" i="10" a="1"/>
  <c r="Q4083" i="10" s="1"/>
  <c r="P4083" i="10"/>
  <c r="E4083" i="10"/>
  <c r="Q4082" i="10" a="1"/>
  <c r="Q4082" i="10" s="1"/>
  <c r="P4082" i="10"/>
  <c r="E4082" i="10"/>
  <c r="Q4081" i="10" a="1"/>
  <c r="Q4081" i="10" s="1"/>
  <c r="P4081" i="10"/>
  <c r="E4081" i="10"/>
  <c r="Q4080" i="10" a="1"/>
  <c r="Q4080" i="10" s="1"/>
  <c r="P4080" i="10"/>
  <c r="E4080" i="10"/>
  <c r="Q4079" i="10" a="1"/>
  <c r="Q4079" i="10" s="1"/>
  <c r="P4079" i="10"/>
  <c r="E4079" i="10"/>
  <c r="Q4078" i="10" a="1"/>
  <c r="Q4078" i="10" s="1"/>
  <c r="P4078" i="10"/>
  <c r="E4078" i="10"/>
  <c r="Q4077" i="10" a="1"/>
  <c r="Q4077" i="10" s="1"/>
  <c r="P4077" i="10"/>
  <c r="E4077" i="10"/>
  <c r="Q4076" i="10" a="1"/>
  <c r="Q4076" i="10" s="1"/>
  <c r="P4076" i="10"/>
  <c r="E4076" i="10"/>
  <c r="Q4075" i="10" a="1"/>
  <c r="Q4075" i="10" s="1"/>
  <c r="P4075" i="10"/>
  <c r="E4075" i="10"/>
  <c r="Q4074" i="10" a="1"/>
  <c r="Q4074" i="10" s="1"/>
  <c r="P4074" i="10"/>
  <c r="E4074" i="10"/>
  <c r="Q4073" i="10" a="1"/>
  <c r="Q4073" i="10" s="1"/>
  <c r="P4073" i="10"/>
  <c r="E4073" i="10"/>
  <c r="Q4072" i="10" a="1"/>
  <c r="Q4072" i="10" s="1"/>
  <c r="P4072" i="10"/>
  <c r="E4072" i="10"/>
  <c r="Q4071" i="10" a="1"/>
  <c r="Q4071" i="10" s="1"/>
  <c r="P4071" i="10"/>
  <c r="E4071" i="10"/>
  <c r="Q4070" i="10" a="1"/>
  <c r="Q4070" i="10" s="1"/>
  <c r="P4070" i="10"/>
  <c r="E4070" i="10"/>
  <c r="Q4069" i="10" a="1"/>
  <c r="Q4069" i="10" s="1"/>
  <c r="P4069" i="10"/>
  <c r="E4069" i="10"/>
  <c r="Q4068" i="10" a="1"/>
  <c r="Q4068" i="10" s="1"/>
  <c r="P4068" i="10"/>
  <c r="E4068" i="10"/>
  <c r="Q4067" i="10" a="1"/>
  <c r="Q4067" i="10" s="1"/>
  <c r="P4067" i="10"/>
  <c r="E4067" i="10"/>
  <c r="Q4066" i="10" a="1"/>
  <c r="Q4066" i="10" s="1"/>
  <c r="P4066" i="10"/>
  <c r="E4066" i="10"/>
  <c r="Q4065" i="10" a="1"/>
  <c r="Q4065" i="10" s="1"/>
  <c r="P4065" i="10"/>
  <c r="E4065" i="10"/>
  <c r="Q4064" i="10" a="1"/>
  <c r="Q4064" i="10" s="1"/>
  <c r="P4064" i="10"/>
  <c r="E4064" i="10"/>
  <c r="Q4063" i="10" a="1"/>
  <c r="Q4063" i="10" s="1"/>
  <c r="P4063" i="10"/>
  <c r="E4063" i="10"/>
  <c r="Q4062" i="10" a="1"/>
  <c r="Q4062" i="10" s="1"/>
  <c r="P4062" i="10"/>
  <c r="E4062" i="10"/>
  <c r="Q4061" i="10" a="1"/>
  <c r="Q4061" i="10" s="1"/>
  <c r="P4061" i="10"/>
  <c r="E4061" i="10"/>
  <c r="Q4060" i="10" a="1"/>
  <c r="Q4060" i="10" s="1"/>
  <c r="P4060" i="10"/>
  <c r="E4060" i="10"/>
  <c r="Q4059" i="10" a="1"/>
  <c r="Q4059" i="10" s="1"/>
  <c r="P4059" i="10"/>
  <c r="E4059" i="10"/>
  <c r="Q4058" i="10" a="1"/>
  <c r="Q4058" i="10" s="1"/>
  <c r="P4058" i="10"/>
  <c r="E4058" i="10"/>
  <c r="Q4057" i="10" a="1"/>
  <c r="Q4057" i="10" s="1"/>
  <c r="P4057" i="10"/>
  <c r="E4057" i="10"/>
  <c r="Q4056" i="10" a="1"/>
  <c r="Q4056" i="10" s="1"/>
  <c r="P4056" i="10"/>
  <c r="E4056" i="10"/>
  <c r="Q4055" i="10" a="1"/>
  <c r="Q4055" i="10" s="1"/>
  <c r="P4055" i="10"/>
  <c r="E4055" i="10"/>
  <c r="Q4054" i="10" a="1"/>
  <c r="Q4054" i="10" s="1"/>
  <c r="P4054" i="10"/>
  <c r="E4054" i="10"/>
  <c r="Q4053" i="10" a="1"/>
  <c r="Q4053" i="10" s="1"/>
  <c r="P4053" i="10"/>
  <c r="E4053" i="10"/>
  <c r="Q4052" i="10" a="1"/>
  <c r="Q4052" i="10" s="1"/>
  <c r="P4052" i="10"/>
  <c r="E4052" i="10"/>
  <c r="Q4051" i="10" a="1"/>
  <c r="Q4051" i="10" s="1"/>
  <c r="P4051" i="10"/>
  <c r="E4051" i="10"/>
  <c r="Q4050" i="10" a="1"/>
  <c r="Q4050" i="10" s="1"/>
  <c r="P4050" i="10"/>
  <c r="E4050" i="10"/>
  <c r="Q4049" i="10" a="1"/>
  <c r="Q4049" i="10" s="1"/>
  <c r="P4049" i="10"/>
  <c r="E4049" i="10"/>
  <c r="Q4048" i="10" a="1"/>
  <c r="Q4048" i="10" s="1"/>
  <c r="P4048" i="10"/>
  <c r="E4048" i="10"/>
  <c r="Q4047" i="10" a="1"/>
  <c r="Q4047" i="10" s="1"/>
  <c r="P4047" i="10"/>
  <c r="E4047" i="10"/>
  <c r="Q4046" i="10" a="1"/>
  <c r="Q4046" i="10" s="1"/>
  <c r="P4046" i="10"/>
  <c r="E4046" i="10"/>
  <c r="Q4045" i="10" a="1"/>
  <c r="Q4045" i="10" s="1"/>
  <c r="P4045" i="10"/>
  <c r="E4045" i="10"/>
  <c r="Q4044" i="10" a="1"/>
  <c r="Q4044" i="10" s="1"/>
  <c r="P4044" i="10"/>
  <c r="E4044" i="10"/>
  <c r="Q4043" i="10" a="1"/>
  <c r="Q4043" i="10" s="1"/>
  <c r="P4043" i="10"/>
  <c r="E4043" i="10"/>
  <c r="Q4042" i="10" a="1"/>
  <c r="Q4042" i="10" s="1"/>
  <c r="P4042" i="10"/>
  <c r="E4042" i="10"/>
  <c r="Q4041" i="10" a="1"/>
  <c r="Q4041" i="10" s="1"/>
  <c r="P4041" i="10"/>
  <c r="E4041" i="10"/>
  <c r="Q4040" i="10" a="1"/>
  <c r="Q4040" i="10" s="1"/>
  <c r="P4040" i="10"/>
  <c r="E4040" i="10"/>
  <c r="Q4039" i="10" a="1"/>
  <c r="Q4039" i="10" s="1"/>
  <c r="P4039" i="10"/>
  <c r="E4039" i="10"/>
  <c r="Q4038" i="10" a="1"/>
  <c r="Q4038" i="10" s="1"/>
  <c r="P4038" i="10"/>
  <c r="E4038" i="10"/>
  <c r="Q4037" i="10" a="1"/>
  <c r="Q4037" i="10" s="1"/>
  <c r="P4037" i="10"/>
  <c r="E4037" i="10"/>
  <c r="Q4036" i="10" a="1"/>
  <c r="Q4036" i="10" s="1"/>
  <c r="P4036" i="10"/>
  <c r="E4036" i="10"/>
  <c r="Q4035" i="10" a="1"/>
  <c r="Q4035" i="10" s="1"/>
  <c r="P4035" i="10"/>
  <c r="E4035" i="10"/>
  <c r="Q4034" i="10" a="1"/>
  <c r="Q4034" i="10" s="1"/>
  <c r="P4034" i="10"/>
  <c r="E4034" i="10"/>
  <c r="Q4033" i="10" a="1"/>
  <c r="Q4033" i="10" s="1"/>
  <c r="P4033" i="10"/>
  <c r="E4033" i="10"/>
  <c r="Q4032" i="10" a="1"/>
  <c r="Q4032" i="10" s="1"/>
  <c r="P4032" i="10"/>
  <c r="E4032" i="10"/>
  <c r="Q4031" i="10" a="1"/>
  <c r="Q4031" i="10" s="1"/>
  <c r="P4031" i="10"/>
  <c r="E4031" i="10"/>
  <c r="Q4030" i="10" a="1"/>
  <c r="Q4030" i="10" s="1"/>
  <c r="P4030" i="10"/>
  <c r="E4030" i="10"/>
  <c r="Q4029" i="10" a="1"/>
  <c r="Q4029" i="10" s="1"/>
  <c r="P4029" i="10"/>
  <c r="E4029" i="10"/>
  <c r="Q4028" i="10" a="1"/>
  <c r="Q4028" i="10" s="1"/>
  <c r="P4028" i="10"/>
  <c r="E4028" i="10"/>
  <c r="Q4027" i="10" a="1"/>
  <c r="Q4027" i="10" s="1"/>
  <c r="P4027" i="10"/>
  <c r="E4027" i="10"/>
  <c r="Q4026" i="10" a="1"/>
  <c r="Q4026" i="10" s="1"/>
  <c r="P4026" i="10"/>
  <c r="E4026" i="10"/>
  <c r="Q4025" i="10" a="1"/>
  <c r="Q4025" i="10" s="1"/>
  <c r="P4025" i="10"/>
  <c r="E4025" i="10"/>
  <c r="Q4024" i="10" a="1"/>
  <c r="Q4024" i="10" s="1"/>
  <c r="P4024" i="10"/>
  <c r="E4024" i="10"/>
  <c r="Q4023" i="10" a="1"/>
  <c r="Q4023" i="10" s="1"/>
  <c r="P4023" i="10"/>
  <c r="E4023" i="10"/>
  <c r="Q4022" i="10" a="1"/>
  <c r="Q4022" i="10" s="1"/>
  <c r="P4022" i="10"/>
  <c r="E4022" i="10"/>
  <c r="Q4021" i="10" a="1"/>
  <c r="Q4021" i="10" s="1"/>
  <c r="P4021" i="10"/>
  <c r="E4021" i="10"/>
  <c r="Q4020" i="10" a="1"/>
  <c r="Q4020" i="10" s="1"/>
  <c r="P4020" i="10"/>
  <c r="E4020" i="10"/>
  <c r="Q4019" i="10" a="1"/>
  <c r="Q4019" i="10" s="1"/>
  <c r="P4019" i="10"/>
  <c r="E4019" i="10"/>
  <c r="Q4018" i="10" a="1"/>
  <c r="Q4018" i="10" s="1"/>
  <c r="P4018" i="10"/>
  <c r="E4018" i="10"/>
  <c r="Q4017" i="10" a="1"/>
  <c r="Q4017" i="10" s="1"/>
  <c r="P4017" i="10"/>
  <c r="E4017" i="10"/>
  <c r="Q4016" i="10" a="1"/>
  <c r="Q4016" i="10" s="1"/>
  <c r="P4016" i="10"/>
  <c r="E4016" i="10"/>
  <c r="Q4015" i="10" a="1"/>
  <c r="Q4015" i="10" s="1"/>
  <c r="P4015" i="10"/>
  <c r="E4015" i="10"/>
  <c r="Q4014" i="10" a="1"/>
  <c r="Q4014" i="10" s="1"/>
  <c r="P4014" i="10"/>
  <c r="E4014" i="10"/>
  <c r="Q4013" i="10" a="1"/>
  <c r="Q4013" i="10" s="1"/>
  <c r="P4013" i="10"/>
  <c r="E4013" i="10"/>
  <c r="Q4012" i="10" a="1"/>
  <c r="Q4012" i="10" s="1"/>
  <c r="P4012" i="10"/>
  <c r="E4012" i="10"/>
  <c r="Q4011" i="10" a="1"/>
  <c r="Q4011" i="10" s="1"/>
  <c r="P4011" i="10"/>
  <c r="E4011" i="10"/>
  <c r="Q4010" i="10" a="1"/>
  <c r="Q4010" i="10" s="1"/>
  <c r="P4010" i="10"/>
  <c r="E4010" i="10"/>
  <c r="Q4009" i="10" a="1"/>
  <c r="Q4009" i="10" s="1"/>
  <c r="P4009" i="10"/>
  <c r="E4009" i="10"/>
  <c r="Q4008" i="10" a="1"/>
  <c r="Q4008" i="10" s="1"/>
  <c r="P4008" i="10"/>
  <c r="E4008" i="10"/>
  <c r="Q4007" i="10" a="1"/>
  <c r="Q4007" i="10" s="1"/>
  <c r="P4007" i="10"/>
  <c r="E4007" i="10"/>
  <c r="Q4006" i="10" a="1"/>
  <c r="Q4006" i="10" s="1"/>
  <c r="P4006" i="10"/>
  <c r="E4006" i="10"/>
  <c r="Q4005" i="10" a="1"/>
  <c r="Q4005" i="10" s="1"/>
  <c r="P4005" i="10"/>
  <c r="E4005" i="10"/>
  <c r="Q4004" i="10" a="1"/>
  <c r="Q4004" i="10" s="1"/>
  <c r="P4004" i="10"/>
  <c r="E4004" i="10"/>
  <c r="Q4003" i="10" a="1"/>
  <c r="Q4003" i="10" s="1"/>
  <c r="P4003" i="10"/>
  <c r="E4003" i="10"/>
  <c r="Q4002" i="10" a="1"/>
  <c r="Q4002" i="10" s="1"/>
  <c r="P4002" i="10"/>
  <c r="E4002" i="10"/>
  <c r="Q4001" i="10" a="1"/>
  <c r="Q4001" i="10" s="1"/>
  <c r="P4001" i="10"/>
  <c r="E4001" i="10"/>
  <c r="Q4000" i="10" a="1"/>
  <c r="Q4000" i="10" s="1"/>
  <c r="P4000" i="10"/>
  <c r="E4000" i="10"/>
  <c r="Q3999" i="10" a="1"/>
  <c r="Q3999" i="10" s="1"/>
  <c r="P3999" i="10"/>
  <c r="E3999" i="10"/>
  <c r="Q3998" i="10" a="1"/>
  <c r="Q3998" i="10" s="1"/>
  <c r="P3998" i="10"/>
  <c r="E3998" i="10"/>
  <c r="Q3997" i="10" a="1"/>
  <c r="Q3997" i="10" s="1"/>
  <c r="P3997" i="10"/>
  <c r="E3997" i="10"/>
  <c r="Q3996" i="10" a="1"/>
  <c r="Q3996" i="10" s="1"/>
  <c r="P3996" i="10"/>
  <c r="E3996" i="10"/>
  <c r="Q3995" i="10" a="1"/>
  <c r="Q3995" i="10" s="1"/>
  <c r="P3995" i="10"/>
  <c r="E3995" i="10"/>
  <c r="Q3994" i="10" a="1"/>
  <c r="Q3994" i="10" s="1"/>
  <c r="P3994" i="10"/>
  <c r="E3994" i="10"/>
  <c r="Q3993" i="10" a="1"/>
  <c r="Q3993" i="10" s="1"/>
  <c r="P3993" i="10"/>
  <c r="E3993" i="10"/>
  <c r="Q3992" i="10" a="1"/>
  <c r="Q3992" i="10" s="1"/>
  <c r="P3992" i="10"/>
  <c r="E3992" i="10"/>
  <c r="Q3991" i="10" a="1"/>
  <c r="Q3991" i="10" s="1"/>
  <c r="P3991" i="10"/>
  <c r="E3991" i="10"/>
  <c r="Q3990" i="10" a="1"/>
  <c r="Q3990" i="10" s="1"/>
  <c r="P3990" i="10"/>
  <c r="E3990" i="10"/>
  <c r="Q3989" i="10" a="1"/>
  <c r="Q3989" i="10" s="1"/>
  <c r="P3989" i="10"/>
  <c r="E3989" i="10"/>
  <c r="Q3988" i="10" a="1"/>
  <c r="Q3988" i="10" s="1"/>
  <c r="P3988" i="10"/>
  <c r="E3988" i="10"/>
  <c r="Q3987" i="10" a="1"/>
  <c r="Q3987" i="10" s="1"/>
  <c r="P3987" i="10"/>
  <c r="E3987" i="10"/>
  <c r="Q3986" i="10" a="1"/>
  <c r="Q3986" i="10" s="1"/>
  <c r="P3986" i="10"/>
  <c r="E3986" i="10"/>
  <c r="Q3985" i="10" a="1"/>
  <c r="Q3985" i="10" s="1"/>
  <c r="P3985" i="10"/>
  <c r="E3985" i="10"/>
  <c r="Q3984" i="10" a="1"/>
  <c r="Q3984" i="10" s="1"/>
  <c r="P3984" i="10"/>
  <c r="E3984" i="10"/>
  <c r="Q3983" i="10" a="1"/>
  <c r="Q3983" i="10" s="1"/>
  <c r="P3983" i="10"/>
  <c r="E3983" i="10"/>
  <c r="Q3982" i="10" a="1"/>
  <c r="Q3982" i="10" s="1"/>
  <c r="P3982" i="10"/>
  <c r="E3982" i="10"/>
  <c r="Q3981" i="10" a="1"/>
  <c r="Q3981" i="10" s="1"/>
  <c r="P3981" i="10"/>
  <c r="E3981" i="10"/>
  <c r="Q3980" i="10" a="1"/>
  <c r="Q3980" i="10" s="1"/>
  <c r="P3980" i="10"/>
  <c r="E3980" i="10"/>
  <c r="Q3979" i="10" a="1"/>
  <c r="Q3979" i="10" s="1"/>
  <c r="P3979" i="10"/>
  <c r="E3979" i="10"/>
  <c r="Q3978" i="10" a="1"/>
  <c r="Q3978" i="10" s="1"/>
  <c r="P3978" i="10"/>
  <c r="E3978" i="10"/>
  <c r="Q3977" i="10" a="1"/>
  <c r="Q3977" i="10" s="1"/>
  <c r="P3977" i="10"/>
  <c r="E3977" i="10"/>
  <c r="Q3976" i="10" a="1"/>
  <c r="Q3976" i="10" s="1"/>
  <c r="P3976" i="10"/>
  <c r="E3976" i="10"/>
  <c r="Q3975" i="10" a="1"/>
  <c r="Q3975" i="10" s="1"/>
  <c r="P3975" i="10"/>
  <c r="E3975" i="10"/>
  <c r="Q3974" i="10" a="1"/>
  <c r="Q3974" i="10" s="1"/>
  <c r="P3974" i="10"/>
  <c r="E3974" i="10"/>
  <c r="Q3973" i="10" a="1"/>
  <c r="Q3973" i="10" s="1"/>
  <c r="P3973" i="10"/>
  <c r="E3973" i="10"/>
  <c r="Q3972" i="10" a="1"/>
  <c r="Q3972" i="10" s="1"/>
  <c r="P3972" i="10"/>
  <c r="E3972" i="10"/>
  <c r="Q3971" i="10" a="1"/>
  <c r="Q3971" i="10" s="1"/>
  <c r="P3971" i="10"/>
  <c r="E3971" i="10"/>
  <c r="Q3970" i="10" a="1"/>
  <c r="Q3970" i="10" s="1"/>
  <c r="P3970" i="10"/>
  <c r="E3970" i="10"/>
  <c r="Q3969" i="10" a="1"/>
  <c r="Q3969" i="10" s="1"/>
  <c r="P3969" i="10"/>
  <c r="E3969" i="10"/>
  <c r="Q3968" i="10" a="1"/>
  <c r="Q3968" i="10" s="1"/>
  <c r="P3968" i="10"/>
  <c r="E3968" i="10"/>
  <c r="Q3967" i="10" a="1"/>
  <c r="Q3967" i="10" s="1"/>
  <c r="P3967" i="10"/>
  <c r="E3967" i="10"/>
  <c r="Q3966" i="10" a="1"/>
  <c r="Q3966" i="10" s="1"/>
  <c r="P3966" i="10"/>
  <c r="E3966" i="10"/>
  <c r="Q3965" i="10" a="1"/>
  <c r="Q3965" i="10" s="1"/>
  <c r="P3965" i="10"/>
  <c r="E3965" i="10"/>
  <c r="Q3964" i="10" a="1"/>
  <c r="Q3964" i="10" s="1"/>
  <c r="P3964" i="10"/>
  <c r="E3964" i="10"/>
  <c r="Q3963" i="10" a="1"/>
  <c r="Q3963" i="10" s="1"/>
  <c r="P3963" i="10"/>
  <c r="E3963" i="10"/>
  <c r="Q3962" i="10" a="1"/>
  <c r="Q3962" i="10" s="1"/>
  <c r="P3962" i="10"/>
  <c r="E3962" i="10"/>
  <c r="Q3961" i="10" a="1"/>
  <c r="Q3961" i="10" s="1"/>
  <c r="P3961" i="10"/>
  <c r="E3961" i="10"/>
  <c r="Q3960" i="10" a="1"/>
  <c r="Q3960" i="10" s="1"/>
  <c r="P3960" i="10"/>
  <c r="E3960" i="10"/>
  <c r="Q3959" i="10" a="1"/>
  <c r="Q3959" i="10" s="1"/>
  <c r="P3959" i="10"/>
  <c r="E3959" i="10"/>
  <c r="Q3958" i="10" a="1"/>
  <c r="Q3958" i="10" s="1"/>
  <c r="P3958" i="10"/>
  <c r="E3958" i="10"/>
  <c r="Q3957" i="10" a="1"/>
  <c r="Q3957" i="10" s="1"/>
  <c r="P3957" i="10"/>
  <c r="E3957" i="10"/>
  <c r="Q3956" i="10" a="1"/>
  <c r="Q3956" i="10" s="1"/>
  <c r="P3956" i="10"/>
  <c r="E3956" i="10"/>
  <c r="Q3955" i="10" a="1"/>
  <c r="Q3955" i="10" s="1"/>
  <c r="P3955" i="10"/>
  <c r="E3955" i="10"/>
  <c r="Q3954" i="10" a="1"/>
  <c r="Q3954" i="10" s="1"/>
  <c r="P3954" i="10"/>
  <c r="E3954" i="10"/>
  <c r="Q3953" i="10" a="1"/>
  <c r="Q3953" i="10" s="1"/>
  <c r="P3953" i="10"/>
  <c r="E3953" i="10"/>
  <c r="Q3952" i="10" a="1"/>
  <c r="Q3952" i="10" s="1"/>
  <c r="P3952" i="10"/>
  <c r="E3952" i="10"/>
  <c r="Q3951" i="10" a="1"/>
  <c r="Q3951" i="10" s="1"/>
  <c r="P3951" i="10"/>
  <c r="E3951" i="10"/>
  <c r="Q3950" i="10" a="1"/>
  <c r="Q3950" i="10" s="1"/>
  <c r="P3950" i="10"/>
  <c r="E3950" i="10"/>
  <c r="Q3949" i="10" a="1"/>
  <c r="Q3949" i="10" s="1"/>
  <c r="P3949" i="10"/>
  <c r="E3949" i="10"/>
  <c r="Q3948" i="10" a="1"/>
  <c r="Q3948" i="10" s="1"/>
  <c r="P3948" i="10"/>
  <c r="E3948" i="10"/>
  <c r="Q3947" i="10" a="1"/>
  <c r="Q3947" i="10" s="1"/>
  <c r="P3947" i="10"/>
  <c r="E3947" i="10"/>
  <c r="Q3946" i="10" a="1"/>
  <c r="Q3946" i="10" s="1"/>
  <c r="P3946" i="10"/>
  <c r="E3946" i="10"/>
  <c r="Q3945" i="10" a="1"/>
  <c r="Q3945" i="10" s="1"/>
  <c r="P3945" i="10"/>
  <c r="E3945" i="10"/>
  <c r="Q3944" i="10" a="1"/>
  <c r="Q3944" i="10" s="1"/>
  <c r="P3944" i="10"/>
  <c r="E3944" i="10"/>
  <c r="Q3943" i="10" a="1"/>
  <c r="Q3943" i="10" s="1"/>
  <c r="P3943" i="10"/>
  <c r="E3943" i="10"/>
  <c r="Q3942" i="10" a="1"/>
  <c r="Q3942" i="10" s="1"/>
  <c r="P3942" i="10"/>
  <c r="E3942" i="10"/>
  <c r="Q3941" i="10" a="1"/>
  <c r="Q3941" i="10" s="1"/>
  <c r="P3941" i="10"/>
  <c r="E3941" i="10"/>
  <c r="Q3940" i="10" a="1"/>
  <c r="Q3940" i="10" s="1"/>
  <c r="P3940" i="10"/>
  <c r="E3940" i="10"/>
  <c r="Q3939" i="10" a="1"/>
  <c r="Q3939" i="10" s="1"/>
  <c r="P3939" i="10"/>
  <c r="E3939" i="10"/>
  <c r="Q3938" i="10" a="1"/>
  <c r="Q3938" i="10" s="1"/>
  <c r="P3938" i="10"/>
  <c r="E3938" i="10"/>
  <c r="Q3937" i="10" a="1"/>
  <c r="Q3937" i="10" s="1"/>
  <c r="P3937" i="10"/>
  <c r="E3937" i="10"/>
  <c r="Q3936" i="10" a="1"/>
  <c r="Q3936" i="10" s="1"/>
  <c r="P3936" i="10"/>
  <c r="E3936" i="10"/>
  <c r="Q3935" i="10" a="1"/>
  <c r="Q3935" i="10" s="1"/>
  <c r="P3935" i="10"/>
  <c r="E3935" i="10"/>
  <c r="Q3934" i="10" a="1"/>
  <c r="Q3934" i="10" s="1"/>
  <c r="P3934" i="10"/>
  <c r="E3934" i="10"/>
  <c r="Q3933" i="10" a="1"/>
  <c r="Q3933" i="10" s="1"/>
  <c r="P3933" i="10"/>
  <c r="E3933" i="10"/>
  <c r="Q3932" i="10" a="1"/>
  <c r="Q3932" i="10" s="1"/>
  <c r="P3932" i="10"/>
  <c r="E3932" i="10"/>
  <c r="Q3931" i="10" a="1"/>
  <c r="Q3931" i="10" s="1"/>
  <c r="P3931" i="10"/>
  <c r="E3931" i="10"/>
  <c r="Q3930" i="10" a="1"/>
  <c r="Q3930" i="10" s="1"/>
  <c r="P3930" i="10"/>
  <c r="E3930" i="10"/>
  <c r="Q3929" i="10" a="1"/>
  <c r="Q3929" i="10" s="1"/>
  <c r="P3929" i="10"/>
  <c r="E3929" i="10"/>
  <c r="Q3928" i="10" a="1"/>
  <c r="Q3928" i="10" s="1"/>
  <c r="P3928" i="10"/>
  <c r="E3928" i="10"/>
  <c r="Q3927" i="10" a="1"/>
  <c r="Q3927" i="10" s="1"/>
  <c r="P3927" i="10"/>
  <c r="E3927" i="10"/>
  <c r="Q3926" i="10" a="1"/>
  <c r="Q3926" i="10" s="1"/>
  <c r="P3926" i="10"/>
  <c r="E3926" i="10"/>
  <c r="Q3925" i="10" a="1"/>
  <c r="Q3925" i="10" s="1"/>
  <c r="P3925" i="10"/>
  <c r="E3925" i="10"/>
  <c r="Q3924" i="10" a="1"/>
  <c r="Q3924" i="10" s="1"/>
  <c r="P3924" i="10"/>
  <c r="E3924" i="10"/>
  <c r="Q3923" i="10" a="1"/>
  <c r="Q3923" i="10" s="1"/>
  <c r="P3923" i="10"/>
  <c r="E3923" i="10"/>
  <c r="Q3922" i="10" a="1"/>
  <c r="Q3922" i="10" s="1"/>
  <c r="P3922" i="10"/>
  <c r="E3922" i="10"/>
  <c r="Q3921" i="10" a="1"/>
  <c r="Q3921" i="10" s="1"/>
  <c r="P3921" i="10"/>
  <c r="E3921" i="10"/>
  <c r="Q3920" i="10" a="1"/>
  <c r="Q3920" i="10" s="1"/>
  <c r="P3920" i="10"/>
  <c r="E3920" i="10"/>
  <c r="Q3919" i="10" a="1"/>
  <c r="Q3919" i="10" s="1"/>
  <c r="P3919" i="10"/>
  <c r="E3919" i="10"/>
  <c r="Q3918" i="10" a="1"/>
  <c r="Q3918" i="10" s="1"/>
  <c r="P3918" i="10"/>
  <c r="E3918" i="10"/>
  <c r="Q3917" i="10" a="1"/>
  <c r="Q3917" i="10" s="1"/>
  <c r="P3917" i="10"/>
  <c r="E3917" i="10"/>
  <c r="Q3916" i="10" a="1"/>
  <c r="Q3916" i="10" s="1"/>
  <c r="P3916" i="10"/>
  <c r="E3916" i="10"/>
  <c r="Q3915" i="10" a="1"/>
  <c r="Q3915" i="10" s="1"/>
  <c r="P3915" i="10"/>
  <c r="E3915" i="10"/>
  <c r="Q3914" i="10" a="1"/>
  <c r="Q3914" i="10" s="1"/>
  <c r="P3914" i="10"/>
  <c r="E3914" i="10"/>
  <c r="Q3913" i="10" a="1"/>
  <c r="Q3913" i="10" s="1"/>
  <c r="P3913" i="10"/>
  <c r="E3913" i="10"/>
  <c r="Q3912" i="10" a="1"/>
  <c r="Q3912" i="10" s="1"/>
  <c r="P3912" i="10"/>
  <c r="E3912" i="10"/>
  <c r="Q3911" i="10" a="1"/>
  <c r="Q3911" i="10" s="1"/>
  <c r="P3911" i="10"/>
  <c r="E3911" i="10"/>
  <c r="Q3910" i="10" a="1"/>
  <c r="Q3910" i="10" s="1"/>
  <c r="P3910" i="10"/>
  <c r="E3910" i="10"/>
  <c r="Q3909" i="10" a="1"/>
  <c r="Q3909" i="10" s="1"/>
  <c r="P3909" i="10"/>
  <c r="E3909" i="10"/>
  <c r="Q3908" i="10" a="1"/>
  <c r="Q3908" i="10" s="1"/>
  <c r="P3908" i="10"/>
  <c r="E3908" i="10"/>
  <c r="Q3907" i="10" a="1"/>
  <c r="Q3907" i="10" s="1"/>
  <c r="P3907" i="10"/>
  <c r="E3907" i="10"/>
  <c r="Q3906" i="10" a="1"/>
  <c r="Q3906" i="10" s="1"/>
  <c r="P3906" i="10"/>
  <c r="E3906" i="10"/>
  <c r="Q3905" i="10" a="1"/>
  <c r="Q3905" i="10" s="1"/>
  <c r="P3905" i="10"/>
  <c r="E3905" i="10"/>
  <c r="Q3904" i="10" a="1"/>
  <c r="Q3904" i="10" s="1"/>
  <c r="P3904" i="10"/>
  <c r="E3904" i="10"/>
  <c r="Q3903" i="10" a="1"/>
  <c r="Q3903" i="10" s="1"/>
  <c r="P3903" i="10"/>
  <c r="E3903" i="10"/>
  <c r="Q3902" i="10" a="1"/>
  <c r="Q3902" i="10" s="1"/>
  <c r="P3902" i="10"/>
  <c r="E3902" i="10"/>
  <c r="Q3901" i="10" a="1"/>
  <c r="Q3901" i="10" s="1"/>
  <c r="P3901" i="10"/>
  <c r="E3901" i="10"/>
  <c r="Q3900" i="10" a="1"/>
  <c r="Q3900" i="10" s="1"/>
  <c r="P3900" i="10"/>
  <c r="E3900" i="10"/>
  <c r="Q3899" i="10" a="1"/>
  <c r="Q3899" i="10" s="1"/>
  <c r="P3899" i="10"/>
  <c r="E3899" i="10"/>
  <c r="Q3898" i="10" a="1"/>
  <c r="Q3898" i="10" s="1"/>
  <c r="P3898" i="10"/>
  <c r="E3898" i="10"/>
  <c r="Q3897" i="10" a="1"/>
  <c r="Q3897" i="10" s="1"/>
  <c r="P3897" i="10"/>
  <c r="E3897" i="10"/>
  <c r="Q3896" i="10" a="1"/>
  <c r="Q3896" i="10" s="1"/>
  <c r="P3896" i="10"/>
  <c r="E3896" i="10"/>
  <c r="Q3895" i="10" a="1"/>
  <c r="Q3895" i="10" s="1"/>
  <c r="P3895" i="10"/>
  <c r="E3895" i="10"/>
  <c r="Q3894" i="10" a="1"/>
  <c r="Q3894" i="10" s="1"/>
  <c r="P3894" i="10"/>
  <c r="E3894" i="10"/>
  <c r="Q3893" i="10" a="1"/>
  <c r="Q3893" i="10" s="1"/>
  <c r="P3893" i="10"/>
  <c r="E3893" i="10"/>
  <c r="Q3892" i="10" a="1"/>
  <c r="Q3892" i="10" s="1"/>
  <c r="P3892" i="10"/>
  <c r="E3892" i="10"/>
  <c r="Q3891" i="10" a="1"/>
  <c r="Q3891" i="10" s="1"/>
  <c r="P3891" i="10"/>
  <c r="E3891" i="10"/>
  <c r="Q3890" i="10" a="1"/>
  <c r="Q3890" i="10" s="1"/>
  <c r="P3890" i="10"/>
  <c r="E3890" i="10"/>
  <c r="Q3889" i="10" a="1"/>
  <c r="Q3889" i="10" s="1"/>
  <c r="P3889" i="10"/>
  <c r="E3889" i="10"/>
  <c r="Q3888" i="10" a="1"/>
  <c r="Q3888" i="10" s="1"/>
  <c r="P3888" i="10"/>
  <c r="E3888" i="10"/>
  <c r="Q3887" i="10" a="1"/>
  <c r="Q3887" i="10" s="1"/>
  <c r="P3887" i="10"/>
  <c r="E3887" i="10"/>
  <c r="Q3886" i="10" a="1"/>
  <c r="Q3886" i="10" s="1"/>
  <c r="P3886" i="10"/>
  <c r="E3886" i="10"/>
  <c r="Q3885" i="10" a="1"/>
  <c r="Q3885" i="10" s="1"/>
  <c r="P3885" i="10"/>
  <c r="E3885" i="10"/>
  <c r="Q3884" i="10" a="1"/>
  <c r="Q3884" i="10" s="1"/>
  <c r="P3884" i="10"/>
  <c r="E3884" i="10"/>
  <c r="Q3883" i="10" a="1"/>
  <c r="Q3883" i="10" s="1"/>
  <c r="P3883" i="10"/>
  <c r="E3883" i="10"/>
  <c r="Q3882" i="10" a="1"/>
  <c r="Q3882" i="10" s="1"/>
  <c r="P3882" i="10"/>
  <c r="E3882" i="10"/>
  <c r="Q3881" i="10" a="1"/>
  <c r="Q3881" i="10" s="1"/>
  <c r="P3881" i="10"/>
  <c r="E3881" i="10"/>
  <c r="Q3880" i="10" a="1"/>
  <c r="Q3880" i="10" s="1"/>
  <c r="P3880" i="10"/>
  <c r="E3880" i="10"/>
  <c r="Q3879" i="10" a="1"/>
  <c r="Q3879" i="10" s="1"/>
  <c r="P3879" i="10"/>
  <c r="E3879" i="10"/>
  <c r="Q3878" i="10" a="1"/>
  <c r="Q3878" i="10" s="1"/>
  <c r="P3878" i="10"/>
  <c r="E3878" i="10"/>
  <c r="Q3877" i="10" a="1"/>
  <c r="Q3877" i="10" s="1"/>
  <c r="P3877" i="10"/>
  <c r="E3877" i="10"/>
  <c r="Q3876" i="10" a="1"/>
  <c r="Q3876" i="10" s="1"/>
  <c r="P3876" i="10"/>
  <c r="E3876" i="10"/>
  <c r="Q3875" i="10" a="1"/>
  <c r="Q3875" i="10" s="1"/>
  <c r="P3875" i="10"/>
  <c r="E3875" i="10"/>
  <c r="Q3874" i="10" a="1"/>
  <c r="Q3874" i="10" s="1"/>
  <c r="P3874" i="10"/>
  <c r="E3874" i="10"/>
  <c r="Q3873" i="10" a="1"/>
  <c r="Q3873" i="10" s="1"/>
  <c r="P3873" i="10"/>
  <c r="E3873" i="10"/>
  <c r="Q3872" i="10" a="1"/>
  <c r="Q3872" i="10" s="1"/>
  <c r="P3872" i="10"/>
  <c r="E3872" i="10"/>
  <c r="Q3871" i="10" a="1"/>
  <c r="Q3871" i="10" s="1"/>
  <c r="P3871" i="10"/>
  <c r="E3871" i="10"/>
  <c r="Q3870" i="10" a="1"/>
  <c r="Q3870" i="10" s="1"/>
  <c r="P3870" i="10"/>
  <c r="E3870" i="10"/>
  <c r="Q3869" i="10" a="1"/>
  <c r="Q3869" i="10" s="1"/>
  <c r="P3869" i="10"/>
  <c r="E3869" i="10"/>
  <c r="Q3868" i="10" a="1"/>
  <c r="Q3868" i="10" s="1"/>
  <c r="P3868" i="10"/>
  <c r="E3868" i="10"/>
  <c r="Q3867" i="10" a="1"/>
  <c r="Q3867" i="10" s="1"/>
  <c r="P3867" i="10"/>
  <c r="E3867" i="10"/>
  <c r="Q3866" i="10" a="1"/>
  <c r="Q3866" i="10" s="1"/>
  <c r="P3866" i="10"/>
  <c r="E3866" i="10"/>
  <c r="Q3865" i="10" a="1"/>
  <c r="Q3865" i="10" s="1"/>
  <c r="P3865" i="10"/>
  <c r="E3865" i="10"/>
  <c r="Q3864" i="10" a="1"/>
  <c r="Q3864" i="10" s="1"/>
  <c r="P3864" i="10"/>
  <c r="E3864" i="10"/>
  <c r="Q3863" i="10" a="1"/>
  <c r="Q3863" i="10" s="1"/>
  <c r="P3863" i="10"/>
  <c r="E3863" i="10"/>
  <c r="Q3862" i="10" a="1"/>
  <c r="Q3862" i="10" s="1"/>
  <c r="P3862" i="10"/>
  <c r="E3862" i="10"/>
  <c r="Q3861" i="10" a="1"/>
  <c r="Q3861" i="10" s="1"/>
  <c r="P3861" i="10"/>
  <c r="E3861" i="10"/>
  <c r="Q3860" i="10" a="1"/>
  <c r="Q3860" i="10" s="1"/>
  <c r="P3860" i="10"/>
  <c r="E3860" i="10"/>
  <c r="Q3859" i="10" a="1"/>
  <c r="Q3859" i="10" s="1"/>
  <c r="P3859" i="10"/>
  <c r="E3859" i="10"/>
  <c r="Q3858" i="10" a="1"/>
  <c r="Q3858" i="10" s="1"/>
  <c r="P3858" i="10"/>
  <c r="E3858" i="10"/>
  <c r="Q3857" i="10" a="1"/>
  <c r="Q3857" i="10" s="1"/>
  <c r="P3857" i="10"/>
  <c r="E3857" i="10"/>
  <c r="Q3856" i="10" a="1"/>
  <c r="Q3856" i="10" s="1"/>
  <c r="P3856" i="10"/>
  <c r="E3856" i="10"/>
  <c r="Q3855" i="10" a="1"/>
  <c r="Q3855" i="10" s="1"/>
  <c r="P3855" i="10"/>
  <c r="E3855" i="10"/>
  <c r="Q3854" i="10" a="1"/>
  <c r="Q3854" i="10" s="1"/>
  <c r="P3854" i="10"/>
  <c r="E3854" i="10"/>
  <c r="Q3853" i="10" a="1"/>
  <c r="Q3853" i="10" s="1"/>
  <c r="P3853" i="10"/>
  <c r="E3853" i="10"/>
  <c r="Q3852" i="10" a="1"/>
  <c r="Q3852" i="10" s="1"/>
  <c r="P3852" i="10"/>
  <c r="E3852" i="10"/>
  <c r="Q3851" i="10" a="1"/>
  <c r="Q3851" i="10" s="1"/>
  <c r="P3851" i="10"/>
  <c r="E3851" i="10"/>
  <c r="Q3850" i="10" a="1"/>
  <c r="Q3850" i="10" s="1"/>
  <c r="P3850" i="10"/>
  <c r="E3850" i="10"/>
  <c r="Q3849" i="10" a="1"/>
  <c r="Q3849" i="10" s="1"/>
  <c r="P3849" i="10"/>
  <c r="E3849" i="10"/>
  <c r="Q3848" i="10" a="1"/>
  <c r="Q3848" i="10" s="1"/>
  <c r="P3848" i="10"/>
  <c r="E3848" i="10"/>
  <c r="Q3847" i="10" a="1"/>
  <c r="Q3847" i="10" s="1"/>
  <c r="P3847" i="10"/>
  <c r="E3847" i="10"/>
  <c r="Q3846" i="10" a="1"/>
  <c r="Q3846" i="10" s="1"/>
  <c r="P3846" i="10"/>
  <c r="E3846" i="10"/>
  <c r="Q3845" i="10" a="1"/>
  <c r="Q3845" i="10" s="1"/>
  <c r="P3845" i="10"/>
  <c r="E3845" i="10"/>
  <c r="Q3844" i="10" a="1"/>
  <c r="Q3844" i="10" s="1"/>
  <c r="P3844" i="10"/>
  <c r="E3844" i="10"/>
  <c r="Q3843" i="10" a="1"/>
  <c r="Q3843" i="10" s="1"/>
  <c r="P3843" i="10"/>
  <c r="E3843" i="10"/>
  <c r="Q3842" i="10" a="1"/>
  <c r="Q3842" i="10" s="1"/>
  <c r="P3842" i="10"/>
  <c r="E3842" i="10"/>
  <c r="Q3841" i="10" a="1"/>
  <c r="Q3841" i="10" s="1"/>
  <c r="P3841" i="10"/>
  <c r="E3841" i="10"/>
  <c r="Q3840" i="10" a="1"/>
  <c r="Q3840" i="10" s="1"/>
  <c r="P3840" i="10"/>
  <c r="E3840" i="10"/>
  <c r="Q3839" i="10" a="1"/>
  <c r="Q3839" i="10" s="1"/>
  <c r="P3839" i="10"/>
  <c r="E3839" i="10"/>
  <c r="Q3838" i="10" a="1"/>
  <c r="Q3838" i="10" s="1"/>
  <c r="P3838" i="10"/>
  <c r="E3838" i="10"/>
  <c r="Q3837" i="10" a="1"/>
  <c r="Q3837" i="10" s="1"/>
  <c r="P3837" i="10"/>
  <c r="E3837" i="10"/>
  <c r="Q3836" i="10" a="1"/>
  <c r="Q3836" i="10" s="1"/>
  <c r="P3836" i="10"/>
  <c r="E3836" i="10"/>
  <c r="Q3835" i="10" a="1"/>
  <c r="Q3835" i="10" s="1"/>
  <c r="P3835" i="10"/>
  <c r="E3835" i="10"/>
  <c r="Q3834" i="10" a="1"/>
  <c r="Q3834" i="10" s="1"/>
  <c r="P3834" i="10"/>
  <c r="E3834" i="10"/>
  <c r="Q3833" i="10" a="1"/>
  <c r="Q3833" i="10" s="1"/>
  <c r="P3833" i="10"/>
  <c r="E3833" i="10"/>
  <c r="Q3832" i="10" a="1"/>
  <c r="Q3832" i="10" s="1"/>
  <c r="P3832" i="10"/>
  <c r="E3832" i="10"/>
  <c r="Q3831" i="10" a="1"/>
  <c r="Q3831" i="10" s="1"/>
  <c r="P3831" i="10"/>
  <c r="E3831" i="10"/>
  <c r="Q3830" i="10" a="1"/>
  <c r="Q3830" i="10" s="1"/>
  <c r="P3830" i="10"/>
  <c r="E3830" i="10"/>
  <c r="Q3829" i="10" a="1"/>
  <c r="Q3829" i="10" s="1"/>
  <c r="P3829" i="10"/>
  <c r="E3829" i="10"/>
  <c r="Q3828" i="10" a="1"/>
  <c r="Q3828" i="10" s="1"/>
  <c r="P3828" i="10"/>
  <c r="E3828" i="10"/>
  <c r="Q3827" i="10" a="1"/>
  <c r="Q3827" i="10" s="1"/>
  <c r="P3827" i="10"/>
  <c r="E3827" i="10"/>
  <c r="Q3826" i="10" a="1"/>
  <c r="Q3826" i="10" s="1"/>
  <c r="P3826" i="10"/>
  <c r="E3826" i="10"/>
  <c r="Q3825" i="10" a="1"/>
  <c r="Q3825" i="10" s="1"/>
  <c r="P3825" i="10"/>
  <c r="E3825" i="10"/>
  <c r="Q3824" i="10" a="1"/>
  <c r="Q3824" i="10" s="1"/>
  <c r="P3824" i="10"/>
  <c r="E3824" i="10"/>
  <c r="Q3823" i="10" a="1"/>
  <c r="Q3823" i="10" s="1"/>
  <c r="P3823" i="10"/>
  <c r="E3823" i="10"/>
  <c r="Q3822" i="10" a="1"/>
  <c r="Q3822" i="10" s="1"/>
  <c r="P3822" i="10"/>
  <c r="E3822" i="10"/>
  <c r="Q3821" i="10" a="1"/>
  <c r="Q3821" i="10" s="1"/>
  <c r="P3821" i="10"/>
  <c r="E3821" i="10"/>
  <c r="Q3820" i="10" a="1"/>
  <c r="Q3820" i="10" s="1"/>
  <c r="P3820" i="10"/>
  <c r="E3820" i="10"/>
  <c r="Q3819" i="10" a="1"/>
  <c r="Q3819" i="10" s="1"/>
  <c r="P3819" i="10"/>
  <c r="E3819" i="10"/>
  <c r="Q3818" i="10" a="1"/>
  <c r="Q3818" i="10" s="1"/>
  <c r="P3818" i="10"/>
  <c r="E3818" i="10"/>
  <c r="Q3817" i="10" a="1"/>
  <c r="Q3817" i="10" s="1"/>
  <c r="P3817" i="10"/>
  <c r="E3817" i="10"/>
  <c r="Q3816" i="10" a="1"/>
  <c r="Q3816" i="10" s="1"/>
  <c r="P3816" i="10"/>
  <c r="E3816" i="10"/>
  <c r="Q3815" i="10" a="1"/>
  <c r="Q3815" i="10" s="1"/>
  <c r="P3815" i="10"/>
  <c r="E3815" i="10"/>
  <c r="Q3814" i="10" a="1"/>
  <c r="Q3814" i="10" s="1"/>
  <c r="P3814" i="10"/>
  <c r="E3814" i="10"/>
  <c r="Q3813" i="10" a="1"/>
  <c r="Q3813" i="10" s="1"/>
  <c r="P3813" i="10"/>
  <c r="E3813" i="10"/>
  <c r="Q3812" i="10" a="1"/>
  <c r="Q3812" i="10" s="1"/>
  <c r="P3812" i="10"/>
  <c r="E3812" i="10"/>
  <c r="Q3811" i="10" a="1"/>
  <c r="Q3811" i="10" s="1"/>
  <c r="P3811" i="10"/>
  <c r="E3811" i="10"/>
  <c r="Q3810" i="10" a="1"/>
  <c r="Q3810" i="10" s="1"/>
  <c r="P3810" i="10"/>
  <c r="E3810" i="10"/>
  <c r="Q3809" i="10" a="1"/>
  <c r="Q3809" i="10" s="1"/>
  <c r="P3809" i="10"/>
  <c r="E3809" i="10"/>
  <c r="Q3808" i="10" a="1"/>
  <c r="Q3808" i="10" s="1"/>
  <c r="P3808" i="10"/>
  <c r="E3808" i="10"/>
  <c r="Q3807" i="10" a="1"/>
  <c r="Q3807" i="10" s="1"/>
  <c r="P3807" i="10"/>
  <c r="E3807" i="10"/>
  <c r="Q3806" i="10" a="1"/>
  <c r="Q3806" i="10" s="1"/>
  <c r="P3806" i="10"/>
  <c r="E3806" i="10"/>
  <c r="Q3805" i="10" a="1"/>
  <c r="Q3805" i="10" s="1"/>
  <c r="P3805" i="10"/>
  <c r="E3805" i="10"/>
  <c r="Q3804" i="10" a="1"/>
  <c r="Q3804" i="10" s="1"/>
  <c r="P3804" i="10"/>
  <c r="E3804" i="10"/>
  <c r="Q3803" i="10" a="1"/>
  <c r="Q3803" i="10" s="1"/>
  <c r="P3803" i="10"/>
  <c r="E3803" i="10"/>
  <c r="Q3802" i="10" a="1"/>
  <c r="Q3802" i="10" s="1"/>
  <c r="P3802" i="10"/>
  <c r="E3802" i="10"/>
  <c r="Q3801" i="10" a="1"/>
  <c r="Q3801" i="10" s="1"/>
  <c r="P3801" i="10"/>
  <c r="E3801" i="10"/>
  <c r="Q3800" i="10" a="1"/>
  <c r="Q3800" i="10" s="1"/>
  <c r="P3800" i="10"/>
  <c r="E3800" i="10"/>
  <c r="Q3799" i="10" a="1"/>
  <c r="Q3799" i="10" s="1"/>
  <c r="P3799" i="10"/>
  <c r="E3799" i="10"/>
  <c r="Q3798" i="10" a="1"/>
  <c r="Q3798" i="10" s="1"/>
  <c r="P3798" i="10"/>
  <c r="E3798" i="10"/>
  <c r="Q3797" i="10" a="1"/>
  <c r="Q3797" i="10" s="1"/>
  <c r="P3797" i="10"/>
  <c r="E3797" i="10"/>
  <c r="Q3796" i="10" a="1"/>
  <c r="Q3796" i="10" s="1"/>
  <c r="P3796" i="10"/>
  <c r="E3796" i="10"/>
  <c r="Q3795" i="10" a="1"/>
  <c r="Q3795" i="10" s="1"/>
  <c r="P3795" i="10"/>
  <c r="E3795" i="10"/>
  <c r="Q3794" i="10" a="1"/>
  <c r="Q3794" i="10" s="1"/>
  <c r="P3794" i="10"/>
  <c r="E3794" i="10"/>
  <c r="Q3793" i="10" a="1"/>
  <c r="Q3793" i="10" s="1"/>
  <c r="P3793" i="10"/>
  <c r="E3793" i="10"/>
  <c r="Q3792" i="10" a="1"/>
  <c r="Q3792" i="10" s="1"/>
  <c r="P3792" i="10"/>
  <c r="E3792" i="10"/>
  <c r="Q3791" i="10" a="1"/>
  <c r="Q3791" i="10" s="1"/>
  <c r="P3791" i="10"/>
  <c r="E3791" i="10"/>
  <c r="Q3790" i="10" a="1"/>
  <c r="Q3790" i="10" s="1"/>
  <c r="P3790" i="10"/>
  <c r="E3790" i="10"/>
  <c r="Q3789" i="10" a="1"/>
  <c r="Q3789" i="10" s="1"/>
  <c r="P3789" i="10"/>
  <c r="E3789" i="10"/>
  <c r="Q3788" i="10" a="1"/>
  <c r="Q3788" i="10" s="1"/>
  <c r="P3788" i="10"/>
  <c r="E3788" i="10"/>
  <c r="Q3787" i="10" a="1"/>
  <c r="Q3787" i="10" s="1"/>
  <c r="P3787" i="10"/>
  <c r="E3787" i="10"/>
  <c r="Q3786" i="10" a="1"/>
  <c r="Q3786" i="10" s="1"/>
  <c r="P3786" i="10"/>
  <c r="E3786" i="10"/>
  <c r="Q3785" i="10" a="1"/>
  <c r="Q3785" i="10" s="1"/>
  <c r="P3785" i="10"/>
  <c r="E3785" i="10"/>
  <c r="Q3784" i="10" a="1"/>
  <c r="Q3784" i="10" s="1"/>
  <c r="P3784" i="10"/>
  <c r="E3784" i="10"/>
  <c r="Q3783" i="10" a="1"/>
  <c r="Q3783" i="10" s="1"/>
  <c r="P3783" i="10"/>
  <c r="E3783" i="10"/>
  <c r="Q3782" i="10" a="1"/>
  <c r="Q3782" i="10" s="1"/>
  <c r="P3782" i="10"/>
  <c r="E3782" i="10"/>
  <c r="Q3781" i="10" a="1"/>
  <c r="Q3781" i="10" s="1"/>
  <c r="P3781" i="10"/>
  <c r="E3781" i="10"/>
  <c r="Q3780" i="10" a="1"/>
  <c r="Q3780" i="10" s="1"/>
  <c r="P3780" i="10"/>
  <c r="E3780" i="10"/>
  <c r="Q3779" i="10" a="1"/>
  <c r="Q3779" i="10" s="1"/>
  <c r="P3779" i="10"/>
  <c r="E3779" i="10"/>
  <c r="Q3778" i="10" a="1"/>
  <c r="Q3778" i="10" s="1"/>
  <c r="P3778" i="10"/>
  <c r="E3778" i="10"/>
  <c r="Q3777" i="10" a="1"/>
  <c r="Q3777" i="10" s="1"/>
  <c r="P3777" i="10"/>
  <c r="E3777" i="10"/>
  <c r="Q3776" i="10" a="1"/>
  <c r="Q3776" i="10" s="1"/>
  <c r="P3776" i="10"/>
  <c r="E3776" i="10"/>
  <c r="Q3775" i="10" a="1"/>
  <c r="Q3775" i="10" s="1"/>
  <c r="P3775" i="10"/>
  <c r="E3775" i="10"/>
  <c r="Q3774" i="10" a="1"/>
  <c r="Q3774" i="10" s="1"/>
  <c r="P3774" i="10"/>
  <c r="E3774" i="10"/>
  <c r="Q3773" i="10" a="1"/>
  <c r="Q3773" i="10" s="1"/>
  <c r="P3773" i="10"/>
  <c r="E3773" i="10"/>
  <c r="Q3772" i="10" a="1"/>
  <c r="Q3772" i="10" s="1"/>
  <c r="P3772" i="10"/>
  <c r="E3772" i="10"/>
  <c r="Q3771" i="10" a="1"/>
  <c r="Q3771" i="10" s="1"/>
  <c r="P3771" i="10"/>
  <c r="E3771" i="10"/>
  <c r="Q3770" i="10" a="1"/>
  <c r="Q3770" i="10" s="1"/>
  <c r="P3770" i="10"/>
  <c r="E3770" i="10"/>
  <c r="Q3769" i="10" a="1"/>
  <c r="Q3769" i="10" s="1"/>
  <c r="P3769" i="10"/>
  <c r="E3769" i="10"/>
  <c r="Q3768" i="10" a="1"/>
  <c r="Q3768" i="10" s="1"/>
  <c r="P3768" i="10"/>
  <c r="E3768" i="10"/>
  <c r="Q3767" i="10" a="1"/>
  <c r="Q3767" i="10" s="1"/>
  <c r="P3767" i="10"/>
  <c r="E3767" i="10"/>
  <c r="Q3766" i="10" a="1"/>
  <c r="Q3766" i="10" s="1"/>
  <c r="P3766" i="10"/>
  <c r="E3766" i="10"/>
  <c r="Q3765" i="10" a="1"/>
  <c r="Q3765" i="10" s="1"/>
  <c r="P3765" i="10"/>
  <c r="E3765" i="10"/>
  <c r="Q3764" i="10" a="1"/>
  <c r="Q3764" i="10" s="1"/>
  <c r="P3764" i="10"/>
  <c r="E3764" i="10"/>
  <c r="Q3763" i="10" a="1"/>
  <c r="Q3763" i="10" s="1"/>
  <c r="P3763" i="10"/>
  <c r="E3763" i="10"/>
  <c r="Q3762" i="10" a="1"/>
  <c r="Q3762" i="10" s="1"/>
  <c r="P3762" i="10"/>
  <c r="E3762" i="10"/>
  <c r="Q3761" i="10" a="1"/>
  <c r="Q3761" i="10" s="1"/>
  <c r="P3761" i="10"/>
  <c r="E3761" i="10"/>
  <c r="Q3760" i="10" a="1"/>
  <c r="Q3760" i="10" s="1"/>
  <c r="P3760" i="10"/>
  <c r="E3760" i="10"/>
  <c r="Q3759" i="10" a="1"/>
  <c r="Q3759" i="10" s="1"/>
  <c r="P3759" i="10"/>
  <c r="E3759" i="10"/>
  <c r="Q3758" i="10" a="1"/>
  <c r="Q3758" i="10" s="1"/>
  <c r="P3758" i="10"/>
  <c r="E3758" i="10"/>
  <c r="Q3757" i="10" a="1"/>
  <c r="Q3757" i="10" s="1"/>
  <c r="P3757" i="10"/>
  <c r="E3757" i="10"/>
  <c r="Q3756" i="10" a="1"/>
  <c r="Q3756" i="10" s="1"/>
  <c r="P3756" i="10"/>
  <c r="E3756" i="10"/>
  <c r="Q3755" i="10" a="1"/>
  <c r="Q3755" i="10" s="1"/>
  <c r="P3755" i="10"/>
  <c r="E3755" i="10"/>
  <c r="Q3754" i="10" a="1"/>
  <c r="Q3754" i="10" s="1"/>
  <c r="P3754" i="10"/>
  <c r="E3754" i="10"/>
  <c r="Q3753" i="10" a="1"/>
  <c r="Q3753" i="10" s="1"/>
  <c r="P3753" i="10"/>
  <c r="E3753" i="10"/>
  <c r="Q3752" i="10" a="1"/>
  <c r="Q3752" i="10" s="1"/>
  <c r="P3752" i="10"/>
  <c r="E3752" i="10"/>
  <c r="Q3751" i="10" a="1"/>
  <c r="Q3751" i="10" s="1"/>
  <c r="P3751" i="10"/>
  <c r="E3751" i="10"/>
  <c r="Q3750" i="10" a="1"/>
  <c r="Q3750" i="10" s="1"/>
  <c r="P3750" i="10"/>
  <c r="E3750" i="10"/>
  <c r="Q3749" i="10" a="1"/>
  <c r="Q3749" i="10" s="1"/>
  <c r="P3749" i="10"/>
  <c r="E3749" i="10"/>
  <c r="Q3748" i="10" a="1"/>
  <c r="Q3748" i="10" s="1"/>
  <c r="P3748" i="10"/>
  <c r="E3748" i="10"/>
  <c r="Q3747" i="10" a="1"/>
  <c r="Q3747" i="10" s="1"/>
  <c r="P3747" i="10"/>
  <c r="E3747" i="10"/>
  <c r="Q3746" i="10" a="1"/>
  <c r="Q3746" i="10" s="1"/>
  <c r="P3746" i="10"/>
  <c r="E3746" i="10"/>
  <c r="Q3745" i="10" a="1"/>
  <c r="Q3745" i="10" s="1"/>
  <c r="P3745" i="10"/>
  <c r="E3745" i="10"/>
  <c r="Q3744" i="10" a="1"/>
  <c r="Q3744" i="10" s="1"/>
  <c r="P3744" i="10"/>
  <c r="E3744" i="10"/>
  <c r="Q3743" i="10" a="1"/>
  <c r="Q3743" i="10" s="1"/>
  <c r="P3743" i="10"/>
  <c r="E3743" i="10"/>
  <c r="Q3742" i="10" a="1"/>
  <c r="Q3742" i="10" s="1"/>
  <c r="P3742" i="10"/>
  <c r="E3742" i="10"/>
  <c r="Q3741" i="10" a="1"/>
  <c r="Q3741" i="10" s="1"/>
  <c r="P3741" i="10"/>
  <c r="E3741" i="10"/>
  <c r="Q3740" i="10" a="1"/>
  <c r="Q3740" i="10" s="1"/>
  <c r="P3740" i="10"/>
  <c r="E3740" i="10"/>
  <c r="Q3739" i="10" a="1"/>
  <c r="Q3739" i="10" s="1"/>
  <c r="P3739" i="10"/>
  <c r="E3739" i="10"/>
  <c r="Q3738" i="10" a="1"/>
  <c r="Q3738" i="10" s="1"/>
  <c r="P3738" i="10"/>
  <c r="E3738" i="10"/>
  <c r="Q3737" i="10" a="1"/>
  <c r="Q3737" i="10" s="1"/>
  <c r="P3737" i="10"/>
  <c r="E3737" i="10"/>
  <c r="Q3736" i="10" a="1"/>
  <c r="Q3736" i="10" s="1"/>
  <c r="P3736" i="10"/>
  <c r="E3736" i="10"/>
  <c r="Q3735" i="10" a="1"/>
  <c r="Q3735" i="10" s="1"/>
  <c r="P3735" i="10"/>
  <c r="E3735" i="10"/>
  <c r="Q3734" i="10" a="1"/>
  <c r="Q3734" i="10" s="1"/>
  <c r="P3734" i="10"/>
  <c r="E3734" i="10"/>
  <c r="Q3733" i="10" a="1"/>
  <c r="Q3733" i="10" s="1"/>
  <c r="P3733" i="10"/>
  <c r="E3733" i="10"/>
  <c r="Q3732" i="10" a="1"/>
  <c r="Q3732" i="10" s="1"/>
  <c r="P3732" i="10"/>
  <c r="E3732" i="10"/>
  <c r="Q3731" i="10" a="1"/>
  <c r="Q3731" i="10" s="1"/>
  <c r="P3731" i="10"/>
  <c r="E3731" i="10"/>
  <c r="Q3730" i="10" a="1"/>
  <c r="Q3730" i="10" s="1"/>
  <c r="P3730" i="10"/>
  <c r="E3730" i="10"/>
  <c r="Q3729" i="10" a="1"/>
  <c r="Q3729" i="10" s="1"/>
  <c r="P3729" i="10"/>
  <c r="E3729" i="10"/>
  <c r="Q3728" i="10" a="1"/>
  <c r="Q3728" i="10" s="1"/>
  <c r="P3728" i="10"/>
  <c r="E3728" i="10"/>
  <c r="Q3727" i="10" a="1"/>
  <c r="Q3727" i="10" s="1"/>
  <c r="P3727" i="10"/>
  <c r="E3727" i="10"/>
  <c r="Q3726" i="10" a="1"/>
  <c r="Q3726" i="10" s="1"/>
  <c r="P3726" i="10"/>
  <c r="E3726" i="10"/>
  <c r="Q3725" i="10" a="1"/>
  <c r="Q3725" i="10" s="1"/>
  <c r="P3725" i="10"/>
  <c r="E3725" i="10"/>
  <c r="Q3724" i="10" a="1"/>
  <c r="Q3724" i="10" s="1"/>
  <c r="P3724" i="10"/>
  <c r="E3724" i="10"/>
  <c r="Q3723" i="10" a="1"/>
  <c r="Q3723" i="10" s="1"/>
  <c r="P3723" i="10"/>
  <c r="E3723" i="10"/>
  <c r="Q3722" i="10" a="1"/>
  <c r="Q3722" i="10" s="1"/>
  <c r="P3722" i="10"/>
  <c r="E3722" i="10"/>
  <c r="Q3721" i="10" a="1"/>
  <c r="Q3721" i="10" s="1"/>
  <c r="P3721" i="10"/>
  <c r="E3721" i="10"/>
  <c r="Q3720" i="10" a="1"/>
  <c r="Q3720" i="10" s="1"/>
  <c r="P3720" i="10"/>
  <c r="E3720" i="10"/>
  <c r="Q3719" i="10" a="1"/>
  <c r="Q3719" i="10" s="1"/>
  <c r="P3719" i="10"/>
  <c r="E3719" i="10"/>
  <c r="Q3718" i="10" a="1"/>
  <c r="Q3718" i="10" s="1"/>
  <c r="P3718" i="10"/>
  <c r="E3718" i="10"/>
  <c r="Q3717" i="10" a="1"/>
  <c r="Q3717" i="10" s="1"/>
  <c r="P3717" i="10"/>
  <c r="E3717" i="10"/>
  <c r="Q3716" i="10" a="1"/>
  <c r="Q3716" i="10" s="1"/>
  <c r="P3716" i="10"/>
  <c r="E3716" i="10"/>
  <c r="Q3715" i="10" a="1"/>
  <c r="Q3715" i="10" s="1"/>
  <c r="P3715" i="10"/>
  <c r="E3715" i="10"/>
  <c r="Q3714" i="10" a="1"/>
  <c r="Q3714" i="10" s="1"/>
  <c r="P3714" i="10"/>
  <c r="E3714" i="10"/>
  <c r="Q3713" i="10" a="1"/>
  <c r="Q3713" i="10" s="1"/>
  <c r="P3713" i="10"/>
  <c r="E3713" i="10"/>
  <c r="Q3712" i="10" a="1"/>
  <c r="Q3712" i="10" s="1"/>
  <c r="P3712" i="10"/>
  <c r="E3712" i="10"/>
  <c r="Q3711" i="10" a="1"/>
  <c r="Q3711" i="10" s="1"/>
  <c r="P3711" i="10"/>
  <c r="E3711" i="10"/>
  <c r="Q3710" i="10" a="1"/>
  <c r="Q3710" i="10" s="1"/>
  <c r="P3710" i="10"/>
  <c r="E3710" i="10"/>
  <c r="Q3709" i="10" a="1"/>
  <c r="Q3709" i="10" s="1"/>
  <c r="P3709" i="10"/>
  <c r="E3709" i="10"/>
  <c r="Q3708" i="10" a="1"/>
  <c r="Q3708" i="10" s="1"/>
  <c r="P3708" i="10"/>
  <c r="E3708" i="10"/>
  <c r="Q3707" i="10" a="1"/>
  <c r="Q3707" i="10" s="1"/>
  <c r="P3707" i="10"/>
  <c r="E3707" i="10"/>
  <c r="Q3706" i="10" a="1"/>
  <c r="Q3706" i="10" s="1"/>
  <c r="P3706" i="10"/>
  <c r="E3706" i="10"/>
  <c r="Q3705" i="10" a="1"/>
  <c r="Q3705" i="10" s="1"/>
  <c r="P3705" i="10"/>
  <c r="E3705" i="10"/>
  <c r="Q3704" i="10" a="1"/>
  <c r="Q3704" i="10" s="1"/>
  <c r="P3704" i="10"/>
  <c r="E3704" i="10"/>
  <c r="Q3703" i="10" a="1"/>
  <c r="Q3703" i="10" s="1"/>
  <c r="P3703" i="10"/>
  <c r="E3703" i="10"/>
  <c r="Q3702" i="10" a="1"/>
  <c r="Q3702" i="10" s="1"/>
  <c r="P3702" i="10"/>
  <c r="E3702" i="10"/>
  <c r="Q3701" i="10" a="1"/>
  <c r="Q3701" i="10" s="1"/>
  <c r="P3701" i="10"/>
  <c r="E3701" i="10"/>
  <c r="Q3700" i="10" a="1"/>
  <c r="Q3700" i="10" s="1"/>
  <c r="P3700" i="10"/>
  <c r="E3700" i="10"/>
  <c r="Q3699" i="10" a="1"/>
  <c r="Q3699" i="10" s="1"/>
  <c r="P3699" i="10"/>
  <c r="E3699" i="10"/>
  <c r="Q3698" i="10" a="1"/>
  <c r="Q3698" i="10" s="1"/>
  <c r="P3698" i="10"/>
  <c r="E3698" i="10"/>
  <c r="Q3697" i="10" a="1"/>
  <c r="Q3697" i="10" s="1"/>
  <c r="P3697" i="10"/>
  <c r="E3697" i="10"/>
  <c r="Q3696" i="10" a="1"/>
  <c r="Q3696" i="10" s="1"/>
  <c r="P3696" i="10"/>
  <c r="E3696" i="10"/>
  <c r="Q3695" i="10" a="1"/>
  <c r="Q3695" i="10" s="1"/>
  <c r="P3695" i="10"/>
  <c r="E3695" i="10"/>
  <c r="Q3694" i="10" a="1"/>
  <c r="Q3694" i="10" s="1"/>
  <c r="P3694" i="10"/>
  <c r="E3694" i="10"/>
  <c r="Q3693" i="10" a="1"/>
  <c r="Q3693" i="10" s="1"/>
  <c r="P3693" i="10"/>
  <c r="E3693" i="10"/>
  <c r="Q3692" i="10" a="1"/>
  <c r="Q3692" i="10" s="1"/>
  <c r="P3692" i="10"/>
  <c r="E3692" i="10"/>
  <c r="Q3691" i="10" a="1"/>
  <c r="Q3691" i="10" s="1"/>
  <c r="P3691" i="10"/>
  <c r="E3691" i="10"/>
  <c r="Q3690" i="10" a="1"/>
  <c r="Q3690" i="10" s="1"/>
  <c r="P3690" i="10"/>
  <c r="E3690" i="10"/>
  <c r="Q3689" i="10" a="1"/>
  <c r="Q3689" i="10" s="1"/>
  <c r="P3689" i="10"/>
  <c r="E3689" i="10"/>
  <c r="Q3688" i="10" a="1"/>
  <c r="Q3688" i="10" s="1"/>
  <c r="P3688" i="10"/>
  <c r="E3688" i="10"/>
  <c r="Q3687" i="10" a="1"/>
  <c r="Q3687" i="10" s="1"/>
  <c r="P3687" i="10"/>
  <c r="E3687" i="10"/>
  <c r="Q3686" i="10" a="1"/>
  <c r="Q3686" i="10" s="1"/>
  <c r="P3686" i="10"/>
  <c r="E3686" i="10"/>
  <c r="Q3685" i="10" a="1"/>
  <c r="Q3685" i="10" s="1"/>
  <c r="P3685" i="10"/>
  <c r="E3685" i="10"/>
  <c r="Q3684" i="10" a="1"/>
  <c r="Q3684" i="10" s="1"/>
  <c r="P3684" i="10"/>
  <c r="E3684" i="10"/>
  <c r="Q3683" i="10" a="1"/>
  <c r="Q3683" i="10" s="1"/>
  <c r="P3683" i="10"/>
  <c r="E3683" i="10"/>
  <c r="Q3682" i="10" a="1"/>
  <c r="Q3682" i="10" s="1"/>
  <c r="P3682" i="10"/>
  <c r="E3682" i="10"/>
  <c r="Q3681" i="10" a="1"/>
  <c r="Q3681" i="10" s="1"/>
  <c r="P3681" i="10"/>
  <c r="E3681" i="10"/>
  <c r="Q3680" i="10" a="1"/>
  <c r="Q3680" i="10" s="1"/>
  <c r="P3680" i="10"/>
  <c r="E3680" i="10"/>
  <c r="Q3679" i="10" a="1"/>
  <c r="Q3679" i="10" s="1"/>
  <c r="P3679" i="10"/>
  <c r="E3679" i="10"/>
  <c r="Q3678" i="10" a="1"/>
  <c r="Q3678" i="10" s="1"/>
  <c r="P3678" i="10"/>
  <c r="E3678" i="10"/>
  <c r="Q3677" i="10" a="1"/>
  <c r="Q3677" i="10" s="1"/>
  <c r="P3677" i="10"/>
  <c r="E3677" i="10"/>
  <c r="Q3676" i="10" a="1"/>
  <c r="Q3676" i="10" s="1"/>
  <c r="P3676" i="10"/>
  <c r="E3676" i="10"/>
  <c r="Q3675" i="10" a="1"/>
  <c r="Q3675" i="10" s="1"/>
  <c r="P3675" i="10"/>
  <c r="E3675" i="10"/>
  <c r="Q3674" i="10" a="1"/>
  <c r="Q3674" i="10" s="1"/>
  <c r="P3674" i="10"/>
  <c r="E3674" i="10"/>
  <c r="Q3673" i="10" a="1"/>
  <c r="Q3673" i="10" s="1"/>
  <c r="P3673" i="10"/>
  <c r="E3673" i="10"/>
  <c r="Q3672" i="10" a="1"/>
  <c r="Q3672" i="10" s="1"/>
  <c r="P3672" i="10"/>
  <c r="E3672" i="10"/>
  <c r="Q3671" i="10" a="1"/>
  <c r="Q3671" i="10" s="1"/>
  <c r="P3671" i="10"/>
  <c r="E3671" i="10"/>
  <c r="Q3670" i="10" a="1"/>
  <c r="Q3670" i="10" s="1"/>
  <c r="P3670" i="10"/>
  <c r="E3670" i="10"/>
  <c r="Q3669" i="10" a="1"/>
  <c r="Q3669" i="10" s="1"/>
  <c r="P3669" i="10"/>
  <c r="E3669" i="10"/>
  <c r="Q3668" i="10" a="1"/>
  <c r="Q3668" i="10" s="1"/>
  <c r="P3668" i="10"/>
  <c r="E3668" i="10"/>
  <c r="Q3667" i="10" a="1"/>
  <c r="Q3667" i="10" s="1"/>
  <c r="P3667" i="10"/>
  <c r="E3667" i="10"/>
  <c r="Q3666" i="10" a="1"/>
  <c r="Q3666" i="10" s="1"/>
  <c r="P3666" i="10"/>
  <c r="E3666" i="10"/>
  <c r="Q3665" i="10" a="1"/>
  <c r="Q3665" i="10" s="1"/>
  <c r="P3665" i="10"/>
  <c r="E3665" i="10"/>
  <c r="Q3664" i="10" a="1"/>
  <c r="Q3664" i="10" s="1"/>
  <c r="P3664" i="10"/>
  <c r="E3664" i="10"/>
  <c r="Q3663" i="10" a="1"/>
  <c r="Q3663" i="10" s="1"/>
  <c r="P3663" i="10"/>
  <c r="E3663" i="10"/>
  <c r="Q3662" i="10" a="1"/>
  <c r="Q3662" i="10" s="1"/>
  <c r="P3662" i="10"/>
  <c r="E3662" i="10"/>
  <c r="Q3661" i="10" a="1"/>
  <c r="Q3661" i="10" s="1"/>
  <c r="P3661" i="10"/>
  <c r="E3661" i="10"/>
  <c r="Q3660" i="10" a="1"/>
  <c r="Q3660" i="10" s="1"/>
  <c r="P3660" i="10"/>
  <c r="E3660" i="10"/>
  <c r="Q3659" i="10" a="1"/>
  <c r="Q3659" i="10" s="1"/>
  <c r="P3659" i="10"/>
  <c r="E3659" i="10"/>
  <c r="Q3658" i="10" a="1"/>
  <c r="Q3658" i="10" s="1"/>
  <c r="P3658" i="10"/>
  <c r="E3658" i="10"/>
  <c r="Q3657" i="10" a="1"/>
  <c r="Q3657" i="10" s="1"/>
  <c r="P3657" i="10"/>
  <c r="E3657" i="10"/>
  <c r="Q3656" i="10" a="1"/>
  <c r="Q3656" i="10" s="1"/>
  <c r="P3656" i="10"/>
  <c r="E3656" i="10"/>
  <c r="Q3655" i="10" a="1"/>
  <c r="Q3655" i="10" s="1"/>
  <c r="P3655" i="10"/>
  <c r="E3655" i="10"/>
  <c r="Q3654" i="10" a="1"/>
  <c r="Q3654" i="10" s="1"/>
  <c r="P3654" i="10"/>
  <c r="E3654" i="10"/>
  <c r="Q3653" i="10" a="1"/>
  <c r="Q3653" i="10" s="1"/>
  <c r="P3653" i="10"/>
  <c r="E3653" i="10"/>
  <c r="Q3652" i="10" a="1"/>
  <c r="Q3652" i="10" s="1"/>
  <c r="P3652" i="10"/>
  <c r="E3652" i="10"/>
  <c r="Q3651" i="10" a="1"/>
  <c r="Q3651" i="10" s="1"/>
  <c r="P3651" i="10"/>
  <c r="E3651" i="10"/>
  <c r="Q3650" i="10" a="1"/>
  <c r="Q3650" i="10" s="1"/>
  <c r="P3650" i="10"/>
  <c r="E3650" i="10"/>
  <c r="Q3649" i="10" a="1"/>
  <c r="Q3649" i="10" s="1"/>
  <c r="P3649" i="10"/>
  <c r="E3649" i="10"/>
  <c r="Q3648" i="10" a="1"/>
  <c r="Q3648" i="10" s="1"/>
  <c r="P3648" i="10"/>
  <c r="E3648" i="10"/>
  <c r="Q3647" i="10" a="1"/>
  <c r="Q3647" i="10" s="1"/>
  <c r="P3647" i="10"/>
  <c r="E3647" i="10"/>
  <c r="Q3646" i="10" a="1"/>
  <c r="Q3646" i="10" s="1"/>
  <c r="P3646" i="10"/>
  <c r="E3646" i="10"/>
  <c r="Q3645" i="10" a="1"/>
  <c r="Q3645" i="10" s="1"/>
  <c r="P3645" i="10"/>
  <c r="E3645" i="10"/>
  <c r="Q3644" i="10" a="1"/>
  <c r="Q3644" i="10" s="1"/>
  <c r="P3644" i="10"/>
  <c r="E3644" i="10"/>
  <c r="Q3643" i="10" a="1"/>
  <c r="Q3643" i="10" s="1"/>
  <c r="P3643" i="10"/>
  <c r="E3643" i="10"/>
  <c r="Q3642" i="10" a="1"/>
  <c r="Q3642" i="10" s="1"/>
  <c r="P3642" i="10"/>
  <c r="E3642" i="10"/>
  <c r="Q3641" i="10" a="1"/>
  <c r="Q3641" i="10" s="1"/>
  <c r="P3641" i="10"/>
  <c r="E3641" i="10"/>
  <c r="Q3640" i="10" a="1"/>
  <c r="Q3640" i="10" s="1"/>
  <c r="P3640" i="10"/>
  <c r="E3640" i="10"/>
  <c r="Q3639" i="10" a="1"/>
  <c r="Q3639" i="10" s="1"/>
  <c r="P3639" i="10"/>
  <c r="E3639" i="10"/>
  <c r="Q3638" i="10" a="1"/>
  <c r="Q3638" i="10" s="1"/>
  <c r="P3638" i="10"/>
  <c r="E3638" i="10"/>
  <c r="Q3637" i="10" a="1"/>
  <c r="Q3637" i="10" s="1"/>
  <c r="P3637" i="10"/>
  <c r="E3637" i="10"/>
  <c r="Q3636" i="10" a="1"/>
  <c r="Q3636" i="10" s="1"/>
  <c r="P3636" i="10"/>
  <c r="E3636" i="10"/>
  <c r="Q3635" i="10" a="1"/>
  <c r="Q3635" i="10" s="1"/>
  <c r="P3635" i="10"/>
  <c r="E3635" i="10"/>
  <c r="Q3634" i="10" a="1"/>
  <c r="Q3634" i="10" s="1"/>
  <c r="P3634" i="10"/>
  <c r="E3634" i="10"/>
  <c r="Q3633" i="10" a="1"/>
  <c r="Q3633" i="10" s="1"/>
  <c r="P3633" i="10"/>
  <c r="E3633" i="10"/>
  <c r="Q3632" i="10" a="1"/>
  <c r="Q3632" i="10" s="1"/>
  <c r="P3632" i="10"/>
  <c r="E3632" i="10"/>
  <c r="Q3631" i="10" a="1"/>
  <c r="Q3631" i="10" s="1"/>
  <c r="P3631" i="10"/>
  <c r="E3631" i="10"/>
  <c r="Q3630" i="10" a="1"/>
  <c r="Q3630" i="10" s="1"/>
  <c r="P3630" i="10"/>
  <c r="E3630" i="10"/>
  <c r="Q3629" i="10" a="1"/>
  <c r="Q3629" i="10" s="1"/>
  <c r="P3629" i="10"/>
  <c r="E3629" i="10"/>
  <c r="Q3628" i="10" a="1"/>
  <c r="Q3628" i="10" s="1"/>
  <c r="P3628" i="10"/>
  <c r="E3628" i="10"/>
  <c r="Q3627" i="10" a="1"/>
  <c r="Q3627" i="10" s="1"/>
  <c r="P3627" i="10"/>
  <c r="E3627" i="10"/>
  <c r="Q3626" i="10" a="1"/>
  <c r="Q3626" i="10" s="1"/>
  <c r="P3626" i="10"/>
  <c r="E3626" i="10"/>
  <c r="Q3625" i="10" a="1"/>
  <c r="Q3625" i="10" s="1"/>
  <c r="P3625" i="10"/>
  <c r="E3625" i="10"/>
  <c r="Q3624" i="10" a="1"/>
  <c r="Q3624" i="10" s="1"/>
  <c r="P3624" i="10"/>
  <c r="E3624" i="10"/>
  <c r="Q3623" i="10" a="1"/>
  <c r="Q3623" i="10" s="1"/>
  <c r="P3623" i="10"/>
  <c r="E3623" i="10"/>
  <c r="Q3622" i="10" a="1"/>
  <c r="Q3622" i="10" s="1"/>
  <c r="P3622" i="10"/>
  <c r="E3622" i="10"/>
  <c r="Q3621" i="10" a="1"/>
  <c r="Q3621" i="10" s="1"/>
  <c r="P3621" i="10"/>
  <c r="E3621" i="10"/>
  <c r="Q3620" i="10" a="1"/>
  <c r="Q3620" i="10" s="1"/>
  <c r="P3620" i="10"/>
  <c r="E3620" i="10"/>
  <c r="Q3619" i="10" a="1"/>
  <c r="Q3619" i="10" s="1"/>
  <c r="P3619" i="10"/>
  <c r="E3619" i="10"/>
  <c r="Q3618" i="10" a="1"/>
  <c r="Q3618" i="10" s="1"/>
  <c r="P3618" i="10"/>
  <c r="E3618" i="10"/>
  <c r="Q3617" i="10" a="1"/>
  <c r="Q3617" i="10" s="1"/>
  <c r="P3617" i="10"/>
  <c r="E3617" i="10"/>
  <c r="Q3616" i="10" a="1"/>
  <c r="Q3616" i="10" s="1"/>
  <c r="P3616" i="10"/>
  <c r="E3616" i="10"/>
  <c r="Q3615" i="10" a="1"/>
  <c r="Q3615" i="10" s="1"/>
  <c r="P3615" i="10"/>
  <c r="E3615" i="10"/>
  <c r="Q3614" i="10" a="1"/>
  <c r="Q3614" i="10" s="1"/>
  <c r="P3614" i="10"/>
  <c r="E3614" i="10"/>
  <c r="Q3613" i="10" a="1"/>
  <c r="Q3613" i="10" s="1"/>
  <c r="P3613" i="10"/>
  <c r="E3613" i="10"/>
  <c r="Q3612" i="10" a="1"/>
  <c r="Q3612" i="10" s="1"/>
  <c r="P3612" i="10"/>
  <c r="E3612" i="10"/>
  <c r="Q3611" i="10" a="1"/>
  <c r="Q3611" i="10" s="1"/>
  <c r="P3611" i="10"/>
  <c r="E3611" i="10"/>
  <c r="Q3610" i="10" a="1"/>
  <c r="Q3610" i="10" s="1"/>
  <c r="P3610" i="10"/>
  <c r="E3610" i="10"/>
  <c r="Q3609" i="10" a="1"/>
  <c r="Q3609" i="10" s="1"/>
  <c r="P3609" i="10"/>
  <c r="E3609" i="10"/>
  <c r="Q3608" i="10" a="1"/>
  <c r="Q3608" i="10" s="1"/>
  <c r="P3608" i="10"/>
  <c r="E3608" i="10"/>
  <c r="Q3607" i="10" a="1"/>
  <c r="Q3607" i="10" s="1"/>
  <c r="P3607" i="10"/>
  <c r="E3607" i="10"/>
  <c r="Q3606" i="10" a="1"/>
  <c r="Q3606" i="10" s="1"/>
  <c r="P3606" i="10"/>
  <c r="E3606" i="10"/>
  <c r="Q3605" i="10" a="1"/>
  <c r="Q3605" i="10" s="1"/>
  <c r="P3605" i="10"/>
  <c r="E3605" i="10"/>
  <c r="Q3604" i="10" a="1"/>
  <c r="Q3604" i="10" s="1"/>
  <c r="P3604" i="10"/>
  <c r="E3604" i="10"/>
  <c r="Q3603" i="10" a="1"/>
  <c r="Q3603" i="10" s="1"/>
  <c r="P3603" i="10"/>
  <c r="E3603" i="10"/>
  <c r="Q3602" i="10" a="1"/>
  <c r="Q3602" i="10" s="1"/>
  <c r="P3602" i="10"/>
  <c r="E3602" i="10"/>
  <c r="Q3601" i="10" a="1"/>
  <c r="Q3601" i="10" s="1"/>
  <c r="P3601" i="10"/>
  <c r="E3601" i="10"/>
  <c r="Q3600" i="10" a="1"/>
  <c r="Q3600" i="10" s="1"/>
  <c r="P3600" i="10"/>
  <c r="E3600" i="10"/>
  <c r="Q3599" i="10" a="1"/>
  <c r="Q3599" i="10" s="1"/>
  <c r="P3599" i="10"/>
  <c r="E3599" i="10"/>
  <c r="Q3598" i="10" a="1"/>
  <c r="Q3598" i="10" s="1"/>
  <c r="P3598" i="10"/>
  <c r="E3598" i="10"/>
  <c r="Q3597" i="10" a="1"/>
  <c r="Q3597" i="10" s="1"/>
  <c r="P3597" i="10"/>
  <c r="E3597" i="10"/>
  <c r="Q3596" i="10" a="1"/>
  <c r="Q3596" i="10" s="1"/>
  <c r="P3596" i="10"/>
  <c r="E3596" i="10"/>
  <c r="Q3595" i="10" a="1"/>
  <c r="Q3595" i="10" s="1"/>
  <c r="P3595" i="10"/>
  <c r="E3595" i="10"/>
  <c r="Q3594" i="10" a="1"/>
  <c r="Q3594" i="10" s="1"/>
  <c r="P3594" i="10"/>
  <c r="E3594" i="10"/>
  <c r="Q3593" i="10" a="1"/>
  <c r="Q3593" i="10" s="1"/>
  <c r="P3593" i="10"/>
  <c r="E3593" i="10"/>
  <c r="Q3592" i="10" a="1"/>
  <c r="Q3592" i="10" s="1"/>
  <c r="P3592" i="10"/>
  <c r="E3592" i="10"/>
  <c r="Q3591" i="10" a="1"/>
  <c r="Q3591" i="10" s="1"/>
  <c r="P3591" i="10"/>
  <c r="E3591" i="10"/>
  <c r="Q3590" i="10" a="1"/>
  <c r="Q3590" i="10" s="1"/>
  <c r="P3590" i="10"/>
  <c r="E3590" i="10"/>
  <c r="Q3589" i="10" a="1"/>
  <c r="Q3589" i="10" s="1"/>
  <c r="P3589" i="10"/>
  <c r="E3589" i="10"/>
  <c r="Q3588" i="10" a="1"/>
  <c r="Q3588" i="10" s="1"/>
  <c r="P3588" i="10"/>
  <c r="E3588" i="10"/>
  <c r="Q3587" i="10" a="1"/>
  <c r="Q3587" i="10" s="1"/>
  <c r="P3587" i="10"/>
  <c r="E3587" i="10"/>
  <c r="Q3586" i="10" a="1"/>
  <c r="Q3586" i="10" s="1"/>
  <c r="P3586" i="10"/>
  <c r="E3586" i="10"/>
  <c r="Q3585" i="10" a="1"/>
  <c r="Q3585" i="10" s="1"/>
  <c r="P3585" i="10"/>
  <c r="E3585" i="10"/>
  <c r="Q3584" i="10" a="1"/>
  <c r="Q3584" i="10" s="1"/>
  <c r="P3584" i="10"/>
  <c r="E3584" i="10"/>
  <c r="Q3583" i="10" a="1"/>
  <c r="Q3583" i="10" s="1"/>
  <c r="P3583" i="10"/>
  <c r="E3583" i="10"/>
  <c r="Q3582" i="10" a="1"/>
  <c r="Q3582" i="10" s="1"/>
  <c r="P3582" i="10"/>
  <c r="E3582" i="10"/>
  <c r="Q3581" i="10" a="1"/>
  <c r="Q3581" i="10" s="1"/>
  <c r="P3581" i="10"/>
  <c r="E3581" i="10"/>
  <c r="Q3580" i="10" a="1"/>
  <c r="Q3580" i="10" s="1"/>
  <c r="P3580" i="10"/>
  <c r="E3580" i="10"/>
  <c r="Q3579" i="10" a="1"/>
  <c r="Q3579" i="10" s="1"/>
  <c r="P3579" i="10"/>
  <c r="E3579" i="10"/>
  <c r="Q3578" i="10" a="1"/>
  <c r="Q3578" i="10" s="1"/>
  <c r="P3578" i="10"/>
  <c r="E3578" i="10"/>
  <c r="Q3577" i="10" a="1"/>
  <c r="Q3577" i="10" s="1"/>
  <c r="P3577" i="10"/>
  <c r="E3577" i="10"/>
  <c r="Q3576" i="10" a="1"/>
  <c r="Q3576" i="10" s="1"/>
  <c r="P3576" i="10"/>
  <c r="E3576" i="10"/>
  <c r="Q3575" i="10" a="1"/>
  <c r="Q3575" i="10" s="1"/>
  <c r="P3575" i="10"/>
  <c r="E3575" i="10"/>
  <c r="Q3574" i="10" a="1"/>
  <c r="Q3574" i="10" s="1"/>
  <c r="P3574" i="10"/>
  <c r="E3574" i="10"/>
  <c r="Q3573" i="10" a="1"/>
  <c r="Q3573" i="10" s="1"/>
  <c r="P3573" i="10"/>
  <c r="E3573" i="10"/>
  <c r="Q3572" i="10" a="1"/>
  <c r="Q3572" i="10" s="1"/>
  <c r="P3572" i="10"/>
  <c r="E3572" i="10"/>
  <c r="Q3571" i="10" a="1"/>
  <c r="Q3571" i="10" s="1"/>
  <c r="P3571" i="10"/>
  <c r="E3571" i="10"/>
  <c r="Q3570" i="10" a="1"/>
  <c r="Q3570" i="10" s="1"/>
  <c r="P3570" i="10"/>
  <c r="E3570" i="10"/>
  <c r="Q3569" i="10" a="1"/>
  <c r="Q3569" i="10" s="1"/>
  <c r="P3569" i="10"/>
  <c r="E3569" i="10"/>
  <c r="Q3568" i="10" a="1"/>
  <c r="Q3568" i="10" s="1"/>
  <c r="P3568" i="10"/>
  <c r="E3568" i="10"/>
  <c r="Q3567" i="10" a="1"/>
  <c r="Q3567" i="10" s="1"/>
  <c r="P3567" i="10"/>
  <c r="E3567" i="10"/>
  <c r="Q3566" i="10" a="1"/>
  <c r="Q3566" i="10" s="1"/>
  <c r="P3566" i="10"/>
  <c r="E3566" i="10"/>
  <c r="Q3565" i="10" a="1"/>
  <c r="Q3565" i="10" s="1"/>
  <c r="P3565" i="10"/>
  <c r="E3565" i="10"/>
  <c r="Q3564" i="10" a="1"/>
  <c r="Q3564" i="10" s="1"/>
  <c r="P3564" i="10"/>
  <c r="E3564" i="10"/>
  <c r="Q3563" i="10" a="1"/>
  <c r="Q3563" i="10" s="1"/>
  <c r="P3563" i="10"/>
  <c r="E3563" i="10"/>
  <c r="Q3562" i="10" a="1"/>
  <c r="Q3562" i="10" s="1"/>
  <c r="P3562" i="10"/>
  <c r="E3562" i="10"/>
  <c r="Q3561" i="10" a="1"/>
  <c r="Q3561" i="10" s="1"/>
  <c r="P3561" i="10"/>
  <c r="E3561" i="10"/>
  <c r="Q3560" i="10" a="1"/>
  <c r="Q3560" i="10" s="1"/>
  <c r="P3560" i="10"/>
  <c r="E3560" i="10"/>
  <c r="Q3559" i="10" a="1"/>
  <c r="Q3559" i="10" s="1"/>
  <c r="P3559" i="10"/>
  <c r="E3559" i="10"/>
  <c r="Q3558" i="10" a="1"/>
  <c r="Q3558" i="10" s="1"/>
  <c r="P3558" i="10"/>
  <c r="E3558" i="10"/>
  <c r="Q3557" i="10" a="1"/>
  <c r="Q3557" i="10" s="1"/>
  <c r="P3557" i="10"/>
  <c r="E3557" i="10"/>
  <c r="Q3556" i="10" a="1"/>
  <c r="Q3556" i="10" s="1"/>
  <c r="P3556" i="10"/>
  <c r="E3556" i="10"/>
  <c r="Q3555" i="10" a="1"/>
  <c r="Q3555" i="10" s="1"/>
  <c r="P3555" i="10"/>
  <c r="E3555" i="10"/>
  <c r="Q3554" i="10" a="1"/>
  <c r="Q3554" i="10" s="1"/>
  <c r="P3554" i="10"/>
  <c r="E3554" i="10"/>
  <c r="Q3553" i="10" a="1"/>
  <c r="Q3553" i="10" s="1"/>
  <c r="P3553" i="10"/>
  <c r="E3553" i="10"/>
  <c r="Q3552" i="10" a="1"/>
  <c r="Q3552" i="10" s="1"/>
  <c r="P3552" i="10"/>
  <c r="E3552" i="10"/>
  <c r="Q3551" i="10" a="1"/>
  <c r="Q3551" i="10" s="1"/>
  <c r="P3551" i="10"/>
  <c r="E3551" i="10"/>
  <c r="Q3550" i="10" a="1"/>
  <c r="Q3550" i="10" s="1"/>
  <c r="P3550" i="10"/>
  <c r="E3550" i="10"/>
  <c r="Q3549" i="10" a="1"/>
  <c r="Q3549" i="10" s="1"/>
  <c r="P3549" i="10"/>
  <c r="E3549" i="10"/>
  <c r="Q3548" i="10" a="1"/>
  <c r="Q3548" i="10" s="1"/>
  <c r="P3548" i="10"/>
  <c r="E3548" i="10"/>
  <c r="Q3547" i="10" a="1"/>
  <c r="Q3547" i="10" s="1"/>
  <c r="P3547" i="10"/>
  <c r="E3547" i="10"/>
  <c r="Q3546" i="10" a="1"/>
  <c r="Q3546" i="10" s="1"/>
  <c r="P3546" i="10"/>
  <c r="E3546" i="10"/>
  <c r="Q3545" i="10" a="1"/>
  <c r="Q3545" i="10" s="1"/>
  <c r="P3545" i="10"/>
  <c r="E3545" i="10"/>
  <c r="Q3544" i="10" a="1"/>
  <c r="Q3544" i="10" s="1"/>
  <c r="P3544" i="10"/>
  <c r="E3544" i="10"/>
  <c r="Q3543" i="10" a="1"/>
  <c r="Q3543" i="10" s="1"/>
  <c r="P3543" i="10"/>
  <c r="E3543" i="10"/>
  <c r="Q3542" i="10" a="1"/>
  <c r="Q3542" i="10" s="1"/>
  <c r="P3542" i="10"/>
  <c r="E3542" i="10"/>
  <c r="Q3541" i="10" a="1"/>
  <c r="Q3541" i="10" s="1"/>
  <c r="P3541" i="10"/>
  <c r="E3541" i="10"/>
  <c r="Q3540" i="10" a="1"/>
  <c r="Q3540" i="10" s="1"/>
  <c r="P3540" i="10"/>
  <c r="E3540" i="10"/>
  <c r="Q3539" i="10" a="1"/>
  <c r="Q3539" i="10" s="1"/>
  <c r="P3539" i="10"/>
  <c r="E3539" i="10"/>
  <c r="Q3538" i="10" a="1"/>
  <c r="Q3538" i="10" s="1"/>
  <c r="P3538" i="10"/>
  <c r="E3538" i="10"/>
  <c r="Q3537" i="10" a="1"/>
  <c r="Q3537" i="10" s="1"/>
  <c r="P3537" i="10"/>
  <c r="E3537" i="10"/>
  <c r="Q3536" i="10" a="1"/>
  <c r="Q3536" i="10" s="1"/>
  <c r="P3536" i="10"/>
  <c r="E3536" i="10"/>
  <c r="Q3535" i="10" a="1"/>
  <c r="Q3535" i="10" s="1"/>
  <c r="P3535" i="10"/>
  <c r="E3535" i="10"/>
  <c r="Q3534" i="10" a="1"/>
  <c r="Q3534" i="10" s="1"/>
  <c r="P3534" i="10"/>
  <c r="E3534" i="10"/>
  <c r="Q3533" i="10" a="1"/>
  <c r="Q3533" i="10" s="1"/>
  <c r="P3533" i="10"/>
  <c r="E3533" i="10"/>
  <c r="Q3532" i="10" a="1"/>
  <c r="Q3532" i="10" s="1"/>
  <c r="P3532" i="10"/>
  <c r="E3532" i="10"/>
  <c r="Q3531" i="10" a="1"/>
  <c r="Q3531" i="10" s="1"/>
  <c r="P3531" i="10"/>
  <c r="E3531" i="10"/>
  <c r="Q3530" i="10" a="1"/>
  <c r="Q3530" i="10" s="1"/>
  <c r="P3530" i="10"/>
  <c r="E3530" i="10"/>
  <c r="Q3529" i="10" a="1"/>
  <c r="Q3529" i="10" s="1"/>
  <c r="P3529" i="10"/>
  <c r="E3529" i="10"/>
  <c r="Q3528" i="10" a="1"/>
  <c r="Q3528" i="10" s="1"/>
  <c r="P3528" i="10"/>
  <c r="E3528" i="10"/>
  <c r="Q3527" i="10" a="1"/>
  <c r="Q3527" i="10" s="1"/>
  <c r="P3527" i="10"/>
  <c r="E3527" i="10"/>
  <c r="Q3526" i="10" a="1"/>
  <c r="Q3526" i="10" s="1"/>
  <c r="P3526" i="10"/>
  <c r="E3526" i="10"/>
  <c r="Q3525" i="10" a="1"/>
  <c r="Q3525" i="10" s="1"/>
  <c r="P3525" i="10"/>
  <c r="E3525" i="10"/>
  <c r="Q3524" i="10" a="1"/>
  <c r="Q3524" i="10" s="1"/>
  <c r="P3524" i="10"/>
  <c r="E3524" i="10"/>
  <c r="Q3523" i="10" a="1"/>
  <c r="Q3523" i="10" s="1"/>
  <c r="P3523" i="10"/>
  <c r="E3523" i="10"/>
  <c r="Q3522" i="10" a="1"/>
  <c r="Q3522" i="10" s="1"/>
  <c r="P3522" i="10"/>
  <c r="E3522" i="10"/>
  <c r="Q3521" i="10" a="1"/>
  <c r="Q3521" i="10" s="1"/>
  <c r="P3521" i="10"/>
  <c r="E3521" i="10"/>
  <c r="Q3520" i="10" a="1"/>
  <c r="Q3520" i="10" s="1"/>
  <c r="P3520" i="10"/>
  <c r="E3520" i="10"/>
  <c r="Q3519" i="10" a="1"/>
  <c r="Q3519" i="10" s="1"/>
  <c r="P3519" i="10"/>
  <c r="E3519" i="10"/>
  <c r="Q3518" i="10" a="1"/>
  <c r="Q3518" i="10" s="1"/>
  <c r="P3518" i="10"/>
  <c r="E3518" i="10"/>
  <c r="Q3517" i="10" a="1"/>
  <c r="Q3517" i="10" s="1"/>
  <c r="P3517" i="10"/>
  <c r="E3517" i="10"/>
  <c r="Q3516" i="10" a="1"/>
  <c r="Q3516" i="10" s="1"/>
  <c r="P3516" i="10"/>
  <c r="E3516" i="10"/>
  <c r="Q3515" i="10" a="1"/>
  <c r="Q3515" i="10" s="1"/>
  <c r="P3515" i="10"/>
  <c r="E3515" i="10"/>
  <c r="Q3514" i="10" a="1"/>
  <c r="Q3514" i="10" s="1"/>
  <c r="P3514" i="10"/>
  <c r="E3514" i="10"/>
  <c r="Q3513" i="10" a="1"/>
  <c r="Q3513" i="10" s="1"/>
  <c r="P3513" i="10"/>
  <c r="E3513" i="10"/>
  <c r="Q3512" i="10" a="1"/>
  <c r="Q3512" i="10" s="1"/>
  <c r="P3512" i="10"/>
  <c r="E3512" i="10"/>
  <c r="Q3511" i="10" a="1"/>
  <c r="Q3511" i="10" s="1"/>
  <c r="P3511" i="10"/>
  <c r="E3511" i="10"/>
  <c r="Q3510" i="10" a="1"/>
  <c r="Q3510" i="10" s="1"/>
  <c r="P3510" i="10"/>
  <c r="E3510" i="10"/>
  <c r="Q3509" i="10" a="1"/>
  <c r="Q3509" i="10" s="1"/>
  <c r="P3509" i="10"/>
  <c r="E3509" i="10"/>
  <c r="Q3508" i="10" a="1"/>
  <c r="Q3508" i="10" s="1"/>
  <c r="P3508" i="10"/>
  <c r="E3508" i="10"/>
  <c r="Q3507" i="10" a="1"/>
  <c r="Q3507" i="10" s="1"/>
  <c r="P3507" i="10"/>
  <c r="E3507" i="10"/>
  <c r="Q3506" i="10" a="1"/>
  <c r="Q3506" i="10" s="1"/>
  <c r="P3506" i="10"/>
  <c r="E3506" i="10"/>
  <c r="Q3505" i="10" a="1"/>
  <c r="Q3505" i="10" s="1"/>
  <c r="P3505" i="10"/>
  <c r="E3505" i="10"/>
  <c r="Q3504" i="10" a="1"/>
  <c r="Q3504" i="10" s="1"/>
  <c r="P3504" i="10"/>
  <c r="E3504" i="10"/>
  <c r="Q3503" i="10" a="1"/>
  <c r="Q3503" i="10" s="1"/>
  <c r="P3503" i="10"/>
  <c r="E3503" i="10"/>
  <c r="Q3502" i="10" a="1"/>
  <c r="Q3502" i="10" s="1"/>
  <c r="P3502" i="10"/>
  <c r="E3502" i="10"/>
  <c r="Q3501" i="10" a="1"/>
  <c r="Q3501" i="10" s="1"/>
  <c r="P3501" i="10"/>
  <c r="E3501" i="10"/>
  <c r="Q3500" i="10" a="1"/>
  <c r="Q3500" i="10" s="1"/>
  <c r="P3500" i="10"/>
  <c r="E3500" i="10"/>
  <c r="Q3499" i="10" a="1"/>
  <c r="Q3499" i="10" s="1"/>
  <c r="P3499" i="10"/>
  <c r="E3499" i="10"/>
  <c r="Q3498" i="10" a="1"/>
  <c r="Q3498" i="10" s="1"/>
  <c r="P3498" i="10"/>
  <c r="E3498" i="10"/>
  <c r="Q3497" i="10" a="1"/>
  <c r="Q3497" i="10" s="1"/>
  <c r="P3497" i="10"/>
  <c r="E3497" i="10"/>
  <c r="Q3496" i="10" a="1"/>
  <c r="Q3496" i="10" s="1"/>
  <c r="P3496" i="10"/>
  <c r="E3496" i="10"/>
  <c r="Q3495" i="10" a="1"/>
  <c r="Q3495" i="10" s="1"/>
  <c r="P3495" i="10"/>
  <c r="E3495" i="10"/>
  <c r="Q3494" i="10" a="1"/>
  <c r="Q3494" i="10" s="1"/>
  <c r="P3494" i="10"/>
  <c r="E3494" i="10"/>
  <c r="Q3493" i="10" a="1"/>
  <c r="Q3493" i="10" s="1"/>
  <c r="P3493" i="10"/>
  <c r="E3493" i="10"/>
  <c r="Q3492" i="10" a="1"/>
  <c r="Q3492" i="10" s="1"/>
  <c r="P3492" i="10"/>
  <c r="E3492" i="10"/>
  <c r="Q3491" i="10" a="1"/>
  <c r="Q3491" i="10" s="1"/>
  <c r="P3491" i="10"/>
  <c r="E3491" i="10"/>
  <c r="Q3490" i="10" a="1"/>
  <c r="Q3490" i="10" s="1"/>
  <c r="P3490" i="10"/>
  <c r="E3490" i="10"/>
  <c r="Q3489" i="10" a="1"/>
  <c r="Q3489" i="10" s="1"/>
  <c r="P3489" i="10"/>
  <c r="E3489" i="10"/>
  <c r="Q3488" i="10" a="1"/>
  <c r="Q3488" i="10" s="1"/>
  <c r="P3488" i="10"/>
  <c r="E3488" i="10"/>
  <c r="Q3487" i="10" a="1"/>
  <c r="Q3487" i="10" s="1"/>
  <c r="P3487" i="10"/>
  <c r="E3487" i="10"/>
  <c r="Q3486" i="10" a="1"/>
  <c r="Q3486" i="10" s="1"/>
  <c r="P3486" i="10"/>
  <c r="E3486" i="10"/>
  <c r="Q3485" i="10" a="1"/>
  <c r="Q3485" i="10" s="1"/>
  <c r="P3485" i="10"/>
  <c r="E3485" i="10"/>
  <c r="Q3484" i="10" a="1"/>
  <c r="Q3484" i="10" s="1"/>
  <c r="P3484" i="10"/>
  <c r="E3484" i="10"/>
  <c r="Q3483" i="10" a="1"/>
  <c r="Q3483" i="10" s="1"/>
  <c r="P3483" i="10"/>
  <c r="E3483" i="10"/>
  <c r="Q3482" i="10" a="1"/>
  <c r="Q3482" i="10" s="1"/>
  <c r="P3482" i="10"/>
  <c r="E3482" i="10"/>
  <c r="Q3481" i="10" a="1"/>
  <c r="Q3481" i="10" s="1"/>
  <c r="P3481" i="10"/>
  <c r="E3481" i="10"/>
  <c r="Q3480" i="10" a="1"/>
  <c r="Q3480" i="10" s="1"/>
  <c r="P3480" i="10"/>
  <c r="E3480" i="10"/>
  <c r="Q3479" i="10" a="1"/>
  <c r="Q3479" i="10" s="1"/>
  <c r="P3479" i="10"/>
  <c r="E3479" i="10"/>
  <c r="Q3478" i="10" a="1"/>
  <c r="Q3478" i="10" s="1"/>
  <c r="P3478" i="10"/>
  <c r="E3478" i="10"/>
  <c r="Q3477" i="10" a="1"/>
  <c r="Q3477" i="10" s="1"/>
  <c r="P3477" i="10"/>
  <c r="E3477" i="10"/>
  <c r="Q3476" i="10" a="1"/>
  <c r="Q3476" i="10" s="1"/>
  <c r="P3476" i="10"/>
  <c r="E3476" i="10"/>
  <c r="Q3475" i="10" a="1"/>
  <c r="Q3475" i="10" s="1"/>
  <c r="P3475" i="10"/>
  <c r="E3475" i="10"/>
  <c r="Q3474" i="10" a="1"/>
  <c r="Q3474" i="10" s="1"/>
  <c r="P3474" i="10"/>
  <c r="E3474" i="10"/>
  <c r="Q3473" i="10" a="1"/>
  <c r="Q3473" i="10" s="1"/>
  <c r="P3473" i="10"/>
  <c r="E3473" i="10"/>
  <c r="Q3472" i="10" a="1"/>
  <c r="Q3472" i="10" s="1"/>
  <c r="P3472" i="10"/>
  <c r="E3472" i="10"/>
  <c r="Q3471" i="10" a="1"/>
  <c r="Q3471" i="10" s="1"/>
  <c r="P3471" i="10"/>
  <c r="E3471" i="10"/>
  <c r="Q3470" i="10" a="1"/>
  <c r="Q3470" i="10" s="1"/>
  <c r="P3470" i="10"/>
  <c r="E3470" i="10"/>
  <c r="Q3469" i="10" a="1"/>
  <c r="Q3469" i="10" s="1"/>
  <c r="P3469" i="10"/>
  <c r="E3469" i="10"/>
  <c r="Q3468" i="10" a="1"/>
  <c r="Q3468" i="10" s="1"/>
  <c r="P3468" i="10"/>
  <c r="E3468" i="10"/>
  <c r="Q3467" i="10" a="1"/>
  <c r="Q3467" i="10" s="1"/>
  <c r="P3467" i="10"/>
  <c r="E3467" i="10"/>
  <c r="Q3466" i="10" a="1"/>
  <c r="Q3466" i="10" s="1"/>
  <c r="P3466" i="10"/>
  <c r="E3466" i="10"/>
  <c r="Q3465" i="10" a="1"/>
  <c r="Q3465" i="10" s="1"/>
  <c r="P3465" i="10"/>
  <c r="E3465" i="10"/>
  <c r="Q3464" i="10" a="1"/>
  <c r="Q3464" i="10" s="1"/>
  <c r="P3464" i="10"/>
  <c r="E3464" i="10"/>
  <c r="Q3463" i="10" a="1"/>
  <c r="Q3463" i="10" s="1"/>
  <c r="P3463" i="10"/>
  <c r="E3463" i="10"/>
  <c r="Q3462" i="10" a="1"/>
  <c r="Q3462" i="10" s="1"/>
  <c r="P3462" i="10"/>
  <c r="E3462" i="10"/>
  <c r="Q3461" i="10" a="1"/>
  <c r="Q3461" i="10" s="1"/>
  <c r="P3461" i="10"/>
  <c r="E3461" i="10"/>
  <c r="Q3460" i="10" a="1"/>
  <c r="Q3460" i="10" s="1"/>
  <c r="P3460" i="10"/>
  <c r="E3460" i="10"/>
  <c r="Q3459" i="10" a="1"/>
  <c r="Q3459" i="10" s="1"/>
  <c r="P3459" i="10"/>
  <c r="E3459" i="10"/>
  <c r="Q3458" i="10" a="1"/>
  <c r="Q3458" i="10" s="1"/>
  <c r="P3458" i="10"/>
  <c r="E3458" i="10"/>
  <c r="Q3457" i="10" a="1"/>
  <c r="Q3457" i="10" s="1"/>
  <c r="P3457" i="10"/>
  <c r="E3457" i="10"/>
  <c r="Q3456" i="10" a="1"/>
  <c r="Q3456" i="10" s="1"/>
  <c r="P3456" i="10"/>
  <c r="E3456" i="10"/>
  <c r="Q3455" i="10" a="1"/>
  <c r="Q3455" i="10" s="1"/>
  <c r="P3455" i="10"/>
  <c r="E3455" i="10"/>
  <c r="Q3454" i="10" a="1"/>
  <c r="Q3454" i="10" s="1"/>
  <c r="P3454" i="10"/>
  <c r="E3454" i="10"/>
  <c r="Q3453" i="10" a="1"/>
  <c r="Q3453" i="10" s="1"/>
  <c r="P3453" i="10"/>
  <c r="E3453" i="10"/>
  <c r="Q3452" i="10" a="1"/>
  <c r="Q3452" i="10" s="1"/>
  <c r="P3452" i="10"/>
  <c r="E3452" i="10"/>
  <c r="Q3451" i="10" a="1"/>
  <c r="Q3451" i="10" s="1"/>
  <c r="P3451" i="10"/>
  <c r="E3451" i="10"/>
  <c r="Q3450" i="10" a="1"/>
  <c r="Q3450" i="10" s="1"/>
  <c r="P3450" i="10"/>
  <c r="E3450" i="10"/>
  <c r="Q3449" i="10" a="1"/>
  <c r="Q3449" i="10" s="1"/>
  <c r="P3449" i="10"/>
  <c r="E3449" i="10"/>
  <c r="Q3448" i="10" a="1"/>
  <c r="Q3448" i="10" s="1"/>
  <c r="P3448" i="10"/>
  <c r="E3448" i="10"/>
  <c r="Q3447" i="10" a="1"/>
  <c r="Q3447" i="10" s="1"/>
  <c r="P3447" i="10"/>
  <c r="E3447" i="10"/>
  <c r="Q3446" i="10" a="1"/>
  <c r="Q3446" i="10" s="1"/>
  <c r="P3446" i="10"/>
  <c r="E3446" i="10"/>
  <c r="Q3445" i="10" a="1"/>
  <c r="Q3445" i="10" s="1"/>
  <c r="P3445" i="10"/>
  <c r="E3445" i="10"/>
  <c r="Q3444" i="10" a="1"/>
  <c r="Q3444" i="10" s="1"/>
  <c r="P3444" i="10"/>
  <c r="E3444" i="10"/>
  <c r="Q3443" i="10" a="1"/>
  <c r="Q3443" i="10" s="1"/>
  <c r="P3443" i="10"/>
  <c r="E3443" i="10"/>
  <c r="Q3442" i="10" a="1"/>
  <c r="Q3442" i="10" s="1"/>
  <c r="P3442" i="10"/>
  <c r="E3442" i="10"/>
  <c r="Q3441" i="10" a="1"/>
  <c r="Q3441" i="10" s="1"/>
  <c r="P3441" i="10"/>
  <c r="E3441" i="10"/>
  <c r="Q3440" i="10" a="1"/>
  <c r="Q3440" i="10" s="1"/>
  <c r="P3440" i="10"/>
  <c r="E3440" i="10"/>
  <c r="Q3439" i="10" a="1"/>
  <c r="Q3439" i="10" s="1"/>
  <c r="P3439" i="10"/>
  <c r="E3439" i="10"/>
  <c r="Q3438" i="10" a="1"/>
  <c r="Q3438" i="10" s="1"/>
  <c r="P3438" i="10"/>
  <c r="E3438" i="10"/>
  <c r="Q3437" i="10" a="1"/>
  <c r="Q3437" i="10" s="1"/>
  <c r="P3437" i="10"/>
  <c r="E3437" i="10"/>
  <c r="Q3436" i="10" a="1"/>
  <c r="Q3436" i="10" s="1"/>
  <c r="P3436" i="10"/>
  <c r="E3436" i="10"/>
  <c r="Q3435" i="10" a="1"/>
  <c r="Q3435" i="10" s="1"/>
  <c r="P3435" i="10"/>
  <c r="E3435" i="10"/>
  <c r="Q3434" i="10" a="1"/>
  <c r="Q3434" i="10" s="1"/>
  <c r="P3434" i="10"/>
  <c r="E3434" i="10"/>
  <c r="Q3433" i="10" a="1"/>
  <c r="Q3433" i="10" s="1"/>
  <c r="P3433" i="10"/>
  <c r="E3433" i="10"/>
  <c r="Q3432" i="10" a="1"/>
  <c r="Q3432" i="10" s="1"/>
  <c r="P3432" i="10"/>
  <c r="E3432" i="10"/>
  <c r="Q3431" i="10" a="1"/>
  <c r="Q3431" i="10" s="1"/>
  <c r="P3431" i="10"/>
  <c r="E3431" i="10"/>
  <c r="Q3430" i="10" a="1"/>
  <c r="Q3430" i="10" s="1"/>
  <c r="P3430" i="10"/>
  <c r="E3430" i="10"/>
  <c r="Q3429" i="10" a="1"/>
  <c r="Q3429" i="10" s="1"/>
  <c r="P3429" i="10"/>
  <c r="E3429" i="10"/>
  <c r="Q3428" i="10" a="1"/>
  <c r="Q3428" i="10" s="1"/>
  <c r="P3428" i="10"/>
  <c r="E3428" i="10"/>
  <c r="Q3427" i="10" a="1"/>
  <c r="Q3427" i="10" s="1"/>
  <c r="P3427" i="10"/>
  <c r="E3427" i="10"/>
  <c r="Q3426" i="10" a="1"/>
  <c r="Q3426" i="10" s="1"/>
  <c r="P3426" i="10"/>
  <c r="E3426" i="10"/>
  <c r="Q3425" i="10" a="1"/>
  <c r="Q3425" i="10" s="1"/>
  <c r="P3425" i="10"/>
  <c r="E3425" i="10"/>
  <c r="Q3424" i="10" a="1"/>
  <c r="Q3424" i="10" s="1"/>
  <c r="P3424" i="10"/>
  <c r="E3424" i="10"/>
  <c r="Q3423" i="10" a="1"/>
  <c r="Q3423" i="10" s="1"/>
  <c r="P3423" i="10"/>
  <c r="E3423" i="10"/>
  <c r="Q3422" i="10" a="1"/>
  <c r="Q3422" i="10" s="1"/>
  <c r="P3422" i="10"/>
  <c r="E3422" i="10"/>
  <c r="Q3421" i="10" a="1"/>
  <c r="Q3421" i="10" s="1"/>
  <c r="P3421" i="10"/>
  <c r="E3421" i="10"/>
  <c r="Q3420" i="10" a="1"/>
  <c r="Q3420" i="10" s="1"/>
  <c r="P3420" i="10"/>
  <c r="E3420" i="10"/>
  <c r="Q3419" i="10" a="1"/>
  <c r="Q3419" i="10" s="1"/>
  <c r="P3419" i="10"/>
  <c r="E3419" i="10"/>
  <c r="Q3418" i="10" a="1"/>
  <c r="Q3418" i="10" s="1"/>
  <c r="P3418" i="10"/>
  <c r="E3418" i="10"/>
  <c r="Q3417" i="10" a="1"/>
  <c r="Q3417" i="10" s="1"/>
  <c r="P3417" i="10"/>
  <c r="E3417" i="10"/>
  <c r="Q3416" i="10" a="1"/>
  <c r="Q3416" i="10" s="1"/>
  <c r="P3416" i="10"/>
  <c r="E3416" i="10"/>
  <c r="Q3415" i="10" a="1"/>
  <c r="Q3415" i="10" s="1"/>
  <c r="P3415" i="10"/>
  <c r="E3415" i="10"/>
  <c r="Q3414" i="10" a="1"/>
  <c r="Q3414" i="10" s="1"/>
  <c r="P3414" i="10"/>
  <c r="E3414" i="10"/>
  <c r="Q3413" i="10" a="1"/>
  <c r="Q3413" i="10" s="1"/>
  <c r="P3413" i="10"/>
  <c r="E3413" i="10"/>
  <c r="Q3412" i="10" a="1"/>
  <c r="Q3412" i="10" s="1"/>
  <c r="P3412" i="10"/>
  <c r="E3412" i="10"/>
  <c r="Q3411" i="10" a="1"/>
  <c r="Q3411" i="10" s="1"/>
  <c r="P3411" i="10"/>
  <c r="E3411" i="10"/>
  <c r="Q3410" i="10" a="1"/>
  <c r="Q3410" i="10" s="1"/>
  <c r="P3410" i="10"/>
  <c r="E3410" i="10"/>
  <c r="Q3409" i="10" a="1"/>
  <c r="Q3409" i="10" s="1"/>
  <c r="P3409" i="10"/>
  <c r="E3409" i="10"/>
  <c r="Q3408" i="10" a="1"/>
  <c r="Q3408" i="10" s="1"/>
  <c r="P3408" i="10"/>
  <c r="E3408" i="10"/>
  <c r="Q3407" i="10" a="1"/>
  <c r="Q3407" i="10" s="1"/>
  <c r="P3407" i="10"/>
  <c r="E3407" i="10"/>
  <c r="Q3406" i="10" a="1"/>
  <c r="Q3406" i="10" s="1"/>
  <c r="P3406" i="10"/>
  <c r="E3406" i="10"/>
  <c r="Q3405" i="10" a="1"/>
  <c r="Q3405" i="10" s="1"/>
  <c r="P3405" i="10"/>
  <c r="E3405" i="10"/>
  <c r="Q3404" i="10" a="1"/>
  <c r="Q3404" i="10" s="1"/>
  <c r="P3404" i="10"/>
  <c r="E3404" i="10"/>
  <c r="Q3403" i="10" a="1"/>
  <c r="Q3403" i="10" s="1"/>
  <c r="P3403" i="10"/>
  <c r="E3403" i="10"/>
  <c r="Q3402" i="10" a="1"/>
  <c r="Q3402" i="10" s="1"/>
  <c r="P3402" i="10"/>
  <c r="E3402" i="10"/>
  <c r="Q3401" i="10" a="1"/>
  <c r="Q3401" i="10" s="1"/>
  <c r="P3401" i="10"/>
  <c r="E3401" i="10"/>
  <c r="Q3400" i="10" a="1"/>
  <c r="Q3400" i="10" s="1"/>
  <c r="P3400" i="10"/>
  <c r="E3400" i="10"/>
  <c r="Q3399" i="10" a="1"/>
  <c r="Q3399" i="10" s="1"/>
  <c r="P3399" i="10"/>
  <c r="E3399" i="10"/>
  <c r="Q3398" i="10" a="1"/>
  <c r="Q3398" i="10" s="1"/>
  <c r="P3398" i="10"/>
  <c r="E3398" i="10"/>
  <c r="Q3397" i="10" a="1"/>
  <c r="Q3397" i="10" s="1"/>
  <c r="P3397" i="10"/>
  <c r="E3397" i="10"/>
  <c r="Q3396" i="10" a="1"/>
  <c r="Q3396" i="10" s="1"/>
  <c r="P3396" i="10"/>
  <c r="E3396" i="10"/>
  <c r="Q3395" i="10" a="1"/>
  <c r="Q3395" i="10" s="1"/>
  <c r="P3395" i="10"/>
  <c r="E3395" i="10"/>
  <c r="Q3394" i="10" a="1"/>
  <c r="Q3394" i="10" s="1"/>
  <c r="P3394" i="10"/>
  <c r="E3394" i="10"/>
  <c r="Q3393" i="10" a="1"/>
  <c r="Q3393" i="10" s="1"/>
  <c r="P3393" i="10"/>
  <c r="E3393" i="10"/>
  <c r="Q3392" i="10" a="1"/>
  <c r="Q3392" i="10" s="1"/>
  <c r="P3392" i="10"/>
  <c r="E3392" i="10"/>
  <c r="Q3391" i="10" a="1"/>
  <c r="Q3391" i="10" s="1"/>
  <c r="P3391" i="10"/>
  <c r="E3391" i="10"/>
  <c r="Q3390" i="10" a="1"/>
  <c r="Q3390" i="10" s="1"/>
  <c r="P3390" i="10"/>
  <c r="E3390" i="10"/>
  <c r="Q3389" i="10" a="1"/>
  <c r="Q3389" i="10" s="1"/>
  <c r="P3389" i="10"/>
  <c r="E3389" i="10"/>
  <c r="Q3388" i="10" a="1"/>
  <c r="Q3388" i="10" s="1"/>
  <c r="P3388" i="10"/>
  <c r="E3388" i="10"/>
  <c r="Q3387" i="10" a="1"/>
  <c r="Q3387" i="10" s="1"/>
  <c r="P3387" i="10"/>
  <c r="E3387" i="10"/>
  <c r="Q3386" i="10" a="1"/>
  <c r="Q3386" i="10" s="1"/>
  <c r="P3386" i="10"/>
  <c r="E3386" i="10"/>
  <c r="Q3385" i="10" a="1"/>
  <c r="Q3385" i="10" s="1"/>
  <c r="P3385" i="10"/>
  <c r="E3385" i="10"/>
  <c r="Q3384" i="10" a="1"/>
  <c r="Q3384" i="10" s="1"/>
  <c r="P3384" i="10"/>
  <c r="E3384" i="10"/>
  <c r="Q3383" i="10" a="1"/>
  <c r="Q3383" i="10" s="1"/>
  <c r="P3383" i="10"/>
  <c r="E3383" i="10"/>
  <c r="Q3382" i="10" a="1"/>
  <c r="Q3382" i="10" s="1"/>
  <c r="P3382" i="10"/>
  <c r="E3382" i="10"/>
  <c r="Q3381" i="10" a="1"/>
  <c r="Q3381" i="10" s="1"/>
  <c r="P3381" i="10"/>
  <c r="E3381" i="10"/>
  <c r="Q3380" i="10" a="1"/>
  <c r="Q3380" i="10" s="1"/>
  <c r="P3380" i="10"/>
  <c r="E3380" i="10"/>
  <c r="Q3379" i="10" a="1"/>
  <c r="Q3379" i="10" s="1"/>
  <c r="P3379" i="10"/>
  <c r="E3379" i="10"/>
  <c r="Q3378" i="10" a="1"/>
  <c r="Q3378" i="10" s="1"/>
  <c r="P3378" i="10"/>
  <c r="E3378" i="10"/>
  <c r="Q3377" i="10" a="1"/>
  <c r="Q3377" i="10" s="1"/>
  <c r="P3377" i="10"/>
  <c r="E3377" i="10"/>
  <c r="Q3376" i="10" a="1"/>
  <c r="Q3376" i="10" s="1"/>
  <c r="P3376" i="10"/>
  <c r="E3376" i="10"/>
  <c r="Q3375" i="10" a="1"/>
  <c r="Q3375" i="10" s="1"/>
  <c r="P3375" i="10"/>
  <c r="E3375" i="10"/>
  <c r="Q3374" i="10" a="1"/>
  <c r="Q3374" i="10" s="1"/>
  <c r="P3374" i="10"/>
  <c r="E3374" i="10"/>
  <c r="Q3373" i="10" a="1"/>
  <c r="Q3373" i="10" s="1"/>
  <c r="P3373" i="10"/>
  <c r="E3373" i="10"/>
  <c r="Q3372" i="10" a="1"/>
  <c r="Q3372" i="10" s="1"/>
  <c r="P3372" i="10"/>
  <c r="E3372" i="10"/>
  <c r="Q3371" i="10" a="1"/>
  <c r="Q3371" i="10" s="1"/>
  <c r="P3371" i="10"/>
  <c r="E3371" i="10"/>
  <c r="Q3370" i="10" a="1"/>
  <c r="Q3370" i="10" s="1"/>
  <c r="P3370" i="10"/>
  <c r="E3370" i="10"/>
  <c r="Q3369" i="10" a="1"/>
  <c r="Q3369" i="10" s="1"/>
  <c r="P3369" i="10"/>
  <c r="E3369" i="10"/>
  <c r="Q3368" i="10" a="1"/>
  <c r="Q3368" i="10" s="1"/>
  <c r="P3368" i="10"/>
  <c r="E3368" i="10"/>
  <c r="Q3367" i="10" a="1"/>
  <c r="Q3367" i="10" s="1"/>
  <c r="P3367" i="10"/>
  <c r="E3367" i="10"/>
  <c r="Q3366" i="10" a="1"/>
  <c r="Q3366" i="10" s="1"/>
  <c r="P3366" i="10"/>
  <c r="E3366" i="10"/>
  <c r="Q3365" i="10" a="1"/>
  <c r="Q3365" i="10" s="1"/>
  <c r="P3365" i="10"/>
  <c r="E3365" i="10"/>
  <c r="Q3364" i="10" a="1"/>
  <c r="Q3364" i="10" s="1"/>
  <c r="P3364" i="10"/>
  <c r="E3364" i="10"/>
  <c r="Q3363" i="10" a="1"/>
  <c r="Q3363" i="10" s="1"/>
  <c r="P3363" i="10"/>
  <c r="E3363" i="10"/>
  <c r="Q3362" i="10" a="1"/>
  <c r="Q3362" i="10" s="1"/>
  <c r="P3362" i="10"/>
  <c r="E3362" i="10"/>
  <c r="Q3361" i="10" a="1"/>
  <c r="Q3361" i="10" s="1"/>
  <c r="P3361" i="10"/>
  <c r="E3361" i="10"/>
  <c r="Q3360" i="10" a="1"/>
  <c r="Q3360" i="10" s="1"/>
  <c r="P3360" i="10"/>
  <c r="E3360" i="10"/>
  <c r="Q3359" i="10" a="1"/>
  <c r="Q3359" i="10" s="1"/>
  <c r="P3359" i="10"/>
  <c r="E3359" i="10"/>
  <c r="Q3358" i="10" a="1"/>
  <c r="Q3358" i="10" s="1"/>
  <c r="P3358" i="10"/>
  <c r="E3358" i="10"/>
  <c r="Q3357" i="10" a="1"/>
  <c r="Q3357" i="10" s="1"/>
  <c r="P3357" i="10"/>
  <c r="E3357" i="10"/>
  <c r="Q3356" i="10" a="1"/>
  <c r="Q3356" i="10" s="1"/>
  <c r="P3356" i="10"/>
  <c r="E3356" i="10"/>
  <c r="Q3355" i="10" a="1"/>
  <c r="Q3355" i="10" s="1"/>
  <c r="P3355" i="10"/>
  <c r="E3355" i="10"/>
  <c r="Q3354" i="10" a="1"/>
  <c r="Q3354" i="10" s="1"/>
  <c r="P3354" i="10"/>
  <c r="E3354" i="10"/>
  <c r="Q3353" i="10" a="1"/>
  <c r="Q3353" i="10" s="1"/>
  <c r="P3353" i="10"/>
  <c r="E3353" i="10"/>
  <c r="Q3352" i="10" a="1"/>
  <c r="Q3352" i="10" s="1"/>
  <c r="P3352" i="10"/>
  <c r="E3352" i="10"/>
  <c r="Q3351" i="10" a="1"/>
  <c r="Q3351" i="10" s="1"/>
  <c r="P3351" i="10"/>
  <c r="E3351" i="10"/>
  <c r="Q3350" i="10" a="1"/>
  <c r="Q3350" i="10" s="1"/>
  <c r="P3350" i="10"/>
  <c r="E3350" i="10"/>
  <c r="Q3349" i="10" a="1"/>
  <c r="Q3349" i="10" s="1"/>
  <c r="P3349" i="10"/>
  <c r="E3349" i="10"/>
  <c r="Q3348" i="10" a="1"/>
  <c r="Q3348" i="10" s="1"/>
  <c r="P3348" i="10"/>
  <c r="E3348" i="10"/>
  <c r="Q3347" i="10" a="1"/>
  <c r="Q3347" i="10" s="1"/>
  <c r="P3347" i="10"/>
  <c r="E3347" i="10"/>
  <c r="Q3346" i="10" a="1"/>
  <c r="Q3346" i="10" s="1"/>
  <c r="P3346" i="10"/>
  <c r="E3346" i="10"/>
  <c r="Q3345" i="10" a="1"/>
  <c r="Q3345" i="10" s="1"/>
  <c r="P3345" i="10"/>
  <c r="E3345" i="10"/>
  <c r="Q3344" i="10" a="1"/>
  <c r="Q3344" i="10" s="1"/>
  <c r="P3344" i="10"/>
  <c r="E3344" i="10"/>
  <c r="Q3343" i="10" a="1"/>
  <c r="Q3343" i="10" s="1"/>
  <c r="P3343" i="10"/>
  <c r="E3343" i="10"/>
  <c r="Q3342" i="10" a="1"/>
  <c r="Q3342" i="10" s="1"/>
  <c r="P3342" i="10"/>
  <c r="E3342" i="10"/>
  <c r="Q3341" i="10" a="1"/>
  <c r="Q3341" i="10" s="1"/>
  <c r="P3341" i="10"/>
  <c r="E3341" i="10"/>
  <c r="Q3340" i="10" a="1"/>
  <c r="Q3340" i="10" s="1"/>
  <c r="P3340" i="10"/>
  <c r="E3340" i="10"/>
  <c r="Q3339" i="10" a="1"/>
  <c r="Q3339" i="10" s="1"/>
  <c r="P3339" i="10"/>
  <c r="E3339" i="10"/>
  <c r="Q3338" i="10" a="1"/>
  <c r="Q3338" i="10" s="1"/>
  <c r="P3338" i="10"/>
  <c r="E3338" i="10"/>
  <c r="Q3337" i="10" a="1"/>
  <c r="Q3337" i="10" s="1"/>
  <c r="P3337" i="10"/>
  <c r="E3337" i="10"/>
  <c r="Q3336" i="10" a="1"/>
  <c r="Q3336" i="10" s="1"/>
  <c r="P3336" i="10"/>
  <c r="E3336" i="10"/>
  <c r="Q3335" i="10" a="1"/>
  <c r="Q3335" i="10" s="1"/>
  <c r="P3335" i="10"/>
  <c r="E3335" i="10"/>
  <c r="Q3334" i="10" a="1"/>
  <c r="Q3334" i="10" s="1"/>
  <c r="P3334" i="10"/>
  <c r="E3334" i="10"/>
  <c r="Q3333" i="10" a="1"/>
  <c r="Q3333" i="10" s="1"/>
  <c r="P3333" i="10"/>
  <c r="E3333" i="10"/>
  <c r="Q3332" i="10" a="1"/>
  <c r="Q3332" i="10" s="1"/>
  <c r="P3332" i="10"/>
  <c r="E3332" i="10"/>
  <c r="Q3331" i="10" a="1"/>
  <c r="Q3331" i="10" s="1"/>
  <c r="P3331" i="10"/>
  <c r="E3331" i="10"/>
  <c r="Q3330" i="10" a="1"/>
  <c r="Q3330" i="10" s="1"/>
  <c r="P3330" i="10"/>
  <c r="E3330" i="10"/>
  <c r="Q3329" i="10" a="1"/>
  <c r="Q3329" i="10" s="1"/>
  <c r="P3329" i="10"/>
  <c r="E3329" i="10"/>
  <c r="Q3328" i="10" a="1"/>
  <c r="Q3328" i="10" s="1"/>
  <c r="P3328" i="10"/>
  <c r="E3328" i="10"/>
  <c r="Q3327" i="10" a="1"/>
  <c r="Q3327" i="10" s="1"/>
  <c r="P3327" i="10"/>
  <c r="E3327" i="10"/>
  <c r="Q3326" i="10" a="1"/>
  <c r="Q3326" i="10" s="1"/>
  <c r="P3326" i="10"/>
  <c r="E3326" i="10"/>
  <c r="Q3325" i="10" a="1"/>
  <c r="Q3325" i="10" s="1"/>
  <c r="P3325" i="10"/>
  <c r="E3325" i="10"/>
  <c r="Q3324" i="10" a="1"/>
  <c r="Q3324" i="10" s="1"/>
  <c r="P3324" i="10"/>
  <c r="E3324" i="10"/>
  <c r="Q3323" i="10" a="1"/>
  <c r="Q3323" i="10" s="1"/>
  <c r="P3323" i="10"/>
  <c r="E3323" i="10"/>
  <c r="Q3322" i="10" a="1"/>
  <c r="Q3322" i="10" s="1"/>
  <c r="P3322" i="10"/>
  <c r="E3322" i="10"/>
  <c r="Q3321" i="10" a="1"/>
  <c r="Q3321" i="10" s="1"/>
  <c r="P3321" i="10"/>
  <c r="E3321" i="10"/>
  <c r="Q3320" i="10" a="1"/>
  <c r="Q3320" i="10" s="1"/>
  <c r="P3320" i="10"/>
  <c r="E3320" i="10"/>
  <c r="Q3319" i="10" a="1"/>
  <c r="Q3319" i="10" s="1"/>
  <c r="P3319" i="10"/>
  <c r="E3319" i="10"/>
  <c r="Q3318" i="10" a="1"/>
  <c r="Q3318" i="10" s="1"/>
  <c r="P3318" i="10"/>
  <c r="E3318" i="10"/>
  <c r="Q3317" i="10" a="1"/>
  <c r="Q3317" i="10" s="1"/>
  <c r="P3317" i="10"/>
  <c r="E3317" i="10"/>
  <c r="Q3316" i="10" a="1"/>
  <c r="Q3316" i="10" s="1"/>
  <c r="P3316" i="10"/>
  <c r="E3316" i="10"/>
  <c r="Q3315" i="10" a="1"/>
  <c r="Q3315" i="10" s="1"/>
  <c r="P3315" i="10"/>
  <c r="E3315" i="10"/>
  <c r="Q3314" i="10" a="1"/>
  <c r="Q3314" i="10" s="1"/>
  <c r="P3314" i="10"/>
  <c r="E3314" i="10"/>
  <c r="Q3313" i="10" a="1"/>
  <c r="Q3313" i="10" s="1"/>
  <c r="P3313" i="10"/>
  <c r="E3313" i="10"/>
  <c r="Q3312" i="10" a="1"/>
  <c r="Q3312" i="10" s="1"/>
  <c r="P3312" i="10"/>
  <c r="E3312" i="10"/>
  <c r="Q3311" i="10" a="1"/>
  <c r="Q3311" i="10" s="1"/>
  <c r="P3311" i="10"/>
  <c r="E3311" i="10"/>
  <c r="Q3310" i="10" a="1"/>
  <c r="Q3310" i="10" s="1"/>
  <c r="P3310" i="10"/>
  <c r="E3310" i="10"/>
  <c r="Q3309" i="10" a="1"/>
  <c r="Q3309" i="10" s="1"/>
  <c r="P3309" i="10"/>
  <c r="E3309" i="10"/>
  <c r="Q3308" i="10" a="1"/>
  <c r="Q3308" i="10" s="1"/>
  <c r="P3308" i="10"/>
  <c r="E3308" i="10"/>
  <c r="Q3307" i="10" a="1"/>
  <c r="Q3307" i="10" s="1"/>
  <c r="P3307" i="10"/>
  <c r="E3307" i="10"/>
  <c r="Q3306" i="10" a="1"/>
  <c r="Q3306" i="10" s="1"/>
  <c r="P3306" i="10"/>
  <c r="E3306" i="10"/>
  <c r="Q3305" i="10" a="1"/>
  <c r="Q3305" i="10" s="1"/>
  <c r="P3305" i="10"/>
  <c r="E3305" i="10"/>
  <c r="Q3304" i="10" a="1"/>
  <c r="Q3304" i="10" s="1"/>
  <c r="P3304" i="10"/>
  <c r="E3304" i="10"/>
  <c r="Q3303" i="10" a="1"/>
  <c r="Q3303" i="10" s="1"/>
  <c r="P3303" i="10"/>
  <c r="E3303" i="10"/>
  <c r="Q3302" i="10" a="1"/>
  <c r="Q3302" i="10" s="1"/>
  <c r="P3302" i="10"/>
  <c r="E3302" i="10"/>
  <c r="Q3301" i="10" a="1"/>
  <c r="Q3301" i="10" s="1"/>
  <c r="P3301" i="10"/>
  <c r="E3301" i="10"/>
  <c r="Q3300" i="10" a="1"/>
  <c r="Q3300" i="10" s="1"/>
  <c r="P3300" i="10"/>
  <c r="E3300" i="10"/>
  <c r="Q3299" i="10" a="1"/>
  <c r="Q3299" i="10" s="1"/>
  <c r="P3299" i="10"/>
  <c r="E3299" i="10"/>
  <c r="Q3298" i="10" a="1"/>
  <c r="Q3298" i="10" s="1"/>
  <c r="P3298" i="10"/>
  <c r="E3298" i="10"/>
  <c r="Q3297" i="10" a="1"/>
  <c r="Q3297" i="10" s="1"/>
  <c r="P3297" i="10"/>
  <c r="E3297" i="10"/>
  <c r="Q3296" i="10" a="1"/>
  <c r="Q3296" i="10" s="1"/>
  <c r="P3296" i="10"/>
  <c r="E3296" i="10"/>
  <c r="Q3295" i="10" a="1"/>
  <c r="Q3295" i="10" s="1"/>
  <c r="P3295" i="10"/>
  <c r="E3295" i="10"/>
  <c r="Q3294" i="10" a="1"/>
  <c r="Q3294" i="10" s="1"/>
  <c r="P3294" i="10"/>
  <c r="E3294" i="10"/>
  <c r="Q3293" i="10" a="1"/>
  <c r="Q3293" i="10" s="1"/>
  <c r="P3293" i="10"/>
  <c r="E3293" i="10"/>
  <c r="Q3292" i="10" a="1"/>
  <c r="Q3292" i="10" s="1"/>
  <c r="P3292" i="10"/>
  <c r="E3292" i="10"/>
  <c r="Q3291" i="10" a="1"/>
  <c r="Q3291" i="10" s="1"/>
  <c r="P3291" i="10"/>
  <c r="E3291" i="10"/>
  <c r="Q3290" i="10" a="1"/>
  <c r="Q3290" i="10" s="1"/>
  <c r="P3290" i="10"/>
  <c r="E3290" i="10"/>
  <c r="Q3289" i="10" a="1"/>
  <c r="Q3289" i="10" s="1"/>
  <c r="P3289" i="10"/>
  <c r="E3289" i="10"/>
  <c r="Q3288" i="10" a="1"/>
  <c r="Q3288" i="10" s="1"/>
  <c r="P3288" i="10"/>
  <c r="E3288" i="10"/>
  <c r="Q3287" i="10" a="1"/>
  <c r="Q3287" i="10" s="1"/>
  <c r="P3287" i="10"/>
  <c r="E3287" i="10"/>
  <c r="Q3286" i="10" a="1"/>
  <c r="Q3286" i="10" s="1"/>
  <c r="P3286" i="10"/>
  <c r="E3286" i="10"/>
  <c r="Q3285" i="10" a="1"/>
  <c r="Q3285" i="10" s="1"/>
  <c r="P3285" i="10"/>
  <c r="E3285" i="10"/>
  <c r="Q3284" i="10" a="1"/>
  <c r="Q3284" i="10" s="1"/>
  <c r="P3284" i="10"/>
  <c r="E3284" i="10"/>
  <c r="Q3283" i="10" a="1"/>
  <c r="Q3283" i="10" s="1"/>
  <c r="P3283" i="10"/>
  <c r="E3283" i="10"/>
  <c r="Q3282" i="10" a="1"/>
  <c r="Q3282" i="10" s="1"/>
  <c r="P3282" i="10"/>
  <c r="E3282" i="10"/>
  <c r="Q3281" i="10" a="1"/>
  <c r="Q3281" i="10" s="1"/>
  <c r="P3281" i="10"/>
  <c r="E3281" i="10"/>
  <c r="Q3280" i="10" a="1"/>
  <c r="Q3280" i="10" s="1"/>
  <c r="P3280" i="10"/>
  <c r="E3280" i="10"/>
  <c r="Q3279" i="10" a="1"/>
  <c r="Q3279" i="10" s="1"/>
  <c r="P3279" i="10"/>
  <c r="E3279" i="10"/>
  <c r="Q3278" i="10" a="1"/>
  <c r="Q3278" i="10" s="1"/>
  <c r="P3278" i="10"/>
  <c r="E3278" i="10"/>
  <c r="Q3277" i="10" a="1"/>
  <c r="Q3277" i="10" s="1"/>
  <c r="P3277" i="10"/>
  <c r="E3277" i="10"/>
  <c r="Q3276" i="10" a="1"/>
  <c r="Q3276" i="10" s="1"/>
  <c r="P3276" i="10"/>
  <c r="E3276" i="10"/>
  <c r="Q3275" i="10" a="1"/>
  <c r="Q3275" i="10" s="1"/>
  <c r="P3275" i="10"/>
  <c r="E3275" i="10"/>
  <c r="Q3274" i="10" a="1"/>
  <c r="Q3274" i="10" s="1"/>
  <c r="P3274" i="10"/>
  <c r="E3274" i="10"/>
  <c r="Q3273" i="10" a="1"/>
  <c r="Q3273" i="10" s="1"/>
  <c r="P3273" i="10"/>
  <c r="E3273" i="10"/>
  <c r="Q3272" i="10" a="1"/>
  <c r="Q3272" i="10" s="1"/>
  <c r="P3272" i="10"/>
  <c r="E3272" i="10"/>
  <c r="Q3271" i="10" a="1"/>
  <c r="Q3271" i="10" s="1"/>
  <c r="P3271" i="10"/>
  <c r="E3271" i="10"/>
  <c r="Q3270" i="10" a="1"/>
  <c r="Q3270" i="10" s="1"/>
  <c r="P3270" i="10"/>
  <c r="E3270" i="10"/>
  <c r="Q3269" i="10" a="1"/>
  <c r="Q3269" i="10" s="1"/>
  <c r="P3269" i="10"/>
  <c r="E3269" i="10"/>
  <c r="Q3268" i="10" a="1"/>
  <c r="Q3268" i="10" s="1"/>
  <c r="P3268" i="10"/>
  <c r="E3268" i="10"/>
  <c r="Q3267" i="10" a="1"/>
  <c r="Q3267" i="10" s="1"/>
  <c r="P3267" i="10"/>
  <c r="E3267" i="10"/>
  <c r="Q3266" i="10" a="1"/>
  <c r="Q3266" i="10" s="1"/>
  <c r="P3266" i="10"/>
  <c r="E3266" i="10"/>
  <c r="Q3265" i="10" a="1"/>
  <c r="Q3265" i="10" s="1"/>
  <c r="P3265" i="10"/>
  <c r="E3265" i="10"/>
  <c r="Q3264" i="10" a="1"/>
  <c r="Q3264" i="10" s="1"/>
  <c r="P3264" i="10"/>
  <c r="E3264" i="10"/>
  <c r="Q3263" i="10" a="1"/>
  <c r="Q3263" i="10" s="1"/>
  <c r="P3263" i="10"/>
  <c r="E3263" i="10"/>
  <c r="Q3262" i="10" a="1"/>
  <c r="Q3262" i="10" s="1"/>
  <c r="P3262" i="10"/>
  <c r="E3262" i="10"/>
  <c r="Q3261" i="10" a="1"/>
  <c r="Q3261" i="10" s="1"/>
  <c r="P3261" i="10"/>
  <c r="E3261" i="10"/>
  <c r="Q3260" i="10" a="1"/>
  <c r="Q3260" i="10" s="1"/>
  <c r="P3260" i="10"/>
  <c r="E3260" i="10"/>
  <c r="Q3259" i="10" a="1"/>
  <c r="Q3259" i="10" s="1"/>
  <c r="P3259" i="10"/>
  <c r="E3259" i="10"/>
  <c r="Q3258" i="10" a="1"/>
  <c r="Q3258" i="10" s="1"/>
  <c r="P3258" i="10"/>
  <c r="E3258" i="10"/>
  <c r="Q3257" i="10" a="1"/>
  <c r="Q3257" i="10" s="1"/>
  <c r="P3257" i="10"/>
  <c r="E3257" i="10"/>
  <c r="Q3256" i="10" a="1"/>
  <c r="Q3256" i="10" s="1"/>
  <c r="P3256" i="10"/>
  <c r="E3256" i="10"/>
  <c r="Q3255" i="10" a="1"/>
  <c r="Q3255" i="10" s="1"/>
  <c r="P3255" i="10"/>
  <c r="E3255" i="10"/>
  <c r="Q3254" i="10" a="1"/>
  <c r="Q3254" i="10" s="1"/>
  <c r="P3254" i="10"/>
  <c r="E3254" i="10"/>
  <c r="Q3253" i="10" a="1"/>
  <c r="Q3253" i="10" s="1"/>
  <c r="P3253" i="10"/>
  <c r="E3253" i="10"/>
  <c r="Q3252" i="10" a="1"/>
  <c r="Q3252" i="10" s="1"/>
  <c r="P3252" i="10"/>
  <c r="E3252" i="10"/>
  <c r="Q3251" i="10" a="1"/>
  <c r="Q3251" i="10" s="1"/>
  <c r="P3251" i="10"/>
  <c r="E3251" i="10"/>
  <c r="Q3250" i="10" a="1"/>
  <c r="Q3250" i="10" s="1"/>
  <c r="P3250" i="10"/>
  <c r="E3250" i="10"/>
  <c r="Q3249" i="10" a="1"/>
  <c r="Q3249" i="10" s="1"/>
  <c r="P3249" i="10"/>
  <c r="E3249" i="10"/>
  <c r="Q3248" i="10" a="1"/>
  <c r="Q3248" i="10" s="1"/>
  <c r="P3248" i="10"/>
  <c r="E3248" i="10"/>
  <c r="Q3247" i="10" a="1"/>
  <c r="Q3247" i="10" s="1"/>
  <c r="P3247" i="10"/>
  <c r="E3247" i="10"/>
  <c r="Q3246" i="10" a="1"/>
  <c r="Q3246" i="10" s="1"/>
  <c r="P3246" i="10"/>
  <c r="E3246" i="10"/>
  <c r="Q3245" i="10" a="1"/>
  <c r="Q3245" i="10" s="1"/>
  <c r="P3245" i="10"/>
  <c r="E3245" i="10"/>
  <c r="Q3244" i="10" a="1"/>
  <c r="Q3244" i="10" s="1"/>
  <c r="P3244" i="10"/>
  <c r="E3244" i="10"/>
  <c r="Q3243" i="10" a="1"/>
  <c r="Q3243" i="10" s="1"/>
  <c r="P3243" i="10"/>
  <c r="E3243" i="10"/>
  <c r="Q3242" i="10" a="1"/>
  <c r="Q3242" i="10" s="1"/>
  <c r="P3242" i="10"/>
  <c r="E3242" i="10"/>
  <c r="Q3241" i="10" a="1"/>
  <c r="Q3241" i="10" s="1"/>
  <c r="P3241" i="10"/>
  <c r="E3241" i="10"/>
  <c r="Q3240" i="10" a="1"/>
  <c r="Q3240" i="10" s="1"/>
  <c r="P3240" i="10"/>
  <c r="E3240" i="10"/>
  <c r="Q3239" i="10" a="1"/>
  <c r="Q3239" i="10" s="1"/>
  <c r="P3239" i="10"/>
  <c r="E3239" i="10"/>
  <c r="Q3238" i="10" a="1"/>
  <c r="Q3238" i="10" s="1"/>
  <c r="P3238" i="10"/>
  <c r="E3238" i="10"/>
  <c r="Q3237" i="10" a="1"/>
  <c r="Q3237" i="10" s="1"/>
  <c r="P3237" i="10"/>
  <c r="E3237" i="10"/>
  <c r="Q3236" i="10" a="1"/>
  <c r="Q3236" i="10" s="1"/>
  <c r="P3236" i="10"/>
  <c r="E3236" i="10"/>
  <c r="Q3235" i="10" a="1"/>
  <c r="Q3235" i="10" s="1"/>
  <c r="P3235" i="10"/>
  <c r="E3235" i="10"/>
  <c r="Q3234" i="10" a="1"/>
  <c r="Q3234" i="10" s="1"/>
  <c r="P3234" i="10"/>
  <c r="E3234" i="10"/>
  <c r="Q3233" i="10" a="1"/>
  <c r="Q3233" i="10" s="1"/>
  <c r="P3233" i="10"/>
  <c r="E3233" i="10"/>
  <c r="Q3232" i="10" a="1"/>
  <c r="Q3232" i="10" s="1"/>
  <c r="P3232" i="10"/>
  <c r="E3232" i="10"/>
  <c r="Q3231" i="10" a="1"/>
  <c r="Q3231" i="10" s="1"/>
  <c r="P3231" i="10"/>
  <c r="E3231" i="10"/>
  <c r="Q3230" i="10" a="1"/>
  <c r="Q3230" i="10" s="1"/>
  <c r="P3230" i="10"/>
  <c r="E3230" i="10"/>
  <c r="Q3229" i="10" a="1"/>
  <c r="Q3229" i="10" s="1"/>
  <c r="P3229" i="10"/>
  <c r="E3229" i="10"/>
  <c r="Q3228" i="10" a="1"/>
  <c r="Q3228" i="10" s="1"/>
  <c r="P3228" i="10"/>
  <c r="E3228" i="10"/>
  <c r="Q3227" i="10" a="1"/>
  <c r="Q3227" i="10" s="1"/>
  <c r="P3227" i="10"/>
  <c r="E3227" i="10"/>
  <c r="Q3226" i="10" a="1"/>
  <c r="Q3226" i="10" s="1"/>
  <c r="P3226" i="10"/>
  <c r="E3226" i="10"/>
  <c r="Q3225" i="10" a="1"/>
  <c r="Q3225" i="10" s="1"/>
  <c r="P3225" i="10"/>
  <c r="E3225" i="10"/>
  <c r="Q3224" i="10" a="1"/>
  <c r="Q3224" i="10" s="1"/>
  <c r="P3224" i="10"/>
  <c r="E3224" i="10"/>
  <c r="Q3223" i="10" a="1"/>
  <c r="Q3223" i="10" s="1"/>
  <c r="P3223" i="10"/>
  <c r="E3223" i="10"/>
  <c r="Q3222" i="10" a="1"/>
  <c r="Q3222" i="10" s="1"/>
  <c r="P3222" i="10"/>
  <c r="E3222" i="10"/>
  <c r="Q3221" i="10" a="1"/>
  <c r="Q3221" i="10" s="1"/>
  <c r="P3221" i="10"/>
  <c r="E3221" i="10"/>
  <c r="Q3220" i="10" a="1"/>
  <c r="Q3220" i="10" s="1"/>
  <c r="P3220" i="10"/>
  <c r="E3220" i="10"/>
  <c r="Q3219" i="10" a="1"/>
  <c r="Q3219" i="10" s="1"/>
  <c r="P3219" i="10"/>
  <c r="E3219" i="10"/>
  <c r="Q3218" i="10" a="1"/>
  <c r="Q3218" i="10" s="1"/>
  <c r="P3218" i="10"/>
  <c r="E3218" i="10"/>
  <c r="Q3217" i="10" a="1"/>
  <c r="Q3217" i="10" s="1"/>
  <c r="P3217" i="10"/>
  <c r="E3217" i="10"/>
  <c r="Q3216" i="10" a="1"/>
  <c r="Q3216" i="10" s="1"/>
  <c r="P3216" i="10"/>
  <c r="E3216" i="10"/>
  <c r="Q3215" i="10" a="1"/>
  <c r="Q3215" i="10" s="1"/>
  <c r="P3215" i="10"/>
  <c r="E3215" i="10"/>
  <c r="Q3214" i="10" a="1"/>
  <c r="Q3214" i="10" s="1"/>
  <c r="P3214" i="10"/>
  <c r="E3214" i="10"/>
  <c r="Q3213" i="10" a="1"/>
  <c r="Q3213" i="10" s="1"/>
  <c r="P3213" i="10"/>
  <c r="E3213" i="10"/>
  <c r="Q3212" i="10" a="1"/>
  <c r="Q3212" i="10" s="1"/>
  <c r="P3212" i="10"/>
  <c r="E3212" i="10"/>
  <c r="Q3211" i="10" a="1"/>
  <c r="Q3211" i="10" s="1"/>
  <c r="P3211" i="10"/>
  <c r="E3211" i="10"/>
  <c r="Q3210" i="10" a="1"/>
  <c r="Q3210" i="10" s="1"/>
  <c r="P3210" i="10"/>
  <c r="E3210" i="10"/>
  <c r="Q3209" i="10" a="1"/>
  <c r="Q3209" i="10" s="1"/>
  <c r="P3209" i="10"/>
  <c r="E3209" i="10"/>
  <c r="Q3208" i="10" a="1"/>
  <c r="Q3208" i="10" s="1"/>
  <c r="P3208" i="10"/>
  <c r="E3208" i="10"/>
  <c r="Q3207" i="10" a="1"/>
  <c r="Q3207" i="10" s="1"/>
  <c r="P3207" i="10"/>
  <c r="E3207" i="10"/>
  <c r="Q3206" i="10" a="1"/>
  <c r="Q3206" i="10" s="1"/>
  <c r="P3206" i="10"/>
  <c r="E3206" i="10"/>
  <c r="Q3205" i="10" a="1"/>
  <c r="Q3205" i="10" s="1"/>
  <c r="P3205" i="10"/>
  <c r="E3205" i="10"/>
  <c r="Q3204" i="10" a="1"/>
  <c r="Q3204" i="10" s="1"/>
  <c r="P3204" i="10"/>
  <c r="E3204" i="10"/>
  <c r="Q3203" i="10" a="1"/>
  <c r="Q3203" i="10" s="1"/>
  <c r="P3203" i="10"/>
  <c r="E3203" i="10"/>
  <c r="Q3202" i="10" a="1"/>
  <c r="Q3202" i="10" s="1"/>
  <c r="P3202" i="10"/>
  <c r="E3202" i="10"/>
  <c r="Q3201" i="10" a="1"/>
  <c r="Q3201" i="10" s="1"/>
  <c r="P3201" i="10"/>
  <c r="E3201" i="10"/>
  <c r="Q3200" i="10" a="1"/>
  <c r="Q3200" i="10" s="1"/>
  <c r="P3200" i="10"/>
  <c r="E3200" i="10"/>
  <c r="Q3199" i="10" a="1"/>
  <c r="Q3199" i="10" s="1"/>
  <c r="P3199" i="10"/>
  <c r="E3199" i="10"/>
  <c r="Q3198" i="10" a="1"/>
  <c r="Q3198" i="10" s="1"/>
  <c r="P3198" i="10"/>
  <c r="E3198" i="10"/>
  <c r="Q3197" i="10" a="1"/>
  <c r="Q3197" i="10" s="1"/>
  <c r="P3197" i="10"/>
  <c r="E3197" i="10"/>
  <c r="Q3196" i="10" a="1"/>
  <c r="Q3196" i="10" s="1"/>
  <c r="P3196" i="10"/>
  <c r="E3196" i="10"/>
  <c r="Q3195" i="10" a="1"/>
  <c r="Q3195" i="10" s="1"/>
  <c r="P3195" i="10"/>
  <c r="E3195" i="10"/>
  <c r="Q3194" i="10" a="1"/>
  <c r="Q3194" i="10" s="1"/>
  <c r="P3194" i="10"/>
  <c r="E3194" i="10"/>
  <c r="Q3193" i="10" a="1"/>
  <c r="Q3193" i="10" s="1"/>
  <c r="P3193" i="10"/>
  <c r="E3193" i="10"/>
  <c r="Q3192" i="10" a="1"/>
  <c r="Q3192" i="10" s="1"/>
  <c r="P3192" i="10"/>
  <c r="E3192" i="10"/>
  <c r="Q3191" i="10" a="1"/>
  <c r="Q3191" i="10" s="1"/>
  <c r="P3191" i="10"/>
  <c r="E3191" i="10"/>
  <c r="Q3190" i="10" a="1"/>
  <c r="Q3190" i="10" s="1"/>
  <c r="P3190" i="10"/>
  <c r="E3190" i="10"/>
  <c r="Q3189" i="10" a="1"/>
  <c r="Q3189" i="10" s="1"/>
  <c r="P3189" i="10"/>
  <c r="E3189" i="10"/>
  <c r="Q3188" i="10" a="1"/>
  <c r="Q3188" i="10" s="1"/>
  <c r="P3188" i="10"/>
  <c r="E3188" i="10"/>
  <c r="Q3187" i="10" a="1"/>
  <c r="Q3187" i="10" s="1"/>
  <c r="P3187" i="10"/>
  <c r="E3187" i="10"/>
  <c r="Q3186" i="10" a="1"/>
  <c r="Q3186" i="10" s="1"/>
  <c r="P3186" i="10"/>
  <c r="E3186" i="10"/>
  <c r="Q3185" i="10" a="1"/>
  <c r="Q3185" i="10" s="1"/>
  <c r="P3185" i="10"/>
  <c r="E3185" i="10"/>
  <c r="Q3184" i="10" a="1"/>
  <c r="Q3184" i="10" s="1"/>
  <c r="P3184" i="10"/>
  <c r="E3184" i="10"/>
  <c r="Q3183" i="10" a="1"/>
  <c r="Q3183" i="10" s="1"/>
  <c r="P3183" i="10"/>
  <c r="E3183" i="10"/>
  <c r="Q3182" i="10" a="1"/>
  <c r="Q3182" i="10" s="1"/>
  <c r="P3182" i="10"/>
  <c r="E3182" i="10"/>
  <c r="Q3181" i="10" a="1"/>
  <c r="Q3181" i="10" s="1"/>
  <c r="P3181" i="10"/>
  <c r="E3181" i="10"/>
  <c r="Q3180" i="10" a="1"/>
  <c r="Q3180" i="10" s="1"/>
  <c r="P3180" i="10"/>
  <c r="E3180" i="10"/>
  <c r="Q3179" i="10" a="1"/>
  <c r="Q3179" i="10" s="1"/>
  <c r="P3179" i="10"/>
  <c r="E3179" i="10"/>
  <c r="Q3178" i="10" a="1"/>
  <c r="Q3178" i="10" s="1"/>
  <c r="P3178" i="10"/>
  <c r="E3178" i="10"/>
  <c r="Q3177" i="10" a="1"/>
  <c r="Q3177" i="10" s="1"/>
  <c r="P3177" i="10"/>
  <c r="E3177" i="10"/>
  <c r="Q3176" i="10" a="1"/>
  <c r="Q3176" i="10" s="1"/>
  <c r="P3176" i="10"/>
  <c r="E3176" i="10"/>
  <c r="Q3175" i="10" a="1"/>
  <c r="Q3175" i="10" s="1"/>
  <c r="P3175" i="10"/>
  <c r="E3175" i="10"/>
  <c r="Q3174" i="10" a="1"/>
  <c r="Q3174" i="10" s="1"/>
  <c r="P3174" i="10"/>
  <c r="E3174" i="10"/>
  <c r="Q3173" i="10" a="1"/>
  <c r="Q3173" i="10" s="1"/>
  <c r="P3173" i="10"/>
  <c r="E3173" i="10"/>
  <c r="Q3172" i="10" a="1"/>
  <c r="Q3172" i="10" s="1"/>
  <c r="P3172" i="10"/>
  <c r="E3172" i="10"/>
  <c r="Q3171" i="10" a="1"/>
  <c r="Q3171" i="10" s="1"/>
  <c r="P3171" i="10"/>
  <c r="E3171" i="10"/>
  <c r="Q3170" i="10" a="1"/>
  <c r="Q3170" i="10" s="1"/>
  <c r="P3170" i="10"/>
  <c r="E3170" i="10"/>
  <c r="Q3169" i="10" a="1"/>
  <c r="Q3169" i="10" s="1"/>
  <c r="P3169" i="10"/>
  <c r="E3169" i="10"/>
  <c r="Q3168" i="10" a="1"/>
  <c r="Q3168" i="10" s="1"/>
  <c r="P3168" i="10"/>
  <c r="E3168" i="10"/>
  <c r="Q3167" i="10" a="1"/>
  <c r="Q3167" i="10" s="1"/>
  <c r="P3167" i="10"/>
  <c r="E3167" i="10"/>
  <c r="Q3166" i="10" a="1"/>
  <c r="Q3166" i="10" s="1"/>
  <c r="P3166" i="10"/>
  <c r="E3166" i="10"/>
  <c r="Q3165" i="10" a="1"/>
  <c r="Q3165" i="10" s="1"/>
  <c r="P3165" i="10"/>
  <c r="E3165" i="10"/>
  <c r="Q3164" i="10" a="1"/>
  <c r="Q3164" i="10" s="1"/>
  <c r="P3164" i="10"/>
  <c r="E3164" i="10"/>
  <c r="Q3163" i="10" a="1"/>
  <c r="Q3163" i="10" s="1"/>
  <c r="P3163" i="10"/>
  <c r="E3163" i="10"/>
  <c r="Q3162" i="10" a="1"/>
  <c r="Q3162" i="10" s="1"/>
  <c r="P3162" i="10"/>
  <c r="E3162" i="10"/>
  <c r="Q3161" i="10" a="1"/>
  <c r="Q3161" i="10" s="1"/>
  <c r="P3161" i="10"/>
  <c r="E3161" i="10"/>
  <c r="Q3160" i="10" a="1"/>
  <c r="Q3160" i="10" s="1"/>
  <c r="P3160" i="10"/>
  <c r="E3160" i="10"/>
  <c r="Q3159" i="10" a="1"/>
  <c r="Q3159" i="10" s="1"/>
  <c r="P3159" i="10"/>
  <c r="E3159" i="10"/>
  <c r="Q3158" i="10" a="1"/>
  <c r="Q3158" i="10" s="1"/>
  <c r="P3158" i="10"/>
  <c r="E3158" i="10"/>
  <c r="Q3157" i="10" a="1"/>
  <c r="Q3157" i="10" s="1"/>
  <c r="P3157" i="10"/>
  <c r="E3157" i="10"/>
  <c r="Q3156" i="10" a="1"/>
  <c r="Q3156" i="10" s="1"/>
  <c r="P3156" i="10"/>
  <c r="E3156" i="10"/>
  <c r="Q3155" i="10" a="1"/>
  <c r="Q3155" i="10" s="1"/>
  <c r="P3155" i="10"/>
  <c r="E3155" i="10"/>
  <c r="Q3154" i="10" a="1"/>
  <c r="Q3154" i="10" s="1"/>
  <c r="P3154" i="10"/>
  <c r="E3154" i="10"/>
  <c r="Q3153" i="10" a="1"/>
  <c r="Q3153" i="10" s="1"/>
  <c r="P3153" i="10"/>
  <c r="E3153" i="10"/>
  <c r="Q3152" i="10" a="1"/>
  <c r="Q3152" i="10" s="1"/>
  <c r="P3152" i="10"/>
  <c r="E3152" i="10"/>
  <c r="Q3151" i="10" a="1"/>
  <c r="Q3151" i="10" s="1"/>
  <c r="P3151" i="10"/>
  <c r="E3151" i="10"/>
  <c r="Q3150" i="10" a="1"/>
  <c r="Q3150" i="10" s="1"/>
  <c r="P3150" i="10"/>
  <c r="E3150" i="10"/>
  <c r="Q3149" i="10" a="1"/>
  <c r="Q3149" i="10" s="1"/>
  <c r="P3149" i="10"/>
  <c r="E3149" i="10"/>
  <c r="Q3148" i="10" a="1"/>
  <c r="Q3148" i="10" s="1"/>
  <c r="P3148" i="10"/>
  <c r="E3148" i="10"/>
  <c r="Q3147" i="10" a="1"/>
  <c r="Q3147" i="10" s="1"/>
  <c r="P3147" i="10"/>
  <c r="E3147" i="10"/>
  <c r="Q3146" i="10" a="1"/>
  <c r="Q3146" i="10" s="1"/>
  <c r="P3146" i="10"/>
  <c r="E3146" i="10"/>
  <c r="Q3145" i="10" a="1"/>
  <c r="Q3145" i="10" s="1"/>
  <c r="P3145" i="10"/>
  <c r="E3145" i="10"/>
  <c r="Q3144" i="10" a="1"/>
  <c r="Q3144" i="10" s="1"/>
  <c r="P3144" i="10"/>
  <c r="E3144" i="10"/>
  <c r="Q3143" i="10" a="1"/>
  <c r="Q3143" i="10" s="1"/>
  <c r="P3143" i="10"/>
  <c r="E3143" i="10"/>
  <c r="Q3142" i="10" a="1"/>
  <c r="Q3142" i="10" s="1"/>
  <c r="P3142" i="10"/>
  <c r="E3142" i="10"/>
  <c r="Q3141" i="10" a="1"/>
  <c r="Q3141" i="10" s="1"/>
  <c r="P3141" i="10"/>
  <c r="E3141" i="10"/>
  <c r="Q3140" i="10" a="1"/>
  <c r="Q3140" i="10" s="1"/>
  <c r="P3140" i="10"/>
  <c r="E3140" i="10"/>
  <c r="Q3139" i="10" a="1"/>
  <c r="Q3139" i="10" s="1"/>
  <c r="P3139" i="10"/>
  <c r="E3139" i="10"/>
  <c r="Q3138" i="10" a="1"/>
  <c r="Q3138" i="10" s="1"/>
  <c r="P3138" i="10"/>
  <c r="E3138" i="10"/>
  <c r="Q3137" i="10" a="1"/>
  <c r="Q3137" i="10" s="1"/>
  <c r="P3137" i="10"/>
  <c r="E3137" i="10"/>
  <c r="Q3136" i="10" a="1"/>
  <c r="Q3136" i="10" s="1"/>
  <c r="P3136" i="10"/>
  <c r="E3136" i="10"/>
  <c r="Q3135" i="10" a="1"/>
  <c r="Q3135" i="10" s="1"/>
  <c r="P3135" i="10"/>
  <c r="E3135" i="10"/>
  <c r="Q3134" i="10" a="1"/>
  <c r="Q3134" i="10" s="1"/>
  <c r="P3134" i="10"/>
  <c r="E3134" i="10"/>
  <c r="Q3133" i="10" a="1"/>
  <c r="Q3133" i="10" s="1"/>
  <c r="P3133" i="10"/>
  <c r="E3133" i="10"/>
  <c r="Q3132" i="10" a="1"/>
  <c r="Q3132" i="10" s="1"/>
  <c r="P3132" i="10"/>
  <c r="E3132" i="10"/>
  <c r="Q3131" i="10" a="1"/>
  <c r="Q3131" i="10" s="1"/>
  <c r="P3131" i="10"/>
  <c r="E3131" i="10"/>
  <c r="Q3130" i="10" a="1"/>
  <c r="Q3130" i="10" s="1"/>
  <c r="P3130" i="10"/>
  <c r="E3130" i="10"/>
  <c r="Q3129" i="10" a="1"/>
  <c r="Q3129" i="10" s="1"/>
  <c r="P3129" i="10"/>
  <c r="E3129" i="10"/>
  <c r="Q3128" i="10" a="1"/>
  <c r="Q3128" i="10" s="1"/>
  <c r="P3128" i="10"/>
  <c r="E3128" i="10"/>
  <c r="Q3127" i="10" a="1"/>
  <c r="Q3127" i="10" s="1"/>
  <c r="P3127" i="10"/>
  <c r="E3127" i="10"/>
  <c r="Q3126" i="10" a="1"/>
  <c r="Q3126" i="10" s="1"/>
  <c r="P3126" i="10"/>
  <c r="E3126" i="10"/>
  <c r="Q3125" i="10" a="1"/>
  <c r="Q3125" i="10" s="1"/>
  <c r="P3125" i="10"/>
  <c r="E3125" i="10"/>
  <c r="Q3124" i="10" a="1"/>
  <c r="Q3124" i="10" s="1"/>
  <c r="P3124" i="10"/>
  <c r="E3124" i="10"/>
  <c r="Q3123" i="10" a="1"/>
  <c r="Q3123" i="10" s="1"/>
  <c r="P3123" i="10"/>
  <c r="E3123" i="10"/>
  <c r="Q3122" i="10" a="1"/>
  <c r="Q3122" i="10" s="1"/>
  <c r="P3122" i="10"/>
  <c r="E3122" i="10"/>
  <c r="Q3121" i="10" a="1"/>
  <c r="Q3121" i="10" s="1"/>
  <c r="P3121" i="10"/>
  <c r="E3121" i="10"/>
  <c r="Q3120" i="10" a="1"/>
  <c r="Q3120" i="10" s="1"/>
  <c r="P3120" i="10"/>
  <c r="E3120" i="10"/>
  <c r="Q3119" i="10" a="1"/>
  <c r="Q3119" i="10" s="1"/>
  <c r="P3119" i="10"/>
  <c r="E3119" i="10"/>
  <c r="Q3118" i="10" a="1"/>
  <c r="Q3118" i="10" s="1"/>
  <c r="P3118" i="10"/>
  <c r="E3118" i="10"/>
  <c r="Q3117" i="10" a="1"/>
  <c r="Q3117" i="10" s="1"/>
  <c r="P3117" i="10"/>
  <c r="E3117" i="10"/>
  <c r="Q3116" i="10" a="1"/>
  <c r="Q3116" i="10" s="1"/>
  <c r="P3116" i="10"/>
  <c r="E3116" i="10"/>
  <c r="Q3115" i="10" a="1"/>
  <c r="Q3115" i="10" s="1"/>
  <c r="P3115" i="10"/>
  <c r="E3115" i="10"/>
  <c r="Q3114" i="10" a="1"/>
  <c r="Q3114" i="10" s="1"/>
  <c r="P3114" i="10"/>
  <c r="E3114" i="10"/>
  <c r="Q3113" i="10" a="1"/>
  <c r="Q3113" i="10" s="1"/>
  <c r="P3113" i="10"/>
  <c r="E3113" i="10"/>
  <c r="Q3112" i="10" a="1"/>
  <c r="Q3112" i="10" s="1"/>
  <c r="P3112" i="10"/>
  <c r="E3112" i="10"/>
  <c r="Q3111" i="10" a="1"/>
  <c r="Q3111" i="10" s="1"/>
  <c r="P3111" i="10"/>
  <c r="E3111" i="10"/>
  <c r="Q3110" i="10" a="1"/>
  <c r="Q3110" i="10" s="1"/>
  <c r="P3110" i="10"/>
  <c r="E3110" i="10"/>
  <c r="Q3109" i="10" a="1"/>
  <c r="Q3109" i="10" s="1"/>
  <c r="P3109" i="10"/>
  <c r="E3109" i="10"/>
  <c r="Q3108" i="10" a="1"/>
  <c r="Q3108" i="10" s="1"/>
  <c r="P3108" i="10"/>
  <c r="E3108" i="10"/>
  <c r="Q3107" i="10" a="1"/>
  <c r="Q3107" i="10" s="1"/>
  <c r="P3107" i="10"/>
  <c r="E3107" i="10"/>
  <c r="Q3106" i="10" a="1"/>
  <c r="Q3106" i="10" s="1"/>
  <c r="P3106" i="10"/>
  <c r="E3106" i="10"/>
  <c r="Q3105" i="10" a="1"/>
  <c r="Q3105" i="10" s="1"/>
  <c r="P3105" i="10"/>
  <c r="E3105" i="10"/>
  <c r="Q3104" i="10" a="1"/>
  <c r="Q3104" i="10" s="1"/>
  <c r="P3104" i="10"/>
  <c r="E3104" i="10"/>
  <c r="Q3103" i="10" a="1"/>
  <c r="Q3103" i="10" s="1"/>
  <c r="P3103" i="10"/>
  <c r="E3103" i="10"/>
  <c r="Q3102" i="10" a="1"/>
  <c r="Q3102" i="10" s="1"/>
  <c r="P3102" i="10"/>
  <c r="E3102" i="10"/>
  <c r="Q3101" i="10" a="1"/>
  <c r="Q3101" i="10" s="1"/>
  <c r="P3101" i="10"/>
  <c r="E3101" i="10"/>
  <c r="Q3100" i="10" a="1"/>
  <c r="Q3100" i="10" s="1"/>
  <c r="P3100" i="10"/>
  <c r="E3100" i="10"/>
  <c r="Q3099" i="10" a="1"/>
  <c r="Q3099" i="10" s="1"/>
  <c r="P3099" i="10"/>
  <c r="E3099" i="10"/>
  <c r="Q3098" i="10" a="1"/>
  <c r="Q3098" i="10" s="1"/>
  <c r="P3098" i="10"/>
  <c r="E3098" i="10"/>
  <c r="Q3097" i="10" a="1"/>
  <c r="Q3097" i="10" s="1"/>
  <c r="P3097" i="10"/>
  <c r="E3097" i="10"/>
  <c r="Q3096" i="10" a="1"/>
  <c r="Q3096" i="10" s="1"/>
  <c r="P3096" i="10"/>
  <c r="E3096" i="10"/>
  <c r="Q3095" i="10" a="1"/>
  <c r="Q3095" i="10" s="1"/>
  <c r="P3095" i="10"/>
  <c r="E3095" i="10"/>
  <c r="Q3094" i="10" a="1"/>
  <c r="Q3094" i="10" s="1"/>
  <c r="P3094" i="10"/>
  <c r="E3094" i="10"/>
  <c r="Q3093" i="10" a="1"/>
  <c r="Q3093" i="10" s="1"/>
  <c r="P3093" i="10"/>
  <c r="E3093" i="10"/>
  <c r="Q3092" i="10" a="1"/>
  <c r="Q3092" i="10" s="1"/>
  <c r="P3092" i="10"/>
  <c r="E3092" i="10"/>
  <c r="Q3091" i="10" a="1"/>
  <c r="Q3091" i="10" s="1"/>
  <c r="P3091" i="10"/>
  <c r="E3091" i="10"/>
  <c r="Q3090" i="10" a="1"/>
  <c r="Q3090" i="10" s="1"/>
  <c r="P3090" i="10"/>
  <c r="E3090" i="10"/>
  <c r="Q3089" i="10" a="1"/>
  <c r="Q3089" i="10" s="1"/>
  <c r="P3089" i="10"/>
  <c r="E3089" i="10"/>
  <c r="Q3088" i="10" a="1"/>
  <c r="Q3088" i="10" s="1"/>
  <c r="P3088" i="10"/>
  <c r="E3088" i="10"/>
  <c r="Q3087" i="10" a="1"/>
  <c r="Q3087" i="10" s="1"/>
  <c r="P3087" i="10"/>
  <c r="E3087" i="10"/>
  <c r="Q3086" i="10" a="1"/>
  <c r="Q3086" i="10" s="1"/>
  <c r="P3086" i="10"/>
  <c r="E3086" i="10"/>
  <c r="Q3085" i="10" a="1"/>
  <c r="Q3085" i="10" s="1"/>
  <c r="P3085" i="10"/>
  <c r="E3085" i="10"/>
  <c r="Q3084" i="10" a="1"/>
  <c r="Q3084" i="10" s="1"/>
  <c r="P3084" i="10"/>
  <c r="E3084" i="10"/>
  <c r="Q3083" i="10" a="1"/>
  <c r="Q3083" i="10" s="1"/>
  <c r="P3083" i="10"/>
  <c r="E3083" i="10"/>
  <c r="Q3082" i="10" a="1"/>
  <c r="Q3082" i="10" s="1"/>
  <c r="P3082" i="10"/>
  <c r="E3082" i="10"/>
  <c r="Q3081" i="10" a="1"/>
  <c r="Q3081" i="10" s="1"/>
  <c r="P3081" i="10"/>
  <c r="E3081" i="10"/>
  <c r="Q3080" i="10" a="1"/>
  <c r="Q3080" i="10" s="1"/>
  <c r="P3080" i="10"/>
  <c r="E3080" i="10"/>
  <c r="Q3079" i="10" a="1"/>
  <c r="Q3079" i="10" s="1"/>
  <c r="P3079" i="10"/>
  <c r="E3079" i="10"/>
  <c r="Q3078" i="10" a="1"/>
  <c r="Q3078" i="10" s="1"/>
  <c r="P3078" i="10"/>
  <c r="E3078" i="10"/>
  <c r="Q3077" i="10" a="1"/>
  <c r="Q3077" i="10" s="1"/>
  <c r="P3077" i="10"/>
  <c r="E3077" i="10"/>
  <c r="Q3076" i="10" a="1"/>
  <c r="Q3076" i="10" s="1"/>
  <c r="P3076" i="10"/>
  <c r="E3076" i="10"/>
  <c r="Q3075" i="10" a="1"/>
  <c r="Q3075" i="10" s="1"/>
  <c r="P3075" i="10"/>
  <c r="E3075" i="10"/>
  <c r="Q3074" i="10" a="1"/>
  <c r="Q3074" i="10" s="1"/>
  <c r="P3074" i="10"/>
  <c r="E3074" i="10"/>
  <c r="Q3073" i="10" a="1"/>
  <c r="Q3073" i="10" s="1"/>
  <c r="P3073" i="10"/>
  <c r="E3073" i="10"/>
  <c r="Q3072" i="10" a="1"/>
  <c r="Q3072" i="10" s="1"/>
  <c r="P3072" i="10"/>
  <c r="E3072" i="10"/>
  <c r="Q3071" i="10" a="1"/>
  <c r="Q3071" i="10" s="1"/>
  <c r="P3071" i="10"/>
  <c r="E3071" i="10"/>
  <c r="Q3070" i="10" a="1"/>
  <c r="Q3070" i="10" s="1"/>
  <c r="P3070" i="10"/>
  <c r="E3070" i="10"/>
  <c r="Q3069" i="10" a="1"/>
  <c r="Q3069" i="10" s="1"/>
  <c r="P3069" i="10"/>
  <c r="E3069" i="10"/>
  <c r="Q3068" i="10" a="1"/>
  <c r="Q3068" i="10" s="1"/>
  <c r="P3068" i="10"/>
  <c r="E3068" i="10"/>
  <c r="Q3067" i="10" a="1"/>
  <c r="Q3067" i="10" s="1"/>
  <c r="P3067" i="10"/>
  <c r="E3067" i="10"/>
  <c r="Q3066" i="10" a="1"/>
  <c r="Q3066" i="10" s="1"/>
  <c r="P3066" i="10"/>
  <c r="E3066" i="10"/>
  <c r="Q3065" i="10" a="1"/>
  <c r="Q3065" i="10" s="1"/>
  <c r="P3065" i="10"/>
  <c r="E3065" i="10"/>
  <c r="Q3064" i="10" a="1"/>
  <c r="Q3064" i="10" s="1"/>
  <c r="P3064" i="10"/>
  <c r="E3064" i="10"/>
  <c r="Q3063" i="10" a="1"/>
  <c r="Q3063" i="10" s="1"/>
  <c r="P3063" i="10"/>
  <c r="E3063" i="10"/>
  <c r="Q3062" i="10" a="1"/>
  <c r="Q3062" i="10" s="1"/>
  <c r="P3062" i="10"/>
  <c r="E3062" i="10"/>
  <c r="Q3061" i="10" a="1"/>
  <c r="Q3061" i="10" s="1"/>
  <c r="P3061" i="10"/>
  <c r="E3061" i="10"/>
  <c r="Q3060" i="10" a="1"/>
  <c r="Q3060" i="10" s="1"/>
  <c r="P3060" i="10"/>
  <c r="E3060" i="10"/>
  <c r="Q3059" i="10" a="1"/>
  <c r="Q3059" i="10" s="1"/>
  <c r="P3059" i="10"/>
  <c r="E3059" i="10"/>
  <c r="Q3058" i="10" a="1"/>
  <c r="Q3058" i="10" s="1"/>
  <c r="P3058" i="10"/>
  <c r="E3058" i="10"/>
  <c r="Q3057" i="10" a="1"/>
  <c r="Q3057" i="10" s="1"/>
  <c r="P3057" i="10"/>
  <c r="E3057" i="10"/>
  <c r="Q3056" i="10" a="1"/>
  <c r="Q3056" i="10" s="1"/>
  <c r="P3056" i="10"/>
  <c r="E3056" i="10"/>
  <c r="Q3055" i="10" a="1"/>
  <c r="Q3055" i="10" s="1"/>
  <c r="P3055" i="10"/>
  <c r="E3055" i="10"/>
  <c r="Q3054" i="10" a="1"/>
  <c r="Q3054" i="10" s="1"/>
  <c r="P3054" i="10"/>
  <c r="E3054" i="10"/>
  <c r="Q3053" i="10" a="1"/>
  <c r="Q3053" i="10" s="1"/>
  <c r="P3053" i="10"/>
  <c r="E3053" i="10"/>
  <c r="Q3052" i="10" a="1"/>
  <c r="Q3052" i="10" s="1"/>
  <c r="P3052" i="10"/>
  <c r="E3052" i="10"/>
  <c r="Q3051" i="10" a="1"/>
  <c r="Q3051" i="10" s="1"/>
  <c r="P3051" i="10"/>
  <c r="E3051" i="10"/>
  <c r="Q3050" i="10" a="1"/>
  <c r="Q3050" i="10" s="1"/>
  <c r="P3050" i="10"/>
  <c r="E3050" i="10"/>
  <c r="Q3049" i="10" a="1"/>
  <c r="Q3049" i="10" s="1"/>
  <c r="P3049" i="10"/>
  <c r="E3049" i="10"/>
  <c r="Q3048" i="10" a="1"/>
  <c r="Q3048" i="10" s="1"/>
  <c r="P3048" i="10"/>
  <c r="E3048" i="10"/>
  <c r="Q3047" i="10" a="1"/>
  <c r="Q3047" i="10" s="1"/>
  <c r="P3047" i="10"/>
  <c r="E3047" i="10"/>
  <c r="Q3046" i="10" a="1"/>
  <c r="Q3046" i="10" s="1"/>
  <c r="P3046" i="10"/>
  <c r="E3046" i="10"/>
  <c r="Q3045" i="10" a="1"/>
  <c r="Q3045" i="10" s="1"/>
  <c r="P3045" i="10"/>
  <c r="E3045" i="10"/>
  <c r="Q3044" i="10" a="1"/>
  <c r="Q3044" i="10" s="1"/>
  <c r="P3044" i="10"/>
  <c r="E3044" i="10"/>
  <c r="Q3043" i="10" a="1"/>
  <c r="Q3043" i="10" s="1"/>
  <c r="P3043" i="10"/>
  <c r="E3043" i="10"/>
  <c r="Q3042" i="10" a="1"/>
  <c r="Q3042" i="10" s="1"/>
  <c r="P3042" i="10"/>
  <c r="E3042" i="10"/>
  <c r="Q3041" i="10" a="1"/>
  <c r="Q3041" i="10" s="1"/>
  <c r="P3041" i="10"/>
  <c r="E3041" i="10"/>
  <c r="Q3040" i="10" a="1"/>
  <c r="Q3040" i="10" s="1"/>
  <c r="P3040" i="10"/>
  <c r="E3040" i="10"/>
  <c r="Q3039" i="10" a="1"/>
  <c r="Q3039" i="10" s="1"/>
  <c r="P3039" i="10"/>
  <c r="E3039" i="10"/>
  <c r="Q3038" i="10" a="1"/>
  <c r="Q3038" i="10" s="1"/>
  <c r="P3038" i="10"/>
  <c r="E3038" i="10"/>
  <c r="Q3037" i="10" a="1"/>
  <c r="Q3037" i="10" s="1"/>
  <c r="P3037" i="10"/>
  <c r="E3037" i="10"/>
  <c r="Q3036" i="10" a="1"/>
  <c r="Q3036" i="10" s="1"/>
  <c r="P3036" i="10"/>
  <c r="E3036" i="10"/>
  <c r="Q3035" i="10" a="1"/>
  <c r="Q3035" i="10" s="1"/>
  <c r="P3035" i="10"/>
  <c r="E3035" i="10"/>
  <c r="Q3034" i="10" a="1"/>
  <c r="Q3034" i="10" s="1"/>
  <c r="P3034" i="10"/>
  <c r="E3034" i="10"/>
  <c r="Q3033" i="10" a="1"/>
  <c r="Q3033" i="10" s="1"/>
  <c r="P3033" i="10"/>
  <c r="E3033" i="10"/>
  <c r="Q3032" i="10" a="1"/>
  <c r="Q3032" i="10" s="1"/>
  <c r="P3032" i="10"/>
  <c r="E3032" i="10"/>
  <c r="Q3031" i="10" a="1"/>
  <c r="Q3031" i="10" s="1"/>
  <c r="P3031" i="10"/>
  <c r="E3031" i="10"/>
  <c r="Q3030" i="10" a="1"/>
  <c r="Q3030" i="10" s="1"/>
  <c r="P3030" i="10"/>
  <c r="E3030" i="10"/>
  <c r="Q3029" i="10" a="1"/>
  <c r="Q3029" i="10" s="1"/>
  <c r="P3029" i="10"/>
  <c r="E3029" i="10"/>
  <c r="Q3028" i="10" a="1"/>
  <c r="Q3028" i="10" s="1"/>
  <c r="P3028" i="10"/>
  <c r="E3028" i="10"/>
  <c r="Q3027" i="10" a="1"/>
  <c r="Q3027" i="10" s="1"/>
  <c r="P3027" i="10"/>
  <c r="E3027" i="10"/>
  <c r="Q3026" i="10" a="1"/>
  <c r="Q3026" i="10" s="1"/>
  <c r="P3026" i="10"/>
  <c r="E3026" i="10"/>
  <c r="Q3025" i="10" a="1"/>
  <c r="Q3025" i="10" s="1"/>
  <c r="P3025" i="10"/>
  <c r="E3025" i="10"/>
  <c r="Q3024" i="10" a="1"/>
  <c r="Q3024" i="10" s="1"/>
  <c r="P3024" i="10"/>
  <c r="E3024" i="10"/>
  <c r="Q3023" i="10" a="1"/>
  <c r="Q3023" i="10" s="1"/>
  <c r="P3023" i="10"/>
  <c r="E3023" i="10"/>
  <c r="Q3022" i="10" a="1"/>
  <c r="Q3022" i="10" s="1"/>
  <c r="P3022" i="10"/>
  <c r="E3022" i="10"/>
  <c r="Q3021" i="10" a="1"/>
  <c r="Q3021" i="10" s="1"/>
  <c r="P3021" i="10"/>
  <c r="E3021" i="10"/>
  <c r="Q3020" i="10" a="1"/>
  <c r="Q3020" i="10" s="1"/>
  <c r="P3020" i="10"/>
  <c r="E3020" i="10"/>
  <c r="Q3019" i="10" a="1"/>
  <c r="Q3019" i="10" s="1"/>
  <c r="P3019" i="10"/>
  <c r="E3019" i="10"/>
  <c r="Q3018" i="10" a="1"/>
  <c r="Q3018" i="10" s="1"/>
  <c r="P3018" i="10"/>
  <c r="E3018" i="10"/>
  <c r="Q3017" i="10" a="1"/>
  <c r="Q3017" i="10" s="1"/>
  <c r="P3017" i="10"/>
  <c r="E3017" i="10"/>
  <c r="Q3016" i="10" a="1"/>
  <c r="Q3016" i="10" s="1"/>
  <c r="P3016" i="10"/>
  <c r="E3016" i="10"/>
  <c r="Q3015" i="10" a="1"/>
  <c r="Q3015" i="10" s="1"/>
  <c r="P3015" i="10"/>
  <c r="E3015" i="10"/>
  <c r="Q3014" i="10" a="1"/>
  <c r="Q3014" i="10" s="1"/>
  <c r="P3014" i="10"/>
  <c r="E3014" i="10"/>
  <c r="Q3013" i="10" a="1"/>
  <c r="Q3013" i="10" s="1"/>
  <c r="P3013" i="10"/>
  <c r="E3013" i="10"/>
  <c r="Q3012" i="10" a="1"/>
  <c r="Q3012" i="10" s="1"/>
  <c r="P3012" i="10"/>
  <c r="E3012" i="10"/>
  <c r="Q3011" i="10" a="1"/>
  <c r="Q3011" i="10" s="1"/>
  <c r="P3011" i="10"/>
  <c r="E3011" i="10"/>
  <c r="Q3010" i="10" a="1"/>
  <c r="Q3010" i="10" s="1"/>
  <c r="P3010" i="10"/>
  <c r="E3010" i="10"/>
  <c r="Q3009" i="10" a="1"/>
  <c r="Q3009" i="10" s="1"/>
  <c r="P3009" i="10"/>
  <c r="E3009" i="10"/>
  <c r="Q3008" i="10" a="1"/>
  <c r="Q3008" i="10" s="1"/>
  <c r="P3008" i="10"/>
  <c r="E3008" i="10"/>
  <c r="Q3007" i="10" a="1"/>
  <c r="Q3007" i="10" s="1"/>
  <c r="P3007" i="10"/>
  <c r="E3007" i="10"/>
  <c r="Q3006" i="10" a="1"/>
  <c r="Q3006" i="10" s="1"/>
  <c r="P3006" i="10"/>
  <c r="E3006" i="10"/>
  <c r="Q3005" i="10" a="1"/>
  <c r="Q3005" i="10" s="1"/>
  <c r="P3005" i="10"/>
  <c r="E3005" i="10"/>
  <c r="Q3004" i="10" a="1"/>
  <c r="Q3004" i="10" s="1"/>
  <c r="P3004" i="10"/>
  <c r="E3004" i="10"/>
  <c r="Q3003" i="10" a="1"/>
  <c r="Q3003" i="10" s="1"/>
  <c r="P3003" i="10"/>
  <c r="E3003" i="10"/>
  <c r="Q3002" i="10" a="1"/>
  <c r="Q3002" i="10" s="1"/>
  <c r="P3002" i="10"/>
  <c r="E3002" i="10"/>
  <c r="Q3001" i="10" a="1"/>
  <c r="Q3001" i="10" s="1"/>
  <c r="P3001" i="10"/>
  <c r="E3001" i="10"/>
  <c r="Q3000" i="10" a="1"/>
  <c r="Q3000" i="10" s="1"/>
  <c r="P3000" i="10"/>
  <c r="E3000" i="10"/>
  <c r="Q2999" i="10" a="1"/>
  <c r="Q2999" i="10" s="1"/>
  <c r="P2999" i="10"/>
  <c r="E2999" i="10"/>
  <c r="Q2998" i="10" a="1"/>
  <c r="Q2998" i="10" s="1"/>
  <c r="P2998" i="10"/>
  <c r="E2998" i="10"/>
  <c r="Q2997" i="10" a="1"/>
  <c r="Q2997" i="10" s="1"/>
  <c r="P2997" i="10"/>
  <c r="E2997" i="10"/>
  <c r="Q2996" i="10" a="1"/>
  <c r="Q2996" i="10" s="1"/>
  <c r="P2996" i="10"/>
  <c r="E2996" i="10"/>
  <c r="Q2995" i="10" a="1"/>
  <c r="Q2995" i="10" s="1"/>
  <c r="P2995" i="10"/>
  <c r="E2995" i="10"/>
  <c r="Q2994" i="10" a="1"/>
  <c r="Q2994" i="10" s="1"/>
  <c r="P2994" i="10"/>
  <c r="E2994" i="10"/>
  <c r="Q2993" i="10" a="1"/>
  <c r="Q2993" i="10" s="1"/>
  <c r="P2993" i="10"/>
  <c r="E2993" i="10"/>
  <c r="Q2992" i="10" a="1"/>
  <c r="Q2992" i="10" s="1"/>
  <c r="P2992" i="10"/>
  <c r="E2992" i="10"/>
  <c r="Q2991" i="10" a="1"/>
  <c r="Q2991" i="10" s="1"/>
  <c r="P2991" i="10"/>
  <c r="E2991" i="10"/>
  <c r="Q2990" i="10" a="1"/>
  <c r="Q2990" i="10" s="1"/>
  <c r="P2990" i="10"/>
  <c r="E2990" i="10"/>
  <c r="Q2989" i="10" a="1"/>
  <c r="Q2989" i="10" s="1"/>
  <c r="P2989" i="10"/>
  <c r="E2989" i="10"/>
  <c r="Q2988" i="10" a="1"/>
  <c r="Q2988" i="10" s="1"/>
  <c r="P2988" i="10"/>
  <c r="E2988" i="10"/>
  <c r="Q2987" i="10" a="1"/>
  <c r="Q2987" i="10" s="1"/>
  <c r="P2987" i="10"/>
  <c r="E2987" i="10"/>
  <c r="Q2986" i="10" a="1"/>
  <c r="Q2986" i="10" s="1"/>
  <c r="P2986" i="10"/>
  <c r="E2986" i="10"/>
  <c r="Q2985" i="10" a="1"/>
  <c r="Q2985" i="10" s="1"/>
  <c r="P2985" i="10"/>
  <c r="E2985" i="10"/>
  <c r="Q2984" i="10" a="1"/>
  <c r="Q2984" i="10" s="1"/>
  <c r="P2984" i="10"/>
  <c r="E2984" i="10"/>
  <c r="Q2983" i="10" a="1"/>
  <c r="Q2983" i="10" s="1"/>
  <c r="P2983" i="10"/>
  <c r="E2983" i="10"/>
  <c r="Q2982" i="10" a="1"/>
  <c r="Q2982" i="10" s="1"/>
  <c r="P2982" i="10"/>
  <c r="E2982" i="10"/>
  <c r="Q2981" i="10" a="1"/>
  <c r="Q2981" i="10" s="1"/>
  <c r="P2981" i="10"/>
  <c r="E2981" i="10"/>
  <c r="Q2980" i="10" a="1"/>
  <c r="Q2980" i="10" s="1"/>
  <c r="P2980" i="10"/>
  <c r="E2980" i="10"/>
  <c r="Q2979" i="10" a="1"/>
  <c r="Q2979" i="10" s="1"/>
  <c r="P2979" i="10"/>
  <c r="E2979" i="10"/>
  <c r="Q2978" i="10" a="1"/>
  <c r="Q2978" i="10" s="1"/>
  <c r="P2978" i="10"/>
  <c r="E2978" i="10"/>
  <c r="Q2977" i="10" a="1"/>
  <c r="Q2977" i="10" s="1"/>
  <c r="P2977" i="10"/>
  <c r="E2977" i="10"/>
  <c r="Q2976" i="10" a="1"/>
  <c r="Q2976" i="10" s="1"/>
  <c r="P2976" i="10"/>
  <c r="E2976" i="10"/>
  <c r="Q2975" i="10" a="1"/>
  <c r="Q2975" i="10" s="1"/>
  <c r="P2975" i="10"/>
  <c r="E2975" i="10"/>
  <c r="Q2974" i="10" a="1"/>
  <c r="Q2974" i="10" s="1"/>
  <c r="P2974" i="10"/>
  <c r="E2974" i="10"/>
  <c r="Q2973" i="10" a="1"/>
  <c r="Q2973" i="10" s="1"/>
  <c r="P2973" i="10"/>
  <c r="E2973" i="10"/>
  <c r="Q2972" i="10" a="1"/>
  <c r="Q2972" i="10" s="1"/>
  <c r="P2972" i="10"/>
  <c r="E2972" i="10"/>
  <c r="Q2971" i="10" a="1"/>
  <c r="Q2971" i="10" s="1"/>
  <c r="P2971" i="10"/>
  <c r="E2971" i="10"/>
  <c r="Q2970" i="10" a="1"/>
  <c r="Q2970" i="10" s="1"/>
  <c r="P2970" i="10"/>
  <c r="E2970" i="10"/>
  <c r="Q2969" i="10" a="1"/>
  <c r="Q2969" i="10" s="1"/>
  <c r="P2969" i="10"/>
  <c r="E2969" i="10"/>
  <c r="Q2968" i="10" a="1"/>
  <c r="Q2968" i="10" s="1"/>
  <c r="P2968" i="10"/>
  <c r="E2968" i="10"/>
  <c r="Q2967" i="10" a="1"/>
  <c r="Q2967" i="10" s="1"/>
  <c r="P2967" i="10"/>
  <c r="E2967" i="10"/>
  <c r="Q2966" i="10" a="1"/>
  <c r="Q2966" i="10" s="1"/>
  <c r="P2966" i="10"/>
  <c r="E2966" i="10"/>
  <c r="Q2965" i="10" a="1"/>
  <c r="Q2965" i="10" s="1"/>
  <c r="P2965" i="10"/>
  <c r="E2965" i="10"/>
  <c r="Q2964" i="10" a="1"/>
  <c r="Q2964" i="10" s="1"/>
  <c r="P2964" i="10"/>
  <c r="E2964" i="10"/>
  <c r="Q2963" i="10" a="1"/>
  <c r="Q2963" i="10" s="1"/>
  <c r="P2963" i="10"/>
  <c r="E2963" i="10"/>
  <c r="Q2962" i="10" a="1"/>
  <c r="Q2962" i="10" s="1"/>
  <c r="P2962" i="10"/>
  <c r="E2962" i="10"/>
  <c r="Q2961" i="10" a="1"/>
  <c r="Q2961" i="10" s="1"/>
  <c r="P2961" i="10"/>
  <c r="E2961" i="10"/>
  <c r="Q2960" i="10" a="1"/>
  <c r="Q2960" i="10" s="1"/>
  <c r="P2960" i="10"/>
  <c r="E2960" i="10"/>
  <c r="Q2959" i="10" a="1"/>
  <c r="Q2959" i="10" s="1"/>
  <c r="P2959" i="10"/>
  <c r="E2959" i="10"/>
  <c r="Q2958" i="10" a="1"/>
  <c r="Q2958" i="10" s="1"/>
  <c r="P2958" i="10"/>
  <c r="E2958" i="10"/>
  <c r="Q2957" i="10" a="1"/>
  <c r="Q2957" i="10" s="1"/>
  <c r="P2957" i="10"/>
  <c r="E2957" i="10"/>
  <c r="Q2956" i="10" a="1"/>
  <c r="Q2956" i="10" s="1"/>
  <c r="P2956" i="10"/>
  <c r="E2956" i="10"/>
  <c r="Q2955" i="10" a="1"/>
  <c r="Q2955" i="10" s="1"/>
  <c r="P2955" i="10"/>
  <c r="E2955" i="10"/>
  <c r="Q2954" i="10" a="1"/>
  <c r="Q2954" i="10" s="1"/>
  <c r="P2954" i="10"/>
  <c r="E2954" i="10"/>
  <c r="Q2953" i="10" a="1"/>
  <c r="Q2953" i="10" s="1"/>
  <c r="P2953" i="10"/>
  <c r="E2953" i="10"/>
  <c r="Q2952" i="10" a="1"/>
  <c r="Q2952" i="10" s="1"/>
  <c r="P2952" i="10"/>
  <c r="E2952" i="10"/>
  <c r="Q2951" i="10" a="1"/>
  <c r="Q2951" i="10" s="1"/>
  <c r="P2951" i="10"/>
  <c r="E2951" i="10"/>
  <c r="Q2950" i="10" a="1"/>
  <c r="Q2950" i="10" s="1"/>
  <c r="P2950" i="10"/>
  <c r="E2950" i="10"/>
  <c r="Q2949" i="10" a="1"/>
  <c r="Q2949" i="10" s="1"/>
  <c r="P2949" i="10"/>
  <c r="E2949" i="10"/>
  <c r="Q2948" i="10" a="1"/>
  <c r="Q2948" i="10" s="1"/>
  <c r="P2948" i="10"/>
  <c r="E2948" i="10"/>
  <c r="Q2947" i="10" a="1"/>
  <c r="Q2947" i="10" s="1"/>
  <c r="P2947" i="10"/>
  <c r="E2947" i="10"/>
  <c r="Q2946" i="10" a="1"/>
  <c r="Q2946" i="10" s="1"/>
  <c r="P2946" i="10"/>
  <c r="E2946" i="10"/>
  <c r="Q2945" i="10" a="1"/>
  <c r="Q2945" i="10" s="1"/>
  <c r="P2945" i="10"/>
  <c r="E2945" i="10"/>
  <c r="Q2944" i="10" a="1"/>
  <c r="Q2944" i="10" s="1"/>
  <c r="P2944" i="10"/>
  <c r="E2944" i="10"/>
  <c r="Q2943" i="10" a="1"/>
  <c r="Q2943" i="10" s="1"/>
  <c r="P2943" i="10"/>
  <c r="E2943" i="10"/>
  <c r="Q2942" i="10" a="1"/>
  <c r="Q2942" i="10" s="1"/>
  <c r="P2942" i="10"/>
  <c r="E2942" i="10"/>
  <c r="Q2941" i="10" a="1"/>
  <c r="Q2941" i="10" s="1"/>
  <c r="P2941" i="10"/>
  <c r="E2941" i="10"/>
  <c r="Q2940" i="10" a="1"/>
  <c r="Q2940" i="10" s="1"/>
  <c r="P2940" i="10"/>
  <c r="E2940" i="10"/>
  <c r="Q2939" i="10" a="1"/>
  <c r="Q2939" i="10" s="1"/>
  <c r="P2939" i="10"/>
  <c r="E2939" i="10"/>
  <c r="Q2938" i="10" a="1"/>
  <c r="Q2938" i="10" s="1"/>
  <c r="P2938" i="10"/>
  <c r="E2938" i="10"/>
  <c r="Q2937" i="10" a="1"/>
  <c r="Q2937" i="10" s="1"/>
  <c r="P2937" i="10"/>
  <c r="E2937" i="10"/>
  <c r="Q2936" i="10" a="1"/>
  <c r="Q2936" i="10" s="1"/>
  <c r="P2936" i="10"/>
  <c r="E2936" i="10"/>
  <c r="Q2935" i="10" a="1"/>
  <c r="Q2935" i="10" s="1"/>
  <c r="P2935" i="10"/>
  <c r="E2935" i="10"/>
  <c r="Q2934" i="10" a="1"/>
  <c r="Q2934" i="10" s="1"/>
  <c r="P2934" i="10"/>
  <c r="E2934" i="10"/>
  <c r="Q2933" i="10" a="1"/>
  <c r="Q2933" i="10" s="1"/>
  <c r="P2933" i="10"/>
  <c r="E2933" i="10"/>
  <c r="Q2932" i="10" a="1"/>
  <c r="Q2932" i="10" s="1"/>
  <c r="P2932" i="10"/>
  <c r="E2932" i="10"/>
  <c r="Q2931" i="10" a="1"/>
  <c r="Q2931" i="10" s="1"/>
  <c r="P2931" i="10"/>
  <c r="E2931" i="10"/>
  <c r="Q2930" i="10" a="1"/>
  <c r="Q2930" i="10" s="1"/>
  <c r="P2930" i="10"/>
  <c r="E2930" i="10"/>
  <c r="Q2929" i="10" a="1"/>
  <c r="Q2929" i="10" s="1"/>
  <c r="P2929" i="10"/>
  <c r="E2929" i="10"/>
  <c r="Q2928" i="10" a="1"/>
  <c r="Q2928" i="10" s="1"/>
  <c r="P2928" i="10"/>
  <c r="E2928" i="10"/>
  <c r="Q2927" i="10" a="1"/>
  <c r="Q2927" i="10" s="1"/>
  <c r="P2927" i="10"/>
  <c r="E2927" i="10"/>
  <c r="Q2926" i="10" a="1"/>
  <c r="Q2926" i="10" s="1"/>
  <c r="P2926" i="10"/>
  <c r="E2926" i="10"/>
  <c r="Q2925" i="10" a="1"/>
  <c r="Q2925" i="10" s="1"/>
  <c r="P2925" i="10"/>
  <c r="E2925" i="10"/>
  <c r="Q2924" i="10" a="1"/>
  <c r="Q2924" i="10" s="1"/>
  <c r="P2924" i="10"/>
  <c r="E2924" i="10"/>
  <c r="Q2923" i="10" a="1"/>
  <c r="Q2923" i="10" s="1"/>
  <c r="P2923" i="10"/>
  <c r="E2923" i="10"/>
  <c r="Q2922" i="10" a="1"/>
  <c r="Q2922" i="10" s="1"/>
  <c r="P2922" i="10"/>
  <c r="E2922" i="10"/>
  <c r="Q2921" i="10" a="1"/>
  <c r="Q2921" i="10" s="1"/>
  <c r="P2921" i="10"/>
  <c r="E2921" i="10"/>
  <c r="Q2920" i="10" a="1"/>
  <c r="Q2920" i="10" s="1"/>
  <c r="P2920" i="10"/>
  <c r="E2920" i="10"/>
  <c r="Q2919" i="10" a="1"/>
  <c r="Q2919" i="10" s="1"/>
  <c r="P2919" i="10"/>
  <c r="E2919" i="10"/>
  <c r="Q2918" i="10" a="1"/>
  <c r="Q2918" i="10" s="1"/>
  <c r="P2918" i="10"/>
  <c r="E2918" i="10"/>
  <c r="Q2917" i="10" a="1"/>
  <c r="Q2917" i="10" s="1"/>
  <c r="P2917" i="10"/>
  <c r="E2917" i="10"/>
  <c r="Q2916" i="10" a="1"/>
  <c r="Q2916" i="10" s="1"/>
  <c r="P2916" i="10"/>
  <c r="E2916" i="10"/>
  <c r="Q2915" i="10" a="1"/>
  <c r="Q2915" i="10" s="1"/>
  <c r="P2915" i="10"/>
  <c r="E2915" i="10"/>
  <c r="Q2914" i="10" a="1"/>
  <c r="Q2914" i="10" s="1"/>
  <c r="P2914" i="10"/>
  <c r="E2914" i="10"/>
  <c r="Q2913" i="10" a="1"/>
  <c r="Q2913" i="10" s="1"/>
  <c r="P2913" i="10"/>
  <c r="E2913" i="10"/>
  <c r="Q2912" i="10" a="1"/>
  <c r="Q2912" i="10" s="1"/>
  <c r="P2912" i="10"/>
  <c r="E2912" i="10"/>
  <c r="Q2911" i="10" a="1"/>
  <c r="Q2911" i="10" s="1"/>
  <c r="P2911" i="10"/>
  <c r="E2911" i="10"/>
  <c r="Q2910" i="10" a="1"/>
  <c r="Q2910" i="10" s="1"/>
  <c r="P2910" i="10"/>
  <c r="E2910" i="10"/>
  <c r="Q2909" i="10" a="1"/>
  <c r="Q2909" i="10" s="1"/>
  <c r="P2909" i="10"/>
  <c r="E2909" i="10"/>
  <c r="Q2908" i="10" a="1"/>
  <c r="Q2908" i="10" s="1"/>
  <c r="P2908" i="10"/>
  <c r="E2908" i="10"/>
  <c r="Q2907" i="10" a="1"/>
  <c r="Q2907" i="10" s="1"/>
  <c r="P2907" i="10"/>
  <c r="E2907" i="10"/>
  <c r="Q2906" i="10" a="1"/>
  <c r="Q2906" i="10" s="1"/>
  <c r="P2906" i="10"/>
  <c r="E2906" i="10"/>
  <c r="Q2905" i="10" a="1"/>
  <c r="Q2905" i="10" s="1"/>
  <c r="P2905" i="10"/>
  <c r="E2905" i="10"/>
  <c r="Q2904" i="10" a="1"/>
  <c r="Q2904" i="10" s="1"/>
  <c r="P2904" i="10"/>
  <c r="E2904" i="10"/>
  <c r="Q2903" i="10" a="1"/>
  <c r="Q2903" i="10" s="1"/>
  <c r="P2903" i="10"/>
  <c r="E2903" i="10"/>
  <c r="Q2902" i="10" a="1"/>
  <c r="Q2902" i="10" s="1"/>
  <c r="P2902" i="10"/>
  <c r="E2902" i="10"/>
  <c r="Q2901" i="10" a="1"/>
  <c r="Q2901" i="10" s="1"/>
  <c r="P2901" i="10"/>
  <c r="E2901" i="10"/>
  <c r="Q2900" i="10" a="1"/>
  <c r="Q2900" i="10" s="1"/>
  <c r="P2900" i="10"/>
  <c r="E2900" i="10"/>
  <c r="Q2899" i="10" a="1"/>
  <c r="Q2899" i="10" s="1"/>
  <c r="P2899" i="10"/>
  <c r="E2899" i="10"/>
  <c r="Q2898" i="10" a="1"/>
  <c r="Q2898" i="10" s="1"/>
  <c r="P2898" i="10"/>
  <c r="E2898" i="10"/>
  <c r="Q2897" i="10" a="1"/>
  <c r="Q2897" i="10" s="1"/>
  <c r="P2897" i="10"/>
  <c r="E2897" i="10"/>
  <c r="Q2896" i="10" a="1"/>
  <c r="Q2896" i="10" s="1"/>
  <c r="P2896" i="10"/>
  <c r="E2896" i="10"/>
  <c r="Q2895" i="10" a="1"/>
  <c r="Q2895" i="10" s="1"/>
  <c r="P2895" i="10"/>
  <c r="E2895" i="10"/>
  <c r="Q2894" i="10" a="1"/>
  <c r="Q2894" i="10" s="1"/>
  <c r="P2894" i="10"/>
  <c r="E2894" i="10"/>
  <c r="Q2893" i="10" a="1"/>
  <c r="Q2893" i="10" s="1"/>
  <c r="P2893" i="10"/>
  <c r="E2893" i="10"/>
  <c r="Q2892" i="10" a="1"/>
  <c r="Q2892" i="10" s="1"/>
  <c r="P2892" i="10"/>
  <c r="E2892" i="10"/>
  <c r="Q2891" i="10" a="1"/>
  <c r="Q2891" i="10" s="1"/>
  <c r="P2891" i="10"/>
  <c r="E2891" i="10"/>
  <c r="Q2890" i="10" a="1"/>
  <c r="Q2890" i="10" s="1"/>
  <c r="P2890" i="10"/>
  <c r="E2890" i="10"/>
  <c r="Q2889" i="10" a="1"/>
  <c r="Q2889" i="10" s="1"/>
  <c r="P2889" i="10"/>
  <c r="E2889" i="10"/>
  <c r="Q2888" i="10" a="1"/>
  <c r="Q2888" i="10" s="1"/>
  <c r="P2888" i="10"/>
  <c r="E2888" i="10"/>
  <c r="Q2887" i="10" a="1"/>
  <c r="Q2887" i="10" s="1"/>
  <c r="P2887" i="10"/>
  <c r="E2887" i="10"/>
  <c r="Q2886" i="10" a="1"/>
  <c r="Q2886" i="10" s="1"/>
  <c r="P2886" i="10"/>
  <c r="E2886" i="10"/>
  <c r="Q2885" i="10" a="1"/>
  <c r="Q2885" i="10" s="1"/>
  <c r="P2885" i="10"/>
  <c r="E2885" i="10"/>
  <c r="Q2884" i="10" a="1"/>
  <c r="Q2884" i="10" s="1"/>
  <c r="P2884" i="10"/>
  <c r="E2884" i="10"/>
  <c r="Q2883" i="10" a="1"/>
  <c r="Q2883" i="10" s="1"/>
  <c r="P2883" i="10"/>
  <c r="E2883" i="10"/>
  <c r="Q2882" i="10" a="1"/>
  <c r="Q2882" i="10" s="1"/>
  <c r="P2882" i="10"/>
  <c r="E2882" i="10"/>
  <c r="Q2881" i="10" a="1"/>
  <c r="Q2881" i="10" s="1"/>
  <c r="P2881" i="10"/>
  <c r="E2881" i="10"/>
  <c r="Q2880" i="10" a="1"/>
  <c r="Q2880" i="10" s="1"/>
  <c r="P2880" i="10"/>
  <c r="E2880" i="10"/>
  <c r="Q2879" i="10" a="1"/>
  <c r="Q2879" i="10" s="1"/>
  <c r="P2879" i="10"/>
  <c r="E2879" i="10"/>
  <c r="Q2878" i="10" a="1"/>
  <c r="Q2878" i="10" s="1"/>
  <c r="P2878" i="10"/>
  <c r="E2878" i="10"/>
  <c r="Q2877" i="10" a="1"/>
  <c r="Q2877" i="10" s="1"/>
  <c r="P2877" i="10"/>
  <c r="E2877" i="10"/>
  <c r="Q2876" i="10" a="1"/>
  <c r="Q2876" i="10" s="1"/>
  <c r="P2876" i="10"/>
  <c r="E2876" i="10"/>
  <c r="Q2875" i="10" a="1"/>
  <c r="Q2875" i="10" s="1"/>
  <c r="P2875" i="10"/>
  <c r="E2875" i="10"/>
  <c r="Q2874" i="10" a="1"/>
  <c r="Q2874" i="10" s="1"/>
  <c r="P2874" i="10"/>
  <c r="E2874" i="10"/>
  <c r="Q2873" i="10" a="1"/>
  <c r="Q2873" i="10" s="1"/>
  <c r="P2873" i="10"/>
  <c r="E2873" i="10"/>
  <c r="Q2872" i="10" a="1"/>
  <c r="Q2872" i="10" s="1"/>
  <c r="P2872" i="10"/>
  <c r="E2872" i="10"/>
  <c r="Q2871" i="10" a="1"/>
  <c r="Q2871" i="10" s="1"/>
  <c r="P2871" i="10"/>
  <c r="E2871" i="10"/>
  <c r="Q2870" i="10" a="1"/>
  <c r="Q2870" i="10" s="1"/>
  <c r="P2870" i="10"/>
  <c r="E2870" i="10"/>
  <c r="Q2869" i="10" a="1"/>
  <c r="Q2869" i="10" s="1"/>
  <c r="P2869" i="10"/>
  <c r="E2869" i="10"/>
  <c r="Q2868" i="10" a="1"/>
  <c r="Q2868" i="10" s="1"/>
  <c r="P2868" i="10"/>
  <c r="E2868" i="10"/>
  <c r="Q2867" i="10" a="1"/>
  <c r="Q2867" i="10" s="1"/>
  <c r="P2867" i="10"/>
  <c r="E2867" i="10"/>
  <c r="Q2866" i="10" a="1"/>
  <c r="Q2866" i="10" s="1"/>
  <c r="P2866" i="10"/>
  <c r="E2866" i="10"/>
  <c r="Q2865" i="10" a="1"/>
  <c r="Q2865" i="10" s="1"/>
  <c r="P2865" i="10"/>
  <c r="E2865" i="10"/>
  <c r="Q2864" i="10" a="1"/>
  <c r="Q2864" i="10" s="1"/>
  <c r="P2864" i="10"/>
  <c r="E2864" i="10"/>
  <c r="Q2863" i="10" a="1"/>
  <c r="Q2863" i="10" s="1"/>
  <c r="P2863" i="10"/>
  <c r="E2863" i="10"/>
  <c r="Q2862" i="10" a="1"/>
  <c r="Q2862" i="10" s="1"/>
  <c r="P2862" i="10"/>
  <c r="E2862" i="10"/>
  <c r="Q2861" i="10" a="1"/>
  <c r="Q2861" i="10" s="1"/>
  <c r="P2861" i="10"/>
  <c r="E2861" i="10"/>
  <c r="Q2860" i="10" a="1"/>
  <c r="Q2860" i="10" s="1"/>
  <c r="P2860" i="10"/>
  <c r="E2860" i="10"/>
  <c r="Q2859" i="10" a="1"/>
  <c r="Q2859" i="10" s="1"/>
  <c r="P2859" i="10"/>
  <c r="E2859" i="10"/>
  <c r="Q2858" i="10" a="1"/>
  <c r="Q2858" i="10" s="1"/>
  <c r="P2858" i="10"/>
  <c r="E2858" i="10"/>
  <c r="Q2857" i="10" a="1"/>
  <c r="Q2857" i="10" s="1"/>
  <c r="P2857" i="10"/>
  <c r="E2857" i="10"/>
  <c r="Q2856" i="10" a="1"/>
  <c r="Q2856" i="10" s="1"/>
  <c r="P2856" i="10"/>
  <c r="E2856" i="10"/>
  <c r="Q2855" i="10" a="1"/>
  <c r="Q2855" i="10" s="1"/>
  <c r="P2855" i="10"/>
  <c r="E2855" i="10"/>
  <c r="Q2854" i="10" a="1"/>
  <c r="Q2854" i="10" s="1"/>
  <c r="P2854" i="10"/>
  <c r="E2854" i="10"/>
  <c r="Q2853" i="10" a="1"/>
  <c r="Q2853" i="10" s="1"/>
  <c r="P2853" i="10"/>
  <c r="E2853" i="10"/>
  <c r="Q2852" i="10" a="1"/>
  <c r="Q2852" i="10" s="1"/>
  <c r="P2852" i="10"/>
  <c r="E2852" i="10"/>
  <c r="Q2851" i="10" a="1"/>
  <c r="Q2851" i="10" s="1"/>
  <c r="P2851" i="10"/>
  <c r="E2851" i="10"/>
  <c r="Q2850" i="10" a="1"/>
  <c r="Q2850" i="10" s="1"/>
  <c r="P2850" i="10"/>
  <c r="E2850" i="10"/>
  <c r="Q2849" i="10" a="1"/>
  <c r="Q2849" i="10" s="1"/>
  <c r="P2849" i="10"/>
  <c r="E2849" i="10"/>
  <c r="Q2848" i="10" a="1"/>
  <c r="Q2848" i="10" s="1"/>
  <c r="P2848" i="10"/>
  <c r="E2848" i="10"/>
  <c r="Q2847" i="10" a="1"/>
  <c r="Q2847" i="10" s="1"/>
  <c r="P2847" i="10"/>
  <c r="E2847" i="10"/>
  <c r="Q2846" i="10" a="1"/>
  <c r="Q2846" i="10" s="1"/>
  <c r="P2846" i="10"/>
  <c r="E2846" i="10"/>
  <c r="Q2845" i="10" a="1"/>
  <c r="Q2845" i="10" s="1"/>
  <c r="P2845" i="10"/>
  <c r="E2845" i="10"/>
  <c r="Q2844" i="10" a="1"/>
  <c r="Q2844" i="10" s="1"/>
  <c r="P2844" i="10"/>
  <c r="E2844" i="10"/>
  <c r="Q2843" i="10" a="1"/>
  <c r="Q2843" i="10" s="1"/>
  <c r="P2843" i="10"/>
  <c r="E2843" i="10"/>
  <c r="Q2842" i="10" a="1"/>
  <c r="Q2842" i="10" s="1"/>
  <c r="P2842" i="10"/>
  <c r="E2842" i="10"/>
  <c r="Q2841" i="10" a="1"/>
  <c r="Q2841" i="10" s="1"/>
  <c r="P2841" i="10"/>
  <c r="E2841" i="10"/>
  <c r="Q2840" i="10" a="1"/>
  <c r="Q2840" i="10" s="1"/>
  <c r="P2840" i="10"/>
  <c r="E2840" i="10"/>
  <c r="Q2839" i="10" a="1"/>
  <c r="Q2839" i="10" s="1"/>
  <c r="P2839" i="10"/>
  <c r="E2839" i="10"/>
  <c r="Q2838" i="10" a="1"/>
  <c r="Q2838" i="10" s="1"/>
  <c r="P2838" i="10"/>
  <c r="E2838" i="10"/>
  <c r="Q2837" i="10" a="1"/>
  <c r="Q2837" i="10" s="1"/>
  <c r="P2837" i="10"/>
  <c r="E2837" i="10"/>
  <c r="Q2836" i="10" a="1"/>
  <c r="Q2836" i="10" s="1"/>
  <c r="P2836" i="10"/>
  <c r="E2836" i="10"/>
  <c r="Q2835" i="10" a="1"/>
  <c r="Q2835" i="10" s="1"/>
  <c r="P2835" i="10"/>
  <c r="E2835" i="10"/>
  <c r="Q2834" i="10" a="1"/>
  <c r="Q2834" i="10" s="1"/>
  <c r="P2834" i="10"/>
  <c r="E2834" i="10"/>
  <c r="Q2833" i="10" a="1"/>
  <c r="Q2833" i="10" s="1"/>
  <c r="P2833" i="10"/>
  <c r="E2833" i="10"/>
  <c r="Q2832" i="10" a="1"/>
  <c r="Q2832" i="10" s="1"/>
  <c r="P2832" i="10"/>
  <c r="E2832" i="10"/>
  <c r="Q2831" i="10" a="1"/>
  <c r="Q2831" i="10" s="1"/>
  <c r="P2831" i="10"/>
  <c r="E2831" i="10"/>
  <c r="Q2830" i="10" a="1"/>
  <c r="Q2830" i="10" s="1"/>
  <c r="P2830" i="10"/>
  <c r="E2830" i="10"/>
  <c r="Q2829" i="10" a="1"/>
  <c r="Q2829" i="10" s="1"/>
  <c r="P2829" i="10"/>
  <c r="E2829" i="10"/>
  <c r="Q2828" i="10" a="1"/>
  <c r="Q2828" i="10" s="1"/>
  <c r="P2828" i="10"/>
  <c r="E2828" i="10"/>
  <c r="Q2827" i="10" a="1"/>
  <c r="Q2827" i="10" s="1"/>
  <c r="P2827" i="10"/>
  <c r="E2827" i="10"/>
  <c r="Q2826" i="10" a="1"/>
  <c r="Q2826" i="10" s="1"/>
  <c r="P2826" i="10"/>
  <c r="E2826" i="10"/>
  <c r="Q2825" i="10" a="1"/>
  <c r="Q2825" i="10" s="1"/>
  <c r="P2825" i="10"/>
  <c r="E2825" i="10"/>
  <c r="Q2824" i="10" a="1"/>
  <c r="Q2824" i="10" s="1"/>
  <c r="P2824" i="10"/>
  <c r="E2824" i="10"/>
  <c r="Q2823" i="10" a="1"/>
  <c r="Q2823" i="10" s="1"/>
  <c r="P2823" i="10"/>
  <c r="E2823" i="10"/>
  <c r="Q2822" i="10" a="1"/>
  <c r="Q2822" i="10" s="1"/>
  <c r="P2822" i="10"/>
  <c r="E2822" i="10"/>
  <c r="Q2821" i="10" a="1"/>
  <c r="Q2821" i="10" s="1"/>
  <c r="P2821" i="10"/>
  <c r="E2821" i="10"/>
  <c r="Q2820" i="10" a="1"/>
  <c r="Q2820" i="10" s="1"/>
  <c r="P2820" i="10"/>
  <c r="E2820" i="10"/>
  <c r="Q2819" i="10" a="1"/>
  <c r="Q2819" i="10" s="1"/>
  <c r="P2819" i="10"/>
  <c r="E2819" i="10"/>
  <c r="Q2818" i="10" a="1"/>
  <c r="Q2818" i="10" s="1"/>
  <c r="P2818" i="10"/>
  <c r="E2818" i="10"/>
  <c r="Q2817" i="10" a="1"/>
  <c r="Q2817" i="10" s="1"/>
  <c r="P2817" i="10"/>
  <c r="E2817" i="10"/>
  <c r="Q2816" i="10" a="1"/>
  <c r="Q2816" i="10" s="1"/>
  <c r="P2816" i="10"/>
  <c r="E2816" i="10"/>
  <c r="Q2815" i="10" a="1"/>
  <c r="Q2815" i="10" s="1"/>
  <c r="P2815" i="10"/>
  <c r="E2815" i="10"/>
  <c r="Q2814" i="10" a="1"/>
  <c r="Q2814" i="10" s="1"/>
  <c r="P2814" i="10"/>
  <c r="E2814" i="10"/>
  <c r="Q2813" i="10" a="1"/>
  <c r="Q2813" i="10" s="1"/>
  <c r="P2813" i="10"/>
  <c r="E2813" i="10"/>
  <c r="Q2812" i="10" a="1"/>
  <c r="Q2812" i="10" s="1"/>
  <c r="P2812" i="10"/>
  <c r="E2812" i="10"/>
  <c r="Q2811" i="10" a="1"/>
  <c r="Q2811" i="10" s="1"/>
  <c r="P2811" i="10"/>
  <c r="E2811" i="10"/>
  <c r="Q2810" i="10" a="1"/>
  <c r="Q2810" i="10" s="1"/>
  <c r="P2810" i="10"/>
  <c r="E2810" i="10"/>
  <c r="Q2809" i="10" a="1"/>
  <c r="Q2809" i="10" s="1"/>
  <c r="P2809" i="10"/>
  <c r="E2809" i="10"/>
  <c r="Q2808" i="10" a="1"/>
  <c r="Q2808" i="10" s="1"/>
  <c r="P2808" i="10"/>
  <c r="E2808" i="10"/>
  <c r="Q2807" i="10" a="1"/>
  <c r="Q2807" i="10" s="1"/>
  <c r="P2807" i="10"/>
  <c r="E2807" i="10"/>
  <c r="Q2806" i="10" a="1"/>
  <c r="Q2806" i="10" s="1"/>
  <c r="P2806" i="10"/>
  <c r="E2806" i="10"/>
  <c r="Q2805" i="10" a="1"/>
  <c r="Q2805" i="10" s="1"/>
  <c r="P2805" i="10"/>
  <c r="E2805" i="10"/>
  <c r="Q2804" i="10" a="1"/>
  <c r="Q2804" i="10" s="1"/>
  <c r="P2804" i="10"/>
  <c r="E2804" i="10"/>
  <c r="Q2803" i="10" a="1"/>
  <c r="Q2803" i="10" s="1"/>
  <c r="P2803" i="10"/>
  <c r="E2803" i="10"/>
  <c r="Q2802" i="10" a="1"/>
  <c r="Q2802" i="10" s="1"/>
  <c r="P2802" i="10"/>
  <c r="E2802" i="10"/>
  <c r="Q2801" i="10" a="1"/>
  <c r="Q2801" i="10" s="1"/>
  <c r="P2801" i="10"/>
  <c r="E2801" i="10"/>
  <c r="Q2800" i="10" a="1"/>
  <c r="Q2800" i="10" s="1"/>
  <c r="P2800" i="10"/>
  <c r="E2800" i="10"/>
  <c r="Q2799" i="10" a="1"/>
  <c r="Q2799" i="10" s="1"/>
  <c r="P2799" i="10"/>
  <c r="E2799" i="10"/>
  <c r="Q2798" i="10" a="1"/>
  <c r="Q2798" i="10" s="1"/>
  <c r="P2798" i="10"/>
  <c r="E2798" i="10"/>
  <c r="Q2797" i="10" a="1"/>
  <c r="Q2797" i="10" s="1"/>
  <c r="P2797" i="10"/>
  <c r="E2797" i="10"/>
  <c r="Q2796" i="10" a="1"/>
  <c r="Q2796" i="10" s="1"/>
  <c r="P2796" i="10"/>
  <c r="E2796" i="10"/>
  <c r="Q2795" i="10" a="1"/>
  <c r="Q2795" i="10" s="1"/>
  <c r="P2795" i="10"/>
  <c r="E2795" i="10"/>
  <c r="Q2794" i="10" a="1"/>
  <c r="Q2794" i="10" s="1"/>
  <c r="P2794" i="10"/>
  <c r="E2794" i="10"/>
  <c r="Q2793" i="10" a="1"/>
  <c r="Q2793" i="10" s="1"/>
  <c r="P2793" i="10"/>
  <c r="E2793" i="10"/>
  <c r="Q2792" i="10" a="1"/>
  <c r="Q2792" i="10" s="1"/>
  <c r="P2792" i="10"/>
  <c r="E2792" i="10"/>
  <c r="Q2791" i="10" a="1"/>
  <c r="Q2791" i="10" s="1"/>
  <c r="P2791" i="10"/>
  <c r="E2791" i="10"/>
  <c r="Q2790" i="10" a="1"/>
  <c r="Q2790" i="10" s="1"/>
  <c r="P2790" i="10"/>
  <c r="E2790" i="10"/>
  <c r="Q2789" i="10" a="1"/>
  <c r="Q2789" i="10" s="1"/>
  <c r="P2789" i="10"/>
  <c r="E2789" i="10"/>
  <c r="Q2788" i="10" a="1"/>
  <c r="Q2788" i="10" s="1"/>
  <c r="P2788" i="10"/>
  <c r="E2788" i="10"/>
  <c r="Q2787" i="10" a="1"/>
  <c r="Q2787" i="10" s="1"/>
  <c r="P2787" i="10"/>
  <c r="E2787" i="10"/>
  <c r="Q2786" i="10" a="1"/>
  <c r="Q2786" i="10" s="1"/>
  <c r="P2786" i="10"/>
  <c r="E2786" i="10"/>
  <c r="Q2785" i="10" a="1"/>
  <c r="Q2785" i="10" s="1"/>
  <c r="P2785" i="10"/>
  <c r="E2785" i="10"/>
  <c r="Q2784" i="10" a="1"/>
  <c r="Q2784" i="10" s="1"/>
  <c r="P2784" i="10"/>
  <c r="E2784" i="10"/>
  <c r="Q2783" i="10" a="1"/>
  <c r="Q2783" i="10" s="1"/>
  <c r="P2783" i="10"/>
  <c r="E2783" i="10"/>
  <c r="Q2782" i="10" a="1"/>
  <c r="Q2782" i="10" s="1"/>
  <c r="P2782" i="10"/>
  <c r="E2782" i="10"/>
  <c r="Q2781" i="10" a="1"/>
  <c r="Q2781" i="10" s="1"/>
  <c r="P2781" i="10"/>
  <c r="E2781" i="10"/>
  <c r="Q2780" i="10" a="1"/>
  <c r="Q2780" i="10" s="1"/>
  <c r="P2780" i="10"/>
  <c r="E2780" i="10"/>
  <c r="Q2779" i="10" a="1"/>
  <c r="Q2779" i="10" s="1"/>
  <c r="P2779" i="10"/>
  <c r="E2779" i="10"/>
  <c r="Q2778" i="10" a="1"/>
  <c r="Q2778" i="10" s="1"/>
  <c r="P2778" i="10"/>
  <c r="E2778" i="10"/>
  <c r="Q2777" i="10" a="1"/>
  <c r="Q2777" i="10" s="1"/>
  <c r="P2777" i="10"/>
  <c r="E2777" i="10"/>
  <c r="Q2776" i="10" a="1"/>
  <c r="Q2776" i="10" s="1"/>
  <c r="P2776" i="10"/>
  <c r="E2776" i="10"/>
  <c r="Q2775" i="10" a="1"/>
  <c r="Q2775" i="10" s="1"/>
  <c r="P2775" i="10"/>
  <c r="E2775" i="10"/>
  <c r="Q2774" i="10" a="1"/>
  <c r="Q2774" i="10" s="1"/>
  <c r="P2774" i="10"/>
  <c r="E2774" i="10"/>
  <c r="Q2773" i="10" a="1"/>
  <c r="Q2773" i="10" s="1"/>
  <c r="P2773" i="10"/>
  <c r="E2773" i="10"/>
  <c r="Q2772" i="10" a="1"/>
  <c r="Q2772" i="10" s="1"/>
  <c r="P2772" i="10"/>
  <c r="E2772" i="10"/>
  <c r="Q2771" i="10" a="1"/>
  <c r="Q2771" i="10" s="1"/>
  <c r="P2771" i="10"/>
  <c r="E2771" i="10"/>
  <c r="Q2770" i="10" a="1"/>
  <c r="Q2770" i="10" s="1"/>
  <c r="P2770" i="10"/>
  <c r="E2770" i="10"/>
  <c r="Q2769" i="10" a="1"/>
  <c r="Q2769" i="10" s="1"/>
  <c r="P2769" i="10"/>
  <c r="E2769" i="10"/>
  <c r="Q2768" i="10" a="1"/>
  <c r="Q2768" i="10" s="1"/>
  <c r="P2768" i="10"/>
  <c r="E2768" i="10"/>
  <c r="Q2767" i="10" a="1"/>
  <c r="Q2767" i="10" s="1"/>
  <c r="P2767" i="10"/>
  <c r="E2767" i="10"/>
  <c r="Q2766" i="10" a="1"/>
  <c r="Q2766" i="10" s="1"/>
  <c r="P2766" i="10"/>
  <c r="E2766" i="10"/>
  <c r="Q2765" i="10" a="1"/>
  <c r="Q2765" i="10" s="1"/>
  <c r="P2765" i="10"/>
  <c r="E2765" i="10"/>
  <c r="Q2764" i="10" a="1"/>
  <c r="Q2764" i="10" s="1"/>
  <c r="P2764" i="10"/>
  <c r="E2764" i="10"/>
  <c r="Q2763" i="10" a="1"/>
  <c r="Q2763" i="10" s="1"/>
  <c r="P2763" i="10"/>
  <c r="E2763" i="10"/>
  <c r="Q2762" i="10" a="1"/>
  <c r="Q2762" i="10" s="1"/>
  <c r="P2762" i="10"/>
  <c r="E2762" i="10"/>
  <c r="Q2761" i="10" a="1"/>
  <c r="Q2761" i="10" s="1"/>
  <c r="P2761" i="10"/>
  <c r="E2761" i="10"/>
  <c r="Q2760" i="10" a="1"/>
  <c r="Q2760" i="10" s="1"/>
  <c r="P2760" i="10"/>
  <c r="E2760" i="10"/>
  <c r="Q2759" i="10" a="1"/>
  <c r="Q2759" i="10" s="1"/>
  <c r="P2759" i="10"/>
  <c r="E2759" i="10"/>
  <c r="Q2758" i="10" a="1"/>
  <c r="Q2758" i="10" s="1"/>
  <c r="P2758" i="10"/>
  <c r="E2758" i="10"/>
  <c r="Q2757" i="10" a="1"/>
  <c r="Q2757" i="10" s="1"/>
  <c r="P2757" i="10"/>
  <c r="E2757" i="10"/>
  <c r="Q2756" i="10" a="1"/>
  <c r="Q2756" i="10" s="1"/>
  <c r="P2756" i="10"/>
  <c r="E2756" i="10"/>
  <c r="Q2755" i="10" a="1"/>
  <c r="Q2755" i="10" s="1"/>
  <c r="P2755" i="10"/>
  <c r="E2755" i="10"/>
  <c r="Q2754" i="10" a="1"/>
  <c r="Q2754" i="10" s="1"/>
  <c r="P2754" i="10"/>
  <c r="E2754" i="10"/>
  <c r="Q2753" i="10" a="1"/>
  <c r="Q2753" i="10" s="1"/>
  <c r="P2753" i="10"/>
  <c r="E2753" i="10"/>
  <c r="Q2752" i="10" a="1"/>
  <c r="Q2752" i="10" s="1"/>
  <c r="P2752" i="10"/>
  <c r="E2752" i="10"/>
  <c r="Q2751" i="10" a="1"/>
  <c r="Q2751" i="10" s="1"/>
  <c r="P2751" i="10"/>
  <c r="E2751" i="10"/>
  <c r="Q2750" i="10" a="1"/>
  <c r="Q2750" i="10" s="1"/>
  <c r="P2750" i="10"/>
  <c r="E2750" i="10"/>
  <c r="Q2749" i="10" a="1"/>
  <c r="Q2749" i="10" s="1"/>
  <c r="P2749" i="10"/>
  <c r="E2749" i="10"/>
  <c r="Q2748" i="10" a="1"/>
  <c r="Q2748" i="10" s="1"/>
  <c r="P2748" i="10"/>
  <c r="E2748" i="10"/>
  <c r="Q2747" i="10" a="1"/>
  <c r="Q2747" i="10" s="1"/>
  <c r="P2747" i="10"/>
  <c r="E2747" i="10"/>
  <c r="Q2746" i="10" a="1"/>
  <c r="Q2746" i="10" s="1"/>
  <c r="P2746" i="10"/>
  <c r="E2746" i="10"/>
  <c r="Q2745" i="10" a="1"/>
  <c r="Q2745" i="10" s="1"/>
  <c r="P2745" i="10"/>
  <c r="E2745" i="10"/>
  <c r="Q2744" i="10" a="1"/>
  <c r="Q2744" i="10" s="1"/>
  <c r="P2744" i="10"/>
  <c r="E2744" i="10"/>
  <c r="Q2743" i="10" a="1"/>
  <c r="Q2743" i="10" s="1"/>
  <c r="P2743" i="10"/>
  <c r="E2743" i="10"/>
  <c r="Q2742" i="10" a="1"/>
  <c r="Q2742" i="10" s="1"/>
  <c r="P2742" i="10"/>
  <c r="E2742" i="10"/>
  <c r="Q2741" i="10" a="1"/>
  <c r="Q2741" i="10" s="1"/>
  <c r="P2741" i="10"/>
  <c r="E2741" i="10"/>
  <c r="Q2740" i="10" a="1"/>
  <c r="Q2740" i="10" s="1"/>
  <c r="P2740" i="10"/>
  <c r="E2740" i="10"/>
  <c r="Q2739" i="10" a="1"/>
  <c r="Q2739" i="10" s="1"/>
  <c r="P2739" i="10"/>
  <c r="E2739" i="10"/>
  <c r="Q2738" i="10" a="1"/>
  <c r="Q2738" i="10" s="1"/>
  <c r="P2738" i="10"/>
  <c r="E2738" i="10"/>
  <c r="Q2737" i="10" a="1"/>
  <c r="Q2737" i="10" s="1"/>
  <c r="P2737" i="10"/>
  <c r="E2737" i="10"/>
  <c r="Q2736" i="10" a="1"/>
  <c r="Q2736" i="10" s="1"/>
  <c r="P2736" i="10"/>
  <c r="E2736" i="10"/>
  <c r="Q2735" i="10" a="1"/>
  <c r="Q2735" i="10" s="1"/>
  <c r="P2735" i="10"/>
  <c r="E2735" i="10"/>
  <c r="Q2734" i="10" a="1"/>
  <c r="Q2734" i="10" s="1"/>
  <c r="P2734" i="10"/>
  <c r="E2734" i="10"/>
  <c r="Q2733" i="10" a="1"/>
  <c r="Q2733" i="10" s="1"/>
  <c r="P2733" i="10"/>
  <c r="E2733" i="10"/>
  <c r="Q2732" i="10" a="1"/>
  <c r="Q2732" i="10" s="1"/>
  <c r="P2732" i="10"/>
  <c r="E2732" i="10"/>
  <c r="Q2731" i="10" a="1"/>
  <c r="Q2731" i="10" s="1"/>
  <c r="P2731" i="10"/>
  <c r="E2731" i="10"/>
  <c r="Q2730" i="10" a="1"/>
  <c r="Q2730" i="10" s="1"/>
  <c r="P2730" i="10"/>
  <c r="E2730" i="10"/>
  <c r="Q2729" i="10" a="1"/>
  <c r="Q2729" i="10" s="1"/>
  <c r="P2729" i="10"/>
  <c r="E2729" i="10"/>
  <c r="Q2728" i="10" a="1"/>
  <c r="Q2728" i="10" s="1"/>
  <c r="P2728" i="10"/>
  <c r="E2728" i="10"/>
  <c r="Q2727" i="10" a="1"/>
  <c r="Q2727" i="10" s="1"/>
  <c r="P2727" i="10"/>
  <c r="E2727" i="10"/>
  <c r="Q2726" i="10" a="1"/>
  <c r="Q2726" i="10" s="1"/>
  <c r="P2726" i="10"/>
  <c r="E2726" i="10"/>
  <c r="Q2725" i="10" a="1"/>
  <c r="Q2725" i="10" s="1"/>
  <c r="P2725" i="10"/>
  <c r="E2725" i="10"/>
  <c r="Q2724" i="10" a="1"/>
  <c r="Q2724" i="10" s="1"/>
  <c r="P2724" i="10"/>
  <c r="E2724" i="10"/>
  <c r="Q2723" i="10" a="1"/>
  <c r="Q2723" i="10" s="1"/>
  <c r="P2723" i="10"/>
  <c r="E2723" i="10"/>
  <c r="Q2722" i="10" a="1"/>
  <c r="Q2722" i="10" s="1"/>
  <c r="P2722" i="10"/>
  <c r="E2722" i="10"/>
  <c r="Q2721" i="10" a="1"/>
  <c r="Q2721" i="10" s="1"/>
  <c r="P2721" i="10"/>
  <c r="E2721" i="10"/>
  <c r="Q2720" i="10" a="1"/>
  <c r="Q2720" i="10" s="1"/>
  <c r="P2720" i="10"/>
  <c r="E2720" i="10"/>
  <c r="Q2719" i="10" a="1"/>
  <c r="Q2719" i="10" s="1"/>
  <c r="P2719" i="10"/>
  <c r="E2719" i="10"/>
  <c r="Q2718" i="10" a="1"/>
  <c r="Q2718" i="10" s="1"/>
  <c r="P2718" i="10"/>
  <c r="E2718" i="10"/>
  <c r="Q2717" i="10" a="1"/>
  <c r="Q2717" i="10" s="1"/>
  <c r="P2717" i="10"/>
  <c r="E2717" i="10"/>
  <c r="Q2716" i="10" a="1"/>
  <c r="Q2716" i="10" s="1"/>
  <c r="P2716" i="10"/>
  <c r="E2716" i="10"/>
  <c r="Q2715" i="10" a="1"/>
  <c r="Q2715" i="10" s="1"/>
  <c r="P2715" i="10"/>
  <c r="E2715" i="10"/>
  <c r="Q2714" i="10" a="1"/>
  <c r="Q2714" i="10" s="1"/>
  <c r="P2714" i="10"/>
  <c r="E2714" i="10"/>
  <c r="Q2713" i="10" a="1"/>
  <c r="Q2713" i="10" s="1"/>
  <c r="P2713" i="10"/>
  <c r="E2713" i="10"/>
  <c r="Q2712" i="10" a="1"/>
  <c r="Q2712" i="10" s="1"/>
  <c r="P2712" i="10"/>
  <c r="E2712" i="10"/>
  <c r="Q2711" i="10" a="1"/>
  <c r="Q2711" i="10" s="1"/>
  <c r="P2711" i="10"/>
  <c r="E2711" i="10"/>
  <c r="Q2710" i="10" a="1"/>
  <c r="Q2710" i="10" s="1"/>
  <c r="P2710" i="10"/>
  <c r="E2710" i="10"/>
  <c r="Q2709" i="10" a="1"/>
  <c r="Q2709" i="10" s="1"/>
  <c r="P2709" i="10"/>
  <c r="E2709" i="10"/>
  <c r="Q2708" i="10" a="1"/>
  <c r="Q2708" i="10" s="1"/>
  <c r="P2708" i="10"/>
  <c r="E2708" i="10"/>
  <c r="Q2707" i="10" a="1"/>
  <c r="Q2707" i="10" s="1"/>
  <c r="P2707" i="10"/>
  <c r="E2707" i="10"/>
  <c r="Q2706" i="10" a="1"/>
  <c r="Q2706" i="10" s="1"/>
  <c r="P2706" i="10"/>
  <c r="E2706" i="10"/>
  <c r="Q2705" i="10" a="1"/>
  <c r="Q2705" i="10" s="1"/>
  <c r="P2705" i="10"/>
  <c r="E2705" i="10"/>
  <c r="Q2704" i="10" a="1"/>
  <c r="Q2704" i="10" s="1"/>
  <c r="P2704" i="10"/>
  <c r="E2704" i="10"/>
  <c r="Q2703" i="10" a="1"/>
  <c r="Q2703" i="10" s="1"/>
  <c r="P2703" i="10"/>
  <c r="E2703" i="10"/>
  <c r="Q2702" i="10" a="1"/>
  <c r="Q2702" i="10" s="1"/>
  <c r="P2702" i="10"/>
  <c r="E2702" i="10"/>
  <c r="Q2701" i="10" a="1"/>
  <c r="Q2701" i="10" s="1"/>
  <c r="P2701" i="10"/>
  <c r="E2701" i="10"/>
  <c r="Q2700" i="10" a="1"/>
  <c r="Q2700" i="10" s="1"/>
  <c r="P2700" i="10"/>
  <c r="E2700" i="10"/>
  <c r="Q2699" i="10" a="1"/>
  <c r="Q2699" i="10" s="1"/>
  <c r="P2699" i="10"/>
  <c r="E2699" i="10"/>
  <c r="Q2698" i="10" a="1"/>
  <c r="Q2698" i="10" s="1"/>
  <c r="P2698" i="10"/>
  <c r="E2698" i="10"/>
  <c r="Q2697" i="10" a="1"/>
  <c r="Q2697" i="10" s="1"/>
  <c r="P2697" i="10"/>
  <c r="E2697" i="10"/>
  <c r="Q2696" i="10" a="1"/>
  <c r="Q2696" i="10" s="1"/>
  <c r="P2696" i="10"/>
  <c r="E2696" i="10"/>
  <c r="Q2695" i="10" a="1"/>
  <c r="Q2695" i="10" s="1"/>
  <c r="P2695" i="10"/>
  <c r="E2695" i="10"/>
  <c r="Q2694" i="10" a="1"/>
  <c r="Q2694" i="10" s="1"/>
  <c r="P2694" i="10"/>
  <c r="E2694" i="10"/>
  <c r="Q2693" i="10" a="1"/>
  <c r="Q2693" i="10" s="1"/>
  <c r="P2693" i="10"/>
  <c r="E2693" i="10"/>
  <c r="Q2692" i="10" a="1"/>
  <c r="Q2692" i="10" s="1"/>
  <c r="P2692" i="10"/>
  <c r="E2692" i="10"/>
  <c r="Q2691" i="10" a="1"/>
  <c r="Q2691" i="10" s="1"/>
  <c r="P2691" i="10"/>
  <c r="E2691" i="10"/>
  <c r="Q2690" i="10" a="1"/>
  <c r="Q2690" i="10" s="1"/>
  <c r="P2690" i="10"/>
  <c r="E2690" i="10"/>
  <c r="Q2689" i="10" a="1"/>
  <c r="Q2689" i="10" s="1"/>
  <c r="P2689" i="10"/>
  <c r="E2689" i="10"/>
  <c r="Q2688" i="10" a="1"/>
  <c r="Q2688" i="10" s="1"/>
  <c r="P2688" i="10"/>
  <c r="E2688" i="10"/>
  <c r="Q2687" i="10" a="1"/>
  <c r="Q2687" i="10" s="1"/>
  <c r="P2687" i="10"/>
  <c r="E2687" i="10"/>
  <c r="Q2686" i="10" a="1"/>
  <c r="Q2686" i="10" s="1"/>
  <c r="P2686" i="10"/>
  <c r="E2686" i="10"/>
  <c r="Q2685" i="10" a="1"/>
  <c r="Q2685" i="10" s="1"/>
  <c r="P2685" i="10"/>
  <c r="E2685" i="10"/>
  <c r="Q2684" i="10" a="1"/>
  <c r="Q2684" i="10" s="1"/>
  <c r="P2684" i="10"/>
  <c r="E2684" i="10"/>
  <c r="Q2683" i="10" a="1"/>
  <c r="Q2683" i="10" s="1"/>
  <c r="P2683" i="10"/>
  <c r="E2683" i="10"/>
  <c r="Q2682" i="10" a="1"/>
  <c r="Q2682" i="10" s="1"/>
  <c r="P2682" i="10"/>
  <c r="E2682" i="10"/>
  <c r="Q2681" i="10" a="1"/>
  <c r="Q2681" i="10" s="1"/>
  <c r="P2681" i="10"/>
  <c r="E2681" i="10"/>
  <c r="Q2680" i="10" a="1"/>
  <c r="Q2680" i="10" s="1"/>
  <c r="P2680" i="10"/>
  <c r="E2680" i="10"/>
  <c r="Q2679" i="10" a="1"/>
  <c r="Q2679" i="10" s="1"/>
  <c r="P2679" i="10"/>
  <c r="E2679" i="10"/>
  <c r="Q2678" i="10" a="1"/>
  <c r="Q2678" i="10" s="1"/>
  <c r="P2678" i="10"/>
  <c r="E2678" i="10"/>
  <c r="Q2677" i="10" a="1"/>
  <c r="Q2677" i="10" s="1"/>
  <c r="P2677" i="10"/>
  <c r="E2677" i="10"/>
  <c r="Q2676" i="10" a="1"/>
  <c r="Q2676" i="10" s="1"/>
  <c r="P2676" i="10"/>
  <c r="E2676" i="10"/>
  <c r="Q2675" i="10" a="1"/>
  <c r="Q2675" i="10" s="1"/>
  <c r="P2675" i="10"/>
  <c r="E2675" i="10"/>
  <c r="Q2674" i="10" a="1"/>
  <c r="Q2674" i="10" s="1"/>
  <c r="P2674" i="10"/>
  <c r="E2674" i="10"/>
  <c r="Q2673" i="10" a="1"/>
  <c r="Q2673" i="10" s="1"/>
  <c r="P2673" i="10"/>
  <c r="E2673" i="10"/>
  <c r="Q2672" i="10" a="1"/>
  <c r="Q2672" i="10" s="1"/>
  <c r="P2672" i="10"/>
  <c r="E2672" i="10"/>
  <c r="Q2671" i="10" a="1"/>
  <c r="Q2671" i="10" s="1"/>
  <c r="P2671" i="10"/>
  <c r="E2671" i="10"/>
  <c r="Q2670" i="10" a="1"/>
  <c r="Q2670" i="10" s="1"/>
  <c r="P2670" i="10"/>
  <c r="E2670" i="10"/>
  <c r="Q2669" i="10" a="1"/>
  <c r="Q2669" i="10" s="1"/>
  <c r="P2669" i="10"/>
  <c r="E2669" i="10"/>
  <c r="Q2668" i="10" a="1"/>
  <c r="Q2668" i="10" s="1"/>
  <c r="P2668" i="10"/>
  <c r="E2668" i="10"/>
  <c r="Q2667" i="10" a="1"/>
  <c r="Q2667" i="10" s="1"/>
  <c r="P2667" i="10"/>
  <c r="E2667" i="10"/>
  <c r="Q2666" i="10" a="1"/>
  <c r="Q2666" i="10" s="1"/>
  <c r="P2666" i="10"/>
  <c r="E2666" i="10"/>
  <c r="Q2665" i="10" a="1"/>
  <c r="Q2665" i="10" s="1"/>
  <c r="P2665" i="10"/>
  <c r="E2665" i="10"/>
  <c r="Q2664" i="10" a="1"/>
  <c r="Q2664" i="10" s="1"/>
  <c r="P2664" i="10"/>
  <c r="E2664" i="10"/>
  <c r="Q2663" i="10" a="1"/>
  <c r="Q2663" i="10" s="1"/>
  <c r="P2663" i="10"/>
  <c r="E2663" i="10"/>
  <c r="Q2662" i="10" a="1"/>
  <c r="Q2662" i="10" s="1"/>
  <c r="P2662" i="10"/>
  <c r="E2662" i="10"/>
  <c r="Q2661" i="10" a="1"/>
  <c r="Q2661" i="10" s="1"/>
  <c r="P2661" i="10"/>
  <c r="E2661" i="10"/>
  <c r="Q2660" i="10" a="1"/>
  <c r="Q2660" i="10" s="1"/>
  <c r="P2660" i="10"/>
  <c r="E2660" i="10"/>
  <c r="Q2659" i="10" a="1"/>
  <c r="Q2659" i="10" s="1"/>
  <c r="P2659" i="10"/>
  <c r="E2659" i="10"/>
  <c r="Q2658" i="10" a="1"/>
  <c r="Q2658" i="10" s="1"/>
  <c r="P2658" i="10"/>
  <c r="E2658" i="10"/>
  <c r="Q2657" i="10" a="1"/>
  <c r="Q2657" i="10" s="1"/>
  <c r="P2657" i="10"/>
  <c r="E2657" i="10"/>
  <c r="Q2656" i="10" a="1"/>
  <c r="Q2656" i="10" s="1"/>
  <c r="P2656" i="10"/>
  <c r="E2656" i="10"/>
  <c r="Q2655" i="10" a="1"/>
  <c r="Q2655" i="10" s="1"/>
  <c r="P2655" i="10"/>
  <c r="E2655" i="10"/>
  <c r="Q2654" i="10" a="1"/>
  <c r="Q2654" i="10" s="1"/>
  <c r="P2654" i="10"/>
  <c r="E2654" i="10"/>
  <c r="Q2653" i="10" a="1"/>
  <c r="Q2653" i="10" s="1"/>
  <c r="P2653" i="10"/>
  <c r="E2653" i="10"/>
  <c r="Q2652" i="10" a="1"/>
  <c r="Q2652" i="10" s="1"/>
  <c r="P2652" i="10"/>
  <c r="E2652" i="10"/>
  <c r="Q2651" i="10" a="1"/>
  <c r="Q2651" i="10" s="1"/>
  <c r="P2651" i="10"/>
  <c r="E2651" i="10"/>
  <c r="Q2650" i="10" a="1"/>
  <c r="Q2650" i="10" s="1"/>
  <c r="P2650" i="10"/>
  <c r="E2650" i="10"/>
  <c r="Q2649" i="10" a="1"/>
  <c r="Q2649" i="10" s="1"/>
  <c r="P2649" i="10"/>
  <c r="E2649" i="10"/>
  <c r="Q2648" i="10" a="1"/>
  <c r="Q2648" i="10" s="1"/>
  <c r="P2648" i="10"/>
  <c r="E2648" i="10"/>
  <c r="Q2647" i="10" a="1"/>
  <c r="Q2647" i="10" s="1"/>
  <c r="P2647" i="10"/>
  <c r="E2647" i="10"/>
  <c r="Q2646" i="10" a="1"/>
  <c r="Q2646" i="10" s="1"/>
  <c r="P2646" i="10"/>
  <c r="E2646" i="10"/>
  <c r="Q2645" i="10" a="1"/>
  <c r="Q2645" i="10" s="1"/>
  <c r="P2645" i="10"/>
  <c r="E2645" i="10"/>
  <c r="Q2644" i="10" a="1"/>
  <c r="Q2644" i="10" s="1"/>
  <c r="P2644" i="10"/>
  <c r="E2644" i="10"/>
  <c r="Q2643" i="10" a="1"/>
  <c r="Q2643" i="10" s="1"/>
  <c r="P2643" i="10"/>
  <c r="E2643" i="10"/>
  <c r="Q2642" i="10" a="1"/>
  <c r="Q2642" i="10" s="1"/>
  <c r="P2642" i="10"/>
  <c r="E2642" i="10"/>
  <c r="Q2641" i="10" a="1"/>
  <c r="Q2641" i="10" s="1"/>
  <c r="P2641" i="10"/>
  <c r="E2641" i="10"/>
  <c r="Q2640" i="10" a="1"/>
  <c r="Q2640" i="10" s="1"/>
  <c r="P2640" i="10"/>
  <c r="E2640" i="10"/>
  <c r="Q2639" i="10" a="1"/>
  <c r="Q2639" i="10" s="1"/>
  <c r="P2639" i="10"/>
  <c r="E2639" i="10"/>
  <c r="Q2638" i="10" a="1"/>
  <c r="Q2638" i="10" s="1"/>
  <c r="P2638" i="10"/>
  <c r="E2638" i="10"/>
  <c r="Q2637" i="10" a="1"/>
  <c r="Q2637" i="10" s="1"/>
  <c r="P2637" i="10"/>
  <c r="E2637" i="10"/>
  <c r="Q2636" i="10" a="1"/>
  <c r="Q2636" i="10" s="1"/>
  <c r="P2636" i="10"/>
  <c r="E2636" i="10"/>
  <c r="Q2635" i="10" a="1"/>
  <c r="Q2635" i="10" s="1"/>
  <c r="P2635" i="10"/>
  <c r="E2635" i="10"/>
  <c r="Q2634" i="10" a="1"/>
  <c r="Q2634" i="10" s="1"/>
  <c r="P2634" i="10"/>
  <c r="E2634" i="10"/>
  <c r="Q2633" i="10" a="1"/>
  <c r="Q2633" i="10" s="1"/>
  <c r="P2633" i="10"/>
  <c r="E2633" i="10"/>
  <c r="Q2632" i="10" a="1"/>
  <c r="Q2632" i="10" s="1"/>
  <c r="P2632" i="10"/>
  <c r="E2632" i="10"/>
  <c r="Q2631" i="10" a="1"/>
  <c r="Q2631" i="10" s="1"/>
  <c r="P2631" i="10"/>
  <c r="E2631" i="10"/>
  <c r="Q2630" i="10" a="1"/>
  <c r="Q2630" i="10" s="1"/>
  <c r="P2630" i="10"/>
  <c r="E2630" i="10"/>
  <c r="Q2629" i="10" a="1"/>
  <c r="Q2629" i="10" s="1"/>
  <c r="P2629" i="10"/>
  <c r="E2629" i="10"/>
  <c r="Q2628" i="10" a="1"/>
  <c r="Q2628" i="10" s="1"/>
  <c r="P2628" i="10"/>
  <c r="E2628" i="10"/>
  <c r="Q2627" i="10" a="1"/>
  <c r="Q2627" i="10" s="1"/>
  <c r="P2627" i="10"/>
  <c r="E2627" i="10"/>
  <c r="Q2626" i="10" a="1"/>
  <c r="Q2626" i="10" s="1"/>
  <c r="P2626" i="10"/>
  <c r="E2626" i="10"/>
  <c r="Q2625" i="10" a="1"/>
  <c r="Q2625" i="10" s="1"/>
  <c r="P2625" i="10"/>
  <c r="E2625" i="10"/>
  <c r="Q2624" i="10" a="1"/>
  <c r="Q2624" i="10" s="1"/>
  <c r="P2624" i="10"/>
  <c r="E2624" i="10"/>
  <c r="Q2623" i="10" a="1"/>
  <c r="Q2623" i="10" s="1"/>
  <c r="P2623" i="10"/>
  <c r="E2623" i="10"/>
  <c r="Q2622" i="10" a="1"/>
  <c r="Q2622" i="10" s="1"/>
  <c r="P2622" i="10"/>
  <c r="E2622" i="10"/>
  <c r="Q2621" i="10" a="1"/>
  <c r="Q2621" i="10" s="1"/>
  <c r="P2621" i="10"/>
  <c r="E2621" i="10"/>
  <c r="Q2620" i="10" a="1"/>
  <c r="Q2620" i="10" s="1"/>
  <c r="P2620" i="10"/>
  <c r="E2620" i="10"/>
  <c r="Q2619" i="10" a="1"/>
  <c r="Q2619" i="10" s="1"/>
  <c r="P2619" i="10"/>
  <c r="E2619" i="10"/>
  <c r="Q2618" i="10" a="1"/>
  <c r="Q2618" i="10" s="1"/>
  <c r="P2618" i="10"/>
  <c r="E2618" i="10"/>
  <c r="Q2617" i="10" a="1"/>
  <c r="Q2617" i="10" s="1"/>
  <c r="P2617" i="10"/>
  <c r="E2617" i="10"/>
  <c r="Q2616" i="10" a="1"/>
  <c r="Q2616" i="10" s="1"/>
  <c r="P2616" i="10"/>
  <c r="E2616" i="10"/>
  <c r="Q2615" i="10" a="1"/>
  <c r="Q2615" i="10" s="1"/>
  <c r="P2615" i="10"/>
  <c r="E2615" i="10"/>
  <c r="Q2614" i="10" a="1"/>
  <c r="Q2614" i="10" s="1"/>
  <c r="P2614" i="10"/>
  <c r="E2614" i="10"/>
  <c r="Q2613" i="10" a="1"/>
  <c r="Q2613" i="10" s="1"/>
  <c r="P2613" i="10"/>
  <c r="E2613" i="10"/>
  <c r="Q2612" i="10" a="1"/>
  <c r="Q2612" i="10" s="1"/>
  <c r="P2612" i="10"/>
  <c r="E2612" i="10"/>
  <c r="Q2611" i="10" a="1"/>
  <c r="Q2611" i="10" s="1"/>
  <c r="P2611" i="10"/>
  <c r="E2611" i="10"/>
  <c r="Q2610" i="10" a="1"/>
  <c r="Q2610" i="10" s="1"/>
  <c r="P2610" i="10"/>
  <c r="E2610" i="10"/>
  <c r="Q2609" i="10" a="1"/>
  <c r="Q2609" i="10" s="1"/>
  <c r="P2609" i="10"/>
  <c r="E2609" i="10"/>
  <c r="Q2608" i="10" a="1"/>
  <c r="Q2608" i="10" s="1"/>
  <c r="P2608" i="10"/>
  <c r="E2608" i="10"/>
  <c r="Q2607" i="10" a="1"/>
  <c r="Q2607" i="10" s="1"/>
  <c r="P2607" i="10"/>
  <c r="E2607" i="10"/>
  <c r="Q2606" i="10" a="1"/>
  <c r="Q2606" i="10" s="1"/>
  <c r="P2606" i="10"/>
  <c r="E2606" i="10"/>
  <c r="Q2605" i="10" a="1"/>
  <c r="Q2605" i="10" s="1"/>
  <c r="P2605" i="10"/>
  <c r="E2605" i="10"/>
  <c r="Q2604" i="10" a="1"/>
  <c r="Q2604" i="10" s="1"/>
  <c r="P2604" i="10"/>
  <c r="E2604" i="10"/>
  <c r="Q2603" i="10" a="1"/>
  <c r="Q2603" i="10" s="1"/>
  <c r="P2603" i="10"/>
  <c r="E2603" i="10"/>
  <c r="Q2602" i="10" a="1"/>
  <c r="Q2602" i="10" s="1"/>
  <c r="P2602" i="10"/>
  <c r="E2602" i="10"/>
  <c r="Q2601" i="10" a="1"/>
  <c r="Q2601" i="10" s="1"/>
  <c r="P2601" i="10"/>
  <c r="E2601" i="10"/>
  <c r="Q2600" i="10" a="1"/>
  <c r="Q2600" i="10" s="1"/>
  <c r="P2600" i="10"/>
  <c r="E2600" i="10"/>
  <c r="Q2599" i="10" a="1"/>
  <c r="Q2599" i="10" s="1"/>
  <c r="P2599" i="10"/>
  <c r="E2599" i="10"/>
  <c r="Q2598" i="10" a="1"/>
  <c r="Q2598" i="10" s="1"/>
  <c r="P2598" i="10"/>
  <c r="E2598" i="10"/>
  <c r="Q2597" i="10" a="1"/>
  <c r="Q2597" i="10" s="1"/>
  <c r="P2597" i="10"/>
  <c r="E2597" i="10"/>
  <c r="Q2596" i="10" a="1"/>
  <c r="Q2596" i="10" s="1"/>
  <c r="P2596" i="10"/>
  <c r="E2596" i="10"/>
  <c r="Q2595" i="10" a="1"/>
  <c r="Q2595" i="10" s="1"/>
  <c r="P2595" i="10"/>
  <c r="E2595" i="10"/>
  <c r="Q2594" i="10" a="1"/>
  <c r="Q2594" i="10" s="1"/>
  <c r="P2594" i="10"/>
  <c r="E2594" i="10"/>
  <c r="Q2593" i="10" a="1"/>
  <c r="Q2593" i="10" s="1"/>
  <c r="P2593" i="10"/>
  <c r="E2593" i="10"/>
  <c r="Q2592" i="10" a="1"/>
  <c r="Q2592" i="10" s="1"/>
  <c r="P2592" i="10"/>
  <c r="E2592" i="10"/>
  <c r="Q2591" i="10" a="1"/>
  <c r="Q2591" i="10" s="1"/>
  <c r="P2591" i="10"/>
  <c r="E2591" i="10"/>
  <c r="Q2590" i="10" a="1"/>
  <c r="Q2590" i="10" s="1"/>
  <c r="P2590" i="10"/>
  <c r="E2590" i="10"/>
  <c r="Q2589" i="10" a="1"/>
  <c r="Q2589" i="10" s="1"/>
  <c r="P2589" i="10"/>
  <c r="E2589" i="10"/>
  <c r="Q2588" i="10" a="1"/>
  <c r="Q2588" i="10" s="1"/>
  <c r="P2588" i="10"/>
  <c r="E2588" i="10"/>
  <c r="Q2587" i="10" a="1"/>
  <c r="Q2587" i="10" s="1"/>
  <c r="P2587" i="10"/>
  <c r="E2587" i="10"/>
  <c r="Q2586" i="10" a="1"/>
  <c r="Q2586" i="10" s="1"/>
  <c r="P2586" i="10"/>
  <c r="E2586" i="10"/>
  <c r="Q2585" i="10" a="1"/>
  <c r="Q2585" i="10" s="1"/>
  <c r="P2585" i="10"/>
  <c r="E2585" i="10"/>
  <c r="Q2584" i="10" a="1"/>
  <c r="Q2584" i="10" s="1"/>
  <c r="P2584" i="10"/>
  <c r="E2584" i="10"/>
  <c r="Q2583" i="10" a="1"/>
  <c r="Q2583" i="10" s="1"/>
  <c r="P2583" i="10"/>
  <c r="E2583" i="10"/>
  <c r="Q2582" i="10" a="1"/>
  <c r="Q2582" i="10" s="1"/>
  <c r="P2582" i="10"/>
  <c r="E2582" i="10"/>
  <c r="Q2581" i="10" a="1"/>
  <c r="Q2581" i="10" s="1"/>
  <c r="P2581" i="10"/>
  <c r="E2581" i="10"/>
  <c r="Q2580" i="10" a="1"/>
  <c r="Q2580" i="10" s="1"/>
  <c r="P2580" i="10"/>
  <c r="E2580" i="10"/>
  <c r="Q2579" i="10" a="1"/>
  <c r="Q2579" i="10" s="1"/>
  <c r="P2579" i="10"/>
  <c r="E2579" i="10"/>
  <c r="Q2578" i="10" a="1"/>
  <c r="Q2578" i="10" s="1"/>
  <c r="P2578" i="10"/>
  <c r="E2578" i="10"/>
  <c r="Q2577" i="10" a="1"/>
  <c r="Q2577" i="10" s="1"/>
  <c r="P2577" i="10"/>
  <c r="E2577" i="10"/>
  <c r="Q2576" i="10" a="1"/>
  <c r="Q2576" i="10" s="1"/>
  <c r="P2576" i="10"/>
  <c r="E2576" i="10"/>
  <c r="Q2575" i="10" a="1"/>
  <c r="Q2575" i="10" s="1"/>
  <c r="P2575" i="10"/>
  <c r="E2575" i="10"/>
  <c r="Q2574" i="10" a="1"/>
  <c r="Q2574" i="10" s="1"/>
  <c r="P2574" i="10"/>
  <c r="E2574" i="10"/>
  <c r="Q2573" i="10" a="1"/>
  <c r="Q2573" i="10" s="1"/>
  <c r="P2573" i="10"/>
  <c r="E2573" i="10"/>
  <c r="Q2572" i="10" a="1"/>
  <c r="Q2572" i="10" s="1"/>
  <c r="P2572" i="10"/>
  <c r="E2572" i="10"/>
  <c r="Q2571" i="10" a="1"/>
  <c r="Q2571" i="10" s="1"/>
  <c r="P2571" i="10"/>
  <c r="E2571" i="10"/>
  <c r="Q2570" i="10" a="1"/>
  <c r="Q2570" i="10" s="1"/>
  <c r="P2570" i="10"/>
  <c r="E2570" i="10"/>
  <c r="Q2569" i="10" a="1"/>
  <c r="Q2569" i="10" s="1"/>
  <c r="P2569" i="10"/>
  <c r="E2569" i="10"/>
  <c r="Q2568" i="10" a="1"/>
  <c r="Q2568" i="10" s="1"/>
  <c r="P2568" i="10"/>
  <c r="E2568" i="10"/>
  <c r="Q2567" i="10" a="1"/>
  <c r="Q2567" i="10" s="1"/>
  <c r="P2567" i="10"/>
  <c r="E2567" i="10"/>
  <c r="Q2566" i="10" a="1"/>
  <c r="Q2566" i="10" s="1"/>
  <c r="P2566" i="10"/>
  <c r="E2566" i="10"/>
  <c r="Q2565" i="10" a="1"/>
  <c r="Q2565" i="10" s="1"/>
  <c r="P2565" i="10"/>
  <c r="E2565" i="10"/>
  <c r="Q2564" i="10" a="1"/>
  <c r="Q2564" i="10" s="1"/>
  <c r="P2564" i="10"/>
  <c r="E2564" i="10"/>
  <c r="Q2563" i="10" a="1"/>
  <c r="Q2563" i="10" s="1"/>
  <c r="P2563" i="10"/>
  <c r="E2563" i="10"/>
  <c r="Q2562" i="10" a="1"/>
  <c r="Q2562" i="10" s="1"/>
  <c r="P2562" i="10"/>
  <c r="E2562" i="10"/>
  <c r="Q2561" i="10" a="1"/>
  <c r="Q2561" i="10" s="1"/>
  <c r="P2561" i="10"/>
  <c r="E2561" i="10"/>
  <c r="Q2560" i="10" a="1"/>
  <c r="Q2560" i="10" s="1"/>
  <c r="P2560" i="10"/>
  <c r="E2560" i="10"/>
  <c r="Q2559" i="10" a="1"/>
  <c r="Q2559" i="10" s="1"/>
  <c r="P2559" i="10"/>
  <c r="E2559" i="10"/>
  <c r="Q2558" i="10" a="1"/>
  <c r="Q2558" i="10" s="1"/>
  <c r="P2558" i="10"/>
  <c r="E2558" i="10"/>
  <c r="Q2557" i="10" a="1"/>
  <c r="Q2557" i="10" s="1"/>
  <c r="P2557" i="10"/>
  <c r="E2557" i="10"/>
  <c r="Q2556" i="10" a="1"/>
  <c r="Q2556" i="10" s="1"/>
  <c r="P2556" i="10"/>
  <c r="E2556" i="10"/>
  <c r="Q2555" i="10" a="1"/>
  <c r="Q2555" i="10" s="1"/>
  <c r="P2555" i="10"/>
  <c r="E2555" i="10"/>
  <c r="Q2554" i="10" a="1"/>
  <c r="Q2554" i="10" s="1"/>
  <c r="P2554" i="10"/>
  <c r="E2554" i="10"/>
  <c r="Q2553" i="10" a="1"/>
  <c r="Q2553" i="10" s="1"/>
  <c r="P2553" i="10"/>
  <c r="E2553" i="10"/>
  <c r="Q2552" i="10" a="1"/>
  <c r="Q2552" i="10" s="1"/>
  <c r="P2552" i="10"/>
  <c r="E2552" i="10"/>
  <c r="Q2551" i="10" a="1"/>
  <c r="Q2551" i="10" s="1"/>
  <c r="P2551" i="10"/>
  <c r="E2551" i="10"/>
  <c r="Q2550" i="10" a="1"/>
  <c r="Q2550" i="10" s="1"/>
  <c r="P2550" i="10"/>
  <c r="E2550" i="10"/>
  <c r="Q2549" i="10" a="1"/>
  <c r="Q2549" i="10" s="1"/>
  <c r="P2549" i="10"/>
  <c r="E2549" i="10"/>
  <c r="Q2548" i="10" a="1"/>
  <c r="Q2548" i="10" s="1"/>
  <c r="P2548" i="10"/>
  <c r="E2548" i="10"/>
  <c r="Q2547" i="10" a="1"/>
  <c r="Q2547" i="10" s="1"/>
  <c r="P2547" i="10"/>
  <c r="E2547" i="10"/>
  <c r="Q2546" i="10" a="1"/>
  <c r="Q2546" i="10" s="1"/>
  <c r="P2546" i="10"/>
  <c r="E2546" i="10"/>
  <c r="Q2545" i="10" a="1"/>
  <c r="Q2545" i="10" s="1"/>
  <c r="P2545" i="10"/>
  <c r="E2545" i="10"/>
  <c r="Q2544" i="10" a="1"/>
  <c r="Q2544" i="10" s="1"/>
  <c r="P2544" i="10"/>
  <c r="E2544" i="10"/>
  <c r="Q2543" i="10" a="1"/>
  <c r="Q2543" i="10" s="1"/>
  <c r="P2543" i="10"/>
  <c r="E2543" i="10"/>
  <c r="Q2542" i="10" a="1"/>
  <c r="Q2542" i="10" s="1"/>
  <c r="P2542" i="10"/>
  <c r="E2542" i="10"/>
  <c r="Q2541" i="10" a="1"/>
  <c r="Q2541" i="10" s="1"/>
  <c r="P2541" i="10"/>
  <c r="E2541" i="10"/>
  <c r="Q2540" i="10" a="1"/>
  <c r="Q2540" i="10" s="1"/>
  <c r="P2540" i="10"/>
  <c r="E2540" i="10"/>
  <c r="Q2539" i="10" a="1"/>
  <c r="Q2539" i="10" s="1"/>
  <c r="P2539" i="10"/>
  <c r="E2539" i="10"/>
  <c r="Q2538" i="10" a="1"/>
  <c r="Q2538" i="10" s="1"/>
  <c r="P2538" i="10"/>
  <c r="E2538" i="10"/>
  <c r="Q2537" i="10" a="1"/>
  <c r="Q2537" i="10" s="1"/>
  <c r="P2537" i="10"/>
  <c r="E2537" i="10"/>
  <c r="Q2536" i="10" a="1"/>
  <c r="Q2536" i="10" s="1"/>
  <c r="P2536" i="10"/>
  <c r="E2536" i="10"/>
  <c r="Q2535" i="10" a="1"/>
  <c r="Q2535" i="10" s="1"/>
  <c r="P2535" i="10"/>
  <c r="E2535" i="10"/>
  <c r="Q2534" i="10" a="1"/>
  <c r="Q2534" i="10" s="1"/>
  <c r="P2534" i="10"/>
  <c r="E2534" i="10"/>
  <c r="Q2533" i="10" a="1"/>
  <c r="Q2533" i="10" s="1"/>
  <c r="P2533" i="10"/>
  <c r="E2533" i="10"/>
  <c r="Q2532" i="10" a="1"/>
  <c r="Q2532" i="10" s="1"/>
  <c r="P2532" i="10"/>
  <c r="E2532" i="10"/>
  <c r="Q2531" i="10" a="1"/>
  <c r="Q2531" i="10" s="1"/>
  <c r="P2531" i="10"/>
  <c r="E2531" i="10"/>
  <c r="Q2530" i="10" a="1"/>
  <c r="Q2530" i="10" s="1"/>
  <c r="P2530" i="10"/>
  <c r="E2530" i="10"/>
  <c r="Q2529" i="10" a="1"/>
  <c r="Q2529" i="10" s="1"/>
  <c r="P2529" i="10"/>
  <c r="E2529" i="10"/>
  <c r="Q2528" i="10" a="1"/>
  <c r="Q2528" i="10" s="1"/>
  <c r="P2528" i="10"/>
  <c r="E2528" i="10"/>
  <c r="Q2527" i="10" a="1"/>
  <c r="Q2527" i="10" s="1"/>
  <c r="P2527" i="10"/>
  <c r="E2527" i="10"/>
  <c r="Q2526" i="10" a="1"/>
  <c r="Q2526" i="10" s="1"/>
  <c r="P2526" i="10"/>
  <c r="E2526" i="10"/>
  <c r="Q2525" i="10" a="1"/>
  <c r="Q2525" i="10" s="1"/>
  <c r="P2525" i="10"/>
  <c r="E2525" i="10"/>
  <c r="Q2524" i="10" a="1"/>
  <c r="Q2524" i="10" s="1"/>
  <c r="P2524" i="10"/>
  <c r="E2524" i="10"/>
  <c r="Q2523" i="10" a="1"/>
  <c r="Q2523" i="10" s="1"/>
  <c r="P2523" i="10"/>
  <c r="E2523" i="10"/>
  <c r="Q2522" i="10" a="1"/>
  <c r="Q2522" i="10" s="1"/>
  <c r="P2522" i="10"/>
  <c r="E2522" i="10"/>
  <c r="Q2521" i="10" a="1"/>
  <c r="Q2521" i="10" s="1"/>
  <c r="P2521" i="10"/>
  <c r="E2521" i="10"/>
  <c r="Q2520" i="10" a="1"/>
  <c r="Q2520" i="10" s="1"/>
  <c r="P2520" i="10"/>
  <c r="E2520" i="10"/>
  <c r="Q2519" i="10" a="1"/>
  <c r="Q2519" i="10" s="1"/>
  <c r="P2519" i="10"/>
  <c r="E2519" i="10"/>
  <c r="Q2518" i="10" a="1"/>
  <c r="Q2518" i="10" s="1"/>
  <c r="P2518" i="10"/>
  <c r="E2518" i="10"/>
  <c r="Q2517" i="10" a="1"/>
  <c r="Q2517" i="10" s="1"/>
  <c r="P2517" i="10"/>
  <c r="E2517" i="10"/>
  <c r="Q2516" i="10" a="1"/>
  <c r="Q2516" i="10" s="1"/>
  <c r="P2516" i="10"/>
  <c r="E2516" i="10"/>
  <c r="Q2515" i="10" a="1"/>
  <c r="Q2515" i="10" s="1"/>
  <c r="P2515" i="10"/>
  <c r="E2515" i="10"/>
  <c r="Q2514" i="10" a="1"/>
  <c r="Q2514" i="10" s="1"/>
  <c r="P2514" i="10"/>
  <c r="E2514" i="10"/>
  <c r="Q2513" i="10" a="1"/>
  <c r="Q2513" i="10" s="1"/>
  <c r="P2513" i="10"/>
  <c r="E2513" i="10"/>
  <c r="Q2512" i="10" a="1"/>
  <c r="Q2512" i="10" s="1"/>
  <c r="P2512" i="10"/>
  <c r="E2512" i="10"/>
  <c r="Q2511" i="10" a="1"/>
  <c r="Q2511" i="10" s="1"/>
  <c r="P2511" i="10"/>
  <c r="E2511" i="10"/>
  <c r="Q2510" i="10" a="1"/>
  <c r="Q2510" i="10" s="1"/>
  <c r="P2510" i="10"/>
  <c r="E2510" i="10"/>
  <c r="Q2509" i="10" a="1"/>
  <c r="Q2509" i="10" s="1"/>
  <c r="P2509" i="10"/>
  <c r="E2509" i="10"/>
  <c r="Q2508" i="10" a="1"/>
  <c r="Q2508" i="10" s="1"/>
  <c r="P2508" i="10"/>
  <c r="E2508" i="10"/>
  <c r="Q2507" i="10" a="1"/>
  <c r="Q2507" i="10" s="1"/>
  <c r="P2507" i="10"/>
  <c r="E2507" i="10"/>
  <c r="Q2506" i="10" a="1"/>
  <c r="Q2506" i="10" s="1"/>
  <c r="P2506" i="10"/>
  <c r="E2506" i="10"/>
  <c r="Q2505" i="10" a="1"/>
  <c r="Q2505" i="10" s="1"/>
  <c r="P2505" i="10"/>
  <c r="E2505" i="10"/>
  <c r="Q2504" i="10" a="1"/>
  <c r="Q2504" i="10" s="1"/>
  <c r="P2504" i="10"/>
  <c r="E2504" i="10"/>
  <c r="Q2503" i="10" a="1"/>
  <c r="Q2503" i="10" s="1"/>
  <c r="P2503" i="10"/>
  <c r="E2503" i="10"/>
  <c r="Q2502" i="10" a="1"/>
  <c r="Q2502" i="10" s="1"/>
  <c r="P2502" i="10"/>
  <c r="E2502" i="10"/>
  <c r="Q2501" i="10" a="1"/>
  <c r="Q2501" i="10" s="1"/>
  <c r="P2501" i="10"/>
  <c r="E2501" i="10"/>
  <c r="Q2500" i="10" a="1"/>
  <c r="Q2500" i="10" s="1"/>
  <c r="P2500" i="10"/>
  <c r="E2500" i="10"/>
  <c r="Q2499" i="10" a="1"/>
  <c r="Q2499" i="10" s="1"/>
  <c r="P2499" i="10"/>
  <c r="E2499" i="10"/>
  <c r="Q2498" i="10" a="1"/>
  <c r="Q2498" i="10" s="1"/>
  <c r="P2498" i="10"/>
  <c r="E2498" i="10"/>
  <c r="Q2497" i="10" a="1"/>
  <c r="Q2497" i="10" s="1"/>
  <c r="P2497" i="10"/>
  <c r="E2497" i="10"/>
  <c r="Q2496" i="10" a="1"/>
  <c r="Q2496" i="10" s="1"/>
  <c r="P2496" i="10"/>
  <c r="E2496" i="10"/>
  <c r="Q2495" i="10" a="1"/>
  <c r="Q2495" i="10" s="1"/>
  <c r="P2495" i="10"/>
  <c r="E2495" i="10"/>
  <c r="Q2494" i="10" a="1"/>
  <c r="Q2494" i="10" s="1"/>
  <c r="P2494" i="10"/>
  <c r="E2494" i="10"/>
  <c r="Q2493" i="10" a="1"/>
  <c r="Q2493" i="10" s="1"/>
  <c r="P2493" i="10"/>
  <c r="E2493" i="10"/>
  <c r="Q2492" i="10" a="1"/>
  <c r="Q2492" i="10" s="1"/>
  <c r="P2492" i="10"/>
  <c r="E2492" i="10"/>
  <c r="Q2491" i="10" a="1"/>
  <c r="Q2491" i="10" s="1"/>
  <c r="P2491" i="10"/>
  <c r="E2491" i="10"/>
  <c r="Q2490" i="10" a="1"/>
  <c r="Q2490" i="10" s="1"/>
  <c r="P2490" i="10"/>
  <c r="E2490" i="10"/>
  <c r="Q2489" i="10" a="1"/>
  <c r="Q2489" i="10" s="1"/>
  <c r="P2489" i="10"/>
  <c r="E2489" i="10"/>
  <c r="Q2488" i="10" a="1"/>
  <c r="Q2488" i="10" s="1"/>
  <c r="P2488" i="10"/>
  <c r="E2488" i="10"/>
  <c r="Q2487" i="10" a="1"/>
  <c r="Q2487" i="10" s="1"/>
  <c r="P2487" i="10"/>
  <c r="E2487" i="10"/>
  <c r="Q2486" i="10" a="1"/>
  <c r="Q2486" i="10" s="1"/>
  <c r="P2486" i="10"/>
  <c r="E2486" i="10"/>
  <c r="Q2485" i="10" a="1"/>
  <c r="Q2485" i="10" s="1"/>
  <c r="P2485" i="10"/>
  <c r="E2485" i="10"/>
  <c r="Q2484" i="10" a="1"/>
  <c r="Q2484" i="10" s="1"/>
  <c r="P2484" i="10"/>
  <c r="E2484" i="10"/>
  <c r="Q2483" i="10" a="1"/>
  <c r="Q2483" i="10" s="1"/>
  <c r="P2483" i="10"/>
  <c r="E2483" i="10"/>
  <c r="Q2482" i="10" a="1"/>
  <c r="Q2482" i="10" s="1"/>
  <c r="P2482" i="10"/>
  <c r="E2482" i="10"/>
  <c r="Q2481" i="10" a="1"/>
  <c r="Q2481" i="10" s="1"/>
  <c r="P2481" i="10"/>
  <c r="E2481" i="10"/>
  <c r="Q2480" i="10" a="1"/>
  <c r="Q2480" i="10" s="1"/>
  <c r="P2480" i="10"/>
  <c r="E2480" i="10"/>
  <c r="Q2479" i="10" a="1"/>
  <c r="Q2479" i="10" s="1"/>
  <c r="P2479" i="10"/>
  <c r="E2479" i="10"/>
  <c r="Q2478" i="10" a="1"/>
  <c r="Q2478" i="10" s="1"/>
  <c r="P2478" i="10"/>
  <c r="E2478" i="10"/>
  <c r="Q2477" i="10" a="1"/>
  <c r="Q2477" i="10" s="1"/>
  <c r="P2477" i="10"/>
  <c r="E2477" i="10"/>
  <c r="Q2476" i="10" a="1"/>
  <c r="Q2476" i="10" s="1"/>
  <c r="P2476" i="10"/>
  <c r="E2476" i="10"/>
  <c r="Q2475" i="10" a="1"/>
  <c r="Q2475" i="10" s="1"/>
  <c r="P2475" i="10"/>
  <c r="E2475" i="10"/>
  <c r="Q2474" i="10" a="1"/>
  <c r="Q2474" i="10" s="1"/>
  <c r="P2474" i="10"/>
  <c r="E2474" i="10"/>
  <c r="Q2473" i="10" a="1"/>
  <c r="Q2473" i="10" s="1"/>
  <c r="P2473" i="10"/>
  <c r="E2473" i="10"/>
  <c r="Q2472" i="10" a="1"/>
  <c r="Q2472" i="10" s="1"/>
  <c r="P2472" i="10"/>
  <c r="E2472" i="10"/>
  <c r="Q2471" i="10" a="1"/>
  <c r="Q2471" i="10" s="1"/>
  <c r="P2471" i="10"/>
  <c r="E2471" i="10"/>
  <c r="Q2470" i="10" a="1"/>
  <c r="Q2470" i="10" s="1"/>
  <c r="P2470" i="10"/>
  <c r="E2470" i="10"/>
  <c r="Q2469" i="10" a="1"/>
  <c r="Q2469" i="10" s="1"/>
  <c r="P2469" i="10"/>
  <c r="E2469" i="10"/>
  <c r="Q2468" i="10" a="1"/>
  <c r="Q2468" i="10" s="1"/>
  <c r="P2468" i="10"/>
  <c r="E2468" i="10"/>
  <c r="Q2467" i="10" a="1"/>
  <c r="Q2467" i="10" s="1"/>
  <c r="P2467" i="10"/>
  <c r="E2467" i="10"/>
  <c r="Q2466" i="10" a="1"/>
  <c r="Q2466" i="10" s="1"/>
  <c r="P2466" i="10"/>
  <c r="E2466" i="10"/>
  <c r="Q2465" i="10" a="1"/>
  <c r="Q2465" i="10" s="1"/>
  <c r="P2465" i="10"/>
  <c r="E2465" i="10"/>
  <c r="Q2464" i="10" a="1"/>
  <c r="Q2464" i="10" s="1"/>
  <c r="P2464" i="10"/>
  <c r="E2464" i="10"/>
  <c r="Q2463" i="10" a="1"/>
  <c r="Q2463" i="10" s="1"/>
  <c r="P2463" i="10"/>
  <c r="E2463" i="10"/>
  <c r="Q2462" i="10" a="1"/>
  <c r="Q2462" i="10" s="1"/>
  <c r="P2462" i="10"/>
  <c r="E2462" i="10"/>
  <c r="Q2461" i="10" a="1"/>
  <c r="Q2461" i="10" s="1"/>
  <c r="P2461" i="10"/>
  <c r="E2461" i="10"/>
  <c r="Q2460" i="10" a="1"/>
  <c r="Q2460" i="10" s="1"/>
  <c r="P2460" i="10"/>
  <c r="E2460" i="10"/>
  <c r="Q2459" i="10" a="1"/>
  <c r="Q2459" i="10" s="1"/>
  <c r="P2459" i="10"/>
  <c r="E2459" i="10"/>
  <c r="Q2458" i="10" a="1"/>
  <c r="Q2458" i="10" s="1"/>
  <c r="P2458" i="10"/>
  <c r="E2458" i="10"/>
  <c r="Q2457" i="10" a="1"/>
  <c r="Q2457" i="10" s="1"/>
  <c r="P2457" i="10"/>
  <c r="E2457" i="10"/>
  <c r="Q2456" i="10" a="1"/>
  <c r="Q2456" i="10" s="1"/>
  <c r="P2456" i="10"/>
  <c r="E2456" i="10"/>
  <c r="Q2455" i="10" a="1"/>
  <c r="Q2455" i="10" s="1"/>
  <c r="P2455" i="10"/>
  <c r="E2455" i="10"/>
  <c r="Q2454" i="10" a="1"/>
  <c r="Q2454" i="10" s="1"/>
  <c r="P2454" i="10"/>
  <c r="E2454" i="10"/>
  <c r="Q2453" i="10" a="1"/>
  <c r="Q2453" i="10" s="1"/>
  <c r="P2453" i="10"/>
  <c r="E2453" i="10"/>
  <c r="Q2452" i="10" a="1"/>
  <c r="Q2452" i="10" s="1"/>
  <c r="P2452" i="10"/>
  <c r="E2452" i="10"/>
  <c r="Q2451" i="10" a="1"/>
  <c r="Q2451" i="10" s="1"/>
  <c r="P2451" i="10"/>
  <c r="E2451" i="10"/>
  <c r="Q2450" i="10" a="1"/>
  <c r="Q2450" i="10" s="1"/>
  <c r="P2450" i="10"/>
  <c r="E2450" i="10"/>
  <c r="Q2449" i="10" a="1"/>
  <c r="Q2449" i="10" s="1"/>
  <c r="P2449" i="10"/>
  <c r="E2449" i="10"/>
  <c r="Q2448" i="10" a="1"/>
  <c r="Q2448" i="10" s="1"/>
  <c r="P2448" i="10"/>
  <c r="E2448" i="10"/>
  <c r="Q2447" i="10" a="1"/>
  <c r="Q2447" i="10" s="1"/>
  <c r="P2447" i="10"/>
  <c r="E2447" i="10"/>
  <c r="Q2446" i="10" a="1"/>
  <c r="Q2446" i="10" s="1"/>
  <c r="P2446" i="10"/>
  <c r="E2446" i="10"/>
  <c r="Q2445" i="10" a="1"/>
  <c r="Q2445" i="10" s="1"/>
  <c r="P2445" i="10"/>
  <c r="E2445" i="10"/>
  <c r="Q2444" i="10" a="1"/>
  <c r="Q2444" i="10" s="1"/>
  <c r="P2444" i="10"/>
  <c r="E2444" i="10"/>
  <c r="Q2443" i="10" a="1"/>
  <c r="Q2443" i="10" s="1"/>
  <c r="P2443" i="10"/>
  <c r="E2443" i="10"/>
  <c r="Q2442" i="10" a="1"/>
  <c r="Q2442" i="10" s="1"/>
  <c r="P2442" i="10"/>
  <c r="E2442" i="10"/>
  <c r="Q2441" i="10" a="1"/>
  <c r="Q2441" i="10" s="1"/>
  <c r="P2441" i="10"/>
  <c r="E2441" i="10"/>
  <c r="Q2440" i="10" a="1"/>
  <c r="Q2440" i="10" s="1"/>
  <c r="P2440" i="10"/>
  <c r="E2440" i="10"/>
  <c r="Q2439" i="10" a="1"/>
  <c r="Q2439" i="10" s="1"/>
  <c r="P2439" i="10"/>
  <c r="E2439" i="10"/>
  <c r="Q2438" i="10" a="1"/>
  <c r="Q2438" i="10" s="1"/>
  <c r="P2438" i="10"/>
  <c r="E2438" i="10"/>
  <c r="Q2437" i="10" a="1"/>
  <c r="Q2437" i="10" s="1"/>
  <c r="P2437" i="10"/>
  <c r="E2437" i="10"/>
  <c r="Q2436" i="10" a="1"/>
  <c r="Q2436" i="10" s="1"/>
  <c r="P2436" i="10"/>
  <c r="E2436" i="10"/>
  <c r="Q2435" i="10" a="1"/>
  <c r="Q2435" i="10" s="1"/>
  <c r="P2435" i="10"/>
  <c r="E2435" i="10"/>
  <c r="Q2434" i="10" a="1"/>
  <c r="Q2434" i="10" s="1"/>
  <c r="P2434" i="10"/>
  <c r="E2434" i="10"/>
  <c r="Q2433" i="10" a="1"/>
  <c r="Q2433" i="10" s="1"/>
  <c r="P2433" i="10"/>
  <c r="E2433" i="10"/>
  <c r="Q2432" i="10" a="1"/>
  <c r="Q2432" i="10" s="1"/>
  <c r="P2432" i="10"/>
  <c r="E2432" i="10"/>
  <c r="Q2431" i="10" a="1"/>
  <c r="Q2431" i="10" s="1"/>
  <c r="P2431" i="10"/>
  <c r="E2431" i="10"/>
  <c r="Q2430" i="10" a="1"/>
  <c r="Q2430" i="10" s="1"/>
  <c r="P2430" i="10"/>
  <c r="E2430" i="10"/>
  <c r="Q2429" i="10" a="1"/>
  <c r="Q2429" i="10" s="1"/>
  <c r="P2429" i="10"/>
  <c r="E2429" i="10"/>
  <c r="Q2428" i="10" a="1"/>
  <c r="Q2428" i="10" s="1"/>
  <c r="P2428" i="10"/>
  <c r="E2428" i="10"/>
  <c r="Q2427" i="10" a="1"/>
  <c r="Q2427" i="10" s="1"/>
  <c r="P2427" i="10"/>
  <c r="E2427" i="10"/>
  <c r="Q2426" i="10" a="1"/>
  <c r="Q2426" i="10" s="1"/>
  <c r="P2426" i="10"/>
  <c r="E2426" i="10"/>
  <c r="Q2425" i="10" a="1"/>
  <c r="Q2425" i="10" s="1"/>
  <c r="P2425" i="10"/>
  <c r="E2425" i="10"/>
  <c r="Q2424" i="10" a="1"/>
  <c r="Q2424" i="10" s="1"/>
  <c r="P2424" i="10"/>
  <c r="E2424" i="10"/>
  <c r="Q2423" i="10" a="1"/>
  <c r="Q2423" i="10" s="1"/>
  <c r="P2423" i="10"/>
  <c r="E2423" i="10"/>
  <c r="Q2422" i="10" a="1"/>
  <c r="Q2422" i="10" s="1"/>
  <c r="P2422" i="10"/>
  <c r="E2422" i="10"/>
  <c r="Q2421" i="10" a="1"/>
  <c r="Q2421" i="10" s="1"/>
  <c r="P2421" i="10"/>
  <c r="E2421" i="10"/>
  <c r="Q2420" i="10" a="1"/>
  <c r="Q2420" i="10" s="1"/>
  <c r="P2420" i="10"/>
  <c r="E2420" i="10"/>
  <c r="Q2419" i="10" a="1"/>
  <c r="Q2419" i="10" s="1"/>
  <c r="P2419" i="10"/>
  <c r="E2419" i="10"/>
  <c r="Q2418" i="10" a="1"/>
  <c r="Q2418" i="10" s="1"/>
  <c r="P2418" i="10"/>
  <c r="E2418" i="10"/>
  <c r="Q2417" i="10" a="1"/>
  <c r="Q2417" i="10" s="1"/>
  <c r="P2417" i="10"/>
  <c r="E2417" i="10"/>
  <c r="Q2416" i="10" a="1"/>
  <c r="Q2416" i="10" s="1"/>
  <c r="P2416" i="10"/>
  <c r="E2416" i="10"/>
  <c r="Q2415" i="10" a="1"/>
  <c r="Q2415" i="10" s="1"/>
  <c r="P2415" i="10"/>
  <c r="E2415" i="10"/>
  <c r="Q2414" i="10" a="1"/>
  <c r="Q2414" i="10" s="1"/>
  <c r="P2414" i="10"/>
  <c r="E2414" i="10"/>
  <c r="Q2413" i="10" a="1"/>
  <c r="Q2413" i="10" s="1"/>
  <c r="P2413" i="10"/>
  <c r="E2413" i="10"/>
  <c r="Q2412" i="10" a="1"/>
  <c r="Q2412" i="10" s="1"/>
  <c r="P2412" i="10"/>
  <c r="E2412" i="10"/>
  <c r="Q2411" i="10" a="1"/>
  <c r="Q2411" i="10" s="1"/>
  <c r="P2411" i="10"/>
  <c r="E2411" i="10"/>
  <c r="Q2410" i="10" a="1"/>
  <c r="Q2410" i="10" s="1"/>
  <c r="P2410" i="10"/>
  <c r="E2410" i="10"/>
  <c r="Q2409" i="10" a="1"/>
  <c r="Q2409" i="10" s="1"/>
  <c r="P2409" i="10"/>
  <c r="E2409" i="10"/>
  <c r="Q2408" i="10" a="1"/>
  <c r="Q2408" i="10" s="1"/>
  <c r="P2408" i="10"/>
  <c r="E2408" i="10"/>
  <c r="Q2407" i="10" a="1"/>
  <c r="Q2407" i="10" s="1"/>
  <c r="P2407" i="10"/>
  <c r="E2407" i="10"/>
  <c r="Q2406" i="10" a="1"/>
  <c r="Q2406" i="10" s="1"/>
  <c r="P2406" i="10"/>
  <c r="E2406" i="10"/>
  <c r="Q2405" i="10" a="1"/>
  <c r="Q2405" i="10" s="1"/>
  <c r="P2405" i="10"/>
  <c r="E2405" i="10"/>
  <c r="Q2404" i="10" a="1"/>
  <c r="Q2404" i="10" s="1"/>
  <c r="P2404" i="10"/>
  <c r="E2404" i="10"/>
  <c r="Q2403" i="10" a="1"/>
  <c r="Q2403" i="10" s="1"/>
  <c r="P2403" i="10"/>
  <c r="E2403" i="10"/>
  <c r="Q2402" i="10" a="1"/>
  <c r="Q2402" i="10" s="1"/>
  <c r="P2402" i="10"/>
  <c r="E2402" i="10"/>
  <c r="Q2401" i="10" a="1"/>
  <c r="Q2401" i="10" s="1"/>
  <c r="P2401" i="10"/>
  <c r="E2401" i="10"/>
  <c r="Q2400" i="10" a="1"/>
  <c r="Q2400" i="10" s="1"/>
  <c r="P2400" i="10"/>
  <c r="E2400" i="10"/>
  <c r="Q2399" i="10" a="1"/>
  <c r="Q2399" i="10" s="1"/>
  <c r="P2399" i="10"/>
  <c r="E2399" i="10"/>
  <c r="Q2398" i="10" a="1"/>
  <c r="Q2398" i="10" s="1"/>
  <c r="P2398" i="10"/>
  <c r="E2398" i="10"/>
  <c r="Q2397" i="10" a="1"/>
  <c r="Q2397" i="10" s="1"/>
  <c r="P2397" i="10"/>
  <c r="E2397" i="10"/>
  <c r="Q2396" i="10" a="1"/>
  <c r="Q2396" i="10" s="1"/>
  <c r="P2396" i="10"/>
  <c r="E2396" i="10"/>
  <c r="Q2395" i="10" a="1"/>
  <c r="Q2395" i="10" s="1"/>
  <c r="P2395" i="10"/>
  <c r="E2395" i="10"/>
  <c r="Q2394" i="10" a="1"/>
  <c r="Q2394" i="10" s="1"/>
  <c r="P2394" i="10"/>
  <c r="E2394" i="10"/>
  <c r="Q2393" i="10" a="1"/>
  <c r="Q2393" i="10" s="1"/>
  <c r="P2393" i="10"/>
  <c r="E2393" i="10"/>
  <c r="Q2392" i="10" a="1"/>
  <c r="Q2392" i="10" s="1"/>
  <c r="P2392" i="10"/>
  <c r="E2392" i="10"/>
  <c r="Q2391" i="10" a="1"/>
  <c r="Q2391" i="10" s="1"/>
  <c r="P2391" i="10"/>
  <c r="E2391" i="10"/>
  <c r="Q2390" i="10" a="1"/>
  <c r="Q2390" i="10" s="1"/>
  <c r="P2390" i="10"/>
  <c r="E2390" i="10"/>
  <c r="Q2389" i="10" a="1"/>
  <c r="Q2389" i="10" s="1"/>
  <c r="P2389" i="10"/>
  <c r="E2389" i="10"/>
  <c r="Q2388" i="10" a="1"/>
  <c r="Q2388" i="10" s="1"/>
  <c r="P2388" i="10"/>
  <c r="E2388" i="10"/>
  <c r="Q2387" i="10" a="1"/>
  <c r="Q2387" i="10" s="1"/>
  <c r="P2387" i="10"/>
  <c r="E2387" i="10"/>
  <c r="Q2386" i="10" a="1"/>
  <c r="Q2386" i="10" s="1"/>
  <c r="P2386" i="10"/>
  <c r="E2386" i="10"/>
  <c r="Q2385" i="10" a="1"/>
  <c r="Q2385" i="10" s="1"/>
  <c r="P2385" i="10"/>
  <c r="E2385" i="10"/>
  <c r="Q2384" i="10" a="1"/>
  <c r="Q2384" i="10" s="1"/>
  <c r="P2384" i="10"/>
  <c r="E2384" i="10"/>
  <c r="Q2383" i="10" a="1"/>
  <c r="Q2383" i="10" s="1"/>
  <c r="P2383" i="10"/>
  <c r="E2383" i="10"/>
  <c r="Q2382" i="10" a="1"/>
  <c r="Q2382" i="10" s="1"/>
  <c r="P2382" i="10"/>
  <c r="E2382" i="10"/>
  <c r="Q2381" i="10" a="1"/>
  <c r="Q2381" i="10" s="1"/>
  <c r="P2381" i="10"/>
  <c r="E2381" i="10"/>
  <c r="Q2380" i="10" a="1"/>
  <c r="Q2380" i="10" s="1"/>
  <c r="P2380" i="10"/>
  <c r="E2380" i="10"/>
  <c r="Q2379" i="10" a="1"/>
  <c r="Q2379" i="10" s="1"/>
  <c r="P2379" i="10"/>
  <c r="E2379" i="10"/>
  <c r="Q2378" i="10" a="1"/>
  <c r="Q2378" i="10" s="1"/>
  <c r="P2378" i="10"/>
  <c r="E2378" i="10"/>
  <c r="Q2377" i="10" a="1"/>
  <c r="Q2377" i="10" s="1"/>
  <c r="P2377" i="10"/>
  <c r="E2377" i="10"/>
  <c r="Q2376" i="10" a="1"/>
  <c r="Q2376" i="10" s="1"/>
  <c r="P2376" i="10"/>
  <c r="E2376" i="10"/>
  <c r="Q2375" i="10" a="1"/>
  <c r="Q2375" i="10" s="1"/>
  <c r="P2375" i="10"/>
  <c r="E2375" i="10"/>
  <c r="Q2374" i="10" a="1"/>
  <c r="Q2374" i="10" s="1"/>
  <c r="P2374" i="10"/>
  <c r="E2374" i="10"/>
  <c r="Q2373" i="10" a="1"/>
  <c r="Q2373" i="10" s="1"/>
  <c r="P2373" i="10"/>
  <c r="E2373" i="10"/>
  <c r="Q2372" i="10" a="1"/>
  <c r="Q2372" i="10" s="1"/>
  <c r="P2372" i="10"/>
  <c r="E2372" i="10"/>
  <c r="Q2371" i="10" a="1"/>
  <c r="Q2371" i="10" s="1"/>
  <c r="P2371" i="10"/>
  <c r="E2371" i="10"/>
  <c r="Q2370" i="10" a="1"/>
  <c r="Q2370" i="10" s="1"/>
  <c r="P2370" i="10"/>
  <c r="E2370" i="10"/>
  <c r="Q2369" i="10" a="1"/>
  <c r="Q2369" i="10" s="1"/>
  <c r="P2369" i="10"/>
  <c r="E2369" i="10"/>
  <c r="Q2368" i="10" a="1"/>
  <c r="Q2368" i="10" s="1"/>
  <c r="P2368" i="10"/>
  <c r="E2368" i="10"/>
  <c r="Q2367" i="10" a="1"/>
  <c r="Q2367" i="10" s="1"/>
  <c r="P2367" i="10"/>
  <c r="E2367" i="10"/>
  <c r="Q2366" i="10" a="1"/>
  <c r="Q2366" i="10" s="1"/>
  <c r="P2366" i="10"/>
  <c r="E2366" i="10"/>
  <c r="Q2365" i="10" a="1"/>
  <c r="Q2365" i="10" s="1"/>
  <c r="P2365" i="10"/>
  <c r="E2365" i="10"/>
  <c r="Q2364" i="10" a="1"/>
  <c r="Q2364" i="10" s="1"/>
  <c r="P2364" i="10"/>
  <c r="E2364" i="10"/>
  <c r="Q2363" i="10" a="1"/>
  <c r="Q2363" i="10" s="1"/>
  <c r="P2363" i="10"/>
  <c r="E2363" i="10"/>
  <c r="Q2362" i="10" a="1"/>
  <c r="Q2362" i="10" s="1"/>
  <c r="P2362" i="10"/>
  <c r="E2362" i="10"/>
  <c r="Q2361" i="10" a="1"/>
  <c r="Q2361" i="10" s="1"/>
  <c r="P2361" i="10"/>
  <c r="E2361" i="10"/>
  <c r="Q2360" i="10" a="1"/>
  <c r="Q2360" i="10" s="1"/>
  <c r="P2360" i="10"/>
  <c r="E2360" i="10"/>
  <c r="Q2359" i="10" a="1"/>
  <c r="Q2359" i="10" s="1"/>
  <c r="P2359" i="10"/>
  <c r="E2359" i="10"/>
  <c r="Q2358" i="10" a="1"/>
  <c r="Q2358" i="10" s="1"/>
  <c r="P2358" i="10"/>
  <c r="E2358" i="10"/>
  <c r="Q2357" i="10" a="1"/>
  <c r="Q2357" i="10" s="1"/>
  <c r="P2357" i="10"/>
  <c r="E2357" i="10"/>
  <c r="Q2356" i="10" a="1"/>
  <c r="Q2356" i="10" s="1"/>
  <c r="P2356" i="10"/>
  <c r="E2356" i="10"/>
  <c r="Q2355" i="10" a="1"/>
  <c r="Q2355" i="10" s="1"/>
  <c r="P2355" i="10"/>
  <c r="E2355" i="10"/>
  <c r="Q2354" i="10" a="1"/>
  <c r="Q2354" i="10" s="1"/>
  <c r="P2354" i="10"/>
  <c r="E2354" i="10"/>
  <c r="Q2353" i="10" a="1"/>
  <c r="Q2353" i="10" s="1"/>
  <c r="P2353" i="10"/>
  <c r="E2353" i="10"/>
  <c r="Q2352" i="10" a="1"/>
  <c r="Q2352" i="10" s="1"/>
  <c r="P2352" i="10"/>
  <c r="E2352" i="10"/>
  <c r="Q2351" i="10" a="1"/>
  <c r="Q2351" i="10" s="1"/>
  <c r="P2351" i="10"/>
  <c r="E2351" i="10"/>
  <c r="Q2350" i="10" a="1"/>
  <c r="Q2350" i="10" s="1"/>
  <c r="P2350" i="10"/>
  <c r="E2350" i="10"/>
  <c r="Q2349" i="10" a="1"/>
  <c r="Q2349" i="10" s="1"/>
  <c r="P2349" i="10"/>
  <c r="E2349" i="10"/>
  <c r="Q2348" i="10" a="1"/>
  <c r="Q2348" i="10" s="1"/>
  <c r="P2348" i="10"/>
  <c r="E2348" i="10"/>
  <c r="Q2347" i="10" a="1"/>
  <c r="Q2347" i="10" s="1"/>
  <c r="P2347" i="10"/>
  <c r="E2347" i="10"/>
  <c r="Q2346" i="10" a="1"/>
  <c r="Q2346" i="10" s="1"/>
  <c r="P2346" i="10"/>
  <c r="E2346" i="10"/>
  <c r="Q2345" i="10" a="1"/>
  <c r="Q2345" i="10" s="1"/>
  <c r="P2345" i="10"/>
  <c r="E2345" i="10"/>
  <c r="Q2344" i="10" a="1"/>
  <c r="Q2344" i="10" s="1"/>
  <c r="P2344" i="10"/>
  <c r="E2344" i="10"/>
  <c r="Q2343" i="10" a="1"/>
  <c r="Q2343" i="10" s="1"/>
  <c r="P2343" i="10"/>
  <c r="E2343" i="10"/>
  <c r="Q2342" i="10" a="1"/>
  <c r="Q2342" i="10" s="1"/>
  <c r="P2342" i="10"/>
  <c r="E2342" i="10"/>
  <c r="Q2341" i="10" a="1"/>
  <c r="Q2341" i="10" s="1"/>
  <c r="P2341" i="10"/>
  <c r="E2341" i="10"/>
  <c r="Q2340" i="10" a="1"/>
  <c r="Q2340" i="10" s="1"/>
  <c r="P2340" i="10"/>
  <c r="E2340" i="10"/>
  <c r="Q2339" i="10" a="1"/>
  <c r="Q2339" i="10" s="1"/>
  <c r="P2339" i="10"/>
  <c r="E2339" i="10"/>
  <c r="Q2338" i="10" a="1"/>
  <c r="Q2338" i="10" s="1"/>
  <c r="P2338" i="10"/>
  <c r="E2338" i="10"/>
  <c r="Q2337" i="10" a="1"/>
  <c r="Q2337" i="10" s="1"/>
  <c r="P2337" i="10"/>
  <c r="E2337" i="10"/>
  <c r="Q2336" i="10" a="1"/>
  <c r="Q2336" i="10" s="1"/>
  <c r="P2336" i="10"/>
  <c r="E2336" i="10"/>
  <c r="Q2335" i="10" a="1"/>
  <c r="Q2335" i="10" s="1"/>
  <c r="P2335" i="10"/>
  <c r="E2335" i="10"/>
  <c r="Q2334" i="10" a="1"/>
  <c r="Q2334" i="10" s="1"/>
  <c r="P2334" i="10"/>
  <c r="E2334" i="10"/>
  <c r="Q2333" i="10" a="1"/>
  <c r="Q2333" i="10" s="1"/>
  <c r="P2333" i="10"/>
  <c r="E2333" i="10"/>
  <c r="Q2332" i="10" a="1"/>
  <c r="Q2332" i="10" s="1"/>
  <c r="P2332" i="10"/>
  <c r="E2332" i="10"/>
  <c r="Q2331" i="10" a="1"/>
  <c r="Q2331" i="10" s="1"/>
  <c r="P2331" i="10"/>
  <c r="E2331" i="10"/>
  <c r="Q2330" i="10" a="1"/>
  <c r="Q2330" i="10" s="1"/>
  <c r="P2330" i="10"/>
  <c r="E2330" i="10"/>
  <c r="Q2329" i="10" a="1"/>
  <c r="Q2329" i="10" s="1"/>
  <c r="P2329" i="10"/>
  <c r="E2329" i="10"/>
  <c r="Q2328" i="10" a="1"/>
  <c r="Q2328" i="10" s="1"/>
  <c r="P2328" i="10"/>
  <c r="E2328" i="10"/>
  <c r="Q2327" i="10" a="1"/>
  <c r="Q2327" i="10" s="1"/>
  <c r="P2327" i="10"/>
  <c r="E2327" i="10"/>
  <c r="Q2326" i="10" a="1"/>
  <c r="Q2326" i="10" s="1"/>
  <c r="P2326" i="10"/>
  <c r="E2326" i="10"/>
  <c r="Q2325" i="10" a="1"/>
  <c r="Q2325" i="10" s="1"/>
  <c r="P2325" i="10"/>
  <c r="E2325" i="10"/>
  <c r="Q2324" i="10" a="1"/>
  <c r="Q2324" i="10" s="1"/>
  <c r="P2324" i="10"/>
  <c r="E2324" i="10"/>
  <c r="Q2323" i="10" a="1"/>
  <c r="Q2323" i="10" s="1"/>
  <c r="P2323" i="10"/>
  <c r="E2323" i="10"/>
  <c r="Q2322" i="10" a="1"/>
  <c r="Q2322" i="10" s="1"/>
  <c r="P2322" i="10"/>
  <c r="E2322" i="10"/>
  <c r="Q2321" i="10" a="1"/>
  <c r="Q2321" i="10" s="1"/>
  <c r="P2321" i="10"/>
  <c r="E2321" i="10"/>
  <c r="Q2320" i="10" a="1"/>
  <c r="Q2320" i="10" s="1"/>
  <c r="P2320" i="10"/>
  <c r="E2320" i="10"/>
  <c r="Q2319" i="10" a="1"/>
  <c r="Q2319" i="10" s="1"/>
  <c r="P2319" i="10"/>
  <c r="E2319" i="10"/>
  <c r="Q2318" i="10" a="1"/>
  <c r="Q2318" i="10" s="1"/>
  <c r="P2318" i="10"/>
  <c r="E2318" i="10"/>
  <c r="Q2317" i="10" a="1"/>
  <c r="Q2317" i="10" s="1"/>
  <c r="P2317" i="10"/>
  <c r="E2317" i="10"/>
  <c r="Q2316" i="10" a="1"/>
  <c r="Q2316" i="10" s="1"/>
  <c r="P2316" i="10"/>
  <c r="E2316" i="10"/>
  <c r="Q2315" i="10" a="1"/>
  <c r="Q2315" i="10" s="1"/>
  <c r="P2315" i="10"/>
  <c r="E2315" i="10"/>
  <c r="Q2314" i="10" a="1"/>
  <c r="Q2314" i="10" s="1"/>
  <c r="P2314" i="10"/>
  <c r="E2314" i="10"/>
  <c r="Q2313" i="10" a="1"/>
  <c r="Q2313" i="10" s="1"/>
  <c r="P2313" i="10"/>
  <c r="E2313" i="10"/>
  <c r="Q2312" i="10" a="1"/>
  <c r="Q2312" i="10" s="1"/>
  <c r="P2312" i="10"/>
  <c r="E2312" i="10"/>
  <c r="Q2311" i="10" a="1"/>
  <c r="Q2311" i="10" s="1"/>
  <c r="P2311" i="10"/>
  <c r="E2311" i="10"/>
  <c r="Q2310" i="10" a="1"/>
  <c r="Q2310" i="10" s="1"/>
  <c r="P2310" i="10"/>
  <c r="E2310" i="10"/>
  <c r="Q2309" i="10" a="1"/>
  <c r="Q2309" i="10" s="1"/>
  <c r="P2309" i="10"/>
  <c r="E2309" i="10"/>
  <c r="Q2308" i="10" a="1"/>
  <c r="Q2308" i="10" s="1"/>
  <c r="P2308" i="10"/>
  <c r="E2308" i="10"/>
  <c r="Q2307" i="10" a="1"/>
  <c r="Q2307" i="10" s="1"/>
  <c r="P2307" i="10"/>
  <c r="E2307" i="10"/>
  <c r="Q2306" i="10" a="1"/>
  <c r="Q2306" i="10" s="1"/>
  <c r="P2306" i="10"/>
  <c r="E2306" i="10"/>
  <c r="Q2305" i="10" a="1"/>
  <c r="Q2305" i="10" s="1"/>
  <c r="P2305" i="10"/>
  <c r="E2305" i="10"/>
  <c r="Q2304" i="10" a="1"/>
  <c r="Q2304" i="10" s="1"/>
  <c r="P2304" i="10"/>
  <c r="E2304" i="10"/>
  <c r="Q2303" i="10" a="1"/>
  <c r="Q2303" i="10" s="1"/>
  <c r="P2303" i="10"/>
  <c r="E2303" i="10"/>
  <c r="Q2302" i="10" a="1"/>
  <c r="Q2302" i="10" s="1"/>
  <c r="P2302" i="10"/>
  <c r="E2302" i="10"/>
  <c r="Q2301" i="10" a="1"/>
  <c r="Q2301" i="10" s="1"/>
  <c r="P2301" i="10"/>
  <c r="E2301" i="10"/>
  <c r="Q2300" i="10" a="1"/>
  <c r="Q2300" i="10" s="1"/>
  <c r="P2300" i="10"/>
  <c r="E2300" i="10"/>
  <c r="Q2299" i="10" a="1"/>
  <c r="Q2299" i="10" s="1"/>
  <c r="P2299" i="10"/>
  <c r="E2299" i="10"/>
  <c r="Q2298" i="10" a="1"/>
  <c r="Q2298" i="10" s="1"/>
  <c r="P2298" i="10"/>
  <c r="E2298" i="10"/>
  <c r="Q2297" i="10" a="1"/>
  <c r="Q2297" i="10" s="1"/>
  <c r="P2297" i="10"/>
  <c r="E2297" i="10"/>
  <c r="Q2296" i="10" a="1"/>
  <c r="Q2296" i="10" s="1"/>
  <c r="P2296" i="10"/>
  <c r="E2296" i="10"/>
  <c r="Q2295" i="10" a="1"/>
  <c r="Q2295" i="10" s="1"/>
  <c r="P2295" i="10"/>
  <c r="E2295" i="10"/>
  <c r="Q2294" i="10" a="1"/>
  <c r="Q2294" i="10" s="1"/>
  <c r="P2294" i="10"/>
  <c r="E2294" i="10"/>
  <c r="Q2293" i="10" a="1"/>
  <c r="Q2293" i="10" s="1"/>
  <c r="P2293" i="10"/>
  <c r="E2293" i="10"/>
  <c r="Q2292" i="10" a="1"/>
  <c r="Q2292" i="10" s="1"/>
  <c r="P2292" i="10"/>
  <c r="E2292" i="10"/>
  <c r="Q2291" i="10" a="1"/>
  <c r="Q2291" i="10" s="1"/>
  <c r="P2291" i="10"/>
  <c r="E2291" i="10"/>
  <c r="Q2290" i="10" a="1"/>
  <c r="Q2290" i="10" s="1"/>
  <c r="P2290" i="10"/>
  <c r="E2290" i="10"/>
  <c r="Q2289" i="10" a="1"/>
  <c r="Q2289" i="10" s="1"/>
  <c r="P2289" i="10"/>
  <c r="E2289" i="10"/>
  <c r="Q2288" i="10" a="1"/>
  <c r="Q2288" i="10" s="1"/>
  <c r="P2288" i="10"/>
  <c r="E2288" i="10"/>
  <c r="Q2287" i="10" a="1"/>
  <c r="Q2287" i="10" s="1"/>
  <c r="P2287" i="10"/>
  <c r="E2287" i="10"/>
  <c r="Q2286" i="10" a="1"/>
  <c r="Q2286" i="10" s="1"/>
  <c r="P2286" i="10"/>
  <c r="E2286" i="10"/>
  <c r="Q2285" i="10" a="1"/>
  <c r="Q2285" i="10" s="1"/>
  <c r="P2285" i="10"/>
  <c r="E2285" i="10"/>
  <c r="Q2284" i="10" a="1"/>
  <c r="Q2284" i="10" s="1"/>
  <c r="P2284" i="10"/>
  <c r="E2284" i="10"/>
  <c r="Q2283" i="10" a="1"/>
  <c r="Q2283" i="10" s="1"/>
  <c r="P2283" i="10"/>
  <c r="E2283" i="10"/>
  <c r="Q2282" i="10" a="1"/>
  <c r="Q2282" i="10" s="1"/>
  <c r="P2282" i="10"/>
  <c r="E2282" i="10"/>
  <c r="Q2281" i="10" a="1"/>
  <c r="Q2281" i="10" s="1"/>
  <c r="P2281" i="10"/>
  <c r="E2281" i="10"/>
  <c r="Q2280" i="10" a="1"/>
  <c r="Q2280" i="10" s="1"/>
  <c r="P2280" i="10"/>
  <c r="E2280" i="10"/>
  <c r="Q2279" i="10" a="1"/>
  <c r="Q2279" i="10" s="1"/>
  <c r="P2279" i="10"/>
  <c r="E2279" i="10"/>
  <c r="Q2278" i="10" a="1"/>
  <c r="Q2278" i="10" s="1"/>
  <c r="P2278" i="10"/>
  <c r="E2278" i="10"/>
  <c r="Q2277" i="10" a="1"/>
  <c r="Q2277" i="10" s="1"/>
  <c r="P2277" i="10"/>
  <c r="E2277" i="10"/>
  <c r="Q2276" i="10" a="1"/>
  <c r="Q2276" i="10" s="1"/>
  <c r="P2276" i="10"/>
  <c r="E2276" i="10"/>
  <c r="Q2275" i="10" a="1"/>
  <c r="Q2275" i="10" s="1"/>
  <c r="P2275" i="10"/>
  <c r="E2275" i="10"/>
  <c r="Q2274" i="10" a="1"/>
  <c r="Q2274" i="10" s="1"/>
  <c r="P2274" i="10"/>
  <c r="E2274" i="10"/>
  <c r="Q2273" i="10" a="1"/>
  <c r="Q2273" i="10" s="1"/>
  <c r="P2273" i="10"/>
  <c r="E2273" i="10"/>
  <c r="Q2272" i="10" a="1"/>
  <c r="Q2272" i="10" s="1"/>
  <c r="P2272" i="10"/>
  <c r="E2272" i="10"/>
  <c r="Q2271" i="10" a="1"/>
  <c r="Q2271" i="10" s="1"/>
  <c r="P2271" i="10"/>
  <c r="E2271" i="10"/>
  <c r="Q2270" i="10" a="1"/>
  <c r="Q2270" i="10" s="1"/>
  <c r="P2270" i="10"/>
  <c r="E2270" i="10"/>
  <c r="Q2269" i="10" a="1"/>
  <c r="Q2269" i="10" s="1"/>
  <c r="P2269" i="10"/>
  <c r="E2269" i="10"/>
  <c r="Q2268" i="10" a="1"/>
  <c r="Q2268" i="10" s="1"/>
  <c r="P2268" i="10"/>
  <c r="E2268" i="10"/>
  <c r="Q2267" i="10" a="1"/>
  <c r="Q2267" i="10" s="1"/>
  <c r="P2267" i="10"/>
  <c r="E2267" i="10"/>
  <c r="Q2266" i="10" a="1"/>
  <c r="Q2266" i="10" s="1"/>
  <c r="P2266" i="10"/>
  <c r="E2266" i="10"/>
  <c r="Q2265" i="10" a="1"/>
  <c r="Q2265" i="10" s="1"/>
  <c r="P2265" i="10"/>
  <c r="E2265" i="10"/>
  <c r="Q2264" i="10" a="1"/>
  <c r="Q2264" i="10" s="1"/>
  <c r="P2264" i="10"/>
  <c r="E2264" i="10"/>
  <c r="Q2263" i="10" a="1"/>
  <c r="Q2263" i="10" s="1"/>
  <c r="P2263" i="10"/>
  <c r="E2263" i="10"/>
  <c r="Q2262" i="10" a="1"/>
  <c r="Q2262" i="10" s="1"/>
  <c r="P2262" i="10"/>
  <c r="E2262" i="10"/>
  <c r="Q2261" i="10" a="1"/>
  <c r="Q2261" i="10" s="1"/>
  <c r="P2261" i="10"/>
  <c r="E2261" i="10"/>
  <c r="Q2260" i="10" a="1"/>
  <c r="Q2260" i="10" s="1"/>
  <c r="P2260" i="10"/>
  <c r="E2260" i="10"/>
  <c r="Q2259" i="10" a="1"/>
  <c r="Q2259" i="10" s="1"/>
  <c r="P2259" i="10"/>
  <c r="E2259" i="10"/>
  <c r="Q2258" i="10" a="1"/>
  <c r="Q2258" i="10" s="1"/>
  <c r="P2258" i="10"/>
  <c r="E2258" i="10"/>
  <c r="Q2257" i="10" a="1"/>
  <c r="Q2257" i="10" s="1"/>
  <c r="P2257" i="10"/>
  <c r="E2257" i="10"/>
  <c r="Q2256" i="10" a="1"/>
  <c r="Q2256" i="10" s="1"/>
  <c r="P2256" i="10"/>
  <c r="E2256" i="10"/>
  <c r="Q2255" i="10" a="1"/>
  <c r="Q2255" i="10" s="1"/>
  <c r="P2255" i="10"/>
  <c r="E2255" i="10"/>
  <c r="Q2254" i="10" a="1"/>
  <c r="Q2254" i="10" s="1"/>
  <c r="P2254" i="10"/>
  <c r="E2254" i="10"/>
  <c r="Q2253" i="10" a="1"/>
  <c r="Q2253" i="10" s="1"/>
  <c r="P2253" i="10"/>
  <c r="E2253" i="10"/>
  <c r="Q2252" i="10" a="1"/>
  <c r="Q2252" i="10" s="1"/>
  <c r="P2252" i="10"/>
  <c r="E2252" i="10"/>
  <c r="Q2251" i="10" a="1"/>
  <c r="Q2251" i="10" s="1"/>
  <c r="P2251" i="10"/>
  <c r="E2251" i="10"/>
  <c r="Q2250" i="10" a="1"/>
  <c r="Q2250" i="10" s="1"/>
  <c r="P2250" i="10"/>
  <c r="E2250" i="10"/>
  <c r="Q2249" i="10" a="1"/>
  <c r="Q2249" i="10" s="1"/>
  <c r="P2249" i="10"/>
  <c r="E2249" i="10"/>
  <c r="Q2248" i="10" a="1"/>
  <c r="Q2248" i="10" s="1"/>
  <c r="P2248" i="10"/>
  <c r="E2248" i="10"/>
  <c r="Q2247" i="10" a="1"/>
  <c r="Q2247" i="10" s="1"/>
  <c r="P2247" i="10"/>
  <c r="E2247" i="10"/>
  <c r="Q2246" i="10" a="1"/>
  <c r="Q2246" i="10" s="1"/>
  <c r="P2246" i="10"/>
  <c r="E2246" i="10"/>
  <c r="Q2245" i="10" a="1"/>
  <c r="Q2245" i="10" s="1"/>
  <c r="P2245" i="10"/>
  <c r="E2245" i="10"/>
  <c r="Q2244" i="10" a="1"/>
  <c r="Q2244" i="10" s="1"/>
  <c r="P2244" i="10"/>
  <c r="E2244" i="10"/>
  <c r="Q2243" i="10" a="1"/>
  <c r="Q2243" i="10" s="1"/>
  <c r="P2243" i="10"/>
  <c r="E2243" i="10"/>
  <c r="Q2242" i="10" a="1"/>
  <c r="Q2242" i="10" s="1"/>
  <c r="P2242" i="10"/>
  <c r="E2242" i="10"/>
  <c r="Q2241" i="10" a="1"/>
  <c r="Q2241" i="10" s="1"/>
  <c r="P2241" i="10"/>
  <c r="E2241" i="10"/>
  <c r="Q2240" i="10" a="1"/>
  <c r="Q2240" i="10" s="1"/>
  <c r="P2240" i="10"/>
  <c r="E2240" i="10"/>
  <c r="Q2239" i="10" a="1"/>
  <c r="Q2239" i="10" s="1"/>
  <c r="P2239" i="10"/>
  <c r="E2239" i="10"/>
  <c r="Q2238" i="10" a="1"/>
  <c r="Q2238" i="10" s="1"/>
  <c r="P2238" i="10"/>
  <c r="E2238" i="10"/>
  <c r="Q2237" i="10" a="1"/>
  <c r="Q2237" i="10" s="1"/>
  <c r="P2237" i="10"/>
  <c r="E2237" i="10"/>
  <c r="Q2236" i="10" a="1"/>
  <c r="Q2236" i="10" s="1"/>
  <c r="P2236" i="10"/>
  <c r="E2236" i="10"/>
  <c r="Q2235" i="10" a="1"/>
  <c r="Q2235" i="10" s="1"/>
  <c r="P2235" i="10"/>
  <c r="E2235" i="10"/>
  <c r="Q2234" i="10" a="1"/>
  <c r="Q2234" i="10" s="1"/>
  <c r="P2234" i="10"/>
  <c r="E2234" i="10"/>
  <c r="Q2233" i="10" a="1"/>
  <c r="Q2233" i="10" s="1"/>
  <c r="P2233" i="10"/>
  <c r="E2233" i="10"/>
  <c r="Q2232" i="10" a="1"/>
  <c r="Q2232" i="10" s="1"/>
  <c r="P2232" i="10"/>
  <c r="E2232" i="10"/>
  <c r="Q2231" i="10" a="1"/>
  <c r="Q2231" i="10" s="1"/>
  <c r="P2231" i="10"/>
  <c r="E2231" i="10"/>
  <c r="Q2230" i="10" a="1"/>
  <c r="Q2230" i="10" s="1"/>
  <c r="P2230" i="10"/>
  <c r="E2230" i="10"/>
  <c r="Q2229" i="10" a="1"/>
  <c r="Q2229" i="10" s="1"/>
  <c r="P2229" i="10"/>
  <c r="E2229" i="10"/>
  <c r="Q2228" i="10" a="1"/>
  <c r="Q2228" i="10" s="1"/>
  <c r="P2228" i="10"/>
  <c r="E2228" i="10"/>
  <c r="Q2227" i="10" a="1"/>
  <c r="Q2227" i="10" s="1"/>
  <c r="P2227" i="10"/>
  <c r="E2227" i="10"/>
  <c r="Q2226" i="10" a="1"/>
  <c r="Q2226" i="10" s="1"/>
  <c r="P2226" i="10"/>
  <c r="E2226" i="10"/>
  <c r="Q2225" i="10" a="1"/>
  <c r="Q2225" i="10" s="1"/>
  <c r="P2225" i="10"/>
  <c r="E2225" i="10"/>
  <c r="Q2224" i="10" a="1"/>
  <c r="Q2224" i="10" s="1"/>
  <c r="P2224" i="10"/>
  <c r="E2224" i="10"/>
  <c r="Q2223" i="10" a="1"/>
  <c r="Q2223" i="10" s="1"/>
  <c r="P2223" i="10"/>
  <c r="E2223" i="10"/>
  <c r="Q2222" i="10" a="1"/>
  <c r="Q2222" i="10" s="1"/>
  <c r="P2222" i="10"/>
  <c r="E2222" i="10"/>
  <c r="Q2221" i="10" a="1"/>
  <c r="Q2221" i="10" s="1"/>
  <c r="P2221" i="10"/>
  <c r="E2221" i="10"/>
  <c r="Q2220" i="10" a="1"/>
  <c r="Q2220" i="10" s="1"/>
  <c r="P2220" i="10"/>
  <c r="E2220" i="10"/>
  <c r="Q2219" i="10" a="1"/>
  <c r="Q2219" i="10" s="1"/>
  <c r="P2219" i="10"/>
  <c r="E2219" i="10"/>
  <c r="Q2218" i="10" a="1"/>
  <c r="Q2218" i="10" s="1"/>
  <c r="P2218" i="10"/>
  <c r="E2218" i="10"/>
  <c r="Q2217" i="10" a="1"/>
  <c r="Q2217" i="10" s="1"/>
  <c r="P2217" i="10"/>
  <c r="E2217" i="10"/>
  <c r="Q2216" i="10" a="1"/>
  <c r="Q2216" i="10" s="1"/>
  <c r="P2216" i="10"/>
  <c r="E2216" i="10"/>
  <c r="Q2215" i="10" a="1"/>
  <c r="Q2215" i="10" s="1"/>
  <c r="P2215" i="10"/>
  <c r="E2215" i="10"/>
  <c r="Q2214" i="10" a="1"/>
  <c r="Q2214" i="10" s="1"/>
  <c r="P2214" i="10"/>
  <c r="E2214" i="10"/>
  <c r="Q2213" i="10" a="1"/>
  <c r="Q2213" i="10" s="1"/>
  <c r="P2213" i="10"/>
  <c r="E2213" i="10"/>
  <c r="Q2212" i="10" a="1"/>
  <c r="Q2212" i="10" s="1"/>
  <c r="P2212" i="10"/>
  <c r="E2212" i="10"/>
  <c r="Q2211" i="10" a="1"/>
  <c r="Q2211" i="10" s="1"/>
  <c r="P2211" i="10"/>
  <c r="E2211" i="10"/>
  <c r="Q2210" i="10" a="1"/>
  <c r="Q2210" i="10" s="1"/>
  <c r="P2210" i="10"/>
  <c r="E2210" i="10"/>
  <c r="Q2209" i="10" a="1"/>
  <c r="Q2209" i="10" s="1"/>
  <c r="P2209" i="10"/>
  <c r="E2209" i="10"/>
  <c r="Q2208" i="10" a="1"/>
  <c r="Q2208" i="10" s="1"/>
  <c r="P2208" i="10"/>
  <c r="E2208" i="10"/>
  <c r="Q2207" i="10" a="1"/>
  <c r="Q2207" i="10" s="1"/>
  <c r="P2207" i="10"/>
  <c r="E2207" i="10"/>
  <c r="Q2206" i="10" a="1"/>
  <c r="Q2206" i="10" s="1"/>
  <c r="P2206" i="10"/>
  <c r="E2206" i="10"/>
  <c r="Q2205" i="10" a="1"/>
  <c r="Q2205" i="10" s="1"/>
  <c r="P2205" i="10"/>
  <c r="E2205" i="10"/>
  <c r="Q2204" i="10" a="1"/>
  <c r="Q2204" i="10" s="1"/>
  <c r="P2204" i="10"/>
  <c r="E2204" i="10"/>
  <c r="Q2203" i="10" a="1"/>
  <c r="Q2203" i="10" s="1"/>
  <c r="P2203" i="10"/>
  <c r="E2203" i="10"/>
  <c r="Q2202" i="10" a="1"/>
  <c r="Q2202" i="10" s="1"/>
  <c r="P2202" i="10"/>
  <c r="E2202" i="10"/>
  <c r="Q2201" i="10" a="1"/>
  <c r="Q2201" i="10" s="1"/>
  <c r="P2201" i="10"/>
  <c r="E2201" i="10"/>
  <c r="Q2200" i="10" a="1"/>
  <c r="Q2200" i="10" s="1"/>
  <c r="P2200" i="10"/>
  <c r="E2200" i="10"/>
  <c r="Q2199" i="10" a="1"/>
  <c r="Q2199" i="10" s="1"/>
  <c r="P2199" i="10"/>
  <c r="E2199" i="10"/>
  <c r="Q2198" i="10" a="1"/>
  <c r="Q2198" i="10" s="1"/>
  <c r="P2198" i="10"/>
  <c r="E2198" i="10"/>
  <c r="Q2197" i="10" a="1"/>
  <c r="Q2197" i="10" s="1"/>
  <c r="P2197" i="10"/>
  <c r="E2197" i="10"/>
  <c r="Q2196" i="10" a="1"/>
  <c r="Q2196" i="10" s="1"/>
  <c r="P2196" i="10"/>
  <c r="E2196" i="10"/>
  <c r="Q2195" i="10" a="1"/>
  <c r="Q2195" i="10" s="1"/>
  <c r="P2195" i="10"/>
  <c r="E2195" i="10"/>
  <c r="Q2194" i="10" a="1"/>
  <c r="Q2194" i="10" s="1"/>
  <c r="P2194" i="10"/>
  <c r="E2194" i="10"/>
  <c r="Q2193" i="10" a="1"/>
  <c r="Q2193" i="10" s="1"/>
  <c r="P2193" i="10"/>
  <c r="E2193" i="10"/>
  <c r="Q2192" i="10" a="1"/>
  <c r="Q2192" i="10" s="1"/>
  <c r="P2192" i="10"/>
  <c r="E2192" i="10"/>
  <c r="Q2191" i="10" a="1"/>
  <c r="Q2191" i="10" s="1"/>
  <c r="P2191" i="10"/>
  <c r="E2191" i="10"/>
  <c r="Q2190" i="10" a="1"/>
  <c r="Q2190" i="10" s="1"/>
  <c r="P2190" i="10"/>
  <c r="E2190" i="10"/>
  <c r="Q2189" i="10" a="1"/>
  <c r="Q2189" i="10" s="1"/>
  <c r="P2189" i="10"/>
  <c r="E2189" i="10"/>
  <c r="Q2188" i="10" a="1"/>
  <c r="Q2188" i="10" s="1"/>
  <c r="P2188" i="10"/>
  <c r="E2188" i="10"/>
  <c r="Q2187" i="10" a="1"/>
  <c r="Q2187" i="10" s="1"/>
  <c r="P2187" i="10"/>
  <c r="E2187" i="10"/>
  <c r="Q2186" i="10" a="1"/>
  <c r="Q2186" i="10" s="1"/>
  <c r="P2186" i="10"/>
  <c r="E2186" i="10"/>
  <c r="Q2185" i="10" a="1"/>
  <c r="Q2185" i="10" s="1"/>
  <c r="P2185" i="10"/>
  <c r="E2185" i="10"/>
  <c r="Q2184" i="10" a="1"/>
  <c r="Q2184" i="10" s="1"/>
  <c r="P2184" i="10"/>
  <c r="E2184" i="10"/>
  <c r="Q2183" i="10" a="1"/>
  <c r="Q2183" i="10" s="1"/>
  <c r="P2183" i="10"/>
  <c r="E2183" i="10"/>
  <c r="Q2182" i="10" a="1"/>
  <c r="Q2182" i="10" s="1"/>
  <c r="P2182" i="10"/>
  <c r="E2182" i="10"/>
  <c r="Q2181" i="10" a="1"/>
  <c r="Q2181" i="10" s="1"/>
  <c r="P2181" i="10"/>
  <c r="E2181" i="10"/>
  <c r="Q2180" i="10" a="1"/>
  <c r="Q2180" i="10" s="1"/>
  <c r="P2180" i="10"/>
  <c r="E2180" i="10"/>
  <c r="Q2179" i="10" a="1"/>
  <c r="Q2179" i="10" s="1"/>
  <c r="P2179" i="10"/>
  <c r="E2179" i="10"/>
  <c r="Q2178" i="10" a="1"/>
  <c r="Q2178" i="10" s="1"/>
  <c r="P2178" i="10"/>
  <c r="E2178" i="10"/>
  <c r="Q2177" i="10" a="1"/>
  <c r="Q2177" i="10" s="1"/>
  <c r="P2177" i="10"/>
  <c r="E2177" i="10"/>
  <c r="Q2176" i="10" a="1"/>
  <c r="Q2176" i="10" s="1"/>
  <c r="P2176" i="10"/>
  <c r="E2176" i="10"/>
  <c r="Q2175" i="10" a="1"/>
  <c r="Q2175" i="10" s="1"/>
  <c r="P2175" i="10"/>
  <c r="E2175" i="10"/>
  <c r="Q2174" i="10" a="1"/>
  <c r="Q2174" i="10" s="1"/>
  <c r="P2174" i="10"/>
  <c r="E2174" i="10"/>
  <c r="Q2173" i="10" a="1"/>
  <c r="Q2173" i="10" s="1"/>
  <c r="P2173" i="10"/>
  <c r="E2173" i="10"/>
  <c r="Q2172" i="10" a="1"/>
  <c r="Q2172" i="10" s="1"/>
  <c r="P2172" i="10"/>
  <c r="E2172" i="10"/>
  <c r="Q2171" i="10" a="1"/>
  <c r="Q2171" i="10" s="1"/>
  <c r="P2171" i="10"/>
  <c r="E2171" i="10"/>
  <c r="Q2170" i="10" a="1"/>
  <c r="Q2170" i="10" s="1"/>
  <c r="P2170" i="10"/>
  <c r="E2170" i="10"/>
  <c r="Q2169" i="10" a="1"/>
  <c r="Q2169" i="10" s="1"/>
  <c r="P2169" i="10"/>
  <c r="E2169" i="10"/>
  <c r="Q2168" i="10" a="1"/>
  <c r="Q2168" i="10" s="1"/>
  <c r="P2168" i="10"/>
  <c r="E2168" i="10"/>
  <c r="Q2167" i="10" a="1"/>
  <c r="Q2167" i="10" s="1"/>
  <c r="P2167" i="10"/>
  <c r="E2167" i="10"/>
  <c r="Q2166" i="10" a="1"/>
  <c r="Q2166" i="10" s="1"/>
  <c r="P2166" i="10"/>
  <c r="E2166" i="10"/>
  <c r="Q2165" i="10" a="1"/>
  <c r="Q2165" i="10" s="1"/>
  <c r="P2165" i="10"/>
  <c r="E2165" i="10"/>
  <c r="Q2164" i="10" a="1"/>
  <c r="Q2164" i="10" s="1"/>
  <c r="P2164" i="10"/>
  <c r="E2164" i="10"/>
  <c r="Q2163" i="10" a="1"/>
  <c r="Q2163" i="10" s="1"/>
  <c r="P2163" i="10"/>
  <c r="E2163" i="10"/>
  <c r="Q2162" i="10" a="1"/>
  <c r="Q2162" i="10" s="1"/>
  <c r="P2162" i="10"/>
  <c r="E2162" i="10"/>
  <c r="Q2161" i="10" a="1"/>
  <c r="Q2161" i="10" s="1"/>
  <c r="P2161" i="10"/>
  <c r="E2161" i="10"/>
  <c r="Q2160" i="10" a="1"/>
  <c r="Q2160" i="10" s="1"/>
  <c r="P2160" i="10"/>
  <c r="E2160" i="10"/>
  <c r="Q2159" i="10" a="1"/>
  <c r="Q2159" i="10" s="1"/>
  <c r="P2159" i="10"/>
  <c r="E2159" i="10"/>
  <c r="Q2158" i="10" a="1"/>
  <c r="Q2158" i="10" s="1"/>
  <c r="P2158" i="10"/>
  <c r="E2158" i="10"/>
  <c r="Q2157" i="10" a="1"/>
  <c r="Q2157" i="10" s="1"/>
  <c r="P2157" i="10"/>
  <c r="E2157" i="10"/>
  <c r="Q2156" i="10" a="1"/>
  <c r="Q2156" i="10" s="1"/>
  <c r="P2156" i="10"/>
  <c r="E2156" i="10"/>
  <c r="Q2155" i="10" a="1"/>
  <c r="Q2155" i="10" s="1"/>
  <c r="P2155" i="10"/>
  <c r="E2155" i="10"/>
  <c r="Q2154" i="10" a="1"/>
  <c r="Q2154" i="10" s="1"/>
  <c r="P2154" i="10"/>
  <c r="E2154" i="10"/>
  <c r="Q2153" i="10" a="1"/>
  <c r="Q2153" i="10" s="1"/>
  <c r="P2153" i="10"/>
  <c r="E2153" i="10"/>
  <c r="Q2152" i="10" a="1"/>
  <c r="Q2152" i="10" s="1"/>
  <c r="P2152" i="10"/>
  <c r="E2152" i="10"/>
  <c r="Q2151" i="10" a="1"/>
  <c r="Q2151" i="10" s="1"/>
  <c r="P2151" i="10"/>
  <c r="E2151" i="10"/>
  <c r="Q2150" i="10" a="1"/>
  <c r="Q2150" i="10" s="1"/>
  <c r="P2150" i="10"/>
  <c r="E2150" i="10"/>
  <c r="Q2149" i="10" a="1"/>
  <c r="Q2149" i="10" s="1"/>
  <c r="P2149" i="10"/>
  <c r="E2149" i="10"/>
  <c r="Q2148" i="10" a="1"/>
  <c r="Q2148" i="10" s="1"/>
  <c r="P2148" i="10"/>
  <c r="E2148" i="10"/>
  <c r="Q2147" i="10" a="1"/>
  <c r="Q2147" i="10" s="1"/>
  <c r="P2147" i="10"/>
  <c r="E2147" i="10"/>
  <c r="Q2146" i="10" a="1"/>
  <c r="Q2146" i="10" s="1"/>
  <c r="P2146" i="10"/>
  <c r="E2146" i="10"/>
  <c r="Q2145" i="10" a="1"/>
  <c r="Q2145" i="10" s="1"/>
  <c r="P2145" i="10"/>
  <c r="E2145" i="10"/>
  <c r="Q2144" i="10" a="1"/>
  <c r="Q2144" i="10" s="1"/>
  <c r="P2144" i="10"/>
  <c r="E2144" i="10"/>
  <c r="Q2143" i="10" a="1"/>
  <c r="Q2143" i="10" s="1"/>
  <c r="P2143" i="10"/>
  <c r="E2143" i="10"/>
  <c r="Q2142" i="10" a="1"/>
  <c r="Q2142" i="10" s="1"/>
  <c r="P2142" i="10"/>
  <c r="E2142" i="10"/>
  <c r="Q2141" i="10" a="1"/>
  <c r="Q2141" i="10" s="1"/>
  <c r="P2141" i="10"/>
  <c r="E2141" i="10"/>
  <c r="Q2140" i="10" a="1"/>
  <c r="Q2140" i="10" s="1"/>
  <c r="P2140" i="10"/>
  <c r="E2140" i="10"/>
  <c r="Q2139" i="10" a="1"/>
  <c r="Q2139" i="10" s="1"/>
  <c r="P2139" i="10"/>
  <c r="E2139" i="10"/>
  <c r="Q2138" i="10" a="1"/>
  <c r="Q2138" i="10" s="1"/>
  <c r="P2138" i="10"/>
  <c r="E2138" i="10"/>
  <c r="Q2137" i="10" a="1"/>
  <c r="Q2137" i="10" s="1"/>
  <c r="P2137" i="10"/>
  <c r="E2137" i="10"/>
  <c r="Q2136" i="10" a="1"/>
  <c r="Q2136" i="10" s="1"/>
  <c r="P2136" i="10"/>
  <c r="E2136" i="10"/>
  <c r="Q2135" i="10" a="1"/>
  <c r="Q2135" i="10" s="1"/>
  <c r="P2135" i="10"/>
  <c r="E2135" i="10"/>
  <c r="Q2134" i="10" a="1"/>
  <c r="Q2134" i="10" s="1"/>
  <c r="P2134" i="10"/>
  <c r="E2134" i="10"/>
  <c r="Q2133" i="10" a="1"/>
  <c r="Q2133" i="10" s="1"/>
  <c r="P2133" i="10"/>
  <c r="E2133" i="10"/>
  <c r="Q2132" i="10" a="1"/>
  <c r="Q2132" i="10" s="1"/>
  <c r="P2132" i="10"/>
  <c r="E2132" i="10"/>
  <c r="Q2131" i="10" a="1"/>
  <c r="Q2131" i="10" s="1"/>
  <c r="P2131" i="10"/>
  <c r="E2131" i="10"/>
  <c r="Q2130" i="10" a="1"/>
  <c r="Q2130" i="10" s="1"/>
  <c r="P2130" i="10"/>
  <c r="E2130" i="10"/>
  <c r="Q2129" i="10" a="1"/>
  <c r="Q2129" i="10" s="1"/>
  <c r="P2129" i="10"/>
  <c r="E2129" i="10"/>
  <c r="Q2128" i="10" a="1"/>
  <c r="Q2128" i="10" s="1"/>
  <c r="P2128" i="10"/>
  <c r="E2128" i="10"/>
  <c r="Q2127" i="10" a="1"/>
  <c r="Q2127" i="10" s="1"/>
  <c r="P2127" i="10"/>
  <c r="E2127" i="10"/>
  <c r="Q2126" i="10" a="1"/>
  <c r="Q2126" i="10" s="1"/>
  <c r="P2126" i="10"/>
  <c r="E2126" i="10"/>
  <c r="Q2125" i="10" a="1"/>
  <c r="Q2125" i="10" s="1"/>
  <c r="P2125" i="10"/>
  <c r="E2125" i="10"/>
  <c r="Q2124" i="10" a="1"/>
  <c r="Q2124" i="10" s="1"/>
  <c r="P2124" i="10"/>
  <c r="E2124" i="10"/>
  <c r="Q2123" i="10" a="1"/>
  <c r="Q2123" i="10" s="1"/>
  <c r="P2123" i="10"/>
  <c r="E2123" i="10"/>
  <c r="Q2122" i="10" a="1"/>
  <c r="Q2122" i="10" s="1"/>
  <c r="P2122" i="10"/>
  <c r="E2122" i="10"/>
  <c r="Q2121" i="10" a="1"/>
  <c r="Q2121" i="10" s="1"/>
  <c r="P2121" i="10"/>
  <c r="E2121" i="10"/>
  <c r="Q2120" i="10" a="1"/>
  <c r="Q2120" i="10" s="1"/>
  <c r="P2120" i="10"/>
  <c r="E2120" i="10"/>
  <c r="Q2119" i="10" a="1"/>
  <c r="Q2119" i="10" s="1"/>
  <c r="P2119" i="10"/>
  <c r="E2119" i="10"/>
  <c r="Q2118" i="10" a="1"/>
  <c r="Q2118" i="10" s="1"/>
  <c r="P2118" i="10"/>
  <c r="E2118" i="10"/>
  <c r="Q2117" i="10" a="1"/>
  <c r="Q2117" i="10" s="1"/>
  <c r="P2117" i="10"/>
  <c r="E2117" i="10"/>
  <c r="Q2116" i="10" a="1"/>
  <c r="Q2116" i="10" s="1"/>
  <c r="P2116" i="10"/>
  <c r="E2116" i="10"/>
  <c r="Q2115" i="10" a="1"/>
  <c r="Q2115" i="10" s="1"/>
  <c r="P2115" i="10"/>
  <c r="E2115" i="10"/>
  <c r="Q2114" i="10" a="1"/>
  <c r="Q2114" i="10" s="1"/>
  <c r="P2114" i="10"/>
  <c r="E2114" i="10"/>
  <c r="Q2113" i="10" a="1"/>
  <c r="Q2113" i="10" s="1"/>
  <c r="P2113" i="10"/>
  <c r="E2113" i="10"/>
  <c r="Q2112" i="10" a="1"/>
  <c r="Q2112" i="10" s="1"/>
  <c r="P2112" i="10"/>
  <c r="E2112" i="10"/>
  <c r="Q2111" i="10" a="1"/>
  <c r="Q2111" i="10" s="1"/>
  <c r="P2111" i="10"/>
  <c r="E2111" i="10"/>
  <c r="Q2110" i="10" a="1"/>
  <c r="Q2110" i="10" s="1"/>
  <c r="P2110" i="10"/>
  <c r="E2110" i="10"/>
  <c r="Q2109" i="10" a="1"/>
  <c r="Q2109" i="10" s="1"/>
  <c r="P2109" i="10"/>
  <c r="E2109" i="10"/>
  <c r="Q2108" i="10" a="1"/>
  <c r="Q2108" i="10" s="1"/>
  <c r="P2108" i="10"/>
  <c r="E2108" i="10"/>
  <c r="Q2107" i="10" a="1"/>
  <c r="Q2107" i="10" s="1"/>
  <c r="P2107" i="10"/>
  <c r="E2107" i="10"/>
  <c r="Q2106" i="10" a="1"/>
  <c r="Q2106" i="10" s="1"/>
  <c r="P2106" i="10"/>
  <c r="E2106" i="10"/>
  <c r="Q2105" i="10" a="1"/>
  <c r="Q2105" i="10" s="1"/>
  <c r="P2105" i="10"/>
  <c r="E2105" i="10"/>
  <c r="Q2104" i="10" a="1"/>
  <c r="Q2104" i="10" s="1"/>
  <c r="P2104" i="10"/>
  <c r="E2104" i="10"/>
  <c r="Q2103" i="10" a="1"/>
  <c r="Q2103" i="10" s="1"/>
  <c r="P2103" i="10"/>
  <c r="E2103" i="10"/>
  <c r="Q2102" i="10" a="1"/>
  <c r="Q2102" i="10" s="1"/>
  <c r="P2102" i="10"/>
  <c r="E2102" i="10"/>
  <c r="Q2101" i="10" a="1"/>
  <c r="Q2101" i="10" s="1"/>
  <c r="P2101" i="10"/>
  <c r="E2101" i="10"/>
  <c r="Q2100" i="10" a="1"/>
  <c r="Q2100" i="10" s="1"/>
  <c r="P2100" i="10"/>
  <c r="E2100" i="10"/>
  <c r="Q2099" i="10" a="1"/>
  <c r="Q2099" i="10" s="1"/>
  <c r="P2099" i="10"/>
  <c r="E2099" i="10"/>
  <c r="Q2098" i="10" a="1"/>
  <c r="Q2098" i="10" s="1"/>
  <c r="P2098" i="10"/>
  <c r="E2098" i="10"/>
  <c r="Q2097" i="10" a="1"/>
  <c r="Q2097" i="10" s="1"/>
  <c r="P2097" i="10"/>
  <c r="E2097" i="10"/>
  <c r="Q2096" i="10" a="1"/>
  <c r="Q2096" i="10" s="1"/>
  <c r="P2096" i="10"/>
  <c r="E2096" i="10"/>
  <c r="Q2095" i="10" a="1"/>
  <c r="Q2095" i="10" s="1"/>
  <c r="P2095" i="10"/>
  <c r="E2095" i="10"/>
  <c r="Q2094" i="10" a="1"/>
  <c r="Q2094" i="10" s="1"/>
  <c r="P2094" i="10"/>
  <c r="E2094" i="10"/>
  <c r="Q2093" i="10" a="1"/>
  <c r="Q2093" i="10" s="1"/>
  <c r="P2093" i="10"/>
  <c r="E2093" i="10"/>
  <c r="Q2092" i="10" a="1"/>
  <c r="Q2092" i="10" s="1"/>
  <c r="P2092" i="10"/>
  <c r="E2092" i="10"/>
  <c r="Q2091" i="10" a="1"/>
  <c r="Q2091" i="10" s="1"/>
  <c r="P2091" i="10"/>
  <c r="E2091" i="10"/>
  <c r="Q2090" i="10" a="1"/>
  <c r="Q2090" i="10" s="1"/>
  <c r="P2090" i="10"/>
  <c r="E2090" i="10"/>
  <c r="Q2089" i="10" a="1"/>
  <c r="Q2089" i="10" s="1"/>
  <c r="P2089" i="10"/>
  <c r="E2089" i="10"/>
  <c r="Q2088" i="10" a="1"/>
  <c r="Q2088" i="10" s="1"/>
  <c r="P2088" i="10"/>
  <c r="E2088" i="10"/>
  <c r="Q2087" i="10" a="1"/>
  <c r="Q2087" i="10" s="1"/>
  <c r="P2087" i="10"/>
  <c r="E2087" i="10"/>
  <c r="Q2086" i="10" a="1"/>
  <c r="Q2086" i="10" s="1"/>
  <c r="P2086" i="10"/>
  <c r="E2086" i="10"/>
  <c r="Q2085" i="10" a="1"/>
  <c r="Q2085" i="10" s="1"/>
  <c r="P2085" i="10"/>
  <c r="E2085" i="10"/>
  <c r="Q2084" i="10" a="1"/>
  <c r="Q2084" i="10" s="1"/>
  <c r="P2084" i="10"/>
  <c r="E2084" i="10"/>
  <c r="Q2083" i="10" a="1"/>
  <c r="Q2083" i="10" s="1"/>
  <c r="P2083" i="10"/>
  <c r="E2083" i="10"/>
  <c r="Q2082" i="10" a="1"/>
  <c r="Q2082" i="10" s="1"/>
  <c r="P2082" i="10"/>
  <c r="E2082" i="10"/>
  <c r="Q2081" i="10" a="1"/>
  <c r="Q2081" i="10" s="1"/>
  <c r="P2081" i="10"/>
  <c r="E2081" i="10"/>
  <c r="Q2080" i="10" a="1"/>
  <c r="Q2080" i="10" s="1"/>
  <c r="P2080" i="10"/>
  <c r="E2080" i="10"/>
  <c r="Q2079" i="10" a="1"/>
  <c r="Q2079" i="10" s="1"/>
  <c r="P2079" i="10"/>
  <c r="E2079" i="10"/>
  <c r="Q2078" i="10" a="1"/>
  <c r="Q2078" i="10" s="1"/>
  <c r="P2078" i="10"/>
  <c r="E2078" i="10"/>
  <c r="Q2077" i="10" a="1"/>
  <c r="Q2077" i="10" s="1"/>
  <c r="P2077" i="10"/>
  <c r="E2077" i="10"/>
  <c r="Q2076" i="10" a="1"/>
  <c r="Q2076" i="10" s="1"/>
  <c r="P2076" i="10"/>
  <c r="E2076" i="10"/>
  <c r="Q2075" i="10" a="1"/>
  <c r="Q2075" i="10" s="1"/>
  <c r="P2075" i="10"/>
  <c r="E2075" i="10"/>
  <c r="Q2074" i="10" a="1"/>
  <c r="Q2074" i="10" s="1"/>
  <c r="P2074" i="10"/>
  <c r="E2074" i="10"/>
  <c r="Q2073" i="10" a="1"/>
  <c r="Q2073" i="10" s="1"/>
  <c r="P2073" i="10"/>
  <c r="E2073" i="10"/>
  <c r="Q2072" i="10" a="1"/>
  <c r="Q2072" i="10" s="1"/>
  <c r="P2072" i="10"/>
  <c r="E2072" i="10"/>
  <c r="Q2071" i="10" a="1"/>
  <c r="Q2071" i="10" s="1"/>
  <c r="P2071" i="10"/>
  <c r="E2071" i="10"/>
  <c r="Q2070" i="10" a="1"/>
  <c r="Q2070" i="10" s="1"/>
  <c r="P2070" i="10"/>
  <c r="E2070" i="10"/>
  <c r="Q2069" i="10" a="1"/>
  <c r="Q2069" i="10" s="1"/>
  <c r="P2069" i="10"/>
  <c r="E2069" i="10"/>
  <c r="Q2068" i="10" a="1"/>
  <c r="Q2068" i="10" s="1"/>
  <c r="P2068" i="10"/>
  <c r="E2068" i="10"/>
  <c r="Q2067" i="10" a="1"/>
  <c r="Q2067" i="10" s="1"/>
  <c r="P2067" i="10"/>
  <c r="E2067" i="10"/>
  <c r="Q2066" i="10" a="1"/>
  <c r="Q2066" i="10" s="1"/>
  <c r="P2066" i="10"/>
  <c r="E2066" i="10"/>
  <c r="Q2065" i="10" a="1"/>
  <c r="Q2065" i="10" s="1"/>
  <c r="P2065" i="10"/>
  <c r="E2065" i="10"/>
  <c r="Q2064" i="10" a="1"/>
  <c r="Q2064" i="10" s="1"/>
  <c r="P2064" i="10"/>
  <c r="E2064" i="10"/>
  <c r="Q2063" i="10" a="1"/>
  <c r="Q2063" i="10" s="1"/>
  <c r="P2063" i="10"/>
  <c r="E2063" i="10"/>
  <c r="Q2062" i="10" a="1"/>
  <c r="Q2062" i="10" s="1"/>
  <c r="P2062" i="10"/>
  <c r="E2062" i="10"/>
  <c r="Q2061" i="10" a="1"/>
  <c r="Q2061" i="10" s="1"/>
  <c r="P2061" i="10"/>
  <c r="E2061" i="10"/>
  <c r="Q2060" i="10" a="1"/>
  <c r="Q2060" i="10" s="1"/>
  <c r="P2060" i="10"/>
  <c r="E2060" i="10"/>
  <c r="Q2059" i="10" a="1"/>
  <c r="Q2059" i="10" s="1"/>
  <c r="P2059" i="10"/>
  <c r="E2059" i="10"/>
  <c r="Q2058" i="10" a="1"/>
  <c r="Q2058" i="10" s="1"/>
  <c r="P2058" i="10"/>
  <c r="E2058" i="10"/>
  <c r="Q2057" i="10" a="1"/>
  <c r="Q2057" i="10" s="1"/>
  <c r="P2057" i="10"/>
  <c r="E2057" i="10"/>
  <c r="Q2056" i="10" a="1"/>
  <c r="Q2056" i="10" s="1"/>
  <c r="P2056" i="10"/>
  <c r="E2056" i="10"/>
  <c r="Q2055" i="10" a="1"/>
  <c r="Q2055" i="10" s="1"/>
  <c r="P2055" i="10"/>
  <c r="E2055" i="10"/>
  <c r="Q2054" i="10" a="1"/>
  <c r="Q2054" i="10" s="1"/>
  <c r="P2054" i="10"/>
  <c r="E2054" i="10"/>
  <c r="Q2053" i="10" a="1"/>
  <c r="Q2053" i="10" s="1"/>
  <c r="P2053" i="10"/>
  <c r="E2053" i="10"/>
  <c r="Q2052" i="10" a="1"/>
  <c r="Q2052" i="10" s="1"/>
  <c r="P2052" i="10"/>
  <c r="E2052" i="10"/>
  <c r="Q2051" i="10" a="1"/>
  <c r="Q2051" i="10" s="1"/>
  <c r="P2051" i="10"/>
  <c r="E2051" i="10"/>
  <c r="Q2050" i="10" a="1"/>
  <c r="Q2050" i="10" s="1"/>
  <c r="P2050" i="10"/>
  <c r="E2050" i="10"/>
  <c r="Q2049" i="10" a="1"/>
  <c r="Q2049" i="10" s="1"/>
  <c r="P2049" i="10"/>
  <c r="E2049" i="10"/>
  <c r="Q2048" i="10" a="1"/>
  <c r="Q2048" i="10" s="1"/>
  <c r="P2048" i="10"/>
  <c r="E2048" i="10"/>
  <c r="Q2047" i="10" a="1"/>
  <c r="Q2047" i="10" s="1"/>
  <c r="P2047" i="10"/>
  <c r="E2047" i="10"/>
  <c r="Q2046" i="10" a="1"/>
  <c r="Q2046" i="10" s="1"/>
  <c r="P2046" i="10"/>
  <c r="E2046" i="10"/>
  <c r="Q2045" i="10" a="1"/>
  <c r="Q2045" i="10" s="1"/>
  <c r="P2045" i="10"/>
  <c r="E2045" i="10"/>
  <c r="Q2044" i="10" a="1"/>
  <c r="Q2044" i="10" s="1"/>
  <c r="P2044" i="10"/>
  <c r="E2044" i="10"/>
  <c r="Q2043" i="10" a="1"/>
  <c r="Q2043" i="10" s="1"/>
  <c r="P2043" i="10"/>
  <c r="E2043" i="10"/>
  <c r="Q2042" i="10" a="1"/>
  <c r="Q2042" i="10" s="1"/>
  <c r="P2042" i="10"/>
  <c r="E2042" i="10"/>
  <c r="Q2041" i="10" a="1"/>
  <c r="Q2041" i="10" s="1"/>
  <c r="P2041" i="10"/>
  <c r="E2041" i="10"/>
  <c r="Q2040" i="10" a="1"/>
  <c r="Q2040" i="10" s="1"/>
  <c r="P2040" i="10"/>
  <c r="E2040" i="10"/>
  <c r="Q2039" i="10" a="1"/>
  <c r="Q2039" i="10" s="1"/>
  <c r="P2039" i="10"/>
  <c r="E2039" i="10"/>
  <c r="Q2038" i="10" a="1"/>
  <c r="Q2038" i="10" s="1"/>
  <c r="P2038" i="10"/>
  <c r="E2038" i="10"/>
  <c r="Q2037" i="10" a="1"/>
  <c r="Q2037" i="10" s="1"/>
  <c r="P2037" i="10"/>
  <c r="E2037" i="10"/>
  <c r="Q2036" i="10" a="1"/>
  <c r="Q2036" i="10" s="1"/>
  <c r="P2036" i="10"/>
  <c r="E2036" i="10"/>
  <c r="Q2035" i="10" a="1"/>
  <c r="Q2035" i="10" s="1"/>
  <c r="P2035" i="10"/>
  <c r="E2035" i="10"/>
  <c r="Q2034" i="10" a="1"/>
  <c r="Q2034" i="10" s="1"/>
  <c r="P2034" i="10"/>
  <c r="E2034" i="10"/>
  <c r="Q2033" i="10" a="1"/>
  <c r="Q2033" i="10" s="1"/>
  <c r="P2033" i="10"/>
  <c r="E2033" i="10"/>
  <c r="Q2032" i="10" a="1"/>
  <c r="Q2032" i="10" s="1"/>
  <c r="P2032" i="10"/>
  <c r="E2032" i="10"/>
  <c r="Q2031" i="10" a="1"/>
  <c r="Q2031" i="10" s="1"/>
  <c r="P2031" i="10"/>
  <c r="E2031" i="10"/>
  <c r="Q2030" i="10" a="1"/>
  <c r="Q2030" i="10" s="1"/>
  <c r="P2030" i="10"/>
  <c r="E2030" i="10"/>
  <c r="Q2029" i="10" a="1"/>
  <c r="Q2029" i="10" s="1"/>
  <c r="P2029" i="10"/>
  <c r="E2029" i="10"/>
  <c r="Q2028" i="10" a="1"/>
  <c r="Q2028" i="10" s="1"/>
  <c r="P2028" i="10"/>
  <c r="E2028" i="10"/>
  <c r="Q2027" i="10" a="1"/>
  <c r="Q2027" i="10" s="1"/>
  <c r="P2027" i="10"/>
  <c r="E2027" i="10"/>
  <c r="Q2026" i="10" a="1"/>
  <c r="Q2026" i="10" s="1"/>
  <c r="P2026" i="10"/>
  <c r="E2026" i="10"/>
  <c r="Q2025" i="10" a="1"/>
  <c r="Q2025" i="10" s="1"/>
  <c r="P2025" i="10"/>
  <c r="E2025" i="10"/>
  <c r="Q2024" i="10" a="1"/>
  <c r="Q2024" i="10" s="1"/>
  <c r="P2024" i="10"/>
  <c r="E2024" i="10"/>
  <c r="Q2023" i="10" a="1"/>
  <c r="Q2023" i="10" s="1"/>
  <c r="P2023" i="10"/>
  <c r="E2023" i="10"/>
  <c r="Q2022" i="10" a="1"/>
  <c r="Q2022" i="10" s="1"/>
  <c r="P2022" i="10"/>
  <c r="E2022" i="10"/>
  <c r="Q2021" i="10" a="1"/>
  <c r="Q2021" i="10" s="1"/>
  <c r="P2021" i="10"/>
  <c r="E2021" i="10"/>
  <c r="Q2020" i="10" a="1"/>
  <c r="Q2020" i="10" s="1"/>
  <c r="P2020" i="10"/>
  <c r="E2020" i="10"/>
  <c r="Q2019" i="10" a="1"/>
  <c r="Q2019" i="10" s="1"/>
  <c r="P2019" i="10"/>
  <c r="E2019" i="10"/>
  <c r="Q2018" i="10" a="1"/>
  <c r="Q2018" i="10" s="1"/>
  <c r="P2018" i="10"/>
  <c r="E2018" i="10"/>
  <c r="Q2017" i="10" a="1"/>
  <c r="Q2017" i="10" s="1"/>
  <c r="P2017" i="10"/>
  <c r="E2017" i="10"/>
  <c r="Q2016" i="10" a="1"/>
  <c r="Q2016" i="10" s="1"/>
  <c r="P2016" i="10"/>
  <c r="E2016" i="10"/>
  <c r="Q2015" i="10" a="1"/>
  <c r="Q2015" i="10" s="1"/>
  <c r="P2015" i="10"/>
  <c r="E2015" i="10"/>
  <c r="Q2014" i="10" a="1"/>
  <c r="Q2014" i="10" s="1"/>
  <c r="P2014" i="10"/>
  <c r="E2014" i="10"/>
  <c r="Q2013" i="10" a="1"/>
  <c r="Q2013" i="10" s="1"/>
  <c r="P2013" i="10"/>
  <c r="E2013" i="10"/>
  <c r="Q2012" i="10" a="1"/>
  <c r="Q2012" i="10" s="1"/>
  <c r="P2012" i="10"/>
  <c r="E2012" i="10"/>
  <c r="Q2011" i="10" a="1"/>
  <c r="Q2011" i="10" s="1"/>
  <c r="P2011" i="10"/>
  <c r="E2011" i="10"/>
  <c r="Q2010" i="10" a="1"/>
  <c r="Q2010" i="10" s="1"/>
  <c r="P2010" i="10"/>
  <c r="E2010" i="10"/>
  <c r="Q2009" i="10" a="1"/>
  <c r="Q2009" i="10" s="1"/>
  <c r="P2009" i="10"/>
  <c r="E2009" i="10"/>
  <c r="Q2008" i="10" a="1"/>
  <c r="Q2008" i="10" s="1"/>
  <c r="P2008" i="10"/>
  <c r="E2008" i="10"/>
  <c r="Q2007" i="10" a="1"/>
  <c r="Q2007" i="10" s="1"/>
  <c r="P2007" i="10"/>
  <c r="E2007" i="10"/>
  <c r="Q2006" i="10" a="1"/>
  <c r="Q2006" i="10" s="1"/>
  <c r="P2006" i="10"/>
  <c r="E2006" i="10"/>
  <c r="Q2005" i="10" a="1"/>
  <c r="Q2005" i="10" s="1"/>
  <c r="P2005" i="10"/>
  <c r="E2005" i="10"/>
  <c r="Q2004" i="10" a="1"/>
  <c r="Q2004" i="10" s="1"/>
  <c r="P2004" i="10"/>
  <c r="E2004" i="10"/>
  <c r="Q2003" i="10" a="1"/>
  <c r="Q2003" i="10" s="1"/>
  <c r="P2003" i="10"/>
  <c r="E2003" i="10"/>
  <c r="Q2002" i="10" a="1"/>
  <c r="Q2002" i="10" s="1"/>
  <c r="P2002" i="10"/>
  <c r="E2002" i="10"/>
  <c r="Q2001" i="10" a="1"/>
  <c r="Q2001" i="10" s="1"/>
  <c r="P2001" i="10"/>
  <c r="E2001" i="10"/>
  <c r="Q2000" i="10" a="1"/>
  <c r="Q2000" i="10" s="1"/>
  <c r="P2000" i="10"/>
  <c r="E2000" i="10"/>
  <c r="Q1999" i="10" a="1"/>
  <c r="Q1999" i="10" s="1"/>
  <c r="P1999" i="10"/>
  <c r="E1999" i="10"/>
  <c r="Q1998" i="10" a="1"/>
  <c r="Q1998" i="10" s="1"/>
  <c r="P1998" i="10"/>
  <c r="E1998" i="10"/>
  <c r="Q1997" i="10" a="1"/>
  <c r="Q1997" i="10" s="1"/>
  <c r="P1997" i="10"/>
  <c r="E1997" i="10"/>
  <c r="Q1996" i="10" a="1"/>
  <c r="Q1996" i="10" s="1"/>
  <c r="P1996" i="10"/>
  <c r="E1996" i="10"/>
  <c r="Q1995" i="10" a="1"/>
  <c r="Q1995" i="10" s="1"/>
  <c r="P1995" i="10"/>
  <c r="E1995" i="10"/>
  <c r="Q1994" i="10" a="1"/>
  <c r="Q1994" i="10" s="1"/>
  <c r="P1994" i="10"/>
  <c r="E1994" i="10"/>
  <c r="Q1993" i="10" a="1"/>
  <c r="Q1993" i="10" s="1"/>
  <c r="P1993" i="10"/>
  <c r="E1993" i="10"/>
  <c r="Q1992" i="10" a="1"/>
  <c r="Q1992" i="10" s="1"/>
  <c r="P1992" i="10"/>
  <c r="E1992" i="10"/>
  <c r="Q1991" i="10" a="1"/>
  <c r="Q1991" i="10" s="1"/>
  <c r="P1991" i="10"/>
  <c r="E1991" i="10"/>
  <c r="Q1990" i="10" a="1"/>
  <c r="Q1990" i="10" s="1"/>
  <c r="P1990" i="10"/>
  <c r="E1990" i="10"/>
  <c r="Q1989" i="10" a="1"/>
  <c r="Q1989" i="10" s="1"/>
  <c r="P1989" i="10"/>
  <c r="E1989" i="10"/>
  <c r="Q1988" i="10" a="1"/>
  <c r="Q1988" i="10" s="1"/>
  <c r="P1988" i="10"/>
  <c r="E1988" i="10"/>
  <c r="Q1987" i="10" a="1"/>
  <c r="Q1987" i="10" s="1"/>
  <c r="P1987" i="10"/>
  <c r="E1987" i="10"/>
  <c r="Q1986" i="10" a="1"/>
  <c r="Q1986" i="10" s="1"/>
  <c r="P1986" i="10"/>
  <c r="E1986" i="10"/>
  <c r="Q1985" i="10" a="1"/>
  <c r="Q1985" i="10" s="1"/>
  <c r="P1985" i="10"/>
  <c r="E1985" i="10"/>
  <c r="Q1984" i="10" a="1"/>
  <c r="Q1984" i="10" s="1"/>
  <c r="P1984" i="10"/>
  <c r="E1984" i="10"/>
  <c r="Q1983" i="10" a="1"/>
  <c r="Q1983" i="10" s="1"/>
  <c r="P1983" i="10"/>
  <c r="E1983" i="10"/>
  <c r="Q1982" i="10" a="1"/>
  <c r="Q1982" i="10" s="1"/>
  <c r="P1982" i="10"/>
  <c r="E1982" i="10"/>
  <c r="Q1981" i="10" a="1"/>
  <c r="Q1981" i="10" s="1"/>
  <c r="P1981" i="10"/>
  <c r="E1981" i="10"/>
  <c r="Q1980" i="10" a="1"/>
  <c r="Q1980" i="10" s="1"/>
  <c r="P1980" i="10"/>
  <c r="E1980" i="10"/>
  <c r="Q1979" i="10" a="1"/>
  <c r="Q1979" i="10" s="1"/>
  <c r="P1979" i="10"/>
  <c r="E1979" i="10"/>
  <c r="Q1978" i="10" a="1"/>
  <c r="Q1978" i="10" s="1"/>
  <c r="P1978" i="10"/>
  <c r="E1978" i="10"/>
  <c r="Q1977" i="10" a="1"/>
  <c r="Q1977" i="10" s="1"/>
  <c r="P1977" i="10"/>
  <c r="E1977" i="10"/>
  <c r="Q1976" i="10" a="1"/>
  <c r="Q1976" i="10" s="1"/>
  <c r="P1976" i="10"/>
  <c r="E1976" i="10"/>
  <c r="Q1975" i="10" a="1"/>
  <c r="Q1975" i="10" s="1"/>
  <c r="P1975" i="10"/>
  <c r="E1975" i="10"/>
  <c r="Q1974" i="10" a="1"/>
  <c r="Q1974" i="10" s="1"/>
  <c r="P1974" i="10"/>
  <c r="E1974" i="10"/>
  <c r="Q1973" i="10" a="1"/>
  <c r="Q1973" i="10" s="1"/>
  <c r="P1973" i="10"/>
  <c r="E1973" i="10"/>
  <c r="Q1972" i="10" a="1"/>
  <c r="Q1972" i="10" s="1"/>
  <c r="P1972" i="10"/>
  <c r="E1972" i="10"/>
  <c r="Q1971" i="10" a="1"/>
  <c r="Q1971" i="10" s="1"/>
  <c r="P1971" i="10"/>
  <c r="E1971" i="10"/>
  <c r="Q1970" i="10" a="1"/>
  <c r="Q1970" i="10" s="1"/>
  <c r="P1970" i="10"/>
  <c r="E1970" i="10"/>
  <c r="Q1969" i="10" a="1"/>
  <c r="Q1969" i="10" s="1"/>
  <c r="P1969" i="10"/>
  <c r="E1969" i="10"/>
  <c r="Q1968" i="10" a="1"/>
  <c r="Q1968" i="10" s="1"/>
  <c r="P1968" i="10"/>
  <c r="E1968" i="10"/>
  <c r="Q1967" i="10" a="1"/>
  <c r="Q1967" i="10" s="1"/>
  <c r="P1967" i="10"/>
  <c r="E1967" i="10"/>
  <c r="Q1966" i="10" a="1"/>
  <c r="Q1966" i="10" s="1"/>
  <c r="P1966" i="10"/>
  <c r="E1966" i="10"/>
  <c r="Q1965" i="10" a="1"/>
  <c r="Q1965" i="10" s="1"/>
  <c r="P1965" i="10"/>
  <c r="E1965" i="10"/>
  <c r="Q1964" i="10" a="1"/>
  <c r="Q1964" i="10" s="1"/>
  <c r="P1964" i="10"/>
  <c r="E1964" i="10"/>
  <c r="Q1963" i="10" a="1"/>
  <c r="Q1963" i="10" s="1"/>
  <c r="P1963" i="10"/>
  <c r="E1963" i="10"/>
  <c r="Q1962" i="10" a="1"/>
  <c r="Q1962" i="10" s="1"/>
  <c r="P1962" i="10"/>
  <c r="E1962" i="10"/>
  <c r="Q1961" i="10" a="1"/>
  <c r="Q1961" i="10" s="1"/>
  <c r="P1961" i="10"/>
  <c r="E1961" i="10"/>
  <c r="Q1960" i="10" a="1"/>
  <c r="Q1960" i="10" s="1"/>
  <c r="P1960" i="10"/>
  <c r="E1960" i="10"/>
  <c r="Q1959" i="10" a="1"/>
  <c r="Q1959" i="10" s="1"/>
  <c r="P1959" i="10"/>
  <c r="E1959" i="10"/>
  <c r="Q1958" i="10" a="1"/>
  <c r="Q1958" i="10" s="1"/>
  <c r="P1958" i="10"/>
  <c r="E1958" i="10"/>
  <c r="Q1957" i="10" a="1"/>
  <c r="Q1957" i="10" s="1"/>
  <c r="P1957" i="10"/>
  <c r="E1957" i="10"/>
  <c r="Q1956" i="10" a="1"/>
  <c r="Q1956" i="10" s="1"/>
  <c r="P1956" i="10"/>
  <c r="E1956" i="10"/>
  <c r="Q1955" i="10" a="1"/>
  <c r="Q1955" i="10" s="1"/>
  <c r="P1955" i="10"/>
  <c r="E1955" i="10"/>
  <c r="Q1954" i="10" a="1"/>
  <c r="Q1954" i="10" s="1"/>
  <c r="P1954" i="10"/>
  <c r="E1954" i="10"/>
  <c r="Q1953" i="10" a="1"/>
  <c r="Q1953" i="10" s="1"/>
  <c r="P1953" i="10"/>
  <c r="E1953" i="10"/>
  <c r="Q1952" i="10" a="1"/>
  <c r="Q1952" i="10" s="1"/>
  <c r="P1952" i="10"/>
  <c r="E1952" i="10"/>
  <c r="Q1951" i="10" a="1"/>
  <c r="Q1951" i="10" s="1"/>
  <c r="P1951" i="10"/>
  <c r="E1951" i="10"/>
  <c r="Q1950" i="10" a="1"/>
  <c r="Q1950" i="10" s="1"/>
  <c r="P1950" i="10"/>
  <c r="E1950" i="10"/>
  <c r="Q1949" i="10" a="1"/>
  <c r="Q1949" i="10" s="1"/>
  <c r="P1949" i="10"/>
  <c r="E1949" i="10"/>
  <c r="Q1948" i="10" a="1"/>
  <c r="Q1948" i="10" s="1"/>
  <c r="P1948" i="10"/>
  <c r="E1948" i="10"/>
  <c r="Q1947" i="10" a="1"/>
  <c r="Q1947" i="10" s="1"/>
  <c r="P1947" i="10"/>
  <c r="E1947" i="10"/>
  <c r="Q1946" i="10" a="1"/>
  <c r="Q1946" i="10" s="1"/>
  <c r="P1946" i="10"/>
  <c r="E1946" i="10"/>
  <c r="Q1945" i="10" a="1"/>
  <c r="Q1945" i="10" s="1"/>
  <c r="P1945" i="10"/>
  <c r="E1945" i="10"/>
  <c r="Q1944" i="10" a="1"/>
  <c r="Q1944" i="10" s="1"/>
  <c r="P1944" i="10"/>
  <c r="E1944" i="10"/>
  <c r="Q1943" i="10" a="1"/>
  <c r="Q1943" i="10" s="1"/>
  <c r="P1943" i="10"/>
  <c r="E1943" i="10"/>
  <c r="Q1942" i="10" a="1"/>
  <c r="Q1942" i="10" s="1"/>
  <c r="P1942" i="10"/>
  <c r="E1942" i="10"/>
  <c r="Q1941" i="10" a="1"/>
  <c r="Q1941" i="10" s="1"/>
  <c r="P1941" i="10"/>
  <c r="E1941" i="10"/>
  <c r="Q1940" i="10" a="1"/>
  <c r="Q1940" i="10" s="1"/>
  <c r="P1940" i="10"/>
  <c r="E1940" i="10"/>
  <c r="Q1939" i="10" a="1"/>
  <c r="Q1939" i="10" s="1"/>
  <c r="P1939" i="10"/>
  <c r="E1939" i="10"/>
  <c r="Q1938" i="10" a="1"/>
  <c r="Q1938" i="10" s="1"/>
  <c r="P1938" i="10"/>
  <c r="E1938" i="10"/>
  <c r="Q1937" i="10" a="1"/>
  <c r="Q1937" i="10" s="1"/>
  <c r="P1937" i="10"/>
  <c r="E1937" i="10"/>
  <c r="Q1936" i="10" a="1"/>
  <c r="Q1936" i="10" s="1"/>
  <c r="P1936" i="10"/>
  <c r="E1936" i="10"/>
  <c r="Q1935" i="10" a="1"/>
  <c r="Q1935" i="10" s="1"/>
  <c r="P1935" i="10"/>
  <c r="E1935" i="10"/>
  <c r="Q1934" i="10" a="1"/>
  <c r="Q1934" i="10" s="1"/>
  <c r="P1934" i="10"/>
  <c r="E1934" i="10"/>
  <c r="Q1933" i="10" a="1"/>
  <c r="Q1933" i="10" s="1"/>
  <c r="P1933" i="10"/>
  <c r="E1933" i="10"/>
  <c r="Q1932" i="10" a="1"/>
  <c r="Q1932" i="10" s="1"/>
  <c r="P1932" i="10"/>
  <c r="E1932" i="10"/>
  <c r="Q1931" i="10" a="1"/>
  <c r="Q1931" i="10" s="1"/>
  <c r="P1931" i="10"/>
  <c r="E1931" i="10"/>
  <c r="Q1930" i="10" a="1"/>
  <c r="Q1930" i="10" s="1"/>
  <c r="P1930" i="10"/>
  <c r="E1930" i="10"/>
  <c r="Q1929" i="10" a="1"/>
  <c r="Q1929" i="10" s="1"/>
  <c r="P1929" i="10"/>
  <c r="E1929" i="10"/>
  <c r="Q1928" i="10" a="1"/>
  <c r="Q1928" i="10" s="1"/>
  <c r="P1928" i="10"/>
  <c r="E1928" i="10"/>
  <c r="Q1927" i="10" a="1"/>
  <c r="Q1927" i="10" s="1"/>
  <c r="P1927" i="10"/>
  <c r="E1927" i="10"/>
  <c r="Q1926" i="10" a="1"/>
  <c r="Q1926" i="10" s="1"/>
  <c r="P1926" i="10"/>
  <c r="E1926" i="10"/>
  <c r="Q1925" i="10" a="1"/>
  <c r="Q1925" i="10" s="1"/>
  <c r="P1925" i="10"/>
  <c r="E1925" i="10"/>
  <c r="Q1924" i="10" a="1"/>
  <c r="Q1924" i="10" s="1"/>
  <c r="P1924" i="10"/>
  <c r="E1924" i="10"/>
  <c r="Q1923" i="10" a="1"/>
  <c r="Q1923" i="10" s="1"/>
  <c r="P1923" i="10"/>
  <c r="E1923" i="10"/>
  <c r="Q1922" i="10" a="1"/>
  <c r="Q1922" i="10" s="1"/>
  <c r="P1922" i="10"/>
  <c r="E1922" i="10"/>
  <c r="Q1921" i="10" a="1"/>
  <c r="Q1921" i="10" s="1"/>
  <c r="P1921" i="10"/>
  <c r="E1921" i="10"/>
  <c r="Q1920" i="10" a="1"/>
  <c r="Q1920" i="10" s="1"/>
  <c r="P1920" i="10"/>
  <c r="E1920" i="10"/>
  <c r="Q1919" i="10" a="1"/>
  <c r="Q1919" i="10" s="1"/>
  <c r="P1919" i="10"/>
  <c r="E1919" i="10"/>
  <c r="Q1918" i="10" a="1"/>
  <c r="Q1918" i="10" s="1"/>
  <c r="P1918" i="10"/>
  <c r="E1918" i="10"/>
  <c r="Q1917" i="10" a="1"/>
  <c r="Q1917" i="10" s="1"/>
  <c r="P1917" i="10"/>
  <c r="E1917" i="10"/>
  <c r="Q1916" i="10" a="1"/>
  <c r="Q1916" i="10" s="1"/>
  <c r="P1916" i="10"/>
  <c r="E1916" i="10"/>
  <c r="Q1915" i="10" a="1"/>
  <c r="Q1915" i="10" s="1"/>
  <c r="P1915" i="10"/>
  <c r="E1915" i="10"/>
  <c r="Q1914" i="10" a="1"/>
  <c r="Q1914" i="10" s="1"/>
  <c r="P1914" i="10"/>
  <c r="E1914" i="10"/>
  <c r="Q1913" i="10" a="1"/>
  <c r="Q1913" i="10" s="1"/>
  <c r="P1913" i="10"/>
  <c r="E1913" i="10"/>
  <c r="Q1912" i="10" a="1"/>
  <c r="Q1912" i="10" s="1"/>
  <c r="P1912" i="10"/>
  <c r="E1912" i="10"/>
  <c r="Q1911" i="10" a="1"/>
  <c r="Q1911" i="10" s="1"/>
  <c r="P1911" i="10"/>
  <c r="E1911" i="10"/>
  <c r="Q1910" i="10" a="1"/>
  <c r="Q1910" i="10" s="1"/>
  <c r="P1910" i="10"/>
  <c r="E1910" i="10"/>
  <c r="Q1909" i="10" a="1"/>
  <c r="Q1909" i="10" s="1"/>
  <c r="P1909" i="10"/>
  <c r="E1909" i="10"/>
  <c r="Q1908" i="10" a="1"/>
  <c r="Q1908" i="10" s="1"/>
  <c r="P1908" i="10"/>
  <c r="E1908" i="10"/>
  <c r="Q1907" i="10" a="1"/>
  <c r="Q1907" i="10" s="1"/>
  <c r="P1907" i="10"/>
  <c r="E1907" i="10"/>
  <c r="Q1906" i="10" a="1"/>
  <c r="Q1906" i="10" s="1"/>
  <c r="P1906" i="10"/>
  <c r="E1906" i="10"/>
  <c r="Q1905" i="10" a="1"/>
  <c r="Q1905" i="10" s="1"/>
  <c r="P1905" i="10"/>
  <c r="E1905" i="10"/>
  <c r="Q1904" i="10" a="1"/>
  <c r="Q1904" i="10" s="1"/>
  <c r="P1904" i="10"/>
  <c r="E1904" i="10"/>
  <c r="Q1903" i="10" a="1"/>
  <c r="Q1903" i="10" s="1"/>
  <c r="P1903" i="10"/>
  <c r="E1903" i="10"/>
  <c r="Q1902" i="10" a="1"/>
  <c r="Q1902" i="10" s="1"/>
  <c r="P1902" i="10"/>
  <c r="E1902" i="10"/>
  <c r="Q1901" i="10" a="1"/>
  <c r="Q1901" i="10" s="1"/>
  <c r="P1901" i="10"/>
  <c r="E1901" i="10"/>
  <c r="Q1900" i="10" a="1"/>
  <c r="Q1900" i="10" s="1"/>
  <c r="P1900" i="10"/>
  <c r="E1900" i="10"/>
  <c r="Q1899" i="10" a="1"/>
  <c r="Q1899" i="10" s="1"/>
  <c r="P1899" i="10"/>
  <c r="E1899" i="10"/>
  <c r="Q1898" i="10" a="1"/>
  <c r="Q1898" i="10" s="1"/>
  <c r="P1898" i="10"/>
  <c r="E1898" i="10"/>
  <c r="Q1897" i="10" a="1"/>
  <c r="Q1897" i="10" s="1"/>
  <c r="P1897" i="10"/>
  <c r="E1897" i="10"/>
  <c r="Q1896" i="10" a="1"/>
  <c r="Q1896" i="10" s="1"/>
  <c r="P1896" i="10"/>
  <c r="E1896" i="10"/>
  <c r="Q1895" i="10" a="1"/>
  <c r="Q1895" i="10" s="1"/>
  <c r="P1895" i="10"/>
  <c r="E1895" i="10"/>
  <c r="Q1894" i="10" a="1"/>
  <c r="Q1894" i="10" s="1"/>
  <c r="P1894" i="10"/>
  <c r="E1894" i="10"/>
  <c r="Q1893" i="10" a="1"/>
  <c r="Q1893" i="10" s="1"/>
  <c r="P1893" i="10"/>
  <c r="E1893" i="10"/>
  <c r="Q1892" i="10" a="1"/>
  <c r="Q1892" i="10" s="1"/>
  <c r="P1892" i="10"/>
  <c r="E1892" i="10"/>
  <c r="Q1891" i="10" a="1"/>
  <c r="Q1891" i="10" s="1"/>
  <c r="P1891" i="10"/>
  <c r="E1891" i="10"/>
  <c r="Q1890" i="10" a="1"/>
  <c r="Q1890" i="10" s="1"/>
  <c r="P1890" i="10"/>
  <c r="E1890" i="10"/>
  <c r="Q1889" i="10" a="1"/>
  <c r="Q1889" i="10" s="1"/>
  <c r="P1889" i="10"/>
  <c r="E1889" i="10"/>
  <c r="Q1888" i="10" a="1"/>
  <c r="Q1888" i="10" s="1"/>
  <c r="P1888" i="10"/>
  <c r="E1888" i="10"/>
  <c r="Q1887" i="10" a="1"/>
  <c r="Q1887" i="10" s="1"/>
  <c r="P1887" i="10"/>
  <c r="E1887" i="10"/>
  <c r="Q1886" i="10" a="1"/>
  <c r="Q1886" i="10" s="1"/>
  <c r="P1886" i="10"/>
  <c r="E1886" i="10"/>
  <c r="Q1885" i="10" a="1"/>
  <c r="Q1885" i="10" s="1"/>
  <c r="P1885" i="10"/>
  <c r="E1885" i="10"/>
  <c r="Q1884" i="10" a="1"/>
  <c r="Q1884" i="10" s="1"/>
  <c r="P1884" i="10"/>
  <c r="E1884" i="10"/>
  <c r="Q1883" i="10" a="1"/>
  <c r="Q1883" i="10" s="1"/>
  <c r="P1883" i="10"/>
  <c r="E1883" i="10"/>
  <c r="Q1882" i="10" a="1"/>
  <c r="Q1882" i="10" s="1"/>
  <c r="P1882" i="10"/>
  <c r="E1882" i="10"/>
  <c r="Q1881" i="10" a="1"/>
  <c r="Q1881" i="10" s="1"/>
  <c r="P1881" i="10"/>
  <c r="E1881" i="10"/>
  <c r="Q1880" i="10" a="1"/>
  <c r="Q1880" i="10" s="1"/>
  <c r="P1880" i="10"/>
  <c r="E1880" i="10"/>
  <c r="Q1879" i="10" a="1"/>
  <c r="Q1879" i="10" s="1"/>
  <c r="P1879" i="10"/>
  <c r="E1879" i="10"/>
  <c r="Q1878" i="10" a="1"/>
  <c r="Q1878" i="10" s="1"/>
  <c r="P1878" i="10"/>
  <c r="E1878" i="10"/>
  <c r="Q1877" i="10" a="1"/>
  <c r="Q1877" i="10" s="1"/>
  <c r="P1877" i="10"/>
  <c r="E1877" i="10"/>
  <c r="Q1876" i="10" a="1"/>
  <c r="Q1876" i="10" s="1"/>
  <c r="P1876" i="10"/>
  <c r="E1876" i="10"/>
  <c r="Q1875" i="10" a="1"/>
  <c r="Q1875" i="10" s="1"/>
  <c r="P1875" i="10"/>
  <c r="E1875" i="10"/>
  <c r="Q1874" i="10" a="1"/>
  <c r="Q1874" i="10" s="1"/>
  <c r="P1874" i="10"/>
  <c r="E1874" i="10"/>
  <c r="Q1873" i="10" a="1"/>
  <c r="Q1873" i="10" s="1"/>
  <c r="P1873" i="10"/>
  <c r="E1873" i="10"/>
  <c r="Q1872" i="10" a="1"/>
  <c r="Q1872" i="10" s="1"/>
  <c r="P1872" i="10"/>
  <c r="E1872" i="10"/>
  <c r="Q1871" i="10" a="1"/>
  <c r="Q1871" i="10" s="1"/>
  <c r="P1871" i="10"/>
  <c r="E1871" i="10"/>
  <c r="Q1870" i="10" a="1"/>
  <c r="Q1870" i="10" s="1"/>
  <c r="P1870" i="10"/>
  <c r="E1870" i="10"/>
  <c r="Q1869" i="10" a="1"/>
  <c r="Q1869" i="10" s="1"/>
  <c r="P1869" i="10"/>
  <c r="E1869" i="10"/>
  <c r="Q1868" i="10" a="1"/>
  <c r="Q1868" i="10" s="1"/>
  <c r="P1868" i="10"/>
  <c r="E1868" i="10"/>
  <c r="Q1867" i="10" a="1"/>
  <c r="Q1867" i="10" s="1"/>
  <c r="P1867" i="10"/>
  <c r="E1867" i="10"/>
  <c r="Q1866" i="10" a="1"/>
  <c r="Q1866" i="10" s="1"/>
  <c r="P1866" i="10"/>
  <c r="E1866" i="10"/>
  <c r="Q1865" i="10" a="1"/>
  <c r="Q1865" i="10" s="1"/>
  <c r="P1865" i="10"/>
  <c r="E1865" i="10"/>
  <c r="Q1864" i="10" a="1"/>
  <c r="Q1864" i="10" s="1"/>
  <c r="P1864" i="10"/>
  <c r="E1864" i="10"/>
  <c r="Q1863" i="10" a="1"/>
  <c r="Q1863" i="10" s="1"/>
  <c r="P1863" i="10"/>
  <c r="E1863" i="10"/>
  <c r="Q1862" i="10" a="1"/>
  <c r="Q1862" i="10" s="1"/>
  <c r="P1862" i="10"/>
  <c r="E1862" i="10"/>
  <c r="Q1861" i="10" a="1"/>
  <c r="Q1861" i="10" s="1"/>
  <c r="P1861" i="10"/>
  <c r="E1861" i="10"/>
  <c r="Q1860" i="10" a="1"/>
  <c r="Q1860" i="10" s="1"/>
  <c r="P1860" i="10"/>
  <c r="E1860" i="10"/>
  <c r="Q1859" i="10" a="1"/>
  <c r="Q1859" i="10" s="1"/>
  <c r="P1859" i="10"/>
  <c r="E1859" i="10"/>
  <c r="Q1858" i="10" a="1"/>
  <c r="Q1858" i="10" s="1"/>
  <c r="P1858" i="10"/>
  <c r="E1858" i="10"/>
  <c r="Q1857" i="10" a="1"/>
  <c r="Q1857" i="10" s="1"/>
  <c r="P1857" i="10"/>
  <c r="E1857" i="10"/>
  <c r="Q1856" i="10" a="1"/>
  <c r="Q1856" i="10" s="1"/>
  <c r="P1856" i="10"/>
  <c r="E1856" i="10"/>
  <c r="Q1855" i="10" a="1"/>
  <c r="Q1855" i="10" s="1"/>
  <c r="P1855" i="10"/>
  <c r="E1855" i="10"/>
  <c r="Q1854" i="10" a="1"/>
  <c r="Q1854" i="10" s="1"/>
  <c r="P1854" i="10"/>
  <c r="E1854" i="10"/>
  <c r="Q1853" i="10" a="1"/>
  <c r="Q1853" i="10" s="1"/>
  <c r="P1853" i="10"/>
  <c r="E1853" i="10"/>
  <c r="Q1852" i="10" a="1"/>
  <c r="Q1852" i="10" s="1"/>
  <c r="P1852" i="10"/>
  <c r="E1852" i="10"/>
  <c r="Q1851" i="10" a="1"/>
  <c r="Q1851" i="10" s="1"/>
  <c r="P1851" i="10"/>
  <c r="E1851" i="10"/>
  <c r="Q1850" i="10" a="1"/>
  <c r="Q1850" i="10" s="1"/>
  <c r="P1850" i="10"/>
  <c r="E1850" i="10"/>
  <c r="Q1849" i="10" a="1"/>
  <c r="Q1849" i="10" s="1"/>
  <c r="P1849" i="10"/>
  <c r="E1849" i="10"/>
  <c r="Q1848" i="10" a="1"/>
  <c r="Q1848" i="10" s="1"/>
  <c r="P1848" i="10"/>
  <c r="E1848" i="10"/>
  <c r="Q1847" i="10" a="1"/>
  <c r="Q1847" i="10" s="1"/>
  <c r="P1847" i="10"/>
  <c r="E1847" i="10"/>
  <c r="Q1846" i="10" a="1"/>
  <c r="Q1846" i="10" s="1"/>
  <c r="P1846" i="10"/>
  <c r="E1846" i="10"/>
  <c r="Q1845" i="10" a="1"/>
  <c r="Q1845" i="10" s="1"/>
  <c r="P1845" i="10"/>
  <c r="E1845" i="10"/>
  <c r="Q1844" i="10" a="1"/>
  <c r="Q1844" i="10" s="1"/>
  <c r="P1844" i="10"/>
  <c r="E1844" i="10"/>
  <c r="Q1843" i="10" a="1"/>
  <c r="Q1843" i="10" s="1"/>
  <c r="P1843" i="10"/>
  <c r="E1843" i="10"/>
  <c r="Q1842" i="10" a="1"/>
  <c r="Q1842" i="10" s="1"/>
  <c r="P1842" i="10"/>
  <c r="E1842" i="10"/>
  <c r="Q1841" i="10" a="1"/>
  <c r="Q1841" i="10" s="1"/>
  <c r="P1841" i="10"/>
  <c r="E1841" i="10"/>
  <c r="Q1840" i="10" a="1"/>
  <c r="Q1840" i="10" s="1"/>
  <c r="P1840" i="10"/>
  <c r="E1840" i="10"/>
  <c r="Q1839" i="10" a="1"/>
  <c r="Q1839" i="10" s="1"/>
  <c r="P1839" i="10"/>
  <c r="E1839" i="10"/>
  <c r="Q1838" i="10" a="1"/>
  <c r="Q1838" i="10" s="1"/>
  <c r="P1838" i="10"/>
  <c r="E1838" i="10"/>
  <c r="Q1837" i="10" a="1"/>
  <c r="Q1837" i="10" s="1"/>
  <c r="P1837" i="10"/>
  <c r="E1837" i="10"/>
  <c r="Q1836" i="10" a="1"/>
  <c r="Q1836" i="10" s="1"/>
  <c r="P1836" i="10"/>
  <c r="E1836" i="10"/>
  <c r="Q1835" i="10" a="1"/>
  <c r="Q1835" i="10" s="1"/>
  <c r="P1835" i="10"/>
  <c r="E1835" i="10"/>
  <c r="Q1834" i="10" a="1"/>
  <c r="Q1834" i="10" s="1"/>
  <c r="P1834" i="10"/>
  <c r="E1834" i="10"/>
  <c r="Q1833" i="10" a="1"/>
  <c r="Q1833" i="10" s="1"/>
  <c r="P1833" i="10"/>
  <c r="E1833" i="10"/>
  <c r="Q1832" i="10" a="1"/>
  <c r="Q1832" i="10" s="1"/>
  <c r="P1832" i="10"/>
  <c r="E1832" i="10"/>
  <c r="Q1831" i="10" a="1"/>
  <c r="Q1831" i="10" s="1"/>
  <c r="P1831" i="10"/>
  <c r="E1831" i="10"/>
  <c r="Q1830" i="10" a="1"/>
  <c r="Q1830" i="10" s="1"/>
  <c r="P1830" i="10"/>
  <c r="E1830" i="10"/>
  <c r="Q1829" i="10" a="1"/>
  <c r="Q1829" i="10" s="1"/>
  <c r="P1829" i="10"/>
  <c r="E1829" i="10"/>
  <c r="Q1828" i="10" a="1"/>
  <c r="Q1828" i="10" s="1"/>
  <c r="P1828" i="10"/>
  <c r="E1828" i="10"/>
  <c r="Q1827" i="10" a="1"/>
  <c r="Q1827" i="10" s="1"/>
  <c r="P1827" i="10"/>
  <c r="E1827" i="10"/>
  <c r="Q1826" i="10" a="1"/>
  <c r="Q1826" i="10" s="1"/>
  <c r="P1826" i="10"/>
  <c r="E1826" i="10"/>
  <c r="Q1825" i="10" a="1"/>
  <c r="Q1825" i="10" s="1"/>
  <c r="P1825" i="10"/>
  <c r="E1825" i="10"/>
  <c r="Q1824" i="10" a="1"/>
  <c r="Q1824" i="10" s="1"/>
  <c r="P1824" i="10"/>
  <c r="E1824" i="10"/>
  <c r="Q1823" i="10" a="1"/>
  <c r="Q1823" i="10" s="1"/>
  <c r="P1823" i="10"/>
  <c r="E1823" i="10"/>
  <c r="Q1822" i="10" a="1"/>
  <c r="Q1822" i="10" s="1"/>
  <c r="P1822" i="10"/>
  <c r="E1822" i="10"/>
  <c r="Q1821" i="10" a="1"/>
  <c r="Q1821" i="10" s="1"/>
  <c r="P1821" i="10"/>
  <c r="E1821" i="10"/>
  <c r="Q1820" i="10" a="1"/>
  <c r="Q1820" i="10" s="1"/>
  <c r="P1820" i="10"/>
  <c r="E1820" i="10"/>
  <c r="Q1819" i="10" a="1"/>
  <c r="Q1819" i="10" s="1"/>
  <c r="P1819" i="10"/>
  <c r="E1819" i="10"/>
  <c r="Q1818" i="10" a="1"/>
  <c r="Q1818" i="10" s="1"/>
  <c r="P1818" i="10"/>
  <c r="E1818" i="10"/>
  <c r="Q1817" i="10" a="1"/>
  <c r="Q1817" i="10" s="1"/>
  <c r="P1817" i="10"/>
  <c r="E1817" i="10"/>
  <c r="Q1816" i="10" a="1"/>
  <c r="Q1816" i="10" s="1"/>
  <c r="P1816" i="10"/>
  <c r="E1816" i="10"/>
  <c r="Q1815" i="10" a="1"/>
  <c r="Q1815" i="10" s="1"/>
  <c r="P1815" i="10"/>
  <c r="E1815" i="10"/>
  <c r="Q1814" i="10" a="1"/>
  <c r="Q1814" i="10" s="1"/>
  <c r="P1814" i="10"/>
  <c r="E1814" i="10"/>
  <c r="Q1813" i="10" a="1"/>
  <c r="Q1813" i="10" s="1"/>
  <c r="P1813" i="10"/>
  <c r="E1813" i="10"/>
  <c r="Q1812" i="10" a="1"/>
  <c r="Q1812" i="10" s="1"/>
  <c r="P1812" i="10"/>
  <c r="E1812" i="10"/>
  <c r="Q1811" i="10" a="1"/>
  <c r="Q1811" i="10" s="1"/>
  <c r="P1811" i="10"/>
  <c r="E1811" i="10"/>
  <c r="Q1810" i="10" a="1"/>
  <c r="Q1810" i="10" s="1"/>
  <c r="P1810" i="10"/>
  <c r="E1810" i="10"/>
  <c r="Q1809" i="10" a="1"/>
  <c r="Q1809" i="10" s="1"/>
  <c r="P1809" i="10"/>
  <c r="E1809" i="10"/>
  <c r="Q1808" i="10" a="1"/>
  <c r="Q1808" i="10" s="1"/>
  <c r="P1808" i="10"/>
  <c r="E1808" i="10"/>
  <c r="Q1807" i="10" a="1"/>
  <c r="Q1807" i="10" s="1"/>
  <c r="P1807" i="10"/>
  <c r="E1807" i="10"/>
  <c r="Q1806" i="10" a="1"/>
  <c r="Q1806" i="10" s="1"/>
  <c r="P1806" i="10"/>
  <c r="E1806" i="10"/>
  <c r="Q1805" i="10" a="1"/>
  <c r="Q1805" i="10" s="1"/>
  <c r="P1805" i="10"/>
  <c r="E1805" i="10"/>
  <c r="Q1804" i="10" a="1"/>
  <c r="Q1804" i="10" s="1"/>
  <c r="P1804" i="10"/>
  <c r="E1804" i="10"/>
  <c r="Q1803" i="10" a="1"/>
  <c r="Q1803" i="10" s="1"/>
  <c r="P1803" i="10"/>
  <c r="E1803" i="10"/>
  <c r="Q1802" i="10" a="1"/>
  <c r="Q1802" i="10" s="1"/>
  <c r="P1802" i="10"/>
  <c r="E1802" i="10"/>
  <c r="Q1801" i="10" a="1"/>
  <c r="Q1801" i="10" s="1"/>
  <c r="P1801" i="10"/>
  <c r="E1801" i="10"/>
  <c r="Q1800" i="10" a="1"/>
  <c r="Q1800" i="10" s="1"/>
  <c r="P1800" i="10"/>
  <c r="E1800" i="10"/>
  <c r="Q1799" i="10" a="1"/>
  <c r="Q1799" i="10" s="1"/>
  <c r="P1799" i="10"/>
  <c r="E1799" i="10"/>
  <c r="Q1798" i="10" a="1"/>
  <c r="Q1798" i="10" s="1"/>
  <c r="P1798" i="10"/>
  <c r="E1798" i="10"/>
  <c r="Q1797" i="10" a="1"/>
  <c r="Q1797" i="10" s="1"/>
  <c r="P1797" i="10"/>
  <c r="E1797" i="10"/>
  <c r="Q1796" i="10" a="1"/>
  <c r="Q1796" i="10" s="1"/>
  <c r="P1796" i="10"/>
  <c r="E1796" i="10"/>
  <c r="Q1795" i="10" a="1"/>
  <c r="Q1795" i="10" s="1"/>
  <c r="P1795" i="10"/>
  <c r="E1795" i="10"/>
  <c r="Q1794" i="10" a="1"/>
  <c r="Q1794" i="10" s="1"/>
  <c r="P1794" i="10"/>
  <c r="E1794" i="10"/>
  <c r="Q1793" i="10" a="1"/>
  <c r="Q1793" i="10" s="1"/>
  <c r="P1793" i="10"/>
  <c r="E1793" i="10"/>
  <c r="Q1792" i="10" a="1"/>
  <c r="Q1792" i="10" s="1"/>
  <c r="P1792" i="10"/>
  <c r="E1792" i="10"/>
  <c r="Q1791" i="10" a="1"/>
  <c r="Q1791" i="10" s="1"/>
  <c r="P1791" i="10"/>
  <c r="E1791" i="10"/>
  <c r="Q1790" i="10" a="1"/>
  <c r="Q1790" i="10" s="1"/>
  <c r="P1790" i="10"/>
  <c r="E1790" i="10"/>
  <c r="Q1789" i="10" a="1"/>
  <c r="Q1789" i="10" s="1"/>
  <c r="P1789" i="10"/>
  <c r="E1789" i="10"/>
  <c r="Q1788" i="10" a="1"/>
  <c r="Q1788" i="10" s="1"/>
  <c r="P1788" i="10"/>
  <c r="E1788" i="10"/>
  <c r="Q1787" i="10" a="1"/>
  <c r="Q1787" i="10" s="1"/>
  <c r="P1787" i="10"/>
  <c r="E1787" i="10"/>
  <c r="Q1786" i="10" a="1"/>
  <c r="Q1786" i="10" s="1"/>
  <c r="P1786" i="10"/>
  <c r="E1786" i="10"/>
  <c r="Q1785" i="10" a="1"/>
  <c r="Q1785" i="10" s="1"/>
  <c r="P1785" i="10"/>
  <c r="E1785" i="10"/>
  <c r="Q1784" i="10" a="1"/>
  <c r="Q1784" i="10" s="1"/>
  <c r="P1784" i="10"/>
  <c r="E1784" i="10"/>
  <c r="Q1783" i="10" a="1"/>
  <c r="Q1783" i="10" s="1"/>
  <c r="P1783" i="10"/>
  <c r="E1783" i="10"/>
  <c r="Q1782" i="10" a="1"/>
  <c r="Q1782" i="10" s="1"/>
  <c r="P1782" i="10"/>
  <c r="E1782" i="10"/>
  <c r="Q1781" i="10" a="1"/>
  <c r="Q1781" i="10" s="1"/>
  <c r="P1781" i="10"/>
  <c r="E1781" i="10"/>
  <c r="Q1780" i="10" a="1"/>
  <c r="Q1780" i="10" s="1"/>
  <c r="P1780" i="10"/>
  <c r="E1780" i="10"/>
  <c r="Q1779" i="10" a="1"/>
  <c r="Q1779" i="10" s="1"/>
  <c r="P1779" i="10"/>
  <c r="E1779" i="10"/>
  <c r="Q1778" i="10" a="1"/>
  <c r="Q1778" i="10" s="1"/>
  <c r="P1778" i="10"/>
  <c r="E1778" i="10"/>
  <c r="Q1777" i="10" a="1"/>
  <c r="Q1777" i="10" s="1"/>
  <c r="P1777" i="10"/>
  <c r="E1777" i="10"/>
  <c r="Q1776" i="10" a="1"/>
  <c r="Q1776" i="10" s="1"/>
  <c r="P1776" i="10"/>
  <c r="E1776" i="10"/>
  <c r="Q1775" i="10" a="1"/>
  <c r="Q1775" i="10" s="1"/>
  <c r="P1775" i="10"/>
  <c r="E1775" i="10"/>
  <c r="Q1774" i="10" a="1"/>
  <c r="Q1774" i="10" s="1"/>
  <c r="P1774" i="10"/>
  <c r="E1774" i="10"/>
  <c r="Q1773" i="10" a="1"/>
  <c r="Q1773" i="10" s="1"/>
  <c r="P1773" i="10"/>
  <c r="E1773" i="10"/>
  <c r="Q1772" i="10" a="1"/>
  <c r="Q1772" i="10" s="1"/>
  <c r="P1772" i="10"/>
  <c r="E1772" i="10"/>
  <c r="Q1771" i="10" a="1"/>
  <c r="Q1771" i="10" s="1"/>
  <c r="P1771" i="10"/>
  <c r="E1771" i="10"/>
  <c r="Q1770" i="10" a="1"/>
  <c r="Q1770" i="10" s="1"/>
  <c r="P1770" i="10"/>
  <c r="E1770" i="10"/>
  <c r="Q1769" i="10" a="1"/>
  <c r="Q1769" i="10" s="1"/>
  <c r="P1769" i="10"/>
  <c r="E1769" i="10"/>
  <c r="Q1768" i="10" a="1"/>
  <c r="Q1768" i="10" s="1"/>
  <c r="P1768" i="10"/>
  <c r="E1768" i="10"/>
  <c r="Q1767" i="10" a="1"/>
  <c r="Q1767" i="10" s="1"/>
  <c r="P1767" i="10"/>
  <c r="E1767" i="10"/>
  <c r="Q1766" i="10" a="1"/>
  <c r="Q1766" i="10" s="1"/>
  <c r="P1766" i="10"/>
  <c r="E1766" i="10"/>
  <c r="Q1765" i="10" a="1"/>
  <c r="Q1765" i="10" s="1"/>
  <c r="P1765" i="10"/>
  <c r="E1765" i="10"/>
  <c r="Q1764" i="10" a="1"/>
  <c r="Q1764" i="10" s="1"/>
  <c r="P1764" i="10"/>
  <c r="E1764" i="10"/>
  <c r="Q1763" i="10" a="1"/>
  <c r="Q1763" i="10" s="1"/>
  <c r="P1763" i="10"/>
  <c r="E1763" i="10"/>
  <c r="Q1762" i="10" a="1"/>
  <c r="Q1762" i="10" s="1"/>
  <c r="P1762" i="10"/>
  <c r="E1762" i="10"/>
  <c r="Q1761" i="10" a="1"/>
  <c r="Q1761" i="10" s="1"/>
  <c r="P1761" i="10"/>
  <c r="E1761" i="10"/>
  <c r="Q1760" i="10" a="1"/>
  <c r="Q1760" i="10" s="1"/>
  <c r="P1760" i="10"/>
  <c r="E1760" i="10"/>
  <c r="Q1759" i="10" a="1"/>
  <c r="Q1759" i="10" s="1"/>
  <c r="P1759" i="10"/>
  <c r="E1759" i="10"/>
  <c r="Q1758" i="10" a="1"/>
  <c r="Q1758" i="10" s="1"/>
  <c r="P1758" i="10"/>
  <c r="E1758" i="10"/>
  <c r="Q1757" i="10" a="1"/>
  <c r="Q1757" i="10" s="1"/>
  <c r="P1757" i="10"/>
  <c r="E1757" i="10"/>
  <c r="Q1756" i="10" a="1"/>
  <c r="Q1756" i="10" s="1"/>
  <c r="P1756" i="10"/>
  <c r="E1756" i="10"/>
  <c r="Q1755" i="10" a="1"/>
  <c r="Q1755" i="10" s="1"/>
  <c r="P1755" i="10"/>
  <c r="E1755" i="10"/>
  <c r="Q1754" i="10" a="1"/>
  <c r="Q1754" i="10" s="1"/>
  <c r="P1754" i="10"/>
  <c r="E1754" i="10"/>
  <c r="Q1753" i="10" a="1"/>
  <c r="Q1753" i="10" s="1"/>
  <c r="P1753" i="10"/>
  <c r="E1753" i="10"/>
  <c r="Q1752" i="10" a="1"/>
  <c r="Q1752" i="10" s="1"/>
  <c r="P1752" i="10"/>
  <c r="E1752" i="10"/>
  <c r="Q1751" i="10" a="1"/>
  <c r="Q1751" i="10" s="1"/>
  <c r="P1751" i="10"/>
  <c r="E1751" i="10"/>
  <c r="Q1750" i="10" a="1"/>
  <c r="Q1750" i="10" s="1"/>
  <c r="P1750" i="10"/>
  <c r="E1750" i="10"/>
  <c r="Q1749" i="10" a="1"/>
  <c r="Q1749" i="10" s="1"/>
  <c r="P1749" i="10"/>
  <c r="E1749" i="10"/>
  <c r="Q1748" i="10" a="1"/>
  <c r="Q1748" i="10" s="1"/>
  <c r="P1748" i="10"/>
  <c r="E1748" i="10"/>
  <c r="Q1747" i="10" a="1"/>
  <c r="Q1747" i="10" s="1"/>
  <c r="P1747" i="10"/>
  <c r="E1747" i="10"/>
  <c r="Q1746" i="10" a="1"/>
  <c r="Q1746" i="10" s="1"/>
  <c r="P1746" i="10"/>
  <c r="E1746" i="10"/>
  <c r="Q1745" i="10" a="1"/>
  <c r="Q1745" i="10" s="1"/>
  <c r="P1745" i="10"/>
  <c r="E1745" i="10"/>
  <c r="Q1744" i="10" a="1"/>
  <c r="Q1744" i="10" s="1"/>
  <c r="P1744" i="10"/>
  <c r="E1744" i="10"/>
  <c r="Q1743" i="10" a="1"/>
  <c r="Q1743" i="10" s="1"/>
  <c r="P1743" i="10"/>
  <c r="E1743" i="10"/>
  <c r="Q1742" i="10" a="1"/>
  <c r="Q1742" i="10" s="1"/>
  <c r="P1742" i="10"/>
  <c r="E1742" i="10"/>
  <c r="Q1741" i="10" a="1"/>
  <c r="Q1741" i="10" s="1"/>
  <c r="P1741" i="10"/>
  <c r="E1741" i="10"/>
  <c r="Q1740" i="10" a="1"/>
  <c r="Q1740" i="10" s="1"/>
  <c r="P1740" i="10"/>
  <c r="E1740" i="10"/>
  <c r="Q1739" i="10" a="1"/>
  <c r="Q1739" i="10" s="1"/>
  <c r="P1739" i="10"/>
  <c r="E1739" i="10"/>
  <c r="Q1738" i="10" a="1"/>
  <c r="Q1738" i="10" s="1"/>
  <c r="P1738" i="10"/>
  <c r="E1738" i="10"/>
  <c r="Q1737" i="10" a="1"/>
  <c r="Q1737" i="10" s="1"/>
  <c r="P1737" i="10"/>
  <c r="E1737" i="10"/>
  <c r="Q1736" i="10" a="1"/>
  <c r="Q1736" i="10" s="1"/>
  <c r="P1736" i="10"/>
  <c r="E1736" i="10"/>
  <c r="Q1735" i="10" a="1"/>
  <c r="Q1735" i="10" s="1"/>
  <c r="P1735" i="10"/>
  <c r="E1735" i="10"/>
  <c r="Q1734" i="10" a="1"/>
  <c r="Q1734" i="10" s="1"/>
  <c r="P1734" i="10"/>
  <c r="E1734" i="10"/>
  <c r="Q1733" i="10" a="1"/>
  <c r="Q1733" i="10" s="1"/>
  <c r="P1733" i="10"/>
  <c r="E1733" i="10"/>
  <c r="Q1732" i="10" a="1"/>
  <c r="Q1732" i="10" s="1"/>
  <c r="P1732" i="10"/>
  <c r="E1732" i="10"/>
  <c r="Q1731" i="10" a="1"/>
  <c r="Q1731" i="10" s="1"/>
  <c r="P1731" i="10"/>
  <c r="E1731" i="10"/>
  <c r="Q1730" i="10" a="1"/>
  <c r="Q1730" i="10" s="1"/>
  <c r="P1730" i="10"/>
  <c r="E1730" i="10"/>
  <c r="Q1729" i="10" a="1"/>
  <c r="Q1729" i="10" s="1"/>
  <c r="P1729" i="10"/>
  <c r="E1729" i="10"/>
  <c r="Q1728" i="10" a="1"/>
  <c r="Q1728" i="10" s="1"/>
  <c r="P1728" i="10"/>
  <c r="E1728" i="10"/>
  <c r="Q1727" i="10" a="1"/>
  <c r="Q1727" i="10" s="1"/>
  <c r="P1727" i="10"/>
  <c r="E1727" i="10"/>
  <c r="Q1726" i="10" a="1"/>
  <c r="Q1726" i="10" s="1"/>
  <c r="P1726" i="10"/>
  <c r="E1726" i="10"/>
  <c r="Q1725" i="10" a="1"/>
  <c r="Q1725" i="10" s="1"/>
  <c r="P1725" i="10"/>
  <c r="E1725" i="10"/>
  <c r="Q1724" i="10" a="1"/>
  <c r="Q1724" i="10" s="1"/>
  <c r="P1724" i="10"/>
  <c r="E1724" i="10"/>
  <c r="Q1723" i="10" a="1"/>
  <c r="Q1723" i="10" s="1"/>
  <c r="P1723" i="10"/>
  <c r="E1723" i="10"/>
  <c r="Q1722" i="10" a="1"/>
  <c r="Q1722" i="10" s="1"/>
  <c r="P1722" i="10"/>
  <c r="E1722" i="10"/>
  <c r="Q1721" i="10" a="1"/>
  <c r="Q1721" i="10" s="1"/>
  <c r="P1721" i="10"/>
  <c r="E1721" i="10"/>
  <c r="Q1720" i="10" a="1"/>
  <c r="Q1720" i="10" s="1"/>
  <c r="P1720" i="10"/>
  <c r="E1720" i="10"/>
  <c r="Q1719" i="10" a="1"/>
  <c r="Q1719" i="10" s="1"/>
  <c r="P1719" i="10"/>
  <c r="E1719" i="10"/>
  <c r="Q1718" i="10" a="1"/>
  <c r="Q1718" i="10" s="1"/>
  <c r="P1718" i="10"/>
  <c r="E1718" i="10"/>
  <c r="Q1717" i="10" a="1"/>
  <c r="Q1717" i="10" s="1"/>
  <c r="P1717" i="10"/>
  <c r="E1717" i="10"/>
  <c r="Q1716" i="10" a="1"/>
  <c r="Q1716" i="10" s="1"/>
  <c r="P1716" i="10"/>
  <c r="E1716" i="10"/>
  <c r="Q1715" i="10" a="1"/>
  <c r="Q1715" i="10" s="1"/>
  <c r="P1715" i="10"/>
  <c r="E1715" i="10"/>
  <c r="Q1714" i="10" a="1"/>
  <c r="Q1714" i="10" s="1"/>
  <c r="P1714" i="10"/>
  <c r="E1714" i="10"/>
  <c r="Q1713" i="10" a="1"/>
  <c r="Q1713" i="10" s="1"/>
  <c r="P1713" i="10"/>
  <c r="E1713" i="10"/>
  <c r="Q1712" i="10" a="1"/>
  <c r="Q1712" i="10" s="1"/>
  <c r="P1712" i="10"/>
  <c r="E1712" i="10"/>
  <c r="Q1711" i="10" a="1"/>
  <c r="Q1711" i="10" s="1"/>
  <c r="P1711" i="10"/>
  <c r="E1711" i="10"/>
  <c r="Q1710" i="10" a="1"/>
  <c r="Q1710" i="10" s="1"/>
  <c r="P1710" i="10"/>
  <c r="E1710" i="10"/>
  <c r="Q1709" i="10" a="1"/>
  <c r="Q1709" i="10" s="1"/>
  <c r="P1709" i="10"/>
  <c r="E1709" i="10"/>
  <c r="Q1708" i="10" a="1"/>
  <c r="Q1708" i="10" s="1"/>
  <c r="P1708" i="10"/>
  <c r="E1708" i="10"/>
  <c r="Q1707" i="10" a="1"/>
  <c r="Q1707" i="10" s="1"/>
  <c r="P1707" i="10"/>
  <c r="E1707" i="10"/>
  <c r="Q1706" i="10" a="1"/>
  <c r="Q1706" i="10" s="1"/>
  <c r="P1706" i="10"/>
  <c r="E1706" i="10"/>
  <c r="Q1705" i="10" a="1"/>
  <c r="Q1705" i="10" s="1"/>
  <c r="P1705" i="10"/>
  <c r="E1705" i="10"/>
  <c r="Q1704" i="10" a="1"/>
  <c r="Q1704" i="10" s="1"/>
  <c r="P1704" i="10"/>
  <c r="E1704" i="10"/>
  <c r="Q1703" i="10" a="1"/>
  <c r="Q1703" i="10" s="1"/>
  <c r="P1703" i="10"/>
  <c r="E1703" i="10"/>
  <c r="Q1702" i="10" a="1"/>
  <c r="Q1702" i="10" s="1"/>
  <c r="P1702" i="10"/>
  <c r="E1702" i="10"/>
  <c r="Q1701" i="10" a="1"/>
  <c r="Q1701" i="10" s="1"/>
  <c r="P1701" i="10"/>
  <c r="E1701" i="10"/>
  <c r="Q1700" i="10" a="1"/>
  <c r="Q1700" i="10" s="1"/>
  <c r="P1700" i="10"/>
  <c r="E1700" i="10"/>
  <c r="Q1699" i="10" a="1"/>
  <c r="Q1699" i="10" s="1"/>
  <c r="P1699" i="10"/>
  <c r="E1699" i="10"/>
  <c r="Q1698" i="10" a="1"/>
  <c r="Q1698" i="10" s="1"/>
  <c r="P1698" i="10"/>
  <c r="E1698" i="10"/>
  <c r="Q1697" i="10" a="1"/>
  <c r="Q1697" i="10" s="1"/>
  <c r="P1697" i="10"/>
  <c r="E1697" i="10"/>
  <c r="Q1696" i="10" a="1"/>
  <c r="Q1696" i="10" s="1"/>
  <c r="P1696" i="10"/>
  <c r="E1696" i="10"/>
  <c r="Q1695" i="10" a="1"/>
  <c r="Q1695" i="10" s="1"/>
  <c r="P1695" i="10"/>
  <c r="E1695" i="10"/>
  <c r="Q1694" i="10" a="1"/>
  <c r="Q1694" i="10" s="1"/>
  <c r="P1694" i="10"/>
  <c r="E1694" i="10"/>
  <c r="Q1693" i="10" a="1"/>
  <c r="Q1693" i="10" s="1"/>
  <c r="P1693" i="10"/>
  <c r="E1693" i="10"/>
  <c r="Q1692" i="10" a="1"/>
  <c r="Q1692" i="10" s="1"/>
  <c r="P1692" i="10"/>
  <c r="E1692" i="10"/>
  <c r="Q1691" i="10" a="1"/>
  <c r="Q1691" i="10" s="1"/>
  <c r="P1691" i="10"/>
  <c r="E1691" i="10"/>
  <c r="Q1690" i="10" a="1"/>
  <c r="Q1690" i="10" s="1"/>
  <c r="P1690" i="10"/>
  <c r="E1690" i="10"/>
  <c r="Q1689" i="10" a="1"/>
  <c r="Q1689" i="10" s="1"/>
  <c r="P1689" i="10"/>
  <c r="E1689" i="10"/>
  <c r="Q1688" i="10" a="1"/>
  <c r="Q1688" i="10" s="1"/>
  <c r="P1688" i="10"/>
  <c r="E1688" i="10"/>
  <c r="Q1687" i="10" a="1"/>
  <c r="Q1687" i="10" s="1"/>
  <c r="P1687" i="10"/>
  <c r="E1687" i="10"/>
  <c r="Q1686" i="10" a="1"/>
  <c r="Q1686" i="10" s="1"/>
  <c r="P1686" i="10"/>
  <c r="E1686" i="10"/>
  <c r="Q1685" i="10" a="1"/>
  <c r="Q1685" i="10" s="1"/>
  <c r="P1685" i="10"/>
  <c r="E1685" i="10"/>
  <c r="Q1684" i="10" a="1"/>
  <c r="Q1684" i="10" s="1"/>
  <c r="P1684" i="10"/>
  <c r="E1684" i="10"/>
  <c r="Q1683" i="10" a="1"/>
  <c r="Q1683" i="10" s="1"/>
  <c r="P1683" i="10"/>
  <c r="E1683" i="10"/>
  <c r="Q1682" i="10" a="1"/>
  <c r="Q1682" i="10" s="1"/>
  <c r="P1682" i="10"/>
  <c r="E1682" i="10"/>
  <c r="Q1681" i="10" a="1"/>
  <c r="Q1681" i="10" s="1"/>
  <c r="P1681" i="10"/>
  <c r="E1681" i="10"/>
  <c r="Q1680" i="10" a="1"/>
  <c r="Q1680" i="10" s="1"/>
  <c r="P1680" i="10"/>
  <c r="E1680" i="10"/>
  <c r="Q1679" i="10" a="1"/>
  <c r="Q1679" i="10" s="1"/>
  <c r="P1679" i="10"/>
  <c r="E1679" i="10"/>
  <c r="Q1678" i="10" a="1"/>
  <c r="Q1678" i="10" s="1"/>
  <c r="P1678" i="10"/>
  <c r="E1678" i="10"/>
  <c r="Q1677" i="10" a="1"/>
  <c r="Q1677" i="10" s="1"/>
  <c r="P1677" i="10"/>
  <c r="E1677" i="10"/>
  <c r="Q1676" i="10" a="1"/>
  <c r="Q1676" i="10" s="1"/>
  <c r="P1676" i="10"/>
  <c r="E1676" i="10"/>
  <c r="Q1675" i="10" a="1"/>
  <c r="Q1675" i="10" s="1"/>
  <c r="P1675" i="10"/>
  <c r="E1675" i="10"/>
  <c r="Q1674" i="10" a="1"/>
  <c r="Q1674" i="10" s="1"/>
  <c r="P1674" i="10"/>
  <c r="E1674" i="10"/>
  <c r="Q1673" i="10" a="1"/>
  <c r="Q1673" i="10" s="1"/>
  <c r="P1673" i="10"/>
  <c r="E1673" i="10"/>
  <c r="Q1672" i="10" a="1"/>
  <c r="Q1672" i="10" s="1"/>
  <c r="P1672" i="10"/>
  <c r="E1672" i="10"/>
  <c r="Q1671" i="10" a="1"/>
  <c r="Q1671" i="10" s="1"/>
  <c r="P1671" i="10"/>
  <c r="E1671" i="10"/>
  <c r="Q1670" i="10" a="1"/>
  <c r="Q1670" i="10" s="1"/>
  <c r="P1670" i="10"/>
  <c r="E1670" i="10"/>
  <c r="Q1669" i="10" a="1"/>
  <c r="Q1669" i="10" s="1"/>
  <c r="P1669" i="10"/>
  <c r="E1669" i="10"/>
  <c r="Q1668" i="10" a="1"/>
  <c r="Q1668" i="10" s="1"/>
  <c r="P1668" i="10"/>
  <c r="E1668" i="10"/>
  <c r="Q1667" i="10" a="1"/>
  <c r="Q1667" i="10" s="1"/>
  <c r="P1667" i="10"/>
  <c r="E1667" i="10"/>
  <c r="Q1666" i="10" a="1"/>
  <c r="Q1666" i="10" s="1"/>
  <c r="P1666" i="10"/>
  <c r="E1666" i="10"/>
  <c r="Q1665" i="10" a="1"/>
  <c r="Q1665" i="10" s="1"/>
  <c r="P1665" i="10"/>
  <c r="E1665" i="10"/>
  <c r="Q1664" i="10" a="1"/>
  <c r="Q1664" i="10" s="1"/>
  <c r="P1664" i="10"/>
  <c r="E1664" i="10"/>
  <c r="Q1663" i="10" a="1"/>
  <c r="Q1663" i="10" s="1"/>
  <c r="P1663" i="10"/>
  <c r="E1663" i="10"/>
  <c r="Q1662" i="10" a="1"/>
  <c r="Q1662" i="10" s="1"/>
  <c r="P1662" i="10"/>
  <c r="E1662" i="10"/>
  <c r="Q1661" i="10" a="1"/>
  <c r="Q1661" i="10" s="1"/>
  <c r="P1661" i="10"/>
  <c r="E1661" i="10"/>
  <c r="Q1660" i="10" a="1"/>
  <c r="Q1660" i="10" s="1"/>
  <c r="P1660" i="10"/>
  <c r="E1660" i="10"/>
  <c r="Q1659" i="10" a="1"/>
  <c r="Q1659" i="10" s="1"/>
  <c r="P1659" i="10"/>
  <c r="E1659" i="10"/>
  <c r="Q1658" i="10" a="1"/>
  <c r="Q1658" i="10" s="1"/>
  <c r="P1658" i="10"/>
  <c r="E1658" i="10"/>
  <c r="Q1657" i="10" a="1"/>
  <c r="Q1657" i="10" s="1"/>
  <c r="P1657" i="10"/>
  <c r="E1657" i="10"/>
  <c r="Q1656" i="10" a="1"/>
  <c r="Q1656" i="10" s="1"/>
  <c r="P1656" i="10"/>
  <c r="E1656" i="10"/>
  <c r="Q1655" i="10" a="1"/>
  <c r="Q1655" i="10" s="1"/>
  <c r="P1655" i="10"/>
  <c r="E1655" i="10"/>
  <c r="Q1654" i="10" a="1"/>
  <c r="Q1654" i="10" s="1"/>
  <c r="P1654" i="10"/>
  <c r="E1654" i="10"/>
  <c r="Q1653" i="10" a="1"/>
  <c r="Q1653" i="10" s="1"/>
  <c r="P1653" i="10"/>
  <c r="E1653" i="10"/>
  <c r="Q1652" i="10" a="1"/>
  <c r="Q1652" i="10" s="1"/>
  <c r="P1652" i="10"/>
  <c r="E1652" i="10"/>
  <c r="Q1651" i="10" a="1"/>
  <c r="Q1651" i="10" s="1"/>
  <c r="P1651" i="10"/>
  <c r="E1651" i="10"/>
  <c r="Q1650" i="10" a="1"/>
  <c r="Q1650" i="10" s="1"/>
  <c r="P1650" i="10"/>
  <c r="E1650" i="10"/>
  <c r="Q1649" i="10" a="1"/>
  <c r="Q1649" i="10" s="1"/>
  <c r="P1649" i="10"/>
  <c r="E1649" i="10"/>
  <c r="Q1648" i="10" a="1"/>
  <c r="Q1648" i="10" s="1"/>
  <c r="P1648" i="10"/>
  <c r="E1648" i="10"/>
  <c r="Q1647" i="10" a="1"/>
  <c r="Q1647" i="10" s="1"/>
  <c r="P1647" i="10"/>
  <c r="E1647" i="10"/>
  <c r="Q1646" i="10" a="1"/>
  <c r="Q1646" i="10" s="1"/>
  <c r="P1646" i="10"/>
  <c r="E1646" i="10"/>
  <c r="Q1645" i="10" a="1"/>
  <c r="Q1645" i="10" s="1"/>
  <c r="P1645" i="10"/>
  <c r="E1645" i="10"/>
  <c r="Q1644" i="10" a="1"/>
  <c r="Q1644" i="10" s="1"/>
  <c r="P1644" i="10"/>
  <c r="E1644" i="10"/>
  <c r="Q1643" i="10" a="1"/>
  <c r="Q1643" i="10" s="1"/>
  <c r="P1643" i="10"/>
  <c r="E1643" i="10"/>
  <c r="Q1642" i="10" a="1"/>
  <c r="Q1642" i="10" s="1"/>
  <c r="P1642" i="10"/>
  <c r="E1642" i="10"/>
  <c r="Q1641" i="10" a="1"/>
  <c r="Q1641" i="10" s="1"/>
  <c r="P1641" i="10"/>
  <c r="E1641" i="10"/>
  <c r="Q1640" i="10" a="1"/>
  <c r="Q1640" i="10" s="1"/>
  <c r="P1640" i="10"/>
  <c r="E1640" i="10"/>
  <c r="Q1639" i="10" a="1"/>
  <c r="Q1639" i="10" s="1"/>
  <c r="P1639" i="10"/>
  <c r="E1639" i="10"/>
  <c r="Q1638" i="10" a="1"/>
  <c r="Q1638" i="10" s="1"/>
  <c r="P1638" i="10"/>
  <c r="E1638" i="10"/>
  <c r="Q1637" i="10" a="1"/>
  <c r="Q1637" i="10" s="1"/>
  <c r="P1637" i="10"/>
  <c r="E1637" i="10"/>
  <c r="Q1636" i="10" a="1"/>
  <c r="Q1636" i="10" s="1"/>
  <c r="P1636" i="10"/>
  <c r="E1636" i="10"/>
  <c r="Q1635" i="10" a="1"/>
  <c r="Q1635" i="10" s="1"/>
  <c r="P1635" i="10"/>
  <c r="E1635" i="10"/>
  <c r="Q1634" i="10" a="1"/>
  <c r="Q1634" i="10" s="1"/>
  <c r="P1634" i="10"/>
  <c r="E1634" i="10"/>
  <c r="Q1633" i="10" a="1"/>
  <c r="Q1633" i="10" s="1"/>
  <c r="P1633" i="10"/>
  <c r="E1633" i="10"/>
  <c r="Q1632" i="10" a="1"/>
  <c r="Q1632" i="10" s="1"/>
  <c r="P1632" i="10"/>
  <c r="E1632" i="10"/>
  <c r="Q1631" i="10" a="1"/>
  <c r="Q1631" i="10" s="1"/>
  <c r="P1631" i="10"/>
  <c r="E1631" i="10"/>
  <c r="Q1630" i="10" a="1"/>
  <c r="Q1630" i="10" s="1"/>
  <c r="P1630" i="10"/>
  <c r="E1630" i="10"/>
  <c r="Q1629" i="10" a="1"/>
  <c r="Q1629" i="10" s="1"/>
  <c r="P1629" i="10"/>
  <c r="E1629" i="10"/>
  <c r="Q1628" i="10" a="1"/>
  <c r="Q1628" i="10" s="1"/>
  <c r="P1628" i="10"/>
  <c r="E1628" i="10"/>
  <c r="Q1627" i="10" a="1"/>
  <c r="Q1627" i="10" s="1"/>
  <c r="P1627" i="10"/>
  <c r="E1627" i="10"/>
  <c r="Q1626" i="10" a="1"/>
  <c r="Q1626" i="10" s="1"/>
  <c r="P1626" i="10"/>
  <c r="E1626" i="10"/>
  <c r="Q1625" i="10" a="1"/>
  <c r="Q1625" i="10" s="1"/>
  <c r="P1625" i="10"/>
  <c r="E1625" i="10"/>
  <c r="Q1624" i="10" a="1"/>
  <c r="Q1624" i="10" s="1"/>
  <c r="P1624" i="10"/>
  <c r="E1624" i="10"/>
  <c r="Q1623" i="10" a="1"/>
  <c r="Q1623" i="10" s="1"/>
  <c r="P1623" i="10"/>
  <c r="E1623" i="10"/>
  <c r="Q1622" i="10" a="1"/>
  <c r="Q1622" i="10" s="1"/>
  <c r="P1622" i="10"/>
  <c r="E1622" i="10"/>
  <c r="Q1621" i="10" a="1"/>
  <c r="Q1621" i="10" s="1"/>
  <c r="P1621" i="10"/>
  <c r="E1621" i="10"/>
  <c r="Q1620" i="10" a="1"/>
  <c r="Q1620" i="10" s="1"/>
  <c r="P1620" i="10"/>
  <c r="E1620" i="10"/>
  <c r="Q1619" i="10" a="1"/>
  <c r="Q1619" i="10" s="1"/>
  <c r="P1619" i="10"/>
  <c r="E1619" i="10"/>
  <c r="Q1618" i="10" a="1"/>
  <c r="Q1618" i="10" s="1"/>
  <c r="P1618" i="10"/>
  <c r="E1618" i="10"/>
  <c r="Q1617" i="10" a="1"/>
  <c r="Q1617" i="10" s="1"/>
  <c r="P1617" i="10"/>
  <c r="E1617" i="10"/>
  <c r="Q1616" i="10" a="1"/>
  <c r="Q1616" i="10" s="1"/>
  <c r="P1616" i="10"/>
  <c r="E1616" i="10"/>
  <c r="Q1615" i="10" a="1"/>
  <c r="Q1615" i="10" s="1"/>
  <c r="P1615" i="10"/>
  <c r="E1615" i="10"/>
  <c r="Q1614" i="10" a="1"/>
  <c r="Q1614" i="10" s="1"/>
  <c r="P1614" i="10"/>
  <c r="E1614" i="10"/>
  <c r="Q1613" i="10" a="1"/>
  <c r="Q1613" i="10" s="1"/>
  <c r="P1613" i="10"/>
  <c r="E1613" i="10"/>
  <c r="Q1612" i="10" a="1"/>
  <c r="Q1612" i="10" s="1"/>
  <c r="P1612" i="10"/>
  <c r="E1612" i="10"/>
  <c r="Q1611" i="10" a="1"/>
  <c r="Q1611" i="10" s="1"/>
  <c r="P1611" i="10"/>
  <c r="E1611" i="10"/>
  <c r="Q1610" i="10" a="1"/>
  <c r="Q1610" i="10" s="1"/>
  <c r="P1610" i="10"/>
  <c r="E1610" i="10"/>
  <c r="Q1609" i="10" a="1"/>
  <c r="Q1609" i="10" s="1"/>
  <c r="P1609" i="10"/>
  <c r="E1609" i="10"/>
  <c r="Q1608" i="10" a="1"/>
  <c r="Q1608" i="10" s="1"/>
  <c r="P1608" i="10"/>
  <c r="E1608" i="10"/>
  <c r="Q1607" i="10" a="1"/>
  <c r="Q1607" i="10" s="1"/>
  <c r="P1607" i="10"/>
  <c r="E1607" i="10"/>
  <c r="Q1606" i="10" a="1"/>
  <c r="Q1606" i="10" s="1"/>
  <c r="P1606" i="10"/>
  <c r="E1606" i="10"/>
  <c r="Q1605" i="10" a="1"/>
  <c r="Q1605" i="10" s="1"/>
  <c r="P1605" i="10"/>
  <c r="E1605" i="10"/>
  <c r="Q1604" i="10" a="1"/>
  <c r="Q1604" i="10" s="1"/>
  <c r="P1604" i="10"/>
  <c r="E1604" i="10"/>
  <c r="Q1603" i="10" a="1"/>
  <c r="Q1603" i="10" s="1"/>
  <c r="P1603" i="10"/>
  <c r="E1603" i="10"/>
  <c r="Q1602" i="10" a="1"/>
  <c r="Q1602" i="10" s="1"/>
  <c r="P1602" i="10"/>
  <c r="E1602" i="10"/>
  <c r="Q1601" i="10" a="1"/>
  <c r="Q1601" i="10" s="1"/>
  <c r="P1601" i="10"/>
  <c r="E1601" i="10"/>
  <c r="Q1600" i="10" a="1"/>
  <c r="Q1600" i="10" s="1"/>
  <c r="P1600" i="10"/>
  <c r="E1600" i="10"/>
  <c r="Q1599" i="10" a="1"/>
  <c r="Q1599" i="10" s="1"/>
  <c r="P1599" i="10"/>
  <c r="E1599" i="10"/>
  <c r="Q1598" i="10" a="1"/>
  <c r="Q1598" i="10" s="1"/>
  <c r="P1598" i="10"/>
  <c r="E1598" i="10"/>
  <c r="Q1597" i="10" a="1"/>
  <c r="Q1597" i="10" s="1"/>
  <c r="P1597" i="10"/>
  <c r="E1597" i="10"/>
  <c r="Q1596" i="10" a="1"/>
  <c r="Q1596" i="10" s="1"/>
  <c r="P1596" i="10"/>
  <c r="E1596" i="10"/>
  <c r="Q1595" i="10" a="1"/>
  <c r="Q1595" i="10" s="1"/>
  <c r="P1595" i="10"/>
  <c r="E1595" i="10"/>
  <c r="Q1594" i="10" a="1"/>
  <c r="Q1594" i="10" s="1"/>
  <c r="P1594" i="10"/>
  <c r="E1594" i="10"/>
  <c r="Q1593" i="10" a="1"/>
  <c r="Q1593" i="10" s="1"/>
  <c r="P1593" i="10"/>
  <c r="E1593" i="10"/>
  <c r="Q1592" i="10" a="1"/>
  <c r="Q1592" i="10" s="1"/>
  <c r="P1592" i="10"/>
  <c r="E1592" i="10"/>
  <c r="Q1591" i="10" a="1"/>
  <c r="Q1591" i="10" s="1"/>
  <c r="P1591" i="10"/>
  <c r="E1591" i="10"/>
  <c r="Q1590" i="10" a="1"/>
  <c r="Q1590" i="10" s="1"/>
  <c r="P1590" i="10"/>
  <c r="E1590" i="10"/>
  <c r="Q1589" i="10" a="1"/>
  <c r="Q1589" i="10" s="1"/>
  <c r="P1589" i="10"/>
  <c r="E1589" i="10"/>
  <c r="Q1588" i="10" a="1"/>
  <c r="Q1588" i="10" s="1"/>
  <c r="P1588" i="10"/>
  <c r="E1588" i="10"/>
  <c r="Q1587" i="10" a="1"/>
  <c r="Q1587" i="10" s="1"/>
  <c r="P1587" i="10"/>
  <c r="E1587" i="10"/>
  <c r="Q1586" i="10" a="1"/>
  <c r="Q1586" i="10" s="1"/>
  <c r="P1586" i="10"/>
  <c r="E1586" i="10"/>
  <c r="Q1585" i="10" a="1"/>
  <c r="Q1585" i="10" s="1"/>
  <c r="P1585" i="10"/>
  <c r="E1585" i="10"/>
  <c r="Q1584" i="10" a="1"/>
  <c r="Q1584" i="10" s="1"/>
  <c r="P1584" i="10"/>
  <c r="E1584" i="10"/>
  <c r="Q1583" i="10" a="1"/>
  <c r="Q1583" i="10" s="1"/>
  <c r="P1583" i="10"/>
  <c r="E1583" i="10"/>
  <c r="Q1582" i="10" a="1"/>
  <c r="Q1582" i="10" s="1"/>
  <c r="P1582" i="10"/>
  <c r="E1582" i="10"/>
  <c r="Q1581" i="10" a="1"/>
  <c r="Q1581" i="10" s="1"/>
  <c r="P1581" i="10"/>
  <c r="E1581" i="10"/>
  <c r="Q1580" i="10" a="1"/>
  <c r="Q1580" i="10" s="1"/>
  <c r="P1580" i="10"/>
  <c r="E1580" i="10"/>
  <c r="Q1579" i="10" a="1"/>
  <c r="Q1579" i="10" s="1"/>
  <c r="P1579" i="10"/>
  <c r="E1579" i="10"/>
  <c r="Q1578" i="10" a="1"/>
  <c r="Q1578" i="10" s="1"/>
  <c r="P1578" i="10"/>
  <c r="E1578" i="10"/>
  <c r="Q1577" i="10" a="1"/>
  <c r="Q1577" i="10" s="1"/>
  <c r="P1577" i="10"/>
  <c r="E1577" i="10"/>
  <c r="Q1576" i="10" a="1"/>
  <c r="Q1576" i="10" s="1"/>
  <c r="P1576" i="10"/>
  <c r="E1576" i="10"/>
  <c r="Q1575" i="10" a="1"/>
  <c r="Q1575" i="10" s="1"/>
  <c r="P1575" i="10"/>
  <c r="E1575" i="10"/>
  <c r="Q1574" i="10" a="1"/>
  <c r="Q1574" i="10" s="1"/>
  <c r="P1574" i="10"/>
  <c r="E1574" i="10"/>
  <c r="Q1573" i="10" a="1"/>
  <c r="Q1573" i="10" s="1"/>
  <c r="P1573" i="10"/>
  <c r="E1573" i="10"/>
  <c r="Q1572" i="10" a="1"/>
  <c r="Q1572" i="10" s="1"/>
  <c r="P1572" i="10"/>
  <c r="E1572" i="10"/>
  <c r="Q1571" i="10" a="1"/>
  <c r="Q1571" i="10" s="1"/>
  <c r="P1571" i="10"/>
  <c r="E1571" i="10"/>
  <c r="Q1570" i="10" a="1"/>
  <c r="Q1570" i="10" s="1"/>
  <c r="P1570" i="10"/>
  <c r="E1570" i="10"/>
  <c r="Q1569" i="10" a="1"/>
  <c r="Q1569" i="10" s="1"/>
  <c r="P1569" i="10"/>
  <c r="E1569" i="10"/>
  <c r="Q1568" i="10" a="1"/>
  <c r="Q1568" i="10" s="1"/>
  <c r="P1568" i="10"/>
  <c r="E1568" i="10"/>
  <c r="Q1567" i="10" a="1"/>
  <c r="Q1567" i="10" s="1"/>
  <c r="P1567" i="10"/>
  <c r="E1567" i="10"/>
  <c r="Q1566" i="10" a="1"/>
  <c r="Q1566" i="10" s="1"/>
  <c r="P1566" i="10"/>
  <c r="E1566" i="10"/>
  <c r="Q1565" i="10" a="1"/>
  <c r="Q1565" i="10" s="1"/>
  <c r="P1565" i="10"/>
  <c r="E1565" i="10"/>
  <c r="Q1564" i="10" a="1"/>
  <c r="Q1564" i="10" s="1"/>
  <c r="P1564" i="10"/>
  <c r="E1564" i="10"/>
  <c r="Q1563" i="10" a="1"/>
  <c r="Q1563" i="10" s="1"/>
  <c r="P1563" i="10"/>
  <c r="E1563" i="10"/>
  <c r="Q1562" i="10" a="1"/>
  <c r="Q1562" i="10" s="1"/>
  <c r="P1562" i="10"/>
  <c r="E1562" i="10"/>
  <c r="Q1561" i="10" a="1"/>
  <c r="Q1561" i="10" s="1"/>
  <c r="P1561" i="10"/>
  <c r="E1561" i="10"/>
  <c r="Q1560" i="10" a="1"/>
  <c r="Q1560" i="10" s="1"/>
  <c r="P1560" i="10"/>
  <c r="E1560" i="10"/>
  <c r="Q1559" i="10" a="1"/>
  <c r="Q1559" i="10" s="1"/>
  <c r="P1559" i="10"/>
  <c r="E1559" i="10"/>
  <c r="Q1558" i="10" a="1"/>
  <c r="Q1558" i="10" s="1"/>
  <c r="P1558" i="10"/>
  <c r="E1558" i="10"/>
  <c r="Q1557" i="10" a="1"/>
  <c r="Q1557" i="10" s="1"/>
  <c r="P1557" i="10"/>
  <c r="E1557" i="10"/>
  <c r="Q1556" i="10" a="1"/>
  <c r="Q1556" i="10" s="1"/>
  <c r="P1556" i="10"/>
  <c r="E1556" i="10"/>
  <c r="Q1555" i="10" a="1"/>
  <c r="Q1555" i="10" s="1"/>
  <c r="P1555" i="10"/>
  <c r="E1555" i="10"/>
  <c r="Q1554" i="10" a="1"/>
  <c r="Q1554" i="10" s="1"/>
  <c r="P1554" i="10"/>
  <c r="E1554" i="10"/>
  <c r="Q1553" i="10" a="1"/>
  <c r="Q1553" i="10" s="1"/>
  <c r="P1553" i="10"/>
  <c r="E1553" i="10"/>
  <c r="Q1552" i="10" a="1"/>
  <c r="Q1552" i="10" s="1"/>
  <c r="P1552" i="10"/>
  <c r="E1552" i="10"/>
  <c r="Q1551" i="10" a="1"/>
  <c r="Q1551" i="10" s="1"/>
  <c r="P1551" i="10"/>
  <c r="E1551" i="10"/>
  <c r="Q1550" i="10" a="1"/>
  <c r="Q1550" i="10" s="1"/>
  <c r="P1550" i="10"/>
  <c r="E1550" i="10"/>
  <c r="Q1549" i="10" a="1"/>
  <c r="Q1549" i="10" s="1"/>
  <c r="P1549" i="10"/>
  <c r="E1549" i="10"/>
  <c r="Q1548" i="10" a="1"/>
  <c r="Q1548" i="10" s="1"/>
  <c r="P1548" i="10"/>
  <c r="E1548" i="10"/>
  <c r="Q1547" i="10" a="1"/>
  <c r="Q1547" i="10" s="1"/>
  <c r="P1547" i="10"/>
  <c r="E1547" i="10"/>
  <c r="Q1546" i="10" a="1"/>
  <c r="Q1546" i="10" s="1"/>
  <c r="P1546" i="10"/>
  <c r="E1546" i="10"/>
  <c r="Q1545" i="10" a="1"/>
  <c r="Q1545" i="10" s="1"/>
  <c r="P1545" i="10"/>
  <c r="E1545" i="10"/>
  <c r="Q1544" i="10" a="1"/>
  <c r="Q1544" i="10" s="1"/>
  <c r="P1544" i="10"/>
  <c r="E1544" i="10"/>
  <c r="Q1543" i="10" a="1"/>
  <c r="Q1543" i="10" s="1"/>
  <c r="P1543" i="10"/>
  <c r="E1543" i="10"/>
  <c r="Q1542" i="10" a="1"/>
  <c r="Q1542" i="10" s="1"/>
  <c r="P1542" i="10"/>
  <c r="E1542" i="10"/>
  <c r="Q1541" i="10" a="1"/>
  <c r="Q1541" i="10" s="1"/>
  <c r="P1541" i="10"/>
  <c r="E1541" i="10"/>
  <c r="Q1540" i="10" a="1"/>
  <c r="Q1540" i="10" s="1"/>
  <c r="P1540" i="10"/>
  <c r="E1540" i="10"/>
  <c r="Q1539" i="10" a="1"/>
  <c r="Q1539" i="10" s="1"/>
  <c r="P1539" i="10"/>
  <c r="E1539" i="10"/>
  <c r="Q1538" i="10" a="1"/>
  <c r="Q1538" i="10" s="1"/>
  <c r="P1538" i="10"/>
  <c r="E1538" i="10"/>
  <c r="Q1537" i="10" a="1"/>
  <c r="Q1537" i="10" s="1"/>
  <c r="P1537" i="10"/>
  <c r="E1537" i="10"/>
  <c r="Q1536" i="10" a="1"/>
  <c r="Q1536" i="10" s="1"/>
  <c r="P1536" i="10"/>
  <c r="E1536" i="10"/>
  <c r="Q1535" i="10" a="1"/>
  <c r="Q1535" i="10" s="1"/>
  <c r="P1535" i="10"/>
  <c r="E1535" i="10"/>
  <c r="Q1534" i="10" a="1"/>
  <c r="Q1534" i="10" s="1"/>
  <c r="P1534" i="10"/>
  <c r="E1534" i="10"/>
  <c r="Q1533" i="10" a="1"/>
  <c r="Q1533" i="10" s="1"/>
  <c r="P1533" i="10"/>
  <c r="E1533" i="10"/>
  <c r="Q1532" i="10" a="1"/>
  <c r="Q1532" i="10" s="1"/>
  <c r="P1532" i="10"/>
  <c r="E1532" i="10"/>
  <c r="Q1531" i="10" a="1"/>
  <c r="Q1531" i="10" s="1"/>
  <c r="P1531" i="10"/>
  <c r="E1531" i="10"/>
  <c r="Q1530" i="10" a="1"/>
  <c r="Q1530" i="10" s="1"/>
  <c r="P1530" i="10"/>
  <c r="E1530" i="10"/>
  <c r="Q1529" i="10" a="1"/>
  <c r="Q1529" i="10" s="1"/>
  <c r="P1529" i="10"/>
  <c r="E1529" i="10"/>
  <c r="Q1528" i="10" a="1"/>
  <c r="Q1528" i="10" s="1"/>
  <c r="P1528" i="10"/>
  <c r="E1528" i="10"/>
  <c r="Q1527" i="10" a="1"/>
  <c r="Q1527" i="10" s="1"/>
  <c r="P1527" i="10"/>
  <c r="E1527" i="10"/>
  <c r="Q1526" i="10" a="1"/>
  <c r="Q1526" i="10" s="1"/>
  <c r="P1526" i="10"/>
  <c r="E1526" i="10"/>
  <c r="Q1525" i="10" a="1"/>
  <c r="Q1525" i="10" s="1"/>
  <c r="P1525" i="10"/>
  <c r="E1525" i="10"/>
  <c r="Q1524" i="10" a="1"/>
  <c r="Q1524" i="10" s="1"/>
  <c r="P1524" i="10"/>
  <c r="E1524" i="10"/>
  <c r="Q1523" i="10" a="1"/>
  <c r="Q1523" i="10" s="1"/>
  <c r="P1523" i="10"/>
  <c r="E1523" i="10"/>
  <c r="Q1522" i="10" a="1"/>
  <c r="Q1522" i="10" s="1"/>
  <c r="P1522" i="10"/>
  <c r="E1522" i="10"/>
  <c r="Q1521" i="10" a="1"/>
  <c r="Q1521" i="10" s="1"/>
  <c r="P1521" i="10"/>
  <c r="E1521" i="10"/>
  <c r="Q1520" i="10" a="1"/>
  <c r="Q1520" i="10" s="1"/>
  <c r="P1520" i="10"/>
  <c r="E1520" i="10"/>
  <c r="Q1519" i="10" a="1"/>
  <c r="Q1519" i="10" s="1"/>
  <c r="P1519" i="10"/>
  <c r="E1519" i="10"/>
  <c r="Q1518" i="10" a="1"/>
  <c r="Q1518" i="10" s="1"/>
  <c r="P1518" i="10"/>
  <c r="E1518" i="10"/>
  <c r="Q1517" i="10" a="1"/>
  <c r="Q1517" i="10" s="1"/>
  <c r="P1517" i="10"/>
  <c r="E1517" i="10"/>
  <c r="Q1516" i="10" a="1"/>
  <c r="Q1516" i="10" s="1"/>
  <c r="P1516" i="10"/>
  <c r="E1516" i="10"/>
  <c r="Q1515" i="10" a="1"/>
  <c r="Q1515" i="10" s="1"/>
  <c r="P1515" i="10"/>
  <c r="E1515" i="10"/>
  <c r="Q1514" i="10" a="1"/>
  <c r="Q1514" i="10" s="1"/>
  <c r="P1514" i="10"/>
  <c r="E1514" i="10"/>
  <c r="Q1513" i="10" a="1"/>
  <c r="Q1513" i="10" s="1"/>
  <c r="P1513" i="10"/>
  <c r="E1513" i="10"/>
  <c r="Q1512" i="10" a="1"/>
  <c r="Q1512" i="10" s="1"/>
  <c r="P1512" i="10"/>
  <c r="E1512" i="10"/>
  <c r="Q1511" i="10" a="1"/>
  <c r="Q1511" i="10" s="1"/>
  <c r="P1511" i="10"/>
  <c r="E1511" i="10"/>
  <c r="Q1510" i="10" a="1"/>
  <c r="Q1510" i="10" s="1"/>
  <c r="P1510" i="10"/>
  <c r="E1510" i="10"/>
  <c r="Q1509" i="10" a="1"/>
  <c r="Q1509" i="10" s="1"/>
  <c r="P1509" i="10"/>
  <c r="E1509" i="10"/>
  <c r="Q1508" i="10" a="1"/>
  <c r="Q1508" i="10" s="1"/>
  <c r="P1508" i="10"/>
  <c r="E1508" i="10"/>
  <c r="Q1507" i="10" a="1"/>
  <c r="Q1507" i="10" s="1"/>
  <c r="P1507" i="10"/>
  <c r="E1507" i="10"/>
  <c r="Q1506" i="10" a="1"/>
  <c r="Q1506" i="10" s="1"/>
  <c r="P1506" i="10"/>
  <c r="E1506" i="10"/>
  <c r="Q1505" i="10" a="1"/>
  <c r="Q1505" i="10" s="1"/>
  <c r="P1505" i="10"/>
  <c r="E1505" i="10"/>
  <c r="Q1504" i="10" a="1"/>
  <c r="Q1504" i="10" s="1"/>
  <c r="P1504" i="10"/>
  <c r="E1504" i="10"/>
  <c r="Q1503" i="10" a="1"/>
  <c r="Q1503" i="10" s="1"/>
  <c r="P1503" i="10"/>
  <c r="E1503" i="10"/>
  <c r="Q1502" i="10" a="1"/>
  <c r="Q1502" i="10" s="1"/>
  <c r="P1502" i="10"/>
  <c r="E1502" i="10"/>
  <c r="Q1501" i="10" a="1"/>
  <c r="Q1501" i="10" s="1"/>
  <c r="P1501" i="10"/>
  <c r="E1501" i="10"/>
  <c r="Q1500" i="10" a="1"/>
  <c r="Q1500" i="10" s="1"/>
  <c r="P1500" i="10"/>
  <c r="E1500" i="10"/>
  <c r="Q1499" i="10" a="1"/>
  <c r="Q1499" i="10" s="1"/>
  <c r="P1499" i="10"/>
  <c r="E1499" i="10"/>
  <c r="Q1498" i="10" a="1"/>
  <c r="Q1498" i="10" s="1"/>
  <c r="P1498" i="10"/>
  <c r="E1498" i="10"/>
  <c r="Q1497" i="10" a="1"/>
  <c r="Q1497" i="10" s="1"/>
  <c r="P1497" i="10"/>
  <c r="E1497" i="10"/>
  <c r="Q1496" i="10" a="1"/>
  <c r="Q1496" i="10" s="1"/>
  <c r="P1496" i="10"/>
  <c r="E1496" i="10"/>
  <c r="Q1495" i="10" a="1"/>
  <c r="Q1495" i="10" s="1"/>
  <c r="P1495" i="10"/>
  <c r="E1495" i="10"/>
  <c r="Q1494" i="10" a="1"/>
  <c r="Q1494" i="10" s="1"/>
  <c r="P1494" i="10"/>
  <c r="E1494" i="10"/>
  <c r="Q1493" i="10" a="1"/>
  <c r="Q1493" i="10" s="1"/>
  <c r="P1493" i="10"/>
  <c r="E1493" i="10"/>
  <c r="Q1492" i="10" a="1"/>
  <c r="Q1492" i="10" s="1"/>
  <c r="P1492" i="10"/>
  <c r="E1492" i="10"/>
  <c r="Q1491" i="10" a="1"/>
  <c r="Q1491" i="10" s="1"/>
  <c r="P1491" i="10"/>
  <c r="E1491" i="10"/>
  <c r="Q1490" i="10" a="1"/>
  <c r="Q1490" i="10" s="1"/>
  <c r="P1490" i="10"/>
  <c r="E1490" i="10"/>
  <c r="Q1489" i="10" a="1"/>
  <c r="Q1489" i="10" s="1"/>
  <c r="P1489" i="10"/>
  <c r="E1489" i="10"/>
  <c r="Q1488" i="10" a="1"/>
  <c r="Q1488" i="10" s="1"/>
  <c r="P1488" i="10"/>
  <c r="E1488" i="10"/>
  <c r="Q1487" i="10" a="1"/>
  <c r="Q1487" i="10" s="1"/>
  <c r="P1487" i="10"/>
  <c r="E1487" i="10"/>
  <c r="Q1486" i="10" a="1"/>
  <c r="Q1486" i="10" s="1"/>
  <c r="P1486" i="10"/>
  <c r="E1486" i="10"/>
  <c r="Q1485" i="10" a="1"/>
  <c r="Q1485" i="10" s="1"/>
  <c r="P1485" i="10"/>
  <c r="E1485" i="10"/>
  <c r="Q1484" i="10" a="1"/>
  <c r="Q1484" i="10" s="1"/>
  <c r="P1484" i="10"/>
  <c r="E1484" i="10"/>
  <c r="Q1483" i="10" a="1"/>
  <c r="Q1483" i="10" s="1"/>
  <c r="P1483" i="10"/>
  <c r="E1483" i="10"/>
  <c r="Q1482" i="10" a="1"/>
  <c r="Q1482" i="10" s="1"/>
  <c r="P1482" i="10"/>
  <c r="E1482" i="10"/>
  <c r="Q1481" i="10" a="1"/>
  <c r="Q1481" i="10" s="1"/>
  <c r="P1481" i="10"/>
  <c r="E1481" i="10"/>
  <c r="Q1480" i="10" a="1"/>
  <c r="Q1480" i="10" s="1"/>
  <c r="P1480" i="10"/>
  <c r="E1480" i="10"/>
  <c r="Q1479" i="10" a="1"/>
  <c r="Q1479" i="10" s="1"/>
  <c r="P1479" i="10"/>
  <c r="E1479" i="10"/>
  <c r="Q1478" i="10" a="1"/>
  <c r="Q1478" i="10" s="1"/>
  <c r="P1478" i="10"/>
  <c r="E1478" i="10"/>
  <c r="Q1477" i="10" a="1"/>
  <c r="Q1477" i="10" s="1"/>
  <c r="P1477" i="10"/>
  <c r="E1477" i="10"/>
  <c r="Q1476" i="10" a="1"/>
  <c r="Q1476" i="10" s="1"/>
  <c r="P1476" i="10"/>
  <c r="E1476" i="10"/>
  <c r="Q1475" i="10" a="1"/>
  <c r="Q1475" i="10" s="1"/>
  <c r="P1475" i="10"/>
  <c r="E1475" i="10"/>
  <c r="Q1474" i="10" a="1"/>
  <c r="Q1474" i="10" s="1"/>
  <c r="P1474" i="10"/>
  <c r="E1474" i="10"/>
  <c r="Q1473" i="10" a="1"/>
  <c r="Q1473" i="10" s="1"/>
  <c r="P1473" i="10"/>
  <c r="E1473" i="10"/>
  <c r="Q1472" i="10" a="1"/>
  <c r="Q1472" i="10" s="1"/>
  <c r="P1472" i="10"/>
  <c r="E1472" i="10"/>
  <c r="Q1471" i="10" a="1"/>
  <c r="Q1471" i="10" s="1"/>
  <c r="P1471" i="10"/>
  <c r="E1471" i="10"/>
  <c r="Q1470" i="10" a="1"/>
  <c r="Q1470" i="10" s="1"/>
  <c r="P1470" i="10"/>
  <c r="E1470" i="10"/>
  <c r="Q1469" i="10" a="1"/>
  <c r="Q1469" i="10" s="1"/>
  <c r="P1469" i="10"/>
  <c r="E1469" i="10"/>
  <c r="Q1468" i="10" a="1"/>
  <c r="Q1468" i="10" s="1"/>
  <c r="P1468" i="10"/>
  <c r="E1468" i="10"/>
  <c r="Q1467" i="10" a="1"/>
  <c r="Q1467" i="10" s="1"/>
  <c r="P1467" i="10"/>
  <c r="E1467" i="10"/>
  <c r="Q1466" i="10" a="1"/>
  <c r="Q1466" i="10" s="1"/>
  <c r="P1466" i="10"/>
  <c r="E1466" i="10"/>
  <c r="Q1465" i="10" a="1"/>
  <c r="Q1465" i="10" s="1"/>
  <c r="P1465" i="10"/>
  <c r="E1465" i="10"/>
  <c r="Q1464" i="10" a="1"/>
  <c r="Q1464" i="10" s="1"/>
  <c r="P1464" i="10"/>
  <c r="E1464" i="10"/>
  <c r="Q1463" i="10" a="1"/>
  <c r="Q1463" i="10" s="1"/>
  <c r="P1463" i="10"/>
  <c r="E1463" i="10"/>
  <c r="Q1462" i="10" a="1"/>
  <c r="Q1462" i="10" s="1"/>
  <c r="P1462" i="10"/>
  <c r="E1462" i="10"/>
  <c r="Q1461" i="10" a="1"/>
  <c r="Q1461" i="10" s="1"/>
  <c r="P1461" i="10"/>
  <c r="E1461" i="10"/>
  <c r="Q1460" i="10" a="1"/>
  <c r="Q1460" i="10" s="1"/>
  <c r="P1460" i="10"/>
  <c r="E1460" i="10"/>
  <c r="Q1459" i="10" a="1"/>
  <c r="Q1459" i="10" s="1"/>
  <c r="P1459" i="10"/>
  <c r="E1459" i="10"/>
  <c r="Q1458" i="10" a="1"/>
  <c r="Q1458" i="10" s="1"/>
  <c r="P1458" i="10"/>
  <c r="E1458" i="10"/>
  <c r="Q1457" i="10" a="1"/>
  <c r="Q1457" i="10" s="1"/>
  <c r="P1457" i="10"/>
  <c r="E1457" i="10"/>
  <c r="Q1456" i="10" a="1"/>
  <c r="Q1456" i="10" s="1"/>
  <c r="P1456" i="10"/>
  <c r="E1456" i="10"/>
  <c r="Q1455" i="10" a="1"/>
  <c r="Q1455" i="10" s="1"/>
  <c r="P1455" i="10"/>
  <c r="E1455" i="10"/>
  <c r="Q1454" i="10" a="1"/>
  <c r="Q1454" i="10" s="1"/>
  <c r="P1454" i="10"/>
  <c r="E1454" i="10"/>
  <c r="Q1453" i="10" a="1"/>
  <c r="Q1453" i="10" s="1"/>
  <c r="P1453" i="10"/>
  <c r="E1453" i="10"/>
  <c r="Q1452" i="10" a="1"/>
  <c r="Q1452" i="10" s="1"/>
  <c r="P1452" i="10"/>
  <c r="E1452" i="10"/>
  <c r="Q1451" i="10" a="1"/>
  <c r="Q1451" i="10" s="1"/>
  <c r="P1451" i="10"/>
  <c r="E1451" i="10"/>
  <c r="Q1450" i="10" a="1"/>
  <c r="Q1450" i="10" s="1"/>
  <c r="P1450" i="10"/>
  <c r="E1450" i="10"/>
  <c r="Q1449" i="10" a="1"/>
  <c r="Q1449" i="10" s="1"/>
  <c r="P1449" i="10"/>
  <c r="E1449" i="10"/>
  <c r="Q1448" i="10" a="1"/>
  <c r="Q1448" i="10" s="1"/>
  <c r="P1448" i="10"/>
  <c r="E1448" i="10"/>
  <c r="Q1447" i="10" a="1"/>
  <c r="Q1447" i="10" s="1"/>
  <c r="P1447" i="10"/>
  <c r="E1447" i="10"/>
  <c r="Q1446" i="10" a="1"/>
  <c r="Q1446" i="10" s="1"/>
  <c r="P1446" i="10"/>
  <c r="E1446" i="10"/>
  <c r="Q1445" i="10" a="1"/>
  <c r="Q1445" i="10" s="1"/>
  <c r="P1445" i="10"/>
  <c r="E1445" i="10"/>
  <c r="Q1444" i="10" a="1"/>
  <c r="Q1444" i="10" s="1"/>
  <c r="P1444" i="10"/>
  <c r="E1444" i="10"/>
  <c r="Q1443" i="10" a="1"/>
  <c r="Q1443" i="10" s="1"/>
  <c r="P1443" i="10"/>
  <c r="E1443" i="10"/>
  <c r="Q1442" i="10" a="1"/>
  <c r="Q1442" i="10" s="1"/>
  <c r="P1442" i="10"/>
  <c r="E1442" i="10"/>
  <c r="Q1441" i="10" a="1"/>
  <c r="Q1441" i="10" s="1"/>
  <c r="P1441" i="10"/>
  <c r="E1441" i="10"/>
  <c r="Q1440" i="10" a="1"/>
  <c r="Q1440" i="10" s="1"/>
  <c r="P1440" i="10"/>
  <c r="E1440" i="10"/>
  <c r="Q1439" i="10" a="1"/>
  <c r="Q1439" i="10" s="1"/>
  <c r="P1439" i="10"/>
  <c r="E1439" i="10"/>
  <c r="Q1438" i="10" a="1"/>
  <c r="Q1438" i="10" s="1"/>
  <c r="P1438" i="10"/>
  <c r="E1438" i="10"/>
  <c r="Q1437" i="10" a="1"/>
  <c r="Q1437" i="10" s="1"/>
  <c r="P1437" i="10"/>
  <c r="E1437" i="10"/>
  <c r="Q1436" i="10" a="1"/>
  <c r="Q1436" i="10" s="1"/>
  <c r="P1436" i="10"/>
  <c r="E1436" i="10"/>
  <c r="Q1435" i="10" a="1"/>
  <c r="Q1435" i="10" s="1"/>
  <c r="P1435" i="10"/>
  <c r="E1435" i="10"/>
  <c r="Q1434" i="10" a="1"/>
  <c r="Q1434" i="10" s="1"/>
  <c r="P1434" i="10"/>
  <c r="E1434" i="10"/>
  <c r="Q1433" i="10" a="1"/>
  <c r="Q1433" i="10" s="1"/>
  <c r="P1433" i="10"/>
  <c r="E1433" i="10"/>
  <c r="Q1432" i="10" a="1"/>
  <c r="Q1432" i="10" s="1"/>
  <c r="P1432" i="10"/>
  <c r="E1432" i="10"/>
  <c r="Q1431" i="10" a="1"/>
  <c r="Q1431" i="10" s="1"/>
  <c r="P1431" i="10"/>
  <c r="E1431" i="10"/>
  <c r="Q1430" i="10" a="1"/>
  <c r="Q1430" i="10" s="1"/>
  <c r="P1430" i="10"/>
  <c r="E1430" i="10"/>
  <c r="Q1429" i="10" a="1"/>
  <c r="Q1429" i="10" s="1"/>
  <c r="P1429" i="10"/>
  <c r="E1429" i="10"/>
  <c r="Q1428" i="10" a="1"/>
  <c r="Q1428" i="10" s="1"/>
  <c r="P1428" i="10"/>
  <c r="E1428" i="10"/>
  <c r="Q1427" i="10" a="1"/>
  <c r="Q1427" i="10" s="1"/>
  <c r="P1427" i="10"/>
  <c r="E1427" i="10"/>
  <c r="Q1426" i="10" a="1"/>
  <c r="Q1426" i="10" s="1"/>
  <c r="P1426" i="10"/>
  <c r="E1426" i="10"/>
  <c r="Q1425" i="10" a="1"/>
  <c r="Q1425" i="10" s="1"/>
  <c r="P1425" i="10"/>
  <c r="E1425" i="10"/>
  <c r="Q1424" i="10" a="1"/>
  <c r="Q1424" i="10" s="1"/>
  <c r="P1424" i="10"/>
  <c r="E1424" i="10"/>
  <c r="Q1423" i="10" a="1"/>
  <c r="Q1423" i="10" s="1"/>
  <c r="P1423" i="10"/>
  <c r="E1423" i="10"/>
  <c r="Q1422" i="10" a="1"/>
  <c r="Q1422" i="10" s="1"/>
  <c r="P1422" i="10"/>
  <c r="E1422" i="10"/>
  <c r="Q1421" i="10" a="1"/>
  <c r="Q1421" i="10" s="1"/>
  <c r="P1421" i="10"/>
  <c r="E1421" i="10"/>
  <c r="Q1420" i="10" a="1"/>
  <c r="Q1420" i="10" s="1"/>
  <c r="P1420" i="10"/>
  <c r="E1420" i="10"/>
  <c r="Q1419" i="10" a="1"/>
  <c r="Q1419" i="10" s="1"/>
  <c r="P1419" i="10"/>
  <c r="E1419" i="10"/>
  <c r="Q1418" i="10" a="1"/>
  <c r="Q1418" i="10" s="1"/>
  <c r="P1418" i="10"/>
  <c r="E1418" i="10"/>
  <c r="Q1417" i="10" a="1"/>
  <c r="Q1417" i="10" s="1"/>
  <c r="P1417" i="10"/>
  <c r="E1417" i="10"/>
  <c r="Q1416" i="10" a="1"/>
  <c r="Q1416" i="10" s="1"/>
  <c r="P1416" i="10"/>
  <c r="E1416" i="10"/>
  <c r="Q1415" i="10" a="1"/>
  <c r="Q1415" i="10" s="1"/>
  <c r="P1415" i="10"/>
  <c r="E1415" i="10"/>
  <c r="Q1414" i="10" a="1"/>
  <c r="Q1414" i="10" s="1"/>
  <c r="P1414" i="10"/>
  <c r="E1414" i="10"/>
  <c r="Q1413" i="10" a="1"/>
  <c r="Q1413" i="10" s="1"/>
  <c r="P1413" i="10"/>
  <c r="E1413" i="10"/>
  <c r="Q1412" i="10" a="1"/>
  <c r="Q1412" i="10" s="1"/>
  <c r="P1412" i="10"/>
  <c r="E1412" i="10"/>
  <c r="Q1411" i="10" a="1"/>
  <c r="Q1411" i="10" s="1"/>
  <c r="P1411" i="10"/>
  <c r="E1411" i="10"/>
  <c r="Q1410" i="10" a="1"/>
  <c r="Q1410" i="10" s="1"/>
  <c r="P1410" i="10"/>
  <c r="E1410" i="10"/>
  <c r="Q1409" i="10" a="1"/>
  <c r="Q1409" i="10" s="1"/>
  <c r="P1409" i="10"/>
  <c r="E1409" i="10"/>
  <c r="Q1408" i="10" a="1"/>
  <c r="Q1408" i="10" s="1"/>
  <c r="P1408" i="10"/>
  <c r="E1408" i="10"/>
  <c r="Q1407" i="10" a="1"/>
  <c r="Q1407" i="10" s="1"/>
  <c r="P1407" i="10"/>
  <c r="E1407" i="10"/>
  <c r="Q1406" i="10" a="1"/>
  <c r="Q1406" i="10" s="1"/>
  <c r="P1406" i="10"/>
  <c r="E1406" i="10"/>
  <c r="Q1405" i="10" a="1"/>
  <c r="Q1405" i="10" s="1"/>
  <c r="P1405" i="10"/>
  <c r="E1405" i="10"/>
  <c r="Q1404" i="10" a="1"/>
  <c r="Q1404" i="10" s="1"/>
  <c r="P1404" i="10"/>
  <c r="E1404" i="10"/>
  <c r="Q1403" i="10" a="1"/>
  <c r="Q1403" i="10" s="1"/>
  <c r="P1403" i="10"/>
  <c r="E1403" i="10"/>
  <c r="Q1402" i="10" a="1"/>
  <c r="Q1402" i="10" s="1"/>
  <c r="P1402" i="10"/>
  <c r="E1402" i="10"/>
  <c r="Q1401" i="10" a="1"/>
  <c r="Q1401" i="10" s="1"/>
  <c r="P1401" i="10"/>
  <c r="E1401" i="10"/>
  <c r="Q1400" i="10" a="1"/>
  <c r="Q1400" i="10" s="1"/>
  <c r="P1400" i="10"/>
  <c r="E1400" i="10"/>
  <c r="Q1399" i="10" a="1"/>
  <c r="Q1399" i="10" s="1"/>
  <c r="P1399" i="10"/>
  <c r="E1399" i="10"/>
  <c r="Q1398" i="10" a="1"/>
  <c r="Q1398" i="10" s="1"/>
  <c r="P1398" i="10"/>
  <c r="E1398" i="10"/>
  <c r="Q1397" i="10" a="1"/>
  <c r="Q1397" i="10" s="1"/>
  <c r="P1397" i="10"/>
  <c r="E1397" i="10"/>
  <c r="Q1396" i="10" a="1"/>
  <c r="Q1396" i="10" s="1"/>
  <c r="P1396" i="10"/>
  <c r="E1396" i="10"/>
  <c r="Q1395" i="10" a="1"/>
  <c r="Q1395" i="10" s="1"/>
  <c r="P1395" i="10"/>
  <c r="E1395" i="10"/>
  <c r="Q1394" i="10" a="1"/>
  <c r="Q1394" i="10" s="1"/>
  <c r="P1394" i="10"/>
  <c r="E1394" i="10"/>
  <c r="Q1393" i="10" a="1"/>
  <c r="Q1393" i="10" s="1"/>
  <c r="P1393" i="10"/>
  <c r="E1393" i="10"/>
  <c r="Q1392" i="10" a="1"/>
  <c r="Q1392" i="10" s="1"/>
  <c r="P1392" i="10"/>
  <c r="E1392" i="10"/>
  <c r="Q1391" i="10" a="1"/>
  <c r="Q1391" i="10" s="1"/>
  <c r="P1391" i="10"/>
  <c r="E1391" i="10"/>
  <c r="Q1390" i="10" a="1"/>
  <c r="Q1390" i="10" s="1"/>
  <c r="P1390" i="10"/>
  <c r="E1390" i="10"/>
  <c r="Q1389" i="10" a="1"/>
  <c r="Q1389" i="10" s="1"/>
  <c r="P1389" i="10"/>
  <c r="E1389" i="10"/>
  <c r="Q1388" i="10" a="1"/>
  <c r="Q1388" i="10" s="1"/>
  <c r="P1388" i="10"/>
  <c r="E1388" i="10"/>
  <c r="Q1387" i="10" a="1"/>
  <c r="Q1387" i="10" s="1"/>
  <c r="P1387" i="10"/>
  <c r="E1387" i="10"/>
  <c r="Q1386" i="10" a="1"/>
  <c r="Q1386" i="10" s="1"/>
  <c r="P1386" i="10"/>
  <c r="E1386" i="10"/>
  <c r="Q1385" i="10" a="1"/>
  <c r="Q1385" i="10" s="1"/>
  <c r="P1385" i="10"/>
  <c r="E1385" i="10"/>
  <c r="Q1384" i="10" a="1"/>
  <c r="Q1384" i="10" s="1"/>
  <c r="P1384" i="10"/>
  <c r="E1384" i="10"/>
  <c r="Q1383" i="10" a="1"/>
  <c r="Q1383" i="10" s="1"/>
  <c r="P1383" i="10"/>
  <c r="E1383" i="10"/>
  <c r="Q1382" i="10" a="1"/>
  <c r="Q1382" i="10" s="1"/>
  <c r="P1382" i="10"/>
  <c r="E1382" i="10"/>
  <c r="Q1381" i="10" a="1"/>
  <c r="Q1381" i="10" s="1"/>
  <c r="P1381" i="10"/>
  <c r="E1381" i="10"/>
  <c r="Q1380" i="10" a="1"/>
  <c r="Q1380" i="10" s="1"/>
  <c r="P1380" i="10"/>
  <c r="E1380" i="10"/>
  <c r="Q1379" i="10" a="1"/>
  <c r="Q1379" i="10" s="1"/>
  <c r="P1379" i="10"/>
  <c r="E1379" i="10"/>
  <c r="Q1378" i="10" a="1"/>
  <c r="Q1378" i="10" s="1"/>
  <c r="P1378" i="10"/>
  <c r="E1378" i="10"/>
  <c r="Q1377" i="10" a="1"/>
  <c r="Q1377" i="10" s="1"/>
  <c r="P1377" i="10"/>
  <c r="E1377" i="10"/>
  <c r="Q1376" i="10" a="1"/>
  <c r="Q1376" i="10" s="1"/>
  <c r="P1376" i="10"/>
  <c r="E1376" i="10"/>
  <c r="Q1375" i="10" a="1"/>
  <c r="Q1375" i="10" s="1"/>
  <c r="P1375" i="10"/>
  <c r="E1375" i="10"/>
  <c r="Q1374" i="10" a="1"/>
  <c r="Q1374" i="10" s="1"/>
  <c r="P1374" i="10"/>
  <c r="E1374" i="10"/>
  <c r="Q1373" i="10" a="1"/>
  <c r="Q1373" i="10" s="1"/>
  <c r="P1373" i="10"/>
  <c r="E1373" i="10"/>
  <c r="Q1372" i="10" a="1"/>
  <c r="Q1372" i="10" s="1"/>
  <c r="P1372" i="10"/>
  <c r="E1372" i="10"/>
  <c r="Q1371" i="10" a="1"/>
  <c r="Q1371" i="10" s="1"/>
  <c r="P1371" i="10"/>
  <c r="E1371" i="10"/>
  <c r="Q1370" i="10" a="1"/>
  <c r="Q1370" i="10" s="1"/>
  <c r="P1370" i="10"/>
  <c r="E1370" i="10"/>
  <c r="Q1369" i="10" a="1"/>
  <c r="Q1369" i="10" s="1"/>
  <c r="P1369" i="10"/>
  <c r="E1369" i="10"/>
  <c r="Q1368" i="10" a="1"/>
  <c r="Q1368" i="10" s="1"/>
  <c r="P1368" i="10"/>
  <c r="E1368" i="10"/>
  <c r="Q1367" i="10" a="1"/>
  <c r="Q1367" i="10" s="1"/>
  <c r="P1367" i="10"/>
  <c r="E1367" i="10"/>
  <c r="Q1366" i="10" a="1"/>
  <c r="Q1366" i="10" s="1"/>
  <c r="P1366" i="10"/>
  <c r="E1366" i="10"/>
  <c r="Q1365" i="10" a="1"/>
  <c r="Q1365" i="10" s="1"/>
  <c r="P1365" i="10"/>
  <c r="E1365" i="10"/>
  <c r="Q1364" i="10" a="1"/>
  <c r="Q1364" i="10" s="1"/>
  <c r="P1364" i="10"/>
  <c r="E1364" i="10"/>
  <c r="Q1363" i="10" a="1"/>
  <c r="Q1363" i="10" s="1"/>
  <c r="P1363" i="10"/>
  <c r="E1363" i="10"/>
  <c r="Q1362" i="10" a="1"/>
  <c r="Q1362" i="10" s="1"/>
  <c r="P1362" i="10"/>
  <c r="E1362" i="10"/>
  <c r="Q1361" i="10" a="1"/>
  <c r="Q1361" i="10" s="1"/>
  <c r="P1361" i="10"/>
  <c r="E1361" i="10"/>
  <c r="Q1360" i="10" a="1"/>
  <c r="Q1360" i="10" s="1"/>
  <c r="P1360" i="10"/>
  <c r="E1360" i="10"/>
  <c r="Q1359" i="10" a="1"/>
  <c r="Q1359" i="10" s="1"/>
  <c r="P1359" i="10"/>
  <c r="E1359" i="10"/>
  <c r="Q1358" i="10" a="1"/>
  <c r="Q1358" i="10" s="1"/>
  <c r="P1358" i="10"/>
  <c r="E1358" i="10"/>
  <c r="Q1357" i="10" a="1"/>
  <c r="Q1357" i="10" s="1"/>
  <c r="P1357" i="10"/>
  <c r="E1357" i="10"/>
  <c r="Q1356" i="10" a="1"/>
  <c r="Q1356" i="10" s="1"/>
  <c r="P1356" i="10"/>
  <c r="E1356" i="10"/>
  <c r="Q1355" i="10" a="1"/>
  <c r="Q1355" i="10" s="1"/>
  <c r="P1355" i="10"/>
  <c r="E1355" i="10"/>
  <c r="Q1354" i="10" a="1"/>
  <c r="Q1354" i="10" s="1"/>
  <c r="P1354" i="10"/>
  <c r="E1354" i="10"/>
  <c r="Q1353" i="10" a="1"/>
  <c r="Q1353" i="10" s="1"/>
  <c r="P1353" i="10"/>
  <c r="E1353" i="10"/>
  <c r="Q1352" i="10" a="1"/>
  <c r="Q1352" i="10" s="1"/>
  <c r="P1352" i="10"/>
  <c r="E1352" i="10"/>
  <c r="Q1351" i="10" a="1"/>
  <c r="Q1351" i="10" s="1"/>
  <c r="P1351" i="10"/>
  <c r="E1351" i="10"/>
  <c r="Q1350" i="10" a="1"/>
  <c r="Q1350" i="10" s="1"/>
  <c r="P1350" i="10"/>
  <c r="E1350" i="10"/>
  <c r="Q1349" i="10" a="1"/>
  <c r="Q1349" i="10" s="1"/>
  <c r="P1349" i="10"/>
  <c r="E1349" i="10"/>
  <c r="Q1348" i="10" a="1"/>
  <c r="Q1348" i="10" s="1"/>
  <c r="P1348" i="10"/>
  <c r="E1348" i="10"/>
  <c r="Q1347" i="10" a="1"/>
  <c r="Q1347" i="10" s="1"/>
  <c r="P1347" i="10"/>
  <c r="E1347" i="10"/>
  <c r="Q1346" i="10" a="1"/>
  <c r="Q1346" i="10" s="1"/>
  <c r="P1346" i="10"/>
  <c r="E1346" i="10"/>
  <c r="Q1345" i="10" a="1"/>
  <c r="Q1345" i="10" s="1"/>
  <c r="P1345" i="10"/>
  <c r="E1345" i="10"/>
  <c r="Q1344" i="10" a="1"/>
  <c r="Q1344" i="10" s="1"/>
  <c r="P1344" i="10"/>
  <c r="E1344" i="10"/>
  <c r="Q1343" i="10" a="1"/>
  <c r="Q1343" i="10" s="1"/>
  <c r="P1343" i="10"/>
  <c r="E1343" i="10"/>
  <c r="Q1342" i="10" a="1"/>
  <c r="Q1342" i="10" s="1"/>
  <c r="P1342" i="10"/>
  <c r="E1342" i="10"/>
  <c r="Q1341" i="10" a="1"/>
  <c r="Q1341" i="10" s="1"/>
  <c r="P1341" i="10"/>
  <c r="E1341" i="10"/>
  <c r="Q1340" i="10" a="1"/>
  <c r="Q1340" i="10" s="1"/>
  <c r="P1340" i="10"/>
  <c r="E1340" i="10"/>
  <c r="Q1339" i="10" a="1"/>
  <c r="Q1339" i="10" s="1"/>
  <c r="P1339" i="10"/>
  <c r="E1339" i="10"/>
  <c r="Q1338" i="10" a="1"/>
  <c r="Q1338" i="10" s="1"/>
  <c r="P1338" i="10"/>
  <c r="E1338" i="10"/>
  <c r="Q1337" i="10" a="1"/>
  <c r="Q1337" i="10" s="1"/>
  <c r="P1337" i="10"/>
  <c r="E1337" i="10"/>
  <c r="Q1336" i="10" a="1"/>
  <c r="Q1336" i="10" s="1"/>
  <c r="P1336" i="10"/>
  <c r="E1336" i="10"/>
  <c r="Q1335" i="10" a="1"/>
  <c r="Q1335" i="10" s="1"/>
  <c r="P1335" i="10"/>
  <c r="E1335" i="10"/>
  <c r="Q1334" i="10" a="1"/>
  <c r="Q1334" i="10" s="1"/>
  <c r="P1334" i="10"/>
  <c r="E1334" i="10"/>
  <c r="Q1333" i="10" a="1"/>
  <c r="Q1333" i="10" s="1"/>
  <c r="P1333" i="10"/>
  <c r="E1333" i="10"/>
  <c r="Q1332" i="10" a="1"/>
  <c r="Q1332" i="10" s="1"/>
  <c r="P1332" i="10"/>
  <c r="E1332" i="10"/>
  <c r="Q1331" i="10" a="1"/>
  <c r="Q1331" i="10" s="1"/>
  <c r="P1331" i="10"/>
  <c r="E1331" i="10"/>
  <c r="Q1330" i="10" a="1"/>
  <c r="Q1330" i="10" s="1"/>
  <c r="P1330" i="10"/>
  <c r="E1330" i="10"/>
  <c r="Q1329" i="10" a="1"/>
  <c r="Q1329" i="10" s="1"/>
  <c r="P1329" i="10"/>
  <c r="E1329" i="10"/>
  <c r="Q1328" i="10" a="1"/>
  <c r="Q1328" i="10" s="1"/>
  <c r="P1328" i="10"/>
  <c r="E1328" i="10"/>
  <c r="Q1327" i="10" a="1"/>
  <c r="Q1327" i="10" s="1"/>
  <c r="P1327" i="10"/>
  <c r="E1327" i="10"/>
  <c r="Q1326" i="10" a="1"/>
  <c r="Q1326" i="10" s="1"/>
  <c r="P1326" i="10"/>
  <c r="E1326" i="10"/>
  <c r="Q1325" i="10" a="1"/>
  <c r="Q1325" i="10" s="1"/>
  <c r="P1325" i="10"/>
  <c r="E1325" i="10"/>
  <c r="Q1324" i="10" a="1"/>
  <c r="Q1324" i="10" s="1"/>
  <c r="P1324" i="10"/>
  <c r="E1324" i="10"/>
  <c r="Q1323" i="10" a="1"/>
  <c r="Q1323" i="10" s="1"/>
  <c r="P1323" i="10"/>
  <c r="E1323" i="10"/>
  <c r="Q1322" i="10" a="1"/>
  <c r="Q1322" i="10" s="1"/>
  <c r="P1322" i="10"/>
  <c r="E1322" i="10"/>
  <c r="Q1321" i="10" a="1"/>
  <c r="Q1321" i="10" s="1"/>
  <c r="P1321" i="10"/>
  <c r="E1321" i="10"/>
  <c r="Q1320" i="10" a="1"/>
  <c r="Q1320" i="10" s="1"/>
  <c r="P1320" i="10"/>
  <c r="E1320" i="10"/>
  <c r="Q1319" i="10" a="1"/>
  <c r="Q1319" i="10" s="1"/>
  <c r="P1319" i="10"/>
  <c r="E1319" i="10"/>
  <c r="Q1318" i="10" a="1"/>
  <c r="Q1318" i="10" s="1"/>
  <c r="P1318" i="10"/>
  <c r="E1318" i="10"/>
  <c r="Q1317" i="10" a="1"/>
  <c r="Q1317" i="10" s="1"/>
  <c r="P1317" i="10"/>
  <c r="E1317" i="10"/>
  <c r="Q1316" i="10" a="1"/>
  <c r="Q1316" i="10" s="1"/>
  <c r="P1316" i="10"/>
  <c r="E1316" i="10"/>
  <c r="Q1315" i="10" a="1"/>
  <c r="Q1315" i="10" s="1"/>
  <c r="P1315" i="10"/>
  <c r="E1315" i="10"/>
  <c r="Q1314" i="10" a="1"/>
  <c r="Q1314" i="10" s="1"/>
  <c r="P1314" i="10"/>
  <c r="E1314" i="10"/>
  <c r="Q1313" i="10" a="1"/>
  <c r="Q1313" i="10" s="1"/>
  <c r="P1313" i="10"/>
  <c r="E1313" i="10"/>
  <c r="Q1312" i="10" a="1"/>
  <c r="Q1312" i="10" s="1"/>
  <c r="P1312" i="10"/>
  <c r="E1312" i="10"/>
  <c r="Q1311" i="10" a="1"/>
  <c r="Q1311" i="10" s="1"/>
  <c r="P1311" i="10"/>
  <c r="E1311" i="10"/>
  <c r="Q1310" i="10" a="1"/>
  <c r="Q1310" i="10" s="1"/>
  <c r="P1310" i="10"/>
  <c r="E1310" i="10"/>
  <c r="Q1309" i="10" a="1"/>
  <c r="Q1309" i="10" s="1"/>
  <c r="P1309" i="10"/>
  <c r="E1309" i="10"/>
  <c r="Q1308" i="10" a="1"/>
  <c r="Q1308" i="10" s="1"/>
  <c r="P1308" i="10"/>
  <c r="E1308" i="10"/>
  <c r="Q1307" i="10" a="1"/>
  <c r="Q1307" i="10" s="1"/>
  <c r="P1307" i="10"/>
  <c r="E1307" i="10"/>
  <c r="Q1306" i="10" a="1"/>
  <c r="Q1306" i="10" s="1"/>
  <c r="P1306" i="10"/>
  <c r="E1306" i="10"/>
  <c r="Q1305" i="10" a="1"/>
  <c r="Q1305" i="10" s="1"/>
  <c r="P1305" i="10"/>
  <c r="E1305" i="10"/>
  <c r="Q1304" i="10" a="1"/>
  <c r="Q1304" i="10" s="1"/>
  <c r="P1304" i="10"/>
  <c r="E1304" i="10"/>
  <c r="Q1303" i="10" a="1"/>
  <c r="Q1303" i="10" s="1"/>
  <c r="P1303" i="10"/>
  <c r="E1303" i="10"/>
  <c r="Q1302" i="10" a="1"/>
  <c r="Q1302" i="10" s="1"/>
  <c r="P1302" i="10"/>
  <c r="E1302" i="10"/>
  <c r="Q1301" i="10" a="1"/>
  <c r="Q1301" i="10" s="1"/>
  <c r="P1301" i="10"/>
  <c r="E1301" i="10"/>
  <c r="Q1300" i="10" a="1"/>
  <c r="Q1300" i="10" s="1"/>
  <c r="P1300" i="10"/>
  <c r="E1300" i="10"/>
  <c r="Q1299" i="10" a="1"/>
  <c r="Q1299" i="10" s="1"/>
  <c r="P1299" i="10"/>
  <c r="E1299" i="10"/>
  <c r="Q1298" i="10" a="1"/>
  <c r="Q1298" i="10" s="1"/>
  <c r="P1298" i="10"/>
  <c r="E1298" i="10"/>
  <c r="Q1297" i="10" a="1"/>
  <c r="Q1297" i="10" s="1"/>
  <c r="P1297" i="10"/>
  <c r="E1297" i="10"/>
  <c r="Q1296" i="10" a="1"/>
  <c r="Q1296" i="10" s="1"/>
  <c r="P1296" i="10"/>
  <c r="E1296" i="10"/>
  <c r="Q1295" i="10" a="1"/>
  <c r="Q1295" i="10" s="1"/>
  <c r="P1295" i="10"/>
  <c r="E1295" i="10"/>
  <c r="Q1294" i="10" a="1"/>
  <c r="Q1294" i="10" s="1"/>
  <c r="P1294" i="10"/>
  <c r="E1294" i="10"/>
  <c r="Q1293" i="10" a="1"/>
  <c r="Q1293" i="10" s="1"/>
  <c r="P1293" i="10"/>
  <c r="E1293" i="10"/>
  <c r="Q1292" i="10" a="1"/>
  <c r="Q1292" i="10" s="1"/>
  <c r="P1292" i="10"/>
  <c r="E1292" i="10"/>
  <c r="Q1291" i="10" a="1"/>
  <c r="Q1291" i="10" s="1"/>
  <c r="P1291" i="10"/>
  <c r="E1291" i="10"/>
  <c r="Q1290" i="10" a="1"/>
  <c r="Q1290" i="10" s="1"/>
  <c r="P1290" i="10"/>
  <c r="E1290" i="10"/>
  <c r="Q1289" i="10" a="1"/>
  <c r="Q1289" i="10" s="1"/>
  <c r="P1289" i="10"/>
  <c r="E1289" i="10"/>
  <c r="Q1288" i="10" a="1"/>
  <c r="Q1288" i="10" s="1"/>
  <c r="P1288" i="10"/>
  <c r="E1288" i="10"/>
  <c r="Q1287" i="10" a="1"/>
  <c r="Q1287" i="10" s="1"/>
  <c r="P1287" i="10"/>
  <c r="E1287" i="10"/>
  <c r="Q1286" i="10" a="1"/>
  <c r="Q1286" i="10" s="1"/>
  <c r="P1286" i="10"/>
  <c r="E1286" i="10"/>
  <c r="Q1285" i="10" a="1"/>
  <c r="Q1285" i="10" s="1"/>
  <c r="P1285" i="10"/>
  <c r="E1285" i="10"/>
  <c r="Q1284" i="10" a="1"/>
  <c r="Q1284" i="10" s="1"/>
  <c r="P1284" i="10"/>
  <c r="E1284" i="10"/>
  <c r="Q1283" i="10" a="1"/>
  <c r="Q1283" i="10" s="1"/>
  <c r="P1283" i="10"/>
  <c r="E1283" i="10"/>
  <c r="Q1282" i="10" a="1"/>
  <c r="Q1282" i="10" s="1"/>
  <c r="P1282" i="10"/>
  <c r="E1282" i="10"/>
  <c r="Q1281" i="10" a="1"/>
  <c r="Q1281" i="10" s="1"/>
  <c r="P1281" i="10"/>
  <c r="E1281" i="10"/>
  <c r="Q1280" i="10" a="1"/>
  <c r="Q1280" i="10" s="1"/>
  <c r="P1280" i="10"/>
  <c r="E1280" i="10"/>
  <c r="Q1279" i="10" a="1"/>
  <c r="Q1279" i="10" s="1"/>
  <c r="P1279" i="10"/>
  <c r="E1279" i="10"/>
  <c r="Q1278" i="10" a="1"/>
  <c r="Q1278" i="10" s="1"/>
  <c r="P1278" i="10"/>
  <c r="E1278" i="10"/>
  <c r="Q1277" i="10" a="1"/>
  <c r="Q1277" i="10" s="1"/>
  <c r="P1277" i="10"/>
  <c r="E1277" i="10"/>
  <c r="Q1276" i="10" a="1"/>
  <c r="Q1276" i="10" s="1"/>
  <c r="P1276" i="10"/>
  <c r="E1276" i="10"/>
  <c r="Q1275" i="10" a="1"/>
  <c r="Q1275" i="10" s="1"/>
  <c r="P1275" i="10"/>
  <c r="E1275" i="10"/>
  <c r="Q1274" i="10" a="1"/>
  <c r="Q1274" i="10" s="1"/>
  <c r="P1274" i="10"/>
  <c r="E1274" i="10"/>
  <c r="Q1273" i="10" a="1"/>
  <c r="Q1273" i="10" s="1"/>
  <c r="P1273" i="10"/>
  <c r="E1273" i="10"/>
  <c r="Q1272" i="10" a="1"/>
  <c r="Q1272" i="10" s="1"/>
  <c r="P1272" i="10"/>
  <c r="E1272" i="10"/>
  <c r="Q1271" i="10" a="1"/>
  <c r="Q1271" i="10" s="1"/>
  <c r="P1271" i="10"/>
  <c r="E1271" i="10"/>
  <c r="Q1270" i="10" a="1"/>
  <c r="Q1270" i="10" s="1"/>
  <c r="P1270" i="10"/>
  <c r="E1270" i="10"/>
  <c r="Q1269" i="10" a="1"/>
  <c r="Q1269" i="10" s="1"/>
  <c r="P1269" i="10"/>
  <c r="E1269" i="10"/>
  <c r="Q1268" i="10" a="1"/>
  <c r="Q1268" i="10" s="1"/>
  <c r="P1268" i="10"/>
  <c r="E1268" i="10"/>
  <c r="Q1267" i="10" a="1"/>
  <c r="Q1267" i="10" s="1"/>
  <c r="P1267" i="10"/>
  <c r="E1267" i="10"/>
  <c r="Q1266" i="10" a="1"/>
  <c r="Q1266" i="10" s="1"/>
  <c r="P1266" i="10"/>
  <c r="E1266" i="10"/>
  <c r="Q1265" i="10" a="1"/>
  <c r="Q1265" i="10" s="1"/>
  <c r="P1265" i="10"/>
  <c r="E1265" i="10"/>
  <c r="Q1264" i="10" a="1"/>
  <c r="Q1264" i="10" s="1"/>
  <c r="P1264" i="10"/>
  <c r="E1264" i="10"/>
  <c r="Q1263" i="10" a="1"/>
  <c r="Q1263" i="10" s="1"/>
  <c r="P1263" i="10"/>
  <c r="E1263" i="10"/>
  <c r="Q1262" i="10" a="1"/>
  <c r="Q1262" i="10" s="1"/>
  <c r="P1262" i="10"/>
  <c r="E1262" i="10"/>
  <c r="Q1261" i="10" a="1"/>
  <c r="Q1261" i="10" s="1"/>
  <c r="P1261" i="10"/>
  <c r="E1261" i="10"/>
  <c r="Q1260" i="10" a="1"/>
  <c r="Q1260" i="10" s="1"/>
  <c r="P1260" i="10"/>
  <c r="E1260" i="10"/>
  <c r="Q1259" i="10" a="1"/>
  <c r="Q1259" i="10" s="1"/>
  <c r="P1259" i="10"/>
  <c r="E1259" i="10"/>
  <c r="Q1258" i="10" a="1"/>
  <c r="Q1258" i="10" s="1"/>
  <c r="P1258" i="10"/>
  <c r="E1258" i="10"/>
  <c r="Q1257" i="10" a="1"/>
  <c r="Q1257" i="10" s="1"/>
  <c r="P1257" i="10"/>
  <c r="E1257" i="10"/>
  <c r="Q1256" i="10" a="1"/>
  <c r="Q1256" i="10" s="1"/>
  <c r="P1256" i="10"/>
  <c r="E1256" i="10"/>
  <c r="Q1255" i="10" a="1"/>
  <c r="Q1255" i="10" s="1"/>
  <c r="P1255" i="10"/>
  <c r="E1255" i="10"/>
  <c r="Q1254" i="10" a="1"/>
  <c r="Q1254" i="10" s="1"/>
  <c r="P1254" i="10"/>
  <c r="E1254" i="10"/>
  <c r="Q1253" i="10" a="1"/>
  <c r="Q1253" i="10" s="1"/>
  <c r="P1253" i="10"/>
  <c r="E1253" i="10"/>
  <c r="Q1252" i="10" a="1"/>
  <c r="Q1252" i="10" s="1"/>
  <c r="P1252" i="10"/>
  <c r="E1252" i="10"/>
  <c r="Q1251" i="10" a="1"/>
  <c r="Q1251" i="10" s="1"/>
  <c r="P1251" i="10"/>
  <c r="E1251" i="10"/>
  <c r="Q1250" i="10" a="1"/>
  <c r="Q1250" i="10" s="1"/>
  <c r="P1250" i="10"/>
  <c r="E1250" i="10"/>
  <c r="Q1249" i="10" a="1"/>
  <c r="Q1249" i="10" s="1"/>
  <c r="P1249" i="10"/>
  <c r="E1249" i="10"/>
  <c r="Q1248" i="10" a="1"/>
  <c r="Q1248" i="10" s="1"/>
  <c r="P1248" i="10"/>
  <c r="E1248" i="10"/>
  <c r="Q1247" i="10" a="1"/>
  <c r="Q1247" i="10" s="1"/>
  <c r="P1247" i="10"/>
  <c r="E1247" i="10"/>
  <c r="Q1246" i="10" a="1"/>
  <c r="Q1246" i="10" s="1"/>
  <c r="P1246" i="10"/>
  <c r="E1246" i="10"/>
  <c r="Q1245" i="10" a="1"/>
  <c r="Q1245" i="10" s="1"/>
  <c r="P1245" i="10"/>
  <c r="E1245" i="10"/>
  <c r="Q1244" i="10" a="1"/>
  <c r="Q1244" i="10" s="1"/>
  <c r="P1244" i="10"/>
  <c r="E1244" i="10"/>
  <c r="Q1243" i="10" a="1"/>
  <c r="Q1243" i="10" s="1"/>
  <c r="P1243" i="10"/>
  <c r="E1243" i="10"/>
  <c r="Q1242" i="10" a="1"/>
  <c r="Q1242" i="10" s="1"/>
  <c r="P1242" i="10"/>
  <c r="E1242" i="10"/>
  <c r="Q1241" i="10" a="1"/>
  <c r="Q1241" i="10" s="1"/>
  <c r="P1241" i="10"/>
  <c r="E1241" i="10"/>
  <c r="Q1240" i="10" a="1"/>
  <c r="Q1240" i="10" s="1"/>
  <c r="P1240" i="10"/>
  <c r="E1240" i="10"/>
  <c r="Q1239" i="10" a="1"/>
  <c r="Q1239" i="10" s="1"/>
  <c r="P1239" i="10"/>
  <c r="E1239" i="10"/>
  <c r="Q1238" i="10" a="1"/>
  <c r="Q1238" i="10" s="1"/>
  <c r="P1238" i="10"/>
  <c r="E1238" i="10"/>
  <c r="Q1237" i="10" a="1"/>
  <c r="Q1237" i="10" s="1"/>
  <c r="P1237" i="10"/>
  <c r="E1237" i="10"/>
  <c r="Q1236" i="10" a="1"/>
  <c r="Q1236" i="10" s="1"/>
  <c r="P1236" i="10"/>
  <c r="E1236" i="10"/>
  <c r="Q1235" i="10" a="1"/>
  <c r="Q1235" i="10" s="1"/>
  <c r="P1235" i="10"/>
  <c r="E1235" i="10"/>
  <c r="Q1234" i="10" a="1"/>
  <c r="Q1234" i="10" s="1"/>
  <c r="P1234" i="10"/>
  <c r="E1234" i="10"/>
  <c r="Q1233" i="10" a="1"/>
  <c r="Q1233" i="10" s="1"/>
  <c r="P1233" i="10"/>
  <c r="E1233" i="10"/>
  <c r="Q1232" i="10" a="1"/>
  <c r="Q1232" i="10" s="1"/>
  <c r="P1232" i="10"/>
  <c r="E1232" i="10"/>
  <c r="Q1231" i="10" a="1"/>
  <c r="Q1231" i="10" s="1"/>
  <c r="P1231" i="10"/>
  <c r="E1231" i="10"/>
  <c r="Q1230" i="10" a="1"/>
  <c r="Q1230" i="10" s="1"/>
  <c r="P1230" i="10"/>
  <c r="E1230" i="10"/>
  <c r="Q1229" i="10" a="1"/>
  <c r="Q1229" i="10" s="1"/>
  <c r="P1229" i="10"/>
  <c r="E1229" i="10"/>
  <c r="Q1228" i="10" a="1"/>
  <c r="Q1228" i="10" s="1"/>
  <c r="P1228" i="10"/>
  <c r="E1228" i="10"/>
  <c r="Q1227" i="10" a="1"/>
  <c r="Q1227" i="10" s="1"/>
  <c r="P1227" i="10"/>
  <c r="E1227" i="10"/>
  <c r="Q1226" i="10" a="1"/>
  <c r="Q1226" i="10" s="1"/>
  <c r="P1226" i="10"/>
  <c r="E1226" i="10"/>
  <c r="Q1225" i="10" a="1"/>
  <c r="Q1225" i="10" s="1"/>
  <c r="P1225" i="10"/>
  <c r="E1225" i="10"/>
  <c r="Q1224" i="10" a="1"/>
  <c r="Q1224" i="10" s="1"/>
  <c r="P1224" i="10"/>
  <c r="E1224" i="10"/>
  <c r="Q1223" i="10" a="1"/>
  <c r="Q1223" i="10" s="1"/>
  <c r="P1223" i="10"/>
  <c r="E1223" i="10"/>
  <c r="Q1222" i="10" a="1"/>
  <c r="Q1222" i="10" s="1"/>
  <c r="P1222" i="10"/>
  <c r="E1222" i="10"/>
  <c r="Q1221" i="10" a="1"/>
  <c r="Q1221" i="10" s="1"/>
  <c r="P1221" i="10"/>
  <c r="E1221" i="10"/>
  <c r="Q1220" i="10" a="1"/>
  <c r="Q1220" i="10" s="1"/>
  <c r="P1220" i="10"/>
  <c r="E1220" i="10"/>
  <c r="Q1219" i="10" a="1"/>
  <c r="Q1219" i="10" s="1"/>
  <c r="P1219" i="10"/>
  <c r="E1219" i="10"/>
  <c r="Q1218" i="10" a="1"/>
  <c r="Q1218" i="10" s="1"/>
  <c r="P1218" i="10"/>
  <c r="E1218" i="10"/>
  <c r="Q1217" i="10" a="1"/>
  <c r="Q1217" i="10" s="1"/>
  <c r="P1217" i="10"/>
  <c r="E1217" i="10"/>
  <c r="Q1216" i="10" a="1"/>
  <c r="Q1216" i="10" s="1"/>
  <c r="P1216" i="10"/>
  <c r="E1216" i="10"/>
  <c r="Q1215" i="10" a="1"/>
  <c r="Q1215" i="10" s="1"/>
  <c r="P1215" i="10"/>
  <c r="E1215" i="10"/>
  <c r="Q1214" i="10" a="1"/>
  <c r="Q1214" i="10" s="1"/>
  <c r="P1214" i="10"/>
  <c r="E1214" i="10"/>
  <c r="Q1213" i="10" a="1"/>
  <c r="Q1213" i="10" s="1"/>
  <c r="P1213" i="10"/>
  <c r="E1213" i="10"/>
  <c r="Q1212" i="10" a="1"/>
  <c r="Q1212" i="10" s="1"/>
  <c r="P1212" i="10"/>
  <c r="E1212" i="10"/>
  <c r="Q1211" i="10" a="1"/>
  <c r="Q1211" i="10" s="1"/>
  <c r="P1211" i="10"/>
  <c r="E1211" i="10"/>
  <c r="Q1210" i="10" a="1"/>
  <c r="Q1210" i="10" s="1"/>
  <c r="P1210" i="10"/>
  <c r="E1210" i="10"/>
  <c r="Q1209" i="10" a="1"/>
  <c r="Q1209" i="10" s="1"/>
  <c r="P1209" i="10"/>
  <c r="E1209" i="10"/>
  <c r="Q1208" i="10" a="1"/>
  <c r="Q1208" i="10" s="1"/>
  <c r="P1208" i="10"/>
  <c r="E1208" i="10"/>
  <c r="Q1207" i="10" a="1"/>
  <c r="Q1207" i="10" s="1"/>
  <c r="P1207" i="10"/>
  <c r="E1207" i="10"/>
  <c r="Q1206" i="10" a="1"/>
  <c r="Q1206" i="10" s="1"/>
  <c r="P1206" i="10"/>
  <c r="E1206" i="10"/>
  <c r="Q1205" i="10" a="1"/>
  <c r="Q1205" i="10" s="1"/>
  <c r="P1205" i="10"/>
  <c r="E1205" i="10"/>
  <c r="Q1204" i="10" a="1"/>
  <c r="Q1204" i="10" s="1"/>
  <c r="P1204" i="10"/>
  <c r="E1204" i="10"/>
  <c r="Q1203" i="10" a="1"/>
  <c r="Q1203" i="10" s="1"/>
  <c r="P1203" i="10"/>
  <c r="E1203" i="10"/>
  <c r="Q1202" i="10" a="1"/>
  <c r="Q1202" i="10" s="1"/>
  <c r="P1202" i="10"/>
  <c r="E1202" i="10"/>
  <c r="Q1201" i="10" a="1"/>
  <c r="Q1201" i="10" s="1"/>
  <c r="P1201" i="10"/>
  <c r="E1201" i="10"/>
  <c r="Q1200" i="10" a="1"/>
  <c r="Q1200" i="10" s="1"/>
  <c r="P1200" i="10"/>
  <c r="E1200" i="10"/>
  <c r="Q1199" i="10" a="1"/>
  <c r="Q1199" i="10" s="1"/>
  <c r="P1199" i="10"/>
  <c r="E1199" i="10"/>
  <c r="Q1198" i="10" a="1"/>
  <c r="Q1198" i="10" s="1"/>
  <c r="P1198" i="10"/>
  <c r="E1198" i="10"/>
  <c r="Q1197" i="10" a="1"/>
  <c r="Q1197" i="10" s="1"/>
  <c r="P1197" i="10"/>
  <c r="E1197" i="10"/>
  <c r="Q1196" i="10" a="1"/>
  <c r="Q1196" i="10" s="1"/>
  <c r="P1196" i="10"/>
  <c r="E1196" i="10"/>
  <c r="Q1195" i="10" a="1"/>
  <c r="Q1195" i="10" s="1"/>
  <c r="P1195" i="10"/>
  <c r="E1195" i="10"/>
  <c r="Q1194" i="10" a="1"/>
  <c r="Q1194" i="10" s="1"/>
  <c r="P1194" i="10"/>
  <c r="E1194" i="10"/>
  <c r="Q1193" i="10" a="1"/>
  <c r="Q1193" i="10" s="1"/>
  <c r="P1193" i="10"/>
  <c r="E1193" i="10"/>
  <c r="Q1192" i="10" a="1"/>
  <c r="Q1192" i="10" s="1"/>
  <c r="P1192" i="10"/>
  <c r="E1192" i="10"/>
  <c r="Q1191" i="10" a="1"/>
  <c r="Q1191" i="10" s="1"/>
  <c r="P1191" i="10"/>
  <c r="E1191" i="10"/>
  <c r="Q1190" i="10" a="1"/>
  <c r="Q1190" i="10" s="1"/>
  <c r="P1190" i="10"/>
  <c r="E1190" i="10"/>
  <c r="Q1189" i="10" a="1"/>
  <c r="Q1189" i="10" s="1"/>
  <c r="P1189" i="10"/>
  <c r="E1189" i="10"/>
  <c r="Q1188" i="10" a="1"/>
  <c r="Q1188" i="10" s="1"/>
  <c r="P1188" i="10"/>
  <c r="E1188" i="10"/>
  <c r="Q1187" i="10" a="1"/>
  <c r="Q1187" i="10" s="1"/>
  <c r="P1187" i="10"/>
  <c r="E1187" i="10"/>
  <c r="Q1186" i="10" a="1"/>
  <c r="Q1186" i="10" s="1"/>
  <c r="P1186" i="10"/>
  <c r="E1186" i="10"/>
  <c r="Q1185" i="10" a="1"/>
  <c r="Q1185" i="10" s="1"/>
  <c r="P1185" i="10"/>
  <c r="E1185" i="10"/>
  <c r="Q1184" i="10" a="1"/>
  <c r="Q1184" i="10" s="1"/>
  <c r="P1184" i="10"/>
  <c r="E1184" i="10"/>
  <c r="Q1183" i="10" a="1"/>
  <c r="Q1183" i="10" s="1"/>
  <c r="P1183" i="10"/>
  <c r="E1183" i="10"/>
  <c r="Q1182" i="10" a="1"/>
  <c r="Q1182" i="10" s="1"/>
  <c r="P1182" i="10"/>
  <c r="E1182" i="10"/>
  <c r="Q1181" i="10" a="1"/>
  <c r="Q1181" i="10" s="1"/>
  <c r="P1181" i="10"/>
  <c r="E1181" i="10"/>
  <c r="Q1180" i="10" a="1"/>
  <c r="Q1180" i="10" s="1"/>
  <c r="P1180" i="10"/>
  <c r="E1180" i="10"/>
  <c r="Q1179" i="10" a="1"/>
  <c r="Q1179" i="10" s="1"/>
  <c r="P1179" i="10"/>
  <c r="E1179" i="10"/>
  <c r="Q1178" i="10" a="1"/>
  <c r="Q1178" i="10" s="1"/>
  <c r="P1178" i="10"/>
  <c r="E1178" i="10"/>
  <c r="Q1177" i="10" a="1"/>
  <c r="Q1177" i="10" s="1"/>
  <c r="P1177" i="10"/>
  <c r="E1177" i="10"/>
  <c r="Q1176" i="10" a="1"/>
  <c r="Q1176" i="10" s="1"/>
  <c r="P1176" i="10"/>
  <c r="E1176" i="10"/>
  <c r="Q1175" i="10" a="1"/>
  <c r="Q1175" i="10" s="1"/>
  <c r="P1175" i="10"/>
  <c r="E1175" i="10"/>
  <c r="Q1174" i="10" a="1"/>
  <c r="Q1174" i="10" s="1"/>
  <c r="P1174" i="10"/>
  <c r="E1174" i="10"/>
  <c r="Q1173" i="10" a="1"/>
  <c r="Q1173" i="10" s="1"/>
  <c r="P1173" i="10"/>
  <c r="E1173" i="10"/>
  <c r="Q1172" i="10" a="1"/>
  <c r="Q1172" i="10" s="1"/>
  <c r="P1172" i="10"/>
  <c r="E1172" i="10"/>
  <c r="Q1171" i="10" a="1"/>
  <c r="Q1171" i="10" s="1"/>
  <c r="P1171" i="10"/>
  <c r="E1171" i="10"/>
  <c r="Q1170" i="10" a="1"/>
  <c r="Q1170" i="10" s="1"/>
  <c r="P1170" i="10"/>
  <c r="E1170" i="10"/>
  <c r="Q1169" i="10" a="1"/>
  <c r="Q1169" i="10" s="1"/>
  <c r="P1169" i="10"/>
  <c r="E1169" i="10"/>
  <c r="Q1168" i="10" a="1"/>
  <c r="Q1168" i="10" s="1"/>
  <c r="P1168" i="10"/>
  <c r="E1168" i="10"/>
  <c r="Q1167" i="10" a="1"/>
  <c r="Q1167" i="10" s="1"/>
  <c r="P1167" i="10"/>
  <c r="E1167" i="10"/>
  <c r="Q1166" i="10" a="1"/>
  <c r="Q1166" i="10" s="1"/>
  <c r="P1166" i="10"/>
  <c r="E1166" i="10"/>
  <c r="Q1165" i="10" a="1"/>
  <c r="Q1165" i="10" s="1"/>
  <c r="P1165" i="10"/>
  <c r="E1165" i="10"/>
  <c r="Q1164" i="10" a="1"/>
  <c r="Q1164" i="10" s="1"/>
  <c r="P1164" i="10"/>
  <c r="E1164" i="10"/>
  <c r="Q1163" i="10" a="1"/>
  <c r="Q1163" i="10" s="1"/>
  <c r="P1163" i="10"/>
  <c r="E1163" i="10"/>
  <c r="Q1162" i="10" a="1"/>
  <c r="Q1162" i="10" s="1"/>
  <c r="P1162" i="10"/>
  <c r="E1162" i="10"/>
  <c r="Q1161" i="10" a="1"/>
  <c r="Q1161" i="10" s="1"/>
  <c r="P1161" i="10"/>
  <c r="E1161" i="10"/>
  <c r="Q1160" i="10" a="1"/>
  <c r="Q1160" i="10" s="1"/>
  <c r="P1160" i="10"/>
  <c r="E1160" i="10"/>
  <c r="Q1159" i="10" a="1"/>
  <c r="Q1159" i="10" s="1"/>
  <c r="P1159" i="10"/>
  <c r="E1159" i="10"/>
  <c r="Q1158" i="10" a="1"/>
  <c r="Q1158" i="10" s="1"/>
  <c r="P1158" i="10"/>
  <c r="E1158" i="10"/>
  <c r="Q1157" i="10" a="1"/>
  <c r="Q1157" i="10" s="1"/>
  <c r="P1157" i="10"/>
  <c r="E1157" i="10"/>
  <c r="Q1156" i="10" a="1"/>
  <c r="Q1156" i="10" s="1"/>
  <c r="P1156" i="10"/>
  <c r="E1156" i="10"/>
  <c r="Q1155" i="10" a="1"/>
  <c r="Q1155" i="10" s="1"/>
  <c r="P1155" i="10"/>
  <c r="E1155" i="10"/>
  <c r="Q1154" i="10" a="1"/>
  <c r="Q1154" i="10" s="1"/>
  <c r="P1154" i="10"/>
  <c r="E1154" i="10"/>
  <c r="Q1153" i="10" a="1"/>
  <c r="Q1153" i="10" s="1"/>
  <c r="P1153" i="10"/>
  <c r="E1153" i="10"/>
  <c r="Q1152" i="10" a="1"/>
  <c r="Q1152" i="10" s="1"/>
  <c r="P1152" i="10"/>
  <c r="E1152" i="10"/>
  <c r="Q1151" i="10" a="1"/>
  <c r="Q1151" i="10" s="1"/>
  <c r="P1151" i="10"/>
  <c r="E1151" i="10"/>
  <c r="Q1150" i="10" a="1"/>
  <c r="Q1150" i="10" s="1"/>
  <c r="P1150" i="10"/>
  <c r="E1150" i="10"/>
  <c r="Q1149" i="10" a="1"/>
  <c r="Q1149" i="10" s="1"/>
  <c r="P1149" i="10"/>
  <c r="E1149" i="10"/>
  <c r="Q1148" i="10" a="1"/>
  <c r="Q1148" i="10" s="1"/>
  <c r="P1148" i="10"/>
  <c r="E1148" i="10"/>
  <c r="Q1147" i="10" a="1"/>
  <c r="Q1147" i="10" s="1"/>
  <c r="P1147" i="10"/>
  <c r="E1147" i="10"/>
  <c r="Q1146" i="10" a="1"/>
  <c r="Q1146" i="10" s="1"/>
  <c r="P1146" i="10"/>
  <c r="E1146" i="10"/>
  <c r="Q1145" i="10" a="1"/>
  <c r="Q1145" i="10" s="1"/>
  <c r="P1145" i="10"/>
  <c r="E1145" i="10"/>
  <c r="Q1144" i="10" a="1"/>
  <c r="Q1144" i="10" s="1"/>
  <c r="P1144" i="10"/>
  <c r="E1144" i="10"/>
  <c r="Q1143" i="10" a="1"/>
  <c r="Q1143" i="10" s="1"/>
  <c r="P1143" i="10"/>
  <c r="E1143" i="10"/>
  <c r="Q1142" i="10" a="1"/>
  <c r="Q1142" i="10" s="1"/>
  <c r="P1142" i="10"/>
  <c r="E1142" i="10"/>
  <c r="Q1141" i="10" a="1"/>
  <c r="Q1141" i="10" s="1"/>
  <c r="P1141" i="10"/>
  <c r="E1141" i="10"/>
  <c r="Q1140" i="10" a="1"/>
  <c r="Q1140" i="10" s="1"/>
  <c r="P1140" i="10"/>
  <c r="E1140" i="10"/>
  <c r="Q1139" i="10" a="1"/>
  <c r="Q1139" i="10" s="1"/>
  <c r="P1139" i="10"/>
  <c r="E1139" i="10"/>
  <c r="Q1138" i="10" a="1"/>
  <c r="Q1138" i="10" s="1"/>
  <c r="P1138" i="10"/>
  <c r="E1138" i="10"/>
  <c r="Q1137" i="10" a="1"/>
  <c r="Q1137" i="10" s="1"/>
  <c r="P1137" i="10"/>
  <c r="E1137" i="10"/>
  <c r="Q1136" i="10" a="1"/>
  <c r="Q1136" i="10" s="1"/>
  <c r="P1136" i="10"/>
  <c r="E1136" i="10"/>
  <c r="Q1135" i="10" a="1"/>
  <c r="Q1135" i="10" s="1"/>
  <c r="P1135" i="10"/>
  <c r="E1135" i="10"/>
  <c r="Q1134" i="10" a="1"/>
  <c r="Q1134" i="10" s="1"/>
  <c r="P1134" i="10"/>
  <c r="E1134" i="10"/>
  <c r="Q1133" i="10" a="1"/>
  <c r="Q1133" i="10" s="1"/>
  <c r="P1133" i="10"/>
  <c r="E1133" i="10"/>
  <c r="Q1132" i="10" a="1"/>
  <c r="Q1132" i="10" s="1"/>
  <c r="P1132" i="10"/>
  <c r="E1132" i="10"/>
  <c r="Q1131" i="10" a="1"/>
  <c r="Q1131" i="10" s="1"/>
  <c r="P1131" i="10"/>
  <c r="E1131" i="10"/>
  <c r="Q1130" i="10" a="1"/>
  <c r="Q1130" i="10" s="1"/>
  <c r="P1130" i="10"/>
  <c r="E1130" i="10"/>
  <c r="Q1129" i="10" a="1"/>
  <c r="Q1129" i="10" s="1"/>
  <c r="P1129" i="10"/>
  <c r="E1129" i="10"/>
  <c r="Q1128" i="10" a="1"/>
  <c r="Q1128" i="10" s="1"/>
  <c r="P1128" i="10"/>
  <c r="E1128" i="10"/>
  <c r="Q1127" i="10" a="1"/>
  <c r="Q1127" i="10" s="1"/>
  <c r="P1127" i="10"/>
  <c r="E1127" i="10"/>
  <c r="Q1126" i="10" a="1"/>
  <c r="Q1126" i="10" s="1"/>
  <c r="P1126" i="10"/>
  <c r="E1126" i="10"/>
  <c r="Q1125" i="10" a="1"/>
  <c r="Q1125" i="10" s="1"/>
  <c r="P1125" i="10"/>
  <c r="E1125" i="10"/>
  <c r="Q1124" i="10" a="1"/>
  <c r="Q1124" i="10" s="1"/>
  <c r="P1124" i="10"/>
  <c r="E1124" i="10"/>
  <c r="Q1123" i="10" a="1"/>
  <c r="Q1123" i="10" s="1"/>
  <c r="P1123" i="10"/>
  <c r="E1123" i="10"/>
  <c r="Q1122" i="10" a="1"/>
  <c r="Q1122" i="10" s="1"/>
  <c r="P1122" i="10"/>
  <c r="E1122" i="10"/>
  <c r="Q1121" i="10" a="1"/>
  <c r="Q1121" i="10" s="1"/>
  <c r="P1121" i="10"/>
  <c r="E1121" i="10"/>
  <c r="Q1120" i="10" a="1"/>
  <c r="Q1120" i="10" s="1"/>
  <c r="P1120" i="10"/>
  <c r="E1120" i="10"/>
  <c r="Q1119" i="10" a="1"/>
  <c r="Q1119" i="10" s="1"/>
  <c r="P1119" i="10"/>
  <c r="E1119" i="10"/>
  <c r="Q1118" i="10" a="1"/>
  <c r="Q1118" i="10" s="1"/>
  <c r="P1118" i="10"/>
  <c r="E1118" i="10"/>
  <c r="Q1117" i="10" a="1"/>
  <c r="Q1117" i="10" s="1"/>
  <c r="P1117" i="10"/>
  <c r="E1117" i="10"/>
  <c r="Q1116" i="10" a="1"/>
  <c r="Q1116" i="10" s="1"/>
  <c r="P1116" i="10"/>
  <c r="E1116" i="10"/>
  <c r="Q1115" i="10" a="1"/>
  <c r="Q1115" i="10" s="1"/>
  <c r="P1115" i="10"/>
  <c r="E1115" i="10"/>
  <c r="Q1114" i="10" a="1"/>
  <c r="Q1114" i="10" s="1"/>
  <c r="P1114" i="10"/>
  <c r="E1114" i="10"/>
  <c r="Q1113" i="10" a="1"/>
  <c r="Q1113" i="10" s="1"/>
  <c r="P1113" i="10"/>
  <c r="E1113" i="10"/>
  <c r="Q1112" i="10" a="1"/>
  <c r="Q1112" i="10" s="1"/>
  <c r="P1112" i="10"/>
  <c r="E1112" i="10"/>
  <c r="Q1111" i="10" a="1"/>
  <c r="Q1111" i="10" s="1"/>
  <c r="P1111" i="10"/>
  <c r="E1111" i="10"/>
  <c r="Q1110" i="10" a="1"/>
  <c r="Q1110" i="10" s="1"/>
  <c r="P1110" i="10"/>
  <c r="E1110" i="10"/>
  <c r="Q1109" i="10" a="1"/>
  <c r="Q1109" i="10" s="1"/>
  <c r="P1109" i="10"/>
  <c r="E1109" i="10"/>
  <c r="Q1108" i="10" a="1"/>
  <c r="Q1108" i="10" s="1"/>
  <c r="P1108" i="10"/>
  <c r="E1108" i="10"/>
  <c r="Q1107" i="10" a="1"/>
  <c r="Q1107" i="10" s="1"/>
  <c r="P1107" i="10"/>
  <c r="E1107" i="10"/>
  <c r="Q1106" i="10" a="1"/>
  <c r="Q1106" i="10" s="1"/>
  <c r="P1106" i="10"/>
  <c r="E1106" i="10"/>
  <c r="Q1105" i="10" a="1"/>
  <c r="Q1105" i="10" s="1"/>
  <c r="P1105" i="10"/>
  <c r="E1105" i="10"/>
  <c r="Q1104" i="10" a="1"/>
  <c r="Q1104" i="10" s="1"/>
  <c r="P1104" i="10"/>
  <c r="E1104" i="10"/>
  <c r="Q1103" i="10" a="1"/>
  <c r="Q1103" i="10" s="1"/>
  <c r="P1103" i="10"/>
  <c r="E1103" i="10"/>
  <c r="Q1102" i="10" a="1"/>
  <c r="Q1102" i="10" s="1"/>
  <c r="P1102" i="10"/>
  <c r="E1102" i="10"/>
  <c r="Q1101" i="10" a="1"/>
  <c r="Q1101" i="10" s="1"/>
  <c r="P1101" i="10"/>
  <c r="E1101" i="10"/>
  <c r="Q1100" i="10" a="1"/>
  <c r="Q1100" i="10" s="1"/>
  <c r="P1100" i="10"/>
  <c r="E1100" i="10"/>
  <c r="Q1099" i="10" a="1"/>
  <c r="Q1099" i="10" s="1"/>
  <c r="P1099" i="10"/>
  <c r="E1099" i="10"/>
  <c r="Q1098" i="10" a="1"/>
  <c r="Q1098" i="10" s="1"/>
  <c r="P1098" i="10"/>
  <c r="E1098" i="10"/>
  <c r="Q1097" i="10" a="1"/>
  <c r="Q1097" i="10" s="1"/>
  <c r="P1097" i="10"/>
  <c r="E1097" i="10"/>
  <c r="Q1096" i="10" a="1"/>
  <c r="Q1096" i="10" s="1"/>
  <c r="P1096" i="10"/>
  <c r="E1096" i="10"/>
  <c r="Q1095" i="10" a="1"/>
  <c r="Q1095" i="10" s="1"/>
  <c r="P1095" i="10"/>
  <c r="E1095" i="10"/>
  <c r="Q1094" i="10" a="1"/>
  <c r="Q1094" i="10" s="1"/>
  <c r="P1094" i="10"/>
  <c r="E1094" i="10"/>
  <c r="Q1093" i="10" a="1"/>
  <c r="Q1093" i="10" s="1"/>
  <c r="P1093" i="10"/>
  <c r="E1093" i="10"/>
  <c r="Q1092" i="10" a="1"/>
  <c r="Q1092" i="10" s="1"/>
  <c r="P1092" i="10"/>
  <c r="E1092" i="10"/>
  <c r="Q1091" i="10" a="1"/>
  <c r="Q1091" i="10" s="1"/>
  <c r="P1091" i="10"/>
  <c r="E1091" i="10"/>
  <c r="Q1090" i="10" a="1"/>
  <c r="Q1090" i="10" s="1"/>
  <c r="P1090" i="10"/>
  <c r="E1090" i="10"/>
  <c r="Q1089" i="10" a="1"/>
  <c r="Q1089" i="10" s="1"/>
  <c r="P1089" i="10"/>
  <c r="E1089" i="10"/>
  <c r="Q1088" i="10" a="1"/>
  <c r="Q1088" i="10" s="1"/>
  <c r="P1088" i="10"/>
  <c r="E1088" i="10"/>
  <c r="Q1087" i="10" a="1"/>
  <c r="Q1087" i="10" s="1"/>
  <c r="P1087" i="10"/>
  <c r="E1087" i="10"/>
  <c r="Q1086" i="10" a="1"/>
  <c r="Q1086" i="10" s="1"/>
  <c r="P1086" i="10"/>
  <c r="E1086" i="10"/>
  <c r="Q1085" i="10" a="1"/>
  <c r="Q1085" i="10" s="1"/>
  <c r="P1085" i="10"/>
  <c r="E1085" i="10"/>
  <c r="Q1084" i="10" a="1"/>
  <c r="Q1084" i="10" s="1"/>
  <c r="P1084" i="10"/>
  <c r="E1084" i="10"/>
  <c r="Q1083" i="10" a="1"/>
  <c r="Q1083" i="10" s="1"/>
  <c r="P1083" i="10"/>
  <c r="E1083" i="10"/>
  <c r="Q1082" i="10" a="1"/>
  <c r="Q1082" i="10" s="1"/>
  <c r="P1082" i="10"/>
  <c r="E1082" i="10"/>
  <c r="Q1081" i="10" a="1"/>
  <c r="Q1081" i="10" s="1"/>
  <c r="P1081" i="10"/>
  <c r="E1081" i="10"/>
  <c r="Q1080" i="10" a="1"/>
  <c r="Q1080" i="10" s="1"/>
  <c r="P1080" i="10"/>
  <c r="E1080" i="10"/>
  <c r="Q1079" i="10" a="1"/>
  <c r="Q1079" i="10" s="1"/>
  <c r="P1079" i="10"/>
  <c r="E1079" i="10"/>
  <c r="Q1078" i="10" a="1"/>
  <c r="Q1078" i="10" s="1"/>
  <c r="P1078" i="10"/>
  <c r="E1078" i="10"/>
  <c r="Q1077" i="10" a="1"/>
  <c r="Q1077" i="10" s="1"/>
  <c r="P1077" i="10"/>
  <c r="E1077" i="10"/>
  <c r="Q1076" i="10" a="1"/>
  <c r="Q1076" i="10" s="1"/>
  <c r="P1076" i="10"/>
  <c r="E1076" i="10"/>
  <c r="Q1075" i="10" a="1"/>
  <c r="Q1075" i="10" s="1"/>
  <c r="P1075" i="10"/>
  <c r="E1075" i="10"/>
  <c r="Q1074" i="10" a="1"/>
  <c r="Q1074" i="10" s="1"/>
  <c r="P1074" i="10"/>
  <c r="E1074" i="10"/>
  <c r="Q1073" i="10" a="1"/>
  <c r="Q1073" i="10" s="1"/>
  <c r="P1073" i="10"/>
  <c r="E1073" i="10"/>
  <c r="Q1072" i="10" a="1"/>
  <c r="Q1072" i="10" s="1"/>
  <c r="P1072" i="10"/>
  <c r="E1072" i="10"/>
  <c r="Q1071" i="10" a="1"/>
  <c r="Q1071" i="10" s="1"/>
  <c r="P1071" i="10"/>
  <c r="E1071" i="10"/>
  <c r="Q1070" i="10" a="1"/>
  <c r="Q1070" i="10" s="1"/>
  <c r="P1070" i="10"/>
  <c r="E1070" i="10"/>
  <c r="Q1069" i="10" a="1"/>
  <c r="Q1069" i="10" s="1"/>
  <c r="P1069" i="10"/>
  <c r="E1069" i="10"/>
  <c r="Q1068" i="10" a="1"/>
  <c r="Q1068" i="10" s="1"/>
  <c r="P1068" i="10"/>
  <c r="E1068" i="10"/>
  <c r="Q1067" i="10" a="1"/>
  <c r="Q1067" i="10" s="1"/>
  <c r="P1067" i="10"/>
  <c r="E1067" i="10"/>
  <c r="Q1066" i="10" a="1"/>
  <c r="Q1066" i="10" s="1"/>
  <c r="P1066" i="10"/>
  <c r="E1066" i="10"/>
  <c r="Q1065" i="10" a="1"/>
  <c r="Q1065" i="10" s="1"/>
  <c r="P1065" i="10"/>
  <c r="E1065" i="10"/>
  <c r="Q1064" i="10" a="1"/>
  <c r="Q1064" i="10" s="1"/>
  <c r="P1064" i="10"/>
  <c r="E1064" i="10"/>
  <c r="Q1063" i="10" a="1"/>
  <c r="Q1063" i="10" s="1"/>
  <c r="P1063" i="10"/>
  <c r="E1063" i="10"/>
  <c r="Q1062" i="10" a="1"/>
  <c r="Q1062" i="10" s="1"/>
  <c r="P1062" i="10"/>
  <c r="E1062" i="10"/>
  <c r="Q1061" i="10" a="1"/>
  <c r="Q1061" i="10" s="1"/>
  <c r="P1061" i="10"/>
  <c r="E1061" i="10"/>
  <c r="Q1060" i="10" a="1"/>
  <c r="Q1060" i="10" s="1"/>
  <c r="P1060" i="10"/>
  <c r="E1060" i="10"/>
  <c r="Q1059" i="10" a="1"/>
  <c r="Q1059" i="10" s="1"/>
  <c r="P1059" i="10"/>
  <c r="E1059" i="10"/>
  <c r="Q1058" i="10" a="1"/>
  <c r="Q1058" i="10" s="1"/>
  <c r="P1058" i="10"/>
  <c r="E1058" i="10"/>
  <c r="Q1057" i="10" a="1"/>
  <c r="Q1057" i="10" s="1"/>
  <c r="P1057" i="10"/>
  <c r="E1057" i="10"/>
  <c r="Q1056" i="10" a="1"/>
  <c r="Q1056" i="10" s="1"/>
  <c r="P1056" i="10"/>
  <c r="E1056" i="10"/>
  <c r="Q1055" i="10" a="1"/>
  <c r="Q1055" i="10" s="1"/>
  <c r="P1055" i="10"/>
  <c r="E1055" i="10"/>
  <c r="Q1054" i="10" a="1"/>
  <c r="Q1054" i="10" s="1"/>
  <c r="P1054" i="10"/>
  <c r="E1054" i="10"/>
  <c r="Q1053" i="10" a="1"/>
  <c r="Q1053" i="10" s="1"/>
  <c r="P1053" i="10"/>
  <c r="E1053" i="10"/>
  <c r="Q1052" i="10" a="1"/>
  <c r="Q1052" i="10" s="1"/>
  <c r="P1052" i="10"/>
  <c r="E1052" i="10"/>
  <c r="Q1051" i="10" a="1"/>
  <c r="Q1051" i="10" s="1"/>
  <c r="P1051" i="10"/>
  <c r="E1051" i="10"/>
  <c r="Q1050" i="10" a="1"/>
  <c r="Q1050" i="10" s="1"/>
  <c r="P1050" i="10"/>
  <c r="E1050" i="10"/>
  <c r="Q1049" i="10" a="1"/>
  <c r="Q1049" i="10" s="1"/>
  <c r="P1049" i="10"/>
  <c r="E1049" i="10"/>
  <c r="Q1048" i="10" a="1"/>
  <c r="Q1048" i="10" s="1"/>
  <c r="P1048" i="10"/>
  <c r="E1048" i="10"/>
  <c r="Q1047" i="10" a="1"/>
  <c r="Q1047" i="10" s="1"/>
  <c r="P1047" i="10"/>
  <c r="E1047" i="10"/>
  <c r="Q1046" i="10" a="1"/>
  <c r="Q1046" i="10" s="1"/>
  <c r="P1046" i="10"/>
  <c r="E1046" i="10"/>
  <c r="Q1045" i="10" a="1"/>
  <c r="Q1045" i="10" s="1"/>
  <c r="P1045" i="10"/>
  <c r="E1045" i="10"/>
  <c r="Q1044" i="10" a="1"/>
  <c r="Q1044" i="10" s="1"/>
  <c r="P1044" i="10"/>
  <c r="E1044" i="10"/>
  <c r="Q1043" i="10" a="1"/>
  <c r="Q1043" i="10" s="1"/>
  <c r="P1043" i="10"/>
  <c r="E1043" i="10"/>
  <c r="Q1042" i="10" a="1"/>
  <c r="Q1042" i="10" s="1"/>
  <c r="P1042" i="10"/>
  <c r="E1042" i="10"/>
  <c r="Q1041" i="10" a="1"/>
  <c r="Q1041" i="10" s="1"/>
  <c r="P1041" i="10"/>
  <c r="E1041" i="10"/>
  <c r="Q1040" i="10" a="1"/>
  <c r="Q1040" i="10" s="1"/>
  <c r="P1040" i="10"/>
  <c r="E1040" i="10"/>
  <c r="Q1039" i="10" a="1"/>
  <c r="Q1039" i="10" s="1"/>
  <c r="P1039" i="10"/>
  <c r="E1039" i="10"/>
  <c r="Q1038" i="10" a="1"/>
  <c r="Q1038" i="10" s="1"/>
  <c r="P1038" i="10"/>
  <c r="E1038" i="10"/>
  <c r="Q1037" i="10" a="1"/>
  <c r="Q1037" i="10" s="1"/>
  <c r="P1037" i="10"/>
  <c r="E1037" i="10"/>
  <c r="Q1036" i="10" a="1"/>
  <c r="Q1036" i="10" s="1"/>
  <c r="P1036" i="10"/>
  <c r="E1036" i="10"/>
  <c r="Q1035" i="10" a="1"/>
  <c r="Q1035" i="10" s="1"/>
  <c r="P1035" i="10"/>
  <c r="E1035" i="10"/>
  <c r="Q1034" i="10" a="1"/>
  <c r="Q1034" i="10" s="1"/>
  <c r="P1034" i="10"/>
  <c r="E1034" i="10"/>
  <c r="Q1033" i="10" a="1"/>
  <c r="Q1033" i="10" s="1"/>
  <c r="P1033" i="10"/>
  <c r="E1033" i="10"/>
  <c r="Q1032" i="10" a="1"/>
  <c r="Q1032" i="10" s="1"/>
  <c r="P1032" i="10"/>
  <c r="E1032" i="10"/>
  <c r="Q1031" i="10" a="1"/>
  <c r="Q1031" i="10" s="1"/>
  <c r="P1031" i="10"/>
  <c r="E1031" i="10"/>
  <c r="Q1030" i="10" a="1"/>
  <c r="Q1030" i="10" s="1"/>
  <c r="P1030" i="10"/>
  <c r="E1030" i="10"/>
  <c r="Q1029" i="10" a="1"/>
  <c r="Q1029" i="10" s="1"/>
  <c r="P1029" i="10"/>
  <c r="E1029" i="10"/>
  <c r="Q1028" i="10" a="1"/>
  <c r="Q1028" i="10" s="1"/>
  <c r="P1028" i="10"/>
  <c r="E1028" i="10"/>
  <c r="Q1027" i="10" a="1"/>
  <c r="Q1027" i="10" s="1"/>
  <c r="P1027" i="10"/>
  <c r="E1027" i="10"/>
  <c r="Q1026" i="10" a="1"/>
  <c r="Q1026" i="10" s="1"/>
  <c r="P1026" i="10"/>
  <c r="E1026" i="10"/>
  <c r="Q1025" i="10" a="1"/>
  <c r="Q1025" i="10" s="1"/>
  <c r="P1025" i="10"/>
  <c r="E1025" i="10"/>
  <c r="Q1024" i="10" a="1"/>
  <c r="Q1024" i="10" s="1"/>
  <c r="P1024" i="10"/>
  <c r="E1024" i="10"/>
  <c r="Q1023" i="10" a="1"/>
  <c r="Q1023" i="10" s="1"/>
  <c r="P1023" i="10"/>
  <c r="E1023" i="10"/>
  <c r="Q1022" i="10" a="1"/>
  <c r="Q1022" i="10" s="1"/>
  <c r="P1022" i="10"/>
  <c r="E1022" i="10"/>
  <c r="Q1021" i="10" a="1"/>
  <c r="Q1021" i="10" s="1"/>
  <c r="P1021" i="10"/>
  <c r="E1021" i="10"/>
  <c r="Q1020" i="10" a="1"/>
  <c r="Q1020" i="10" s="1"/>
  <c r="P1020" i="10"/>
  <c r="E1020" i="10"/>
  <c r="Q1019" i="10" a="1"/>
  <c r="Q1019" i="10" s="1"/>
  <c r="P1019" i="10"/>
  <c r="E1019" i="10"/>
  <c r="Q1018" i="10" a="1"/>
  <c r="Q1018" i="10" s="1"/>
  <c r="P1018" i="10"/>
  <c r="E1018" i="10"/>
  <c r="Q1017" i="10" a="1"/>
  <c r="Q1017" i="10" s="1"/>
  <c r="P1017" i="10"/>
  <c r="E1017" i="10"/>
  <c r="Q1016" i="10" a="1"/>
  <c r="Q1016" i="10" s="1"/>
  <c r="P1016" i="10"/>
  <c r="E1016" i="10"/>
  <c r="Q1015" i="10" a="1"/>
  <c r="Q1015" i="10" s="1"/>
  <c r="P1015" i="10"/>
  <c r="E1015" i="10"/>
  <c r="Q1014" i="10" a="1"/>
  <c r="Q1014" i="10" s="1"/>
  <c r="P1014" i="10"/>
  <c r="E1014" i="10"/>
  <c r="Q1013" i="10" a="1"/>
  <c r="Q1013" i="10" s="1"/>
  <c r="P1013" i="10"/>
  <c r="E1013" i="10"/>
  <c r="Q1012" i="10" a="1"/>
  <c r="Q1012" i="10" s="1"/>
  <c r="P1012" i="10"/>
  <c r="E1012" i="10"/>
  <c r="Q1011" i="10" a="1"/>
  <c r="Q1011" i="10" s="1"/>
  <c r="P1011" i="10"/>
  <c r="E1011" i="10"/>
  <c r="Q1010" i="10" a="1"/>
  <c r="Q1010" i="10" s="1"/>
  <c r="P1010" i="10"/>
  <c r="E1010" i="10"/>
  <c r="Q1009" i="10" a="1"/>
  <c r="Q1009" i="10" s="1"/>
  <c r="P1009" i="10"/>
  <c r="E1009" i="10"/>
  <c r="Q1008" i="10" a="1"/>
  <c r="Q1008" i="10" s="1"/>
  <c r="P1008" i="10"/>
  <c r="E1008" i="10"/>
  <c r="Q1007" i="10" a="1"/>
  <c r="Q1007" i="10" s="1"/>
  <c r="P1007" i="10"/>
  <c r="E1007" i="10"/>
  <c r="Q1006" i="10" a="1"/>
  <c r="Q1006" i="10" s="1"/>
  <c r="P1006" i="10"/>
  <c r="E1006" i="10"/>
  <c r="Q1005" i="10" a="1"/>
  <c r="Q1005" i="10" s="1"/>
  <c r="P1005" i="10"/>
  <c r="E1005" i="10"/>
  <c r="Q1004" i="10" a="1"/>
  <c r="Q1004" i="10" s="1"/>
  <c r="P1004" i="10"/>
  <c r="E1004" i="10"/>
  <c r="Q1003" i="10" a="1"/>
  <c r="Q1003" i="10" s="1"/>
  <c r="P1003" i="10"/>
  <c r="E1003" i="10"/>
  <c r="Q1002" i="10" a="1"/>
  <c r="Q1002" i="10" s="1"/>
  <c r="P1002" i="10"/>
  <c r="E1002" i="10"/>
  <c r="Q1001" i="10" a="1"/>
  <c r="Q1001" i="10" s="1"/>
  <c r="P1001" i="10"/>
  <c r="E1001" i="10"/>
  <c r="Q1000" i="10" a="1"/>
  <c r="Q1000" i="10" s="1"/>
  <c r="P1000" i="10"/>
  <c r="E1000" i="10"/>
  <c r="Q999" i="10" a="1"/>
  <c r="Q999" i="10" s="1"/>
  <c r="P999" i="10"/>
  <c r="E999" i="10"/>
  <c r="Q998" i="10" a="1"/>
  <c r="Q998" i="10" s="1"/>
  <c r="P998" i="10"/>
  <c r="E998" i="10"/>
  <c r="Q997" i="10" a="1"/>
  <c r="Q997" i="10" s="1"/>
  <c r="P997" i="10"/>
  <c r="E997" i="10"/>
  <c r="Q996" i="10" a="1"/>
  <c r="Q996" i="10" s="1"/>
  <c r="P996" i="10"/>
  <c r="E996" i="10"/>
  <c r="Q995" i="10" a="1"/>
  <c r="Q995" i="10" s="1"/>
  <c r="P995" i="10"/>
  <c r="E995" i="10"/>
  <c r="Q994" i="10" a="1"/>
  <c r="Q994" i="10" s="1"/>
  <c r="P994" i="10"/>
  <c r="E994" i="10"/>
  <c r="Q993" i="10" a="1"/>
  <c r="Q993" i="10" s="1"/>
  <c r="P993" i="10"/>
  <c r="E993" i="10"/>
  <c r="Q992" i="10" a="1"/>
  <c r="Q992" i="10" s="1"/>
  <c r="P992" i="10"/>
  <c r="E992" i="10"/>
  <c r="Q991" i="10" a="1"/>
  <c r="Q991" i="10" s="1"/>
  <c r="P991" i="10"/>
  <c r="E991" i="10"/>
  <c r="Q990" i="10" a="1"/>
  <c r="Q990" i="10" s="1"/>
  <c r="P990" i="10"/>
  <c r="E990" i="10"/>
  <c r="Q989" i="10" a="1"/>
  <c r="Q989" i="10" s="1"/>
  <c r="P989" i="10"/>
  <c r="E989" i="10"/>
  <c r="Q988" i="10" a="1"/>
  <c r="Q988" i="10" s="1"/>
  <c r="P988" i="10"/>
  <c r="E988" i="10"/>
  <c r="Q987" i="10" a="1"/>
  <c r="Q987" i="10" s="1"/>
  <c r="P987" i="10"/>
  <c r="E987" i="10"/>
  <c r="Q986" i="10" a="1"/>
  <c r="Q986" i="10" s="1"/>
  <c r="P986" i="10"/>
  <c r="E986" i="10"/>
  <c r="Q985" i="10" a="1"/>
  <c r="Q985" i="10" s="1"/>
  <c r="P985" i="10"/>
  <c r="E985" i="10"/>
  <c r="Q984" i="10" a="1"/>
  <c r="Q984" i="10" s="1"/>
  <c r="P984" i="10"/>
  <c r="E984" i="10"/>
  <c r="Q983" i="10" a="1"/>
  <c r="Q983" i="10" s="1"/>
  <c r="P983" i="10"/>
  <c r="E983" i="10"/>
  <c r="Q982" i="10" a="1"/>
  <c r="Q982" i="10" s="1"/>
  <c r="P982" i="10"/>
  <c r="E982" i="10"/>
  <c r="Q981" i="10" a="1"/>
  <c r="Q981" i="10" s="1"/>
  <c r="P981" i="10"/>
  <c r="E981" i="10"/>
  <c r="Q980" i="10" a="1"/>
  <c r="Q980" i="10" s="1"/>
  <c r="P980" i="10"/>
  <c r="E980" i="10"/>
  <c r="Q979" i="10" a="1"/>
  <c r="Q979" i="10" s="1"/>
  <c r="P979" i="10"/>
  <c r="E979" i="10"/>
  <c r="Q978" i="10" a="1"/>
  <c r="Q978" i="10" s="1"/>
  <c r="P978" i="10"/>
  <c r="E978" i="10"/>
  <c r="Q977" i="10" a="1"/>
  <c r="Q977" i="10" s="1"/>
  <c r="P977" i="10"/>
  <c r="E977" i="10"/>
  <c r="Q976" i="10" a="1"/>
  <c r="Q976" i="10" s="1"/>
  <c r="P976" i="10"/>
  <c r="E976" i="10"/>
  <c r="Q975" i="10" a="1"/>
  <c r="Q975" i="10" s="1"/>
  <c r="P975" i="10"/>
  <c r="E975" i="10"/>
  <c r="Q974" i="10" a="1"/>
  <c r="Q974" i="10" s="1"/>
  <c r="P974" i="10"/>
  <c r="E974" i="10"/>
  <c r="Q973" i="10" a="1"/>
  <c r="Q973" i="10" s="1"/>
  <c r="P973" i="10"/>
  <c r="E973" i="10"/>
  <c r="Q972" i="10" a="1"/>
  <c r="Q972" i="10" s="1"/>
  <c r="P972" i="10"/>
  <c r="E972" i="10"/>
  <c r="Q971" i="10" a="1"/>
  <c r="Q971" i="10" s="1"/>
  <c r="P971" i="10"/>
  <c r="E971" i="10"/>
  <c r="Q970" i="10" a="1"/>
  <c r="Q970" i="10" s="1"/>
  <c r="P970" i="10"/>
  <c r="E970" i="10"/>
  <c r="Q969" i="10" a="1"/>
  <c r="Q969" i="10" s="1"/>
  <c r="P969" i="10"/>
  <c r="E969" i="10"/>
  <c r="Q968" i="10" a="1"/>
  <c r="Q968" i="10" s="1"/>
  <c r="P968" i="10"/>
  <c r="E968" i="10"/>
  <c r="Q967" i="10" a="1"/>
  <c r="Q967" i="10" s="1"/>
  <c r="P967" i="10"/>
  <c r="E967" i="10"/>
  <c r="Q966" i="10" a="1"/>
  <c r="Q966" i="10" s="1"/>
  <c r="P966" i="10"/>
  <c r="E966" i="10"/>
  <c r="Q965" i="10" a="1"/>
  <c r="Q965" i="10" s="1"/>
  <c r="P965" i="10"/>
  <c r="E965" i="10"/>
  <c r="Q964" i="10" a="1"/>
  <c r="Q964" i="10" s="1"/>
  <c r="P964" i="10"/>
  <c r="E964" i="10"/>
  <c r="Q963" i="10" a="1"/>
  <c r="Q963" i="10" s="1"/>
  <c r="P963" i="10"/>
  <c r="E963" i="10"/>
  <c r="Q962" i="10" a="1"/>
  <c r="Q962" i="10" s="1"/>
  <c r="P962" i="10"/>
  <c r="E962" i="10"/>
  <c r="Q961" i="10" a="1"/>
  <c r="Q961" i="10" s="1"/>
  <c r="P961" i="10"/>
  <c r="E961" i="10"/>
  <c r="Q960" i="10" a="1"/>
  <c r="Q960" i="10" s="1"/>
  <c r="P960" i="10"/>
  <c r="E960" i="10"/>
  <c r="Q959" i="10" a="1"/>
  <c r="Q959" i="10" s="1"/>
  <c r="P959" i="10"/>
  <c r="E959" i="10"/>
  <c r="Q958" i="10" a="1"/>
  <c r="Q958" i="10" s="1"/>
  <c r="P958" i="10"/>
  <c r="E958" i="10"/>
  <c r="Q957" i="10" a="1"/>
  <c r="Q957" i="10" s="1"/>
  <c r="P957" i="10"/>
  <c r="E957" i="10"/>
  <c r="Q956" i="10" a="1"/>
  <c r="Q956" i="10" s="1"/>
  <c r="P956" i="10"/>
  <c r="E956" i="10"/>
  <c r="Q955" i="10" a="1"/>
  <c r="Q955" i="10" s="1"/>
  <c r="P955" i="10"/>
  <c r="E955" i="10"/>
  <c r="Q954" i="10" a="1"/>
  <c r="Q954" i="10" s="1"/>
  <c r="P954" i="10"/>
  <c r="E954" i="10"/>
  <c r="Q953" i="10" a="1"/>
  <c r="Q953" i="10" s="1"/>
  <c r="P953" i="10"/>
  <c r="E953" i="10"/>
  <c r="Q952" i="10" a="1"/>
  <c r="Q952" i="10" s="1"/>
  <c r="P952" i="10"/>
  <c r="E952" i="10"/>
  <c r="Q951" i="10" a="1"/>
  <c r="Q951" i="10" s="1"/>
  <c r="P951" i="10"/>
  <c r="E951" i="10"/>
  <c r="Q950" i="10" a="1"/>
  <c r="Q950" i="10" s="1"/>
  <c r="P950" i="10"/>
  <c r="E950" i="10"/>
  <c r="Q949" i="10" a="1"/>
  <c r="Q949" i="10" s="1"/>
  <c r="P949" i="10"/>
  <c r="E949" i="10"/>
  <c r="Q948" i="10" a="1"/>
  <c r="Q948" i="10" s="1"/>
  <c r="P948" i="10"/>
  <c r="E948" i="10"/>
  <c r="Q947" i="10" a="1"/>
  <c r="Q947" i="10" s="1"/>
  <c r="P947" i="10"/>
  <c r="E947" i="10"/>
  <c r="Q946" i="10" a="1"/>
  <c r="Q946" i="10" s="1"/>
  <c r="P946" i="10"/>
  <c r="E946" i="10"/>
  <c r="Q945" i="10" a="1"/>
  <c r="Q945" i="10" s="1"/>
  <c r="P945" i="10"/>
  <c r="E945" i="10"/>
  <c r="Q944" i="10" a="1"/>
  <c r="Q944" i="10" s="1"/>
  <c r="P944" i="10"/>
  <c r="E944" i="10"/>
  <c r="Q943" i="10" a="1"/>
  <c r="Q943" i="10" s="1"/>
  <c r="P943" i="10"/>
  <c r="E943" i="10"/>
  <c r="Q942" i="10" a="1"/>
  <c r="Q942" i="10" s="1"/>
  <c r="P942" i="10"/>
  <c r="E942" i="10"/>
  <c r="Q941" i="10" a="1"/>
  <c r="Q941" i="10" s="1"/>
  <c r="P941" i="10"/>
  <c r="E941" i="10"/>
  <c r="Q940" i="10" a="1"/>
  <c r="Q940" i="10" s="1"/>
  <c r="P940" i="10"/>
  <c r="E940" i="10"/>
  <c r="Q939" i="10" a="1"/>
  <c r="Q939" i="10" s="1"/>
  <c r="P939" i="10"/>
  <c r="E939" i="10"/>
  <c r="Q938" i="10" a="1"/>
  <c r="Q938" i="10" s="1"/>
  <c r="P938" i="10"/>
  <c r="E938" i="10"/>
  <c r="Q937" i="10" a="1"/>
  <c r="Q937" i="10" s="1"/>
  <c r="P937" i="10"/>
  <c r="E937" i="10"/>
  <c r="Q936" i="10" a="1"/>
  <c r="Q936" i="10" s="1"/>
  <c r="P936" i="10"/>
  <c r="E936" i="10"/>
  <c r="Q935" i="10" a="1"/>
  <c r="Q935" i="10" s="1"/>
  <c r="P935" i="10"/>
  <c r="E935" i="10"/>
  <c r="Q934" i="10" a="1"/>
  <c r="Q934" i="10" s="1"/>
  <c r="P934" i="10"/>
  <c r="E934" i="10"/>
  <c r="Q933" i="10" a="1"/>
  <c r="Q933" i="10" s="1"/>
  <c r="P933" i="10"/>
  <c r="E933" i="10"/>
  <c r="Q932" i="10" a="1"/>
  <c r="Q932" i="10" s="1"/>
  <c r="P932" i="10"/>
  <c r="E932" i="10"/>
  <c r="Q931" i="10" a="1"/>
  <c r="Q931" i="10" s="1"/>
  <c r="P931" i="10"/>
  <c r="E931" i="10"/>
  <c r="Q930" i="10" a="1"/>
  <c r="Q930" i="10" s="1"/>
  <c r="P930" i="10"/>
  <c r="E930" i="10"/>
  <c r="Q929" i="10" a="1"/>
  <c r="Q929" i="10" s="1"/>
  <c r="P929" i="10"/>
  <c r="E929" i="10"/>
  <c r="Q928" i="10" a="1"/>
  <c r="Q928" i="10" s="1"/>
  <c r="P928" i="10"/>
  <c r="E928" i="10"/>
  <c r="Q927" i="10" a="1"/>
  <c r="Q927" i="10" s="1"/>
  <c r="P927" i="10"/>
  <c r="E927" i="10"/>
  <c r="Q926" i="10" a="1"/>
  <c r="Q926" i="10" s="1"/>
  <c r="P926" i="10"/>
  <c r="E926" i="10"/>
  <c r="Q925" i="10" a="1"/>
  <c r="Q925" i="10" s="1"/>
  <c r="P925" i="10"/>
  <c r="E925" i="10"/>
  <c r="Q924" i="10" a="1"/>
  <c r="Q924" i="10" s="1"/>
  <c r="P924" i="10"/>
  <c r="E924" i="10"/>
  <c r="Q923" i="10" a="1"/>
  <c r="Q923" i="10" s="1"/>
  <c r="P923" i="10"/>
  <c r="E923" i="10"/>
  <c r="Q922" i="10" a="1"/>
  <c r="Q922" i="10" s="1"/>
  <c r="P922" i="10"/>
  <c r="E922" i="10"/>
  <c r="Q921" i="10" a="1"/>
  <c r="Q921" i="10" s="1"/>
  <c r="P921" i="10"/>
  <c r="E921" i="10"/>
  <c r="Q920" i="10" a="1"/>
  <c r="Q920" i="10" s="1"/>
  <c r="P920" i="10"/>
  <c r="E920" i="10"/>
  <c r="Q919" i="10" a="1"/>
  <c r="Q919" i="10" s="1"/>
  <c r="P919" i="10"/>
  <c r="E919" i="10"/>
  <c r="Q918" i="10" a="1"/>
  <c r="Q918" i="10" s="1"/>
  <c r="P918" i="10"/>
  <c r="E918" i="10"/>
  <c r="Q917" i="10" a="1"/>
  <c r="Q917" i="10" s="1"/>
  <c r="P917" i="10"/>
  <c r="E917" i="10"/>
  <c r="Q916" i="10" a="1"/>
  <c r="Q916" i="10" s="1"/>
  <c r="P916" i="10"/>
  <c r="E916" i="10"/>
  <c r="Q915" i="10" a="1"/>
  <c r="Q915" i="10" s="1"/>
  <c r="P915" i="10"/>
  <c r="E915" i="10"/>
  <c r="Q914" i="10" a="1"/>
  <c r="Q914" i="10" s="1"/>
  <c r="P914" i="10"/>
  <c r="E914" i="10"/>
  <c r="Q913" i="10" a="1"/>
  <c r="Q913" i="10" s="1"/>
  <c r="P913" i="10"/>
  <c r="E913" i="10"/>
  <c r="Q912" i="10" a="1"/>
  <c r="Q912" i="10" s="1"/>
  <c r="P912" i="10"/>
  <c r="E912" i="10"/>
  <c r="Q911" i="10" a="1"/>
  <c r="Q911" i="10" s="1"/>
  <c r="P911" i="10"/>
  <c r="E911" i="10"/>
  <c r="Q910" i="10" a="1"/>
  <c r="Q910" i="10" s="1"/>
  <c r="P910" i="10"/>
  <c r="E910" i="10"/>
  <c r="Q909" i="10" a="1"/>
  <c r="Q909" i="10" s="1"/>
  <c r="P909" i="10"/>
  <c r="E909" i="10"/>
  <c r="Q908" i="10" a="1"/>
  <c r="Q908" i="10" s="1"/>
  <c r="P908" i="10"/>
  <c r="E908" i="10"/>
  <c r="Q907" i="10" a="1"/>
  <c r="Q907" i="10" s="1"/>
  <c r="P907" i="10"/>
  <c r="E907" i="10"/>
  <c r="Q906" i="10" a="1"/>
  <c r="Q906" i="10" s="1"/>
  <c r="P906" i="10"/>
  <c r="E906" i="10"/>
  <c r="Q905" i="10" a="1"/>
  <c r="Q905" i="10" s="1"/>
  <c r="P905" i="10"/>
  <c r="E905" i="10"/>
  <c r="Q904" i="10" a="1"/>
  <c r="Q904" i="10" s="1"/>
  <c r="P904" i="10"/>
  <c r="E904" i="10"/>
  <c r="Q903" i="10" a="1"/>
  <c r="Q903" i="10" s="1"/>
  <c r="P903" i="10"/>
  <c r="E903" i="10"/>
  <c r="Q902" i="10" a="1"/>
  <c r="Q902" i="10" s="1"/>
  <c r="P902" i="10"/>
  <c r="E902" i="10"/>
  <c r="Q901" i="10" a="1"/>
  <c r="Q901" i="10" s="1"/>
  <c r="P901" i="10"/>
  <c r="E901" i="10"/>
  <c r="Q900" i="10" a="1"/>
  <c r="Q900" i="10" s="1"/>
  <c r="P900" i="10"/>
  <c r="E900" i="10"/>
  <c r="Q899" i="10" a="1"/>
  <c r="Q899" i="10" s="1"/>
  <c r="P899" i="10"/>
  <c r="E899" i="10"/>
  <c r="Q898" i="10" a="1"/>
  <c r="Q898" i="10" s="1"/>
  <c r="P898" i="10"/>
  <c r="E898" i="10"/>
  <c r="Q897" i="10" a="1"/>
  <c r="Q897" i="10" s="1"/>
  <c r="P897" i="10"/>
  <c r="E897" i="10"/>
  <c r="Q896" i="10" a="1"/>
  <c r="Q896" i="10" s="1"/>
  <c r="P896" i="10"/>
  <c r="E896" i="10"/>
  <c r="Q895" i="10" a="1"/>
  <c r="Q895" i="10" s="1"/>
  <c r="P895" i="10"/>
  <c r="E895" i="10"/>
  <c r="Q894" i="10" a="1"/>
  <c r="Q894" i="10" s="1"/>
  <c r="P894" i="10"/>
  <c r="E894" i="10"/>
  <c r="Q893" i="10" a="1"/>
  <c r="Q893" i="10" s="1"/>
  <c r="P893" i="10"/>
  <c r="E893" i="10"/>
  <c r="Q892" i="10" a="1"/>
  <c r="Q892" i="10" s="1"/>
  <c r="P892" i="10"/>
  <c r="E892" i="10"/>
  <c r="Q891" i="10" a="1"/>
  <c r="Q891" i="10" s="1"/>
  <c r="P891" i="10"/>
  <c r="E891" i="10"/>
  <c r="Q890" i="10" a="1"/>
  <c r="Q890" i="10" s="1"/>
  <c r="P890" i="10"/>
  <c r="E890" i="10"/>
  <c r="Q889" i="10" a="1"/>
  <c r="Q889" i="10" s="1"/>
  <c r="P889" i="10"/>
  <c r="E889" i="10"/>
  <c r="Q888" i="10" a="1"/>
  <c r="Q888" i="10" s="1"/>
  <c r="P888" i="10"/>
  <c r="E888" i="10"/>
  <c r="Q887" i="10" a="1"/>
  <c r="Q887" i="10" s="1"/>
  <c r="P887" i="10"/>
  <c r="E887" i="10"/>
  <c r="Q886" i="10" a="1"/>
  <c r="Q886" i="10" s="1"/>
  <c r="P886" i="10"/>
  <c r="E886" i="10"/>
  <c r="Q885" i="10" a="1"/>
  <c r="Q885" i="10" s="1"/>
  <c r="P885" i="10"/>
  <c r="E885" i="10"/>
  <c r="Q884" i="10" a="1"/>
  <c r="Q884" i="10" s="1"/>
  <c r="P884" i="10"/>
  <c r="E884" i="10"/>
  <c r="Q883" i="10" a="1"/>
  <c r="Q883" i="10" s="1"/>
  <c r="P883" i="10"/>
  <c r="E883" i="10"/>
  <c r="Q882" i="10" a="1"/>
  <c r="Q882" i="10" s="1"/>
  <c r="P882" i="10"/>
  <c r="E882" i="10"/>
  <c r="Q881" i="10" a="1"/>
  <c r="Q881" i="10" s="1"/>
  <c r="P881" i="10"/>
  <c r="E881" i="10"/>
  <c r="Q880" i="10" a="1"/>
  <c r="Q880" i="10" s="1"/>
  <c r="P880" i="10"/>
  <c r="E880" i="10"/>
  <c r="Q879" i="10" a="1"/>
  <c r="Q879" i="10" s="1"/>
  <c r="P879" i="10"/>
  <c r="E879" i="10"/>
  <c r="Q878" i="10" a="1"/>
  <c r="Q878" i="10" s="1"/>
  <c r="P878" i="10"/>
  <c r="E878" i="10"/>
  <c r="Q877" i="10" a="1"/>
  <c r="Q877" i="10" s="1"/>
  <c r="P877" i="10"/>
  <c r="E877" i="10"/>
  <c r="Q876" i="10" a="1"/>
  <c r="Q876" i="10" s="1"/>
  <c r="P876" i="10"/>
  <c r="E876" i="10"/>
  <c r="Q875" i="10" a="1"/>
  <c r="Q875" i="10" s="1"/>
  <c r="P875" i="10"/>
  <c r="E875" i="10"/>
  <c r="Q874" i="10" a="1"/>
  <c r="Q874" i="10" s="1"/>
  <c r="P874" i="10"/>
  <c r="E874" i="10"/>
  <c r="Q873" i="10" a="1"/>
  <c r="Q873" i="10" s="1"/>
  <c r="P873" i="10"/>
  <c r="E873" i="10"/>
  <c r="Q872" i="10" a="1"/>
  <c r="Q872" i="10" s="1"/>
  <c r="P872" i="10"/>
  <c r="E872" i="10"/>
  <c r="Q871" i="10" a="1"/>
  <c r="Q871" i="10" s="1"/>
  <c r="P871" i="10"/>
  <c r="E871" i="10"/>
  <c r="Q870" i="10" a="1"/>
  <c r="Q870" i="10" s="1"/>
  <c r="P870" i="10"/>
  <c r="E870" i="10"/>
  <c r="Q869" i="10" a="1"/>
  <c r="Q869" i="10" s="1"/>
  <c r="P869" i="10"/>
  <c r="E869" i="10"/>
  <c r="Q868" i="10" a="1"/>
  <c r="Q868" i="10" s="1"/>
  <c r="P868" i="10"/>
  <c r="E868" i="10"/>
  <c r="Q867" i="10" a="1"/>
  <c r="Q867" i="10" s="1"/>
  <c r="P867" i="10"/>
  <c r="E867" i="10"/>
  <c r="Q866" i="10" a="1"/>
  <c r="Q866" i="10" s="1"/>
  <c r="P866" i="10"/>
  <c r="E866" i="10"/>
  <c r="Q865" i="10" a="1"/>
  <c r="Q865" i="10" s="1"/>
  <c r="P865" i="10"/>
  <c r="E865" i="10"/>
  <c r="Q864" i="10" a="1"/>
  <c r="Q864" i="10" s="1"/>
  <c r="P864" i="10"/>
  <c r="E864" i="10"/>
  <c r="Q863" i="10" a="1"/>
  <c r="Q863" i="10" s="1"/>
  <c r="P863" i="10"/>
  <c r="E863" i="10"/>
  <c r="Q862" i="10" a="1"/>
  <c r="Q862" i="10" s="1"/>
  <c r="P862" i="10"/>
  <c r="E862" i="10"/>
  <c r="Q861" i="10" a="1"/>
  <c r="Q861" i="10" s="1"/>
  <c r="P861" i="10"/>
  <c r="E861" i="10"/>
  <c r="Q860" i="10" a="1"/>
  <c r="Q860" i="10" s="1"/>
  <c r="P860" i="10"/>
  <c r="E860" i="10"/>
  <c r="Q859" i="10" a="1"/>
  <c r="Q859" i="10" s="1"/>
  <c r="P859" i="10"/>
  <c r="E859" i="10"/>
  <c r="Q858" i="10" a="1"/>
  <c r="Q858" i="10" s="1"/>
  <c r="P858" i="10"/>
  <c r="E858" i="10"/>
  <c r="Q857" i="10" a="1"/>
  <c r="Q857" i="10" s="1"/>
  <c r="P857" i="10"/>
  <c r="E857" i="10"/>
  <c r="Q856" i="10" a="1"/>
  <c r="Q856" i="10" s="1"/>
  <c r="P856" i="10"/>
  <c r="E856" i="10"/>
  <c r="Q855" i="10" a="1"/>
  <c r="Q855" i="10" s="1"/>
  <c r="P855" i="10"/>
  <c r="E855" i="10"/>
  <c r="Q854" i="10" a="1"/>
  <c r="Q854" i="10" s="1"/>
  <c r="P854" i="10"/>
  <c r="E854" i="10"/>
  <c r="Q853" i="10" a="1"/>
  <c r="Q853" i="10" s="1"/>
  <c r="P853" i="10"/>
  <c r="E853" i="10"/>
  <c r="Q852" i="10" a="1"/>
  <c r="Q852" i="10" s="1"/>
  <c r="P852" i="10"/>
  <c r="E852" i="10"/>
  <c r="Q851" i="10" a="1"/>
  <c r="Q851" i="10" s="1"/>
  <c r="P851" i="10"/>
  <c r="E851" i="10"/>
  <c r="Q850" i="10" a="1"/>
  <c r="Q850" i="10" s="1"/>
  <c r="P850" i="10"/>
  <c r="E850" i="10"/>
  <c r="Q849" i="10" a="1"/>
  <c r="Q849" i="10" s="1"/>
  <c r="P849" i="10"/>
  <c r="E849" i="10"/>
  <c r="Q848" i="10" a="1"/>
  <c r="Q848" i="10" s="1"/>
  <c r="P848" i="10"/>
  <c r="E848" i="10"/>
  <c r="Q847" i="10" a="1"/>
  <c r="Q847" i="10" s="1"/>
  <c r="P847" i="10"/>
  <c r="E847" i="10"/>
  <c r="Q846" i="10" a="1"/>
  <c r="Q846" i="10" s="1"/>
  <c r="P846" i="10"/>
  <c r="E846" i="10"/>
  <c r="Q845" i="10" a="1"/>
  <c r="Q845" i="10" s="1"/>
  <c r="P845" i="10"/>
  <c r="E845" i="10"/>
  <c r="Q844" i="10" a="1"/>
  <c r="Q844" i="10" s="1"/>
  <c r="P844" i="10"/>
  <c r="E844" i="10"/>
  <c r="Q843" i="10" a="1"/>
  <c r="Q843" i="10" s="1"/>
  <c r="P843" i="10"/>
  <c r="E843" i="10"/>
  <c r="Q842" i="10" a="1"/>
  <c r="Q842" i="10" s="1"/>
  <c r="P842" i="10"/>
  <c r="E842" i="10"/>
  <c r="Q841" i="10" a="1"/>
  <c r="Q841" i="10" s="1"/>
  <c r="P841" i="10"/>
  <c r="E841" i="10"/>
  <c r="Q840" i="10" a="1"/>
  <c r="Q840" i="10" s="1"/>
  <c r="P840" i="10"/>
  <c r="E840" i="10"/>
  <c r="Q839" i="10" a="1"/>
  <c r="Q839" i="10" s="1"/>
  <c r="P839" i="10"/>
  <c r="E839" i="10"/>
  <c r="Q838" i="10" a="1"/>
  <c r="Q838" i="10" s="1"/>
  <c r="P838" i="10"/>
  <c r="E838" i="10"/>
  <c r="Q837" i="10" a="1"/>
  <c r="Q837" i="10" s="1"/>
  <c r="P837" i="10"/>
  <c r="E837" i="10"/>
  <c r="Q836" i="10" a="1"/>
  <c r="Q836" i="10" s="1"/>
  <c r="P836" i="10"/>
  <c r="E836" i="10"/>
  <c r="Q835" i="10" a="1"/>
  <c r="Q835" i="10" s="1"/>
  <c r="P835" i="10"/>
  <c r="E835" i="10"/>
  <c r="Q834" i="10" a="1"/>
  <c r="Q834" i="10" s="1"/>
  <c r="P834" i="10"/>
  <c r="E834" i="10"/>
  <c r="Q833" i="10" a="1"/>
  <c r="Q833" i="10" s="1"/>
  <c r="P833" i="10"/>
  <c r="E833" i="10"/>
  <c r="Q832" i="10" a="1"/>
  <c r="Q832" i="10" s="1"/>
  <c r="P832" i="10"/>
  <c r="E832" i="10"/>
  <c r="Q831" i="10" a="1"/>
  <c r="Q831" i="10" s="1"/>
  <c r="P831" i="10"/>
  <c r="E831" i="10"/>
  <c r="Q830" i="10" a="1"/>
  <c r="Q830" i="10" s="1"/>
  <c r="P830" i="10"/>
  <c r="E830" i="10"/>
  <c r="Q829" i="10" a="1"/>
  <c r="Q829" i="10" s="1"/>
  <c r="P829" i="10"/>
  <c r="E829" i="10"/>
  <c r="Q828" i="10" a="1"/>
  <c r="Q828" i="10" s="1"/>
  <c r="P828" i="10"/>
  <c r="E828" i="10"/>
  <c r="Q827" i="10" a="1"/>
  <c r="Q827" i="10" s="1"/>
  <c r="P827" i="10"/>
  <c r="E827" i="10"/>
  <c r="Q826" i="10" a="1"/>
  <c r="Q826" i="10" s="1"/>
  <c r="P826" i="10"/>
  <c r="E826" i="10"/>
  <c r="Q825" i="10" a="1"/>
  <c r="Q825" i="10" s="1"/>
  <c r="P825" i="10"/>
  <c r="E825" i="10"/>
  <c r="Q824" i="10" a="1"/>
  <c r="Q824" i="10" s="1"/>
  <c r="P824" i="10"/>
  <c r="E824" i="10"/>
  <c r="Q823" i="10" a="1"/>
  <c r="Q823" i="10" s="1"/>
  <c r="P823" i="10"/>
  <c r="E823" i="10"/>
  <c r="Q822" i="10" a="1"/>
  <c r="Q822" i="10" s="1"/>
  <c r="P822" i="10"/>
  <c r="E822" i="10"/>
  <c r="Q821" i="10" a="1"/>
  <c r="Q821" i="10" s="1"/>
  <c r="P821" i="10"/>
  <c r="E821" i="10"/>
  <c r="Q820" i="10" a="1"/>
  <c r="Q820" i="10" s="1"/>
  <c r="P820" i="10"/>
  <c r="E820" i="10"/>
  <c r="Q819" i="10" a="1"/>
  <c r="Q819" i="10" s="1"/>
  <c r="P819" i="10"/>
  <c r="E819" i="10"/>
  <c r="Q818" i="10" a="1"/>
  <c r="Q818" i="10" s="1"/>
  <c r="P818" i="10"/>
  <c r="E818" i="10"/>
  <c r="Q817" i="10" a="1"/>
  <c r="Q817" i="10" s="1"/>
  <c r="P817" i="10"/>
  <c r="E817" i="10"/>
  <c r="Q816" i="10" a="1"/>
  <c r="Q816" i="10" s="1"/>
  <c r="P816" i="10"/>
  <c r="E816" i="10"/>
  <c r="Q815" i="10" a="1"/>
  <c r="Q815" i="10" s="1"/>
  <c r="P815" i="10"/>
  <c r="E815" i="10"/>
  <c r="Q814" i="10" a="1"/>
  <c r="Q814" i="10" s="1"/>
  <c r="P814" i="10"/>
  <c r="E814" i="10"/>
  <c r="Q813" i="10" a="1"/>
  <c r="Q813" i="10" s="1"/>
  <c r="P813" i="10"/>
  <c r="E813" i="10"/>
  <c r="Q812" i="10" a="1"/>
  <c r="Q812" i="10" s="1"/>
  <c r="P812" i="10"/>
  <c r="E812" i="10"/>
  <c r="Q811" i="10" a="1"/>
  <c r="Q811" i="10" s="1"/>
  <c r="P811" i="10"/>
  <c r="E811" i="10"/>
  <c r="Q810" i="10" a="1"/>
  <c r="Q810" i="10" s="1"/>
  <c r="P810" i="10"/>
  <c r="E810" i="10"/>
  <c r="Q809" i="10" a="1"/>
  <c r="Q809" i="10" s="1"/>
  <c r="P809" i="10"/>
  <c r="E809" i="10"/>
  <c r="Q808" i="10" a="1"/>
  <c r="Q808" i="10" s="1"/>
  <c r="P808" i="10"/>
  <c r="E808" i="10"/>
  <c r="Q807" i="10" a="1"/>
  <c r="Q807" i="10" s="1"/>
  <c r="P807" i="10"/>
  <c r="E807" i="10"/>
  <c r="Q806" i="10" a="1"/>
  <c r="Q806" i="10" s="1"/>
  <c r="P806" i="10"/>
  <c r="E806" i="10"/>
  <c r="Q805" i="10" a="1"/>
  <c r="Q805" i="10" s="1"/>
  <c r="P805" i="10"/>
  <c r="E805" i="10"/>
  <c r="Q804" i="10" a="1"/>
  <c r="Q804" i="10" s="1"/>
  <c r="P804" i="10"/>
  <c r="E804" i="10"/>
  <c r="Q803" i="10" a="1"/>
  <c r="Q803" i="10" s="1"/>
  <c r="P803" i="10"/>
  <c r="E803" i="10"/>
  <c r="Q802" i="10" a="1"/>
  <c r="Q802" i="10" s="1"/>
  <c r="P802" i="10"/>
  <c r="E802" i="10"/>
  <c r="Q801" i="10" a="1"/>
  <c r="Q801" i="10" s="1"/>
  <c r="P801" i="10"/>
  <c r="E801" i="10"/>
  <c r="Q800" i="10" a="1"/>
  <c r="Q800" i="10" s="1"/>
  <c r="P800" i="10"/>
  <c r="E800" i="10"/>
  <c r="Q799" i="10" a="1"/>
  <c r="Q799" i="10" s="1"/>
  <c r="P799" i="10"/>
  <c r="E799" i="10"/>
  <c r="Q798" i="10" a="1"/>
  <c r="Q798" i="10" s="1"/>
  <c r="P798" i="10"/>
  <c r="E798" i="10"/>
  <c r="Q797" i="10" a="1"/>
  <c r="Q797" i="10" s="1"/>
  <c r="P797" i="10"/>
  <c r="E797" i="10"/>
  <c r="Q796" i="10" a="1"/>
  <c r="Q796" i="10" s="1"/>
  <c r="P796" i="10"/>
  <c r="E796" i="10"/>
  <c r="Q795" i="10" a="1"/>
  <c r="Q795" i="10" s="1"/>
  <c r="P795" i="10"/>
  <c r="E795" i="10"/>
  <c r="Q794" i="10" a="1"/>
  <c r="Q794" i="10" s="1"/>
  <c r="P794" i="10"/>
  <c r="E794" i="10"/>
  <c r="Q793" i="10" a="1"/>
  <c r="Q793" i="10" s="1"/>
  <c r="P793" i="10"/>
  <c r="E793" i="10"/>
  <c r="Q792" i="10" a="1"/>
  <c r="Q792" i="10" s="1"/>
  <c r="P792" i="10"/>
  <c r="E792" i="10"/>
  <c r="Q791" i="10" a="1"/>
  <c r="Q791" i="10" s="1"/>
  <c r="P791" i="10"/>
  <c r="E791" i="10"/>
  <c r="Q790" i="10" a="1"/>
  <c r="Q790" i="10" s="1"/>
  <c r="P790" i="10"/>
  <c r="E790" i="10"/>
  <c r="Q789" i="10" a="1"/>
  <c r="Q789" i="10" s="1"/>
  <c r="P789" i="10"/>
  <c r="E789" i="10"/>
  <c r="Q788" i="10" a="1"/>
  <c r="Q788" i="10" s="1"/>
  <c r="P788" i="10"/>
  <c r="E788" i="10"/>
  <c r="Q787" i="10" a="1"/>
  <c r="Q787" i="10" s="1"/>
  <c r="P787" i="10"/>
  <c r="E787" i="10"/>
  <c r="Q786" i="10" a="1"/>
  <c r="Q786" i="10" s="1"/>
  <c r="P786" i="10"/>
  <c r="E786" i="10"/>
  <c r="Q785" i="10" a="1"/>
  <c r="Q785" i="10" s="1"/>
  <c r="P785" i="10"/>
  <c r="E785" i="10"/>
  <c r="Q784" i="10" a="1"/>
  <c r="Q784" i="10" s="1"/>
  <c r="P784" i="10"/>
  <c r="E784" i="10"/>
  <c r="Q783" i="10" a="1"/>
  <c r="Q783" i="10" s="1"/>
  <c r="P783" i="10"/>
  <c r="E783" i="10"/>
  <c r="Q782" i="10" a="1"/>
  <c r="Q782" i="10" s="1"/>
  <c r="P782" i="10"/>
  <c r="E782" i="10"/>
  <c r="Q781" i="10" a="1"/>
  <c r="Q781" i="10" s="1"/>
  <c r="P781" i="10"/>
  <c r="E781" i="10"/>
  <c r="Q780" i="10" a="1"/>
  <c r="Q780" i="10" s="1"/>
  <c r="P780" i="10"/>
  <c r="E780" i="10"/>
  <c r="Q779" i="10" a="1"/>
  <c r="Q779" i="10" s="1"/>
  <c r="P779" i="10"/>
  <c r="E779" i="10"/>
  <c r="Q778" i="10" a="1"/>
  <c r="Q778" i="10" s="1"/>
  <c r="P778" i="10"/>
  <c r="E778" i="10"/>
  <c r="Q777" i="10" a="1"/>
  <c r="Q777" i="10" s="1"/>
  <c r="P777" i="10"/>
  <c r="E777" i="10"/>
  <c r="Q776" i="10" a="1"/>
  <c r="Q776" i="10" s="1"/>
  <c r="P776" i="10"/>
  <c r="E776" i="10"/>
  <c r="Q775" i="10" a="1"/>
  <c r="Q775" i="10" s="1"/>
  <c r="P775" i="10"/>
  <c r="E775" i="10"/>
  <c r="Q774" i="10" a="1"/>
  <c r="Q774" i="10" s="1"/>
  <c r="P774" i="10"/>
  <c r="E774" i="10"/>
  <c r="Q773" i="10" a="1"/>
  <c r="Q773" i="10" s="1"/>
  <c r="P773" i="10"/>
  <c r="E773" i="10"/>
  <c r="Q772" i="10" a="1"/>
  <c r="Q772" i="10" s="1"/>
  <c r="P772" i="10"/>
  <c r="E772" i="10"/>
  <c r="Q771" i="10" a="1"/>
  <c r="Q771" i="10" s="1"/>
  <c r="P771" i="10"/>
  <c r="E771" i="10"/>
  <c r="Q770" i="10" a="1"/>
  <c r="Q770" i="10" s="1"/>
  <c r="P770" i="10"/>
  <c r="E770" i="10"/>
  <c r="Q769" i="10" a="1"/>
  <c r="Q769" i="10" s="1"/>
  <c r="P769" i="10"/>
  <c r="E769" i="10"/>
  <c r="Q768" i="10" a="1"/>
  <c r="Q768" i="10" s="1"/>
  <c r="P768" i="10"/>
  <c r="E768" i="10"/>
  <c r="Q767" i="10" a="1"/>
  <c r="Q767" i="10" s="1"/>
  <c r="P767" i="10"/>
  <c r="E767" i="10"/>
  <c r="Q766" i="10" a="1"/>
  <c r="Q766" i="10" s="1"/>
  <c r="P766" i="10"/>
  <c r="E766" i="10"/>
  <c r="Q765" i="10" a="1"/>
  <c r="Q765" i="10" s="1"/>
  <c r="P765" i="10"/>
  <c r="E765" i="10"/>
  <c r="Q764" i="10" a="1"/>
  <c r="Q764" i="10" s="1"/>
  <c r="P764" i="10"/>
  <c r="E764" i="10"/>
  <c r="Q763" i="10" a="1"/>
  <c r="Q763" i="10" s="1"/>
  <c r="P763" i="10"/>
  <c r="E763" i="10"/>
  <c r="Q762" i="10" a="1"/>
  <c r="Q762" i="10" s="1"/>
  <c r="P762" i="10"/>
  <c r="E762" i="10"/>
  <c r="Q761" i="10" a="1"/>
  <c r="Q761" i="10" s="1"/>
  <c r="P761" i="10"/>
  <c r="E761" i="10"/>
  <c r="Q760" i="10" a="1"/>
  <c r="Q760" i="10" s="1"/>
  <c r="P760" i="10"/>
  <c r="E760" i="10"/>
  <c r="Q759" i="10" a="1"/>
  <c r="Q759" i="10" s="1"/>
  <c r="P759" i="10"/>
  <c r="E759" i="10"/>
  <c r="Q758" i="10" a="1"/>
  <c r="Q758" i="10" s="1"/>
  <c r="P758" i="10"/>
  <c r="E758" i="10"/>
  <c r="Q757" i="10" a="1"/>
  <c r="Q757" i="10" s="1"/>
  <c r="P757" i="10"/>
  <c r="E757" i="10"/>
  <c r="Q756" i="10" a="1"/>
  <c r="Q756" i="10" s="1"/>
  <c r="P756" i="10"/>
  <c r="E756" i="10"/>
  <c r="Q755" i="10" a="1"/>
  <c r="Q755" i="10" s="1"/>
  <c r="P755" i="10"/>
  <c r="E755" i="10"/>
  <c r="Q754" i="10" a="1"/>
  <c r="Q754" i="10" s="1"/>
  <c r="P754" i="10"/>
  <c r="E754" i="10"/>
  <c r="Q753" i="10" a="1"/>
  <c r="Q753" i="10" s="1"/>
  <c r="P753" i="10"/>
  <c r="E753" i="10"/>
  <c r="Q752" i="10" a="1"/>
  <c r="Q752" i="10" s="1"/>
  <c r="P752" i="10"/>
  <c r="E752" i="10"/>
  <c r="Q751" i="10" a="1"/>
  <c r="Q751" i="10" s="1"/>
  <c r="P751" i="10"/>
  <c r="E751" i="10"/>
  <c r="Q750" i="10" a="1"/>
  <c r="Q750" i="10" s="1"/>
  <c r="P750" i="10"/>
  <c r="E750" i="10"/>
  <c r="Q749" i="10" a="1"/>
  <c r="Q749" i="10" s="1"/>
  <c r="P749" i="10"/>
  <c r="E749" i="10"/>
  <c r="Q748" i="10" a="1"/>
  <c r="Q748" i="10" s="1"/>
  <c r="P748" i="10"/>
  <c r="E748" i="10"/>
  <c r="Q747" i="10" a="1"/>
  <c r="Q747" i="10" s="1"/>
  <c r="P747" i="10"/>
  <c r="E747" i="10"/>
  <c r="Q746" i="10" a="1"/>
  <c r="Q746" i="10" s="1"/>
  <c r="P746" i="10"/>
  <c r="E746" i="10"/>
  <c r="Q745" i="10" a="1"/>
  <c r="Q745" i="10" s="1"/>
  <c r="P745" i="10"/>
  <c r="E745" i="10"/>
  <c r="Q744" i="10" a="1"/>
  <c r="Q744" i="10" s="1"/>
  <c r="P744" i="10"/>
  <c r="E744" i="10"/>
  <c r="Q743" i="10" a="1"/>
  <c r="Q743" i="10" s="1"/>
  <c r="P743" i="10"/>
  <c r="E743" i="10"/>
  <c r="Q742" i="10" a="1"/>
  <c r="Q742" i="10" s="1"/>
  <c r="P742" i="10"/>
  <c r="E742" i="10"/>
  <c r="Q741" i="10" a="1"/>
  <c r="Q741" i="10" s="1"/>
  <c r="P741" i="10"/>
  <c r="E741" i="10"/>
  <c r="Q740" i="10" a="1"/>
  <c r="Q740" i="10" s="1"/>
  <c r="P740" i="10"/>
  <c r="E740" i="10"/>
  <c r="Q739" i="10" a="1"/>
  <c r="Q739" i="10" s="1"/>
  <c r="P739" i="10"/>
  <c r="E739" i="10"/>
  <c r="Q738" i="10" a="1"/>
  <c r="Q738" i="10" s="1"/>
  <c r="P738" i="10"/>
  <c r="E738" i="10"/>
  <c r="Q737" i="10" a="1"/>
  <c r="Q737" i="10" s="1"/>
  <c r="P737" i="10"/>
  <c r="E737" i="10"/>
  <c r="Q736" i="10" a="1"/>
  <c r="Q736" i="10" s="1"/>
  <c r="P736" i="10"/>
  <c r="E736" i="10"/>
  <c r="Q735" i="10" a="1"/>
  <c r="Q735" i="10" s="1"/>
  <c r="P735" i="10"/>
  <c r="E735" i="10"/>
  <c r="Q734" i="10" a="1"/>
  <c r="Q734" i="10" s="1"/>
  <c r="P734" i="10"/>
  <c r="E734" i="10"/>
  <c r="Q733" i="10" a="1"/>
  <c r="Q733" i="10" s="1"/>
  <c r="P733" i="10"/>
  <c r="E733" i="10"/>
  <c r="Q732" i="10" a="1"/>
  <c r="Q732" i="10" s="1"/>
  <c r="P732" i="10"/>
  <c r="E732" i="10"/>
  <c r="Q731" i="10" a="1"/>
  <c r="Q731" i="10" s="1"/>
  <c r="P731" i="10"/>
  <c r="E731" i="10"/>
  <c r="Q730" i="10" a="1"/>
  <c r="Q730" i="10" s="1"/>
  <c r="P730" i="10"/>
  <c r="E730" i="10"/>
  <c r="Q729" i="10" a="1"/>
  <c r="Q729" i="10" s="1"/>
  <c r="P729" i="10"/>
  <c r="E729" i="10"/>
  <c r="Q728" i="10" a="1"/>
  <c r="Q728" i="10" s="1"/>
  <c r="P728" i="10"/>
  <c r="E728" i="10"/>
  <c r="Q727" i="10" a="1"/>
  <c r="Q727" i="10" s="1"/>
  <c r="P727" i="10"/>
  <c r="E727" i="10"/>
  <c r="Q726" i="10" a="1"/>
  <c r="Q726" i="10" s="1"/>
  <c r="P726" i="10"/>
  <c r="E726" i="10"/>
  <c r="Q725" i="10" a="1"/>
  <c r="Q725" i="10" s="1"/>
  <c r="P725" i="10"/>
  <c r="E725" i="10"/>
  <c r="Q724" i="10" a="1"/>
  <c r="Q724" i="10" s="1"/>
  <c r="P724" i="10"/>
  <c r="E724" i="10"/>
  <c r="Q723" i="10" a="1"/>
  <c r="Q723" i="10" s="1"/>
  <c r="P723" i="10"/>
  <c r="E723" i="10"/>
  <c r="Q722" i="10" a="1"/>
  <c r="Q722" i="10" s="1"/>
  <c r="P722" i="10"/>
  <c r="E722" i="10"/>
  <c r="Q721" i="10" a="1"/>
  <c r="Q721" i="10" s="1"/>
  <c r="P721" i="10"/>
  <c r="E721" i="10"/>
  <c r="Q720" i="10" a="1"/>
  <c r="Q720" i="10" s="1"/>
  <c r="P720" i="10"/>
  <c r="E720" i="10"/>
  <c r="Q719" i="10" a="1"/>
  <c r="Q719" i="10" s="1"/>
  <c r="P719" i="10"/>
  <c r="E719" i="10"/>
  <c r="Q718" i="10" a="1"/>
  <c r="Q718" i="10" s="1"/>
  <c r="P718" i="10"/>
  <c r="E718" i="10"/>
  <c r="Q717" i="10" a="1"/>
  <c r="Q717" i="10" s="1"/>
  <c r="P717" i="10"/>
  <c r="E717" i="10"/>
  <c r="Q716" i="10" a="1"/>
  <c r="Q716" i="10" s="1"/>
  <c r="P716" i="10"/>
  <c r="E716" i="10"/>
  <c r="Q715" i="10" a="1"/>
  <c r="Q715" i="10" s="1"/>
  <c r="P715" i="10"/>
  <c r="E715" i="10"/>
  <c r="Q714" i="10" a="1"/>
  <c r="Q714" i="10" s="1"/>
  <c r="P714" i="10"/>
  <c r="E714" i="10"/>
  <c r="Q713" i="10" a="1"/>
  <c r="Q713" i="10" s="1"/>
  <c r="P713" i="10"/>
  <c r="E713" i="10"/>
  <c r="Q712" i="10" a="1"/>
  <c r="Q712" i="10" s="1"/>
  <c r="P712" i="10"/>
  <c r="E712" i="10"/>
  <c r="Q711" i="10" a="1"/>
  <c r="Q711" i="10" s="1"/>
  <c r="P711" i="10"/>
  <c r="E711" i="10"/>
  <c r="Q710" i="10" a="1"/>
  <c r="Q710" i="10" s="1"/>
  <c r="P710" i="10"/>
  <c r="E710" i="10"/>
  <c r="Q709" i="10" a="1"/>
  <c r="Q709" i="10" s="1"/>
  <c r="P709" i="10"/>
  <c r="E709" i="10"/>
  <c r="Q708" i="10" a="1"/>
  <c r="Q708" i="10" s="1"/>
  <c r="P708" i="10"/>
  <c r="E708" i="10"/>
  <c r="Q707" i="10" a="1"/>
  <c r="Q707" i="10" s="1"/>
  <c r="P707" i="10"/>
  <c r="E707" i="10"/>
  <c r="Q706" i="10" a="1"/>
  <c r="Q706" i="10" s="1"/>
  <c r="P706" i="10"/>
  <c r="E706" i="10"/>
  <c r="Q705" i="10" a="1"/>
  <c r="Q705" i="10" s="1"/>
  <c r="P705" i="10"/>
  <c r="E705" i="10"/>
  <c r="Q704" i="10" a="1"/>
  <c r="Q704" i="10" s="1"/>
  <c r="P704" i="10"/>
  <c r="E704" i="10"/>
  <c r="Q703" i="10" a="1"/>
  <c r="Q703" i="10" s="1"/>
  <c r="P703" i="10"/>
  <c r="E703" i="10"/>
  <c r="Q702" i="10" a="1"/>
  <c r="Q702" i="10" s="1"/>
  <c r="P702" i="10"/>
  <c r="E702" i="10"/>
  <c r="Q701" i="10" a="1"/>
  <c r="Q701" i="10" s="1"/>
  <c r="P701" i="10"/>
  <c r="E701" i="10"/>
  <c r="Q700" i="10" a="1"/>
  <c r="Q700" i="10" s="1"/>
  <c r="P700" i="10"/>
  <c r="E700" i="10"/>
  <c r="Q699" i="10" a="1"/>
  <c r="Q699" i="10" s="1"/>
  <c r="P699" i="10"/>
  <c r="E699" i="10"/>
  <c r="Q698" i="10" a="1"/>
  <c r="Q698" i="10" s="1"/>
  <c r="P698" i="10"/>
  <c r="E698" i="10"/>
  <c r="Q697" i="10" a="1"/>
  <c r="Q697" i="10" s="1"/>
  <c r="P697" i="10"/>
  <c r="E697" i="10"/>
  <c r="Q696" i="10" a="1"/>
  <c r="Q696" i="10" s="1"/>
  <c r="P696" i="10"/>
  <c r="E696" i="10"/>
  <c r="Q695" i="10" a="1"/>
  <c r="Q695" i="10" s="1"/>
  <c r="P695" i="10"/>
  <c r="E695" i="10"/>
  <c r="Q694" i="10" a="1"/>
  <c r="Q694" i="10" s="1"/>
  <c r="P694" i="10"/>
  <c r="E694" i="10"/>
  <c r="Q693" i="10" a="1"/>
  <c r="Q693" i="10" s="1"/>
  <c r="P693" i="10"/>
  <c r="E693" i="10"/>
  <c r="Q692" i="10" a="1"/>
  <c r="Q692" i="10" s="1"/>
  <c r="P692" i="10"/>
  <c r="E692" i="10"/>
  <c r="Q691" i="10" a="1"/>
  <c r="Q691" i="10" s="1"/>
  <c r="P691" i="10"/>
  <c r="E691" i="10"/>
  <c r="Q690" i="10" a="1"/>
  <c r="Q690" i="10" s="1"/>
  <c r="P690" i="10"/>
  <c r="E690" i="10"/>
  <c r="Q689" i="10" a="1"/>
  <c r="Q689" i="10" s="1"/>
  <c r="P689" i="10"/>
  <c r="E689" i="10"/>
  <c r="Q688" i="10" a="1"/>
  <c r="Q688" i="10" s="1"/>
  <c r="P688" i="10"/>
  <c r="E688" i="10"/>
  <c r="Q687" i="10" a="1"/>
  <c r="Q687" i="10" s="1"/>
  <c r="P687" i="10"/>
  <c r="E687" i="10"/>
  <c r="Q686" i="10" a="1"/>
  <c r="Q686" i="10" s="1"/>
  <c r="P686" i="10"/>
  <c r="E686" i="10"/>
  <c r="Q685" i="10" a="1"/>
  <c r="Q685" i="10" s="1"/>
  <c r="P685" i="10"/>
  <c r="E685" i="10"/>
  <c r="Q684" i="10" a="1"/>
  <c r="Q684" i="10" s="1"/>
  <c r="P684" i="10"/>
  <c r="E684" i="10"/>
  <c r="Q683" i="10" a="1"/>
  <c r="Q683" i="10" s="1"/>
  <c r="P683" i="10"/>
  <c r="E683" i="10"/>
  <c r="Q682" i="10" a="1"/>
  <c r="Q682" i="10" s="1"/>
  <c r="P682" i="10"/>
  <c r="E682" i="10"/>
  <c r="Q681" i="10" a="1"/>
  <c r="Q681" i="10" s="1"/>
  <c r="P681" i="10"/>
  <c r="E681" i="10"/>
  <c r="Q680" i="10" a="1"/>
  <c r="Q680" i="10" s="1"/>
  <c r="P680" i="10"/>
  <c r="E680" i="10"/>
  <c r="Q679" i="10" a="1"/>
  <c r="Q679" i="10" s="1"/>
  <c r="P679" i="10"/>
  <c r="E679" i="10"/>
  <c r="Q678" i="10" a="1"/>
  <c r="Q678" i="10" s="1"/>
  <c r="P678" i="10"/>
  <c r="E678" i="10"/>
  <c r="Q677" i="10" a="1"/>
  <c r="Q677" i="10" s="1"/>
  <c r="P677" i="10"/>
  <c r="E677" i="10"/>
  <c r="Q676" i="10" a="1"/>
  <c r="Q676" i="10" s="1"/>
  <c r="P676" i="10"/>
  <c r="E676" i="10"/>
  <c r="Q675" i="10" a="1"/>
  <c r="Q675" i="10" s="1"/>
  <c r="P675" i="10"/>
  <c r="E675" i="10"/>
  <c r="Q674" i="10" a="1"/>
  <c r="Q674" i="10" s="1"/>
  <c r="P674" i="10"/>
  <c r="E674" i="10"/>
  <c r="Q673" i="10" a="1"/>
  <c r="Q673" i="10" s="1"/>
  <c r="P673" i="10"/>
  <c r="E673" i="10"/>
  <c r="Q672" i="10" a="1"/>
  <c r="Q672" i="10" s="1"/>
  <c r="P672" i="10"/>
  <c r="E672" i="10"/>
  <c r="Q671" i="10" a="1"/>
  <c r="Q671" i="10" s="1"/>
  <c r="P671" i="10"/>
  <c r="E671" i="10"/>
  <c r="Q670" i="10" a="1"/>
  <c r="Q670" i="10" s="1"/>
  <c r="P670" i="10"/>
  <c r="E670" i="10"/>
  <c r="Q669" i="10" a="1"/>
  <c r="Q669" i="10" s="1"/>
  <c r="P669" i="10"/>
  <c r="E669" i="10"/>
  <c r="Q668" i="10" a="1"/>
  <c r="Q668" i="10" s="1"/>
  <c r="P668" i="10"/>
  <c r="E668" i="10"/>
  <c r="Q667" i="10" a="1"/>
  <c r="Q667" i="10" s="1"/>
  <c r="P667" i="10"/>
  <c r="E667" i="10"/>
  <c r="Q666" i="10" a="1"/>
  <c r="Q666" i="10" s="1"/>
  <c r="P666" i="10"/>
  <c r="E666" i="10"/>
  <c r="Q665" i="10" a="1"/>
  <c r="Q665" i="10" s="1"/>
  <c r="P665" i="10"/>
  <c r="E665" i="10"/>
  <c r="Q664" i="10" a="1"/>
  <c r="Q664" i="10" s="1"/>
  <c r="P664" i="10"/>
  <c r="E664" i="10"/>
  <c r="Q663" i="10" a="1"/>
  <c r="Q663" i="10" s="1"/>
  <c r="P663" i="10"/>
  <c r="E663" i="10"/>
  <c r="Q662" i="10" a="1"/>
  <c r="Q662" i="10" s="1"/>
  <c r="P662" i="10"/>
  <c r="E662" i="10"/>
  <c r="Q661" i="10" a="1"/>
  <c r="Q661" i="10" s="1"/>
  <c r="P661" i="10"/>
  <c r="E661" i="10"/>
  <c r="Q660" i="10" a="1"/>
  <c r="Q660" i="10" s="1"/>
  <c r="P660" i="10"/>
  <c r="E660" i="10"/>
  <c r="Q659" i="10" a="1"/>
  <c r="Q659" i="10" s="1"/>
  <c r="P659" i="10"/>
  <c r="E659" i="10"/>
  <c r="Q658" i="10" a="1"/>
  <c r="Q658" i="10" s="1"/>
  <c r="P658" i="10"/>
  <c r="E658" i="10"/>
  <c r="Q657" i="10" a="1"/>
  <c r="Q657" i="10" s="1"/>
  <c r="P657" i="10"/>
  <c r="E657" i="10"/>
  <c r="Q656" i="10" a="1"/>
  <c r="Q656" i="10" s="1"/>
  <c r="P656" i="10"/>
  <c r="E656" i="10"/>
  <c r="Q655" i="10" a="1"/>
  <c r="Q655" i="10" s="1"/>
  <c r="P655" i="10"/>
  <c r="E655" i="10"/>
  <c r="Q654" i="10" a="1"/>
  <c r="Q654" i="10" s="1"/>
  <c r="P654" i="10"/>
  <c r="E654" i="10"/>
  <c r="Q653" i="10" a="1"/>
  <c r="Q653" i="10" s="1"/>
  <c r="P653" i="10"/>
  <c r="E653" i="10"/>
  <c r="Q652" i="10" a="1"/>
  <c r="Q652" i="10" s="1"/>
  <c r="P652" i="10"/>
  <c r="E652" i="10"/>
  <c r="Q651" i="10" a="1"/>
  <c r="Q651" i="10" s="1"/>
  <c r="P651" i="10"/>
  <c r="E651" i="10"/>
  <c r="Q650" i="10" a="1"/>
  <c r="Q650" i="10" s="1"/>
  <c r="P650" i="10"/>
  <c r="E650" i="10"/>
  <c r="Q649" i="10" a="1"/>
  <c r="Q649" i="10" s="1"/>
  <c r="P649" i="10"/>
  <c r="E649" i="10"/>
  <c r="Q648" i="10" a="1"/>
  <c r="Q648" i="10" s="1"/>
  <c r="P648" i="10"/>
  <c r="E648" i="10"/>
  <c r="Q647" i="10" a="1"/>
  <c r="Q647" i="10" s="1"/>
  <c r="P647" i="10"/>
  <c r="E647" i="10"/>
  <c r="Q646" i="10" a="1"/>
  <c r="Q646" i="10" s="1"/>
  <c r="P646" i="10"/>
  <c r="E646" i="10"/>
  <c r="Q645" i="10" a="1"/>
  <c r="Q645" i="10" s="1"/>
  <c r="P645" i="10"/>
  <c r="E645" i="10"/>
  <c r="Q644" i="10" a="1"/>
  <c r="Q644" i="10" s="1"/>
  <c r="P644" i="10"/>
  <c r="E644" i="10"/>
  <c r="Q643" i="10" a="1"/>
  <c r="Q643" i="10" s="1"/>
  <c r="P643" i="10"/>
  <c r="E643" i="10"/>
  <c r="Q642" i="10" a="1"/>
  <c r="Q642" i="10" s="1"/>
  <c r="P642" i="10"/>
  <c r="E642" i="10"/>
  <c r="Q641" i="10" a="1"/>
  <c r="Q641" i="10" s="1"/>
  <c r="P641" i="10"/>
  <c r="E641" i="10"/>
  <c r="Q640" i="10" a="1"/>
  <c r="Q640" i="10" s="1"/>
  <c r="P640" i="10"/>
  <c r="E640" i="10"/>
  <c r="Q639" i="10" a="1"/>
  <c r="Q639" i="10" s="1"/>
  <c r="P639" i="10"/>
  <c r="E639" i="10"/>
  <c r="Q638" i="10" a="1"/>
  <c r="Q638" i="10" s="1"/>
  <c r="P638" i="10"/>
  <c r="E638" i="10"/>
  <c r="Q637" i="10" a="1"/>
  <c r="Q637" i="10" s="1"/>
  <c r="P637" i="10"/>
  <c r="E637" i="10"/>
  <c r="Q636" i="10" a="1"/>
  <c r="Q636" i="10" s="1"/>
  <c r="P636" i="10"/>
  <c r="E636" i="10"/>
  <c r="Q635" i="10" a="1"/>
  <c r="Q635" i="10" s="1"/>
  <c r="P635" i="10"/>
  <c r="E635" i="10"/>
  <c r="Q634" i="10" a="1"/>
  <c r="Q634" i="10" s="1"/>
  <c r="P634" i="10"/>
  <c r="E634" i="10"/>
  <c r="Q633" i="10" a="1"/>
  <c r="Q633" i="10" s="1"/>
  <c r="P633" i="10"/>
  <c r="E633" i="10"/>
  <c r="Q632" i="10" a="1"/>
  <c r="Q632" i="10" s="1"/>
  <c r="P632" i="10"/>
  <c r="E632" i="10"/>
  <c r="Q631" i="10" a="1"/>
  <c r="Q631" i="10" s="1"/>
  <c r="P631" i="10"/>
  <c r="E631" i="10"/>
  <c r="Q630" i="10" a="1"/>
  <c r="Q630" i="10" s="1"/>
  <c r="P630" i="10"/>
  <c r="E630" i="10"/>
  <c r="Q629" i="10" a="1"/>
  <c r="Q629" i="10" s="1"/>
  <c r="P629" i="10"/>
  <c r="E629" i="10"/>
  <c r="Q628" i="10" a="1"/>
  <c r="Q628" i="10" s="1"/>
  <c r="P628" i="10"/>
  <c r="E628" i="10"/>
  <c r="Q627" i="10" a="1"/>
  <c r="Q627" i="10" s="1"/>
  <c r="P627" i="10"/>
  <c r="E627" i="10"/>
  <c r="Q626" i="10" a="1"/>
  <c r="Q626" i="10" s="1"/>
  <c r="P626" i="10"/>
  <c r="E626" i="10"/>
  <c r="Q625" i="10" a="1"/>
  <c r="Q625" i="10" s="1"/>
  <c r="P625" i="10"/>
  <c r="E625" i="10"/>
  <c r="Q624" i="10" a="1"/>
  <c r="Q624" i="10" s="1"/>
  <c r="P624" i="10"/>
  <c r="E624" i="10"/>
  <c r="Q623" i="10" a="1"/>
  <c r="Q623" i="10" s="1"/>
  <c r="P623" i="10"/>
  <c r="E623" i="10"/>
  <c r="Q622" i="10" a="1"/>
  <c r="Q622" i="10" s="1"/>
  <c r="P622" i="10"/>
  <c r="E622" i="10"/>
  <c r="Q621" i="10" a="1"/>
  <c r="Q621" i="10" s="1"/>
  <c r="P621" i="10"/>
  <c r="E621" i="10"/>
  <c r="Q620" i="10" a="1"/>
  <c r="Q620" i="10" s="1"/>
  <c r="P620" i="10"/>
  <c r="E620" i="10"/>
  <c r="Q619" i="10" a="1"/>
  <c r="Q619" i="10" s="1"/>
  <c r="P619" i="10"/>
  <c r="E619" i="10"/>
  <c r="Q618" i="10" a="1"/>
  <c r="Q618" i="10" s="1"/>
  <c r="P618" i="10"/>
  <c r="E618" i="10"/>
  <c r="Q617" i="10" a="1"/>
  <c r="Q617" i="10" s="1"/>
  <c r="P617" i="10"/>
  <c r="E617" i="10"/>
  <c r="Q616" i="10" a="1"/>
  <c r="Q616" i="10" s="1"/>
  <c r="P616" i="10"/>
  <c r="E616" i="10"/>
  <c r="Q615" i="10" a="1"/>
  <c r="Q615" i="10" s="1"/>
  <c r="P615" i="10"/>
  <c r="E615" i="10"/>
  <c r="Q614" i="10" a="1"/>
  <c r="Q614" i="10" s="1"/>
  <c r="P614" i="10"/>
  <c r="E614" i="10"/>
  <c r="Q613" i="10" a="1"/>
  <c r="Q613" i="10" s="1"/>
  <c r="P613" i="10"/>
  <c r="E613" i="10"/>
  <c r="Q612" i="10" a="1"/>
  <c r="Q612" i="10" s="1"/>
  <c r="P612" i="10"/>
  <c r="E612" i="10"/>
  <c r="Q611" i="10" a="1"/>
  <c r="Q611" i="10" s="1"/>
  <c r="P611" i="10"/>
  <c r="E611" i="10"/>
  <c r="Q610" i="10" a="1"/>
  <c r="Q610" i="10" s="1"/>
  <c r="P610" i="10"/>
  <c r="E610" i="10"/>
  <c r="Q609" i="10" a="1"/>
  <c r="Q609" i="10" s="1"/>
  <c r="P609" i="10"/>
  <c r="E609" i="10"/>
  <c r="Q608" i="10" a="1"/>
  <c r="Q608" i="10" s="1"/>
  <c r="P608" i="10"/>
  <c r="E608" i="10"/>
  <c r="Q607" i="10" a="1"/>
  <c r="Q607" i="10" s="1"/>
  <c r="P607" i="10"/>
  <c r="E607" i="10"/>
  <c r="Q606" i="10" a="1"/>
  <c r="Q606" i="10" s="1"/>
  <c r="P606" i="10"/>
  <c r="E606" i="10"/>
  <c r="Q605" i="10" a="1"/>
  <c r="Q605" i="10" s="1"/>
  <c r="P605" i="10"/>
  <c r="E605" i="10"/>
  <c r="Q604" i="10" a="1"/>
  <c r="Q604" i="10" s="1"/>
  <c r="P604" i="10"/>
  <c r="E604" i="10"/>
  <c r="Q603" i="10" a="1"/>
  <c r="Q603" i="10" s="1"/>
  <c r="P603" i="10"/>
  <c r="E603" i="10"/>
  <c r="Q602" i="10" a="1"/>
  <c r="Q602" i="10" s="1"/>
  <c r="P602" i="10"/>
  <c r="E602" i="10"/>
  <c r="Q601" i="10" a="1"/>
  <c r="Q601" i="10" s="1"/>
  <c r="P601" i="10"/>
  <c r="E601" i="10"/>
  <c r="Q600" i="10" a="1"/>
  <c r="Q600" i="10" s="1"/>
  <c r="P600" i="10"/>
  <c r="E600" i="10"/>
  <c r="Q599" i="10" a="1"/>
  <c r="Q599" i="10" s="1"/>
  <c r="P599" i="10"/>
  <c r="E599" i="10"/>
  <c r="Q598" i="10" a="1"/>
  <c r="Q598" i="10" s="1"/>
  <c r="P598" i="10"/>
  <c r="E598" i="10"/>
  <c r="Q597" i="10" a="1"/>
  <c r="Q597" i="10" s="1"/>
  <c r="P597" i="10"/>
  <c r="E597" i="10"/>
  <c r="Q596" i="10" a="1"/>
  <c r="Q596" i="10" s="1"/>
  <c r="P596" i="10"/>
  <c r="E596" i="10"/>
  <c r="Q595" i="10" a="1"/>
  <c r="Q595" i="10" s="1"/>
  <c r="P595" i="10"/>
  <c r="E595" i="10"/>
  <c r="Q594" i="10" a="1"/>
  <c r="Q594" i="10" s="1"/>
  <c r="P594" i="10"/>
  <c r="E594" i="10"/>
  <c r="Q593" i="10" a="1"/>
  <c r="Q593" i="10" s="1"/>
  <c r="P593" i="10"/>
  <c r="E593" i="10"/>
  <c r="Q592" i="10" a="1"/>
  <c r="Q592" i="10" s="1"/>
  <c r="P592" i="10"/>
  <c r="E592" i="10"/>
  <c r="Q591" i="10" a="1"/>
  <c r="Q591" i="10" s="1"/>
  <c r="P591" i="10"/>
  <c r="E591" i="10"/>
  <c r="Q590" i="10" a="1"/>
  <c r="Q590" i="10" s="1"/>
  <c r="P590" i="10"/>
  <c r="E590" i="10"/>
  <c r="Q589" i="10" a="1"/>
  <c r="Q589" i="10" s="1"/>
  <c r="P589" i="10"/>
  <c r="E589" i="10"/>
  <c r="Q588" i="10" a="1"/>
  <c r="Q588" i="10" s="1"/>
  <c r="P588" i="10"/>
  <c r="E588" i="10"/>
  <c r="Q587" i="10" a="1"/>
  <c r="Q587" i="10" s="1"/>
  <c r="P587" i="10"/>
  <c r="E587" i="10"/>
  <c r="Q586" i="10" a="1"/>
  <c r="Q586" i="10" s="1"/>
  <c r="P586" i="10"/>
  <c r="E586" i="10"/>
  <c r="Q585" i="10" a="1"/>
  <c r="Q585" i="10" s="1"/>
  <c r="P585" i="10"/>
  <c r="E585" i="10"/>
  <c r="Q584" i="10" a="1"/>
  <c r="Q584" i="10" s="1"/>
  <c r="P584" i="10"/>
  <c r="E584" i="10"/>
  <c r="Q583" i="10" a="1"/>
  <c r="Q583" i="10" s="1"/>
  <c r="P583" i="10"/>
  <c r="E583" i="10"/>
  <c r="Q582" i="10" a="1"/>
  <c r="Q582" i="10" s="1"/>
  <c r="P582" i="10"/>
  <c r="E582" i="10"/>
  <c r="Q581" i="10" a="1"/>
  <c r="Q581" i="10" s="1"/>
  <c r="P581" i="10"/>
  <c r="E581" i="10"/>
  <c r="Q580" i="10" a="1"/>
  <c r="Q580" i="10" s="1"/>
  <c r="P580" i="10"/>
  <c r="E580" i="10"/>
  <c r="Q579" i="10" a="1"/>
  <c r="Q579" i="10" s="1"/>
  <c r="P579" i="10"/>
  <c r="E579" i="10"/>
  <c r="Q578" i="10" a="1"/>
  <c r="Q578" i="10" s="1"/>
  <c r="P578" i="10"/>
  <c r="E578" i="10"/>
  <c r="Q577" i="10" a="1"/>
  <c r="Q577" i="10" s="1"/>
  <c r="P577" i="10"/>
  <c r="E577" i="10"/>
  <c r="Q576" i="10" a="1"/>
  <c r="Q576" i="10" s="1"/>
  <c r="P576" i="10"/>
  <c r="E576" i="10"/>
  <c r="Q575" i="10" a="1"/>
  <c r="Q575" i="10" s="1"/>
  <c r="P575" i="10"/>
  <c r="E575" i="10"/>
  <c r="Q574" i="10" a="1"/>
  <c r="Q574" i="10" s="1"/>
  <c r="P574" i="10"/>
  <c r="E574" i="10"/>
  <c r="Q573" i="10" a="1"/>
  <c r="Q573" i="10" s="1"/>
  <c r="P573" i="10"/>
  <c r="E573" i="10"/>
  <c r="Q572" i="10" a="1"/>
  <c r="Q572" i="10" s="1"/>
  <c r="P572" i="10"/>
  <c r="E572" i="10"/>
  <c r="Q571" i="10" a="1"/>
  <c r="Q571" i="10" s="1"/>
  <c r="P571" i="10"/>
  <c r="E571" i="10"/>
  <c r="Q570" i="10" a="1"/>
  <c r="Q570" i="10" s="1"/>
  <c r="P570" i="10"/>
  <c r="E570" i="10"/>
  <c r="Q569" i="10" a="1"/>
  <c r="Q569" i="10" s="1"/>
  <c r="P569" i="10"/>
  <c r="E569" i="10"/>
  <c r="Q568" i="10" a="1"/>
  <c r="Q568" i="10" s="1"/>
  <c r="P568" i="10"/>
  <c r="E568" i="10"/>
  <c r="Q567" i="10" a="1"/>
  <c r="Q567" i="10" s="1"/>
  <c r="P567" i="10"/>
  <c r="E567" i="10"/>
  <c r="Q566" i="10" a="1"/>
  <c r="Q566" i="10" s="1"/>
  <c r="P566" i="10"/>
  <c r="E566" i="10"/>
  <c r="Q565" i="10" a="1"/>
  <c r="Q565" i="10" s="1"/>
  <c r="P565" i="10"/>
  <c r="E565" i="10"/>
  <c r="Q564" i="10" a="1"/>
  <c r="Q564" i="10" s="1"/>
  <c r="P564" i="10"/>
  <c r="E564" i="10"/>
  <c r="Q563" i="10" a="1"/>
  <c r="Q563" i="10" s="1"/>
  <c r="P563" i="10"/>
  <c r="E563" i="10"/>
  <c r="Q562" i="10" a="1"/>
  <c r="Q562" i="10" s="1"/>
  <c r="P562" i="10"/>
  <c r="E562" i="10"/>
  <c r="Q561" i="10" a="1"/>
  <c r="Q561" i="10" s="1"/>
  <c r="P561" i="10"/>
  <c r="E561" i="10"/>
  <c r="Q560" i="10" a="1"/>
  <c r="Q560" i="10" s="1"/>
  <c r="P560" i="10"/>
  <c r="E560" i="10"/>
  <c r="Q559" i="10" a="1"/>
  <c r="Q559" i="10" s="1"/>
  <c r="P559" i="10"/>
  <c r="E559" i="10"/>
  <c r="Q558" i="10" a="1"/>
  <c r="Q558" i="10" s="1"/>
  <c r="P558" i="10"/>
  <c r="E558" i="10"/>
  <c r="Q557" i="10" a="1"/>
  <c r="Q557" i="10" s="1"/>
  <c r="P557" i="10"/>
  <c r="E557" i="10"/>
  <c r="Q556" i="10" a="1"/>
  <c r="Q556" i="10" s="1"/>
  <c r="P556" i="10"/>
  <c r="E556" i="10"/>
  <c r="Q555" i="10" a="1"/>
  <c r="Q555" i="10" s="1"/>
  <c r="P555" i="10"/>
  <c r="E555" i="10"/>
  <c r="Q554" i="10" a="1"/>
  <c r="Q554" i="10" s="1"/>
  <c r="P554" i="10"/>
  <c r="E554" i="10"/>
  <c r="Q553" i="10" a="1"/>
  <c r="Q553" i="10" s="1"/>
  <c r="P553" i="10"/>
  <c r="E553" i="10"/>
  <c r="Q552" i="10" a="1"/>
  <c r="Q552" i="10" s="1"/>
  <c r="P552" i="10"/>
  <c r="E552" i="10"/>
  <c r="Q551" i="10" a="1"/>
  <c r="Q551" i="10" s="1"/>
  <c r="P551" i="10"/>
  <c r="E551" i="10"/>
  <c r="Q550" i="10" a="1"/>
  <c r="Q550" i="10" s="1"/>
  <c r="P550" i="10"/>
  <c r="E550" i="10"/>
  <c r="Q549" i="10" a="1"/>
  <c r="Q549" i="10" s="1"/>
  <c r="P549" i="10"/>
  <c r="E549" i="10"/>
  <c r="Q548" i="10" a="1"/>
  <c r="Q548" i="10" s="1"/>
  <c r="P548" i="10"/>
  <c r="E548" i="10"/>
  <c r="Q547" i="10" a="1"/>
  <c r="Q547" i="10" s="1"/>
  <c r="P547" i="10"/>
  <c r="E547" i="10"/>
  <c r="Q546" i="10" a="1"/>
  <c r="Q546" i="10" s="1"/>
  <c r="P546" i="10"/>
  <c r="E546" i="10"/>
  <c r="Q545" i="10" a="1"/>
  <c r="Q545" i="10" s="1"/>
  <c r="P545" i="10"/>
  <c r="E545" i="10"/>
  <c r="Q544" i="10" a="1"/>
  <c r="Q544" i="10" s="1"/>
  <c r="P544" i="10"/>
  <c r="E544" i="10"/>
  <c r="Q543" i="10" a="1"/>
  <c r="Q543" i="10" s="1"/>
  <c r="P543" i="10"/>
  <c r="E543" i="10"/>
  <c r="Q542" i="10" a="1"/>
  <c r="Q542" i="10" s="1"/>
  <c r="P542" i="10"/>
  <c r="E542" i="10"/>
  <c r="Q541" i="10" a="1"/>
  <c r="Q541" i="10" s="1"/>
  <c r="P541" i="10"/>
  <c r="E541" i="10"/>
  <c r="Q540" i="10" a="1"/>
  <c r="Q540" i="10" s="1"/>
  <c r="P540" i="10"/>
  <c r="E540" i="10"/>
  <c r="Q539" i="10" a="1"/>
  <c r="Q539" i="10" s="1"/>
  <c r="P539" i="10"/>
  <c r="E539" i="10"/>
  <c r="Q538" i="10" a="1"/>
  <c r="Q538" i="10" s="1"/>
  <c r="P538" i="10"/>
  <c r="E538" i="10"/>
  <c r="Q537" i="10" a="1"/>
  <c r="Q537" i="10" s="1"/>
  <c r="P537" i="10"/>
  <c r="E537" i="10"/>
  <c r="Q536" i="10" a="1"/>
  <c r="Q536" i="10" s="1"/>
  <c r="P536" i="10"/>
  <c r="E536" i="10"/>
  <c r="Q535" i="10" a="1"/>
  <c r="Q535" i="10" s="1"/>
  <c r="P535" i="10"/>
  <c r="E535" i="10"/>
  <c r="Q534" i="10" a="1"/>
  <c r="Q534" i="10" s="1"/>
  <c r="P534" i="10"/>
  <c r="E534" i="10"/>
  <c r="Q533" i="10" a="1"/>
  <c r="Q533" i="10" s="1"/>
  <c r="P533" i="10"/>
  <c r="E533" i="10"/>
  <c r="Q532" i="10" a="1"/>
  <c r="Q532" i="10" s="1"/>
  <c r="P532" i="10"/>
  <c r="E532" i="10"/>
  <c r="Q531" i="10" a="1"/>
  <c r="Q531" i="10" s="1"/>
  <c r="P531" i="10"/>
  <c r="E531" i="10"/>
  <c r="Q530" i="10" a="1"/>
  <c r="Q530" i="10" s="1"/>
  <c r="P530" i="10"/>
  <c r="E530" i="10"/>
  <c r="Q529" i="10" a="1"/>
  <c r="Q529" i="10" s="1"/>
  <c r="P529" i="10"/>
  <c r="E529" i="10"/>
  <c r="Q528" i="10" a="1"/>
  <c r="Q528" i="10" s="1"/>
  <c r="P528" i="10"/>
  <c r="E528" i="10"/>
  <c r="Q527" i="10" a="1"/>
  <c r="Q527" i="10" s="1"/>
  <c r="P527" i="10"/>
  <c r="E527" i="10"/>
  <c r="Q526" i="10" a="1"/>
  <c r="Q526" i="10" s="1"/>
  <c r="P526" i="10"/>
  <c r="E526" i="10"/>
  <c r="Q525" i="10" a="1"/>
  <c r="Q525" i="10" s="1"/>
  <c r="P525" i="10"/>
  <c r="E525" i="10"/>
  <c r="Q524" i="10" a="1"/>
  <c r="Q524" i="10" s="1"/>
  <c r="P524" i="10"/>
  <c r="E524" i="10"/>
  <c r="Q523" i="10" a="1"/>
  <c r="Q523" i="10" s="1"/>
  <c r="P523" i="10"/>
  <c r="E523" i="10"/>
  <c r="Q522" i="10" a="1"/>
  <c r="Q522" i="10" s="1"/>
  <c r="P522" i="10"/>
  <c r="E522" i="10"/>
  <c r="Q521" i="10" a="1"/>
  <c r="Q521" i="10" s="1"/>
  <c r="P521" i="10"/>
  <c r="E521" i="10"/>
  <c r="Q520" i="10" a="1"/>
  <c r="Q520" i="10" s="1"/>
  <c r="P520" i="10"/>
  <c r="E520" i="10"/>
  <c r="Q519" i="10" a="1"/>
  <c r="Q519" i="10" s="1"/>
  <c r="P519" i="10"/>
  <c r="E519" i="10"/>
  <c r="Q518" i="10" a="1"/>
  <c r="Q518" i="10" s="1"/>
  <c r="P518" i="10"/>
  <c r="E518" i="10"/>
  <c r="Q517" i="10" a="1"/>
  <c r="Q517" i="10" s="1"/>
  <c r="P517" i="10"/>
  <c r="E517" i="10"/>
  <c r="Q516" i="10" a="1"/>
  <c r="Q516" i="10" s="1"/>
  <c r="P516" i="10"/>
  <c r="E516" i="10"/>
  <c r="Q515" i="10" a="1"/>
  <c r="Q515" i="10" s="1"/>
  <c r="P515" i="10"/>
  <c r="E515" i="10"/>
  <c r="Q514" i="10" a="1"/>
  <c r="Q514" i="10" s="1"/>
  <c r="P514" i="10"/>
  <c r="E514" i="10"/>
  <c r="Q513" i="10" a="1"/>
  <c r="Q513" i="10" s="1"/>
  <c r="P513" i="10"/>
  <c r="E513" i="10"/>
  <c r="Q512" i="10" a="1"/>
  <c r="Q512" i="10" s="1"/>
  <c r="P512" i="10"/>
  <c r="E512" i="10"/>
  <c r="Q511" i="10" a="1"/>
  <c r="Q511" i="10" s="1"/>
  <c r="P511" i="10"/>
  <c r="E511" i="10"/>
  <c r="Q510" i="10" a="1"/>
  <c r="Q510" i="10" s="1"/>
  <c r="P510" i="10"/>
  <c r="E510" i="10"/>
  <c r="Q509" i="10" a="1"/>
  <c r="Q509" i="10" s="1"/>
  <c r="P509" i="10"/>
  <c r="E509" i="10"/>
  <c r="Q508" i="10" a="1"/>
  <c r="Q508" i="10" s="1"/>
  <c r="P508" i="10"/>
  <c r="E508" i="10"/>
  <c r="Q507" i="10" a="1"/>
  <c r="Q507" i="10" s="1"/>
  <c r="P507" i="10"/>
  <c r="E507" i="10"/>
  <c r="Q506" i="10" a="1"/>
  <c r="Q506" i="10" s="1"/>
  <c r="P506" i="10"/>
  <c r="E506" i="10"/>
  <c r="Q505" i="10" a="1"/>
  <c r="Q505" i="10" s="1"/>
  <c r="P505" i="10"/>
  <c r="E505" i="10"/>
  <c r="Q504" i="10" a="1"/>
  <c r="Q504" i="10" s="1"/>
  <c r="P504" i="10"/>
  <c r="E504" i="10"/>
  <c r="Q503" i="10" a="1"/>
  <c r="Q503" i="10" s="1"/>
  <c r="P503" i="10"/>
  <c r="E503" i="10"/>
  <c r="Q502" i="10" a="1"/>
  <c r="Q502" i="10" s="1"/>
  <c r="P502" i="10"/>
  <c r="E502" i="10"/>
  <c r="Q501" i="10" a="1"/>
  <c r="Q501" i="10" s="1"/>
  <c r="P501" i="10"/>
  <c r="E501" i="10"/>
  <c r="Q500" i="10" a="1"/>
  <c r="Q500" i="10" s="1"/>
  <c r="P500" i="10"/>
  <c r="E500" i="10"/>
  <c r="Q499" i="10" a="1"/>
  <c r="Q499" i="10" s="1"/>
  <c r="P499" i="10"/>
  <c r="E499" i="10"/>
  <c r="Q498" i="10" a="1"/>
  <c r="Q498" i="10" s="1"/>
  <c r="P498" i="10"/>
  <c r="E498" i="10"/>
  <c r="Q497" i="10" a="1"/>
  <c r="Q497" i="10" s="1"/>
  <c r="P497" i="10"/>
  <c r="E497" i="10"/>
  <c r="Q496" i="10" a="1"/>
  <c r="Q496" i="10" s="1"/>
  <c r="P496" i="10"/>
  <c r="E496" i="10"/>
  <c r="Q495" i="10" a="1"/>
  <c r="Q495" i="10" s="1"/>
  <c r="P495" i="10"/>
  <c r="E495" i="10"/>
  <c r="Q494" i="10" a="1"/>
  <c r="Q494" i="10" s="1"/>
  <c r="P494" i="10"/>
  <c r="E494" i="10"/>
  <c r="Q493" i="10" a="1"/>
  <c r="Q493" i="10" s="1"/>
  <c r="P493" i="10"/>
  <c r="E493" i="10"/>
  <c r="Q492" i="10" a="1"/>
  <c r="Q492" i="10" s="1"/>
  <c r="P492" i="10"/>
  <c r="E492" i="10"/>
  <c r="Q491" i="10" a="1"/>
  <c r="Q491" i="10" s="1"/>
  <c r="P491" i="10"/>
  <c r="E491" i="10"/>
  <c r="Q490" i="10" a="1"/>
  <c r="Q490" i="10" s="1"/>
  <c r="P490" i="10"/>
  <c r="E490" i="10"/>
  <c r="Q489" i="10" a="1"/>
  <c r="Q489" i="10" s="1"/>
  <c r="P489" i="10"/>
  <c r="E489" i="10"/>
  <c r="Q488" i="10" a="1"/>
  <c r="Q488" i="10" s="1"/>
  <c r="P488" i="10"/>
  <c r="E488" i="10"/>
  <c r="Q487" i="10" a="1"/>
  <c r="Q487" i="10" s="1"/>
  <c r="P487" i="10"/>
  <c r="E487" i="10"/>
  <c r="Q486" i="10" a="1"/>
  <c r="Q486" i="10" s="1"/>
  <c r="P486" i="10"/>
  <c r="E486" i="10"/>
  <c r="Q485" i="10" a="1"/>
  <c r="Q485" i="10" s="1"/>
  <c r="P485" i="10"/>
  <c r="E485" i="10"/>
  <c r="Q484" i="10" a="1"/>
  <c r="Q484" i="10" s="1"/>
  <c r="P484" i="10"/>
  <c r="E484" i="10"/>
  <c r="Q483" i="10" a="1"/>
  <c r="Q483" i="10" s="1"/>
  <c r="P483" i="10"/>
  <c r="E483" i="10"/>
  <c r="Q482" i="10" a="1"/>
  <c r="Q482" i="10" s="1"/>
  <c r="P482" i="10"/>
  <c r="E482" i="10"/>
  <c r="Q481" i="10" a="1"/>
  <c r="Q481" i="10" s="1"/>
  <c r="P481" i="10"/>
  <c r="E481" i="10"/>
  <c r="Q480" i="10" a="1"/>
  <c r="Q480" i="10" s="1"/>
  <c r="P480" i="10"/>
  <c r="E480" i="10"/>
  <c r="Q479" i="10" a="1"/>
  <c r="Q479" i="10" s="1"/>
  <c r="P479" i="10"/>
  <c r="E479" i="10"/>
  <c r="Q478" i="10" a="1"/>
  <c r="Q478" i="10" s="1"/>
  <c r="P478" i="10"/>
  <c r="E478" i="10"/>
  <c r="Q477" i="10" a="1"/>
  <c r="Q477" i="10" s="1"/>
  <c r="P477" i="10"/>
  <c r="E477" i="10"/>
  <c r="Q476" i="10" a="1"/>
  <c r="Q476" i="10" s="1"/>
  <c r="P476" i="10"/>
  <c r="E476" i="10"/>
  <c r="Q475" i="10" a="1"/>
  <c r="Q475" i="10" s="1"/>
  <c r="P475" i="10"/>
  <c r="E475" i="10"/>
  <c r="Q474" i="10" a="1"/>
  <c r="Q474" i="10" s="1"/>
  <c r="P474" i="10"/>
  <c r="E474" i="10"/>
  <c r="Q473" i="10" a="1"/>
  <c r="Q473" i="10" s="1"/>
  <c r="P473" i="10"/>
  <c r="E473" i="10"/>
  <c r="Q472" i="10" a="1"/>
  <c r="Q472" i="10" s="1"/>
  <c r="P472" i="10"/>
  <c r="E472" i="10"/>
  <c r="Q471" i="10" a="1"/>
  <c r="Q471" i="10" s="1"/>
  <c r="P471" i="10"/>
  <c r="E471" i="10"/>
  <c r="Q470" i="10" a="1"/>
  <c r="Q470" i="10" s="1"/>
  <c r="P470" i="10"/>
  <c r="E470" i="10"/>
  <c r="Q469" i="10" a="1"/>
  <c r="Q469" i="10" s="1"/>
  <c r="P469" i="10"/>
  <c r="E469" i="10"/>
  <c r="Q468" i="10" a="1"/>
  <c r="Q468" i="10" s="1"/>
  <c r="P468" i="10"/>
  <c r="E468" i="10"/>
  <c r="Q467" i="10" a="1"/>
  <c r="Q467" i="10" s="1"/>
  <c r="P467" i="10"/>
  <c r="E467" i="10"/>
  <c r="Q466" i="10" a="1"/>
  <c r="Q466" i="10" s="1"/>
  <c r="P466" i="10"/>
  <c r="E466" i="10"/>
  <c r="Q465" i="10" a="1"/>
  <c r="Q465" i="10" s="1"/>
  <c r="P465" i="10"/>
  <c r="E465" i="10"/>
  <c r="Q464" i="10" a="1"/>
  <c r="Q464" i="10" s="1"/>
  <c r="P464" i="10"/>
  <c r="E464" i="10"/>
  <c r="Q463" i="10" a="1"/>
  <c r="Q463" i="10" s="1"/>
  <c r="P463" i="10"/>
  <c r="E463" i="10"/>
  <c r="Q462" i="10" a="1"/>
  <c r="Q462" i="10" s="1"/>
  <c r="P462" i="10"/>
  <c r="E462" i="10"/>
  <c r="Q461" i="10" a="1"/>
  <c r="Q461" i="10" s="1"/>
  <c r="P461" i="10"/>
  <c r="E461" i="10"/>
  <c r="Q460" i="10" a="1"/>
  <c r="Q460" i="10" s="1"/>
  <c r="P460" i="10"/>
  <c r="E460" i="10"/>
  <c r="Q459" i="10" a="1"/>
  <c r="Q459" i="10" s="1"/>
  <c r="P459" i="10"/>
  <c r="E459" i="10"/>
  <c r="Q458" i="10" a="1"/>
  <c r="Q458" i="10" s="1"/>
  <c r="P458" i="10"/>
  <c r="E458" i="10"/>
  <c r="Q457" i="10" a="1"/>
  <c r="Q457" i="10" s="1"/>
  <c r="P457" i="10"/>
  <c r="E457" i="10"/>
  <c r="Q456" i="10" a="1"/>
  <c r="Q456" i="10" s="1"/>
  <c r="P456" i="10"/>
  <c r="E456" i="10"/>
  <c r="Q455" i="10" a="1"/>
  <c r="Q455" i="10" s="1"/>
  <c r="P455" i="10"/>
  <c r="E455" i="10"/>
  <c r="Q454" i="10" a="1"/>
  <c r="Q454" i="10" s="1"/>
  <c r="P454" i="10"/>
  <c r="E454" i="10"/>
  <c r="Q453" i="10" a="1"/>
  <c r="Q453" i="10" s="1"/>
  <c r="P453" i="10"/>
  <c r="E453" i="10"/>
  <c r="Q452" i="10" a="1"/>
  <c r="Q452" i="10" s="1"/>
  <c r="P452" i="10"/>
  <c r="E452" i="10"/>
  <c r="Q451" i="10" a="1"/>
  <c r="Q451" i="10" s="1"/>
  <c r="P451" i="10"/>
  <c r="E451" i="10"/>
  <c r="Q450" i="10" a="1"/>
  <c r="Q450" i="10" s="1"/>
  <c r="P450" i="10"/>
  <c r="E450" i="10"/>
  <c r="Q449" i="10" a="1"/>
  <c r="Q449" i="10" s="1"/>
  <c r="P449" i="10"/>
  <c r="E449" i="10"/>
  <c r="Q448" i="10" a="1"/>
  <c r="Q448" i="10" s="1"/>
  <c r="P448" i="10"/>
  <c r="E448" i="10"/>
  <c r="Q447" i="10" a="1"/>
  <c r="Q447" i="10" s="1"/>
  <c r="P447" i="10"/>
  <c r="E447" i="10"/>
  <c r="Q446" i="10" a="1"/>
  <c r="Q446" i="10" s="1"/>
  <c r="P446" i="10"/>
  <c r="E446" i="10"/>
  <c r="Q445" i="10" a="1"/>
  <c r="Q445" i="10" s="1"/>
  <c r="P445" i="10"/>
  <c r="E445" i="10"/>
  <c r="Q444" i="10" a="1"/>
  <c r="Q444" i="10" s="1"/>
  <c r="P444" i="10"/>
  <c r="E444" i="10"/>
  <c r="Q443" i="10" a="1"/>
  <c r="Q443" i="10" s="1"/>
  <c r="P443" i="10"/>
  <c r="E443" i="10"/>
  <c r="Q442" i="10" a="1"/>
  <c r="Q442" i="10" s="1"/>
  <c r="P442" i="10"/>
  <c r="E442" i="10"/>
  <c r="Q441" i="10" a="1"/>
  <c r="Q441" i="10" s="1"/>
  <c r="P441" i="10"/>
  <c r="E441" i="10"/>
  <c r="Q440" i="10" a="1"/>
  <c r="Q440" i="10" s="1"/>
  <c r="P440" i="10"/>
  <c r="E440" i="10"/>
  <c r="Q439" i="10" a="1"/>
  <c r="Q439" i="10" s="1"/>
  <c r="P439" i="10"/>
  <c r="E439" i="10"/>
  <c r="Q438" i="10" a="1"/>
  <c r="Q438" i="10" s="1"/>
  <c r="P438" i="10"/>
  <c r="E438" i="10"/>
  <c r="Q437" i="10" a="1"/>
  <c r="Q437" i="10" s="1"/>
  <c r="P437" i="10"/>
  <c r="E437" i="10"/>
  <c r="Q436" i="10" a="1"/>
  <c r="Q436" i="10" s="1"/>
  <c r="P436" i="10"/>
  <c r="E436" i="10"/>
  <c r="Q435" i="10" a="1"/>
  <c r="Q435" i="10" s="1"/>
  <c r="P435" i="10"/>
  <c r="E435" i="10"/>
  <c r="Q434" i="10" a="1"/>
  <c r="Q434" i="10" s="1"/>
  <c r="P434" i="10"/>
  <c r="E434" i="10"/>
  <c r="Q433" i="10" a="1"/>
  <c r="Q433" i="10" s="1"/>
  <c r="P433" i="10"/>
  <c r="E433" i="10"/>
  <c r="Q432" i="10" a="1"/>
  <c r="Q432" i="10" s="1"/>
  <c r="P432" i="10"/>
  <c r="E432" i="10"/>
  <c r="Q431" i="10" a="1"/>
  <c r="Q431" i="10" s="1"/>
  <c r="P431" i="10"/>
  <c r="E431" i="10"/>
  <c r="Q430" i="10" a="1"/>
  <c r="Q430" i="10" s="1"/>
  <c r="P430" i="10"/>
  <c r="E430" i="10"/>
  <c r="Q429" i="10" a="1"/>
  <c r="Q429" i="10" s="1"/>
  <c r="P429" i="10"/>
  <c r="E429" i="10"/>
  <c r="Q428" i="10" a="1"/>
  <c r="Q428" i="10" s="1"/>
  <c r="P428" i="10"/>
  <c r="E428" i="10"/>
  <c r="Q427" i="10" a="1"/>
  <c r="Q427" i="10" s="1"/>
  <c r="P427" i="10"/>
  <c r="E427" i="10"/>
  <c r="Q426" i="10" a="1"/>
  <c r="Q426" i="10" s="1"/>
  <c r="P426" i="10"/>
  <c r="E426" i="10"/>
  <c r="Q425" i="10" a="1"/>
  <c r="Q425" i="10" s="1"/>
  <c r="P425" i="10"/>
  <c r="E425" i="10"/>
  <c r="Q424" i="10" a="1"/>
  <c r="Q424" i="10" s="1"/>
  <c r="P424" i="10"/>
  <c r="E424" i="10"/>
  <c r="Q423" i="10" a="1"/>
  <c r="Q423" i="10" s="1"/>
  <c r="P423" i="10"/>
  <c r="E423" i="10"/>
  <c r="Q422" i="10" a="1"/>
  <c r="Q422" i="10" s="1"/>
  <c r="P422" i="10"/>
  <c r="E422" i="10"/>
  <c r="Q421" i="10" a="1"/>
  <c r="Q421" i="10" s="1"/>
  <c r="P421" i="10"/>
  <c r="E421" i="10"/>
  <c r="Q420" i="10" a="1"/>
  <c r="Q420" i="10" s="1"/>
  <c r="P420" i="10"/>
  <c r="E420" i="10"/>
  <c r="Q419" i="10" a="1"/>
  <c r="Q419" i="10" s="1"/>
  <c r="P419" i="10"/>
  <c r="E419" i="10"/>
  <c r="Q418" i="10" a="1"/>
  <c r="Q418" i="10" s="1"/>
  <c r="P418" i="10"/>
  <c r="E418" i="10"/>
  <c r="Q417" i="10" a="1"/>
  <c r="Q417" i="10" s="1"/>
  <c r="P417" i="10"/>
  <c r="E417" i="10"/>
  <c r="Q416" i="10" a="1"/>
  <c r="Q416" i="10" s="1"/>
  <c r="P416" i="10"/>
  <c r="E416" i="10"/>
  <c r="Q415" i="10" a="1"/>
  <c r="Q415" i="10" s="1"/>
  <c r="P415" i="10"/>
  <c r="E415" i="10"/>
  <c r="Q414" i="10" a="1"/>
  <c r="Q414" i="10" s="1"/>
  <c r="P414" i="10"/>
  <c r="E414" i="10"/>
  <c r="Q413" i="10" a="1"/>
  <c r="Q413" i="10" s="1"/>
  <c r="P413" i="10"/>
  <c r="E413" i="10"/>
  <c r="Q412" i="10" a="1"/>
  <c r="Q412" i="10" s="1"/>
  <c r="P412" i="10"/>
  <c r="E412" i="10"/>
  <c r="Q411" i="10" a="1"/>
  <c r="Q411" i="10" s="1"/>
  <c r="P411" i="10"/>
  <c r="E411" i="10"/>
  <c r="Q410" i="10" a="1"/>
  <c r="Q410" i="10" s="1"/>
  <c r="P410" i="10"/>
  <c r="E410" i="10"/>
  <c r="Q409" i="10" a="1"/>
  <c r="Q409" i="10" s="1"/>
  <c r="P409" i="10"/>
  <c r="E409" i="10"/>
  <c r="Q408" i="10" a="1"/>
  <c r="Q408" i="10" s="1"/>
  <c r="P408" i="10"/>
  <c r="E408" i="10"/>
  <c r="Q407" i="10" a="1"/>
  <c r="Q407" i="10" s="1"/>
  <c r="P407" i="10"/>
  <c r="E407" i="10"/>
  <c r="Q406" i="10" a="1"/>
  <c r="Q406" i="10" s="1"/>
  <c r="P406" i="10"/>
  <c r="E406" i="10"/>
  <c r="Q405" i="10" a="1"/>
  <c r="Q405" i="10" s="1"/>
  <c r="P405" i="10"/>
  <c r="E405" i="10"/>
  <c r="Q404" i="10" a="1"/>
  <c r="Q404" i="10" s="1"/>
  <c r="P404" i="10"/>
  <c r="E404" i="10"/>
  <c r="Q403" i="10" a="1"/>
  <c r="Q403" i="10" s="1"/>
  <c r="P403" i="10"/>
  <c r="E403" i="10"/>
  <c r="Q402" i="10" a="1"/>
  <c r="Q402" i="10" s="1"/>
  <c r="P402" i="10"/>
  <c r="E402" i="10"/>
  <c r="Q401" i="10" a="1"/>
  <c r="Q401" i="10" s="1"/>
  <c r="P401" i="10"/>
  <c r="E401" i="10"/>
  <c r="Q400" i="10" a="1"/>
  <c r="Q400" i="10" s="1"/>
  <c r="P400" i="10"/>
  <c r="E400" i="10"/>
  <c r="Q399" i="10" a="1"/>
  <c r="Q399" i="10" s="1"/>
  <c r="P399" i="10"/>
  <c r="E399" i="10"/>
  <c r="Q398" i="10" a="1"/>
  <c r="Q398" i="10" s="1"/>
  <c r="P398" i="10"/>
  <c r="E398" i="10"/>
  <c r="Q397" i="10" a="1"/>
  <c r="Q397" i="10" s="1"/>
  <c r="P397" i="10"/>
  <c r="E397" i="10"/>
  <c r="Q396" i="10" a="1"/>
  <c r="Q396" i="10" s="1"/>
  <c r="P396" i="10"/>
  <c r="E396" i="10"/>
  <c r="Q395" i="10" a="1"/>
  <c r="Q395" i="10" s="1"/>
  <c r="P395" i="10"/>
  <c r="E395" i="10"/>
  <c r="Q394" i="10" a="1"/>
  <c r="Q394" i="10" s="1"/>
  <c r="P394" i="10"/>
  <c r="E394" i="10"/>
  <c r="Q393" i="10" a="1"/>
  <c r="Q393" i="10" s="1"/>
  <c r="P393" i="10"/>
  <c r="E393" i="10"/>
  <c r="Q392" i="10" a="1"/>
  <c r="Q392" i="10" s="1"/>
  <c r="P392" i="10"/>
  <c r="E392" i="10"/>
  <c r="Q391" i="10" a="1"/>
  <c r="Q391" i="10" s="1"/>
  <c r="P391" i="10"/>
  <c r="E391" i="10"/>
  <c r="Q390" i="10" a="1"/>
  <c r="Q390" i="10" s="1"/>
  <c r="P390" i="10"/>
  <c r="E390" i="10"/>
  <c r="Q389" i="10" a="1"/>
  <c r="Q389" i="10" s="1"/>
  <c r="P389" i="10"/>
  <c r="E389" i="10"/>
  <c r="Q388" i="10" a="1"/>
  <c r="Q388" i="10" s="1"/>
  <c r="P388" i="10"/>
  <c r="E388" i="10"/>
  <c r="Q387" i="10" a="1"/>
  <c r="Q387" i="10" s="1"/>
  <c r="P387" i="10"/>
  <c r="E387" i="10"/>
  <c r="Q386" i="10" a="1"/>
  <c r="Q386" i="10" s="1"/>
  <c r="P386" i="10"/>
  <c r="E386" i="10"/>
  <c r="Q385" i="10" a="1"/>
  <c r="Q385" i="10" s="1"/>
  <c r="P385" i="10"/>
  <c r="E385" i="10"/>
  <c r="Q384" i="10" a="1"/>
  <c r="Q384" i="10" s="1"/>
  <c r="P384" i="10"/>
  <c r="E384" i="10"/>
  <c r="Q383" i="10" a="1"/>
  <c r="Q383" i="10" s="1"/>
  <c r="P383" i="10"/>
  <c r="E383" i="10"/>
  <c r="Q382" i="10" a="1"/>
  <c r="Q382" i="10" s="1"/>
  <c r="P382" i="10"/>
  <c r="E382" i="10"/>
  <c r="Q381" i="10" a="1"/>
  <c r="Q381" i="10" s="1"/>
  <c r="P381" i="10"/>
  <c r="E381" i="10"/>
  <c r="Q380" i="10" a="1"/>
  <c r="Q380" i="10" s="1"/>
  <c r="P380" i="10"/>
  <c r="E380" i="10"/>
  <c r="Q379" i="10" a="1"/>
  <c r="Q379" i="10" s="1"/>
  <c r="P379" i="10"/>
  <c r="E379" i="10"/>
  <c r="Q378" i="10" a="1"/>
  <c r="Q378" i="10" s="1"/>
  <c r="P378" i="10"/>
  <c r="E378" i="10"/>
  <c r="Q377" i="10" a="1"/>
  <c r="Q377" i="10" s="1"/>
  <c r="P377" i="10"/>
  <c r="E377" i="10"/>
  <c r="Q376" i="10" a="1"/>
  <c r="Q376" i="10" s="1"/>
  <c r="P376" i="10"/>
  <c r="E376" i="10"/>
  <c r="Q375" i="10" a="1"/>
  <c r="Q375" i="10" s="1"/>
  <c r="P375" i="10"/>
  <c r="E375" i="10"/>
  <c r="Q374" i="10" a="1"/>
  <c r="Q374" i="10" s="1"/>
  <c r="P374" i="10"/>
  <c r="E374" i="10"/>
  <c r="Q373" i="10" a="1"/>
  <c r="Q373" i="10" s="1"/>
  <c r="P373" i="10"/>
  <c r="E373" i="10"/>
  <c r="Q372" i="10" a="1"/>
  <c r="Q372" i="10" s="1"/>
  <c r="P372" i="10"/>
  <c r="E372" i="10"/>
  <c r="Q371" i="10" a="1"/>
  <c r="Q371" i="10" s="1"/>
  <c r="P371" i="10"/>
  <c r="E371" i="10"/>
  <c r="Q370" i="10" a="1"/>
  <c r="Q370" i="10" s="1"/>
  <c r="P370" i="10"/>
  <c r="E370" i="10"/>
  <c r="Q369" i="10" a="1"/>
  <c r="Q369" i="10" s="1"/>
  <c r="P369" i="10"/>
  <c r="E369" i="10"/>
  <c r="Q368" i="10" a="1"/>
  <c r="Q368" i="10" s="1"/>
  <c r="P368" i="10"/>
  <c r="E368" i="10"/>
  <c r="Q367" i="10" a="1"/>
  <c r="Q367" i="10" s="1"/>
  <c r="P367" i="10"/>
  <c r="E367" i="10"/>
  <c r="Q366" i="10" a="1"/>
  <c r="Q366" i="10" s="1"/>
  <c r="P366" i="10"/>
  <c r="E366" i="10"/>
  <c r="Q365" i="10" a="1"/>
  <c r="Q365" i="10" s="1"/>
  <c r="P365" i="10"/>
  <c r="E365" i="10"/>
  <c r="Q364" i="10" a="1"/>
  <c r="Q364" i="10" s="1"/>
  <c r="P364" i="10"/>
  <c r="E364" i="10"/>
  <c r="Q363" i="10" a="1"/>
  <c r="Q363" i="10" s="1"/>
  <c r="P363" i="10"/>
  <c r="E363" i="10"/>
  <c r="Q362" i="10" a="1"/>
  <c r="Q362" i="10" s="1"/>
  <c r="P362" i="10"/>
  <c r="E362" i="10"/>
  <c r="Q361" i="10" a="1"/>
  <c r="Q361" i="10" s="1"/>
  <c r="P361" i="10"/>
  <c r="E361" i="10"/>
  <c r="Q360" i="10" a="1"/>
  <c r="Q360" i="10" s="1"/>
  <c r="P360" i="10"/>
  <c r="E360" i="10"/>
  <c r="Q359" i="10" a="1"/>
  <c r="Q359" i="10" s="1"/>
  <c r="P359" i="10"/>
  <c r="E359" i="10"/>
  <c r="Q358" i="10" a="1"/>
  <c r="Q358" i="10" s="1"/>
  <c r="P358" i="10"/>
  <c r="E358" i="10"/>
  <c r="Q357" i="10" a="1"/>
  <c r="Q357" i="10" s="1"/>
  <c r="P357" i="10"/>
  <c r="E357" i="10"/>
  <c r="Q356" i="10" a="1"/>
  <c r="Q356" i="10" s="1"/>
  <c r="P356" i="10"/>
  <c r="E356" i="10"/>
  <c r="Q355" i="10" a="1"/>
  <c r="Q355" i="10" s="1"/>
  <c r="P355" i="10"/>
  <c r="E355" i="10"/>
  <c r="Q354" i="10" a="1"/>
  <c r="Q354" i="10" s="1"/>
  <c r="P354" i="10"/>
  <c r="E354" i="10"/>
  <c r="Q353" i="10" a="1"/>
  <c r="Q353" i="10" s="1"/>
  <c r="P353" i="10"/>
  <c r="E353" i="10"/>
  <c r="Q352" i="10" a="1"/>
  <c r="Q352" i="10" s="1"/>
  <c r="P352" i="10"/>
  <c r="E352" i="10"/>
  <c r="Q351" i="10" a="1"/>
  <c r="Q351" i="10" s="1"/>
  <c r="P351" i="10"/>
  <c r="E351" i="10"/>
  <c r="Q350" i="10" a="1"/>
  <c r="Q350" i="10" s="1"/>
  <c r="P350" i="10"/>
  <c r="E350" i="10"/>
  <c r="Q349" i="10" a="1"/>
  <c r="Q349" i="10" s="1"/>
  <c r="P349" i="10"/>
  <c r="E349" i="10"/>
  <c r="Q348" i="10" a="1"/>
  <c r="Q348" i="10" s="1"/>
  <c r="P348" i="10"/>
  <c r="E348" i="10"/>
  <c r="Q347" i="10" a="1"/>
  <c r="Q347" i="10" s="1"/>
  <c r="P347" i="10"/>
  <c r="E347" i="10"/>
  <c r="Q346" i="10" a="1"/>
  <c r="Q346" i="10" s="1"/>
  <c r="P346" i="10"/>
  <c r="E346" i="10"/>
  <c r="Q345" i="10" a="1"/>
  <c r="Q345" i="10" s="1"/>
  <c r="P345" i="10"/>
  <c r="E345" i="10"/>
  <c r="Q344" i="10" a="1"/>
  <c r="Q344" i="10" s="1"/>
  <c r="P344" i="10"/>
  <c r="E344" i="10"/>
  <c r="Q343" i="10" a="1"/>
  <c r="Q343" i="10" s="1"/>
  <c r="P343" i="10"/>
  <c r="E343" i="10"/>
  <c r="Q342" i="10" a="1"/>
  <c r="Q342" i="10" s="1"/>
  <c r="P342" i="10"/>
  <c r="E342" i="10"/>
  <c r="Q341" i="10" a="1"/>
  <c r="Q341" i="10" s="1"/>
  <c r="P341" i="10"/>
  <c r="E341" i="10"/>
  <c r="Q340" i="10" a="1"/>
  <c r="Q340" i="10" s="1"/>
  <c r="P340" i="10"/>
  <c r="E340" i="10"/>
  <c r="Q339" i="10" a="1"/>
  <c r="Q339" i="10" s="1"/>
  <c r="P339" i="10"/>
  <c r="E339" i="10"/>
  <c r="Q338" i="10" a="1"/>
  <c r="Q338" i="10" s="1"/>
  <c r="P338" i="10"/>
  <c r="E338" i="10"/>
  <c r="Q337" i="10" a="1"/>
  <c r="Q337" i="10" s="1"/>
  <c r="P337" i="10"/>
  <c r="E337" i="10"/>
  <c r="Q336" i="10" a="1"/>
  <c r="Q336" i="10" s="1"/>
  <c r="P336" i="10"/>
  <c r="E336" i="10"/>
  <c r="Q335" i="10" a="1"/>
  <c r="Q335" i="10" s="1"/>
  <c r="P335" i="10"/>
  <c r="E335" i="10"/>
  <c r="Q334" i="10" a="1"/>
  <c r="Q334" i="10" s="1"/>
  <c r="P334" i="10"/>
  <c r="E334" i="10"/>
  <c r="Q333" i="10" a="1"/>
  <c r="Q333" i="10" s="1"/>
  <c r="P333" i="10"/>
  <c r="E333" i="10"/>
  <c r="Q332" i="10" a="1"/>
  <c r="Q332" i="10" s="1"/>
  <c r="P332" i="10"/>
  <c r="E332" i="10"/>
  <c r="Q331" i="10" a="1"/>
  <c r="Q331" i="10" s="1"/>
  <c r="P331" i="10"/>
  <c r="E331" i="10"/>
  <c r="Q330" i="10" a="1"/>
  <c r="Q330" i="10" s="1"/>
  <c r="P330" i="10"/>
  <c r="E330" i="10"/>
  <c r="Q329" i="10" a="1"/>
  <c r="Q329" i="10" s="1"/>
  <c r="P329" i="10"/>
  <c r="E329" i="10"/>
  <c r="Q328" i="10" a="1"/>
  <c r="Q328" i="10" s="1"/>
  <c r="P328" i="10"/>
  <c r="E328" i="10"/>
  <c r="Q327" i="10" a="1"/>
  <c r="Q327" i="10" s="1"/>
  <c r="P327" i="10"/>
  <c r="E327" i="10"/>
  <c r="Q326" i="10" a="1"/>
  <c r="Q326" i="10" s="1"/>
  <c r="P326" i="10"/>
  <c r="E326" i="10"/>
  <c r="Q325" i="10" a="1"/>
  <c r="Q325" i="10" s="1"/>
  <c r="P325" i="10"/>
  <c r="E325" i="10"/>
  <c r="Q324" i="10" a="1"/>
  <c r="Q324" i="10" s="1"/>
  <c r="P324" i="10"/>
  <c r="E324" i="10"/>
  <c r="Q323" i="10" a="1"/>
  <c r="Q323" i="10" s="1"/>
  <c r="P323" i="10"/>
  <c r="E323" i="10"/>
  <c r="Q322" i="10" a="1"/>
  <c r="Q322" i="10" s="1"/>
  <c r="P322" i="10"/>
  <c r="E322" i="10"/>
  <c r="Q321" i="10" a="1"/>
  <c r="Q321" i="10" s="1"/>
  <c r="P321" i="10"/>
  <c r="E321" i="10"/>
  <c r="Q320" i="10" a="1"/>
  <c r="Q320" i="10" s="1"/>
  <c r="P320" i="10"/>
  <c r="E320" i="10"/>
  <c r="Q319" i="10" a="1"/>
  <c r="Q319" i="10" s="1"/>
  <c r="P319" i="10"/>
  <c r="E319" i="10"/>
  <c r="Q318" i="10" a="1"/>
  <c r="Q318" i="10" s="1"/>
  <c r="P318" i="10"/>
  <c r="E318" i="10"/>
  <c r="Q317" i="10" a="1"/>
  <c r="Q317" i="10" s="1"/>
  <c r="P317" i="10"/>
  <c r="E317" i="10"/>
  <c r="Q316" i="10" a="1"/>
  <c r="Q316" i="10" s="1"/>
  <c r="P316" i="10"/>
  <c r="E316" i="10"/>
  <c r="Q315" i="10" a="1"/>
  <c r="Q315" i="10" s="1"/>
  <c r="P315" i="10"/>
  <c r="E315" i="10"/>
  <c r="Q314" i="10" a="1"/>
  <c r="Q314" i="10" s="1"/>
  <c r="P314" i="10"/>
  <c r="E314" i="10"/>
  <c r="Q313" i="10" a="1"/>
  <c r="Q313" i="10" s="1"/>
  <c r="P313" i="10"/>
  <c r="E313" i="10"/>
  <c r="Q312" i="10" a="1"/>
  <c r="Q312" i="10" s="1"/>
  <c r="P312" i="10"/>
  <c r="E312" i="10"/>
  <c r="Q311" i="10" a="1"/>
  <c r="Q311" i="10" s="1"/>
  <c r="P311" i="10"/>
  <c r="E311" i="10"/>
  <c r="Q310" i="10" a="1"/>
  <c r="Q310" i="10" s="1"/>
  <c r="P310" i="10"/>
  <c r="E310" i="10"/>
  <c r="Q309" i="10" a="1"/>
  <c r="Q309" i="10" s="1"/>
  <c r="P309" i="10"/>
  <c r="E309" i="10"/>
  <c r="Q308" i="10" a="1"/>
  <c r="Q308" i="10" s="1"/>
  <c r="P308" i="10"/>
  <c r="E308" i="10"/>
  <c r="Q307" i="10" a="1"/>
  <c r="Q307" i="10" s="1"/>
  <c r="P307" i="10"/>
  <c r="E307" i="10"/>
  <c r="Q306" i="10" a="1"/>
  <c r="Q306" i="10" s="1"/>
  <c r="P306" i="10"/>
  <c r="E306" i="10"/>
  <c r="Q305" i="10" a="1"/>
  <c r="Q305" i="10" s="1"/>
  <c r="P305" i="10"/>
  <c r="E305" i="10"/>
  <c r="Q304" i="10" a="1"/>
  <c r="Q304" i="10" s="1"/>
  <c r="P304" i="10"/>
  <c r="E304" i="10"/>
  <c r="Q303" i="10" a="1"/>
  <c r="Q303" i="10" s="1"/>
  <c r="P303" i="10"/>
  <c r="E303" i="10"/>
  <c r="Q302" i="10" a="1"/>
  <c r="Q302" i="10" s="1"/>
  <c r="P302" i="10"/>
  <c r="E302" i="10"/>
  <c r="Q301" i="10" a="1"/>
  <c r="Q301" i="10" s="1"/>
  <c r="P301" i="10"/>
  <c r="E301" i="10"/>
  <c r="Q300" i="10" a="1"/>
  <c r="Q300" i="10" s="1"/>
  <c r="P300" i="10"/>
  <c r="E300" i="10"/>
  <c r="Q299" i="10" a="1"/>
  <c r="Q299" i="10" s="1"/>
  <c r="P299" i="10"/>
  <c r="E299" i="10"/>
  <c r="Q298" i="10" a="1"/>
  <c r="Q298" i="10" s="1"/>
  <c r="P298" i="10"/>
  <c r="E298" i="10"/>
  <c r="Q297" i="10" a="1"/>
  <c r="Q297" i="10" s="1"/>
  <c r="P297" i="10"/>
  <c r="E297" i="10"/>
  <c r="Q296" i="10" a="1"/>
  <c r="Q296" i="10" s="1"/>
  <c r="P296" i="10"/>
  <c r="E296" i="10"/>
  <c r="Q295" i="10" a="1"/>
  <c r="Q295" i="10" s="1"/>
  <c r="P295" i="10"/>
  <c r="E295" i="10"/>
  <c r="Q294" i="10" a="1"/>
  <c r="Q294" i="10" s="1"/>
  <c r="P294" i="10"/>
  <c r="E294" i="10"/>
  <c r="Q293" i="10" a="1"/>
  <c r="Q293" i="10" s="1"/>
  <c r="P293" i="10"/>
  <c r="E293" i="10"/>
  <c r="Q292" i="10" a="1"/>
  <c r="Q292" i="10" s="1"/>
  <c r="P292" i="10"/>
  <c r="E292" i="10"/>
  <c r="Q291" i="10" a="1"/>
  <c r="Q291" i="10" s="1"/>
  <c r="P291" i="10"/>
  <c r="E291" i="10"/>
  <c r="Q290" i="10" a="1"/>
  <c r="Q290" i="10" s="1"/>
  <c r="P290" i="10"/>
  <c r="E290" i="10"/>
  <c r="Q289" i="10" a="1"/>
  <c r="Q289" i="10" s="1"/>
  <c r="P289" i="10"/>
  <c r="E289" i="10"/>
  <c r="Q288" i="10" a="1"/>
  <c r="Q288" i="10" s="1"/>
  <c r="P288" i="10"/>
  <c r="E288" i="10"/>
  <c r="Q287" i="10" a="1"/>
  <c r="Q287" i="10" s="1"/>
  <c r="P287" i="10"/>
  <c r="E287" i="10"/>
  <c r="Q286" i="10" a="1"/>
  <c r="Q286" i="10" s="1"/>
  <c r="P286" i="10"/>
  <c r="E286" i="10"/>
  <c r="Q285" i="10" a="1"/>
  <c r="Q285" i="10" s="1"/>
  <c r="P285" i="10"/>
  <c r="E285" i="10"/>
  <c r="Q284" i="10" a="1"/>
  <c r="Q284" i="10" s="1"/>
  <c r="P284" i="10"/>
  <c r="E284" i="10"/>
  <c r="Q283" i="10" a="1"/>
  <c r="Q283" i="10" s="1"/>
  <c r="P283" i="10"/>
  <c r="E283" i="10"/>
  <c r="Q282" i="10" a="1"/>
  <c r="Q282" i="10" s="1"/>
  <c r="P282" i="10"/>
  <c r="E282" i="10"/>
  <c r="Q281" i="10" a="1"/>
  <c r="Q281" i="10" s="1"/>
  <c r="P281" i="10"/>
  <c r="E281" i="10"/>
  <c r="Q280" i="10" a="1"/>
  <c r="Q280" i="10" s="1"/>
  <c r="P280" i="10"/>
  <c r="E280" i="10"/>
  <c r="Q279" i="10" a="1"/>
  <c r="Q279" i="10" s="1"/>
  <c r="P279" i="10"/>
  <c r="E279" i="10"/>
  <c r="Q278" i="10" a="1"/>
  <c r="Q278" i="10" s="1"/>
  <c r="P278" i="10"/>
  <c r="E278" i="10"/>
  <c r="Q277" i="10" a="1"/>
  <c r="Q277" i="10" s="1"/>
  <c r="P277" i="10"/>
  <c r="E277" i="10"/>
  <c r="Q276" i="10" a="1"/>
  <c r="Q276" i="10" s="1"/>
  <c r="P276" i="10"/>
  <c r="E276" i="10"/>
  <c r="Q275" i="10" a="1"/>
  <c r="Q275" i="10" s="1"/>
  <c r="P275" i="10"/>
  <c r="E275" i="10"/>
  <c r="Q274" i="10" a="1"/>
  <c r="Q274" i="10" s="1"/>
  <c r="P274" i="10"/>
  <c r="E274" i="10"/>
  <c r="Q273" i="10" a="1"/>
  <c r="Q273" i="10" s="1"/>
  <c r="P273" i="10"/>
  <c r="E273" i="10"/>
  <c r="Q272" i="10" a="1"/>
  <c r="Q272" i="10" s="1"/>
  <c r="P272" i="10"/>
  <c r="E272" i="10"/>
  <c r="Q271" i="10" a="1"/>
  <c r="Q271" i="10" s="1"/>
  <c r="P271" i="10"/>
  <c r="E271" i="10"/>
  <c r="Q270" i="10" a="1"/>
  <c r="Q270" i="10" s="1"/>
  <c r="P270" i="10"/>
  <c r="E270" i="10"/>
  <c r="Q269" i="10" a="1"/>
  <c r="Q269" i="10" s="1"/>
  <c r="P269" i="10"/>
  <c r="E269" i="10"/>
  <c r="Q268" i="10" a="1"/>
  <c r="Q268" i="10" s="1"/>
  <c r="P268" i="10"/>
  <c r="E268" i="10"/>
  <c r="Q267" i="10" a="1"/>
  <c r="Q267" i="10" s="1"/>
  <c r="P267" i="10"/>
  <c r="E267" i="10"/>
  <c r="Q266" i="10" a="1"/>
  <c r="Q266" i="10" s="1"/>
  <c r="P266" i="10"/>
  <c r="E266" i="10"/>
  <c r="Q265" i="10" a="1"/>
  <c r="Q265" i="10" s="1"/>
  <c r="P265" i="10"/>
  <c r="E265" i="10"/>
  <c r="Q264" i="10" a="1"/>
  <c r="Q264" i="10" s="1"/>
  <c r="P264" i="10"/>
  <c r="E264" i="10"/>
  <c r="Q263" i="10" a="1"/>
  <c r="Q263" i="10" s="1"/>
  <c r="P263" i="10"/>
  <c r="E263" i="10"/>
  <c r="Q262" i="10" a="1"/>
  <c r="Q262" i="10" s="1"/>
  <c r="P262" i="10"/>
  <c r="E262" i="10"/>
  <c r="Q261" i="10" a="1"/>
  <c r="Q261" i="10" s="1"/>
  <c r="P261" i="10"/>
  <c r="E261" i="10"/>
  <c r="Q260" i="10" a="1"/>
  <c r="Q260" i="10" s="1"/>
  <c r="P260" i="10"/>
  <c r="E260" i="10"/>
  <c r="Q259" i="10" a="1"/>
  <c r="Q259" i="10" s="1"/>
  <c r="P259" i="10"/>
  <c r="E259" i="10"/>
  <c r="Q258" i="10" a="1"/>
  <c r="Q258" i="10" s="1"/>
  <c r="P258" i="10"/>
  <c r="E258" i="10"/>
  <c r="Q257" i="10" a="1"/>
  <c r="Q257" i="10" s="1"/>
  <c r="P257" i="10"/>
  <c r="E257" i="10"/>
  <c r="Q256" i="10" a="1"/>
  <c r="Q256" i="10" s="1"/>
  <c r="P256" i="10"/>
  <c r="E256" i="10"/>
  <c r="Q255" i="10" a="1"/>
  <c r="Q255" i="10" s="1"/>
  <c r="P255" i="10"/>
  <c r="E255" i="10"/>
  <c r="Q254" i="10" a="1"/>
  <c r="Q254" i="10" s="1"/>
  <c r="P254" i="10"/>
  <c r="E254" i="10"/>
  <c r="Q253" i="10" a="1"/>
  <c r="Q253" i="10" s="1"/>
  <c r="P253" i="10"/>
  <c r="E253" i="10"/>
  <c r="Q252" i="10" a="1"/>
  <c r="Q252" i="10" s="1"/>
  <c r="P252" i="10"/>
  <c r="E252" i="10"/>
  <c r="Q251" i="10" a="1"/>
  <c r="Q251" i="10" s="1"/>
  <c r="P251" i="10"/>
  <c r="E251" i="10"/>
  <c r="Q250" i="10" a="1"/>
  <c r="Q250" i="10" s="1"/>
  <c r="P250" i="10"/>
  <c r="E250" i="10"/>
  <c r="Q249" i="10" a="1"/>
  <c r="Q249" i="10" s="1"/>
  <c r="P249" i="10"/>
  <c r="E249" i="10"/>
  <c r="Q248" i="10" a="1"/>
  <c r="Q248" i="10" s="1"/>
  <c r="P248" i="10"/>
  <c r="E248" i="10"/>
  <c r="Q247" i="10" a="1"/>
  <c r="Q247" i="10" s="1"/>
  <c r="P247" i="10"/>
  <c r="E247" i="10"/>
  <c r="Q246" i="10" a="1"/>
  <c r="Q246" i="10" s="1"/>
  <c r="P246" i="10"/>
  <c r="E246" i="10"/>
  <c r="Q245" i="10" a="1"/>
  <c r="Q245" i="10" s="1"/>
  <c r="P245" i="10"/>
  <c r="E245" i="10"/>
  <c r="Q244" i="10" a="1"/>
  <c r="Q244" i="10" s="1"/>
  <c r="P244" i="10"/>
  <c r="E244" i="10"/>
  <c r="Q243" i="10" a="1"/>
  <c r="Q243" i="10" s="1"/>
  <c r="P243" i="10"/>
  <c r="E243" i="10"/>
  <c r="Q242" i="10" a="1"/>
  <c r="Q242" i="10" s="1"/>
  <c r="P242" i="10"/>
  <c r="E242" i="10"/>
  <c r="Q241" i="10" a="1"/>
  <c r="Q241" i="10" s="1"/>
  <c r="P241" i="10"/>
  <c r="E241" i="10"/>
  <c r="Q240" i="10" a="1"/>
  <c r="Q240" i="10" s="1"/>
  <c r="P240" i="10"/>
  <c r="E240" i="10"/>
  <c r="Q239" i="10" a="1"/>
  <c r="Q239" i="10" s="1"/>
  <c r="P239" i="10"/>
  <c r="E239" i="10"/>
  <c r="Q238" i="10" a="1"/>
  <c r="Q238" i="10" s="1"/>
  <c r="P238" i="10"/>
  <c r="E238" i="10"/>
  <c r="Q237" i="10" a="1"/>
  <c r="Q237" i="10" s="1"/>
  <c r="P237" i="10"/>
  <c r="E237" i="10"/>
  <c r="Q236" i="10" a="1"/>
  <c r="Q236" i="10" s="1"/>
  <c r="P236" i="10"/>
  <c r="E236" i="10"/>
  <c r="Q235" i="10" a="1"/>
  <c r="Q235" i="10" s="1"/>
  <c r="P235" i="10"/>
  <c r="E235" i="10"/>
  <c r="Q234" i="10" a="1"/>
  <c r="Q234" i="10" s="1"/>
  <c r="P234" i="10"/>
  <c r="E234" i="10"/>
  <c r="Q233" i="10" a="1"/>
  <c r="Q233" i="10" s="1"/>
  <c r="P233" i="10"/>
  <c r="E233" i="10"/>
  <c r="Q232" i="10" a="1"/>
  <c r="Q232" i="10" s="1"/>
  <c r="P232" i="10"/>
  <c r="E232" i="10"/>
  <c r="Q231" i="10" a="1"/>
  <c r="Q231" i="10" s="1"/>
  <c r="P231" i="10"/>
  <c r="E231" i="10"/>
  <c r="Q230" i="10" a="1"/>
  <c r="Q230" i="10" s="1"/>
  <c r="P230" i="10"/>
  <c r="E230" i="10"/>
  <c r="Q229" i="10" a="1"/>
  <c r="Q229" i="10" s="1"/>
  <c r="P229" i="10"/>
  <c r="E229" i="10"/>
  <c r="Q228" i="10" a="1"/>
  <c r="Q228" i="10" s="1"/>
  <c r="P228" i="10"/>
  <c r="E228" i="10"/>
  <c r="Q227" i="10" a="1"/>
  <c r="Q227" i="10" s="1"/>
  <c r="P227" i="10"/>
  <c r="E227" i="10"/>
  <c r="Q226" i="10" a="1"/>
  <c r="Q226" i="10" s="1"/>
  <c r="P226" i="10"/>
  <c r="E226" i="10"/>
  <c r="Q225" i="10" a="1"/>
  <c r="Q225" i="10" s="1"/>
  <c r="P225" i="10"/>
  <c r="E225" i="10"/>
  <c r="Q224" i="10" a="1"/>
  <c r="Q224" i="10" s="1"/>
  <c r="P224" i="10"/>
  <c r="E224" i="10"/>
  <c r="Q223" i="10" a="1"/>
  <c r="Q223" i="10" s="1"/>
  <c r="P223" i="10"/>
  <c r="E223" i="10"/>
  <c r="Q222" i="10" a="1"/>
  <c r="Q222" i="10" s="1"/>
  <c r="P222" i="10"/>
  <c r="E222" i="10"/>
  <c r="Q221" i="10" a="1"/>
  <c r="Q221" i="10" s="1"/>
  <c r="P221" i="10"/>
  <c r="E221" i="10"/>
  <c r="Q220" i="10" a="1"/>
  <c r="Q220" i="10" s="1"/>
  <c r="P220" i="10"/>
  <c r="E220" i="10"/>
  <c r="Q219" i="10" a="1"/>
  <c r="Q219" i="10" s="1"/>
  <c r="P219" i="10"/>
  <c r="E219" i="10"/>
  <c r="Q218" i="10" a="1"/>
  <c r="Q218" i="10" s="1"/>
  <c r="P218" i="10"/>
  <c r="E218" i="10"/>
  <c r="Q217" i="10" a="1"/>
  <c r="Q217" i="10" s="1"/>
  <c r="P217" i="10"/>
  <c r="E217" i="10"/>
  <c r="Q216" i="10" a="1"/>
  <c r="Q216" i="10" s="1"/>
  <c r="P216" i="10"/>
  <c r="E216" i="10"/>
  <c r="Q215" i="10" a="1"/>
  <c r="Q215" i="10" s="1"/>
  <c r="P215" i="10"/>
  <c r="E215" i="10"/>
  <c r="Q214" i="10" a="1"/>
  <c r="Q214" i="10" s="1"/>
  <c r="P214" i="10"/>
  <c r="E214" i="10"/>
  <c r="Q213" i="10" a="1"/>
  <c r="Q213" i="10" s="1"/>
  <c r="P213" i="10"/>
  <c r="E213" i="10"/>
  <c r="Q212" i="10" a="1"/>
  <c r="Q212" i="10" s="1"/>
  <c r="P212" i="10"/>
  <c r="E212" i="10"/>
  <c r="Q211" i="10" a="1"/>
  <c r="Q211" i="10" s="1"/>
  <c r="P211" i="10"/>
  <c r="E211" i="10"/>
  <c r="Q210" i="10" a="1"/>
  <c r="Q210" i="10" s="1"/>
  <c r="P210" i="10"/>
  <c r="E210" i="10"/>
  <c r="Q209" i="10" a="1"/>
  <c r="Q209" i="10" s="1"/>
  <c r="P209" i="10"/>
  <c r="E209" i="10"/>
  <c r="Q208" i="10" a="1"/>
  <c r="Q208" i="10" s="1"/>
  <c r="P208" i="10"/>
  <c r="E208" i="10"/>
  <c r="Q207" i="10" a="1"/>
  <c r="Q207" i="10" s="1"/>
  <c r="P207" i="10"/>
  <c r="E207" i="10"/>
  <c r="Q206" i="10" a="1"/>
  <c r="Q206" i="10" s="1"/>
  <c r="P206" i="10"/>
  <c r="E206" i="10"/>
  <c r="Q205" i="10" a="1"/>
  <c r="Q205" i="10" s="1"/>
  <c r="P205" i="10"/>
  <c r="E205" i="10"/>
  <c r="Q204" i="10" a="1"/>
  <c r="Q204" i="10" s="1"/>
  <c r="P204" i="10"/>
  <c r="E204" i="10"/>
  <c r="Q203" i="10" a="1"/>
  <c r="Q203" i="10" s="1"/>
  <c r="P203" i="10"/>
  <c r="E203" i="10"/>
  <c r="Q202" i="10" a="1"/>
  <c r="Q202" i="10" s="1"/>
  <c r="P202" i="10"/>
  <c r="E202" i="10"/>
  <c r="Q201" i="10" a="1"/>
  <c r="Q201" i="10" s="1"/>
  <c r="P201" i="10"/>
  <c r="E201" i="10"/>
  <c r="Q200" i="10" a="1"/>
  <c r="Q200" i="10" s="1"/>
  <c r="P200" i="10"/>
  <c r="E200" i="10"/>
  <c r="Q199" i="10" a="1"/>
  <c r="Q199" i="10" s="1"/>
  <c r="P199" i="10"/>
  <c r="E199" i="10"/>
  <c r="Q198" i="10" a="1"/>
  <c r="Q198" i="10" s="1"/>
  <c r="P198" i="10"/>
  <c r="E198" i="10"/>
  <c r="Q197" i="10" a="1"/>
  <c r="Q197" i="10" s="1"/>
  <c r="P197" i="10"/>
  <c r="E197" i="10"/>
  <c r="Q196" i="10" a="1"/>
  <c r="Q196" i="10" s="1"/>
  <c r="P196" i="10"/>
  <c r="E196" i="10"/>
  <c r="Q195" i="10" a="1"/>
  <c r="Q195" i="10" s="1"/>
  <c r="P195" i="10"/>
  <c r="E195" i="10"/>
  <c r="Q194" i="10" a="1"/>
  <c r="Q194" i="10" s="1"/>
  <c r="P194" i="10"/>
  <c r="E194" i="10"/>
  <c r="Q193" i="10" a="1"/>
  <c r="Q193" i="10" s="1"/>
  <c r="P193" i="10"/>
  <c r="E193" i="10"/>
  <c r="Q192" i="10" a="1"/>
  <c r="Q192" i="10" s="1"/>
  <c r="P192" i="10"/>
  <c r="E192" i="10"/>
  <c r="Q191" i="10" a="1"/>
  <c r="Q191" i="10" s="1"/>
  <c r="P191" i="10"/>
  <c r="E191" i="10"/>
  <c r="Q190" i="10" a="1"/>
  <c r="Q190" i="10" s="1"/>
  <c r="P190" i="10"/>
  <c r="E190" i="10"/>
  <c r="Q189" i="10" a="1"/>
  <c r="Q189" i="10" s="1"/>
  <c r="P189" i="10"/>
  <c r="E189" i="10"/>
  <c r="Q188" i="10" a="1"/>
  <c r="Q188" i="10" s="1"/>
  <c r="P188" i="10"/>
  <c r="E188" i="10"/>
  <c r="Q187" i="10" a="1"/>
  <c r="Q187" i="10" s="1"/>
  <c r="P187" i="10"/>
  <c r="E187" i="10"/>
  <c r="Q186" i="10" a="1"/>
  <c r="Q186" i="10" s="1"/>
  <c r="P186" i="10"/>
  <c r="E186" i="10"/>
  <c r="Q185" i="10" a="1"/>
  <c r="Q185" i="10" s="1"/>
  <c r="P185" i="10"/>
  <c r="E185" i="10"/>
  <c r="Q184" i="10" a="1"/>
  <c r="Q184" i="10" s="1"/>
  <c r="P184" i="10"/>
  <c r="E184" i="10"/>
  <c r="Q183" i="10" a="1"/>
  <c r="Q183" i="10" s="1"/>
  <c r="P183" i="10"/>
  <c r="E183" i="10"/>
  <c r="Q182" i="10" a="1"/>
  <c r="Q182" i="10" s="1"/>
  <c r="P182" i="10"/>
  <c r="E182" i="10"/>
  <c r="Q181" i="10" a="1"/>
  <c r="Q181" i="10" s="1"/>
  <c r="P181" i="10"/>
  <c r="E181" i="10"/>
  <c r="Q180" i="10" a="1"/>
  <c r="Q180" i="10" s="1"/>
  <c r="P180" i="10"/>
  <c r="E180" i="10"/>
  <c r="Q179" i="10" a="1"/>
  <c r="Q179" i="10" s="1"/>
  <c r="P179" i="10"/>
  <c r="E179" i="10"/>
  <c r="Q178" i="10" a="1"/>
  <c r="Q178" i="10" s="1"/>
  <c r="P178" i="10"/>
  <c r="E178" i="10"/>
  <c r="Q177" i="10" a="1"/>
  <c r="Q177" i="10" s="1"/>
  <c r="P177" i="10"/>
  <c r="E177" i="10"/>
  <c r="Q176" i="10" a="1"/>
  <c r="Q176" i="10" s="1"/>
  <c r="P176" i="10"/>
  <c r="E176" i="10"/>
  <c r="Q175" i="10" a="1"/>
  <c r="Q175" i="10" s="1"/>
  <c r="P175" i="10"/>
  <c r="E175" i="10"/>
  <c r="Q174" i="10" a="1"/>
  <c r="Q174" i="10" s="1"/>
  <c r="P174" i="10"/>
  <c r="E174" i="10"/>
  <c r="Q173" i="10" a="1"/>
  <c r="Q173" i="10" s="1"/>
  <c r="P173" i="10"/>
  <c r="E173" i="10"/>
  <c r="Q172" i="10" a="1"/>
  <c r="Q172" i="10" s="1"/>
  <c r="P172" i="10"/>
  <c r="E172" i="10"/>
  <c r="Q171" i="10" a="1"/>
  <c r="Q171" i="10" s="1"/>
  <c r="P171" i="10"/>
  <c r="E171" i="10"/>
  <c r="Q170" i="10" a="1"/>
  <c r="Q170" i="10" s="1"/>
  <c r="P170" i="10"/>
  <c r="E170" i="10"/>
  <c r="Q169" i="10" a="1"/>
  <c r="Q169" i="10" s="1"/>
  <c r="P169" i="10"/>
  <c r="E169" i="10"/>
  <c r="Q168" i="10" a="1"/>
  <c r="Q168" i="10" s="1"/>
  <c r="P168" i="10"/>
  <c r="E168" i="10"/>
  <c r="Q167" i="10" a="1"/>
  <c r="Q167" i="10" s="1"/>
  <c r="P167" i="10"/>
  <c r="E167" i="10"/>
  <c r="Q166" i="10" a="1"/>
  <c r="Q166" i="10" s="1"/>
  <c r="P166" i="10"/>
  <c r="E166" i="10"/>
  <c r="Q165" i="10" a="1"/>
  <c r="Q165" i="10" s="1"/>
  <c r="P165" i="10"/>
  <c r="E165" i="10"/>
  <c r="Q164" i="10" a="1"/>
  <c r="Q164" i="10" s="1"/>
  <c r="P164" i="10"/>
  <c r="E164" i="10"/>
  <c r="Q163" i="10" a="1"/>
  <c r="Q163" i="10" s="1"/>
  <c r="P163" i="10"/>
  <c r="E163" i="10"/>
  <c r="Q162" i="10" a="1"/>
  <c r="Q162" i="10" s="1"/>
  <c r="P162" i="10"/>
  <c r="E162" i="10"/>
  <c r="Q161" i="10" a="1"/>
  <c r="Q161" i="10" s="1"/>
  <c r="P161" i="10"/>
  <c r="E161" i="10"/>
  <c r="Q160" i="10" a="1"/>
  <c r="Q160" i="10" s="1"/>
  <c r="P160" i="10"/>
  <c r="E160" i="10"/>
  <c r="Q159" i="10" a="1"/>
  <c r="Q159" i="10" s="1"/>
  <c r="P159" i="10"/>
  <c r="E159" i="10"/>
  <c r="Q158" i="10" a="1"/>
  <c r="Q158" i="10" s="1"/>
  <c r="P158" i="10"/>
  <c r="E158" i="10"/>
  <c r="Q157" i="10" a="1"/>
  <c r="Q157" i="10" s="1"/>
  <c r="P157" i="10"/>
  <c r="E157" i="10"/>
  <c r="Q156" i="10" a="1"/>
  <c r="Q156" i="10" s="1"/>
  <c r="P156" i="10"/>
  <c r="E156" i="10"/>
  <c r="Q155" i="10" a="1"/>
  <c r="Q155" i="10" s="1"/>
  <c r="P155" i="10"/>
  <c r="E155" i="10"/>
  <c r="Q154" i="10" a="1"/>
  <c r="Q154" i="10" s="1"/>
  <c r="P154" i="10"/>
  <c r="E154" i="10"/>
  <c r="Q153" i="10" a="1"/>
  <c r="Q153" i="10" s="1"/>
  <c r="P153" i="10"/>
  <c r="E153" i="10"/>
  <c r="Q152" i="10" a="1"/>
  <c r="Q152" i="10" s="1"/>
  <c r="P152" i="10"/>
  <c r="E152" i="10"/>
  <c r="Q151" i="10" a="1"/>
  <c r="Q151" i="10" s="1"/>
  <c r="P151" i="10"/>
  <c r="E151" i="10"/>
  <c r="Q150" i="10" a="1"/>
  <c r="Q150" i="10" s="1"/>
  <c r="P150" i="10"/>
  <c r="E150" i="10"/>
  <c r="Q149" i="10" a="1"/>
  <c r="Q149" i="10" s="1"/>
  <c r="P149" i="10"/>
  <c r="E149" i="10"/>
  <c r="Q148" i="10" a="1"/>
  <c r="Q148" i="10" s="1"/>
  <c r="P148" i="10"/>
  <c r="E148" i="10"/>
  <c r="Q147" i="10" a="1"/>
  <c r="Q147" i="10" s="1"/>
  <c r="P147" i="10"/>
  <c r="E147" i="10"/>
  <c r="Q146" i="10" a="1"/>
  <c r="Q146" i="10" s="1"/>
  <c r="P146" i="10"/>
  <c r="E146" i="10"/>
  <c r="Q145" i="10" a="1"/>
  <c r="Q145" i="10" s="1"/>
  <c r="P145" i="10"/>
  <c r="E145" i="10"/>
  <c r="Q144" i="10" a="1"/>
  <c r="Q144" i="10" s="1"/>
  <c r="P144" i="10"/>
  <c r="E144" i="10"/>
  <c r="Q143" i="10" a="1"/>
  <c r="Q143" i="10" s="1"/>
  <c r="P143" i="10"/>
  <c r="E143" i="10"/>
  <c r="Q142" i="10" a="1"/>
  <c r="Q142" i="10" s="1"/>
  <c r="P142" i="10"/>
  <c r="E142" i="10"/>
  <c r="Q141" i="10" a="1"/>
  <c r="Q141" i="10" s="1"/>
  <c r="P141" i="10"/>
  <c r="E141" i="10"/>
  <c r="Q140" i="10" a="1"/>
  <c r="Q140" i="10" s="1"/>
  <c r="P140" i="10"/>
  <c r="E140" i="10"/>
  <c r="Q139" i="10" a="1"/>
  <c r="Q139" i="10" s="1"/>
  <c r="P139" i="10"/>
  <c r="E139" i="10"/>
  <c r="Q138" i="10" a="1"/>
  <c r="Q138" i="10" s="1"/>
  <c r="P138" i="10"/>
  <c r="E138" i="10"/>
  <c r="Q137" i="10" a="1"/>
  <c r="Q137" i="10" s="1"/>
  <c r="P137" i="10"/>
  <c r="E137" i="10"/>
  <c r="Q136" i="10" a="1"/>
  <c r="Q136" i="10" s="1"/>
  <c r="P136" i="10"/>
  <c r="E136" i="10"/>
  <c r="Q135" i="10" a="1"/>
  <c r="Q135" i="10" s="1"/>
  <c r="P135" i="10"/>
  <c r="E135" i="10"/>
  <c r="Q134" i="10" a="1"/>
  <c r="Q134" i="10" s="1"/>
  <c r="P134" i="10"/>
  <c r="E134" i="10"/>
  <c r="Q133" i="10" a="1"/>
  <c r="Q133" i="10" s="1"/>
  <c r="P133" i="10"/>
  <c r="E133" i="10"/>
  <c r="Q132" i="10" a="1"/>
  <c r="Q132" i="10" s="1"/>
  <c r="P132" i="10"/>
  <c r="E132" i="10"/>
  <c r="Q131" i="10" a="1"/>
  <c r="Q131" i="10" s="1"/>
  <c r="P131" i="10"/>
  <c r="E131" i="10"/>
  <c r="Q130" i="10" a="1"/>
  <c r="Q130" i="10" s="1"/>
  <c r="P130" i="10"/>
  <c r="E130" i="10"/>
  <c r="Q129" i="10" a="1"/>
  <c r="Q129" i="10" s="1"/>
  <c r="P129" i="10"/>
  <c r="E129" i="10"/>
  <c r="Q128" i="10" a="1"/>
  <c r="Q128" i="10" s="1"/>
  <c r="P128" i="10"/>
  <c r="E128" i="10"/>
  <c r="Q127" i="10" a="1"/>
  <c r="Q127" i="10" s="1"/>
  <c r="P127" i="10"/>
  <c r="E127" i="10"/>
  <c r="Q126" i="10" a="1"/>
  <c r="Q126" i="10" s="1"/>
  <c r="P126" i="10"/>
  <c r="E126" i="10"/>
  <c r="Q125" i="10" a="1"/>
  <c r="Q125" i="10" s="1"/>
  <c r="P125" i="10"/>
  <c r="E125" i="10"/>
  <c r="Q124" i="10" a="1"/>
  <c r="Q124" i="10" s="1"/>
  <c r="P124" i="10"/>
  <c r="E124" i="10"/>
  <c r="Q123" i="10" a="1"/>
  <c r="Q123" i="10" s="1"/>
  <c r="P123" i="10"/>
  <c r="E123" i="10"/>
  <c r="Q122" i="10" a="1"/>
  <c r="Q122" i="10" s="1"/>
  <c r="P122" i="10"/>
  <c r="E122" i="10"/>
  <c r="Q121" i="10" a="1"/>
  <c r="Q121" i="10" s="1"/>
  <c r="P121" i="10"/>
  <c r="E121" i="10"/>
  <c r="Q120" i="10" a="1"/>
  <c r="Q120" i="10" s="1"/>
  <c r="P120" i="10"/>
  <c r="E120" i="10"/>
  <c r="Q119" i="10" a="1"/>
  <c r="Q119" i="10" s="1"/>
  <c r="P119" i="10"/>
  <c r="E119" i="10"/>
  <c r="Q118" i="10" a="1"/>
  <c r="Q118" i="10" s="1"/>
  <c r="P118" i="10"/>
  <c r="E118" i="10"/>
  <c r="Q117" i="10" a="1"/>
  <c r="Q117" i="10" s="1"/>
  <c r="P117" i="10"/>
  <c r="E117" i="10"/>
  <c r="Q116" i="10" a="1"/>
  <c r="Q116" i="10" s="1"/>
  <c r="P116" i="10"/>
  <c r="E116" i="10"/>
  <c r="Q115" i="10" a="1"/>
  <c r="Q115" i="10" s="1"/>
  <c r="P115" i="10"/>
  <c r="E115" i="10"/>
  <c r="Q114" i="10" a="1"/>
  <c r="Q114" i="10" s="1"/>
  <c r="P114" i="10"/>
  <c r="E114" i="10"/>
  <c r="Q113" i="10" a="1"/>
  <c r="Q113" i="10" s="1"/>
  <c r="P113" i="10"/>
  <c r="E113" i="10"/>
  <c r="Q112" i="10" a="1"/>
  <c r="Q112" i="10" s="1"/>
  <c r="P112" i="10"/>
  <c r="E112" i="10"/>
  <c r="Q111" i="10" a="1"/>
  <c r="Q111" i="10" s="1"/>
  <c r="P111" i="10"/>
  <c r="E111" i="10"/>
  <c r="Q110" i="10" a="1"/>
  <c r="Q110" i="10" s="1"/>
  <c r="P110" i="10"/>
  <c r="E110" i="10"/>
  <c r="Q109" i="10" a="1"/>
  <c r="Q109" i="10" s="1"/>
  <c r="P109" i="10"/>
  <c r="E109" i="10"/>
  <c r="Q108" i="10" a="1"/>
  <c r="Q108" i="10" s="1"/>
  <c r="P108" i="10"/>
  <c r="E108" i="10"/>
  <c r="Q107" i="10" a="1"/>
  <c r="Q107" i="10" s="1"/>
  <c r="P107" i="10"/>
  <c r="E107" i="10"/>
  <c r="Q106" i="10" a="1"/>
  <c r="Q106" i="10" s="1"/>
  <c r="P106" i="10"/>
  <c r="E106" i="10"/>
  <c r="Q105" i="10" a="1"/>
  <c r="Q105" i="10" s="1"/>
  <c r="P105" i="10"/>
  <c r="E105" i="10"/>
  <c r="Q104" i="10" a="1"/>
  <c r="Q104" i="10" s="1"/>
  <c r="P104" i="10"/>
  <c r="E104" i="10"/>
  <c r="Q103" i="10" a="1"/>
  <c r="Q103" i="10" s="1"/>
  <c r="P103" i="10"/>
  <c r="E103" i="10"/>
  <c r="Q102" i="10" a="1"/>
  <c r="Q102" i="10" s="1"/>
  <c r="P102" i="10"/>
  <c r="E102" i="10"/>
  <c r="Q101" i="10" a="1"/>
  <c r="Q101" i="10" s="1"/>
  <c r="P101" i="10"/>
  <c r="E101" i="10"/>
  <c r="Q100" i="10" a="1"/>
  <c r="Q100" i="10" s="1"/>
  <c r="P100" i="10"/>
  <c r="E100" i="10"/>
  <c r="Q99" i="10" a="1"/>
  <c r="Q99" i="10" s="1"/>
  <c r="P99" i="10"/>
  <c r="E99" i="10"/>
  <c r="Q98" i="10" a="1"/>
  <c r="Q98" i="10" s="1"/>
  <c r="P98" i="10"/>
  <c r="E98" i="10"/>
  <c r="Q97" i="10" a="1"/>
  <c r="Q97" i="10" s="1"/>
  <c r="P97" i="10"/>
  <c r="E97" i="10"/>
  <c r="Q96" i="10" a="1"/>
  <c r="Q96" i="10" s="1"/>
  <c r="P96" i="10"/>
  <c r="E96" i="10"/>
  <c r="Q95" i="10" a="1"/>
  <c r="Q95" i="10" s="1"/>
  <c r="P95" i="10"/>
  <c r="E95" i="10"/>
  <c r="Q94" i="10" a="1"/>
  <c r="Q94" i="10" s="1"/>
  <c r="P94" i="10"/>
  <c r="E94" i="10"/>
  <c r="Q93" i="10" a="1"/>
  <c r="Q93" i="10" s="1"/>
  <c r="P93" i="10"/>
  <c r="E93" i="10"/>
  <c r="Q92" i="10" a="1"/>
  <c r="Q92" i="10" s="1"/>
  <c r="P92" i="10"/>
  <c r="E92" i="10"/>
  <c r="Q91" i="10" a="1"/>
  <c r="Q91" i="10" s="1"/>
  <c r="P91" i="10"/>
  <c r="E91" i="10"/>
  <c r="Q90" i="10" a="1"/>
  <c r="Q90" i="10" s="1"/>
  <c r="P90" i="10"/>
  <c r="E90" i="10"/>
  <c r="Q89" i="10" a="1"/>
  <c r="Q89" i="10" s="1"/>
  <c r="P89" i="10"/>
  <c r="E89" i="10"/>
  <c r="Q88" i="10" a="1"/>
  <c r="Q88" i="10" s="1"/>
  <c r="P88" i="10"/>
  <c r="E88" i="10"/>
  <c r="Q87" i="10" a="1"/>
  <c r="Q87" i="10" s="1"/>
  <c r="P87" i="10"/>
  <c r="E87" i="10"/>
  <c r="Q86" i="10" a="1"/>
  <c r="Q86" i="10" s="1"/>
  <c r="P86" i="10"/>
  <c r="E86" i="10"/>
  <c r="Q85" i="10" a="1"/>
  <c r="Q85" i="10" s="1"/>
  <c r="P85" i="10"/>
  <c r="E85" i="10"/>
  <c r="Q84" i="10" a="1"/>
  <c r="Q84" i="10" s="1"/>
  <c r="P84" i="10"/>
  <c r="E84" i="10"/>
  <c r="Q83" i="10" a="1"/>
  <c r="Q83" i="10" s="1"/>
  <c r="P83" i="10"/>
  <c r="E83" i="10"/>
  <c r="Q82" i="10" a="1"/>
  <c r="Q82" i="10" s="1"/>
  <c r="P82" i="10"/>
  <c r="E82" i="10"/>
  <c r="Q81" i="10" a="1"/>
  <c r="Q81" i="10" s="1"/>
  <c r="P81" i="10"/>
  <c r="E81" i="10"/>
  <c r="Q80" i="10" a="1"/>
  <c r="Q80" i="10" s="1"/>
  <c r="P80" i="10"/>
  <c r="E80" i="10"/>
  <c r="Q79" i="10" a="1"/>
  <c r="Q79" i="10" s="1"/>
  <c r="P79" i="10"/>
  <c r="E79" i="10"/>
  <c r="Q78" i="10" a="1"/>
  <c r="Q78" i="10" s="1"/>
  <c r="P78" i="10"/>
  <c r="E78" i="10"/>
  <c r="Q77" i="10" a="1"/>
  <c r="Q77" i="10" s="1"/>
  <c r="P77" i="10"/>
  <c r="E77" i="10"/>
  <c r="Q76" i="10" a="1"/>
  <c r="Q76" i="10" s="1"/>
  <c r="P76" i="10"/>
  <c r="E76" i="10"/>
  <c r="Q75" i="10" a="1"/>
  <c r="Q75" i="10" s="1"/>
  <c r="P75" i="10"/>
  <c r="E75" i="10"/>
  <c r="Q74" i="10" a="1"/>
  <c r="Q74" i="10" s="1"/>
  <c r="P74" i="10"/>
  <c r="E74" i="10"/>
  <c r="Q73" i="10" a="1"/>
  <c r="Q73" i="10" s="1"/>
  <c r="P73" i="10"/>
  <c r="E73" i="10"/>
  <c r="Q72" i="10" a="1"/>
  <c r="Q72" i="10" s="1"/>
  <c r="P72" i="10"/>
  <c r="E72" i="10"/>
  <c r="Q71" i="10" a="1"/>
  <c r="Q71" i="10" s="1"/>
  <c r="P71" i="10"/>
  <c r="E71" i="10"/>
  <c r="Q70" i="10" a="1"/>
  <c r="Q70" i="10" s="1"/>
  <c r="P70" i="10"/>
  <c r="E70" i="10"/>
  <c r="Q69" i="10" a="1"/>
  <c r="Q69" i="10" s="1"/>
  <c r="P69" i="10"/>
  <c r="E69" i="10"/>
  <c r="Q68" i="10" a="1"/>
  <c r="Q68" i="10" s="1"/>
  <c r="P68" i="10"/>
  <c r="E68" i="10"/>
  <c r="Q67" i="10" a="1"/>
  <c r="Q67" i="10" s="1"/>
  <c r="P67" i="10"/>
  <c r="E67" i="10"/>
  <c r="Q66" i="10" a="1"/>
  <c r="Q66" i="10" s="1"/>
  <c r="P66" i="10"/>
  <c r="E66" i="10"/>
  <c r="Q65" i="10" a="1"/>
  <c r="Q65" i="10" s="1"/>
  <c r="P65" i="10"/>
  <c r="E65" i="10"/>
  <c r="Q64" i="10" a="1"/>
  <c r="Q64" i="10" s="1"/>
  <c r="P64" i="10"/>
  <c r="E64" i="10"/>
  <c r="Q63" i="10" a="1"/>
  <c r="Q63" i="10" s="1"/>
  <c r="P63" i="10"/>
  <c r="E63" i="10"/>
  <c r="Q62" i="10" a="1"/>
  <c r="Q62" i="10" s="1"/>
  <c r="P62" i="10"/>
  <c r="E62" i="10"/>
  <c r="Q61" i="10" a="1"/>
  <c r="Q61" i="10" s="1"/>
  <c r="P61" i="10"/>
  <c r="E61" i="10"/>
  <c r="Q60" i="10" a="1"/>
  <c r="Q60" i="10" s="1"/>
  <c r="P60" i="10"/>
  <c r="E60" i="10"/>
  <c r="Q59" i="10" a="1"/>
  <c r="Q59" i="10" s="1"/>
  <c r="P59" i="10"/>
  <c r="E59" i="10"/>
  <c r="Q58" i="10" a="1"/>
  <c r="Q58" i="10" s="1"/>
  <c r="P58" i="10"/>
  <c r="E58" i="10"/>
  <c r="Q57" i="10" a="1"/>
  <c r="Q57" i="10" s="1"/>
  <c r="P57" i="10"/>
  <c r="E57" i="10"/>
  <c r="Q56" i="10" a="1"/>
  <c r="Q56" i="10" s="1"/>
  <c r="P56" i="10"/>
  <c r="E56" i="10"/>
  <c r="Q55" i="10" a="1"/>
  <c r="Q55" i="10" s="1"/>
  <c r="P55" i="10"/>
  <c r="E55" i="10"/>
  <c r="Q54" i="10" a="1"/>
  <c r="Q54" i="10" s="1"/>
  <c r="P54" i="10"/>
  <c r="E54" i="10"/>
  <c r="Q53" i="10" a="1"/>
  <c r="Q53" i="10" s="1"/>
  <c r="P53" i="10"/>
  <c r="E53" i="10"/>
  <c r="Q52" i="10" a="1"/>
  <c r="Q52" i="10" s="1"/>
  <c r="P52" i="10"/>
  <c r="E52" i="10"/>
  <c r="Q51" i="10" a="1"/>
  <c r="Q51" i="10" s="1"/>
  <c r="P51" i="10"/>
  <c r="E51" i="10"/>
  <c r="Q50" i="10" a="1"/>
  <c r="Q50" i="10" s="1"/>
  <c r="P50" i="10"/>
  <c r="E50" i="10"/>
  <c r="Q49" i="10" a="1"/>
  <c r="Q49" i="10" s="1"/>
  <c r="P49" i="10"/>
  <c r="E49" i="10"/>
  <c r="Q48" i="10" a="1"/>
  <c r="Q48" i="10" s="1"/>
  <c r="P48" i="10"/>
  <c r="E48" i="10"/>
  <c r="Q47" i="10" a="1"/>
  <c r="Q47" i="10" s="1"/>
  <c r="P47" i="10"/>
  <c r="E47" i="10"/>
  <c r="Q46" i="10" a="1"/>
  <c r="Q46" i="10" s="1"/>
  <c r="P46" i="10"/>
  <c r="E46" i="10"/>
  <c r="Q45" i="10" a="1"/>
  <c r="Q45" i="10" s="1"/>
  <c r="P45" i="10"/>
  <c r="E45" i="10"/>
  <c r="Q44" i="10" a="1"/>
  <c r="Q44" i="10" s="1"/>
  <c r="P44" i="10"/>
  <c r="E44" i="10"/>
  <c r="Q43" i="10" a="1"/>
  <c r="Q43" i="10" s="1"/>
  <c r="P43" i="10"/>
  <c r="E43" i="10"/>
  <c r="Q42" i="10" a="1"/>
  <c r="Q42" i="10" s="1"/>
  <c r="P42" i="10"/>
  <c r="E42" i="10"/>
  <c r="Q41" i="10" a="1"/>
  <c r="Q41" i="10" s="1"/>
  <c r="P41" i="10"/>
  <c r="E41" i="10"/>
  <c r="Q40" i="10" a="1"/>
  <c r="Q40" i="10" s="1"/>
  <c r="P40" i="10"/>
  <c r="E40" i="10"/>
  <c r="Q39" i="10" a="1"/>
  <c r="Q39" i="10" s="1"/>
  <c r="P39" i="10"/>
  <c r="E39" i="10"/>
  <c r="Q38" i="10" a="1"/>
  <c r="Q38" i="10" s="1"/>
  <c r="P38" i="10"/>
  <c r="E38" i="10"/>
  <c r="Q37" i="10" a="1"/>
  <c r="Q37" i="10" s="1"/>
  <c r="P37" i="10"/>
  <c r="E37" i="10"/>
  <c r="Q36" i="10" a="1"/>
  <c r="Q36" i="10" s="1"/>
  <c r="P36" i="10"/>
  <c r="E36" i="10"/>
  <c r="Q35" i="10" a="1"/>
  <c r="Q35" i="10" s="1"/>
  <c r="P35" i="10"/>
  <c r="E35" i="10"/>
  <c r="Q34" i="10" a="1"/>
  <c r="Q34" i="10" s="1"/>
  <c r="P34" i="10"/>
  <c r="E34" i="10"/>
  <c r="Q33" i="10" a="1"/>
  <c r="Q33" i="10" s="1"/>
  <c r="P33" i="10"/>
  <c r="E33" i="10"/>
  <c r="Q32" i="10" a="1"/>
  <c r="Q32" i="10" s="1"/>
  <c r="P32" i="10"/>
  <c r="E32" i="10"/>
  <c r="Q31" i="10" a="1"/>
  <c r="Q31" i="10" s="1"/>
  <c r="P31" i="10"/>
  <c r="E31" i="10"/>
  <c r="Q30" i="10" a="1"/>
  <c r="Q30" i="10" s="1"/>
  <c r="P30" i="10"/>
  <c r="E30" i="10"/>
  <c r="Q29" i="10" a="1"/>
  <c r="Q29" i="10" s="1"/>
  <c r="P29" i="10"/>
  <c r="E29" i="10"/>
  <c r="Q28" i="10" a="1"/>
  <c r="Q28" i="10" s="1"/>
  <c r="P28" i="10"/>
  <c r="E28" i="10"/>
  <c r="Q27" i="10" a="1"/>
  <c r="Q27" i="10" s="1"/>
  <c r="P27" i="10"/>
  <c r="E27" i="10"/>
  <c r="Q26" i="10" a="1"/>
  <c r="Q26" i="10" s="1"/>
  <c r="P26" i="10"/>
  <c r="E26" i="10"/>
  <c r="Q25" i="10" a="1"/>
  <c r="Q25" i="10" s="1"/>
  <c r="P25" i="10"/>
  <c r="E25" i="10"/>
  <c r="Q24" i="10" a="1"/>
  <c r="Q24" i="10" s="1"/>
  <c r="P24" i="10"/>
  <c r="E24" i="10"/>
  <c r="Q23" i="10" a="1"/>
  <c r="Q23" i="10" s="1"/>
  <c r="P23" i="10"/>
  <c r="E23" i="10"/>
  <c r="Q22" i="10" a="1"/>
  <c r="Q22" i="10" s="1"/>
  <c r="P22" i="10"/>
  <c r="E22" i="10"/>
  <c r="Q21" i="10" a="1"/>
  <c r="Q21" i="10" s="1"/>
  <c r="P21" i="10"/>
  <c r="E21" i="10"/>
  <c r="Q20" i="10" a="1"/>
  <c r="Q20" i="10" s="1"/>
  <c r="P20" i="10"/>
  <c r="E20" i="10"/>
  <c r="Q19" i="10" a="1"/>
  <c r="Q19" i="10" s="1"/>
  <c r="P19" i="10"/>
  <c r="E19" i="10"/>
  <c r="Q18" i="10" a="1"/>
  <c r="Q18" i="10" s="1"/>
  <c r="P18" i="10"/>
  <c r="E18" i="10"/>
  <c r="Q17" i="10" a="1"/>
  <c r="Q17" i="10" s="1"/>
  <c r="P17" i="10"/>
  <c r="E17" i="10"/>
  <c r="Q16" i="10" a="1"/>
  <c r="Q16" i="10" s="1"/>
  <c r="P16" i="10"/>
  <c r="E16" i="10"/>
  <c r="Q15" i="10" a="1"/>
  <c r="Q15" i="10" s="1"/>
  <c r="P15" i="10"/>
  <c r="E15" i="10"/>
  <c r="Q14" i="10" a="1"/>
  <c r="Q14" i="10" s="1"/>
  <c r="P14" i="10"/>
  <c r="E14" i="10"/>
  <c r="Q13" i="10" a="1"/>
  <c r="Q13" i="10" s="1"/>
  <c r="P13" i="10"/>
  <c r="E13" i="10"/>
  <c r="Q12" i="10" a="1"/>
  <c r="Q12" i="10" s="1"/>
  <c r="P12" i="10"/>
  <c r="E12" i="10"/>
  <c r="Q11" i="10" a="1"/>
  <c r="Q11" i="10" s="1"/>
  <c r="P11" i="10"/>
  <c r="E11" i="10"/>
  <c r="Q10" i="10" a="1"/>
  <c r="Q10" i="10" s="1"/>
  <c r="P10" i="10"/>
  <c r="E10" i="10"/>
  <c r="Q9" i="10" a="1"/>
  <c r="Q9" i="10" s="1"/>
  <c r="P9" i="10"/>
  <c r="E9" i="10"/>
  <c r="Q8" i="10" a="1"/>
  <c r="Q8" i="10" s="1"/>
  <c r="P8" i="10"/>
  <c r="E8" i="10"/>
  <c r="Q7" i="10" a="1"/>
  <c r="Q7" i="10" s="1"/>
  <c r="P7" i="10"/>
  <c r="E7" i="10"/>
  <c r="Q6" i="10" a="1"/>
  <c r="Q6" i="10" s="1"/>
  <c r="P6" i="10"/>
  <c r="E6" i="10"/>
  <c r="Q5" i="10" a="1"/>
  <c r="Q5" i="10" s="1"/>
  <c r="P5" i="10"/>
  <c r="E5" i="10"/>
  <c r="Q4" i="10" a="1"/>
  <c r="Q4" i="10" s="1"/>
  <c r="P4" i="10"/>
  <c r="E4" i="10"/>
  <c r="Q3" i="10" a="1"/>
  <c r="Q3" i="10" s="1"/>
  <c r="P3" i="10"/>
  <c r="E3" i="10"/>
  <c r="Q2" i="10" a="1"/>
  <c r="Q2" i="10" s="1"/>
  <c r="P2" i="10"/>
  <c r="E2"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9C3A5BA-9482-40FB-9AAC-9C7C28D4C3D8}" name="Query - Data_Source" description="Connection to the 'Data_Source' query in the workbook." type="100" refreshedVersion="8" minRefreshableVersion="5">
    <extLst>
      <ext xmlns:x15="http://schemas.microsoft.com/office/spreadsheetml/2010/11/main" uri="{DE250136-89BD-433C-8126-D09CA5730AF9}">
        <x15:connection id="86930c82-9fac-433a-a5af-b44e2875c216"/>
      </ext>
    </extLst>
  </connection>
  <connection id="2" xr16:uid="{F84AE967-A168-47A4-BF11-F989FD33870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<sst xmlns="http://schemas.openxmlformats.org/spreadsheetml/2006/main" count="113842" uniqueCount="544">
  <si>
    <t>Make</t>
  </si>
  <si>
    <t>Type</t>
  </si>
  <si>
    <t>Year</t>
  </si>
  <si>
    <t>Origin</t>
  </si>
  <si>
    <t>Color</t>
  </si>
  <si>
    <t>Options</t>
  </si>
  <si>
    <t>Engine_Size</t>
  </si>
  <si>
    <t>Fuel_Type</t>
  </si>
  <si>
    <t>Gear_Type</t>
  </si>
  <si>
    <t>Mileage</t>
  </si>
  <si>
    <t>Region</t>
  </si>
  <si>
    <t>Price</t>
  </si>
  <si>
    <t>Negotiable</t>
  </si>
  <si>
    <t>Chrysler</t>
  </si>
  <si>
    <t>C300</t>
  </si>
  <si>
    <t>Saudi</t>
  </si>
  <si>
    <t>Black</t>
  </si>
  <si>
    <t>Full</t>
  </si>
  <si>
    <t>Gas</t>
  </si>
  <si>
    <t>Automatic</t>
  </si>
  <si>
    <t>Riyadh</t>
  </si>
  <si>
    <t>Nissan</t>
  </si>
  <si>
    <t>Patrol</t>
  </si>
  <si>
    <t>White</t>
  </si>
  <si>
    <t>Sunny</t>
  </si>
  <si>
    <t>Silver</t>
  </si>
  <si>
    <t>Standard</t>
  </si>
  <si>
    <t>Hyundai</t>
  </si>
  <si>
    <t>Elantra</t>
  </si>
  <si>
    <t>Grey</t>
  </si>
  <si>
    <t>Semi Full</t>
  </si>
  <si>
    <t>Honda</t>
  </si>
  <si>
    <t>Accord</t>
  </si>
  <si>
    <t>Navy</t>
  </si>
  <si>
    <t>Toyota</t>
  </si>
  <si>
    <t>Land Cruiser</t>
  </si>
  <si>
    <t>GMC</t>
  </si>
  <si>
    <t>Yukon</t>
  </si>
  <si>
    <t>Bronze</t>
  </si>
  <si>
    <t>Chevrolet</t>
  </si>
  <si>
    <t>Impala</t>
  </si>
  <si>
    <t>Yaris</t>
  </si>
  <si>
    <t>Jeddah</t>
  </si>
  <si>
    <t>Camry</t>
  </si>
  <si>
    <t>Gulf Arabic</t>
  </si>
  <si>
    <t>Dammam</t>
  </si>
  <si>
    <t>Tahoe</t>
  </si>
  <si>
    <t>Other</t>
  </si>
  <si>
    <t>Mercedes</t>
  </si>
  <si>
    <t>CLA</t>
  </si>
  <si>
    <t>E</t>
  </si>
  <si>
    <t>Corolla</t>
  </si>
  <si>
    <t>MINI</t>
  </si>
  <si>
    <t>Copper</t>
  </si>
  <si>
    <t>Al-Medina</t>
  </si>
  <si>
    <t>Prado</t>
  </si>
  <si>
    <t>Diesel</t>
  </si>
  <si>
    <t>Civic</t>
  </si>
  <si>
    <t>Furniture</t>
  </si>
  <si>
    <t>Qassim</t>
  </si>
  <si>
    <t>Lexus</t>
  </si>
  <si>
    <t>RX</t>
  </si>
  <si>
    <t>Land Rover</t>
  </si>
  <si>
    <t>Range Rover</t>
  </si>
  <si>
    <t>Makkah</t>
  </si>
  <si>
    <t>Red</t>
  </si>
  <si>
    <t>Avalon</t>
  </si>
  <si>
    <t>Bus Urvan</t>
  </si>
  <si>
    <t>Manual</t>
  </si>
  <si>
    <t>Aurion</t>
  </si>
  <si>
    <t>Jazan</t>
  </si>
  <si>
    <t>Malibu</t>
  </si>
  <si>
    <t>Rav4</t>
  </si>
  <si>
    <t>Mazda</t>
  </si>
  <si>
    <t>CX9</t>
  </si>
  <si>
    <t>Another Color</t>
  </si>
  <si>
    <t>Ford</t>
  </si>
  <si>
    <t>Expedition</t>
  </si>
  <si>
    <t>Golden</t>
  </si>
  <si>
    <t>Hybrid</t>
  </si>
  <si>
    <t>ES</t>
  </si>
  <si>
    <t>Tabouk</t>
  </si>
  <si>
    <t>Kia</t>
  </si>
  <si>
    <t>Cadenza</t>
  </si>
  <si>
    <t>Tucson</t>
  </si>
  <si>
    <t>Genesis</t>
  </si>
  <si>
    <t>Platinum</t>
  </si>
  <si>
    <t>G80</t>
  </si>
  <si>
    <t>Accent</t>
  </si>
  <si>
    <t>Sonata</t>
  </si>
  <si>
    <t>LX</t>
  </si>
  <si>
    <t>Senta fe</t>
  </si>
  <si>
    <t>GX</t>
  </si>
  <si>
    <t>Azera</t>
  </si>
  <si>
    <t>Brown</t>
  </si>
  <si>
    <t>Cadillac</t>
  </si>
  <si>
    <t>CT-S</t>
  </si>
  <si>
    <t>Geely</t>
  </si>
  <si>
    <t>EC7</t>
  </si>
  <si>
    <t>MG</t>
  </si>
  <si>
    <t>ZS</t>
  </si>
  <si>
    <t>Kona</t>
  </si>
  <si>
    <t>Blue</t>
  </si>
  <si>
    <t>Jeep</t>
  </si>
  <si>
    <t>Grand Cherokee</t>
  </si>
  <si>
    <t>Optima</t>
  </si>
  <si>
    <t>S</t>
  </si>
  <si>
    <t>INFINITI</t>
  </si>
  <si>
    <t>M</t>
  </si>
  <si>
    <t>Dodge</t>
  </si>
  <si>
    <t>Charger</t>
  </si>
  <si>
    <t>Aseer</t>
  </si>
  <si>
    <t>Taurus</t>
  </si>
  <si>
    <t>Ferrari</t>
  </si>
  <si>
    <t>GTB 599 Fiorano</t>
  </si>
  <si>
    <t>Suburban</t>
  </si>
  <si>
    <t>Royal</t>
  </si>
  <si>
    <t>Picanto</t>
  </si>
  <si>
    <t>Great Wall</t>
  </si>
  <si>
    <t>Power</t>
  </si>
  <si>
    <t>Datsun</t>
  </si>
  <si>
    <t>Jaguar</t>
  </si>
  <si>
    <t>F-Pace</t>
  </si>
  <si>
    <t>Hilux</t>
  </si>
  <si>
    <t>FJ</t>
  </si>
  <si>
    <t>Explorer</t>
  </si>
  <si>
    <t>Hail</t>
  </si>
  <si>
    <t>Land Cruiser 70</t>
  </si>
  <si>
    <t>GAC</t>
  </si>
  <si>
    <t>GS8</t>
  </si>
  <si>
    <t>Maxima</t>
  </si>
  <si>
    <t>Caprice</t>
  </si>
  <si>
    <t>Challenger</t>
  </si>
  <si>
    <t>Camaro</t>
  </si>
  <si>
    <t>Renault</t>
  </si>
  <si>
    <t>Symbol</t>
  </si>
  <si>
    <t>Fluence</t>
  </si>
  <si>
    <t>RX5</t>
  </si>
  <si>
    <t>Taef</t>
  </si>
  <si>
    <t>Suzuki</t>
  </si>
  <si>
    <t>APV</t>
  </si>
  <si>
    <t>Peugeot</t>
  </si>
  <si>
    <t>Cerato</t>
  </si>
  <si>
    <t>Traverse</t>
  </si>
  <si>
    <t>Marquis</t>
  </si>
  <si>
    <t>Innova</t>
  </si>
  <si>
    <t>Sierra</t>
  </si>
  <si>
    <t>F150</t>
  </si>
  <si>
    <t>NX</t>
  </si>
  <si>
    <t>C</t>
  </si>
  <si>
    <t>G70</t>
  </si>
  <si>
    <t>Flex</t>
  </si>
  <si>
    <t>UX</t>
  </si>
  <si>
    <t>Cores</t>
  </si>
  <si>
    <t>Creta</t>
  </si>
  <si>
    <t>Al-Ahsa</t>
  </si>
  <si>
    <t>Rio</t>
  </si>
  <si>
    <t>Odyssey</t>
  </si>
  <si>
    <t>Sylvian Bus</t>
  </si>
  <si>
    <t>CT6</t>
  </si>
  <si>
    <t>H1</t>
  </si>
  <si>
    <t>Ciocca</t>
  </si>
  <si>
    <t>Land Cruiser Pickup</t>
  </si>
  <si>
    <t>Cressida</t>
  </si>
  <si>
    <t>Sportage</t>
  </si>
  <si>
    <t>Duster</t>
  </si>
  <si>
    <t>Changan</t>
  </si>
  <si>
    <t>Seven</t>
  </si>
  <si>
    <t>GLC</t>
  </si>
  <si>
    <t>Carnival</t>
  </si>
  <si>
    <t>Abha</t>
  </si>
  <si>
    <t>EC8</t>
  </si>
  <si>
    <t>HAVAL</t>
  </si>
  <si>
    <t>H6</t>
  </si>
  <si>
    <t>BMW</t>
  </si>
  <si>
    <t>The 7</t>
  </si>
  <si>
    <t>Z370</t>
  </si>
  <si>
    <t>Spark</t>
  </si>
  <si>
    <t>Rolls-Royce</t>
  </si>
  <si>
    <t>Ghost</t>
  </si>
  <si>
    <t>Porsche</t>
  </si>
  <si>
    <t>Mitsubishi</t>
  </si>
  <si>
    <t>Attrage</t>
  </si>
  <si>
    <t>Focus</t>
  </si>
  <si>
    <t>X-Trail</t>
  </si>
  <si>
    <t>Isuzu</t>
  </si>
  <si>
    <t>Dyna</t>
  </si>
  <si>
    <t>Hafar Al-Batin</t>
  </si>
  <si>
    <t>Subaru</t>
  </si>
  <si>
    <t>Forester</t>
  </si>
  <si>
    <t>CX5</t>
  </si>
  <si>
    <t>Zhengzhou</t>
  </si>
  <si>
    <t>Pick up</t>
  </si>
  <si>
    <t>Sabya</t>
  </si>
  <si>
    <t>ML</t>
  </si>
  <si>
    <t>Besha</t>
  </si>
  <si>
    <t>Oily</t>
  </si>
  <si>
    <t>The 4</t>
  </si>
  <si>
    <t>GS</t>
  </si>
  <si>
    <t>Pajero</t>
  </si>
  <si>
    <t>Acadia</t>
  </si>
  <si>
    <t>City</t>
  </si>
  <si>
    <t>Echo Sport</t>
  </si>
  <si>
    <t>Vego</t>
  </si>
  <si>
    <t>The 5</t>
  </si>
  <si>
    <t>Silverado</t>
  </si>
  <si>
    <t>Cherokee</t>
  </si>
  <si>
    <t>Altima</t>
  </si>
  <si>
    <t>X</t>
  </si>
  <si>
    <t>Lincoln</t>
  </si>
  <si>
    <t>Navigator</t>
  </si>
  <si>
    <t>Khobar</t>
  </si>
  <si>
    <t>Wrangler</t>
  </si>
  <si>
    <t>Green</t>
  </si>
  <si>
    <t>G</t>
  </si>
  <si>
    <t>XT5</t>
  </si>
  <si>
    <t>Orange</t>
  </si>
  <si>
    <t>Cruze</t>
  </si>
  <si>
    <t>Navara</t>
  </si>
  <si>
    <t>Volkswagen</t>
  </si>
  <si>
    <t>Touareg</t>
  </si>
  <si>
    <t>Daihatsu</t>
  </si>
  <si>
    <t>Gran Max</t>
  </si>
  <si>
    <t>Escalade</t>
  </si>
  <si>
    <t>Cayenne S</t>
  </si>
  <si>
    <t>Aveo</t>
  </si>
  <si>
    <t>Soul</t>
  </si>
  <si>
    <t>Durango</t>
  </si>
  <si>
    <t>Al-Baha</t>
  </si>
  <si>
    <t>Montero</t>
  </si>
  <si>
    <t>Prestige</t>
  </si>
  <si>
    <t>Sentra</t>
  </si>
  <si>
    <t>Dokker</t>
  </si>
  <si>
    <t>Veloster</t>
  </si>
  <si>
    <t>Yellow</t>
  </si>
  <si>
    <t>Fusion</t>
  </si>
  <si>
    <t>Capture</t>
  </si>
  <si>
    <t>Pathfinder</t>
  </si>
  <si>
    <t>Seltos</t>
  </si>
  <si>
    <t>Behbehani</t>
  </si>
  <si>
    <t>Victoria</t>
  </si>
  <si>
    <t>LS</t>
  </si>
  <si>
    <t>Emgrand</t>
  </si>
  <si>
    <t>Carenz</t>
  </si>
  <si>
    <t>SEL</t>
  </si>
  <si>
    <t>Yanbu</t>
  </si>
  <si>
    <t>The 6</t>
  </si>
  <si>
    <t>SL</t>
  </si>
  <si>
    <t>Al-Namas</t>
  </si>
  <si>
    <t>H2</t>
  </si>
  <si>
    <t>Nativa</t>
  </si>
  <si>
    <t>Talisman</t>
  </si>
  <si>
    <t>CL</t>
  </si>
  <si>
    <t>Jubail</t>
  </si>
  <si>
    <t>Najran</t>
  </si>
  <si>
    <t>Al-Jouf</t>
  </si>
  <si>
    <t>Mustang</t>
  </si>
  <si>
    <t>CX3</t>
  </si>
  <si>
    <t>A</t>
  </si>
  <si>
    <t>FAW</t>
  </si>
  <si>
    <t>T77</t>
  </si>
  <si>
    <t>Optra</t>
  </si>
  <si>
    <t>Safrane</t>
  </si>
  <si>
    <t>QX</t>
  </si>
  <si>
    <t>Chery</t>
  </si>
  <si>
    <t>Tiggo</t>
  </si>
  <si>
    <t>Ranger</t>
  </si>
  <si>
    <t>H9</t>
  </si>
  <si>
    <t>Eado</t>
  </si>
  <si>
    <t>GLE</t>
  </si>
  <si>
    <t>MKS</t>
  </si>
  <si>
    <t>CT5</t>
  </si>
  <si>
    <t>VTC</t>
  </si>
  <si>
    <t>Panamera</t>
  </si>
  <si>
    <t>CS35</t>
  </si>
  <si>
    <t>Coolray</t>
  </si>
  <si>
    <t>Countryman</t>
  </si>
  <si>
    <t>D-MAX</t>
  </si>
  <si>
    <t>Azkarra</t>
  </si>
  <si>
    <t>Arar</t>
  </si>
  <si>
    <t>Partner</t>
  </si>
  <si>
    <t>Audi</t>
  </si>
  <si>
    <t>A6</t>
  </si>
  <si>
    <t>Pilot</t>
  </si>
  <si>
    <t>Previa</t>
  </si>
  <si>
    <t>X-Terra</t>
  </si>
  <si>
    <t>Blazer</t>
  </si>
  <si>
    <t>Hiace</t>
  </si>
  <si>
    <t>Maybach</t>
  </si>
  <si>
    <t>V7</t>
  </si>
  <si>
    <t>CS75</t>
  </si>
  <si>
    <t>Bentley</t>
  </si>
  <si>
    <t>Flying Spur</t>
  </si>
  <si>
    <t>Outlander</t>
  </si>
  <si>
    <t>Sorento</t>
  </si>
  <si>
    <t>Aston Martin</t>
  </si>
  <si>
    <t>Vanquish</t>
  </si>
  <si>
    <t>Safari</t>
  </si>
  <si>
    <t>K5</t>
  </si>
  <si>
    <t>HRV</t>
  </si>
  <si>
    <t>Q5</t>
  </si>
  <si>
    <t>CT4</t>
  </si>
  <si>
    <t>MKX</t>
  </si>
  <si>
    <t>Unknown</t>
  </si>
  <si>
    <t>S5</t>
  </si>
  <si>
    <t>X7</t>
  </si>
  <si>
    <t>CS95</t>
  </si>
  <si>
    <t>Rush</t>
  </si>
  <si>
    <t>Delta</t>
  </si>
  <si>
    <t>IS</t>
  </si>
  <si>
    <t>Cayenne</t>
  </si>
  <si>
    <t>CS35 Plus</t>
  </si>
  <si>
    <t>KICKS</t>
  </si>
  <si>
    <t>Q</t>
  </si>
  <si>
    <t>CS85</t>
  </si>
  <si>
    <t>Armada</t>
  </si>
  <si>
    <t>Opirus</t>
  </si>
  <si>
    <t>Echo</t>
  </si>
  <si>
    <t>Avanza</t>
  </si>
  <si>
    <t>Terios Ground</t>
  </si>
  <si>
    <t>S300</t>
  </si>
  <si>
    <t>Corolla Cross</t>
  </si>
  <si>
    <t>Koleos</t>
  </si>
  <si>
    <t>Town Car</t>
  </si>
  <si>
    <t>Compass</t>
  </si>
  <si>
    <t>Edge</t>
  </si>
  <si>
    <t>Mercury</t>
  </si>
  <si>
    <t>Grand Marquis</t>
  </si>
  <si>
    <t>A8</t>
  </si>
  <si>
    <t>Grand Vitara</t>
  </si>
  <si>
    <t>Mohave</t>
  </si>
  <si>
    <t>Lumina</t>
  </si>
  <si>
    <t>Fiat</t>
  </si>
  <si>
    <t>Macan</t>
  </si>
  <si>
    <t>Passat</t>
  </si>
  <si>
    <t>CLS</t>
  </si>
  <si>
    <t>Stinger</t>
  </si>
  <si>
    <t>Viano</t>
  </si>
  <si>
    <t>A3</t>
  </si>
  <si>
    <t>S8</t>
  </si>
  <si>
    <t>Vantage</t>
  </si>
  <si>
    <t>RX8</t>
  </si>
  <si>
    <t>RC</t>
  </si>
  <si>
    <t>MKZ</t>
  </si>
  <si>
    <t>CC</t>
  </si>
  <si>
    <t>C-HR</t>
  </si>
  <si>
    <t>BYD</t>
  </si>
  <si>
    <t>S7</t>
  </si>
  <si>
    <t>Wingle</t>
  </si>
  <si>
    <t>Wadi Dawasir</t>
  </si>
  <si>
    <t>Terrain</t>
  </si>
  <si>
    <t>Savana</t>
  </si>
  <si>
    <t>Ram</t>
  </si>
  <si>
    <t>Coaster</t>
  </si>
  <si>
    <t>Vitara</t>
  </si>
  <si>
    <t>Juke</t>
  </si>
  <si>
    <t>C200</t>
  </si>
  <si>
    <t>FX</t>
  </si>
  <si>
    <t>Terios</t>
  </si>
  <si>
    <t>Fleetwood</t>
  </si>
  <si>
    <t>Milan</t>
  </si>
  <si>
    <t>Cayman</t>
  </si>
  <si>
    <t>Boxer</t>
  </si>
  <si>
    <t>ATS</t>
  </si>
  <si>
    <t>Classic</t>
  </si>
  <si>
    <t>Hummer</t>
  </si>
  <si>
    <t>H3</t>
  </si>
  <si>
    <t>T60</t>
  </si>
  <si>
    <t>Trailblazer</t>
  </si>
  <si>
    <t>Prius</t>
  </si>
  <si>
    <t>F3</t>
  </si>
  <si>
    <t>A5</t>
  </si>
  <si>
    <t>XF</t>
  </si>
  <si>
    <t>Maserati</t>
  </si>
  <si>
    <t>Gamble</t>
  </si>
  <si>
    <t>The 3</t>
  </si>
  <si>
    <t>SsangYong</t>
  </si>
  <si>
    <t>Koranado</t>
  </si>
  <si>
    <t>L200</t>
  </si>
  <si>
    <t>Crown</t>
  </si>
  <si>
    <t>Lancer</t>
  </si>
  <si>
    <t>Jimny</t>
  </si>
  <si>
    <t>XJ</t>
  </si>
  <si>
    <t>Lifan</t>
  </si>
  <si>
    <t>LF X60</t>
  </si>
  <si>
    <t>Van</t>
  </si>
  <si>
    <t>Envoy</t>
  </si>
  <si>
    <t>Patriot</t>
  </si>
  <si>
    <t>GL</t>
  </si>
  <si>
    <t>The M</t>
  </si>
  <si>
    <t>Arnage</t>
  </si>
  <si>
    <t>ASX</t>
  </si>
  <si>
    <t>F Type</t>
  </si>
  <si>
    <t>Golf</t>
  </si>
  <si>
    <t>Coupe S</t>
  </si>
  <si>
    <t>Qurayyat</t>
  </si>
  <si>
    <t>Camargue</t>
  </si>
  <si>
    <t>Doblo</t>
  </si>
  <si>
    <t>4Runner</t>
  </si>
  <si>
    <t>M300</t>
  </si>
  <si>
    <t>DTS</t>
  </si>
  <si>
    <t>Sakaka</t>
  </si>
  <si>
    <t>Bus County</t>
  </si>
  <si>
    <t>Prestige Plus</t>
  </si>
  <si>
    <t>H-2</t>
  </si>
  <si>
    <t>Z</t>
  </si>
  <si>
    <t>Avante</t>
  </si>
  <si>
    <t>Discovery</t>
  </si>
  <si>
    <t>A4</t>
  </si>
  <si>
    <t>B50</t>
  </si>
  <si>
    <t>Montero2</t>
  </si>
  <si>
    <t>Bronco</t>
  </si>
  <si>
    <t>Dakota</t>
  </si>
  <si>
    <t>Beetle</t>
  </si>
  <si>
    <t>Coupe</t>
  </si>
  <si>
    <t>Foton</t>
  </si>
  <si>
    <t>Mini Van</t>
  </si>
  <si>
    <t>Avalanche</t>
  </si>
  <si>
    <t>Ertiga</t>
  </si>
  <si>
    <t>GS3</t>
  </si>
  <si>
    <t>Quattroporte</t>
  </si>
  <si>
    <t>Defender</t>
  </si>
  <si>
    <t>A7</t>
  </si>
  <si>
    <t>Gloria</t>
  </si>
  <si>
    <t>BT-50</t>
  </si>
  <si>
    <t>SLK</t>
  </si>
  <si>
    <t>Tuscani</t>
  </si>
  <si>
    <t>POS24</t>
  </si>
  <si>
    <t>Kaptiva</t>
  </si>
  <si>
    <t>Murano</t>
  </si>
  <si>
    <t>DB9</t>
  </si>
  <si>
    <t>Levante</t>
  </si>
  <si>
    <t>Jetta</t>
  </si>
  <si>
    <t>H100</t>
  </si>
  <si>
    <t>Transit</t>
  </si>
  <si>
    <t>CRV</t>
  </si>
  <si>
    <t>Thunderbird</t>
  </si>
  <si>
    <t>Tata</t>
  </si>
  <si>
    <t>Nexon</t>
  </si>
  <si>
    <t>i40</t>
  </si>
  <si>
    <t>Cayenne Turbo S</t>
  </si>
  <si>
    <t>Tiguan</t>
  </si>
  <si>
    <t>Logan</t>
  </si>
  <si>
    <t>Abeka</t>
  </si>
  <si>
    <t>Dzire</t>
  </si>
  <si>
    <t>Centennial</t>
  </si>
  <si>
    <t>Cayenne Turbo</t>
  </si>
  <si>
    <t>Mini Cooper</t>
  </si>
  <si>
    <t>Continental GT</t>
  </si>
  <si>
    <t>Z350</t>
  </si>
  <si>
    <t>Nitro</t>
  </si>
  <si>
    <t>Victory Auto</t>
  </si>
  <si>
    <t>Van R</t>
  </si>
  <si>
    <t>Crosstour</t>
  </si>
  <si>
    <t>SX4</t>
  </si>
  <si>
    <t>Suvana</t>
  </si>
  <si>
    <t>Liberty</t>
  </si>
  <si>
    <t>Freestar</t>
  </si>
  <si>
    <t>X40</t>
  </si>
  <si>
    <t>Colorado</t>
  </si>
  <si>
    <t>SRX</t>
  </si>
  <si>
    <t>Å koda</t>
  </si>
  <si>
    <t>Fabia</t>
  </si>
  <si>
    <t>Megane</t>
  </si>
  <si>
    <t>Bentayga</t>
  </si>
  <si>
    <t>Q7</t>
  </si>
  <si>
    <t>Iveco</t>
  </si>
  <si>
    <t>Daily</t>
  </si>
  <si>
    <t>Carens</t>
  </si>
  <si>
    <t>New Yorker</t>
  </si>
  <si>
    <t>GC7</t>
  </si>
  <si>
    <t>G330</t>
  </si>
  <si>
    <t>Commander</t>
  </si>
  <si>
    <t>Sedona</t>
  </si>
  <si>
    <t>Cayenne Turbo GTS</t>
  </si>
  <si>
    <t>SRT</t>
  </si>
  <si>
    <t>Bora</t>
  </si>
  <si>
    <t>HS</t>
  </si>
  <si>
    <t>D'max</t>
  </si>
  <si>
    <t>Silvia</t>
  </si>
  <si>
    <t>Pegas</t>
  </si>
  <si>
    <t>C5700</t>
  </si>
  <si>
    <t>Superb</t>
  </si>
  <si>
    <t>Actros</t>
  </si>
  <si>
    <t>Veracruz</t>
  </si>
  <si>
    <t>S6</t>
  </si>
  <si>
    <t>ÙACTIS V80</t>
  </si>
  <si>
    <t>CX7</t>
  </si>
  <si>
    <t>QQ</t>
  </si>
  <si>
    <t>L300</t>
  </si>
  <si>
    <t>Galant</t>
  </si>
  <si>
    <t>Car ID</t>
  </si>
  <si>
    <t>Maker</t>
  </si>
  <si>
    <t>Engine Size</t>
  </si>
  <si>
    <t>Fuel Type</t>
  </si>
  <si>
    <t>Transmission Type</t>
  </si>
  <si>
    <t>Province</t>
  </si>
  <si>
    <t>Price (SAR)</t>
  </si>
  <si>
    <t>Riyadh Region</t>
  </si>
  <si>
    <t>Eastern Province, ash-Sharqiyah</t>
  </si>
  <si>
    <t>Makkah Region</t>
  </si>
  <si>
    <t>'Asir Region</t>
  </si>
  <si>
    <t>Jizan Region</t>
  </si>
  <si>
    <t>Najran Region</t>
  </si>
  <si>
    <t>Al Madinah Region</t>
  </si>
  <si>
    <t>Al-Qassim Region</t>
  </si>
  <si>
    <t>Tabuk Region</t>
  </si>
  <si>
    <t>Ha'il Region</t>
  </si>
  <si>
    <t>Northern Borders Region</t>
  </si>
  <si>
    <t>Al Jawf Region</t>
  </si>
  <si>
    <t>Škoda</t>
  </si>
  <si>
    <t>Model</t>
  </si>
  <si>
    <t>Overall Median Price (SAR)</t>
  </si>
  <si>
    <t>Median Price per Maker (SAR)</t>
  </si>
  <si>
    <t>Grand Total</t>
  </si>
  <si>
    <t xml:space="preserve"> </t>
  </si>
  <si>
    <t>Number of cars</t>
  </si>
  <si>
    <t>Cars Distribution</t>
  </si>
  <si>
    <t>Count of Car ID</t>
  </si>
  <si>
    <t>Car Age</t>
  </si>
  <si>
    <t>Top Maker</t>
  </si>
  <si>
    <t>Average milage in KM</t>
  </si>
  <si>
    <t>Average of Mileage</t>
  </si>
  <si>
    <t>Average millag for the top 5 manufacturers</t>
  </si>
  <si>
    <t>Maker average milage</t>
  </si>
  <si>
    <t>overall average millage</t>
  </si>
  <si>
    <t>Average of Price (SAR)</t>
  </si>
  <si>
    <t>Maker Average Price</t>
  </si>
  <si>
    <t>Overall Average Price</t>
  </si>
  <si>
    <t>Average Price in SAR</t>
  </si>
  <si>
    <t>Average Price in SAR for the Top 5 manufacturers</t>
  </si>
  <si>
    <t>Top Car Maker</t>
  </si>
  <si>
    <t>Al Bahah Region</t>
  </si>
  <si>
    <t>Country</t>
  </si>
  <si>
    <t>Value</t>
  </si>
  <si>
    <t>Kingdom of Saudi Arabia</t>
  </si>
  <si>
    <t>Average Prices</t>
  </si>
  <si>
    <t xml:space="preserve">Average millag </t>
  </si>
  <si>
    <t>Madinah</t>
  </si>
  <si>
    <t>Eastern Province</t>
  </si>
  <si>
    <t>Asir</t>
  </si>
  <si>
    <t>Tabuk</t>
  </si>
  <si>
    <t>Northern Borders</t>
  </si>
  <si>
    <t>Al-Bahah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</si>
</sst>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0.00_-;\-* #,##0.00_-;_-* &quot;-&quot;??_-;_-@_-"/>
    <numFmt numFmtId="164" formatCode="_-* #,##0_-;\-* #,##0_-;_-* &quot;-&quot;??_-;_-@_-"/>
  </numFmts>
  <fonts count="11" x14ac:knownFonts="1">
    <font>
      <sz val="11"/>
      <color theme="1"/>
      <name val="Aptos Narrow"/>
      <family val="2"/>
      <scheme val="minor"/>
    </font>
    <font>
      <sz val="11"/>
      <color theme="1"/>
      <name val="Aptos Narrow"/>
      <family val="2"/>
    </font>
    <font>
      <sz val="11"/>
      <color rgb="FF9C0006"/>
      <name val="Aptos Narrow"/>
      <family val="2"/>
      <scheme val="minor"/>
    </font>
    <font>
      <sz val="11"/>
      <color rgb="FF00B0F0"/>
      <name val="Aptos Narrow"/>
      <family val="2"/>
      <scheme val="minor"/>
    </font>
    <font>
      <sz val="8"/>
      <name val="Aptos Narrow"/>
      <family val="2"/>
      <scheme val="minor"/>
    </font>
    <font>
      <sz val="11"/>
      <color theme="1"/>
      <name val="Aptos Narrow"/>
      <family val="2"/>
      <scheme val="minor"/>
    </font>
    <font>
      <sz val="11"/>
      <color rgb="FF5F5490"/>
      <name val="Aptos Narrow"/>
      <family val="2"/>
      <scheme val="minor"/>
    </font>
    <font>
      <sz val="11"/>
      <color rgb="FFE3DFEF"/>
      <name val="Aptos Narrow"/>
      <family val="2"/>
      <scheme val="minor"/>
    </font>
    <font>
      <b/>
      <sz val="11"/>
      <color theme="0"/>
      <name val="Aptos Narrow"/>
      <family val="2"/>
      <scheme val="minor"/>
    </font>
    <font>
      <b/>
      <sz val="11"/>
      <color theme="1"/>
      <name val="Aptos Narrow"/>
      <family val="2"/>
      <scheme val="minor"/>
    </font>
    <font>
      <sz val="11"/>
      <color rgb="FFF2F0F5"/>
      <name val="Aptos Narrow"/>
      <family val="2"/>
      <scheme val="minor"/>
    </font>
  </fonts>
  <fills count="8">
    <fill>
      <patternFill patternType="none"/>
    </fill>
    <fill>
      <patternFill patternType="gray125"/>
    </fill>
    <fill>
      <patternFill patternType="solid">
        <fgColor rgb="FFDAF2D0"/>
        <bgColor rgb="FFDAF2D0"/>
      </patternFill>
    </fill>
    <fill>
      <patternFill patternType="solid">
        <fgColor rgb="FFFFC7CE"/>
      </patternFill>
    </fill>
    <fill>
      <patternFill patternType="solid">
        <fgColor rgb="FFE3DFEF"/>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rgb="FF5F5490"/>
        <bgColor indexed="64"/>
      </patternFill>
    </fill>
  </fills>
  <borders count="7">
    <border>
      <left/>
      <right/>
      <top/>
      <bottom/>
      <diagonal/>
    </border>
    <border>
      <left/>
      <right/>
      <top style="thin">
        <color rgb="FF8ED973"/>
      </top>
      <bottom style="thin">
        <color rgb="FF8ED973"/>
      </bottom>
      <diagonal/>
    </border>
    <border>
      <left/>
      <right/>
      <top style="thin">
        <color rgb="FF8ED973"/>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s>
  <cellStyleXfs count="2">
    <xf numFmtId="0" fontId="0" fillId="0" borderId="0"/>
    <xf numFmtId="43" fontId="5" fillId="0" borderId="0" applyFont="0" applyFill="0" applyBorder="0" applyAlignment="0" applyProtection="0"/>
  </cellStyleXfs>
  <cellXfs count="31">
    <xf numFmtId="0" fontId="0" fillId="0" borderId="0" xfId="0"/>
    <xf numFmtId="3" fontId="0" fillId="0" borderId="0" xfId="0" applyNumberFormat="1"/>
    <xf numFmtId="3" fontId="1" fillId="0" borderId="1" xfId="0" applyNumberFormat="1" applyFont="1" applyBorder="1"/>
    <xf numFmtId="3" fontId="1" fillId="2" borderId="1" xfId="0" applyNumberFormat="1" applyFont="1" applyFill="1" applyBorder="1"/>
    <xf numFmtId="3" fontId="1" fillId="2" borderId="2" xfId="0" applyNumberFormat="1" applyFont="1" applyFill="1" applyBorder="1"/>
    <xf numFmtId="0" fontId="0" fillId="0" borderId="0" xfId="0" pivotButton="1"/>
    <xf numFmtId="0" fontId="2" fillId="3" borderId="0" xfId="0" applyFont="1" applyFill="1"/>
    <xf numFmtId="0" fontId="0" fillId="4" borderId="0" xfId="0" applyFill="1"/>
    <xf numFmtId="0" fontId="3" fillId="4" borderId="0" xfId="0" applyFont="1" applyFill="1"/>
    <xf numFmtId="1" fontId="0" fillId="0" borderId="0" xfId="0" applyNumberFormat="1"/>
    <xf numFmtId="164" fontId="0" fillId="0" borderId="0" xfId="1" applyNumberFormat="1" applyFont="1"/>
    <xf numFmtId="164" fontId="0" fillId="0" borderId="0" xfId="0" applyNumberFormat="1"/>
    <xf numFmtId="0" fontId="0" fillId="0" borderId="0" xfId="0" quotePrefix="1"/>
    <xf numFmtId="0" fontId="6" fillId="4" borderId="0" xfId="0" applyFont="1" applyFill="1"/>
    <xf numFmtId="0" fontId="7" fillId="4" borderId="0" xfId="0" applyFont="1" applyFill="1"/>
    <xf numFmtId="0" fontId="8" fillId="6" borderId="3" xfId="0" applyFont="1" applyFill="1" applyBorder="1"/>
    <xf numFmtId="0" fontId="0" fillId="5" borderId="4" xfId="0" applyFill="1" applyBorder="1"/>
    <xf numFmtId="0" fontId="0" fillId="0" borderId="0" xfId="0" applyAlignment="1">
      <alignment vertical="center" wrapText="1"/>
    </xf>
    <xf numFmtId="0" fontId="9" fillId="0" borderId="0" xfId="0" applyFont="1" applyAlignment="1">
      <alignment horizontal="center" vertical="center" wrapText="1"/>
    </xf>
    <xf numFmtId="0" fontId="0" fillId="5" borderId="3" xfId="0" applyFill="1" applyBorder="1" applyAlignment="1">
      <alignment vertical="center" wrapText="1"/>
    </xf>
    <xf numFmtId="0" fontId="0" fillId="0" borderId="3" xfId="0" applyBorder="1" applyAlignment="1">
      <alignment vertical="center" wrapText="1"/>
    </xf>
    <xf numFmtId="0" fontId="0" fillId="5" borderId="5" xfId="0" applyFill="1" applyBorder="1" applyAlignment="1">
      <alignment vertical="center" wrapText="1"/>
    </xf>
    <xf numFmtId="0" fontId="8" fillId="6" borderId="5" xfId="0" applyFont="1" applyFill="1" applyBorder="1"/>
    <xf numFmtId="0" fontId="8" fillId="6" borderId="6" xfId="0" applyFont="1" applyFill="1" applyBorder="1"/>
    <xf numFmtId="0" fontId="0" fillId="5" borderId="6" xfId="0" applyFill="1" applyBorder="1"/>
    <xf numFmtId="0" fontId="0" fillId="0" borderId="6" xfId="0" applyBorder="1"/>
    <xf numFmtId="0" fontId="0" fillId="0" borderId="5" xfId="0" applyBorder="1" applyAlignment="1">
      <alignment vertical="center" wrapText="1"/>
    </xf>
    <xf numFmtId="0" fontId="6" fillId="0" borderId="0" xfId="0" applyFont="1"/>
    <xf numFmtId="0" fontId="10" fillId="7" borderId="0" xfId="0" applyFont="1" applyFill="1"/>
    <xf numFmtId="0" fontId="0" fillId="0" borderId="0" xfId="0" applyAlignment="1">
      <alignment horizontal="center"/>
    </xf>
    <xf numFmtId="0" fontId="0" fillId="0" borderId="0" xfId="0" applyNumberFormat="1"/>
  </cellXfs>
  <cellStyles count="2">
    <cellStyle name="Comma" xfId="1" builtinId="3"/>
    <cellStyle name="Normal" xfId="0" builtinId="0"/>
  </cellStyles>
  <dxfs count="44">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general" vertical="center" textRotation="0" wrapText="1"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alignment horizontal="general" vertical="center" textRotation="0" wrapText="1"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numFmt numFmtId="0" formatCode="General"/>
    </dxf>
    <dxf>
      <numFmt numFmtId="3" formatCode="#,##0"/>
    </dxf>
    <dxf>
      <numFmt numFmtId="164" formatCode="_-* #,##0_-;\-* #,##0_-;_-* &quot;-&quot;??_-;_-@_-"/>
    </dxf>
    <dxf>
      <numFmt numFmtId="164" formatCode="_-* #,##0_-;\-* #,##0_-;_-* &quot;-&quot;??_-;_-@_-"/>
    </dxf>
    <dxf>
      <numFmt numFmtId="164" formatCode="_-* #,##0_-;\-* #,##0_-;_-* &quot;-&quot;??_-;_-@_-"/>
    </dxf>
    <dxf>
      <font>
        <b val="0"/>
        <i val="0"/>
        <strike val="0"/>
        <condense val="0"/>
        <extend val="0"/>
        <outline val="0"/>
        <shadow val="0"/>
        <u val="none"/>
        <vertAlign val="baseline"/>
        <sz val="11"/>
        <color theme="1"/>
        <name val="Aptos Narrow"/>
        <family val="2"/>
        <scheme val="minor"/>
      </font>
      <numFmt numFmtId="164" formatCode="_-* #,##0_-;\-* #,##0_-;_-* &quot;-&quot;??_-;_-@_-"/>
    </dxf>
    <dxf>
      <numFmt numFmtId="164" formatCode="_-* #,##0_-;\-* #,##0_-;_-* &quot;-&quot;??_-;_-@_-"/>
    </dxf>
    <dxf>
      <numFmt numFmtId="3" formatCode="#,##0"/>
    </dxf>
    <dxf>
      <font>
        <b val="0"/>
        <i val="0"/>
        <strike val="0"/>
        <condense val="0"/>
        <extend val="0"/>
        <outline val="0"/>
        <shadow val="0"/>
        <u val="none"/>
        <vertAlign val="baseline"/>
        <sz val="11"/>
        <color rgb="FF9C0006"/>
        <name val="Aptos Narrow"/>
        <family val="2"/>
        <scheme val="minor"/>
      </font>
      <fill>
        <patternFill patternType="solid">
          <fgColor indexed="64"/>
          <bgColor rgb="FFFFC7CE"/>
        </patternFill>
      </fill>
    </dxf>
    <dxf>
      <numFmt numFmtId="3" formatCode="#,##0"/>
    </dxf>
    <dxf>
      <font>
        <b val="0"/>
        <i val="0"/>
        <strike val="0"/>
        <condense val="0"/>
        <extend val="0"/>
        <outline val="0"/>
        <shadow val="0"/>
        <u val="none"/>
        <vertAlign val="baseline"/>
        <sz val="11"/>
        <color rgb="FF9C0006"/>
        <name val="Aptos Narrow"/>
        <family val="2"/>
        <scheme val="minor"/>
      </font>
      <fill>
        <patternFill patternType="solid">
          <fgColor indexed="65"/>
          <bgColor rgb="FFFFC7CE"/>
        </patternFill>
      </fill>
    </dxf>
    <dxf>
      <numFmt numFmtId="164" formatCode="_-* #,##0_-;\-* #,##0_-;_-* &quot;-&quot;??_-;_-@_-"/>
    </dxf>
    <dxf>
      <numFmt numFmtId="164" formatCode="_-* #,##0_-;\-* #,##0_-;_-* &quot;-&quot;??_-;_-@_-"/>
    </dxf>
    <dxf>
      <numFmt numFmtId="3" formatCode="#,##0"/>
    </dxf>
    <dxf>
      <numFmt numFmtId="3" formatCode="#,##0"/>
    </dxf>
    <dxf>
      <font>
        <b val="0"/>
        <i val="0"/>
        <strike val="0"/>
        <condense val="0"/>
        <extend val="0"/>
        <outline val="0"/>
        <shadow val="0"/>
        <u val="none"/>
        <vertAlign val="baseline"/>
        <sz val="11"/>
        <color theme="1"/>
        <name val="Aptos Narrow"/>
        <family val="2"/>
        <scheme val="none"/>
      </font>
      <numFmt numFmtId="3" formatCode="#,##0"/>
      <fill>
        <patternFill patternType="solid">
          <fgColor rgb="FFDAF2D0"/>
          <bgColor rgb="FFDAF2D0"/>
        </patternFill>
      </fill>
      <border diagonalUp="0" diagonalDown="0">
        <left/>
        <right/>
        <top style="thin">
          <color rgb="FF8ED973"/>
        </top>
        <bottom style="thin">
          <color rgb="FF8ED973"/>
        </bottom>
        <vertical/>
        <horizontal/>
      </border>
    </dxf>
    <dxf>
      <numFmt numFmtId="1" formatCode="0"/>
    </dxf>
    <dxf>
      <border outline="0">
        <top style="thin">
          <color rgb="FF8ED973"/>
        </top>
      </border>
    </dxf>
    <dxf>
      <border outline="0">
        <left style="thin">
          <color rgb="FF8ED973"/>
        </left>
        <right style="thin">
          <color rgb="FF8ED973"/>
        </right>
        <top style="thin">
          <color rgb="FF8ED973"/>
        </top>
        <bottom style="thin">
          <color rgb="FF8ED973"/>
        </bottom>
      </border>
    </dxf>
    <dxf>
      <font>
        <b val="0"/>
        <i val="0"/>
        <strike val="0"/>
        <condense val="0"/>
        <extend val="0"/>
        <outline val="0"/>
        <shadow val="0"/>
        <u val="none"/>
        <vertAlign val="baseline"/>
        <sz val="11"/>
        <color theme="1"/>
        <name val="Aptos Narrow"/>
        <family val="2"/>
        <scheme val="none"/>
      </font>
      <fill>
        <patternFill patternType="solid">
          <fgColor rgb="FFDAF2D0"/>
          <bgColor rgb="FFDAF2D0"/>
        </patternFill>
      </fill>
    </dxf>
    <dxf>
      <border outline="0">
        <bottom style="thin">
          <color rgb="FF8ED973"/>
        </bottom>
      </border>
    </dxf>
    <dxf>
      <font>
        <b/>
        <i val="0"/>
        <strike val="0"/>
        <condense val="0"/>
        <extend val="0"/>
        <outline val="0"/>
        <shadow val="0"/>
        <u val="none"/>
        <vertAlign val="baseline"/>
        <sz val="11"/>
        <color rgb="FFFFFFFF"/>
        <name val="Aptos Narrow"/>
        <family val="2"/>
        <scheme val="none"/>
      </font>
      <fill>
        <patternFill patternType="solid">
          <fgColor rgb="FF4EA72E"/>
          <bgColor rgb="FF4EA72E"/>
        </patternFill>
      </fill>
    </dxf>
    <dxf>
      <fill>
        <patternFill patternType="none">
          <bgColor auto="1"/>
        </patternFill>
      </fill>
    </dxf>
    <dxf>
      <fill>
        <patternFill patternType="solid">
          <bgColor rgb="FFE3DFEF"/>
        </patternFill>
      </fill>
    </dxf>
    <dxf>
      <font>
        <color rgb="FFF2F0F5"/>
      </font>
      <fill>
        <patternFill>
          <bgColor rgb="FF5F5490"/>
        </patternFill>
      </fill>
    </dxf>
    <dxf>
      <font>
        <color rgb="FF5F5490"/>
      </font>
    </dxf>
    <dxf>
      <fill>
        <patternFill patternType="solid">
          <fgColor rgb="FFDAF2D0"/>
          <bgColor rgb="FFDAF2D0"/>
        </patternFill>
      </fill>
    </dxf>
    <dxf>
      <fill>
        <patternFill patternType="solid">
          <fgColor rgb="FFDAF2D0"/>
          <bgColor rgb="FFDAF2D0"/>
        </patternFill>
      </fill>
    </dxf>
    <dxf>
      <font>
        <b/>
        <color rgb="FF000000"/>
      </font>
    </dxf>
    <dxf>
      <font>
        <b/>
        <color rgb="FF000000"/>
      </font>
    </dxf>
    <dxf>
      <font>
        <b/>
        <color rgb="FF000000"/>
      </font>
      <border>
        <top style="double">
          <color rgb="FF4EA72E"/>
        </top>
      </border>
    </dxf>
    <dxf>
      <font>
        <b/>
        <color rgb="FFFFFFFF"/>
      </font>
      <fill>
        <patternFill patternType="solid">
          <fgColor rgb="FF4EA72E"/>
          <bgColor rgb="FF4EA72E"/>
        </patternFill>
      </fill>
    </dxf>
    <dxf>
      <font>
        <color rgb="FF000000"/>
      </font>
      <border>
        <left style="thin">
          <color rgb="FF8ED973"/>
        </left>
        <right style="thin">
          <color rgb="FF8ED973"/>
        </right>
        <top style="thin">
          <color rgb="FF8ED973"/>
        </top>
        <bottom style="thin">
          <color rgb="FF8ED973"/>
        </bottom>
        <horizontal style="thin">
          <color rgb="FF8ED973"/>
        </horizontal>
      </border>
    </dxf>
    <dxf>
      <fill>
        <patternFill>
          <bgColor rgb="FFE3DFEF"/>
        </patternFill>
      </fill>
    </dxf>
    <dxf>
      <font>
        <color rgb="FFF2F0F5"/>
      </font>
      <fill>
        <patternFill>
          <bgColor rgb="FF5F5490"/>
        </patternFill>
      </fill>
    </dxf>
    <dxf>
      <font>
        <color rgb="FF5F5490"/>
      </font>
    </dxf>
    <dxf>
      <font>
        <sz val="16"/>
        <color theme="1"/>
      </font>
      <border>
        <bottom style="thin">
          <color theme="8"/>
        </bottom>
        <vertical/>
        <horizontal/>
      </border>
    </dxf>
    <dxf>
      <font>
        <color theme="1"/>
      </font>
      <border diagonalUp="0" diagonalDown="0">
        <left/>
        <right/>
        <top/>
        <bottom/>
        <vertical/>
        <horizontal/>
      </border>
    </dxf>
    <dxf>
      <font>
        <sz val="16"/>
        <color rgb="FF5F5490"/>
        <name val="Aptos Display"/>
        <family val="2"/>
        <scheme val="major"/>
      </font>
    </dxf>
    <dxf>
      <fill>
        <patternFill>
          <bgColor rgb="FF7030A0"/>
        </patternFill>
      </fill>
    </dxf>
    <dxf>
      <font>
        <sz val="16"/>
        <color rgb="FF5F5490"/>
        <name val="Aptos Display"/>
        <family val="2"/>
        <scheme val="major"/>
      </font>
      <border diagonalUp="0" diagonalDown="0">
        <left/>
        <right/>
        <top/>
        <bottom/>
        <vertical/>
        <horizontal/>
      </border>
    </dxf>
    <dxf>
      <border>
        <left style="thin">
          <color auto="1"/>
        </left>
        <right style="thin">
          <color auto="1"/>
        </right>
        <top style="thin">
          <color auto="1"/>
        </top>
        <bottom style="thin">
          <color auto="1"/>
        </bottom>
      </border>
    </dxf>
  </dxfs>
  <tableStyles count="8" defaultTableStyle="TableStyleMedium2" defaultPivotStyle="PivotStyleLight16">
    <tableStyle name="Slicer Style 1" pivot="0" table="0" count="4" xr9:uid="{8B8A15BB-3A4A-4715-9089-92B3F86F1A99}">
      <tableStyleElement type="wholeTable" dxfId="43"/>
      <tableStyleElement type="headerRow" dxfId="42"/>
    </tableStyle>
    <tableStyle name="Slicer Style 2" pivot="0" table="0" count="1" xr9:uid="{EA6C9306-C37C-4FF1-90D5-31CC8E8BD796}">
      <tableStyleElement type="wholeTable" dxfId="41"/>
    </tableStyle>
    <tableStyle name="Slicer Style 3" pivot="0" table="0" count="1" xr9:uid="{88304E03-1231-402A-9E8E-A2BAC78E6B5A}">
      <tableStyleElement type="headerRow" dxfId="40"/>
    </tableStyle>
    <tableStyle name="SlicerStyleLight5 2" pivot="0" table="0" count="10" xr9:uid="{06DD38F5-AAB5-422E-A4FE-E1824C2BA6C4}">
      <tableStyleElement type="wholeTable" dxfId="39"/>
      <tableStyleElement type="headerRow" dxfId="38"/>
    </tableStyle>
    <tableStyle name="Table Style 1 2" pivot="0" count="3" xr9:uid="{D710B5BC-A25D-42D0-BA3F-91217BDA0A1A}">
      <tableStyleElement type="wholeTable" dxfId="37"/>
      <tableStyleElement type="headerRow" dxfId="36"/>
      <tableStyleElement type="secondColumnStripe" dxfId="35"/>
    </tableStyle>
    <tableStyle name="Table Style 2" pivot="0" count="0" xr9:uid="{1A1D5E37-5725-4865-8828-C9240B3E3D78}"/>
    <tableStyle name="TableStyleMedium7 2" pivot="0" count="7" xr9:uid="{ABE8307F-530A-46BA-892C-BF74FE19A522}">
      <tableStyleElement type="wholeTable" dxfId="34"/>
      <tableStyleElement type="headerRow" dxfId="33"/>
      <tableStyleElement type="totalRow" dxfId="32"/>
      <tableStyleElement type="firstColumn" dxfId="31"/>
      <tableStyleElement type="lastColumn" dxfId="30"/>
      <tableStyleElement type="firstRowStripe" dxfId="29"/>
      <tableStyleElement type="firstColumnStripe" dxfId="28"/>
    </tableStyle>
    <tableStyle name="Used Cars" pivot="0" count="4" xr9:uid="{F41958BF-FB9B-4048-B33C-DE73146A746E}">
      <tableStyleElement type="wholeTable" dxfId="27"/>
      <tableStyleElement type="headerRow" dxfId="26"/>
      <tableStyleElement type="secondRowStripe" dxfId="25"/>
      <tableStyleElement type="firstColumnStripe" dxfId="24"/>
    </tableStyle>
  </tableStyles>
  <colors>
    <mruColors>
      <color rgb="FF5F5490"/>
      <color rgb="FFF2F0F5"/>
      <color rgb="FF312B57"/>
      <color rgb="FFE3DFDF"/>
      <color rgb="FFE3DFEF"/>
      <color rgb="FFF7A197"/>
    </mruColors>
  </colors>
  <extLst>
    <ext xmlns:x14="http://schemas.microsoft.com/office/spreadsheetml/2009/9/main" uri="{46F421CA-312F-682f-3DD2-61675219B42D}">
      <x14:dxfs count="1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rgb="FFE3DFEF"/>
              <bgColor rgb="FFE3DFEF"/>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ill>
            <patternFill>
              <bgColor rgb="FF7030A0"/>
            </patternFill>
          </fill>
        </dxf>
        <dxf>
          <fill>
            <patternFill>
              <bgColor rgb="FF7030A0"/>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9"/>
            <x14:slicerStyleElement type="hoveredSelectedItemWithData" dxfId="8"/>
          </x14:slicerStyleElements>
        </x14:slicerStyle>
        <x14:slicerStyle name="Slicer Style 2"/>
        <x14:slicerStyle name="Slicer Style 3"/>
        <x14:slicerStyle name="SlicerStyleLight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6.xml"/><Relationship Id="rId18" Type="http://schemas.microsoft.com/office/2007/relationships/slicerCache" Target="slicerCaches/slicerCache2.xml"/><Relationship Id="rId26" Type="http://schemas.openxmlformats.org/officeDocument/2006/relationships/customXml" Target="../customXml/item1.xml"/><Relationship Id="rId39" Type="http://schemas.openxmlformats.org/officeDocument/2006/relationships/customXml" Target="../customXml/item14.xml"/><Relationship Id="rId21" Type="http://schemas.openxmlformats.org/officeDocument/2006/relationships/styles" Target="styles.xml"/><Relationship Id="rId34" Type="http://schemas.openxmlformats.org/officeDocument/2006/relationships/customXml" Target="../customXml/item9.xml"/><Relationship Id="rId42" Type="http://schemas.openxmlformats.org/officeDocument/2006/relationships/customXml" Target="../customXml/item17.xml"/><Relationship Id="rId47" Type="http://schemas.microsoft.com/office/2006/relationships/vbaProject" Target="vbaProject.bin"/><Relationship Id="rId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pivotCacheDefinition" Target="pivotCache/pivotCacheDefinition9.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openxmlformats.org/officeDocument/2006/relationships/powerPivotData" Target="model/item.data"/><Relationship Id="rId32" Type="http://schemas.openxmlformats.org/officeDocument/2006/relationships/customXml" Target="../customXml/item7.xml"/><Relationship Id="rId37" Type="http://schemas.openxmlformats.org/officeDocument/2006/relationships/customXml" Target="../customXml/item12.xml"/><Relationship Id="rId40" Type="http://schemas.openxmlformats.org/officeDocument/2006/relationships/customXml" Target="../customXml/item15.xml"/><Relationship Id="rId45"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pivotCacheDefinition" Target="pivotCache/pivotCacheDefinition8.xml"/><Relationship Id="rId23" Type="http://schemas.openxmlformats.org/officeDocument/2006/relationships/sheetMetadata" Target="metadata.xml"/><Relationship Id="rId28" Type="http://schemas.openxmlformats.org/officeDocument/2006/relationships/customXml" Target="../customXml/item3.xml"/><Relationship Id="rId36" Type="http://schemas.openxmlformats.org/officeDocument/2006/relationships/customXml" Target="../customXml/item11.xml"/><Relationship Id="rId10" Type="http://schemas.openxmlformats.org/officeDocument/2006/relationships/pivotCacheDefinition" Target="pivotCache/pivotCacheDefinition3.xml"/><Relationship Id="rId19" Type="http://schemas.openxmlformats.org/officeDocument/2006/relationships/theme" Target="theme/theme1.xml"/><Relationship Id="rId31" Type="http://schemas.openxmlformats.org/officeDocument/2006/relationships/customXml" Target="../customXml/item6.xml"/><Relationship Id="rId44" Type="http://schemas.openxmlformats.org/officeDocument/2006/relationships/customXml" Target="../customXml/item19.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openxmlformats.org/officeDocument/2006/relationships/sharedStrings" Target="sharedStrings.xml"/><Relationship Id="rId27" Type="http://schemas.openxmlformats.org/officeDocument/2006/relationships/customXml" Target="../customXml/item2.xml"/><Relationship Id="rId30" Type="http://schemas.openxmlformats.org/officeDocument/2006/relationships/customXml" Target="../customXml/item5.xml"/><Relationship Id="rId35" Type="http://schemas.openxmlformats.org/officeDocument/2006/relationships/customXml" Target="../customXml/item10.xml"/><Relationship Id="rId43" Type="http://schemas.openxmlformats.org/officeDocument/2006/relationships/customXml" Target="../customXml/item18.xml"/><Relationship Id="rId8"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pivotCacheDefinition" Target="pivotCache/pivotCacheDefinition5.xml"/><Relationship Id="rId17" Type="http://schemas.microsoft.com/office/2007/relationships/slicerCache" Target="slicerCaches/slicerCache1.xml"/><Relationship Id="rId25" Type="http://schemas.openxmlformats.org/officeDocument/2006/relationships/calcChain" Target="calcChain.xml"/><Relationship Id="rId33" Type="http://schemas.openxmlformats.org/officeDocument/2006/relationships/customXml" Target="../customXml/item8.xml"/><Relationship Id="rId38" Type="http://schemas.openxmlformats.org/officeDocument/2006/relationships/customXml" Target="../customXml/item13.xml"/><Relationship Id="rId46" Type="http://schemas.openxmlformats.org/officeDocument/2006/relationships/customXml" Target="../customXml/item21.xml"/><Relationship Id="rId20" Type="http://schemas.openxmlformats.org/officeDocument/2006/relationships/connections" Target="connections.xml"/><Relationship Id="rId41" Type="http://schemas.openxmlformats.org/officeDocument/2006/relationships/customXml" Target="../customXml/item1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4.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Median Prices for the top 5 </a:t>
            </a:r>
            <a:r>
              <a:rPr lang="en-GB" sz="1400" b="0" i="0" u="none" strike="noStrike" baseline="0">
                <a:effectLst/>
              </a:rPr>
              <a:t>Manufacturer</a:t>
            </a:r>
            <a:r>
              <a:rPr lang="en-GB"/>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'Overview Sources'!$L$11</c:f>
              <c:strCache>
                <c:ptCount val="1"/>
                <c:pt idx="0">
                  <c:v>Maker Average Price</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'Overview Sources'!$K$12:$K$16</c:f>
              <c:strCache>
                <c:ptCount val="5"/>
                <c:pt idx="0">
                  <c:v>Toyota</c:v>
                </c:pt>
                <c:pt idx="1">
                  <c:v>Hyundai</c:v>
                </c:pt>
                <c:pt idx="2">
                  <c:v>Ford</c:v>
                </c:pt>
                <c:pt idx="3">
                  <c:v>Chevrolet</c:v>
                </c:pt>
                <c:pt idx="4">
                  <c:v>Nissan</c:v>
                </c:pt>
              </c:strCache>
            </c:strRef>
          </c:cat>
          <c:val>
            <c:numRef>
              <c:f>'Overview Sources'!$L$12:$L$16</c:f>
              <c:numCache>
                <c:formatCode>#,##0</c:formatCode>
                <c:ptCount val="5"/>
                <c:pt idx="0">
                  <c:v>78509.480415667465</c:v>
                </c:pt>
                <c:pt idx="1">
                  <c:v>44500.344055944057</c:v>
                </c:pt>
                <c:pt idx="2">
                  <c:v>58128.304518664045</c:v>
                </c:pt>
                <c:pt idx="3">
                  <c:v>68034.684964200482</c:v>
                </c:pt>
                <c:pt idx="4">
                  <c:v>51382.177777777775</c:v>
                </c:pt>
              </c:numCache>
            </c:numRef>
          </c:val>
          <c:extLst>
            <c:ext xmlns:c16="http://schemas.microsoft.com/office/drawing/2014/chart" uri="{C3380CC4-5D6E-409C-BE32-E72D297353CC}">
              <c16:uniqueId val="{00000000-A19C-440F-9DB6-211E7E1FEBEC}"/>
            </c:ext>
          </c:extLst>
        </c:ser>
        <c:dLbls>
          <c:showLegendKey val="0"/>
          <c:showVal val="1"/>
          <c:showCatName val="0"/>
          <c:showSerName val="0"/>
          <c:showPercent val="0"/>
          <c:showBubbleSize val="0"/>
        </c:dLbls>
        <c:gapWidth val="145"/>
        <c:overlap val="-27"/>
        <c:axId val="1093612223"/>
        <c:axId val="202243727"/>
      </c:barChart>
      <c:lineChart>
        <c:grouping val="standard"/>
        <c:varyColors val="0"/>
        <c:ser>
          <c:idx val="1"/>
          <c:order val="1"/>
          <c:tx>
            <c:strRef>
              <c:f>'Overview Sources'!$M$11</c:f>
              <c:strCache>
                <c:ptCount val="1"/>
                <c:pt idx="0">
                  <c:v>Overall Average Price</c:v>
                </c:pt>
              </c:strCache>
            </c:strRef>
          </c:tx>
          <c:spPr>
            <a:ln w="28575" cap="rnd">
              <a:solidFill>
                <a:schemeClr val="accent2"/>
              </a:solidFill>
              <a:round/>
            </a:ln>
            <a:effectLst/>
          </c:spPr>
          <c:marker>
            <c:symbol val="none"/>
          </c:marker>
          <c:dLbls>
            <c:dLbl>
              <c:idx val="2"/>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E6B-420A-826C-5145CB7DA50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'Overview Sources'!$K$12:$K$16</c:f>
              <c:strCache>
                <c:ptCount val="5"/>
                <c:pt idx="0">
                  <c:v>Toyota</c:v>
                </c:pt>
                <c:pt idx="1">
                  <c:v>Hyundai</c:v>
                </c:pt>
                <c:pt idx="2">
                  <c:v>Ford</c:v>
                </c:pt>
                <c:pt idx="3">
                  <c:v>Chevrolet</c:v>
                </c:pt>
                <c:pt idx="4">
                  <c:v>Nissan</c:v>
                </c:pt>
              </c:strCache>
            </c:strRef>
          </c:cat>
          <c:val>
            <c:numRef>
              <c:f>'Overview Sources'!$M$12:$M$16</c:f>
              <c:numCache>
                <c:formatCode>_-* #,##0_-;\-* #,##0_-;_-* "-"??_-;_-@_-</c:formatCode>
                <c:ptCount val="5"/>
                <c:pt idx="0">
                  <c:v>78743.726940639273</c:v>
                </c:pt>
                <c:pt idx="1">
                  <c:v>78743.726940639273</c:v>
                </c:pt>
                <c:pt idx="2">
                  <c:v>78743.726940639273</c:v>
                </c:pt>
                <c:pt idx="3">
                  <c:v>78743.726940639273</c:v>
                </c:pt>
                <c:pt idx="4">
                  <c:v>78743.726940639273</c:v>
                </c:pt>
              </c:numCache>
            </c:numRef>
          </c:val>
          <c:smooth val="0"/>
          <c:extLst>
            <c:ext xmlns:c16="http://schemas.microsoft.com/office/drawing/2014/chart" uri="{C3380CC4-5D6E-409C-BE32-E72D297353CC}">
              <c16:uniqueId val="{00000001-A19C-440F-9DB6-211E7E1FEBEC}"/>
            </c:ext>
          </c:extLst>
        </c:ser>
        <c:dLbls>
          <c:showLegendKey val="0"/>
          <c:showVal val="1"/>
          <c:showCatName val="0"/>
          <c:showSerName val="0"/>
          <c:showPercent val="0"/>
          <c:showBubbleSize val="0"/>
        </c:dLbls>
        <c:marker val="1"/>
        <c:smooth val="0"/>
        <c:axId val="1093612223"/>
        <c:axId val="202243727"/>
      </c:lineChart>
      <c:catAx>
        <c:axId val="109361222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243727"/>
        <c:crosses val="autoZero"/>
        <c:auto val="1"/>
        <c:lblAlgn val="ctr"/>
        <c:lblOffset val="100"/>
        <c:noMultiLvlLbl val="0"/>
      </c:catAx>
      <c:valAx>
        <c:axId val="202243727"/>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crossAx val="1093612223"/>
        <c:crosses val="autoZero"/>
        <c:crossBetween val="between"/>
        <c:majorUnit val="30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 (version 3).xlsm]Overview Sources!PivotTable1</c:name>
    <c:fmtId val="0"/>
  </c:pivotSource>
  <c:chart>
    <c:autoTitleDeleted val="1"/>
    <c:pivotFmts>
      <c:pivotFmt>
        <c:idx val="0"/>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'Overview Sources'!$R$3</c:f>
              <c:strCache>
                <c:ptCount val="1"/>
                <c:pt idx="0">
                  <c:v>Total</c:v>
                </c:pt>
              </c:strCache>
            </c:strRef>
          </c:tx>
          <c:spPr>
            <a:solidFill>
              <a:schemeClr val="accent1"/>
            </a:solidFill>
            <a:ln>
              <a:noFill/>
            </a:ln>
            <a:effectLst/>
            <a:sp3d/>
          </c:spPr>
          <c:invertIfNegative val="0"/>
          <c:cat>
            <c:strRef>
              <c:f>'Overview Sources'!$Q$4:$Q$17</c:f>
              <c:strCache>
                <c:ptCount val="13"/>
                <c:pt idx="0">
                  <c:v>Northern Borders</c:v>
                </c:pt>
                <c:pt idx="1">
                  <c:v>Najran</c:v>
                </c:pt>
                <c:pt idx="2">
                  <c:v>Al-Jouf</c:v>
                </c:pt>
                <c:pt idx="3">
                  <c:v>Hail</c:v>
                </c:pt>
                <c:pt idx="4">
                  <c:v>Al-Bahah</c:v>
                </c:pt>
                <c:pt idx="5">
                  <c:v>Jazan</c:v>
                </c:pt>
                <c:pt idx="6">
                  <c:v>Tabuk</c:v>
                </c:pt>
                <c:pt idx="7">
                  <c:v>Qassim</c:v>
                </c:pt>
                <c:pt idx="8">
                  <c:v>Asir</c:v>
                </c:pt>
                <c:pt idx="9">
                  <c:v>Madinah</c:v>
                </c:pt>
                <c:pt idx="10">
                  <c:v>Makkah</c:v>
                </c:pt>
                <c:pt idx="11">
                  <c:v>Eastern Province</c:v>
                </c:pt>
                <c:pt idx="12">
                  <c:v>Riyadh</c:v>
                </c:pt>
              </c:strCache>
            </c:strRef>
          </c:cat>
          <c:val>
            <c:numRef>
              <c:f>'Overview Sources'!$R$4:$R$17</c:f>
              <c:numCache>
                <c:formatCode>General</c:formatCode>
                <c:ptCount val="13"/>
                <c:pt idx="0">
                  <c:v>12</c:v>
                </c:pt>
                <c:pt idx="1">
                  <c:v>21</c:v>
                </c:pt>
                <c:pt idx="2">
                  <c:v>27</c:v>
                </c:pt>
                <c:pt idx="3">
                  <c:v>31</c:v>
                </c:pt>
                <c:pt idx="4">
                  <c:v>39</c:v>
                </c:pt>
                <c:pt idx="5">
                  <c:v>56</c:v>
                </c:pt>
                <c:pt idx="6">
                  <c:v>69</c:v>
                </c:pt>
                <c:pt idx="7">
                  <c:v>161</c:v>
                </c:pt>
                <c:pt idx="8">
                  <c:v>172</c:v>
                </c:pt>
                <c:pt idx="9">
                  <c:v>191</c:v>
                </c:pt>
                <c:pt idx="10">
                  <c:v>977</c:v>
                </c:pt>
                <c:pt idx="11">
                  <c:v>1419</c:v>
                </c:pt>
                <c:pt idx="12">
                  <c:v>2300</c:v>
                </c:pt>
              </c:numCache>
            </c:numRef>
          </c:val>
          <c:extLst>
            <c:ext xmlns:c16="http://schemas.microsoft.com/office/drawing/2014/chart" uri="{C3380CC4-5D6E-409C-BE32-E72D297353CC}">
              <c16:uniqueId val="{00000003-29B5-4F11-9EC8-4D8E2B3B4673}"/>
            </c:ext>
          </c:extLst>
        </c:ser>
        <c:dLbls>
          <c:showLegendKey val="0"/>
          <c:showVal val="0"/>
          <c:showCatName val="0"/>
          <c:showSerName val="0"/>
          <c:showPercent val="0"/>
          <c:showBubbleSize val="0"/>
        </c:dLbls>
        <c:gapWidth val="150"/>
        <c:shape val="box"/>
        <c:axId val="465714959"/>
        <c:axId val="465690479"/>
        <c:axId val="0"/>
      </c:bar3DChart>
      <c:catAx>
        <c:axId val="46571495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90479"/>
        <c:crosses val="autoZero"/>
        <c:auto val="1"/>
        <c:lblAlgn val="ctr"/>
        <c:lblOffset val="100"/>
        <c:noMultiLvlLbl val="0"/>
      </c:catAx>
      <c:valAx>
        <c:axId val="46569047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714959"/>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 (version 3).xlsm]Overview Sources!PivotTable2</c:name>
    <c:fmtId val="3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26462727788480123"/>
              <c:y val="6.4516987459900851E-2"/>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dLbl>
          <c:idx val="0"/>
          <c:layout>
            <c:manualLayout>
              <c:x val="-0.17271937207374019"/>
              <c:y val="-4.6905074365704074E-3"/>
            </c:manualLayout>
          </c:layout>
          <c:dLblPos val="bestFit"/>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'Overview Sources'!$V$3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931-4EFC-ACD9-77050F34F4F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931-4EFC-ACD9-77050F34F4F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931-4EFC-ACD9-77050F34F4F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Sources'!$U$4:$U$6</c:f>
              <c:strCache>
                <c:ptCount val="2"/>
                <c:pt idx="0">
                  <c:v>Automatic</c:v>
                </c:pt>
                <c:pt idx="1">
                  <c:v>Manual</c:v>
                </c:pt>
              </c:strCache>
            </c:strRef>
          </c:cat>
          <c:val>
            <c:numRef>
              <c:f>'Overview Sources'!$V$4:$V$6</c:f>
              <c:numCache>
                <c:formatCode>_-* #,##0_-;\-* #,##0_-;_-* "-"??_-;_-@_-</c:formatCode>
                <c:ptCount val="2"/>
                <c:pt idx="0">
                  <c:v>4906</c:v>
                </c:pt>
                <c:pt idx="1">
                  <c:v>569</c:v>
                </c:pt>
              </c:numCache>
            </c:numRef>
          </c:val>
          <c:extLst>
            <c:ext xmlns:c16="http://schemas.microsoft.com/office/drawing/2014/chart" uri="{C3380CC4-5D6E-409C-BE32-E72D297353CC}">
              <c16:uniqueId val="{00000000-7300-4CC7-B704-CCCD9348294C}"/>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'Overview Sources'!$L$11</c:f>
              <c:strCache>
                <c:ptCount val="1"/>
                <c:pt idx="0">
                  <c:v>Maker Average Price</c:v>
                </c:pt>
              </c:strCache>
            </c:strRef>
          </c:tx>
          <c:spPr>
            <a:solidFill>
              <a:srgbClr val="5F549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'Overview Sources'!$K$12:$K$16</c:f>
              <c:strCache>
                <c:ptCount val="5"/>
                <c:pt idx="0">
                  <c:v>Toyota</c:v>
                </c:pt>
                <c:pt idx="1">
                  <c:v>Hyundai</c:v>
                </c:pt>
                <c:pt idx="2">
                  <c:v>Ford</c:v>
                </c:pt>
                <c:pt idx="3">
                  <c:v>Chevrolet</c:v>
                </c:pt>
                <c:pt idx="4">
                  <c:v>Nissan</c:v>
                </c:pt>
              </c:strCache>
            </c:strRef>
          </c:cat>
          <c:val>
            <c:numRef>
              <c:f>'Overview Sources'!$L$12:$L$16</c:f>
              <c:numCache>
                <c:formatCode>#,##0</c:formatCode>
                <c:ptCount val="5"/>
                <c:pt idx="0">
                  <c:v>78509.480415667465</c:v>
                </c:pt>
                <c:pt idx="1">
                  <c:v>44500.344055944057</c:v>
                </c:pt>
                <c:pt idx="2">
                  <c:v>58128.304518664045</c:v>
                </c:pt>
                <c:pt idx="3">
                  <c:v>68034.684964200482</c:v>
                </c:pt>
                <c:pt idx="4">
                  <c:v>51382.177777777775</c:v>
                </c:pt>
              </c:numCache>
            </c:numRef>
          </c:val>
          <c:extLst>
            <c:ext xmlns:c16="http://schemas.microsoft.com/office/drawing/2014/chart" uri="{C3380CC4-5D6E-409C-BE32-E72D297353CC}">
              <c16:uniqueId val="{00000000-4409-4818-A06C-A1D395AD1B25}"/>
            </c:ext>
          </c:extLst>
        </c:ser>
        <c:dLbls>
          <c:showLegendKey val="0"/>
          <c:showVal val="1"/>
          <c:showCatName val="0"/>
          <c:showSerName val="0"/>
          <c:showPercent val="0"/>
          <c:showBubbleSize val="0"/>
        </c:dLbls>
        <c:gapWidth val="145"/>
        <c:overlap val="-27"/>
        <c:axId val="1093612223"/>
        <c:axId val="202243727"/>
      </c:barChart>
      <c:lineChart>
        <c:grouping val="standard"/>
        <c:varyColors val="0"/>
        <c:ser>
          <c:idx val="1"/>
          <c:order val="1"/>
          <c:tx>
            <c:strRef>
              <c:f>'Overview Sources'!$M$11</c:f>
              <c:strCache>
                <c:ptCount val="1"/>
                <c:pt idx="0">
                  <c:v>Overall Average Price</c:v>
                </c:pt>
              </c:strCache>
            </c:strRef>
          </c:tx>
          <c:spPr>
            <a:ln w="28575" cap="rnd">
              <a:solidFill>
                <a:srgbClr val="F7A197"/>
              </a:solidFill>
              <a:round/>
            </a:ln>
            <a:effectLst/>
          </c:spPr>
          <c:marker>
            <c:symbol val="none"/>
          </c:marker>
          <c:dLbls>
            <c:dLbl>
              <c:idx val="2"/>
              <c:layout>
                <c:manualLayout>
                  <c:x val="1.330828666192877E-2"/>
                  <c:y val="-6.3959379696660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409-4818-A06C-A1D395AD1B2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'Overview Sources'!$K$12:$K$16</c:f>
              <c:strCache>
                <c:ptCount val="5"/>
                <c:pt idx="0">
                  <c:v>Toyota</c:v>
                </c:pt>
                <c:pt idx="1">
                  <c:v>Hyundai</c:v>
                </c:pt>
                <c:pt idx="2">
                  <c:v>Ford</c:v>
                </c:pt>
                <c:pt idx="3">
                  <c:v>Chevrolet</c:v>
                </c:pt>
                <c:pt idx="4">
                  <c:v>Nissan</c:v>
                </c:pt>
              </c:strCache>
            </c:strRef>
          </c:cat>
          <c:val>
            <c:numRef>
              <c:f>'Overview Sources'!$M$12:$M$16</c:f>
              <c:numCache>
                <c:formatCode>_-* #,##0_-;\-* #,##0_-;_-* "-"??_-;_-@_-</c:formatCode>
                <c:ptCount val="5"/>
                <c:pt idx="0">
                  <c:v>78743.726940639273</c:v>
                </c:pt>
                <c:pt idx="1">
                  <c:v>78743.726940639273</c:v>
                </c:pt>
                <c:pt idx="2">
                  <c:v>78743.726940639273</c:v>
                </c:pt>
                <c:pt idx="3">
                  <c:v>78743.726940639273</c:v>
                </c:pt>
                <c:pt idx="4">
                  <c:v>78743.726940639273</c:v>
                </c:pt>
              </c:numCache>
            </c:numRef>
          </c:val>
          <c:smooth val="0"/>
          <c:extLst>
            <c:ext xmlns:c16="http://schemas.microsoft.com/office/drawing/2014/chart" uri="{C3380CC4-5D6E-409C-BE32-E72D297353CC}">
              <c16:uniqueId val="{00000002-4409-4818-A06C-A1D395AD1B25}"/>
            </c:ext>
          </c:extLst>
        </c:ser>
        <c:dLbls>
          <c:showLegendKey val="0"/>
          <c:showVal val="1"/>
          <c:showCatName val="0"/>
          <c:showSerName val="0"/>
          <c:showPercent val="0"/>
          <c:showBubbleSize val="0"/>
        </c:dLbls>
        <c:marker val="1"/>
        <c:smooth val="0"/>
        <c:axId val="1093612223"/>
        <c:axId val="202243727"/>
      </c:lineChart>
      <c:catAx>
        <c:axId val="109361222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243727"/>
        <c:crosses val="autoZero"/>
        <c:auto val="1"/>
        <c:lblAlgn val="ctr"/>
        <c:lblOffset val="100"/>
        <c:noMultiLvlLbl val="0"/>
      </c:catAx>
      <c:valAx>
        <c:axId val="202243727"/>
        <c:scaling>
          <c:orientation val="minMax"/>
        </c:scaling>
        <c:delete val="1"/>
        <c:axPos val="l"/>
        <c:numFmt formatCode="#,##0" sourceLinked="1"/>
        <c:majorTickMark val="out"/>
        <c:minorTickMark val="none"/>
        <c:tickLblPos val="nextTo"/>
        <c:crossAx val="1093612223"/>
        <c:crosses val="autoZero"/>
        <c:crossBetween val="between"/>
        <c:majorUnit val="30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 (version 3).xlsm]Overview Sources!PivotTable2</c:name>
    <c:fmtId val="3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pivotFmt>
      <c:pivotFmt>
        <c:idx val="12"/>
      </c:pivotFmt>
      <c:pivotFmt>
        <c:idx val="13"/>
        <c:spPr>
          <a:solidFill>
            <a:srgbClr val="5F5490"/>
          </a:solidFill>
          <a:ln w="19050">
            <a:solidFill>
              <a:schemeClr val="lt1"/>
            </a:solidFill>
          </a:ln>
          <a:effectLst/>
        </c:spPr>
      </c:pivotFmt>
      <c:pivotFmt>
        <c:idx val="14"/>
        <c:spPr>
          <a:solidFill>
            <a:srgbClr val="F7A197"/>
          </a:solidFill>
          <a:ln w="19050">
            <a:solidFill>
              <a:schemeClr val="lt1"/>
            </a:solidFill>
          </a:ln>
          <a:effectLst/>
        </c:spPr>
      </c:pivotFmt>
    </c:pivotFmts>
    <c:plotArea>
      <c:layout/>
      <c:pieChart>
        <c:varyColors val="1"/>
        <c:ser>
          <c:idx val="0"/>
          <c:order val="0"/>
          <c:tx>
            <c:strRef>
              <c:f>'Overview Sources'!$V$3</c:f>
              <c:strCache>
                <c:ptCount val="1"/>
                <c:pt idx="0">
                  <c:v>Total</c:v>
                </c:pt>
              </c:strCache>
            </c:strRef>
          </c:tx>
          <c:dPt>
            <c:idx val="0"/>
            <c:bubble3D val="0"/>
            <c:spPr>
              <a:solidFill>
                <a:srgbClr val="5F5490"/>
              </a:solidFill>
              <a:ln w="19050">
                <a:solidFill>
                  <a:schemeClr val="lt1"/>
                </a:solidFill>
              </a:ln>
              <a:effectLst/>
            </c:spPr>
            <c:extLst>
              <c:ext xmlns:c16="http://schemas.microsoft.com/office/drawing/2014/chart" uri="{C3380CC4-5D6E-409C-BE32-E72D297353CC}">
                <c16:uniqueId val="{00000001-029A-4666-9961-63AF5F5D5940}"/>
              </c:ext>
            </c:extLst>
          </c:dPt>
          <c:dPt>
            <c:idx val="1"/>
            <c:bubble3D val="0"/>
            <c:spPr>
              <a:solidFill>
                <a:srgbClr val="F7A197"/>
              </a:solidFill>
              <a:ln w="19050">
                <a:solidFill>
                  <a:schemeClr val="lt1"/>
                </a:solidFill>
              </a:ln>
              <a:effectLst/>
            </c:spPr>
            <c:extLst>
              <c:ext xmlns:c16="http://schemas.microsoft.com/office/drawing/2014/chart" uri="{C3380CC4-5D6E-409C-BE32-E72D297353CC}">
                <c16:uniqueId val="{00000003-029A-4666-9961-63AF5F5D594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D08-4909-9BAF-E43FFF3E031E}"/>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Sources'!$U$4:$U$6</c:f>
              <c:strCache>
                <c:ptCount val="2"/>
                <c:pt idx="0">
                  <c:v>Automatic</c:v>
                </c:pt>
                <c:pt idx="1">
                  <c:v>Manual</c:v>
                </c:pt>
              </c:strCache>
            </c:strRef>
          </c:cat>
          <c:val>
            <c:numRef>
              <c:f>'Overview Sources'!$V$4:$V$6</c:f>
              <c:numCache>
                <c:formatCode>_-* #,##0_-;\-* #,##0_-;_-* "-"??_-;_-@_-</c:formatCode>
                <c:ptCount val="2"/>
                <c:pt idx="0">
                  <c:v>4906</c:v>
                </c:pt>
                <c:pt idx="1">
                  <c:v>569</c:v>
                </c:pt>
              </c:numCache>
            </c:numRef>
          </c:val>
          <c:extLst>
            <c:ext xmlns:c16="http://schemas.microsoft.com/office/drawing/2014/chart" uri="{C3380CC4-5D6E-409C-BE32-E72D297353CC}">
              <c16:uniqueId val="{00000004-029A-4666-9961-63AF5F5D5940}"/>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l"/>
      <c:layout>
        <c:manualLayout>
          <c:xMode val="edge"/>
          <c:yMode val="edge"/>
          <c:x val="0.11858971753083447"/>
          <c:y val="0.42910113385768406"/>
          <c:w val="0.1376706505259071"/>
          <c:h val="0.1470298379724517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'Overview Sources'!$AB$12</c:f>
              <c:strCache>
                <c:ptCount val="1"/>
                <c:pt idx="0">
                  <c:v>Maker average milage</c:v>
                </c:pt>
              </c:strCache>
            </c:strRef>
          </c:tx>
          <c:spPr>
            <a:solidFill>
              <a:srgbClr val="5F549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'Overview Sources'!$AA$13:$AA$17</c:f>
              <c:strCache>
                <c:ptCount val="5"/>
                <c:pt idx="0">
                  <c:v>Toyota</c:v>
                </c:pt>
                <c:pt idx="1">
                  <c:v>Hyundai</c:v>
                </c:pt>
                <c:pt idx="2">
                  <c:v>Ford</c:v>
                </c:pt>
                <c:pt idx="3">
                  <c:v>Chevrolet</c:v>
                </c:pt>
                <c:pt idx="4">
                  <c:v>Nissan</c:v>
                </c:pt>
              </c:strCache>
            </c:strRef>
          </c:cat>
          <c:val>
            <c:numRef>
              <c:f>'Overview Sources'!$AB$13:$AB$17</c:f>
              <c:numCache>
                <c:formatCode>_-* #,##0_-;\-* #,##0_-;_-* "-"??_-;_-@_-</c:formatCode>
                <c:ptCount val="5"/>
                <c:pt idx="0">
                  <c:v>146239.77777777778</c:v>
                </c:pt>
                <c:pt idx="1">
                  <c:v>110660.11188811189</c:v>
                </c:pt>
                <c:pt idx="2">
                  <c:v>145706.11001964635</c:v>
                </c:pt>
                <c:pt idx="3">
                  <c:v>153394.04534606205</c:v>
                </c:pt>
                <c:pt idx="4">
                  <c:v>134403.73055555555</c:v>
                </c:pt>
              </c:numCache>
            </c:numRef>
          </c:val>
          <c:extLst>
            <c:ext xmlns:c16="http://schemas.microsoft.com/office/drawing/2014/chart" uri="{C3380CC4-5D6E-409C-BE32-E72D297353CC}">
              <c16:uniqueId val="{00000000-0CD3-4668-8693-8D90F32D903C}"/>
            </c:ext>
          </c:extLst>
        </c:ser>
        <c:dLbls>
          <c:showLegendKey val="0"/>
          <c:showVal val="1"/>
          <c:showCatName val="0"/>
          <c:showSerName val="0"/>
          <c:showPercent val="0"/>
          <c:showBubbleSize val="0"/>
        </c:dLbls>
        <c:gapWidth val="104"/>
        <c:axId val="1705635887"/>
        <c:axId val="1705641647"/>
      </c:barChart>
      <c:lineChart>
        <c:grouping val="standard"/>
        <c:varyColors val="0"/>
        <c:ser>
          <c:idx val="1"/>
          <c:order val="1"/>
          <c:tx>
            <c:strRef>
              <c:f>'Overview Sources'!$AC$12</c:f>
              <c:strCache>
                <c:ptCount val="1"/>
                <c:pt idx="0">
                  <c:v>overall average millage</c:v>
                </c:pt>
              </c:strCache>
            </c:strRef>
          </c:tx>
          <c:spPr>
            <a:ln w="28575" cap="rnd">
              <a:solidFill>
                <a:srgbClr val="F7A197"/>
              </a:solid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A-0CD3-4668-8693-8D90F32D903C}"/>
                </c:ext>
              </c:extLst>
            </c:dLbl>
            <c:dLbl>
              <c:idx val="1"/>
              <c:delete val="1"/>
              <c:extLst>
                <c:ext xmlns:c15="http://schemas.microsoft.com/office/drawing/2012/chart" uri="{CE6537A1-D6FC-4f65-9D91-7224C49458BB}"/>
                <c:ext xmlns:c16="http://schemas.microsoft.com/office/drawing/2014/chart" uri="{C3380CC4-5D6E-409C-BE32-E72D297353CC}">
                  <c16:uniqueId val="{00000009-0CD3-4668-8693-8D90F32D903C}"/>
                </c:ext>
              </c:extLst>
            </c:dLbl>
            <c:dLbl>
              <c:idx val="2"/>
              <c:layout>
                <c:manualLayout>
                  <c:x val="-7.0084040829219305E-2"/>
                  <c:y val="-0.14962902314625792"/>
                </c:manualLayout>
              </c:layout>
              <c:tx>
                <c:rich>
                  <a:bodyPr/>
                  <a:lstStyle/>
                  <a:p>
                    <a:fld id="{2434273D-5518-4BAE-804E-4A9F05D391F6}" type="VALUE">
                      <a:rPr lang="en-US" sz="900" b="0" i="0" u="none" strike="noStrike" kern="1200" baseline="0">
                        <a:solidFill>
                          <a:schemeClr val="accent2"/>
                        </a:solidFill>
                        <a:latin typeface="+mn-lt"/>
                        <a:ea typeface="+mn-ea"/>
                        <a:cs typeface="+mn-cs"/>
                      </a:rPr>
                      <a:pPr/>
                      <a:t>[VALUE]</a:t>
                    </a:fld>
                    <a:endParaRPr lang="en-GB"/>
                  </a:p>
                </c:rich>
              </c:tx>
              <c:dLblPos val="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D-0CD3-4668-8693-8D90F32D903C}"/>
                </c:ext>
              </c:extLst>
            </c:dLbl>
            <c:dLbl>
              <c:idx val="3"/>
              <c:delete val="1"/>
              <c:extLst>
                <c:ext xmlns:c15="http://schemas.microsoft.com/office/drawing/2012/chart" uri="{CE6537A1-D6FC-4f65-9D91-7224C49458BB}"/>
                <c:ext xmlns:c16="http://schemas.microsoft.com/office/drawing/2014/chart" uri="{C3380CC4-5D6E-409C-BE32-E72D297353CC}">
                  <c16:uniqueId val="{0000000B-0CD3-4668-8693-8D90F32D903C}"/>
                </c:ext>
              </c:extLst>
            </c:dLbl>
            <c:dLbl>
              <c:idx val="4"/>
              <c:delete val="1"/>
              <c:extLst>
                <c:ext xmlns:c15="http://schemas.microsoft.com/office/drawing/2012/chart" uri="{CE6537A1-D6FC-4f65-9D91-7224C49458BB}"/>
                <c:ext xmlns:c16="http://schemas.microsoft.com/office/drawing/2014/chart" uri="{C3380CC4-5D6E-409C-BE32-E72D297353CC}">
                  <c16:uniqueId val="{0000000C-0CD3-4668-8693-8D90F32D903C}"/>
                </c:ext>
              </c:extLst>
            </c:dLbl>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accent2">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'Overview Sources'!$AA$13:$AA$17</c:f>
              <c:strCache>
                <c:ptCount val="5"/>
                <c:pt idx="0">
                  <c:v>Toyota</c:v>
                </c:pt>
                <c:pt idx="1">
                  <c:v>Hyundai</c:v>
                </c:pt>
                <c:pt idx="2">
                  <c:v>Ford</c:v>
                </c:pt>
                <c:pt idx="3">
                  <c:v>Chevrolet</c:v>
                </c:pt>
                <c:pt idx="4">
                  <c:v>Nissan</c:v>
                </c:pt>
              </c:strCache>
            </c:strRef>
          </c:cat>
          <c:val>
            <c:numRef>
              <c:f>'Overview Sources'!$AC$13:$AC$17</c:f>
              <c:numCache>
                <c:formatCode>_-* #,##0_-;\-* #,##0_-;_-* "-"??_-;_-@_-</c:formatCode>
                <c:ptCount val="5"/>
                <c:pt idx="0">
                  <c:v>127351</c:v>
                </c:pt>
                <c:pt idx="1">
                  <c:v>127351</c:v>
                </c:pt>
                <c:pt idx="2">
                  <c:v>127351</c:v>
                </c:pt>
                <c:pt idx="3">
                  <c:v>127351</c:v>
                </c:pt>
                <c:pt idx="4">
                  <c:v>127351</c:v>
                </c:pt>
              </c:numCache>
            </c:numRef>
          </c:val>
          <c:smooth val="0"/>
          <c:extLst>
            <c:ext xmlns:c16="http://schemas.microsoft.com/office/drawing/2014/chart" uri="{C3380CC4-5D6E-409C-BE32-E72D297353CC}">
              <c16:uniqueId val="{00000001-0CD3-4668-8693-8D90F32D903C}"/>
            </c:ext>
          </c:extLst>
        </c:ser>
        <c:dLbls>
          <c:showLegendKey val="0"/>
          <c:showVal val="1"/>
          <c:showCatName val="0"/>
          <c:showSerName val="0"/>
          <c:showPercent val="0"/>
          <c:showBubbleSize val="0"/>
        </c:dLbls>
        <c:marker val="1"/>
        <c:smooth val="0"/>
        <c:axId val="1705635887"/>
        <c:axId val="1705641647"/>
      </c:lineChart>
      <c:catAx>
        <c:axId val="1705635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5641647"/>
        <c:crosses val="autoZero"/>
        <c:auto val="1"/>
        <c:lblAlgn val="ctr"/>
        <c:lblOffset val="100"/>
        <c:noMultiLvlLbl val="0"/>
      </c:catAx>
      <c:valAx>
        <c:axId val="1705641647"/>
        <c:scaling>
          <c:orientation val="minMax"/>
        </c:scaling>
        <c:delete val="1"/>
        <c:axPos val="l"/>
        <c:numFmt formatCode="_-* #,##0_-;\-* #,##0_-;_-* &quot;-&quot;??_-;_-@_-" sourceLinked="1"/>
        <c:majorTickMark val="none"/>
        <c:minorTickMark val="none"/>
        <c:tickLblPos val="nextTo"/>
        <c:crossAx val="170563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 (version 3).xlsm]Overview Sources!PivotTable1</c:name>
    <c:fmtId val="2"/>
  </c:pivotSource>
  <c:chart>
    <c:autoTitleDeleted val="1"/>
    <c:pivotFmts>
      <c:pivotFmt>
        <c:idx val="0"/>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8"/>
        <c:spPr>
          <a:solidFill>
            <a:srgbClr val="5F5490"/>
          </a:solidFill>
          <a:ln>
            <a:noFill/>
          </a:ln>
          <a:effectLst/>
          <a:sp3d/>
        </c:spPr>
        <c:marker>
          <c:symbol val="none"/>
        </c:marker>
        <c:dLbl>
          <c:idx val="0"/>
          <c:numFmt formatCode="#,##0" sourceLinked="0"/>
          <c:spPr>
            <a:solidFill>
              <a:srgbClr val="F2F0F5"/>
            </a:solidFill>
            <a:ln>
              <a:noFill/>
            </a:ln>
            <a:effectLst/>
          </c:spPr>
          <c:txPr>
            <a:bodyPr wrap="square" lIns="72000" tIns="19050" rIns="360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9"/>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5F5490"/>
          </a:solidFill>
          <a:ln>
            <a:noFill/>
          </a:ln>
          <a:effectLst/>
          <a:sp3d/>
        </c:spPr>
        <c:marker>
          <c:symbol val="none"/>
        </c:marker>
        <c:dLbl>
          <c:idx val="0"/>
          <c:numFmt formatCode="#,##0" sourceLinked="0"/>
          <c:spPr>
            <a:solidFill>
              <a:srgbClr val="F2F0F5"/>
            </a:solidFill>
            <a:ln>
              <a:noFill/>
            </a:ln>
            <a:effectLst/>
          </c:spPr>
          <c:txPr>
            <a:bodyPr wrap="square" lIns="72000" tIns="19050" rIns="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6"/>
        <c:spPr>
          <a:solidFill>
            <a:srgbClr val="5F5490"/>
          </a:solidFill>
          <a:ln>
            <a:noFill/>
          </a:ln>
          <a:effectLst/>
          <a:sp3d/>
        </c:spPr>
        <c:marker>
          <c:symbol val="none"/>
        </c:marker>
        <c:dLbl>
          <c:idx val="0"/>
          <c:numFmt formatCode="#,##0" sourceLinked="0"/>
          <c:spPr>
            <a:solidFill>
              <a:srgbClr val="F2F0F5"/>
            </a:solidFill>
            <a:ln>
              <a:noFill/>
            </a:ln>
            <a:effectLst/>
          </c:spPr>
          <c:txPr>
            <a:bodyPr wrap="square" lIns="72000" tIns="19050" rIns="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7"/>
        <c:spPr>
          <a:solidFill>
            <a:srgbClr val="5F5490"/>
          </a:solidFill>
          <a:ln>
            <a:noFill/>
          </a:ln>
          <a:effectLst/>
          <a:sp3d/>
        </c:spPr>
        <c:marker>
          <c:symbol val="none"/>
        </c:marker>
        <c:dLbl>
          <c:idx val="0"/>
          <c:numFmt formatCode="#,##0" sourceLinked="0"/>
          <c:spPr>
            <a:solidFill>
              <a:srgbClr val="F2F0F5"/>
            </a:solidFill>
            <a:ln>
              <a:noFill/>
            </a:ln>
            <a:effectLst/>
          </c:spPr>
          <c:txPr>
            <a:bodyPr wrap="square" lIns="72000" tIns="19050" rIns="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8"/>
        <c:spPr>
          <a:solidFill>
            <a:srgbClr val="5F5490"/>
          </a:solidFill>
          <a:ln>
            <a:noFill/>
          </a:ln>
          <a:effectLst/>
          <a:sp3d/>
        </c:spPr>
        <c:marker>
          <c:symbol val="none"/>
        </c:marker>
        <c:dLbl>
          <c:idx val="0"/>
          <c:numFmt formatCode="#,##0" sourceLinked="0"/>
          <c:spPr>
            <a:solidFill>
              <a:srgbClr val="F2F0F5"/>
            </a:solidFill>
            <a:ln>
              <a:noFill/>
            </a:ln>
            <a:effectLst/>
          </c:spPr>
          <c:txPr>
            <a:bodyPr wrap="square" lIns="72000" tIns="19050" rIns="360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3024894106765607"/>
          <c:y val="5.3124718357233119E-2"/>
          <c:w val="0.55644858265978581"/>
          <c:h val="0.88834986715017639"/>
        </c:manualLayout>
      </c:layout>
      <c:bar3DChart>
        <c:barDir val="bar"/>
        <c:grouping val="clustered"/>
        <c:varyColors val="0"/>
        <c:ser>
          <c:idx val="0"/>
          <c:order val="0"/>
          <c:tx>
            <c:strRef>
              <c:f>'Overview Sources'!$R$3</c:f>
              <c:strCache>
                <c:ptCount val="1"/>
                <c:pt idx="0">
                  <c:v>Total</c:v>
                </c:pt>
              </c:strCache>
            </c:strRef>
          </c:tx>
          <c:spPr>
            <a:solidFill>
              <a:srgbClr val="5F5490"/>
            </a:solidFill>
            <a:ln>
              <a:noFill/>
            </a:ln>
            <a:effectLst/>
            <a:sp3d/>
          </c:spPr>
          <c:invertIfNegative val="0"/>
          <c:dLbls>
            <c:numFmt formatCode="#,##0" sourceLinked="0"/>
            <c:spPr>
              <a:solidFill>
                <a:srgbClr val="F2F0F5"/>
              </a:solidFill>
              <a:ln>
                <a:noFill/>
              </a:ln>
              <a:effectLst/>
            </c:spPr>
            <c:txPr>
              <a:bodyPr wrap="square" lIns="72000" tIns="19050" rIns="360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'Overview Sources'!$Q$4:$Q$17</c:f>
              <c:strCache>
                <c:ptCount val="13"/>
                <c:pt idx="0">
                  <c:v>Northern Borders</c:v>
                </c:pt>
                <c:pt idx="1">
                  <c:v>Najran</c:v>
                </c:pt>
                <c:pt idx="2">
                  <c:v>Al-Jouf</c:v>
                </c:pt>
                <c:pt idx="3">
                  <c:v>Hail</c:v>
                </c:pt>
                <c:pt idx="4">
                  <c:v>Al-Bahah</c:v>
                </c:pt>
                <c:pt idx="5">
                  <c:v>Jazan</c:v>
                </c:pt>
                <c:pt idx="6">
                  <c:v>Tabuk</c:v>
                </c:pt>
                <c:pt idx="7">
                  <c:v>Qassim</c:v>
                </c:pt>
                <c:pt idx="8">
                  <c:v>Asir</c:v>
                </c:pt>
                <c:pt idx="9">
                  <c:v>Madinah</c:v>
                </c:pt>
                <c:pt idx="10">
                  <c:v>Makkah</c:v>
                </c:pt>
                <c:pt idx="11">
                  <c:v>Eastern Province</c:v>
                </c:pt>
                <c:pt idx="12">
                  <c:v>Riyadh</c:v>
                </c:pt>
              </c:strCache>
            </c:strRef>
          </c:cat>
          <c:val>
            <c:numRef>
              <c:f>'Overview Sources'!$R$4:$R$17</c:f>
              <c:numCache>
                <c:formatCode>General</c:formatCode>
                <c:ptCount val="13"/>
                <c:pt idx="0">
                  <c:v>12</c:v>
                </c:pt>
                <c:pt idx="1">
                  <c:v>21</c:v>
                </c:pt>
                <c:pt idx="2">
                  <c:v>27</c:v>
                </c:pt>
                <c:pt idx="3">
                  <c:v>31</c:v>
                </c:pt>
                <c:pt idx="4">
                  <c:v>39</c:v>
                </c:pt>
                <c:pt idx="5">
                  <c:v>56</c:v>
                </c:pt>
                <c:pt idx="6">
                  <c:v>69</c:v>
                </c:pt>
                <c:pt idx="7">
                  <c:v>161</c:v>
                </c:pt>
                <c:pt idx="8">
                  <c:v>172</c:v>
                </c:pt>
                <c:pt idx="9">
                  <c:v>191</c:v>
                </c:pt>
                <c:pt idx="10">
                  <c:v>977</c:v>
                </c:pt>
                <c:pt idx="11">
                  <c:v>1419</c:v>
                </c:pt>
                <c:pt idx="12">
                  <c:v>2300</c:v>
                </c:pt>
              </c:numCache>
            </c:numRef>
          </c:val>
          <c:extLst>
            <c:ext xmlns:c16="http://schemas.microsoft.com/office/drawing/2014/chart" uri="{C3380CC4-5D6E-409C-BE32-E72D297353CC}">
              <c16:uniqueId val="{00000001-096E-4BE7-8129-022F8DD790BB}"/>
            </c:ext>
          </c:extLst>
        </c:ser>
        <c:dLbls>
          <c:showLegendKey val="0"/>
          <c:showVal val="1"/>
          <c:showCatName val="0"/>
          <c:showSerName val="0"/>
          <c:showPercent val="0"/>
          <c:showBubbleSize val="0"/>
        </c:dLbls>
        <c:gapWidth val="150"/>
        <c:shape val="box"/>
        <c:axId val="465714959"/>
        <c:axId val="465690479"/>
        <c:axId val="0"/>
      </c:bar3DChart>
      <c:catAx>
        <c:axId val="46571495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90479"/>
        <c:crosses val="autoZero"/>
        <c:auto val="1"/>
        <c:lblAlgn val="ctr"/>
        <c:lblOffset val="100"/>
        <c:noMultiLvlLbl val="0"/>
      </c:catAx>
      <c:valAx>
        <c:axId val="465690479"/>
        <c:scaling>
          <c:orientation val="minMax"/>
        </c:scaling>
        <c:delete val="1"/>
        <c:axPos val="b"/>
        <c:numFmt formatCode="General" sourceLinked="1"/>
        <c:majorTickMark val="out"/>
        <c:minorTickMark val="none"/>
        <c:tickLblPos val="nextTo"/>
        <c:crossAx val="465714959"/>
        <c:crosses val="autoZero"/>
        <c:crossBetween val="between"/>
      </c:valAx>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 (version 3).xlsm]Drilldown Sources!PivotTable1</c:name>
    <c:fmtId val="6"/>
  </c:pivotSource>
  <c:chart>
    <c:autoTitleDeleted val="1"/>
    <c:pivotFmts>
      <c:pivotFmt>
        <c:idx val="0"/>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8"/>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47926337837199162"/>
          <c:y val="8.1940778887602719E-2"/>
          <c:w val="0.51890629900224172"/>
          <c:h val="0.88834986715017639"/>
        </c:manualLayout>
      </c:layout>
      <c:bar3DChart>
        <c:barDir val="bar"/>
        <c:grouping val="clustered"/>
        <c:varyColors val="0"/>
        <c:ser>
          <c:idx val="0"/>
          <c:order val="0"/>
          <c:tx>
            <c:strRef>
              <c:f>'Drilldown Sources'!$R$3</c:f>
              <c:strCache>
                <c:ptCount val="1"/>
                <c:pt idx="0">
                  <c:v>Total</c:v>
                </c:pt>
              </c:strCache>
            </c:strRef>
          </c:tx>
          <c:spPr>
            <a:solidFill>
              <a:srgbClr val="5F5490"/>
            </a:solidFill>
            <a:ln>
              <a:noFill/>
            </a:ln>
            <a:effectLst/>
            <a:sp3d/>
          </c:spPr>
          <c:invertIfNegative val="0"/>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'Drilldown Sources'!$Q$4:$Q$17</c:f>
              <c:strCache>
                <c:ptCount val="13"/>
                <c:pt idx="0">
                  <c:v>Al-Bahah</c:v>
                </c:pt>
                <c:pt idx="1">
                  <c:v>Al-Jouf</c:v>
                </c:pt>
                <c:pt idx="2">
                  <c:v>Asir</c:v>
                </c:pt>
                <c:pt idx="3">
                  <c:v>Eastern Province</c:v>
                </c:pt>
                <c:pt idx="4">
                  <c:v>Hail</c:v>
                </c:pt>
                <c:pt idx="5">
                  <c:v>Jazan</c:v>
                </c:pt>
                <c:pt idx="6">
                  <c:v>Madinah</c:v>
                </c:pt>
                <c:pt idx="7">
                  <c:v>Makkah</c:v>
                </c:pt>
                <c:pt idx="8">
                  <c:v>Najran</c:v>
                </c:pt>
                <c:pt idx="9">
                  <c:v>Northern Borders</c:v>
                </c:pt>
                <c:pt idx="10">
                  <c:v>Qassim</c:v>
                </c:pt>
                <c:pt idx="11">
                  <c:v>Riyadh</c:v>
                </c:pt>
                <c:pt idx="12">
                  <c:v>Tabuk</c:v>
                </c:pt>
              </c:strCache>
            </c:strRef>
          </c:cat>
          <c:val>
            <c:numRef>
              <c:f>'Drilldown Sources'!$R$4:$R$17</c:f>
              <c:numCache>
                <c:formatCode>General</c:formatCode>
                <c:ptCount val="13"/>
                <c:pt idx="0">
                  <c:v>39</c:v>
                </c:pt>
                <c:pt idx="1">
                  <c:v>27</c:v>
                </c:pt>
                <c:pt idx="2">
                  <c:v>172</c:v>
                </c:pt>
                <c:pt idx="3">
                  <c:v>1419</c:v>
                </c:pt>
                <c:pt idx="4">
                  <c:v>31</c:v>
                </c:pt>
                <c:pt idx="5">
                  <c:v>56</c:v>
                </c:pt>
                <c:pt idx="6">
                  <c:v>191</c:v>
                </c:pt>
                <c:pt idx="7">
                  <c:v>977</c:v>
                </c:pt>
                <c:pt idx="8">
                  <c:v>21</c:v>
                </c:pt>
                <c:pt idx="9">
                  <c:v>12</c:v>
                </c:pt>
                <c:pt idx="10">
                  <c:v>161</c:v>
                </c:pt>
                <c:pt idx="11">
                  <c:v>2300</c:v>
                </c:pt>
                <c:pt idx="12">
                  <c:v>69</c:v>
                </c:pt>
              </c:numCache>
            </c:numRef>
          </c:val>
          <c:extLst>
            <c:ext xmlns:c16="http://schemas.microsoft.com/office/drawing/2014/chart" uri="{C3380CC4-5D6E-409C-BE32-E72D297353CC}">
              <c16:uniqueId val="{00000001-E553-4E9E-AAA9-37B0BDCE69EC}"/>
            </c:ext>
          </c:extLst>
        </c:ser>
        <c:dLbls>
          <c:showLegendKey val="0"/>
          <c:showVal val="1"/>
          <c:showCatName val="0"/>
          <c:showSerName val="0"/>
          <c:showPercent val="0"/>
          <c:showBubbleSize val="0"/>
        </c:dLbls>
        <c:gapWidth val="150"/>
        <c:shape val="box"/>
        <c:axId val="465714959"/>
        <c:axId val="465690479"/>
        <c:axId val="0"/>
      </c:bar3DChart>
      <c:catAx>
        <c:axId val="46571495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90479"/>
        <c:crosses val="autoZero"/>
        <c:auto val="1"/>
        <c:lblAlgn val="ctr"/>
        <c:lblOffset val="100"/>
        <c:noMultiLvlLbl val="0"/>
      </c:catAx>
      <c:valAx>
        <c:axId val="465690479"/>
        <c:scaling>
          <c:orientation val="minMax"/>
        </c:scaling>
        <c:delete val="1"/>
        <c:axPos val="b"/>
        <c:numFmt formatCode="General" sourceLinked="1"/>
        <c:majorTickMark val="out"/>
        <c:minorTickMark val="none"/>
        <c:tickLblPos val="nextTo"/>
        <c:crossAx val="465714959"/>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 (version 3).xlsm]Drilldown Sources!PivotTable2</c:name>
    <c:fmtId val="41"/>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pivotFmt>
      <c:pivotFmt>
        <c:idx val="12"/>
      </c:pivotFmt>
      <c:pivotFmt>
        <c:idx val="13"/>
        <c:spPr>
          <a:solidFill>
            <a:srgbClr val="5F5490"/>
          </a:solidFill>
          <a:ln w="19050">
            <a:solidFill>
              <a:schemeClr val="lt1"/>
            </a:solidFill>
          </a:ln>
          <a:effectLst/>
        </c:spPr>
        <c:dLbl>
          <c:idx val="0"/>
          <c:layout>
            <c:manualLayout>
              <c:x val="-0.13604059867590612"/>
              <c:y val="-0.1492721325286587"/>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14"/>
        <c:spPr>
          <a:solidFill>
            <a:srgbClr val="F7A197"/>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16"/>
        <c:spPr>
          <a:solidFill>
            <a:srgbClr val="5F5490"/>
          </a:solidFill>
          <a:ln w="19050">
            <a:solidFill>
              <a:schemeClr val="lt1"/>
            </a:solidFill>
          </a:ln>
          <a:effectLst/>
        </c:spPr>
        <c:dLbl>
          <c:idx val="0"/>
          <c:layout>
            <c:manualLayout>
              <c:x val="-0.13604059867590612"/>
              <c:y val="-0.1492721325286587"/>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17"/>
        <c:spPr>
          <a:solidFill>
            <a:srgbClr val="F7A197"/>
          </a:solidFill>
          <a:ln w="19050">
            <a:solidFill>
              <a:schemeClr val="lt1"/>
            </a:solidFill>
          </a:ln>
          <a:effectLst/>
        </c:spPr>
      </c:pivotFmt>
      <c:pivotFmt>
        <c:idx val="18"/>
        <c:spPr>
          <a:solidFill>
            <a:schemeClr val="accent1"/>
          </a:solidFill>
          <a:ln w="19050">
            <a:solidFill>
              <a:schemeClr val="lt1"/>
            </a:solid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19"/>
        <c:spPr>
          <a:solidFill>
            <a:srgbClr val="5F5490"/>
          </a:solidFill>
          <a:ln w="19050">
            <a:solidFill>
              <a:schemeClr val="lt1"/>
            </a:solidFill>
          </a:ln>
          <a:effectLst/>
        </c:spPr>
        <c:dLbl>
          <c:idx val="0"/>
          <c:layout>
            <c:manualLayout>
              <c:x val="-0.13604059867590612"/>
              <c:y val="-0.1492721325286587"/>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20"/>
        <c:spPr>
          <a:solidFill>
            <a:srgbClr val="F7A197"/>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22"/>
        <c:spPr>
          <a:solidFill>
            <a:srgbClr val="5F5490"/>
          </a:solidFill>
          <a:ln w="19050">
            <a:solidFill>
              <a:schemeClr val="lt1"/>
            </a:solidFill>
          </a:ln>
          <a:effectLst/>
        </c:spPr>
        <c:dLbl>
          <c:idx val="0"/>
          <c:layout>
            <c:manualLayout>
              <c:x val="-0.13604059867590612"/>
              <c:y val="-0.1492721325286587"/>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23"/>
        <c:spPr>
          <a:solidFill>
            <a:srgbClr val="F7A197"/>
          </a:solidFill>
          <a:ln w="19050">
            <a:solidFill>
              <a:schemeClr val="lt1"/>
            </a:solidFill>
          </a:ln>
          <a:effectLst/>
        </c:spPr>
      </c:pivotFmt>
      <c:pivotFmt>
        <c:idx val="24"/>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25"/>
        <c:spPr>
          <a:solidFill>
            <a:srgbClr val="5F5490"/>
          </a:solidFill>
          <a:ln w="19050">
            <a:solidFill>
              <a:schemeClr val="lt1"/>
            </a:solidFill>
          </a:ln>
          <a:effectLst/>
        </c:spPr>
        <c:dLbl>
          <c:idx val="0"/>
          <c:layout>
            <c:manualLayout>
              <c:x val="-0.13604059867590612"/>
              <c:y val="-0.1492721325286587"/>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26"/>
        <c:spPr>
          <a:solidFill>
            <a:srgbClr val="F7A197"/>
          </a:solidFill>
          <a:ln w="19050">
            <a:solidFill>
              <a:schemeClr val="lt1"/>
            </a:solidFill>
          </a:ln>
          <a:effectLst/>
        </c:spPr>
      </c:pivotFmt>
    </c:pivotFmts>
    <c:plotArea>
      <c:layout/>
      <c:pieChart>
        <c:varyColors val="1"/>
        <c:ser>
          <c:idx val="0"/>
          <c:order val="0"/>
          <c:tx>
            <c:strRef>
              <c:f>'Drilldown Sources'!$AA$3</c:f>
              <c:strCache>
                <c:ptCount val="1"/>
                <c:pt idx="0">
                  <c:v>Total</c:v>
                </c:pt>
              </c:strCache>
            </c:strRef>
          </c:tx>
          <c:dPt>
            <c:idx val="0"/>
            <c:bubble3D val="0"/>
            <c:spPr>
              <a:solidFill>
                <a:srgbClr val="5F5490"/>
              </a:solidFill>
              <a:ln w="19050">
                <a:solidFill>
                  <a:schemeClr val="lt1"/>
                </a:solidFill>
              </a:ln>
              <a:effectLst/>
            </c:spPr>
            <c:extLst>
              <c:ext xmlns:c16="http://schemas.microsoft.com/office/drawing/2014/chart" uri="{C3380CC4-5D6E-409C-BE32-E72D297353CC}">
                <c16:uniqueId val="{00000008-C087-4A04-9819-8EA9F5960928}"/>
              </c:ext>
            </c:extLst>
          </c:dPt>
          <c:dPt>
            <c:idx val="1"/>
            <c:bubble3D val="0"/>
            <c:spPr>
              <a:solidFill>
                <a:srgbClr val="F7A197"/>
              </a:solidFill>
              <a:ln w="19050">
                <a:solidFill>
                  <a:schemeClr val="lt1"/>
                </a:solidFill>
              </a:ln>
              <a:effectLst/>
            </c:spPr>
            <c:extLst>
              <c:ext xmlns:c16="http://schemas.microsoft.com/office/drawing/2014/chart" uri="{C3380CC4-5D6E-409C-BE32-E72D297353CC}">
                <c16:uniqueId val="{0000000A-C087-4A04-9819-8EA9F5960928}"/>
              </c:ext>
            </c:extLst>
          </c:dPt>
          <c:dPt>
            <c:idx val="2"/>
            <c:bubble3D val="0"/>
            <c:extLst>
              <c:ext xmlns:c16="http://schemas.microsoft.com/office/drawing/2014/chart" uri="{C3380CC4-5D6E-409C-BE32-E72D297353CC}">
                <c16:uniqueId val="{0000000C-C087-4A04-9819-8EA9F5960928}"/>
              </c:ext>
            </c:extLst>
          </c:dPt>
          <c:dLbls>
            <c:dLbl>
              <c:idx val="0"/>
              <c:layout>
                <c:manualLayout>
                  <c:x val="-0.13604059867590612"/>
                  <c:y val="-0.1492721325286587"/>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8-C087-4A04-9819-8EA9F5960928}"/>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'Drilldown Sources'!$Z$4:$Z$6</c:f>
              <c:strCache>
                <c:ptCount val="2"/>
                <c:pt idx="0">
                  <c:v>Automatic</c:v>
                </c:pt>
                <c:pt idx="1">
                  <c:v>Manual</c:v>
                </c:pt>
              </c:strCache>
            </c:strRef>
          </c:cat>
          <c:val>
            <c:numRef>
              <c:f>'Drilldown Sources'!$AA$4:$AA$6</c:f>
              <c:numCache>
                <c:formatCode>_-* #,##0_-;\-* #,##0_-;_-* "-"??_-;_-@_-</c:formatCode>
                <c:ptCount val="2"/>
                <c:pt idx="0">
                  <c:v>4906</c:v>
                </c:pt>
                <c:pt idx="1">
                  <c:v>569</c:v>
                </c:pt>
              </c:numCache>
            </c:numRef>
          </c:val>
          <c:extLst>
            <c:ext xmlns:c16="http://schemas.microsoft.com/office/drawing/2014/chart" uri="{C3380CC4-5D6E-409C-BE32-E72D297353CC}">
              <c16:uniqueId val="{0000000D-C087-4A04-9819-8EA9F5960928}"/>
            </c:ext>
          </c:extLst>
        </c:ser>
        <c:dLbls>
          <c:dLblPos val="bestFit"/>
          <c:showLegendKey val="0"/>
          <c:showVal val="1"/>
          <c:showCatName val="0"/>
          <c:showSerName val="0"/>
          <c:showPercent val="0"/>
          <c:showBubbleSize val="0"/>
          <c:showLeaderLines val="1"/>
        </c:dLbls>
        <c:firstSliceAng val="0"/>
      </c:pieChart>
    </c:plotArea>
    <c:legend>
      <c:legendPos val="l"/>
      <c:layout>
        <c:manualLayout>
          <c:xMode val="edge"/>
          <c:yMode val="edge"/>
          <c:x val="0.15765959031592464"/>
          <c:y val="0.42910112375355347"/>
          <c:w val="0.1376706505259071"/>
          <c:h val="0.1470298379724517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dLbls>
          <c:showLegendKey val="0"/>
          <c:showVal val="0"/>
          <c:showCatName val="0"/>
          <c:showSerName val="0"/>
          <c:showPercent val="0"/>
          <c:showBubbleSize val="0"/>
        </c:dLbls>
        <c:gapWidth val="219"/>
        <c:overlap val="-27"/>
        <c:axId val="968711263"/>
        <c:axId val="968705503"/>
      </c:barChart>
      <c:catAx>
        <c:axId val="968711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8705503"/>
        <c:crosses val="autoZero"/>
        <c:auto val="1"/>
        <c:lblAlgn val="ctr"/>
        <c:lblOffset val="100"/>
        <c:noMultiLvlLbl val="0"/>
      </c:catAx>
      <c:valAx>
        <c:axId val="9687055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87112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 (version 3).xlsm]Drilldown Sources!PivotTable8</c:name>
    <c:fmtId val="2"/>
  </c:pivotSource>
  <c:chart>
    <c:autoTitleDeleted val="1"/>
    <c:pivotFmts>
      <c:pivotFmt>
        <c:idx val="0"/>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1"/>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3"/>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4"/>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5"/>
        <c:spPr>
          <a:solidFill>
            <a:srgbClr val="5F5490"/>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'Drilldown Sources'!$AG$2</c:f>
              <c:strCache>
                <c:ptCount val="1"/>
                <c:pt idx="0">
                  <c:v>Total</c:v>
                </c:pt>
              </c:strCache>
            </c:strRef>
          </c:tx>
          <c:spPr>
            <a:solidFill>
              <a:srgbClr val="5F5490"/>
            </a:solidFill>
            <a:ln>
              <a:noFill/>
            </a:ln>
            <a:effectLst/>
          </c:spPr>
          <c:invertIfNegative val="0"/>
          <c:cat>
            <c:strRef>
              <c:f>'Drilldown Sources'!$AF$3:$AF$60</c:f>
              <c:strCache>
                <c:ptCount val="57"/>
                <c:pt idx="0">
                  <c:v>Zhengzhou</c:v>
                </c:pt>
                <c:pt idx="1">
                  <c:v>Volkswagen</c:v>
                </c:pt>
                <c:pt idx="2">
                  <c:v>Victory Auto</c:v>
                </c:pt>
                <c:pt idx="3">
                  <c:v>Toyota</c:v>
                </c:pt>
                <c:pt idx="4">
                  <c:v>Suzuki</c:v>
                </c:pt>
                <c:pt idx="5">
                  <c:v>Subaru</c:v>
                </c:pt>
                <c:pt idx="6">
                  <c:v>Škoda</c:v>
                </c:pt>
                <c:pt idx="7">
                  <c:v>Rolls-Royce</c:v>
                </c:pt>
                <c:pt idx="8">
                  <c:v>Renault</c:v>
                </c:pt>
                <c:pt idx="9">
                  <c:v>Porsche</c:v>
                </c:pt>
                <c:pt idx="10">
                  <c:v>Peugeot</c:v>
                </c:pt>
                <c:pt idx="11">
                  <c:v>Other</c:v>
                </c:pt>
                <c:pt idx="12">
                  <c:v>Nissan</c:v>
                </c:pt>
                <c:pt idx="13">
                  <c:v>Mitsubishi</c:v>
                </c:pt>
                <c:pt idx="14">
                  <c:v>MINI</c:v>
                </c:pt>
                <c:pt idx="15">
                  <c:v>MG</c:v>
                </c:pt>
                <c:pt idx="16">
                  <c:v>Mercury</c:v>
                </c:pt>
                <c:pt idx="17">
                  <c:v>Mercedes</c:v>
                </c:pt>
                <c:pt idx="18">
                  <c:v>Mazda</c:v>
                </c:pt>
                <c:pt idx="19">
                  <c:v>Maserati</c:v>
                </c:pt>
                <c:pt idx="20">
                  <c:v>Lincoln</c:v>
                </c:pt>
                <c:pt idx="21">
                  <c:v>Lifan</c:v>
                </c:pt>
                <c:pt idx="22">
                  <c:v>Lexus</c:v>
                </c:pt>
                <c:pt idx="23">
                  <c:v>Land Rover</c:v>
                </c:pt>
                <c:pt idx="24">
                  <c:v>Kia</c:v>
                </c:pt>
                <c:pt idx="25">
                  <c:v>Jeep</c:v>
                </c:pt>
                <c:pt idx="26">
                  <c:v>Jaguar</c:v>
                </c:pt>
                <c:pt idx="27">
                  <c:v>Iveco</c:v>
                </c:pt>
                <c:pt idx="28">
                  <c:v>Isuzu</c:v>
                </c:pt>
                <c:pt idx="29">
                  <c:v>INFINITI</c:v>
                </c:pt>
                <c:pt idx="30">
                  <c:v>Hyundai</c:v>
                </c:pt>
                <c:pt idx="31">
                  <c:v>Hummer</c:v>
                </c:pt>
                <c:pt idx="32">
                  <c:v>Honda</c:v>
                </c:pt>
                <c:pt idx="33">
                  <c:v>HAVAL</c:v>
                </c:pt>
                <c:pt idx="34">
                  <c:v>Great Wall</c:v>
                </c:pt>
                <c:pt idx="35">
                  <c:v>GMC</c:v>
                </c:pt>
                <c:pt idx="36">
                  <c:v>Genesis</c:v>
                </c:pt>
                <c:pt idx="37">
                  <c:v>Geely</c:v>
                </c:pt>
                <c:pt idx="38">
                  <c:v>GAC</c:v>
                </c:pt>
                <c:pt idx="39">
                  <c:v>Foton</c:v>
                </c:pt>
                <c:pt idx="40">
                  <c:v>Ford</c:v>
                </c:pt>
                <c:pt idx="41">
                  <c:v>Fiat</c:v>
                </c:pt>
                <c:pt idx="42">
                  <c:v>Ferrari</c:v>
                </c:pt>
                <c:pt idx="43">
                  <c:v>FAW</c:v>
                </c:pt>
                <c:pt idx="44">
                  <c:v>Dodge</c:v>
                </c:pt>
                <c:pt idx="45">
                  <c:v>Daihatsu</c:v>
                </c:pt>
                <c:pt idx="46">
                  <c:v>Classic</c:v>
                </c:pt>
                <c:pt idx="47">
                  <c:v>Chrysler</c:v>
                </c:pt>
                <c:pt idx="48">
                  <c:v>Chevrolet</c:v>
                </c:pt>
                <c:pt idx="49">
                  <c:v>Chery</c:v>
                </c:pt>
                <c:pt idx="50">
                  <c:v>Changan</c:v>
                </c:pt>
                <c:pt idx="51">
                  <c:v>Cadillac</c:v>
                </c:pt>
                <c:pt idx="52">
                  <c:v>BYD</c:v>
                </c:pt>
                <c:pt idx="53">
                  <c:v>BMW</c:v>
                </c:pt>
                <c:pt idx="54">
                  <c:v>Bentley</c:v>
                </c:pt>
                <c:pt idx="55">
                  <c:v>Audi</c:v>
                </c:pt>
                <c:pt idx="56">
                  <c:v>Aston Martin</c:v>
                </c:pt>
              </c:strCache>
            </c:strRef>
          </c:cat>
          <c:val>
            <c:numRef>
              <c:f>'Drilldown Sources'!$AG$3:$AG$60</c:f>
              <c:numCache>
                <c:formatCode>#,##0</c:formatCode>
                <c:ptCount val="57"/>
                <c:pt idx="0">
                  <c:v>6964</c:v>
                </c:pt>
                <c:pt idx="1">
                  <c:v>142424.77272727274</c:v>
                </c:pt>
                <c:pt idx="2">
                  <c:v>1500</c:v>
                </c:pt>
                <c:pt idx="3">
                  <c:v>146239.77777777778</c:v>
                </c:pt>
                <c:pt idx="4">
                  <c:v>93578.571428571435</c:v>
                </c:pt>
                <c:pt idx="5">
                  <c:v>166500</c:v>
                </c:pt>
                <c:pt idx="6">
                  <c:v>209500</c:v>
                </c:pt>
                <c:pt idx="7">
                  <c:v>61000</c:v>
                </c:pt>
                <c:pt idx="8">
                  <c:v>92377</c:v>
                </c:pt>
                <c:pt idx="9">
                  <c:v>91198.64</c:v>
                </c:pt>
                <c:pt idx="10">
                  <c:v>117642.42857142857</c:v>
                </c:pt>
                <c:pt idx="11">
                  <c:v>8927</c:v>
                </c:pt>
                <c:pt idx="12">
                  <c:v>134403.73055555555</c:v>
                </c:pt>
                <c:pt idx="13">
                  <c:v>116168.4574468085</c:v>
                </c:pt>
                <c:pt idx="14">
                  <c:v>143175.33333333334</c:v>
                </c:pt>
                <c:pt idx="15">
                  <c:v>30452.923076923078</c:v>
                </c:pt>
                <c:pt idx="16">
                  <c:v>224228.22222222222</c:v>
                </c:pt>
                <c:pt idx="17">
                  <c:v>98646.4609375</c:v>
                </c:pt>
                <c:pt idx="18">
                  <c:v>104018.55395683453</c:v>
                </c:pt>
                <c:pt idx="19">
                  <c:v>70272.166666666672</c:v>
                </c:pt>
                <c:pt idx="20">
                  <c:v>109198.92307692308</c:v>
                </c:pt>
                <c:pt idx="21">
                  <c:v>128000</c:v>
                </c:pt>
                <c:pt idx="22">
                  <c:v>103584.44303797468</c:v>
                </c:pt>
                <c:pt idx="23">
                  <c:v>98806.17567567568</c:v>
                </c:pt>
                <c:pt idx="24">
                  <c:v>107423.65789473684</c:v>
                </c:pt>
                <c:pt idx="25">
                  <c:v>108928.42105263157</c:v>
                </c:pt>
                <c:pt idx="26">
                  <c:v>57836.272727272728</c:v>
                </c:pt>
                <c:pt idx="27">
                  <c:v>116000</c:v>
                </c:pt>
                <c:pt idx="28">
                  <c:v>182263.91304347827</c:v>
                </c:pt>
                <c:pt idx="29">
                  <c:v>103123.125</c:v>
                </c:pt>
                <c:pt idx="30">
                  <c:v>110660.11188811189</c:v>
                </c:pt>
                <c:pt idx="31">
                  <c:v>194052</c:v>
                </c:pt>
                <c:pt idx="32">
                  <c:v>127861.13768115942</c:v>
                </c:pt>
                <c:pt idx="33">
                  <c:v>15553</c:v>
                </c:pt>
                <c:pt idx="34">
                  <c:v>38500</c:v>
                </c:pt>
                <c:pt idx="35">
                  <c:v>169854.36885245901</c:v>
                </c:pt>
                <c:pt idx="36">
                  <c:v>121477.17777777778</c:v>
                </c:pt>
                <c:pt idx="37">
                  <c:v>72737.545454545456</c:v>
                </c:pt>
                <c:pt idx="38">
                  <c:v>14940</c:v>
                </c:pt>
                <c:pt idx="39">
                  <c:v>78000</c:v>
                </c:pt>
                <c:pt idx="40">
                  <c:v>145706.11001964635</c:v>
                </c:pt>
                <c:pt idx="41">
                  <c:v>52536.36363636364</c:v>
                </c:pt>
                <c:pt idx="42">
                  <c:v>59000</c:v>
                </c:pt>
                <c:pt idx="43">
                  <c:v>67750</c:v>
                </c:pt>
                <c:pt idx="44">
                  <c:v>136911.2558139535</c:v>
                </c:pt>
                <c:pt idx="45">
                  <c:v>88988.888888888891</c:v>
                </c:pt>
                <c:pt idx="46">
                  <c:v>559.5</c:v>
                </c:pt>
                <c:pt idx="47">
                  <c:v>124922.51063829787</c:v>
                </c:pt>
                <c:pt idx="48">
                  <c:v>153394.04534606205</c:v>
                </c:pt>
                <c:pt idx="49">
                  <c:v>2137.5</c:v>
                </c:pt>
                <c:pt idx="50">
                  <c:v>51067.945945945947</c:v>
                </c:pt>
                <c:pt idx="51">
                  <c:v>119570.8</c:v>
                </c:pt>
                <c:pt idx="52">
                  <c:v>60000</c:v>
                </c:pt>
                <c:pt idx="53">
                  <c:v>95343.532608695648</c:v>
                </c:pt>
                <c:pt idx="54">
                  <c:v>55900</c:v>
                </c:pt>
                <c:pt idx="55">
                  <c:v>78810.540540540547</c:v>
                </c:pt>
                <c:pt idx="56">
                  <c:v>34626.666666666664</c:v>
                </c:pt>
              </c:numCache>
            </c:numRef>
          </c:val>
          <c:extLst>
            <c:ext xmlns:c16="http://schemas.microsoft.com/office/drawing/2014/chart" uri="{C3380CC4-5D6E-409C-BE32-E72D297353CC}">
              <c16:uniqueId val="{00000003-A122-4ACC-BF23-3E1D17AFE6C8}"/>
            </c:ext>
          </c:extLst>
        </c:ser>
        <c:dLbls>
          <c:showLegendKey val="0"/>
          <c:showVal val="0"/>
          <c:showCatName val="0"/>
          <c:showSerName val="0"/>
          <c:showPercent val="0"/>
          <c:showBubbleSize val="0"/>
        </c:dLbls>
        <c:gapWidth val="219"/>
        <c:overlap val="-27"/>
        <c:axId val="53178959"/>
        <c:axId val="53179439"/>
      </c:barChart>
      <c:catAx>
        <c:axId val="531789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312B57"/>
                </a:solidFill>
                <a:latin typeface="+mn-lt"/>
                <a:ea typeface="+mn-ea"/>
                <a:cs typeface="+mn-cs"/>
              </a:defRPr>
            </a:pPr>
            <a:endParaRPr lang="en-US"/>
          </a:p>
        </c:txPr>
        <c:crossAx val="53179439"/>
        <c:crosses val="autoZero"/>
        <c:auto val="1"/>
        <c:lblAlgn val="ctr"/>
        <c:lblOffset val="100"/>
        <c:noMultiLvlLbl val="0"/>
      </c:catAx>
      <c:valAx>
        <c:axId val="5317943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78959"/>
        <c:crosses val="autoZero"/>
        <c:crossBetween val="between"/>
        <c:majorUnit val="75000"/>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 (version 3).xlsm]Drilldown Sources!PivotTable12</c:name>
    <c:fmtId val="2"/>
  </c:pivotSource>
  <c:chart>
    <c:autoTitleDeleted val="1"/>
    <c:pivotFmts>
      <c:pivotFmt>
        <c:idx val="0"/>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1"/>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3"/>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4"/>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5"/>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6"/>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7"/>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8"/>
        <c:spPr>
          <a:solidFill>
            <a:srgbClr val="5F5490"/>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'Drilldown Sources'!$J$3</c:f>
              <c:strCache>
                <c:ptCount val="1"/>
                <c:pt idx="0">
                  <c:v>Total</c:v>
                </c:pt>
              </c:strCache>
            </c:strRef>
          </c:tx>
          <c:spPr>
            <a:solidFill>
              <a:srgbClr val="5F5490"/>
            </a:solidFill>
            <a:ln>
              <a:noFill/>
            </a:ln>
            <a:effectLst/>
          </c:spPr>
          <c:invertIfNegative val="0"/>
          <c:cat>
            <c:strRef>
              <c:f>'Drilldown Sources'!$I$4:$I$55</c:f>
              <c:strCache>
                <c:ptCount val="51"/>
                <c:pt idx="0">
                  <c:v>Aston Martin</c:v>
                </c:pt>
                <c:pt idx="1">
                  <c:v>Audi</c:v>
                </c:pt>
                <c:pt idx="2">
                  <c:v>Bentley</c:v>
                </c:pt>
                <c:pt idx="3">
                  <c:v>BMW</c:v>
                </c:pt>
                <c:pt idx="4">
                  <c:v>Cadillac</c:v>
                </c:pt>
                <c:pt idx="5">
                  <c:v>Changan</c:v>
                </c:pt>
                <c:pt idx="6">
                  <c:v>Chery</c:v>
                </c:pt>
                <c:pt idx="7">
                  <c:v>Chevrolet</c:v>
                </c:pt>
                <c:pt idx="8">
                  <c:v>Chrysler</c:v>
                </c:pt>
                <c:pt idx="9">
                  <c:v>Classic</c:v>
                </c:pt>
                <c:pt idx="10">
                  <c:v>Daihatsu</c:v>
                </c:pt>
                <c:pt idx="11">
                  <c:v>Dodge</c:v>
                </c:pt>
                <c:pt idx="12">
                  <c:v>Ferrari</c:v>
                </c:pt>
                <c:pt idx="13">
                  <c:v>Fiat</c:v>
                </c:pt>
                <c:pt idx="14">
                  <c:v>Ford</c:v>
                </c:pt>
                <c:pt idx="15">
                  <c:v>Foton</c:v>
                </c:pt>
                <c:pt idx="16">
                  <c:v>GAC</c:v>
                </c:pt>
                <c:pt idx="17">
                  <c:v>Geely</c:v>
                </c:pt>
                <c:pt idx="18">
                  <c:v>Genesis</c:v>
                </c:pt>
                <c:pt idx="19">
                  <c:v>GMC</c:v>
                </c:pt>
                <c:pt idx="20">
                  <c:v>HAVAL</c:v>
                </c:pt>
                <c:pt idx="21">
                  <c:v>Honda</c:v>
                </c:pt>
                <c:pt idx="22">
                  <c:v>Hummer</c:v>
                </c:pt>
                <c:pt idx="23">
                  <c:v>Hyundai</c:v>
                </c:pt>
                <c:pt idx="24">
                  <c:v>INFINITI</c:v>
                </c:pt>
                <c:pt idx="25">
                  <c:v>Isuzu</c:v>
                </c:pt>
                <c:pt idx="26">
                  <c:v>Iveco</c:v>
                </c:pt>
                <c:pt idx="27">
                  <c:v>Jaguar</c:v>
                </c:pt>
                <c:pt idx="28">
                  <c:v>Jeep</c:v>
                </c:pt>
                <c:pt idx="29">
                  <c:v>Kia</c:v>
                </c:pt>
                <c:pt idx="30">
                  <c:v>Land Rover</c:v>
                </c:pt>
                <c:pt idx="31">
                  <c:v>Lexus</c:v>
                </c:pt>
                <c:pt idx="32">
                  <c:v>Lincoln</c:v>
                </c:pt>
                <c:pt idx="33">
                  <c:v>Maserati</c:v>
                </c:pt>
                <c:pt idx="34">
                  <c:v>Mazda</c:v>
                </c:pt>
                <c:pt idx="35">
                  <c:v>Mercedes</c:v>
                </c:pt>
                <c:pt idx="36">
                  <c:v>Mercury</c:v>
                </c:pt>
                <c:pt idx="37">
                  <c:v>MG</c:v>
                </c:pt>
                <c:pt idx="38">
                  <c:v>MINI</c:v>
                </c:pt>
                <c:pt idx="39">
                  <c:v>Mitsubishi</c:v>
                </c:pt>
                <c:pt idx="40">
                  <c:v>Nissan</c:v>
                </c:pt>
                <c:pt idx="41">
                  <c:v>Peugeot</c:v>
                </c:pt>
                <c:pt idx="42">
                  <c:v>Porsche</c:v>
                </c:pt>
                <c:pt idx="43">
                  <c:v>Renault</c:v>
                </c:pt>
                <c:pt idx="44">
                  <c:v>Rolls-Royce</c:v>
                </c:pt>
                <c:pt idx="45">
                  <c:v>Škoda</c:v>
                </c:pt>
                <c:pt idx="46">
                  <c:v>Subaru</c:v>
                </c:pt>
                <c:pt idx="47">
                  <c:v>Suzuki</c:v>
                </c:pt>
                <c:pt idx="48">
                  <c:v>Toyota</c:v>
                </c:pt>
                <c:pt idx="49">
                  <c:v>Victory Auto</c:v>
                </c:pt>
                <c:pt idx="50">
                  <c:v>Volkswagen</c:v>
                </c:pt>
              </c:strCache>
            </c:strRef>
          </c:cat>
          <c:val>
            <c:numRef>
              <c:f>'Drilldown Sources'!$J$4:$J$55</c:f>
              <c:numCache>
                <c:formatCode>#,##0</c:formatCode>
                <c:ptCount val="51"/>
                <c:pt idx="0">
                  <c:v>376666.66666666669</c:v>
                </c:pt>
                <c:pt idx="1">
                  <c:v>136521.73913043478</c:v>
                </c:pt>
                <c:pt idx="2">
                  <c:v>416250</c:v>
                </c:pt>
                <c:pt idx="3">
                  <c:v>146170.49180327868</c:v>
                </c:pt>
                <c:pt idx="4">
                  <c:v>123113.63636363637</c:v>
                </c:pt>
                <c:pt idx="5">
                  <c:v>44700</c:v>
                </c:pt>
                <c:pt idx="6">
                  <c:v>42500</c:v>
                </c:pt>
                <c:pt idx="7">
                  <c:v>73200.325732899029</c:v>
                </c:pt>
                <c:pt idx="8">
                  <c:v>71341.463414634141</c:v>
                </c:pt>
                <c:pt idx="9">
                  <c:v>33500</c:v>
                </c:pt>
                <c:pt idx="10">
                  <c:v>29333.333333333332</c:v>
                </c:pt>
                <c:pt idx="11">
                  <c:v>78753.63461538461</c:v>
                </c:pt>
                <c:pt idx="12">
                  <c:v>280000</c:v>
                </c:pt>
                <c:pt idx="13">
                  <c:v>59800</c:v>
                </c:pt>
                <c:pt idx="14">
                  <c:v>62314.382749326149</c:v>
                </c:pt>
                <c:pt idx="15">
                  <c:v>41250</c:v>
                </c:pt>
                <c:pt idx="16">
                  <c:v>60000</c:v>
                </c:pt>
                <c:pt idx="17">
                  <c:v>45071.428571428572</c:v>
                </c:pt>
                <c:pt idx="18">
                  <c:v>97421.052631578947</c:v>
                </c:pt>
                <c:pt idx="19">
                  <c:v>87441.071428571435</c:v>
                </c:pt>
                <c:pt idx="20">
                  <c:v>71544.444444444438</c:v>
                </c:pt>
                <c:pt idx="21">
                  <c:v>61508.791208791212</c:v>
                </c:pt>
                <c:pt idx="22">
                  <c:v>44250</c:v>
                </c:pt>
                <c:pt idx="23">
                  <c:v>45533.968688845402</c:v>
                </c:pt>
                <c:pt idx="24">
                  <c:v>83272.727272727279</c:v>
                </c:pt>
                <c:pt idx="25">
                  <c:v>63315.789473684214</c:v>
                </c:pt>
                <c:pt idx="26">
                  <c:v>92000</c:v>
                </c:pt>
                <c:pt idx="27">
                  <c:v>149166.66666666666</c:v>
                </c:pt>
                <c:pt idx="28">
                  <c:v>90281.25</c:v>
                </c:pt>
                <c:pt idx="29">
                  <c:v>45003.936507936509</c:v>
                </c:pt>
                <c:pt idx="30">
                  <c:v>273768.51851851854</c:v>
                </c:pt>
                <c:pt idx="31">
                  <c:v>172022.69938650308</c:v>
                </c:pt>
                <c:pt idx="32">
                  <c:v>106166.66666666667</c:v>
                </c:pt>
                <c:pt idx="33">
                  <c:v>231000</c:v>
                </c:pt>
                <c:pt idx="34">
                  <c:v>64861.648648648646</c:v>
                </c:pt>
                <c:pt idx="35">
                  <c:v>191082.38636363635</c:v>
                </c:pt>
                <c:pt idx="36">
                  <c:v>17750</c:v>
                </c:pt>
                <c:pt idx="37">
                  <c:v>40916.071428571428</c:v>
                </c:pt>
                <c:pt idx="38">
                  <c:v>78500</c:v>
                </c:pt>
                <c:pt idx="39">
                  <c:v>53025.423728813563</c:v>
                </c:pt>
                <c:pt idx="40">
                  <c:v>52884.032520325207</c:v>
                </c:pt>
                <c:pt idx="41">
                  <c:v>40850</c:v>
                </c:pt>
                <c:pt idx="42">
                  <c:v>179315.78947368421</c:v>
                </c:pt>
                <c:pt idx="43">
                  <c:v>26332.125</c:v>
                </c:pt>
                <c:pt idx="44">
                  <c:v>532500</c:v>
                </c:pt>
                <c:pt idx="45">
                  <c:v>10500</c:v>
                </c:pt>
                <c:pt idx="46">
                  <c:v>18500</c:v>
                </c:pt>
                <c:pt idx="47">
                  <c:v>43166.666666666664</c:v>
                </c:pt>
                <c:pt idx="48">
                  <c:v>83915.512594458443</c:v>
                </c:pt>
                <c:pt idx="49">
                  <c:v>31000</c:v>
                </c:pt>
                <c:pt idx="50">
                  <c:v>55142.857142857145</c:v>
                </c:pt>
              </c:numCache>
            </c:numRef>
          </c:val>
          <c:extLst>
            <c:ext xmlns:c16="http://schemas.microsoft.com/office/drawing/2014/chart" uri="{C3380CC4-5D6E-409C-BE32-E72D297353CC}">
              <c16:uniqueId val="{00000003-5418-4F98-88CE-9571F2505FB4}"/>
            </c:ext>
          </c:extLst>
        </c:ser>
        <c:dLbls>
          <c:showLegendKey val="0"/>
          <c:showVal val="0"/>
          <c:showCatName val="0"/>
          <c:showSerName val="0"/>
          <c:showPercent val="0"/>
          <c:showBubbleSize val="0"/>
        </c:dLbls>
        <c:gapWidth val="219"/>
        <c:overlap val="-27"/>
        <c:axId val="53178959"/>
        <c:axId val="53179439"/>
      </c:barChart>
      <c:catAx>
        <c:axId val="531789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312B57"/>
                </a:solidFill>
                <a:latin typeface="+mn-lt"/>
                <a:ea typeface="+mn-ea"/>
                <a:cs typeface="+mn-cs"/>
              </a:defRPr>
            </a:pPr>
            <a:endParaRPr lang="en-US"/>
          </a:p>
        </c:txPr>
        <c:crossAx val="53179439"/>
        <c:crosses val="autoZero"/>
        <c:auto val="1"/>
        <c:lblAlgn val="ctr"/>
        <c:lblOffset val="100"/>
        <c:noMultiLvlLbl val="0"/>
      </c:catAx>
      <c:valAx>
        <c:axId val="5317943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78959"/>
        <c:crosses val="autoZero"/>
        <c:crossBetween val="between"/>
        <c:majorUnit val="75000"/>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 (version 3).xlsm]Drilldown Sources!PivotTable3</c:name>
    <c:fmtId val="2"/>
  </c:pivotSource>
  <c:chart>
    <c:autoTitleDeleted val="1"/>
    <c:pivotFmts>
      <c:pivotFmt>
        <c:idx val="0"/>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8"/>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47926337837199162"/>
          <c:y val="8.1940778887602719E-2"/>
          <c:w val="0.51890629900224172"/>
          <c:h val="0.88834986715017639"/>
        </c:manualLayout>
      </c:layout>
      <c:bar3DChart>
        <c:barDir val="bar"/>
        <c:grouping val="clustered"/>
        <c:varyColors val="0"/>
        <c:ser>
          <c:idx val="0"/>
          <c:order val="0"/>
          <c:tx>
            <c:strRef>
              <c:f>'Drilldown Sources'!$R$73</c:f>
              <c:strCache>
                <c:ptCount val="1"/>
                <c:pt idx="0">
                  <c:v>Total</c:v>
                </c:pt>
              </c:strCache>
            </c:strRef>
          </c:tx>
          <c:spPr>
            <a:solidFill>
              <a:srgbClr val="5F5490"/>
            </a:solidFill>
            <a:ln>
              <a:noFill/>
            </a:ln>
            <a:effectLst/>
            <a:sp3d/>
          </c:spPr>
          <c:invertIfNegative val="0"/>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'Drilldown Sources'!$Q$74:$Q$76</c:f>
              <c:strCache>
                <c:ptCount val="2"/>
                <c:pt idx="0">
                  <c:v>Eastern Province</c:v>
                </c:pt>
                <c:pt idx="1">
                  <c:v>Riyadh</c:v>
                </c:pt>
              </c:strCache>
            </c:strRef>
          </c:cat>
          <c:val>
            <c:numRef>
              <c:f>'Drilldown Sources'!$R$74:$R$76</c:f>
              <c:numCache>
                <c:formatCode>General</c:formatCode>
                <c:ptCount val="2"/>
                <c:pt idx="0">
                  <c:v>1419</c:v>
                </c:pt>
                <c:pt idx="1">
                  <c:v>2300</c:v>
                </c:pt>
              </c:numCache>
            </c:numRef>
          </c:val>
          <c:extLst>
            <c:ext xmlns:c16="http://schemas.microsoft.com/office/drawing/2014/chart" uri="{C3380CC4-5D6E-409C-BE32-E72D297353CC}">
              <c16:uniqueId val="{00000003-8361-495C-9CC0-E680A6D347E6}"/>
            </c:ext>
          </c:extLst>
        </c:ser>
        <c:dLbls>
          <c:showLegendKey val="0"/>
          <c:showVal val="1"/>
          <c:showCatName val="0"/>
          <c:showSerName val="0"/>
          <c:showPercent val="0"/>
          <c:showBubbleSize val="0"/>
        </c:dLbls>
        <c:gapWidth val="150"/>
        <c:shape val="box"/>
        <c:axId val="465714959"/>
        <c:axId val="465690479"/>
        <c:axId val="0"/>
      </c:bar3DChart>
      <c:catAx>
        <c:axId val="46571495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90479"/>
        <c:crosses val="autoZero"/>
        <c:auto val="1"/>
        <c:lblAlgn val="ctr"/>
        <c:lblOffset val="100"/>
        <c:noMultiLvlLbl val="0"/>
      </c:catAx>
      <c:valAx>
        <c:axId val="465690479"/>
        <c:scaling>
          <c:orientation val="minMax"/>
        </c:scaling>
        <c:delete val="1"/>
        <c:axPos val="b"/>
        <c:numFmt formatCode="General" sourceLinked="1"/>
        <c:majorTickMark val="out"/>
        <c:minorTickMark val="none"/>
        <c:tickLblPos val="nextTo"/>
        <c:crossAx val="465714959"/>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 (version 3).xlsm]Drilldown Sources!PivotTable5</c:name>
    <c:fmtId val="0"/>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pivotFmt>
      <c:pivotFmt>
        <c:idx val="12"/>
      </c:pivotFmt>
      <c:pivotFmt>
        <c:idx val="13"/>
        <c:spPr>
          <a:solidFill>
            <a:srgbClr val="5F5490"/>
          </a:solidFill>
          <a:ln w="19050">
            <a:solidFill>
              <a:schemeClr val="lt1"/>
            </a:solidFill>
          </a:ln>
          <a:effectLst/>
        </c:spPr>
        <c:dLbl>
          <c:idx val="0"/>
          <c:layout>
            <c:manualLayout>
              <c:x val="-0.13604059867590612"/>
              <c:y val="-0.1492721325286587"/>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14"/>
        <c:spPr>
          <a:solidFill>
            <a:srgbClr val="F7A197"/>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16"/>
        <c:spPr>
          <a:solidFill>
            <a:srgbClr val="5F5490"/>
          </a:solidFill>
          <a:ln w="19050">
            <a:solidFill>
              <a:schemeClr val="lt1"/>
            </a:solidFill>
          </a:ln>
          <a:effectLst/>
        </c:spPr>
        <c:dLbl>
          <c:idx val="0"/>
          <c:layout>
            <c:manualLayout>
              <c:x val="-0.13604059867590612"/>
              <c:y val="-0.1492721325286587"/>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17"/>
        <c:spPr>
          <a:solidFill>
            <a:srgbClr val="F7A197"/>
          </a:solidFill>
          <a:ln w="19050">
            <a:solidFill>
              <a:schemeClr val="lt1"/>
            </a:solidFill>
          </a:ln>
          <a:effectLst/>
        </c:spPr>
      </c:pivotFmt>
      <c:pivotFmt>
        <c:idx val="18"/>
        <c:spPr>
          <a:solidFill>
            <a:schemeClr val="accent1"/>
          </a:solidFill>
          <a:ln w="19050">
            <a:solidFill>
              <a:schemeClr val="lt1"/>
            </a:solid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19"/>
        <c:spPr>
          <a:solidFill>
            <a:srgbClr val="5F5490"/>
          </a:solidFill>
          <a:ln w="19050">
            <a:solidFill>
              <a:schemeClr val="lt1"/>
            </a:solidFill>
          </a:ln>
          <a:effectLst/>
        </c:spPr>
        <c:dLbl>
          <c:idx val="0"/>
          <c:layout>
            <c:manualLayout>
              <c:x val="-0.13604059867590612"/>
              <c:y val="-0.1492721325286587"/>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20"/>
        <c:spPr>
          <a:solidFill>
            <a:srgbClr val="F7A197"/>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22"/>
        <c:spPr>
          <a:solidFill>
            <a:srgbClr val="5F5490"/>
          </a:solidFill>
          <a:ln w="19050">
            <a:solidFill>
              <a:schemeClr val="lt1"/>
            </a:solidFill>
          </a:ln>
          <a:effectLst/>
        </c:spPr>
        <c:dLbl>
          <c:idx val="0"/>
          <c:layout>
            <c:manualLayout>
              <c:x val="-0.13604059867590612"/>
              <c:y val="-0.1492721325286587"/>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23"/>
        <c:spPr>
          <a:solidFill>
            <a:srgbClr val="F7A197"/>
          </a:solidFill>
          <a:ln w="19050">
            <a:solidFill>
              <a:schemeClr val="lt1"/>
            </a:solidFill>
          </a:ln>
          <a:effectLst/>
        </c:spPr>
      </c:pivotFmt>
      <c:pivotFmt>
        <c:idx val="24"/>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25"/>
        <c:spPr>
          <a:solidFill>
            <a:srgbClr val="5F5490"/>
          </a:solidFill>
          <a:ln w="19050">
            <a:solidFill>
              <a:schemeClr val="lt1"/>
            </a:solidFill>
          </a:ln>
          <a:effectLst/>
        </c:spPr>
        <c:dLbl>
          <c:idx val="0"/>
          <c:layout>
            <c:manualLayout>
              <c:x val="-0.13604059867590612"/>
              <c:y val="-0.1492721325286587"/>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26"/>
        <c:spPr>
          <a:solidFill>
            <a:srgbClr val="F7A197"/>
          </a:solidFill>
          <a:ln w="19050">
            <a:solidFill>
              <a:schemeClr val="lt1"/>
            </a:solidFill>
          </a:ln>
          <a:effectLst/>
        </c:spPr>
      </c:pivotFmt>
      <c:pivotFmt>
        <c:idx val="27"/>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28"/>
        <c:spPr>
          <a:solidFill>
            <a:srgbClr val="5F5490"/>
          </a:solidFill>
          <a:ln w="19050">
            <a:solidFill>
              <a:schemeClr val="lt1"/>
            </a:solidFill>
          </a:ln>
          <a:effectLst/>
        </c:spPr>
        <c:dLbl>
          <c:idx val="0"/>
          <c:layout>
            <c:manualLayout>
              <c:x val="-0.13604059867590612"/>
              <c:y val="-0.1492721325286587"/>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29"/>
        <c:spPr>
          <a:solidFill>
            <a:srgbClr val="F7A197"/>
          </a:solidFill>
          <a:ln w="19050">
            <a:solidFill>
              <a:schemeClr val="lt1"/>
            </a:solidFill>
          </a:ln>
          <a:effectLst/>
        </c:spPr>
      </c:pivotFmt>
      <c:pivotFmt>
        <c:idx val="30"/>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31"/>
        <c:spPr>
          <a:solidFill>
            <a:srgbClr val="5F5490"/>
          </a:solidFill>
          <a:ln w="19050">
            <a:solidFill>
              <a:schemeClr val="lt1"/>
            </a:solidFill>
          </a:ln>
          <a:effectLst/>
        </c:spPr>
        <c:dLbl>
          <c:idx val="0"/>
          <c:layout>
            <c:manualLayout>
              <c:x val="-0.13604059867590612"/>
              <c:y val="-0.1492721325286587"/>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32"/>
        <c:spPr>
          <a:solidFill>
            <a:srgbClr val="F7A197"/>
          </a:solidFill>
          <a:ln w="19050">
            <a:solidFill>
              <a:schemeClr val="lt1"/>
            </a:solidFill>
          </a:ln>
          <a:effectLst/>
        </c:spPr>
      </c:pivotFmt>
      <c:pivotFmt>
        <c:idx val="33"/>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34"/>
        <c:spPr>
          <a:solidFill>
            <a:srgbClr val="5F5490"/>
          </a:solidFill>
          <a:ln w="19050">
            <a:solidFill>
              <a:schemeClr val="lt1"/>
            </a:solidFill>
          </a:ln>
          <a:effectLst/>
        </c:spPr>
        <c:dLbl>
          <c:idx val="0"/>
          <c:layout>
            <c:manualLayout>
              <c:x val="-0.13604059867590612"/>
              <c:y val="-0.1492721325286587"/>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35"/>
        <c:spPr>
          <a:solidFill>
            <a:srgbClr val="F7A197"/>
          </a:solidFill>
          <a:ln w="19050">
            <a:solidFill>
              <a:schemeClr val="lt1"/>
            </a:solidFill>
          </a:ln>
          <a:effectLst/>
        </c:spPr>
      </c:pivotFmt>
    </c:pivotFmts>
    <c:plotArea>
      <c:layout/>
      <c:pieChart>
        <c:varyColors val="1"/>
        <c:ser>
          <c:idx val="0"/>
          <c:order val="0"/>
          <c:tx>
            <c:strRef>
              <c:f>'Drilldown Sources'!$AA$25</c:f>
              <c:strCache>
                <c:ptCount val="1"/>
                <c:pt idx="0">
                  <c:v>Total</c:v>
                </c:pt>
              </c:strCache>
            </c:strRef>
          </c:tx>
          <c:dPt>
            <c:idx val="0"/>
            <c:bubble3D val="0"/>
            <c:spPr>
              <a:solidFill>
                <a:srgbClr val="5F5490"/>
              </a:solidFill>
              <a:ln w="19050">
                <a:solidFill>
                  <a:schemeClr val="lt1"/>
                </a:solidFill>
              </a:ln>
              <a:effectLst/>
            </c:spPr>
            <c:extLst>
              <c:ext xmlns:c16="http://schemas.microsoft.com/office/drawing/2014/chart" uri="{C3380CC4-5D6E-409C-BE32-E72D297353CC}">
                <c16:uniqueId val="{0000000A-AABA-45C7-965E-D07B1D02B10C}"/>
              </c:ext>
            </c:extLst>
          </c:dPt>
          <c:dPt>
            <c:idx val="1"/>
            <c:bubble3D val="0"/>
            <c:spPr>
              <a:solidFill>
                <a:srgbClr val="F7A197"/>
              </a:solidFill>
              <a:ln w="19050">
                <a:solidFill>
                  <a:schemeClr val="lt1"/>
                </a:solidFill>
              </a:ln>
              <a:effectLst/>
            </c:spPr>
            <c:extLst>
              <c:ext xmlns:c16="http://schemas.microsoft.com/office/drawing/2014/chart" uri="{C3380CC4-5D6E-409C-BE32-E72D297353CC}">
                <c16:uniqueId val="{0000000C-AABA-45C7-965E-D07B1D02B10C}"/>
              </c:ext>
            </c:extLst>
          </c:dPt>
          <c:dPt>
            <c:idx val="2"/>
            <c:bubble3D val="0"/>
            <c:extLst>
              <c:ext xmlns:c16="http://schemas.microsoft.com/office/drawing/2014/chart" uri="{C3380CC4-5D6E-409C-BE32-E72D297353CC}">
                <c16:uniqueId val="{0000000D-AABA-45C7-965E-D07B1D02B10C}"/>
              </c:ext>
            </c:extLst>
          </c:dPt>
          <c:dLbls>
            <c:dLbl>
              <c:idx val="0"/>
              <c:layout>
                <c:manualLayout>
                  <c:x val="-0.13604059867590612"/>
                  <c:y val="-0.1492721325286587"/>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A-AABA-45C7-965E-D07B1D02B10C}"/>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'Drilldown Sources'!$Z$26:$Z$28</c:f>
              <c:strCache>
                <c:ptCount val="2"/>
                <c:pt idx="0">
                  <c:v>Automatic</c:v>
                </c:pt>
                <c:pt idx="1">
                  <c:v>Manual</c:v>
                </c:pt>
              </c:strCache>
            </c:strRef>
          </c:cat>
          <c:val>
            <c:numRef>
              <c:f>'Drilldown Sources'!$AA$26:$AA$28</c:f>
              <c:numCache>
                <c:formatCode>General</c:formatCode>
                <c:ptCount val="2"/>
                <c:pt idx="0">
                  <c:v>3387</c:v>
                </c:pt>
                <c:pt idx="1">
                  <c:v>332</c:v>
                </c:pt>
              </c:numCache>
            </c:numRef>
          </c:val>
          <c:extLst>
            <c:ext xmlns:c16="http://schemas.microsoft.com/office/drawing/2014/chart" uri="{C3380CC4-5D6E-409C-BE32-E72D297353CC}">
              <c16:uniqueId val="{0000000E-AABA-45C7-965E-D07B1D02B10C}"/>
            </c:ext>
          </c:extLst>
        </c:ser>
        <c:dLbls>
          <c:dLblPos val="bestFit"/>
          <c:showLegendKey val="0"/>
          <c:showVal val="1"/>
          <c:showCatName val="0"/>
          <c:showSerName val="0"/>
          <c:showPercent val="0"/>
          <c:showBubbleSize val="0"/>
          <c:showLeaderLines val="1"/>
        </c:dLbls>
        <c:firstSliceAng val="0"/>
      </c:pieChart>
    </c:plotArea>
    <c:legend>
      <c:legendPos val="l"/>
      <c:layout>
        <c:manualLayout>
          <c:xMode val="edge"/>
          <c:yMode val="edge"/>
          <c:x val="0.15765959031592464"/>
          <c:y val="0.42910112375355347"/>
          <c:w val="0.1376706505259071"/>
          <c:h val="0.1470298379724517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 (version 3).xlsm]Drilldown Sources!PivotTable4</c:name>
    <c:fmtId val="2"/>
  </c:pivotSource>
  <c:chart>
    <c:autoTitleDeleted val="1"/>
    <c:pivotFmts>
      <c:pivotFmt>
        <c:idx val="0"/>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1"/>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3"/>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4"/>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5"/>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6"/>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7"/>
        <c:spPr>
          <a:solidFill>
            <a:srgbClr val="5F5490"/>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'Drilldown Sources'!$AG$66</c:f>
              <c:strCache>
                <c:ptCount val="1"/>
                <c:pt idx="0">
                  <c:v>Total</c:v>
                </c:pt>
              </c:strCache>
            </c:strRef>
          </c:tx>
          <c:spPr>
            <a:solidFill>
              <a:srgbClr val="5F5490"/>
            </a:solidFill>
            <a:ln>
              <a:noFill/>
            </a:ln>
            <a:effectLst/>
          </c:spPr>
          <c:invertIfNegative val="0"/>
          <c:cat>
            <c:strRef>
              <c:f>'Drilldown Sources'!$AF$67:$AF$118</c:f>
              <c:strCache>
                <c:ptCount val="51"/>
                <c:pt idx="0">
                  <c:v>Aston Martin</c:v>
                </c:pt>
                <c:pt idx="1">
                  <c:v>Audi</c:v>
                </c:pt>
                <c:pt idx="2">
                  <c:v>Bentley</c:v>
                </c:pt>
                <c:pt idx="3">
                  <c:v>BMW</c:v>
                </c:pt>
                <c:pt idx="4">
                  <c:v>Cadillac</c:v>
                </c:pt>
                <c:pt idx="5">
                  <c:v>Changan</c:v>
                </c:pt>
                <c:pt idx="6">
                  <c:v>Chery</c:v>
                </c:pt>
                <c:pt idx="7">
                  <c:v>Chevrolet</c:v>
                </c:pt>
                <c:pt idx="8">
                  <c:v>Chrysler</c:v>
                </c:pt>
                <c:pt idx="9">
                  <c:v>Classic</c:v>
                </c:pt>
                <c:pt idx="10">
                  <c:v>Daihatsu</c:v>
                </c:pt>
                <c:pt idx="11">
                  <c:v>Dodge</c:v>
                </c:pt>
                <c:pt idx="12">
                  <c:v>Ferrari</c:v>
                </c:pt>
                <c:pt idx="13">
                  <c:v>Fiat</c:v>
                </c:pt>
                <c:pt idx="14">
                  <c:v>Ford</c:v>
                </c:pt>
                <c:pt idx="15">
                  <c:v>Foton</c:v>
                </c:pt>
                <c:pt idx="16">
                  <c:v>GAC</c:v>
                </c:pt>
                <c:pt idx="17">
                  <c:v>Geely</c:v>
                </c:pt>
                <c:pt idx="18">
                  <c:v>Genesis</c:v>
                </c:pt>
                <c:pt idx="19">
                  <c:v>GMC</c:v>
                </c:pt>
                <c:pt idx="20">
                  <c:v>HAVAL</c:v>
                </c:pt>
                <c:pt idx="21">
                  <c:v>Honda</c:v>
                </c:pt>
                <c:pt idx="22">
                  <c:v>Hummer</c:v>
                </c:pt>
                <c:pt idx="23">
                  <c:v>Hyundai</c:v>
                </c:pt>
                <c:pt idx="24">
                  <c:v>INFINITI</c:v>
                </c:pt>
                <c:pt idx="25">
                  <c:v>Isuzu</c:v>
                </c:pt>
                <c:pt idx="26">
                  <c:v>Iveco</c:v>
                </c:pt>
                <c:pt idx="27">
                  <c:v>Jaguar</c:v>
                </c:pt>
                <c:pt idx="28">
                  <c:v>Jeep</c:v>
                </c:pt>
                <c:pt idx="29">
                  <c:v>Kia</c:v>
                </c:pt>
                <c:pt idx="30">
                  <c:v>Land Rover</c:v>
                </c:pt>
                <c:pt idx="31">
                  <c:v>Lexus</c:v>
                </c:pt>
                <c:pt idx="32">
                  <c:v>Lincoln</c:v>
                </c:pt>
                <c:pt idx="33">
                  <c:v>Maserati</c:v>
                </c:pt>
                <c:pt idx="34">
                  <c:v>Mazda</c:v>
                </c:pt>
                <c:pt idx="35">
                  <c:v>Mercedes</c:v>
                </c:pt>
                <c:pt idx="36">
                  <c:v>Mercury</c:v>
                </c:pt>
                <c:pt idx="37">
                  <c:v>MG</c:v>
                </c:pt>
                <c:pt idx="38">
                  <c:v>MINI</c:v>
                </c:pt>
                <c:pt idx="39">
                  <c:v>Mitsubishi</c:v>
                </c:pt>
                <c:pt idx="40">
                  <c:v>Nissan</c:v>
                </c:pt>
                <c:pt idx="41">
                  <c:v>Peugeot</c:v>
                </c:pt>
                <c:pt idx="42">
                  <c:v>Porsche</c:v>
                </c:pt>
                <c:pt idx="43">
                  <c:v>Renault</c:v>
                </c:pt>
                <c:pt idx="44">
                  <c:v>Rolls-Royce</c:v>
                </c:pt>
                <c:pt idx="45">
                  <c:v>Škoda</c:v>
                </c:pt>
                <c:pt idx="46">
                  <c:v>Subaru</c:v>
                </c:pt>
                <c:pt idx="47">
                  <c:v>Suzuki</c:v>
                </c:pt>
                <c:pt idx="48">
                  <c:v>Toyota</c:v>
                </c:pt>
                <c:pt idx="49">
                  <c:v>Victory Auto</c:v>
                </c:pt>
                <c:pt idx="50">
                  <c:v>Volkswagen</c:v>
                </c:pt>
              </c:strCache>
            </c:strRef>
          </c:cat>
          <c:val>
            <c:numRef>
              <c:f>'Drilldown Sources'!$AG$67:$AG$118</c:f>
              <c:numCache>
                <c:formatCode>#,##0</c:formatCode>
                <c:ptCount val="51"/>
                <c:pt idx="0">
                  <c:v>34626.666666666664</c:v>
                </c:pt>
                <c:pt idx="1">
                  <c:v>77208.34782608696</c:v>
                </c:pt>
                <c:pt idx="2">
                  <c:v>39750</c:v>
                </c:pt>
                <c:pt idx="3">
                  <c:v>101154.70491803279</c:v>
                </c:pt>
                <c:pt idx="4">
                  <c:v>114903.54545454546</c:v>
                </c:pt>
                <c:pt idx="5">
                  <c:v>55700.466666666667</c:v>
                </c:pt>
                <c:pt idx="6">
                  <c:v>4175</c:v>
                </c:pt>
                <c:pt idx="7">
                  <c:v>155110.91856677525</c:v>
                </c:pt>
                <c:pt idx="8">
                  <c:v>123028.24390243902</c:v>
                </c:pt>
                <c:pt idx="9">
                  <c:v>559.5</c:v>
                </c:pt>
                <c:pt idx="10">
                  <c:v>149000</c:v>
                </c:pt>
                <c:pt idx="11">
                  <c:v>125339.28846153847</c:v>
                </c:pt>
                <c:pt idx="12">
                  <c:v>59000</c:v>
                </c:pt>
                <c:pt idx="13">
                  <c:v>54990</c:v>
                </c:pt>
                <c:pt idx="14">
                  <c:v>143015.66307277628</c:v>
                </c:pt>
                <c:pt idx="15">
                  <c:v>78000</c:v>
                </c:pt>
                <c:pt idx="16">
                  <c:v>11375</c:v>
                </c:pt>
                <c:pt idx="17">
                  <c:v>59414.714285714283</c:v>
                </c:pt>
                <c:pt idx="18">
                  <c:v>120921.21052631579</c:v>
                </c:pt>
                <c:pt idx="19">
                  <c:v>177917.19047619047</c:v>
                </c:pt>
                <c:pt idx="20">
                  <c:v>17011.111111111109</c:v>
                </c:pt>
                <c:pt idx="21">
                  <c:v>123355.32967032967</c:v>
                </c:pt>
                <c:pt idx="22">
                  <c:v>194052</c:v>
                </c:pt>
                <c:pt idx="23">
                  <c:v>110183.30919765166</c:v>
                </c:pt>
                <c:pt idx="24">
                  <c:v>102800</c:v>
                </c:pt>
                <c:pt idx="25">
                  <c:v>192364.36842105264</c:v>
                </c:pt>
                <c:pt idx="26">
                  <c:v>116000</c:v>
                </c:pt>
                <c:pt idx="27">
                  <c:v>45199.833333333336</c:v>
                </c:pt>
                <c:pt idx="28">
                  <c:v>97714.34375</c:v>
                </c:pt>
                <c:pt idx="29">
                  <c:v>109258.97354497355</c:v>
                </c:pt>
                <c:pt idx="30">
                  <c:v>95535.925925925927</c:v>
                </c:pt>
                <c:pt idx="31">
                  <c:v>107811.85889570552</c:v>
                </c:pt>
                <c:pt idx="32">
                  <c:v>121477.77777777778</c:v>
                </c:pt>
                <c:pt idx="33">
                  <c:v>63900</c:v>
                </c:pt>
                <c:pt idx="34">
                  <c:v>119301.85135135135</c:v>
                </c:pt>
                <c:pt idx="35">
                  <c:v>90814.607954545456</c:v>
                </c:pt>
                <c:pt idx="36">
                  <c:v>270500</c:v>
                </c:pt>
                <c:pt idx="37">
                  <c:v>42769.214285714283</c:v>
                </c:pt>
                <c:pt idx="38">
                  <c:v>86000</c:v>
                </c:pt>
                <c:pt idx="39">
                  <c:v>124589.20338983051</c:v>
                </c:pt>
                <c:pt idx="40">
                  <c:v>136135.46747967479</c:v>
                </c:pt>
                <c:pt idx="41">
                  <c:v>109383.5</c:v>
                </c:pt>
                <c:pt idx="42">
                  <c:v>92203.736842105267</c:v>
                </c:pt>
                <c:pt idx="43">
                  <c:v>99508.40625</c:v>
                </c:pt>
                <c:pt idx="44">
                  <c:v>61000</c:v>
                </c:pt>
                <c:pt idx="45">
                  <c:v>209500</c:v>
                </c:pt>
                <c:pt idx="46">
                  <c:v>113000</c:v>
                </c:pt>
                <c:pt idx="47">
                  <c:v>94022.222222222219</c:v>
                </c:pt>
                <c:pt idx="48">
                  <c:v>150597.04408060454</c:v>
                </c:pt>
                <c:pt idx="49">
                  <c:v>1500</c:v>
                </c:pt>
                <c:pt idx="50">
                  <c:v>144667.42857142858</c:v>
                </c:pt>
              </c:numCache>
            </c:numRef>
          </c:val>
          <c:extLst>
            <c:ext xmlns:c16="http://schemas.microsoft.com/office/drawing/2014/chart" uri="{C3380CC4-5D6E-409C-BE32-E72D297353CC}">
              <c16:uniqueId val="{00000003-9FFE-4BAC-A052-4545CE5C0C04}"/>
            </c:ext>
          </c:extLst>
        </c:ser>
        <c:dLbls>
          <c:showLegendKey val="0"/>
          <c:showVal val="0"/>
          <c:showCatName val="0"/>
          <c:showSerName val="0"/>
          <c:showPercent val="0"/>
          <c:showBubbleSize val="0"/>
        </c:dLbls>
        <c:gapWidth val="219"/>
        <c:overlap val="-27"/>
        <c:axId val="53178959"/>
        <c:axId val="53179439"/>
      </c:barChart>
      <c:catAx>
        <c:axId val="531789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312B57"/>
                </a:solidFill>
                <a:latin typeface="+mn-lt"/>
                <a:ea typeface="+mn-ea"/>
                <a:cs typeface="+mn-cs"/>
              </a:defRPr>
            </a:pPr>
            <a:endParaRPr lang="en-US"/>
          </a:p>
        </c:txPr>
        <c:crossAx val="53179439"/>
        <c:crosses val="autoZero"/>
        <c:auto val="1"/>
        <c:lblAlgn val="ctr"/>
        <c:lblOffset val="100"/>
        <c:noMultiLvlLbl val="0"/>
      </c:catAx>
      <c:valAx>
        <c:axId val="5317943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78959"/>
        <c:crosses val="autoZero"/>
        <c:crossBetween val="between"/>
        <c:majorUnit val="75000"/>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 (version 3).xlsm]Drilldown Sources!PivotTable12</c:name>
    <c:fmtId val="4"/>
  </c:pivotSource>
  <c:chart>
    <c:autoTitleDeleted val="1"/>
    <c:pivotFmts>
      <c:pivotFmt>
        <c:idx val="0"/>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1"/>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3"/>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4"/>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5"/>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6"/>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7"/>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8"/>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9"/>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10"/>
        <c:spPr>
          <a:solidFill>
            <a:srgbClr val="5F5490"/>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'Drilldown Sources'!$J$3</c:f>
              <c:strCache>
                <c:ptCount val="1"/>
                <c:pt idx="0">
                  <c:v>Total</c:v>
                </c:pt>
              </c:strCache>
            </c:strRef>
          </c:tx>
          <c:spPr>
            <a:solidFill>
              <a:srgbClr val="5F5490"/>
            </a:solidFill>
            <a:ln>
              <a:noFill/>
            </a:ln>
            <a:effectLst/>
          </c:spPr>
          <c:invertIfNegative val="0"/>
          <c:cat>
            <c:strRef>
              <c:f>'Drilldown Sources'!$I$4:$I$55</c:f>
              <c:strCache>
                <c:ptCount val="51"/>
                <c:pt idx="0">
                  <c:v>Aston Martin</c:v>
                </c:pt>
                <c:pt idx="1">
                  <c:v>Audi</c:v>
                </c:pt>
                <c:pt idx="2">
                  <c:v>Bentley</c:v>
                </c:pt>
                <c:pt idx="3">
                  <c:v>BMW</c:v>
                </c:pt>
                <c:pt idx="4">
                  <c:v>Cadillac</c:v>
                </c:pt>
                <c:pt idx="5">
                  <c:v>Changan</c:v>
                </c:pt>
                <c:pt idx="6">
                  <c:v>Chery</c:v>
                </c:pt>
                <c:pt idx="7">
                  <c:v>Chevrolet</c:v>
                </c:pt>
                <c:pt idx="8">
                  <c:v>Chrysler</c:v>
                </c:pt>
                <c:pt idx="9">
                  <c:v>Classic</c:v>
                </c:pt>
                <c:pt idx="10">
                  <c:v>Daihatsu</c:v>
                </c:pt>
                <c:pt idx="11">
                  <c:v>Dodge</c:v>
                </c:pt>
                <c:pt idx="12">
                  <c:v>Ferrari</c:v>
                </c:pt>
                <c:pt idx="13">
                  <c:v>Fiat</c:v>
                </c:pt>
                <c:pt idx="14">
                  <c:v>Ford</c:v>
                </c:pt>
                <c:pt idx="15">
                  <c:v>Foton</c:v>
                </c:pt>
                <c:pt idx="16">
                  <c:v>GAC</c:v>
                </c:pt>
                <c:pt idx="17">
                  <c:v>Geely</c:v>
                </c:pt>
                <c:pt idx="18">
                  <c:v>Genesis</c:v>
                </c:pt>
                <c:pt idx="19">
                  <c:v>GMC</c:v>
                </c:pt>
                <c:pt idx="20">
                  <c:v>HAVAL</c:v>
                </c:pt>
                <c:pt idx="21">
                  <c:v>Honda</c:v>
                </c:pt>
                <c:pt idx="22">
                  <c:v>Hummer</c:v>
                </c:pt>
                <c:pt idx="23">
                  <c:v>Hyundai</c:v>
                </c:pt>
                <c:pt idx="24">
                  <c:v>INFINITI</c:v>
                </c:pt>
                <c:pt idx="25">
                  <c:v>Isuzu</c:v>
                </c:pt>
                <c:pt idx="26">
                  <c:v>Iveco</c:v>
                </c:pt>
                <c:pt idx="27">
                  <c:v>Jaguar</c:v>
                </c:pt>
                <c:pt idx="28">
                  <c:v>Jeep</c:v>
                </c:pt>
                <c:pt idx="29">
                  <c:v>Kia</c:v>
                </c:pt>
                <c:pt idx="30">
                  <c:v>Land Rover</c:v>
                </c:pt>
                <c:pt idx="31">
                  <c:v>Lexus</c:v>
                </c:pt>
                <c:pt idx="32">
                  <c:v>Lincoln</c:v>
                </c:pt>
                <c:pt idx="33">
                  <c:v>Maserati</c:v>
                </c:pt>
                <c:pt idx="34">
                  <c:v>Mazda</c:v>
                </c:pt>
                <c:pt idx="35">
                  <c:v>Mercedes</c:v>
                </c:pt>
                <c:pt idx="36">
                  <c:v>Mercury</c:v>
                </c:pt>
                <c:pt idx="37">
                  <c:v>MG</c:v>
                </c:pt>
                <c:pt idx="38">
                  <c:v>MINI</c:v>
                </c:pt>
                <c:pt idx="39">
                  <c:v>Mitsubishi</c:v>
                </c:pt>
                <c:pt idx="40">
                  <c:v>Nissan</c:v>
                </c:pt>
                <c:pt idx="41">
                  <c:v>Peugeot</c:v>
                </c:pt>
                <c:pt idx="42">
                  <c:v>Porsche</c:v>
                </c:pt>
                <c:pt idx="43">
                  <c:v>Renault</c:v>
                </c:pt>
                <c:pt idx="44">
                  <c:v>Rolls-Royce</c:v>
                </c:pt>
                <c:pt idx="45">
                  <c:v>Škoda</c:v>
                </c:pt>
                <c:pt idx="46">
                  <c:v>Subaru</c:v>
                </c:pt>
                <c:pt idx="47">
                  <c:v>Suzuki</c:v>
                </c:pt>
                <c:pt idx="48">
                  <c:v>Toyota</c:v>
                </c:pt>
                <c:pt idx="49">
                  <c:v>Victory Auto</c:v>
                </c:pt>
                <c:pt idx="50">
                  <c:v>Volkswagen</c:v>
                </c:pt>
              </c:strCache>
            </c:strRef>
          </c:cat>
          <c:val>
            <c:numRef>
              <c:f>'Drilldown Sources'!$J$4:$J$55</c:f>
              <c:numCache>
                <c:formatCode>#,##0</c:formatCode>
                <c:ptCount val="51"/>
                <c:pt idx="0">
                  <c:v>376666.66666666669</c:v>
                </c:pt>
                <c:pt idx="1">
                  <c:v>136521.73913043478</c:v>
                </c:pt>
                <c:pt idx="2">
                  <c:v>416250</c:v>
                </c:pt>
                <c:pt idx="3">
                  <c:v>146170.49180327868</c:v>
                </c:pt>
                <c:pt idx="4">
                  <c:v>123113.63636363637</c:v>
                </c:pt>
                <c:pt idx="5">
                  <c:v>44700</c:v>
                </c:pt>
                <c:pt idx="6">
                  <c:v>42500</c:v>
                </c:pt>
                <c:pt idx="7">
                  <c:v>73200.325732899029</c:v>
                </c:pt>
                <c:pt idx="8">
                  <c:v>71341.463414634141</c:v>
                </c:pt>
                <c:pt idx="9">
                  <c:v>33500</c:v>
                </c:pt>
                <c:pt idx="10">
                  <c:v>29333.333333333332</c:v>
                </c:pt>
                <c:pt idx="11">
                  <c:v>78753.63461538461</c:v>
                </c:pt>
                <c:pt idx="12">
                  <c:v>280000</c:v>
                </c:pt>
                <c:pt idx="13">
                  <c:v>59800</c:v>
                </c:pt>
                <c:pt idx="14">
                  <c:v>62314.382749326149</c:v>
                </c:pt>
                <c:pt idx="15">
                  <c:v>41250</c:v>
                </c:pt>
                <c:pt idx="16">
                  <c:v>60000</c:v>
                </c:pt>
                <c:pt idx="17">
                  <c:v>45071.428571428572</c:v>
                </c:pt>
                <c:pt idx="18">
                  <c:v>97421.052631578947</c:v>
                </c:pt>
                <c:pt idx="19">
                  <c:v>87441.071428571435</c:v>
                </c:pt>
                <c:pt idx="20">
                  <c:v>71544.444444444438</c:v>
                </c:pt>
                <c:pt idx="21">
                  <c:v>61508.791208791212</c:v>
                </c:pt>
                <c:pt idx="22">
                  <c:v>44250</c:v>
                </c:pt>
                <c:pt idx="23">
                  <c:v>45533.968688845402</c:v>
                </c:pt>
                <c:pt idx="24">
                  <c:v>83272.727272727279</c:v>
                </c:pt>
                <c:pt idx="25">
                  <c:v>63315.789473684214</c:v>
                </c:pt>
                <c:pt idx="26">
                  <c:v>92000</c:v>
                </c:pt>
                <c:pt idx="27">
                  <c:v>149166.66666666666</c:v>
                </c:pt>
                <c:pt idx="28">
                  <c:v>90281.25</c:v>
                </c:pt>
                <c:pt idx="29">
                  <c:v>45003.936507936509</c:v>
                </c:pt>
                <c:pt idx="30">
                  <c:v>273768.51851851854</c:v>
                </c:pt>
                <c:pt idx="31">
                  <c:v>172022.69938650308</c:v>
                </c:pt>
                <c:pt idx="32">
                  <c:v>106166.66666666667</c:v>
                </c:pt>
                <c:pt idx="33">
                  <c:v>231000</c:v>
                </c:pt>
                <c:pt idx="34">
                  <c:v>64861.648648648646</c:v>
                </c:pt>
                <c:pt idx="35">
                  <c:v>191082.38636363635</c:v>
                </c:pt>
                <c:pt idx="36">
                  <c:v>17750</c:v>
                </c:pt>
                <c:pt idx="37">
                  <c:v>40916.071428571428</c:v>
                </c:pt>
                <c:pt idx="38">
                  <c:v>78500</c:v>
                </c:pt>
                <c:pt idx="39">
                  <c:v>53025.423728813563</c:v>
                </c:pt>
                <c:pt idx="40">
                  <c:v>52884.032520325207</c:v>
                </c:pt>
                <c:pt idx="41">
                  <c:v>40850</c:v>
                </c:pt>
                <c:pt idx="42">
                  <c:v>179315.78947368421</c:v>
                </c:pt>
                <c:pt idx="43">
                  <c:v>26332.125</c:v>
                </c:pt>
                <c:pt idx="44">
                  <c:v>532500</c:v>
                </c:pt>
                <c:pt idx="45">
                  <c:v>10500</c:v>
                </c:pt>
                <c:pt idx="46">
                  <c:v>18500</c:v>
                </c:pt>
                <c:pt idx="47">
                  <c:v>43166.666666666664</c:v>
                </c:pt>
                <c:pt idx="48">
                  <c:v>83915.512594458443</c:v>
                </c:pt>
                <c:pt idx="49">
                  <c:v>31000</c:v>
                </c:pt>
                <c:pt idx="50">
                  <c:v>55142.857142857145</c:v>
                </c:pt>
              </c:numCache>
            </c:numRef>
          </c:val>
          <c:extLst>
            <c:ext xmlns:c16="http://schemas.microsoft.com/office/drawing/2014/chart" uri="{C3380CC4-5D6E-409C-BE32-E72D297353CC}">
              <c16:uniqueId val="{00000000-59C0-46D4-9D3B-CD64577ECA4A}"/>
            </c:ext>
          </c:extLst>
        </c:ser>
        <c:dLbls>
          <c:showLegendKey val="0"/>
          <c:showVal val="0"/>
          <c:showCatName val="0"/>
          <c:showSerName val="0"/>
          <c:showPercent val="0"/>
          <c:showBubbleSize val="0"/>
        </c:dLbls>
        <c:gapWidth val="219"/>
        <c:overlap val="-27"/>
        <c:axId val="53178959"/>
        <c:axId val="53179439"/>
      </c:barChart>
      <c:catAx>
        <c:axId val="531789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312B57"/>
                </a:solidFill>
                <a:latin typeface="+mn-lt"/>
                <a:ea typeface="+mn-ea"/>
                <a:cs typeface="+mn-cs"/>
              </a:defRPr>
            </a:pPr>
            <a:endParaRPr lang="en-US"/>
          </a:p>
        </c:txPr>
        <c:crossAx val="53179439"/>
        <c:crosses val="autoZero"/>
        <c:auto val="1"/>
        <c:lblAlgn val="ctr"/>
        <c:lblOffset val="100"/>
        <c:noMultiLvlLbl val="0"/>
      </c:catAx>
      <c:valAx>
        <c:axId val="5317943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78959"/>
        <c:crosses val="autoZero"/>
        <c:crossBetween val="between"/>
        <c:majorUnit val="75000"/>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 (version 3).xlsm]Drilldown Sources!PivotTable3</c:name>
    <c:fmtId val="5"/>
  </c:pivotSource>
  <c:chart>
    <c:autoTitleDeleted val="1"/>
    <c:pivotFmts>
      <c:pivotFmt>
        <c:idx val="0"/>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8"/>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5F5490"/>
          </a:solidFill>
          <a:ln>
            <a:noFill/>
          </a:ln>
          <a:effectLst/>
          <a:sp3d/>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5F5490"/>
          </a:solidFill>
          <a:ln>
            <a:noFill/>
          </a:ln>
          <a:effectLst/>
          <a:sp3d/>
        </c:spPr>
        <c:marker>
          <c:symbol val="none"/>
        </c:marker>
        <c:dLbl>
          <c:idx val="0"/>
          <c:numFmt formatCode="#,##0" sourceLinked="0"/>
          <c:spPr>
            <a:solidFill>
              <a:srgbClr val="F2F0F5"/>
            </a:solidFill>
            <a:ln>
              <a:noFill/>
            </a:ln>
            <a:effectLst/>
          </c:spPr>
          <c:txPr>
            <a:bodyPr wrap="square" lIns="72000" tIns="19050" rIns="360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6"/>
        <c:spPr>
          <a:solidFill>
            <a:srgbClr val="5F5490"/>
          </a:solidFill>
          <a:ln>
            <a:noFill/>
          </a:ln>
          <a:effectLst/>
          <a:sp3d/>
        </c:spPr>
        <c:marker>
          <c:symbol val="none"/>
        </c:marker>
        <c:dLbl>
          <c:idx val="0"/>
          <c:numFmt formatCode="#,##0" sourceLinked="0"/>
          <c:spPr>
            <a:solidFill>
              <a:srgbClr val="F2F0F5"/>
            </a:solidFill>
            <a:ln>
              <a:noFill/>
            </a:ln>
            <a:effectLst/>
          </c:spPr>
          <c:txPr>
            <a:bodyPr wrap="square" lIns="72000" tIns="19050" rIns="360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7"/>
        <c:spPr>
          <a:solidFill>
            <a:srgbClr val="5F5490"/>
          </a:solidFill>
          <a:ln>
            <a:noFill/>
          </a:ln>
          <a:effectLst/>
          <a:sp3d/>
        </c:spPr>
        <c:marker>
          <c:symbol val="none"/>
        </c:marker>
        <c:dLbl>
          <c:idx val="0"/>
          <c:numFmt formatCode="#,##0" sourceLinked="0"/>
          <c:spPr>
            <a:solidFill>
              <a:srgbClr val="F2F0F5"/>
            </a:solidFill>
            <a:ln>
              <a:noFill/>
            </a:ln>
            <a:effectLst/>
          </c:spPr>
          <c:txPr>
            <a:bodyPr wrap="square" lIns="72000" tIns="19050" rIns="360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8"/>
        <c:spPr>
          <a:solidFill>
            <a:srgbClr val="5F5490"/>
          </a:solidFill>
          <a:ln>
            <a:noFill/>
          </a:ln>
          <a:effectLst/>
          <a:sp3d/>
        </c:spPr>
        <c:marker>
          <c:symbol val="none"/>
        </c:marker>
        <c:dLbl>
          <c:idx val="0"/>
          <c:numFmt formatCode="#,##0" sourceLinked="0"/>
          <c:spPr>
            <a:solidFill>
              <a:srgbClr val="F2F0F5"/>
            </a:solidFill>
            <a:ln>
              <a:noFill/>
            </a:ln>
            <a:effectLst/>
          </c:spPr>
          <c:txPr>
            <a:bodyPr wrap="square" lIns="72000" tIns="19050" rIns="360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8908193063413989"/>
          <c:y val="3.9991398928449828E-2"/>
          <c:w val="0.5342108962247426"/>
          <c:h val="0.9156582507570733"/>
        </c:manualLayout>
      </c:layout>
      <c:bar3DChart>
        <c:barDir val="bar"/>
        <c:grouping val="clustered"/>
        <c:varyColors val="0"/>
        <c:ser>
          <c:idx val="0"/>
          <c:order val="0"/>
          <c:tx>
            <c:strRef>
              <c:f>'Drilldown Sources'!$R$73</c:f>
              <c:strCache>
                <c:ptCount val="1"/>
                <c:pt idx="0">
                  <c:v>Total</c:v>
                </c:pt>
              </c:strCache>
            </c:strRef>
          </c:tx>
          <c:spPr>
            <a:solidFill>
              <a:srgbClr val="5F5490"/>
            </a:solidFill>
            <a:ln>
              <a:noFill/>
            </a:ln>
            <a:effectLst/>
            <a:sp3d/>
          </c:spPr>
          <c:invertIfNegative val="0"/>
          <c:dLbls>
            <c:numFmt formatCode="#,##0" sourceLinked="0"/>
            <c:spPr>
              <a:solidFill>
                <a:srgbClr val="F2F0F5"/>
              </a:solidFill>
              <a:ln>
                <a:noFill/>
              </a:ln>
              <a:effectLst/>
            </c:spPr>
            <c:txPr>
              <a:bodyPr wrap="square" lIns="72000" tIns="19050" rIns="360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ext>
            </c:extLst>
          </c:dLbls>
          <c:cat>
            <c:strRef>
              <c:f>'Drilldown Sources'!$Q$74:$Q$76</c:f>
              <c:strCache>
                <c:ptCount val="2"/>
                <c:pt idx="0">
                  <c:v>Eastern Province</c:v>
                </c:pt>
                <c:pt idx="1">
                  <c:v>Riyadh</c:v>
                </c:pt>
              </c:strCache>
            </c:strRef>
          </c:cat>
          <c:val>
            <c:numRef>
              <c:f>'Drilldown Sources'!$R$74:$R$76</c:f>
              <c:numCache>
                <c:formatCode>General</c:formatCode>
                <c:ptCount val="2"/>
                <c:pt idx="0">
                  <c:v>1419</c:v>
                </c:pt>
                <c:pt idx="1">
                  <c:v>2300</c:v>
                </c:pt>
              </c:numCache>
            </c:numRef>
          </c:val>
          <c:extLst>
            <c:ext xmlns:c16="http://schemas.microsoft.com/office/drawing/2014/chart" uri="{C3380CC4-5D6E-409C-BE32-E72D297353CC}">
              <c16:uniqueId val="{00000002-1AB2-44DA-A818-2CE70037F88D}"/>
            </c:ext>
          </c:extLst>
        </c:ser>
        <c:dLbls>
          <c:showLegendKey val="0"/>
          <c:showVal val="1"/>
          <c:showCatName val="0"/>
          <c:showSerName val="0"/>
          <c:showPercent val="0"/>
          <c:showBubbleSize val="0"/>
        </c:dLbls>
        <c:gapWidth val="150"/>
        <c:shape val="box"/>
        <c:axId val="465714959"/>
        <c:axId val="465690479"/>
        <c:axId val="0"/>
      </c:bar3DChart>
      <c:catAx>
        <c:axId val="46571495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5690479"/>
        <c:crosses val="autoZero"/>
        <c:auto val="1"/>
        <c:lblAlgn val="ctr"/>
        <c:lblOffset val="100"/>
        <c:noMultiLvlLbl val="0"/>
      </c:catAx>
      <c:valAx>
        <c:axId val="465690479"/>
        <c:scaling>
          <c:orientation val="minMax"/>
        </c:scaling>
        <c:delete val="1"/>
        <c:axPos val="b"/>
        <c:numFmt formatCode="General" sourceLinked="1"/>
        <c:majorTickMark val="out"/>
        <c:minorTickMark val="none"/>
        <c:tickLblPos val="nextTo"/>
        <c:crossAx val="465714959"/>
        <c:crosses val="autoZero"/>
        <c:crossBetween val="between"/>
      </c:valAx>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 (version 3).xlsm]Drilldown Sources!PivotTable5</c:name>
    <c:fmtId val="2"/>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pivotFmt>
      <c:pivotFmt>
        <c:idx val="12"/>
      </c:pivotFmt>
      <c:pivotFmt>
        <c:idx val="13"/>
        <c:spPr>
          <a:solidFill>
            <a:srgbClr val="5F5490"/>
          </a:solidFill>
          <a:ln w="19050">
            <a:solidFill>
              <a:schemeClr val="lt1"/>
            </a:solidFill>
          </a:ln>
          <a:effectLst/>
        </c:spPr>
        <c:dLbl>
          <c:idx val="0"/>
          <c:layout>
            <c:manualLayout>
              <c:x val="-0.13604059867590612"/>
              <c:y val="-0.1492721325286587"/>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14"/>
        <c:spPr>
          <a:solidFill>
            <a:srgbClr val="F7A197"/>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16"/>
        <c:spPr>
          <a:solidFill>
            <a:srgbClr val="5F5490"/>
          </a:solidFill>
          <a:ln w="19050">
            <a:solidFill>
              <a:schemeClr val="lt1"/>
            </a:solidFill>
          </a:ln>
          <a:effectLst/>
        </c:spPr>
        <c:dLbl>
          <c:idx val="0"/>
          <c:layout>
            <c:manualLayout>
              <c:x val="-0.13604059867590612"/>
              <c:y val="-0.1492721325286587"/>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17"/>
        <c:spPr>
          <a:solidFill>
            <a:srgbClr val="F7A197"/>
          </a:solidFill>
          <a:ln w="19050">
            <a:solidFill>
              <a:schemeClr val="lt1"/>
            </a:solidFill>
          </a:ln>
          <a:effectLst/>
        </c:spPr>
      </c:pivotFmt>
      <c:pivotFmt>
        <c:idx val="18"/>
        <c:spPr>
          <a:solidFill>
            <a:schemeClr val="accent1"/>
          </a:solidFill>
          <a:ln w="19050">
            <a:solidFill>
              <a:schemeClr val="lt1"/>
            </a:solid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19"/>
        <c:spPr>
          <a:solidFill>
            <a:srgbClr val="5F5490"/>
          </a:solidFill>
          <a:ln w="19050">
            <a:solidFill>
              <a:schemeClr val="lt1"/>
            </a:solidFill>
          </a:ln>
          <a:effectLst/>
        </c:spPr>
        <c:dLbl>
          <c:idx val="0"/>
          <c:layout>
            <c:manualLayout>
              <c:x val="-0.13604059867590612"/>
              <c:y val="-0.1492721325286587"/>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20"/>
        <c:spPr>
          <a:solidFill>
            <a:srgbClr val="F7A197"/>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22"/>
        <c:spPr>
          <a:solidFill>
            <a:srgbClr val="5F5490"/>
          </a:solidFill>
          <a:ln w="19050">
            <a:solidFill>
              <a:schemeClr val="lt1"/>
            </a:solidFill>
          </a:ln>
          <a:effectLst/>
        </c:spPr>
        <c:dLbl>
          <c:idx val="0"/>
          <c:layout>
            <c:manualLayout>
              <c:x val="-0.13604059867590612"/>
              <c:y val="-0.1492721325286587"/>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23"/>
        <c:spPr>
          <a:solidFill>
            <a:srgbClr val="F7A197"/>
          </a:solidFill>
          <a:ln w="19050">
            <a:solidFill>
              <a:schemeClr val="lt1"/>
            </a:solidFill>
          </a:ln>
          <a:effectLst/>
        </c:spPr>
      </c:pivotFmt>
      <c:pivotFmt>
        <c:idx val="24"/>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25"/>
        <c:spPr>
          <a:solidFill>
            <a:srgbClr val="5F5490"/>
          </a:solidFill>
          <a:ln w="19050">
            <a:solidFill>
              <a:schemeClr val="lt1"/>
            </a:solidFill>
          </a:ln>
          <a:effectLst/>
        </c:spPr>
        <c:dLbl>
          <c:idx val="0"/>
          <c:layout>
            <c:manualLayout>
              <c:x val="-0.13604059867590612"/>
              <c:y val="-0.1492721325286587"/>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26"/>
        <c:spPr>
          <a:solidFill>
            <a:srgbClr val="F7A197"/>
          </a:solidFill>
          <a:ln w="19050">
            <a:solidFill>
              <a:schemeClr val="lt1"/>
            </a:solidFill>
          </a:ln>
          <a:effectLst/>
        </c:spPr>
      </c:pivotFmt>
      <c:pivotFmt>
        <c:idx val="27"/>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28"/>
        <c:spPr>
          <a:solidFill>
            <a:srgbClr val="5F5490"/>
          </a:solidFill>
          <a:ln w="19050">
            <a:solidFill>
              <a:schemeClr val="lt1"/>
            </a:solidFill>
          </a:ln>
          <a:effectLst/>
        </c:spPr>
        <c:dLbl>
          <c:idx val="0"/>
          <c:layout>
            <c:manualLayout>
              <c:x val="-0.13604059867590612"/>
              <c:y val="-0.1492721325286587"/>
            </c:manualLayout>
          </c:layout>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29"/>
        <c:spPr>
          <a:solidFill>
            <a:srgbClr val="F7A197"/>
          </a:solidFill>
          <a:ln w="19050">
            <a:solidFill>
              <a:schemeClr val="lt1"/>
            </a:solidFill>
          </a:ln>
          <a:effectLst/>
        </c:spPr>
      </c:pivotFmt>
      <c:pivotFmt>
        <c:idx val="30"/>
        <c:marker>
          <c:symbol val="none"/>
        </c:marker>
        <c:dLbl>
          <c:idx val="0"/>
          <c:numFmt formatCode="General" sourceLinked="0"/>
          <c:spPr>
            <a:noFill/>
            <a:ln>
              <a:noFill/>
            </a:ln>
            <a:effectLst/>
          </c:spPr>
          <c:txPr>
            <a:bodyPr rot="0" spcFirstLastPara="1" vertOverflow="ellipsis" vert="horz" wrap="square" lIns="38100" tIns="19050" rIns="38100" bIns="19050" anchor="ctr" anchorCtr="0">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extLst>
            <c:ext xmlns:c15="http://schemas.microsoft.com/office/drawing/2012/chart" uri="{CE6537A1-D6FC-4f65-9D91-7224C49458BB}"/>
          </c:extLst>
        </c:dLbl>
      </c:pivotFmt>
      <c:pivotFmt>
        <c:idx val="31"/>
        <c:spPr>
          <a:solidFill>
            <a:srgbClr val="5F5490"/>
          </a:solidFill>
          <a:ln w="19050">
            <a:solidFill>
              <a:schemeClr val="lt1"/>
            </a:solidFill>
          </a:ln>
          <a:effectLst/>
        </c:spPr>
      </c:pivotFmt>
      <c:pivotFmt>
        <c:idx val="32"/>
        <c:spPr>
          <a:solidFill>
            <a:srgbClr val="F7A197"/>
          </a:solidFill>
          <a:ln w="19050">
            <a:solidFill>
              <a:schemeClr val="lt1"/>
            </a:solidFill>
          </a:ln>
          <a:effectLst/>
        </c:spPr>
      </c:pivotFmt>
      <c:pivotFmt>
        <c:idx val="33"/>
        <c:marker>
          <c:symbol val="none"/>
        </c:marker>
        <c:dLbl>
          <c:idx val="0"/>
          <c:numFmt formatCode="General" sourceLinked="0"/>
          <c:spPr>
            <a:noFill/>
            <a:ln>
              <a:noFill/>
            </a:ln>
            <a:effectLst/>
          </c:spPr>
          <c:txPr>
            <a:bodyPr rot="0" spcFirstLastPara="1" vertOverflow="ellipsis" vert="horz" wrap="square" lIns="38100" tIns="19050" rIns="38100" bIns="19050" anchor="ctr" anchorCtr="0">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extLst>
            <c:ext xmlns:c15="http://schemas.microsoft.com/office/drawing/2012/chart" uri="{CE6537A1-D6FC-4f65-9D91-7224C49458BB}"/>
          </c:extLst>
        </c:dLbl>
      </c:pivotFmt>
      <c:pivotFmt>
        <c:idx val="34"/>
        <c:spPr>
          <a:solidFill>
            <a:srgbClr val="5F5490"/>
          </a:solidFill>
          <a:ln w="19050">
            <a:solidFill>
              <a:schemeClr val="lt1"/>
            </a:solidFill>
          </a:ln>
          <a:effectLst/>
        </c:spPr>
      </c:pivotFmt>
      <c:pivotFmt>
        <c:idx val="35"/>
        <c:spPr>
          <a:solidFill>
            <a:srgbClr val="F7A197"/>
          </a:solidFill>
          <a:ln w="19050">
            <a:solidFill>
              <a:schemeClr val="lt1"/>
            </a:solidFill>
          </a:ln>
          <a:effectLst/>
        </c:spPr>
      </c:pivotFmt>
      <c:pivotFmt>
        <c:idx val="36"/>
        <c:marker>
          <c:symbol val="none"/>
        </c:marker>
        <c:dLbl>
          <c:idx val="0"/>
          <c:numFmt formatCode="General" sourceLinked="0"/>
          <c:spPr>
            <a:noFill/>
            <a:ln>
              <a:noFill/>
            </a:ln>
            <a:effectLst/>
          </c:spPr>
          <c:txPr>
            <a:bodyPr rot="0" spcFirstLastPara="1" vertOverflow="ellipsis" vert="horz" wrap="square" lIns="38100" tIns="19050" rIns="38100" bIns="19050" anchor="ctr" anchorCtr="0">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extLst>
            <c:ext xmlns:c15="http://schemas.microsoft.com/office/drawing/2012/chart" uri="{CE6537A1-D6FC-4f65-9D91-7224C49458BB}"/>
          </c:extLst>
        </c:dLbl>
      </c:pivotFmt>
      <c:pivotFmt>
        <c:idx val="37"/>
        <c:spPr>
          <a:solidFill>
            <a:srgbClr val="5F5490"/>
          </a:solidFill>
          <a:ln w="19050">
            <a:solidFill>
              <a:schemeClr val="lt1"/>
            </a:solidFill>
          </a:ln>
          <a:effectLst/>
        </c:spPr>
      </c:pivotFmt>
      <c:pivotFmt>
        <c:idx val="38"/>
        <c:spPr>
          <a:solidFill>
            <a:srgbClr val="F7A197"/>
          </a:solidFill>
          <a:ln w="19050">
            <a:solidFill>
              <a:schemeClr val="lt1"/>
            </a:solidFill>
          </a:ln>
          <a:effectLst/>
        </c:spPr>
      </c:pivotFmt>
      <c:pivotFmt>
        <c:idx val="39"/>
        <c:marker>
          <c:symbol val="none"/>
        </c:marker>
        <c:dLbl>
          <c:idx val="0"/>
          <c:numFmt formatCode="General" sourceLinked="0"/>
          <c:spPr>
            <a:noFill/>
            <a:ln>
              <a:noFill/>
            </a:ln>
            <a:effectLst/>
          </c:spPr>
          <c:txPr>
            <a:bodyPr rot="0" spcFirstLastPara="1" vertOverflow="ellipsis" vert="horz" wrap="square" lIns="38100" tIns="19050" rIns="38100" bIns="19050" anchor="ctr" anchorCtr="0">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extLst>
            <c:ext xmlns:c15="http://schemas.microsoft.com/office/drawing/2012/chart" uri="{CE6537A1-D6FC-4f65-9D91-7224C49458BB}"/>
          </c:extLst>
        </c:dLbl>
      </c:pivotFmt>
      <c:pivotFmt>
        <c:idx val="40"/>
        <c:spPr>
          <a:solidFill>
            <a:srgbClr val="5F5490"/>
          </a:solidFill>
          <a:ln w="19050">
            <a:solidFill>
              <a:schemeClr val="lt1"/>
            </a:solidFill>
          </a:ln>
          <a:effectLst/>
        </c:spPr>
      </c:pivotFmt>
      <c:pivotFmt>
        <c:idx val="41"/>
        <c:spPr>
          <a:solidFill>
            <a:srgbClr val="F7A197"/>
          </a:solidFill>
          <a:ln w="19050">
            <a:solidFill>
              <a:schemeClr val="lt1"/>
            </a:solidFill>
          </a:ln>
          <a:effectLst/>
        </c:spPr>
      </c:pivotFmt>
    </c:pivotFmts>
    <c:plotArea>
      <c:layout/>
      <c:pieChart>
        <c:varyColors val="1"/>
        <c:ser>
          <c:idx val="0"/>
          <c:order val="0"/>
          <c:tx>
            <c:strRef>
              <c:f>'Drilldown Sources'!$AA$25</c:f>
              <c:strCache>
                <c:ptCount val="1"/>
                <c:pt idx="0">
                  <c:v>Total</c:v>
                </c:pt>
              </c:strCache>
            </c:strRef>
          </c:tx>
          <c:dPt>
            <c:idx val="0"/>
            <c:bubble3D val="0"/>
            <c:spPr>
              <a:solidFill>
                <a:srgbClr val="5F5490"/>
              </a:solidFill>
              <a:ln w="19050">
                <a:solidFill>
                  <a:schemeClr val="lt1"/>
                </a:solidFill>
              </a:ln>
              <a:effectLst/>
            </c:spPr>
            <c:extLst>
              <c:ext xmlns:c16="http://schemas.microsoft.com/office/drawing/2014/chart" uri="{C3380CC4-5D6E-409C-BE32-E72D297353CC}">
                <c16:uniqueId val="{00000008-DBCD-411B-8968-4A01E1AC4C66}"/>
              </c:ext>
            </c:extLst>
          </c:dPt>
          <c:dPt>
            <c:idx val="1"/>
            <c:bubble3D val="0"/>
            <c:spPr>
              <a:solidFill>
                <a:srgbClr val="F7A197"/>
              </a:solidFill>
              <a:ln w="19050">
                <a:solidFill>
                  <a:schemeClr val="lt1"/>
                </a:solidFill>
              </a:ln>
              <a:effectLst/>
            </c:spPr>
            <c:extLst>
              <c:ext xmlns:c16="http://schemas.microsoft.com/office/drawing/2014/chart" uri="{C3380CC4-5D6E-409C-BE32-E72D297353CC}">
                <c16:uniqueId val="{0000000A-DBCD-411B-8968-4A01E1AC4C66}"/>
              </c:ext>
            </c:extLst>
          </c:dPt>
          <c:dPt>
            <c:idx val="2"/>
            <c:bubble3D val="0"/>
            <c:extLst>
              <c:ext xmlns:c16="http://schemas.microsoft.com/office/drawing/2014/chart" uri="{C3380CC4-5D6E-409C-BE32-E72D297353CC}">
                <c16:uniqueId val="{0000000B-DBCD-411B-8968-4A01E1AC4C66}"/>
              </c:ext>
            </c:extLst>
          </c:dPt>
          <c:dLbls>
            <c:numFmt formatCode="General" sourceLinked="0"/>
            <c:spPr>
              <a:noFill/>
              <a:ln>
                <a:noFill/>
              </a:ln>
              <a:effectLst/>
            </c:spPr>
            <c:txPr>
              <a:bodyPr rot="0" spcFirstLastPara="1" vertOverflow="ellipsis" vert="horz" wrap="square" lIns="38100" tIns="19050" rIns="38100" bIns="19050" anchor="ctr" anchorCtr="0">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'Drilldown Sources'!$Z$26:$Z$28</c:f>
              <c:strCache>
                <c:ptCount val="2"/>
                <c:pt idx="0">
                  <c:v>Automatic</c:v>
                </c:pt>
                <c:pt idx="1">
                  <c:v>Manual</c:v>
                </c:pt>
              </c:strCache>
            </c:strRef>
          </c:cat>
          <c:val>
            <c:numRef>
              <c:f>'Drilldown Sources'!$AA$26:$AA$28</c:f>
              <c:numCache>
                <c:formatCode>General</c:formatCode>
                <c:ptCount val="2"/>
                <c:pt idx="0">
                  <c:v>3387</c:v>
                </c:pt>
                <c:pt idx="1">
                  <c:v>332</c:v>
                </c:pt>
              </c:numCache>
            </c:numRef>
          </c:val>
          <c:extLst>
            <c:ext xmlns:c16="http://schemas.microsoft.com/office/drawing/2014/chart" uri="{C3380CC4-5D6E-409C-BE32-E72D297353CC}">
              <c16:uniqueId val="{0000000C-DBCD-411B-8968-4A01E1AC4C66}"/>
            </c:ext>
          </c:extLst>
        </c:ser>
        <c:dLbls>
          <c:dLblPos val="bestFit"/>
          <c:showLegendKey val="0"/>
          <c:showVal val="1"/>
          <c:showCatName val="0"/>
          <c:showSerName val="0"/>
          <c:showPercent val="0"/>
          <c:showBubbleSize val="0"/>
          <c:showLeaderLines val="1"/>
        </c:dLbls>
        <c:firstSliceAng val="0"/>
      </c:pieChart>
    </c:plotArea>
    <c:legend>
      <c:legendPos val="l"/>
      <c:layout>
        <c:manualLayout>
          <c:xMode val="edge"/>
          <c:yMode val="edge"/>
          <c:x val="0.12137702180028127"/>
          <c:y val="0.42910111243543902"/>
          <c:w val="0.1376706505259071"/>
          <c:h val="0.1470298379724517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 (version 3).xlsm]Drilldown Sources!PivotTable4</c:name>
    <c:fmtId val="4"/>
  </c:pivotSource>
  <c:chart>
    <c:autoTitleDeleted val="1"/>
    <c:pivotFmts>
      <c:pivotFmt>
        <c:idx val="0"/>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1"/>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3"/>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4"/>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5"/>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6"/>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7"/>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8"/>
        <c:spPr>
          <a:solidFill>
            <a:srgbClr val="5F5490"/>
          </a:solidFill>
          <a:ln>
            <a:noFill/>
          </a:ln>
          <a:effectLst/>
        </c:spPr>
        <c:marker>
          <c:symbol val="none"/>
        </c:marker>
        <c:dLbl>
          <c:idx val="0"/>
          <c:delete val="1"/>
          <c:extLst>
            <c:ext xmlns:c15="http://schemas.microsoft.com/office/drawing/2012/chart" uri="{CE6537A1-D6FC-4f65-9D91-7224C49458BB}"/>
          </c:extLst>
        </c:dLbl>
      </c:pivotFmt>
      <c:pivotFmt>
        <c:idx val="9"/>
        <c:spPr>
          <a:solidFill>
            <a:srgbClr val="5F5490"/>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'Drilldown Sources'!$AG$66</c:f>
              <c:strCache>
                <c:ptCount val="1"/>
                <c:pt idx="0">
                  <c:v>Total</c:v>
                </c:pt>
              </c:strCache>
            </c:strRef>
          </c:tx>
          <c:spPr>
            <a:solidFill>
              <a:srgbClr val="5F5490"/>
            </a:solidFill>
            <a:ln>
              <a:noFill/>
            </a:ln>
            <a:effectLst/>
          </c:spPr>
          <c:invertIfNegative val="0"/>
          <c:cat>
            <c:strRef>
              <c:f>'Drilldown Sources'!$AF$67:$AF$118</c:f>
              <c:strCache>
                <c:ptCount val="51"/>
                <c:pt idx="0">
                  <c:v>Aston Martin</c:v>
                </c:pt>
                <c:pt idx="1">
                  <c:v>Audi</c:v>
                </c:pt>
                <c:pt idx="2">
                  <c:v>Bentley</c:v>
                </c:pt>
                <c:pt idx="3">
                  <c:v>BMW</c:v>
                </c:pt>
                <c:pt idx="4">
                  <c:v>Cadillac</c:v>
                </c:pt>
                <c:pt idx="5">
                  <c:v>Changan</c:v>
                </c:pt>
                <c:pt idx="6">
                  <c:v>Chery</c:v>
                </c:pt>
                <c:pt idx="7">
                  <c:v>Chevrolet</c:v>
                </c:pt>
                <c:pt idx="8">
                  <c:v>Chrysler</c:v>
                </c:pt>
                <c:pt idx="9">
                  <c:v>Classic</c:v>
                </c:pt>
                <c:pt idx="10">
                  <c:v>Daihatsu</c:v>
                </c:pt>
                <c:pt idx="11">
                  <c:v>Dodge</c:v>
                </c:pt>
                <c:pt idx="12">
                  <c:v>Ferrari</c:v>
                </c:pt>
                <c:pt idx="13">
                  <c:v>Fiat</c:v>
                </c:pt>
                <c:pt idx="14">
                  <c:v>Ford</c:v>
                </c:pt>
                <c:pt idx="15">
                  <c:v>Foton</c:v>
                </c:pt>
                <c:pt idx="16">
                  <c:v>GAC</c:v>
                </c:pt>
                <c:pt idx="17">
                  <c:v>Geely</c:v>
                </c:pt>
                <c:pt idx="18">
                  <c:v>Genesis</c:v>
                </c:pt>
                <c:pt idx="19">
                  <c:v>GMC</c:v>
                </c:pt>
                <c:pt idx="20">
                  <c:v>HAVAL</c:v>
                </c:pt>
                <c:pt idx="21">
                  <c:v>Honda</c:v>
                </c:pt>
                <c:pt idx="22">
                  <c:v>Hummer</c:v>
                </c:pt>
                <c:pt idx="23">
                  <c:v>Hyundai</c:v>
                </c:pt>
                <c:pt idx="24">
                  <c:v>INFINITI</c:v>
                </c:pt>
                <c:pt idx="25">
                  <c:v>Isuzu</c:v>
                </c:pt>
                <c:pt idx="26">
                  <c:v>Iveco</c:v>
                </c:pt>
                <c:pt idx="27">
                  <c:v>Jaguar</c:v>
                </c:pt>
                <c:pt idx="28">
                  <c:v>Jeep</c:v>
                </c:pt>
                <c:pt idx="29">
                  <c:v>Kia</c:v>
                </c:pt>
                <c:pt idx="30">
                  <c:v>Land Rover</c:v>
                </c:pt>
                <c:pt idx="31">
                  <c:v>Lexus</c:v>
                </c:pt>
                <c:pt idx="32">
                  <c:v>Lincoln</c:v>
                </c:pt>
                <c:pt idx="33">
                  <c:v>Maserati</c:v>
                </c:pt>
                <c:pt idx="34">
                  <c:v>Mazda</c:v>
                </c:pt>
                <c:pt idx="35">
                  <c:v>Mercedes</c:v>
                </c:pt>
                <c:pt idx="36">
                  <c:v>Mercury</c:v>
                </c:pt>
                <c:pt idx="37">
                  <c:v>MG</c:v>
                </c:pt>
                <c:pt idx="38">
                  <c:v>MINI</c:v>
                </c:pt>
                <c:pt idx="39">
                  <c:v>Mitsubishi</c:v>
                </c:pt>
                <c:pt idx="40">
                  <c:v>Nissan</c:v>
                </c:pt>
                <c:pt idx="41">
                  <c:v>Peugeot</c:v>
                </c:pt>
                <c:pt idx="42">
                  <c:v>Porsche</c:v>
                </c:pt>
                <c:pt idx="43">
                  <c:v>Renault</c:v>
                </c:pt>
                <c:pt idx="44">
                  <c:v>Rolls-Royce</c:v>
                </c:pt>
                <c:pt idx="45">
                  <c:v>Škoda</c:v>
                </c:pt>
                <c:pt idx="46">
                  <c:v>Subaru</c:v>
                </c:pt>
                <c:pt idx="47">
                  <c:v>Suzuki</c:v>
                </c:pt>
                <c:pt idx="48">
                  <c:v>Toyota</c:v>
                </c:pt>
                <c:pt idx="49">
                  <c:v>Victory Auto</c:v>
                </c:pt>
                <c:pt idx="50">
                  <c:v>Volkswagen</c:v>
                </c:pt>
              </c:strCache>
            </c:strRef>
          </c:cat>
          <c:val>
            <c:numRef>
              <c:f>'Drilldown Sources'!$AG$67:$AG$118</c:f>
              <c:numCache>
                <c:formatCode>#,##0</c:formatCode>
                <c:ptCount val="51"/>
                <c:pt idx="0">
                  <c:v>34626.666666666664</c:v>
                </c:pt>
                <c:pt idx="1">
                  <c:v>77208.34782608696</c:v>
                </c:pt>
                <c:pt idx="2">
                  <c:v>39750</c:v>
                </c:pt>
                <c:pt idx="3">
                  <c:v>101154.70491803279</c:v>
                </c:pt>
                <c:pt idx="4">
                  <c:v>114903.54545454546</c:v>
                </c:pt>
                <c:pt idx="5">
                  <c:v>55700.466666666667</c:v>
                </c:pt>
                <c:pt idx="6">
                  <c:v>4175</c:v>
                </c:pt>
                <c:pt idx="7">
                  <c:v>155110.91856677525</c:v>
                </c:pt>
                <c:pt idx="8">
                  <c:v>123028.24390243902</c:v>
                </c:pt>
                <c:pt idx="9">
                  <c:v>559.5</c:v>
                </c:pt>
                <c:pt idx="10">
                  <c:v>149000</c:v>
                </c:pt>
                <c:pt idx="11">
                  <c:v>125339.28846153847</c:v>
                </c:pt>
                <c:pt idx="12">
                  <c:v>59000</c:v>
                </c:pt>
                <c:pt idx="13">
                  <c:v>54990</c:v>
                </c:pt>
                <c:pt idx="14">
                  <c:v>143015.66307277628</c:v>
                </c:pt>
                <c:pt idx="15">
                  <c:v>78000</c:v>
                </c:pt>
                <c:pt idx="16">
                  <c:v>11375</c:v>
                </c:pt>
                <c:pt idx="17">
                  <c:v>59414.714285714283</c:v>
                </c:pt>
                <c:pt idx="18">
                  <c:v>120921.21052631579</c:v>
                </c:pt>
                <c:pt idx="19">
                  <c:v>177917.19047619047</c:v>
                </c:pt>
                <c:pt idx="20">
                  <c:v>17011.111111111109</c:v>
                </c:pt>
                <c:pt idx="21">
                  <c:v>123355.32967032967</c:v>
                </c:pt>
                <c:pt idx="22">
                  <c:v>194052</c:v>
                </c:pt>
                <c:pt idx="23">
                  <c:v>110183.30919765166</c:v>
                </c:pt>
                <c:pt idx="24">
                  <c:v>102800</c:v>
                </c:pt>
                <c:pt idx="25">
                  <c:v>192364.36842105264</c:v>
                </c:pt>
                <c:pt idx="26">
                  <c:v>116000</c:v>
                </c:pt>
                <c:pt idx="27">
                  <c:v>45199.833333333336</c:v>
                </c:pt>
                <c:pt idx="28">
                  <c:v>97714.34375</c:v>
                </c:pt>
                <c:pt idx="29">
                  <c:v>109258.97354497355</c:v>
                </c:pt>
                <c:pt idx="30">
                  <c:v>95535.925925925927</c:v>
                </c:pt>
                <c:pt idx="31">
                  <c:v>107811.85889570552</c:v>
                </c:pt>
                <c:pt idx="32">
                  <c:v>121477.77777777778</c:v>
                </c:pt>
                <c:pt idx="33">
                  <c:v>63900</c:v>
                </c:pt>
                <c:pt idx="34">
                  <c:v>119301.85135135135</c:v>
                </c:pt>
                <c:pt idx="35">
                  <c:v>90814.607954545456</c:v>
                </c:pt>
                <c:pt idx="36">
                  <c:v>270500</c:v>
                </c:pt>
                <c:pt idx="37">
                  <c:v>42769.214285714283</c:v>
                </c:pt>
                <c:pt idx="38">
                  <c:v>86000</c:v>
                </c:pt>
                <c:pt idx="39">
                  <c:v>124589.20338983051</c:v>
                </c:pt>
                <c:pt idx="40">
                  <c:v>136135.46747967479</c:v>
                </c:pt>
                <c:pt idx="41">
                  <c:v>109383.5</c:v>
                </c:pt>
                <c:pt idx="42">
                  <c:v>92203.736842105267</c:v>
                </c:pt>
                <c:pt idx="43">
                  <c:v>99508.40625</c:v>
                </c:pt>
                <c:pt idx="44">
                  <c:v>61000</c:v>
                </c:pt>
                <c:pt idx="45">
                  <c:v>209500</c:v>
                </c:pt>
                <c:pt idx="46">
                  <c:v>113000</c:v>
                </c:pt>
                <c:pt idx="47">
                  <c:v>94022.222222222219</c:v>
                </c:pt>
                <c:pt idx="48">
                  <c:v>150597.04408060454</c:v>
                </c:pt>
                <c:pt idx="49">
                  <c:v>1500</c:v>
                </c:pt>
                <c:pt idx="50">
                  <c:v>144667.42857142858</c:v>
                </c:pt>
              </c:numCache>
            </c:numRef>
          </c:val>
          <c:extLst>
            <c:ext xmlns:c16="http://schemas.microsoft.com/office/drawing/2014/chart" uri="{C3380CC4-5D6E-409C-BE32-E72D297353CC}">
              <c16:uniqueId val="{00000004-D92B-4E6B-B35E-A1BE0494E4F5}"/>
            </c:ext>
          </c:extLst>
        </c:ser>
        <c:dLbls>
          <c:showLegendKey val="0"/>
          <c:showVal val="0"/>
          <c:showCatName val="0"/>
          <c:showSerName val="0"/>
          <c:showPercent val="0"/>
          <c:showBubbleSize val="0"/>
        </c:dLbls>
        <c:gapWidth val="219"/>
        <c:overlap val="-27"/>
        <c:axId val="53178959"/>
        <c:axId val="53179439"/>
      </c:barChart>
      <c:catAx>
        <c:axId val="531789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312B57"/>
                </a:solidFill>
                <a:latin typeface="+mn-lt"/>
                <a:ea typeface="+mn-ea"/>
                <a:cs typeface="+mn-cs"/>
              </a:defRPr>
            </a:pPr>
            <a:endParaRPr lang="en-US"/>
          </a:p>
        </c:txPr>
        <c:crossAx val="53179439"/>
        <c:crosses val="autoZero"/>
        <c:auto val="1"/>
        <c:lblAlgn val="ctr"/>
        <c:lblOffset val="100"/>
        <c:noMultiLvlLbl val="0"/>
      </c:catAx>
      <c:valAx>
        <c:axId val="5317943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78959"/>
        <c:crosses val="autoZero"/>
        <c:crossBetween val="between"/>
        <c:majorUnit val="75000"/>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plotArea>
      <cx:plotAreaRegion>
        <cx:series layoutId="regionMap" uniqueId="{BBE7D58E-476C-46C1-86D4-EC1CE75076BA}" formatIdx="0">
          <cx:tx>
            <cx:txData>
              <cx:f>_xlchart.v5.1</cx:f>
              <cx:v>Riyadh Makkah Madinah Qassim Eastern Province Asir Tabuk Hail Northern Borders Jazan Najran Al-Bahah Al-Jouf</cx:v>
            </cx:txData>
          </cx:tx>
          <cx:dataLabels>
            <cx:visibility seriesName="0" categoryName="0" value="1"/>
          </cx:dataLabels>
          <cx:dataId val="0"/>
          <cx:layoutPr>
            <cx:regionLabelLayout val="none"/>
            <cx:geography cultureLanguage="en-GB" cultureRegion="SA" attribution="Powered by Bing">
              <cx:geoCache provider="{E9337A44-BEBE-4D9F-B70C-5C5E7DAFC167}">
                <cx:binary>7HtZb924svVfCfJyX67cJMXx4PQBQmlPnmJnTl4Ex3FEaiA1i9Kvv+U4STvudBoHaXxAgM/dQPfe
0iYpLlbVqlWlf1+Hf11XN1fdo1BXrv/Xdfj9sRmG5l+//dZfm5v6qj+q7XXne/9xOLr29W/+40d7
ffPbh+5qti7/jSBMf7s2V91wEx7/598wWn7jT/311WC9uxxvuuXZTT9WQ/+Da9+99OjqQ21davuh
s9cD/v3xM7tcfTCPH924wQ7Li6W5+f3xN/c8fvTbw5H+NOujChY2jB/gtyQ+wphxxGP8+FHlXf75
e8qOGJdKYizQpz+4fDfn+VUNv7tbx/8+en41frCPnnRX7+3Vlzu+t6pPa7r68KG76Xt4qE///atR
vnkeuOnw9vGjaz+64XYbc9jR3x9/O63tfXJ3PfG3D/X8yadd+O1bHP7z7wdfwL48+OYeVA838e8u
/Qmps6uyvPonkcJHXCBCGI7V3d+3gOEjElNGiaR3V8UXOO4Au1vOzwL2/VEeAHb25ORXBOzF1fux
/LJp3zvD/6VliSPJYsyJ+MOC7hlYLI6I4lgxJb/MeQfUp2X8LE7fHeQBTC+e6F8RprOrD9b9o4ZF
jyQSnHCB7ywHALkPlDpi4ArhGrnzhORbvM5ubtfzs4B9f5QHiJ09SX9FxDZX/XDTuUcXnZ+su775
sn//gI3FR4RxLuP4s9NT30DH0BGmEtzll8sPTO3zwn4Wu78Y5gF4myfPf0XwLq/63tb/IGT8CMU4
RjF9QDiAiEgJlsb5d+PXk+oRLMXWPwvWX43zAK3LXxOtJ73t/jmssLq1H6qQeoAVOVKKM4LvHCJC
cPk+Ofyf22X8LFDfHeQBSk+eH35Fm9pf2erLjv0DTlAcUYKZEJR9per34hfFRzFmcYzYZ7jiL1Pf
8Y391f/Y6mfB+u4gD8DaP/klwTr33WBuw5f23Yebrv+ye/8AcOpICYUx4eTO5X0bvSg5Aj+JgdTL
O1zpl6nvgPu6sG3nIRu8+WmL+9sBHwB6/vTZr2h9x1frlfuylT+PIgYiDwk0IvSvUBRxjBEV6CvI
933lsYXV/Kz5fXeQB2gdP3n3K6J1flV0/yhc8ogyHnP8/bSM8iPJCaUEfWb7D7zl3XJ+Fq/vj/IA
sPMnx78iYE+qSF+ZfzRBQ0eISUpj9JkaPvCT+IgKqmRMPudvcPm+hQHj+7SgnwXtr8Z5AJt+sv9F
YTv248cvW/fzfpFAdJNYKMS+q1fFkFbHXEoE9PLT3wMOCbt9fDV//AdA+94wDzA7frr9FTD7oQh6
d+TvcPvmxv9WEaZHt4wEoAO+cZ9H0iNGQQbB6A89676ZfSvJ/vVqvq8Ef/vrb9b//0bt/Wsl+Kt8
nl4NV5tPuvs9MfjHV7+oyA9++tk/fdfI7nbu8OH3xxgxxQQG0eKrpH87zjfO7RvR8tsf3YDs8vtj
sDNFCIfcmjPFuVCgC883n67QI6oYBfvjHGRKjMBvuluyC1WBT8xUxZIB2MA+Bayh9+OnS3AMOIJV
gfXGgisWfy14XPhqyb37uiOfPz9yY33hrRv63x/D5M3dXbdrFYRySWIYA3w7wSBvM7h+ffUMaipw
M/5fM3UjMsHUSdG3eNuylUk9qIolNV3a18tQNmlQmK6gZH7do+9MCyf5T9OC1iB4zDCwa3y7rHvT
ZhzhSExZlazY2l01y2w7NWTZ/XgW2KQfznJ7/d4sxRx5mRNVJ7yQazJnEx3Sqe1GHdaKp2psxdXS
lEVSohWDdvSjB7zdt4f7eu8B4wcPOJRiHUO01Mkatnlf66XcWlr+zS5+D7z7kzx4vi5va2zsWidl
tqFVuaEiTny374chaadh8+MnkuJPzyRByFNA2zhnkmMMzOz+dlKB4zV0tErGeQ5q0y7Ngk6GystC
82HEVFeE203BSv5h5k3wehkWmdZxzp9OYi33Ge+w31BX0DiZnMvekMp7tOnHRu3mDokxHaOou4mp
kLGmU4FPl8Anl6jQN+9aVcUvfViWTnMr815HWR3SePDuOJtLm/RxZ6PtaOC0b/JBsbNGLeIsx6pp
tVL9tKaF6/kzo0r01rlY6QLV2O/6aSpXHVE7nM5yDW5rjRieK+/M04U1VUhNF4Z6D5TLl27dMYrW
a5PBP0kk1vwGE9Fsp7muN7YsZZY2hVudjtqoaxIxsuEpyrv+tRn82wb3G9uwZBZk0y/uciIr25SB
+VrPRql3USPDZi1HGbQtVJsMLCs+ZJzYbeaqeuN7Qd7Ugwppv0ZDpXFOpW6iAZ5u9mCk1divO8JH
9zFEeWd12WRdpZ0vykjnnPTXq1Xz8WLGRlvwVpUu5bS8qagzr5oW4E7mIa66PWMN2w1tNtSa5OOc
mKlwFxbcwKsi6nChrSqZJrCHJkEjk0JbGbjcsnZVZwz2vkvqmeT70q9iP9s8ixMqizgRoSj1OPf2
TDQzfm5y1l8t4ONSlvlwzJu2Tchk52em4e15IWZPt3GkWK/LKc7hf0f5BvVsOExL5zRaRmd1FKv5
ozHCFrpU8XiO+754Lhme04JNjU28cPh9mRfLlhMzb1TsTZSogb+PWUEHXZTEHcMSpr2leX2Wy8ql
LZqLLVv6bpstMT6lXUYv+BzcW1OzMz6K6kQ0o78mU2mvUC9EkolaDqfER4JZTeOZ1T5VU52/odkY
ns+OlIU2Fek/kn5A5jAQmq2b2ix8Xy0qdHqOqJ8OXc8cuvBzO5pR5xHuz8FTo5c0mrphBwxveQox
xTydPZpeeZfxrVmQ1WFBXZ50RI5vVjslY2GfRgNPhkyWejGt30wikOOcyfrNTDtutZSV2AxzNb1n
AvWpp1mf+BKP28i0L2i4iFDvd43x5YVrBpGISa4HXwvzcSojnEpFSaHnXAa6JTPpmh3DiotU4S6f
3rVTpKJ38Rwt/V42bnL7BfdNnQzO+o8B5/bAPXj7l1E+eZvrchjhcGlUoOzdQAo/vM7LDIWkUl7x
pDIZDmeuGNZJG0t9/jJXYGFJ0RamSQrRVHiLqIuLtxQOQqNrlLf9WwgzHmmBwcrfElPYfFs3vliS
fByE2sZ4QM1xLuY6gzMcB99rToZCaZMP4rDabrkcete/FgsvbZp1Dl2VjbNx0irL92WsxjUtASJw
cYrEyUxMf1IwT41GZOyXVGblaFMkgwu681E2aDKMXaOnKoiPlKxy1U0llrOWBbEXrkTj3raB+w+t
NAPdrk0nX055Nexy6rKUigI9q6Aj4VIVVUdSxmKfJyjYiJ0oP9U8iYahM4VuC4LoJlM2jFvZu3nc
wfiDO4kmMVYnvOJdvi3rmCyaBv7ST4qd0GVcj73k03Ow9egwIrtEGo1jtpsKm20AAXUWhzmrTqNp
MvJQlf1Spk2csT0oLOJ0mHD5Dtkynl9AbG/LA1orNG/6YXUEPBkbl3M5MTjV3K6pxV09bj2L2uIk
tA4hDeGiMIlErI83lhf7pi5fNUM76FbUkdV+jvmc5GDQ7kwYwcfEt37ddFWTBx3oYHcchfLgBcIn
U96IQzeHpU9rUuXNJnM5d2DZ0r9YJnbM635+wdumrjT0XPigSTZJfulDUEmLacAnaG2b8dT7YHRs
Y6mAe3ISTmVEwEfzzBxcqEykJY79Lmd04+NyPUQxhJ/tyLp6M8S+YwkZ+nHYtLyKDqjNjNXtnJdP
VyAbbzsa9wRCSFlMeijleFxlc98mwLLmSk94mp7RxmWvuobNSTfE3at+zuiZGvtx0sKF/I3t29El
SzFnEID8xBYNRjYclnyqwJGbuMCbRnJZ6S7nWbsXdT4lfl3zbWVEXSSkm+YxgWOD04HmldN5sYYL
X4QJghREmEbTQpoiadlcSj0hWsWXqGnLN3GTA5xsHepOK0j+F7CsqGo16qXlSRdFfWJoGfhejp2t
9dRGsO6WRLYFCFXkdBOXUUIjBphSqRp0KE0YLpkyRbUe25DXZRooCq9HOzWHMcJVt11GRvttPKyZ
S4u1mVMkLIl2MYnxMzHlC2yxaU8LTuX6FPAPL+E8Flnatv2SVKyRzaZZDTe6GaNquSSdKcd91/VZ
s4k4io4LOfX70ITInCDYuLa65M4wfIMXpE5HsWBNmfL7JqroRVi6co8MGBqtQhf0QESR5CKnSRRj
db2KyWyGJUzHUsRrEhfw2I3swwFH/fyRoqXZUOwyu4E0b6r0PPb2NM7r6KJgzZDGY+HPFjL4/RIy
8mLBqHzVwe0r7HTXnDeZYOeyu42weShgrwh6urYF3jk5u7etW0VSk/L5Gk0s1kENk9pYxGmeOq+i
DYpbfqps3eKEzFH9vjAFfiEy2Uqdjzk5NmiJ3pvM93EyuklkxyPE0VijmNgbNmbZZZWV3TGtOpp0
Je7TSZWjbllV7+1aze+XSIqUKVdvPbVvs2kuL7JK4a1HRb7tgSikCo6mVjJy15gH9MpEGCUdj/qd
9ZPYqTCynY2XYR+J/q2ferwfZy+041H+LMKu1ZQ0bivmXOylcmIrqVg3BbYQLKUNCbOt2ffFYDaC
sdeoht0XhoRzJTuWNmxQWyKGIUVecDhPpdrTiMhdxlvzMnTegNmS5dDm03sKDhabpM+G7FyqttFq
rWtd+e52d32cdnieNVvmflfMoT1nmXs+B2qP3ZDlOwg7H0UtcOICU/usRvW+5ITsZGzZISqsTWa2
DJejJH0CD/Ei1J0ERl6L0yW7dT7KqTSWqD2zjsR7nC+t7kNhNrWiY1oW3ZjrrDJUF7aqE+ejne3Y
cQMO3Nlpj4JyWz5GOxbF88ZW1aAFsiYVJu+0UCTfVD3fdxKnTYoMUG1sF3SuRjU/5Q2gx4M3z4q4
k8e0G4u04m5MDJx6YCpreZqjhSVjRe0B2aHcTqNjF6N04cCnMhy6ti5Pq8a06VDkJAH3N+7brKxz
bZgYN8YgcdlZYp66Ohqszqc8S90M3K90XXUyL/2yU9RWiZvVfDJIO9xudnSoYsOS3OLoFaaN1LXl
na4Q9enCK5J4NVQfl1J0CbAvs/e1UxtZKae5IcAWovYNLtZck76rTy1t1kMpMp7raVmAYizlscCw
n1WeNzpMkH8M/dq9x+Cj0sXg9yzqu7OS5FhPq1NlGkeoPrcZIrFWTSG3ZLUyIVknKnDIY61ZuZYb
MnmwCkiLl0SWZNrSxat9oXh2yMXUnbbBWJbSqqKaTaXwmnXjvFuKVg46y5y96MCgdjIKfguJ6bQd
sWiBs3H8rpjjKs1DSY8zOoNzlbRJiAs4GUpf6VCthR77TGzZUPZp62hxsVSqPASaDS6JOihReWbn
ZGVZqXmExLLx4EhnXZuYyc0a2zKJS0nO6gINVUKdLfGWZMV8U4xouBEqh7A0wlS7loAwsm0yYHKV
qroNb8c5XXyLz1oaF8kw5XO6FmbRdVeApyBYnI9LxXbFZFRCkKuOQw/SVhLTZRk3NFb8xuMGZwnr
giMJuMhFN1kvdNG5vtFrKbs0b0qXCOTjOLF0QliD/sHb/Yg53i2E+g1f+JzpRY3TZZ7h6hlksONG
itrszVAO89MaofW4mkz/fGW1QDrrh+b5NJFSM1JAwOvzBfavWGxaZnh5vSw82wiMl53gjJU6x1EH
J7XhPMXrWiaKNu2eEoNSyAuB1zGIdB+ykfMrypnHGnhRtPX5JOaEcgJWU2J3jLM62hJVZVs3gPFo
3LY407dRchsT1um+RzYpAulPeLyItC+5SBgqZMqzkKey65pDLXu6E1RCZhccEmkIg48v+yGiN9x6
yBFcEO4Uj3iud4HN2KSIFOEDc2rQXVNML6ehi97bXNpXc2DTNYfMbd4XoHZslqicUjIFfjECPT3B
mSh0n81kk+GmfZG7ai43U4THVwhSy5N6sgqWOcYJxGCUAeChaDZ9XXdvfBa18DW43e1Aw5qKmuFd
J+yQ67hfmqAL38anLWMD0l3EutOOjOEFChFYtxvxAXxCmTiT16c5M/ZcOczPRsm7d7Sup0vZj/Fm
qSbg/FG0XMVZS3TgbXWRzUvzwuBxuPRzmIDnN0KbSfbPCzO0YPGKbeIpAE1xqNizzg/pguDINJzl
sLol3oNBkZuu9EQD2+8OXRNP+7EhStc1VzqLMnTByxWyz4qSMZFrHB2UrMw5yYTdzSWQLp7F9ZXE
cAb7Ss7vhQzD2cDzojgDD8WTbKT5Rx5T+xoyF0L0amofpWOZ57scCXfVGdbeZF3sEeQzzG3rMqYv
ZgspFvgKBL4iL32A5JuvK9cFK7oPk+WQkjma7QdIYt8S0oIDjZCMj6e1g0y/XtUQdE+nTrdh6l+I
HuHLUbhk5iMHKp1NuqWtOpNr/y7LsvrMg/O4kHUTb4Fr4208hvI88wXkzBHceACvYaadGOM5TlsS
9wcgKSFRVcM3i5umLRLz+Mx7S2zyY4EJP9SXxG2lnavbegRmNOYgh97Xl5iIa1EBIU4mGQHTHZoA
gUVOkLuywpHDUvHyvBgDqrTkBU2bZZwvh3ld9w2p5gMfhmKb+6V9GvPapnUQzcsfL/ChnChiRkF+
p1gCx8Qggn27vjYgRgscwKtNBm2buruhiFdJ5+s39UR159QuZBnUFH8kJD5USgUQgVgKImMo5Shy
qx7f35TMx0tvcuQSPMwH4KpnM9DzH09xK2h/I1bezkERRgQSOAbtslAJuj+HCtAsttDVJWW55sdT
0aR+Rsmg8Lnx6q3M16dyplvIgfeUrrXOa/cMfMxWNe6MZ+5F4eTG8+WMuCLXc9Zc/nh5fzoWlFBY
FvTXxNAmrx7KjnXDRRQN0IEeGen3bDW913HUT4feNS798VwPFVUBcylQxYXit1XohxBnaKptZaUD
HSXyelUzkHKgnMeTFWrSslbrO2s60AF+PO2fAKAEGscV5VD25qAhPjj5JaBvjQ0+QUs9bZt5tZvg
uTFa8cXsrGmqpPAgG7WgHJi/mfs728uYEpJwRaB9nZJvwUc1x8iUNfiLKEKnayzMoeod8B1TtXH4
Oxu/fZL7urhgCCsqQd9njCBJ0bezZX3Bq7GbQZJ3PdJMEnBbWZ11UqtWDLtqHW7N3Q31ZV0W6+tc
xi/mCWJEWtQqJDgPEsKna7tN7IvqBBiA6RIJcf1Vt1YB6xCN6JiA5Lz/MUB/OhcPlv3AQjpjIlYg
WicGLOTKBVJvGAchZF4hiViYqd+XAXenP56U/3mvCHTOCsIRhQgrH/gbMzhxq2q5xI5D6mSNtCw4
SNaia3cMRPG/wSa+RfoBNjGSTCEpodWa3dac7ruBrGUL0MS+BqWpnEDrXafRADgNP40WX6SkKQa9
1qXYLV3XnfTG8MTXVqSm6sY0Mwgb3Slmjld4W+eydjy2oLXVcGdjKqgqiZHsES8niIkRAZW7q4dD
Cek50xEE/RhYlmguUUWzRbvJE0g7Mzu9aWtJN8FEMTAew7cZwmV/ACnDX/94s8kthN8+PUbg2KEW
BnI3E+SBDQ5lxMuijeoEigy0TjM/gHidWRDxMI3dcTHi0uk6xPW1qob6GVlBzWr4pPaV4yBg2kkC
uV3bNMokPfWdc2dFbrKzGcKDxrhUENY8C89KNlX7DBjJ1af1f66KXtyt9K6yd+2bpbO5+fw209eP
/zn78orUp9dq/vj+9n2oPz698DX8+/CW24m+3gPzfJ74tt75zQfQwOC9p3v117+osN69b/UXF/+b
8ustUF8D5p/Kr992J/1Rf7391V39lZEjeDkMaq9SYqYgiIJt39VfaQz1VzAvBLRDSRrfFrw+11+h
8VbFt2FAMmhfh2tgC5/rr5gfKejkvC2FMQEi939Xf4U+tG/PHbStMaQIZ0AewAXT267s+1aHa79k
QwBVsAYhyLzscd8VJyzkLkgtO0yZ2ci2gALFhtvaUnLmvJ0ElJfWaY7YiwhcU9hPtIX8s9e5HCby
mq9jNTUf8zqWYSckBLQxaaLa2LrU6zqC5AdpnkUtxDo9ojVu3jR+VQG/b6J5lfPLKUbwHkGSzcF2
T4EEV8VF2ea5f4m8Nxdrn43rJmpzIi6wqzOaukHYcFUUXRHrtZhG+aJsyvJDn7dleTbP8SAuTbzW
U9L7hoDbN6DwTylaQdYCCUYYOoP80onsfCxIcyayArlXLppAUZ+qvFxOKF58mEBTzHm/N7Tg/dby
ylTnDkuTbSlq29YlTZvPzys+l7uyJ8ich66J3Kk3awNllambj/OlHECtm1RXvKS5y6NtHEMReofG
2k/aTjizCVBzNOpMjBT0E2TIdQWKF9oMrDblxpCKP/NQIo2TfKohWZQdxx9ZKKrhtIq6dcMquV7i
itAEud5mSTGAO9MKwLO7nkJJDsou6whpSIXB4ZWlaKc0Yn4qUniLqS0OawZBTdi+v8kMr3bUVMil
RhqoFfFIlS+FWSJQajq3qnxXqCkKxyoKU7d3q6ms1U0jlmkPGnoPCWDrSzHpjIKcMJxGpHbwqR9l
VWvalybnydrbkbe7/++HPrWBEAjPf+2HPr+C8qV7654jgp99dkTsCN6tuO0AiaHnArpVIf5+dkT0
iDMO5TLMPwXgW2/zRyMIdI1D8L9tQaZSknuOSMJLAPBqwC2hgvcS4UWB/6YRBIjuA0cErgxLgmKF
CAPi9ZCE+qxbhhWykGTs8dShk5JmjJN3oN3m/fQuhG6tm4ucd2qB6gEVFdjq+yLLeQ0MCAo8+G0J
jQMQ2DFuja8TJdvJnWNWtq1J4uAWCkfexXW0sgu5TKDGbzM1tDM6nheTrcc9DcTc8qvYHxeNJzSV
tIaegHVuSZdWS1eIhPRTWKB4A0ZdQX4I43NBxwzU06qowSbpinXhBlBtQSaLbyZr5/iKR4WbPwrr
y1DoAc1jEJp2g5qToeB5tjO1LdgGjxFpk36ZDPhUDq/C7pyvsl6HmpMPzTgU9KLiuCo2U+nHq2oI
ZX85VFMfblzF0EW+grBzTqoFx0Z7qPoPJ2TpC3UA2lN9nA2dSAJepp8TBZvrz2XTTed2RF2/C1Ff
QJGGZXmZQ6ZLuugM+gCqkNgaqsQ6yseabpqGWqOhKDofWKG6GxQRfta3cQmKh3fs2owekvpibLCO
KkBqH0Eh8GM8lGxXTfMAhei1WrPjah6XV6gqoPJUjuyETxaHxKyxgZSvkq8GDmpoXpNsD3lQ97pu
uRxeV6IdvSZjHr/Gg+nbDQY96c0A9Y0r1pjsRRXi6KTOTH+JZzG/HgbDrso2Jmg7FP3yFE0OSU1t
sTCtiiF3UJKdHUqwCc17u0Dbj6YrVeWJlXHfplnW1u9U3LVvJ1yjLTQSJLmJxzyFfoPmWVwiOFqx
H7KPswXtblN0tHWHluCZbCvui3EbIjydQGE0mwjoBIqW+zI3wZ7kVeNzqM11003TVoXb1UsOOuua
leLaKvvcsl3LFWj3NVmGV+VE+1PojuKtDpB+nlSDAjUPgjkOm07mwFb5cMqbaqYJXpcBitxNxlJW
T/VrjwV7K7OxfpMbIp5Bdl/1ySJw/S6vA37DsqG4hvOqxJmEIzymDOqsz8Yax2MSsJiuBfiJD8Su
KN6TYKE1Cy1QEN+08wCuu+cWx6CBVvNbxkvsoQKU03dG0braQI1bjptosSCVT3UUzjIokL2WHanO
exPEMYgv47jH9UBtajLm5neREQ1NHIcmlV3ZFRFA0UflvGFrVJW7HmdVmYoFnFKCMO+ZHsYR4tni
l+U1ypqYadDFo5d+nMZ2M0OJ4W3N1vFNXfAJjGBaxxOoj4zXuJPd2dLPT6t6qTcqzMImqu8ENCqE
5YY13fra+YxdNM04hhOoq0BOxfJSLvuiCW0ERRpXQgLc58NLK0mxDQH1UA5f8/VA16L42K4zrbSP
ZMs1L/j6DoQm8m5xIX7ZxFUL4lXZD29v9+iDkDS8KFcXqJbRAEluDgm1TxxUDN5JNUuVcKgkf2zm
0V6CSO4jXYBeaTX455XpuZjKy2WQkBM4h3tyRnqXQdtTbnmT+MzASAxXUP+iCwA/yGh5irP1/8g7
rya5lSRL/yK0QYtXIDNLC7JYFPUSxksBGVABFfj1+yF5u4eVdadqOG+7+9BtNOsmIwF4RLgfP+f4
+LXV9vxZ9q37czXDOU3aqEjPC6u2s9gKOBLjmp6rG+u1q55KOFBT7AcgHBS6DQ0gV4ZVGedjHZq7
ObJklwjt+sG56tWk46p3uvfTIqcNd8/663Vd6TrRmXc/09DPbsvC4Sk8HaT0rha3STRlebSPIGjV
cViTRKXm0PSXkaOiz1azhLfOpOvxIgvL+XwIAmnHbZ0dGsv7NlTh8KNWaX/XBpa6a5Y0/avogY08
WkrmHUAyZCxpW9VNZ4pSxyX/hnnwImFYHyP6GXayiFbBesqX5a5SZXgz237xUxTd+qnT3eeab37j
0QH6OAaNuE5paNxNpOkmbwkKTrwas2ee10DoxkXdO/Vnt/P8T1blpRDIRAV8fKnzopnOonS1wksj
d6shGQIjyFf4UpMqyw9FFoyqT6ywThvSalhu9b4OikXXxKucDediFEvH4ZR2/fC1CaIy+Dn7OvWr
nTs4MGL6yoedwJ5dyjOPBM4IEs5XLW+K1m6zO5U7turizKw6EwC6D6I4GBsn2zUTTWdaWeeyoht7
qZfZF5c+rXLjCozfCJ6E0y5jUg1rrEyaTAdzKnuVxX6l7WU3rtqitTqxQYbdKDqrSLwgs/L3cm5m
/bEyjc68s2bLKFI6UjUVJ0R+VeWxmhxFp8ZqPPe290PzQzdDoCHnric/jpau8OPSrQqDaoIUmkYJ
WfptsPTwv4KwpAXRhNnNQFvy2h9tA36NLEY/7lfnMp2X9DK0ZlPdareXWUuObXbeZeDW9bWq1Gpe
pVHnzFeLztv7mS/n3uZGadoHQ4e62jVDMZMs+K2rl0PTNIP1rU9lFx6c2s+Wy1yk+ZNbKD87b63c
1RdOajnfda0Aj+NiaWtrb0S9zJPQXtMboUSa7W3tFze+v5bdTS/0SsSYczpOkk5TE8xnY2R7+Qcb
ClLzDhJHJL51qtffB7us6ea1ovTk4zyLwdwXQTR7O3shUTqbqlkXnzJI2X2ycSPNCtrX2uhDV+ZZ
OMdT2Bo+ZY/sR+NQqaaw1xgatzNa8dyXWebEhcqkzi8hZkXNEJdOuZmcjLR5vzSmIb2zVXMouS34
aq23Cs2Bzx+Mb4A7JwAWqWPgBECaiEmBN8LQeV5lzn4mU2K/2+kigAXC7tDdzpHyk7BpHdaLyCHo
/yf9/RuO+J1YfIrmOwHSOfJV06Sm9chTt1/0G/m2By5W3PzdDvk4/TudJ1ljXU46vRq78cda2Psq
VOd5bz+QHOaxKQU3r/1kTubHog8fqt7bv/6L7A1b/A3h+fWLoGdZAMkbDnlSaUM6rtfOibpdq9Lb
eWw/9NDxWmu8AAv7mqoVFlDUZ3FumTV5hd4bMh/2kci/efP46DTiB3SHR06ED1kn9yp0zonRLKFn
Mb3xsU4y8b9/aGSFEcJRZAAnry6sTehONj+0KpbqTIBaxZEa3wKdjyTr0/dBsk9v0g6pIo5f8Lcv
pFzl2f5kbF+oOQvD4n6sQnrTlIm543wkEdvXINNJqvK/vFldBtANLF/e4wZwU4+9irW5XFRBSZ9/
mX9Vkb/8YP4pek7i9fgK+FTkUxYHPK3R59Ezp46gLuIV6BDqTjqqWIV8kWLwknLth3gYhp96kj9y
r4X6lvUfRJ59WR1x6zgpiVB+sXS2iANlQ/4qs7eI5Vup9iKUfv95G3T726srijSqOMe6Xa7Dqzyr
6j3/uYXMdDeL/LNvVBdRGuyla92Ua3PhK+usyicDXozYp85gnzuGdR9N64+ggFTb+NM7q6Hzuk7D
riKoEuG6b2zHfwopUCaf5g5SLoyFnv9gt6qLxVVut7Nyw995ptiPdhruXt9h21M/DygrDKhDXZpI
gGenpHdbGaN0OouDBfbVU8peP/T13O/E2MIRj1bXf//6gi+fymKL0LbaUDwsRE6eitTJn4vjU5n+
gwosysXGVGp447mO0XbyYJGzHRo+6DCQ/MnnhsYijWjg7XlV40dJGQn7gpaanZ9HKXTLEgrSIah7
+7tZLCsVcO2Z+aWldXA3LU57JVXY3XK6+zeGZ6d90uSyHZIibOXHWo/hd78kGd2tk179pBBZ5O97
Hdi3Upn9Y9qGeb9RNYwu6cpUPLz+Bl9+MrBNxwot+n/0ZU6FGK5IHWvUawvrhCLEUTsnVeduV110
Fvn562u93NOsBbTABQR1w4m2r/nbplkHy5w7tbTwa4O4hJg+i2C/VvLema2z1rRvj8v9f4CIP1Nf
/Q4p0ZX57ZW/AMOfa7h+HJH6DYk6/rVnINR/MCiLLfO7Ggm3MY+UGnXu9r/8DUI5COE9m/zBDG07
IP3g5vwvNNwJIg/lteeAU0V/JEbyj3Kj3zYaLgqhtbVdt5ikJXkKhqeUKZWyXCOuAHmMM5GmHPEu
hdmu7gPvcvGsfGf362omtmGbc2w5g/64rlpaF1NhdFFi+rL62UtLP6RpJJ2D7Q7FOUS84szOVlXG
hpnBAA9mkdKbSrvz1k2LRBW6A+Eo+hQWTdpdhMp4rNfQS/rQrK8sqQczcRzRf8qLLtjZ7MXvNHnM
9wFp6GEG/01c2/rizKJIVjlw0oXjXJ1nXQ17ou3L9OsCcPxFp2UPoT2AuGTpuojFUJYXZQqJjE9y
ze+OFJyy0O2TvrW9nxwsUUV5N807OMDuvSd8kA9DuUkrnPmdh44hS8oxpZh2BEUPDJDRiacoc880
CqA6hnBbzjtrWGVx0XZyda+EWgLnsiwr9APcmcUDTSZ7OnPgULe7QIlyuMnKJT9rYC3fFEaLMiav
A++zueH7j7Y39vVrEHVld9XjkjW52mkrypwHWaRg8ud1DUfwW/kLj5YT2Bbnnup0NO3ELCQQNNW1
Kz5Ma6hTQJS27axs706gChPQGWk4lyRVa6tQPHhyFJbxw4oaY7y3YRhB3OGDIfPa17kYm97Yyb4P
W/NmkV5YggquiAEoPcaqyRLC24BjvkttfyxLN7GtOrJuijCEebpOsLSAmTgTId2Z4/cZPcMUSyLo
pio86EJzN6JPmLyiCa+h00AsC/xpEnvDWvxPwgtTA3wG2HPXrQsKpRk84es4eoCSjVdGV0E/ecN1
Ww3uGsZLX/fjQWQDINe0jGlOyFO4j6NjVzeDW7nTe9+VE6ElHd/94nmZBpYRUsfN2E/Rpygqww9h
Vza3fltk48GEA/cu8Jdwem8VRu1dQMTo1cfZCP2PYo2K75lZO+5d10zt06LLOj9bA2OBS5ZXadIt
EXDo0kig2dYvymSkXZTvfOiedKTmoNRndHUGiXqpnr/5vVemiOaMXIMaBuE31WUpDPHWHrIryELr
nFht761omAwVgTmW6+fB8bybLrNUerXac1vFtDOgNAYLPKJ9XxvruDPqdL4LM2uindW2Ol7JM1Bu
BLp/18rRfvQ8bRs7kXf6Sz1OrD3VIYiLKkd4qrOM9l4ZDtalhbAprteFnpfwJudDl2uULhPC2sci
W+1i3zU6u+gbPQOnGG0KJzGdO7RXaTevX8Fn+nnfO2uKdCfQaXuZFWWnzpXMsyUZKscs4jod2rvQ
Ema3W1ajXD/UWZvZcaOJxXi20BbcyYaePexTJ/gO4bFCsFGRDe3suW8/jFWRDhdc6/6a9CNyoF3W
Bbncy9KfDrkFiZ6mexQhL4CxPMet5Wdf21K65401Z3ckeJN7kLVRfhGjU2gV15ELVjRbNh9FWLO6
SluX7V8Euftj9VvnvrVRAkXe7KRxk3bFTzhr5niYq6Za0XraeqT6z0wwQaPKG6AJq93p1Oz93aIC
eS7NsYWJ26T1RwAt+zPEtFTGwxo2n8gCvS8LdDwzjtB7pDur1nBjWk+okVAJ6PW3OdaaIIYp9bmz
+E6W1OggD7pzx/SqdFpYhWna3a2jH30yOFjbeI7YQwdUMRKZRxvlh7CzBmrDSXRVLOco2mQv3VoB
fboTRPRODrkf23ldIZQQRurASJyaXSFQjly+gIkc1aTBhd1FDeDKL4RIQRGvh3iqBeF05oyzEP4u
pzIXh2HqszVBaWiSvOezBvmGs+Kv/QwDz5z867bxiybnOCG1knGZqvlJdimMfLtz/DwZbVMZ4bST
RdMWthd3qTZEex/MtlO68PI82U0wT+eOd6zYNDMp8q1wzaq2lo3ESLR0vU3XFIWigRIFkskY7nMU
BIHcLYGroFK76bLEneN1fXlReDRiEptr0rquTWgq5j4fLf7dfQY6MzcH7ao65hgas50NRxY+bFWC
Sp+FbrUijTL7UQTTLk3TZRz3Y0bJdyW9THQ9JWHpL+W94a4i9OLWjWS3L5RlfPMyR45xP6dLd+0W
fGADbPTJmxtdPujAqNXOC0cd7dKwrx/yLgqaxM+gG8ez9LSfmEIO/bsibNLxWkCGganqRas+9xal
flZerT4YiBwWtDYBpG7eiPyRyaxKDwJEegB8rzqdNM5iP7VVlq0fjHmGy9RXErw2rVtd76RyRXBn
l07eXqWu3Zfwb00Rsk2yaI3DXNDajecq8P0kNJQ9nHWKH1/E7Enl75REzvR5koilslj3/jrcDeto
0TiXKUzEtpCzOgRWJRGLzagzHNAVjmfHzgb/wlm1L68zc0wvdM7Bcj3L0aTXZPNvrmdmnVfubeF3
i32/mrV0kqVCtXLoltr33xULiNfOzif7KVVO0MaVtbZRAnG/ULezH5Xn4azDu4Enij6m4diEHDLu
5N1WFULny8qcuLHKvjTA4vGCM+u7obRmHYez6d2ZdVB2yToOEinkVuN9A+xPmySU4/yl6pCQJnJc
0ltvMvSD1wpxoEvPMdrrPEP0hhZQDlZs2aP9hDYD8I9DyG2emmDMP1eU32DcdYnoTVMP+RfSSDu0
bG1WP8BgtL2PRrEE2kyMqazsS06SyN1XnU+DI0Gw2/90Gx7qYxNuTP+mkFO2U+HQeSIm+pW46qvA
Nc+Kdq7WQ6hKVcLWUzNs4ZwdgUikgsYKQOmaxbe2mvx2H07pusYZsajvJ7lk6dM4rNVT4S+ek6yF
zw8tZLN906r22n1DCpxfaGdSHpxow2tlLGEyywO5ohjhAI3LoR0yS1yPkfDX91a4ptaHXGdmsV+7
JgpyFMed/QS+P6p7qb36Hi5r8FRUMBX2iypt52wcckKltuy233uz207x7Mih5LWtM8ppx5L59DQW
eHtwOqjKO+gQ3vt51hsV4mlwZ9jhZqrDuCqc6rMgts0bmcneO3MisaI1DVv6baHfcjX4a1DIIK6m
gUd0OgME11NRP+2d1IOzlRvaPZCHZTfWMtuf6mop7mzLkB/CJtQ68YTleHsatY5OlD+RlQ8WV7LZ
kB8rpKj8++HU01mrXAe4poz6T2Y0tG3iZuM47vTsBcYeaYlf3pVeO5R3AFHCRmZQR+cr4kN1STer
APtblvywVOZ4KZQZfqVTUE+J4XXhU5cK1AeSoPEfjEkhHTNFgJhel3o8kN5WP/2hTc/FaKRE8+iq
n43pLY/tOFlnkzCD7LyyZft+ZavqA3RaQjQPODp9HuEiRaG1n0RuvhP9Ot716G+/B1k+03Qw89FO
tlwyMVbD9Ih6xx2SpkaAFhtzRtSHKYzVnWryKIpVNJv23jfqNQ0Qk9AYP4Rgo1dr5i4mjbvJyb7L
UnbewatKGsu2i1gyCaRU0UU3Of7nxiiLq2YAsY9TYc4DQFcTTslcmstXr++0GztBh7xwIH+kcaQq
X5JnU0tfh36T3RiWsHBpVr2HNMGT4NR1Mwb3ZO3RVynL5lAsAyExOCIHurPBxRGuucu8I+udPmTr
HIzn65Dpe38aOXhojhbn4IZoXmQm/GgfDP3yV2kWUXMhJ4+jTxmG0x0i2p1NbAKRNpfDMlpyP7dB
1sBF52D/MwDBhp3LSWVTieJ+ASnrBIYpXWvBnXnzO3Aj9kpJavETBQS/hSKB3zyYUYBAvh/W6Q08
cgOSfq9LcRDDGdOlXQzqSCF8Ah03sEubDrpxsixVOcfl6qUPRY1QsYKGFCMUrL1kIme+d3J0fSsp
xfzGs59AXTa/IMCrjlIeMttmkPUcPOGa7tYy54hupSlulSHdg1Ba/fwNL7j/9UTPUPvtQU4f1MEV
GSqK65qmf8IBXautLEI4SE9vbdUu6JRsk9HPo2t7mWkkRgbd3lisC2+BrI4Dxep8VHhodd0P8H5R
aL/+i14+N74SQAHhZjMb+EdQ/zfQaCiMRiBHa5JVO+7B8inna6HTd3++ioN74xZUpo/12PO3W1oZ
6sRj/zY01wsKJZcUR9TYbL/WE9lA6+cv9ygggGdqb2wf8+TlektIGVnALjch1bgc4LYdUsV0+rHQ
0OveiNmXbw5HSiQLAQApRJ2NOfQ73AYUJ/xBzAjD6ogtoj132dO1n9QbkXkCIRKZG9TpBn6IM7pP
J/z5OlNrjlx37A20bVNxaCC0tbHQ2KyYTlvvS2fIxcXrL3L7J5+/SEh3cKXoYvogif7JZthYnlyt
eAKE0Mh/9rnv3HtZNiHsHf0P5jrLb1w3S2IaxOkb8fjiG24KgcgOeFjPpNg6OYMa32wh5cMET8tq
5qRePIQCtpKQBPq0sLEAfC1irJOe1XbkeRv9G6lf5AT2aWDabd7K3ArJbSbaz5RrCxdDUWn96EHR
SRPWD94JL/M+0s0W9Zm30Sjztsw/v/5DXnxkfgeHH92YTYNCG/H5R9bKLGzH8FBkDeGWk9QrJYTV
k0slZlfSAPUq/83IOgGMt4f3OW0d29oOJNqWzxfNkVqhDEQs4A2e91E2gZVaCe4ontxVtTmlNPpD
VIhx2Uep/IUe/7cdqBff2TM3Lh60YaKa7XNyIlgQG6iJYd9UqKSvTGQnDUVhqH6mmUsJ80dvl/YW
jGIiGt8vn+Wik6DSyh/NxYX2UlGfXo3jBPYOOeELJIli14cghW8seHI2bAtyhXDgbZZ9Ib5Uz98s
BJQhs8cGm5QhAB/FMoXG05un6knQACMjJuK23uBhPKdfnHdhXmVtZGTIV2W776PC2q2uyoKkme3i
3DeXt66vk4D5teC2HMF67HY/fywf+wN8RlCy9aljP1UUrJ+gCtC1zLzdSD8KsaBmo77+8U4ihUUd
uuv0Tzb1DPqkk3epvKCfC92mgLPzdwEkk0TN+B0vpLfEM/+wEI21CNTL9TjZT7Uzmc6t1u6heGi2
RVxVKb4H1VDGhV3qN+LjH5baPMkoL1gQRZ79/EXO5ozHDEVADGOn2B0fqiI93UXb473++qzt3/rt
MN/eH/R7LncP9HXL756vVQnfK5TjZwn8bg0IgpwMAHQephsUkmsBRS9I3zmNErerpNSKLWwpoLks
csWzxK386qa1lmrev/6zXr4BpFC+623OsfBW/ZP9Xw8QOwpFfx+hR7EXJmxvGY7FPtr+9OdL0VPk
PfPwGGmevACMFbIFLWyWWN30GIzz4yTHR5M///kypJDcXRaSaSRYz99zkRdoKzMg9MEqPErPqtrj
/gG1YOir/8XLC2kLBaZDpBJEz5eC1xqEUxmmyaykTrAow2SB9CPJtz+9/lQvt/wmrkaLESFagtlx
shQAS1WiP08Tcp3iHPSZ/b1M43ohS84Y+h3pjWfU07fXVz2pB4hZknAuB/wzCZDg9Gaa6tIQhQML
kRMuQrZHrXk7e+N4FykMJdYsmz9hKjReVCHtnSHs5Bv56j9EZ0B8hiTokIHIWJ+/YIrlOewMZ7v/
p9a+D8zKfmqqLTeQvuQHvf60L1fjUU0EbZDDI9Y9ufylrNoxCjoj7nr9aMAsTQZ/ePwfnAUvF6L1
h6hmE0NyC3onH9Mq5jCd0DhQYC3HnUAj7X+1E3yUllDuSYpDCDAnb29omyX3vZG+h79Ou5xv9LFb
xgmlBX/601cHq26zeCRWNqvDkxRmHgbIwlbLq1PF5ba3JcyA/83eJhAgQZCPcueSoD2Ph8rzqIU7
+qahmzVX4K3fpePWV8jiv7/+PC8SB0gQ4UbKIeZIj8KTV+dlRt4XA3BH4VrFuevN6HjePKn+YRGU
V5AvybUZSXG6yBDAl2uKUMSVU9cPKKAUTm8okP/4UaA9cLRHCMAo/k4+DdTJjs7QIo4mc++4X+qr
DmOyP96pcIqxmEdW4XBQuFvI/1a/kt/muZsNIrYb33aw9pJ6OhvdgvQZWjIZ/OsP9XIHsYa7pa2w
YWjanywnNIzkQAOV2hBDH6t5WS86DWBQ+cGy//OlIBKRSWKhDzPmJOacDlIqrQEj7mUpll0V5c2V
iZXmRdPlOAO+vtiLkAAEYBQa3CKMSl9WfKUsIg3oDR9bmO7BAAnamxnB94erkDVCnY44GIgHaJrP
P5axlv0EUTnCWotwUyCuuAzgy/j6Ki++Eavw0kD/tuuYO+v5KiMeHYbflyJOKZ3n89EMrYlaWQbv
ySXd7g3Q4UUSzmqQOjiEjnFxmjUuo6NCP+0gw+Vl/tHZnCcYDtO919ZE/73w05vXn+7Fl2K9CMF6
SCqDKfjp4WoWRdjRYo9g9wApGzhg4SAbFud/vArrwCEiGnAnOM2ZBKVNU3SNQKVuCH1lyoVyMIS7
rdM/jTw+FIBNSH4GeoNW8/nXQhMFcT/HRcSW3VjSXMO5Ky6wAujfWMh7kcqw0paZoR+EbcN/P19J
pfNcGxl7t9rObpy3lptcCPsvCTvhulWOyKAUtM1dG9H8NLBrr3Z4RxXwPXocZJBVl9C5aZCYfVw7
pnGFmcB4Dd8BxaU1yHxvBXq8HYfJe/Ia3zGSMqvULbqU9WMWabAD4Ef96LtD0151YqQRhSSRynMO
3PwdLW5wvyHFijDOSr9LkW7TaTinf/mpE7NTXErhpV+UNyzZwd6qrMdl7sUtmLpyYpo3zYTPTa0e
57UN01s1oBuNaQM69+hIw3WnIDhcR4s1I6p0U1Hs3cbxwZVDO/qxTosvceFzZ3uX9v5yvqa6CW+H
XOGYFBikO2EwAv/+aYQxe5EBcTgzUMRS3518DdjJSzFC4B9TclhVGjWNpzfj+OXuxD2Qu5TuInCr
d1o8Cl6H6dtcD27YACc51SJu62gkh5wNcWtp7Kz+7LFgZVNoQbIySdChsG4/6Lf7qOnnCojIw05w
LNXPJZLuWVVP6Z+5ljgb95u83OeE4+57ASMXoZGvHvSPuF8cUnGsBHarZ8iH15/l9CBlFfjLEQgg
BwGQ3MlxLaoc883MFPTux+aqUC0eX6oSVADSf7PQOD3XtsU4bkiw3C0RPk0XyqId86YZjXjEtjVu
JNdCSuPy1yHwR6TFfxbo/67P/x8q/c9+NNukGvV/jdZ/4xz+Bx59QW98Pnr1vyS229/6xW50Q+Zl
ObCBHXAL3MG2PPhviS0uAHTbNqoidGGQW2Ll3xLb4F8Uqhwk8Br5Pxzvkn+zG6N/bQIGXPP49ygV
Qv9PJLaoadlcv0EdtK+AjMESwN6gLZun9jJ2NFAVhk2fFGaworAfO6eKAgOT07bxzjy1Vv2XkABu
fko9p+0QA7eMaEfcLChRkmC1xUEXtyTIqEyMTk/GARy2CBzk4QtIKWp+r9UHT2U06JKhRaqW0MJX
/CU/r5T9jkMtkI/jL8kLKjL9fQ1cQ3zj+uyadx4cE2xurL9VM864undO2wj/NjiqapxNYGMctTYS
q4zzya7CXd77COwnPDysPfcCSpm4H0v3e3eU7QDtIOFBJpw/rWZfLJeTr/rwAMQ+Wd8QHyL+aX8p
gVLYf9WuOEqEZqo293Ywh/Y+O4qIhqOgKNy0RdlRZrT+0hxFRwFSk7bYFmU2opZh8FFcbVKlrJ/G
a7r9DRyPo6BJFmiFVVwd9U5ZasEaGo46KC15BHrbyKPMo1IKdkY/7zg+NwlVaWFyENu/xFXyqLSq
j6ory0Fq+V5Y4EOJmNpNmjUddVrBUbNl/RJwhZMBTUGi6zKcTeEV1FBgnoKj8ms9qsDqoyIszWbH
TaBxIBaz1iwkBz2KyJB0rijK8KRthXmOmNMy3/G79AopHNacd6f7rOnelfgh1F8Fot/ii54J9+t0
cWtMuI3Sp8k9+pX7YPr1Wr2PoJugppiLLt91LWJDfMTbZcneIUL07T0RUPY0Upayv1ks0chDXYiK
jMJtSuOJbvI6fnb6KGhxnISklv01hGY1HkptTuLgIGM0D7ApBwTCXMzc5q1fU/2ipItgk1aw4siu
N1aUPuT9UPs3Eg/XMcH+CHvJYC6K4X0XrR3mKcOC00FJD39FTubIYuf2i6jNfTkZ9no3ExYgWd5a
t59RkAxGPGAqGd3DpJv7xDc0joR+t64CY3ivGPaBmIz+Sz4pIb6lpVN9mOdGqXRPI3XF/AG7fFwr
9ODi6zeormh+wib2u2sYQHDVq3p0O8hz6IMX7mgjV1Pca68JnrI2H+pz2xEY23V2Kvw9nWHf3y+B
mroPlpkKPlAkPXlmLo3Rx3rszPXGDlASDZd5C8Mq2FvtoCKxQ5RVKYXd7uhkiziXOgzb7/nRU8OI
atHpWBwtN/TRfmPdnDiKoylHcDToiI5mHcfj9Y8uo//HPGUo9unek0j899cMg29ORtxuV81//uLf
N439L9u2ERtS14M//vuacfx/+RZ4JyiZzRHvbwT2/7pmaC4DNsFfoJ13vJv+vmZs+1+AHKB5lDLU
09vl9G/jnPtf18drIz1OsiKavdhFIPOBnBFGTK87KSNglUetp3BfF77xKPp+E0nfZI16I8Wj6/D8
NtuM4iBj4JuztSeBRE9SSW3DrCuUSWvebNVmsmtcdyaU1Ye5K8ovHGf6qZl0AWE2CIKvrosA787o
McfER76EUr9q9gS7K8itCFB6be2nvNXR+tEs11HstCzoPMfuINu/kMhOyNLyAIo1ntJQrGsZDE4X
Y1ncdPjWMS4Awu7YaqigDd8laVwDwxk8H7BJX+Gt5mfB8Tjo9OhwNAwBx0TLhJDofmkGsjpVWG5+
FUm/xPbJylwIzn2eZdBkBSQcd8YTLfbdov7ZuJOVPlQwzHHzLIFhY0tw5R+spc2Gvd+0axcH/mxP
cZHSW7hsIi09fCRsU1yWGJh5e8OGgH8baUN/nsZgng7KoRn3YJm0d97PadaZ+zp1Kr2DyK3G9+7c
p+FD20Re8x7f2WC8x7NAtV+MuVltLl53KYgiM7rsyUdVPIRThvstYkf8LaXt7cO6/gpfunpAuruV
rjBXd6AFuLorXUn884PU/qvzOm5OCrBQ7f3U8+9d7eQf4L5bJNNNY1S7CK+GTYbhLj8CxLtffInP
RzxgeH4XVXK5CB2E2DEsFvt9YQT1OcxmdW4uYc+3jbps5DVhJ0AlumUyYtFjdlUzLeNpHRpxgIVs
57E/6OwOUlH/WdSe14FTFO5n5n6gQecGn8BNPbODu4b+6qZReAKik++gYcGP00+R1ZiPFrZED+aY
/UBzMBaxJReKqrqHC3dwW289xzC93RGyn7xuNDnXve69P1tluROkiGaSzXlmny2YKN2Ty03ntWNg
KA7xsdjXuutiv3MvF+ZCvLPLwRnO5zlfm0tRqWgH67cGScxX6847DhbwlT87Bx/sv3zIjnMHXPwZ
oJMf5xHUx9kEznFOAQ2GUn1pe2ahbMQa5he46B8227FtxkF5nHdQHmcfZMc5COCJzERojvMRoGYx
KwHEH11CdpyhMB7nKVjbaIUKNJMxC2l2HLoQHCcw6G0YA/7Vzc/V2s4IOH5cYGtKL/a8P05x2Mhe
4xMUIaY7OLPNpIflOPWB4ogJEL0u7V27jYUIp21ABLloMmRreZ9ajI9IJzFeQZyBExgwYyKz7fEv
Jv1wH7rwwzGJZhrFmrU23vxls1eTtOI0774Zxjh+puNIbypalxxzBaZc4PE2faTAzO4w9tJ3zHro
hjMi2Hw0BDMyBNJO9O12w0ASJ1LZ/KE7ztFgPzBTozzO16i2URtLa0fr3jpO4Ei3YRwYlGOH4mwj
OsJtWIfjHAd3WL/GeES/ZnqMuMYHaxRbBk6Y0PMC9P9wGvFSqL/lWB1fRcq56dai/tLgF3tPZm9d
D/AvD/02RMQIGCfCGSJv4JYyYmQbNuIe546ETCAJj7NIwPGnfbENKGkM1/yrhj+bo24psKNCOoGK
sXgol2G8RbadQ0YOhvlnmQmZx+M2BCWsluHC3gajVNuIFGgpoL1LBN/7OD3FAsnEyIGRKtSzKbQR
EqS2lv6+I8B31VIPX/12th6GbSaL13Wf/w9557ElN5Jt2V/p2Zs0ckGL4YMD7h5aU8QEixJaG2AG
fH1vgMxKFlmVubKnWYOaMIMedIcDdu85Zx8kVRXNe2PL2A/eGbU8PVdE5jlmbuUu2d7zwnmTza6x
97/kZss7z8O2CIuFgph0q4oxuOAO494fYztUycxia5URuWb7mPYom4F3vbzjuqCBRnG7Dpetlga+
3vip3rtqcGDTW1MJ2ZOCSLX6a7kV28hSa6NWEx1ohRKaDHobHTgwWVTUjBTjmCD/ofxTlpOpmajL
VqADhx16Ttozp8tpSF7LDO84VAPHibmjn7zK+kwzzM2YWTcr/JO3Vl1i/1yssQNdBAyVV9oafSZJ
uQ9VIP1xxQPYHnHNrZ/GNGFtIuoRLP7Q8TQKXPUJUiOlQf4kntJulg3RV2e8HvZ+oXzvGrJU9bbj
g/ySb01E/l5KpOlbQRHPCO8mxfZ9gy2DAiOxlxlpW6+R52r1JW+EouigS7mZ7RVIfeYQiOmT9lUN
PSs5UST9s70XJ5mjHL7Me53SsDUrmRZemXja+pacvXpJcjkfGw6g5gGLX8lNjoImDLF+xFZQtmG5
FTjVJlVOnthanbrGAhONJbZzzsu4OpHntw9TKiS/JzkvN1oENSMNbVTQDQAbhBlzLGUbiRsqy1lv
g0Ku74u2NiCxW84xs9V456kSby4h8jizm/oWVD/pka36YYiFW/BtsPruLkkC9z1dOPa5KNMFw+lk
pNxTyp60QSMuk4y6Id3I68di7drLack8QOKleb3gNHnaQJ2h35lm1ANwOAvVdVHvlAYgCaz3SOA5
Dx0xnrVMLLeQJNT10LjOAG1bLu98+7Kp1nY46rYA84Np5WVxhfY1RUo5+12WPyTStWiembPLflXj
Cey+S1QXip/J3fnM/8Ge98cFiGUerGcMIlDEcZIf2L5ZJ5fgyqHN+vFxtYT1UmbuEOqT526E6a2g
xGlLjPCdbl5pxFFeLSIGoW201dGuc+coiNndN7P70TZTddILL4mK3O/e24k1hGuSKxFOflFGTmo7
V0PZkZI0NaaHokrZZTaQcgY2EFy8wdXYWF/93PhgrsV6CKYS395QuqFdwhgqSdMd54R30dFc5yav
p/rCKwhNzW5iHGuvmC5FUpcXnev294OukgvK9FasN9ogrlZXupeidY1D2k6UczUB2FbDQ59M6urg
wTkKlW+rU7Z2G4qwcZ4NY6FQoMjXcznrRR/qyezdKj/FfVp4TOp5+pkBSh0rKFHkgJjkD5y7OiTp
O8zOIfDQd63j9XhVA/DY9ORBtpeMTfFCmCrUTDAHeCzLqDE8cfC8tI88vW6vtR7Zb/V667OzlPLV
HVaxnqk1aE9lhn+a3JPTn5h683tdLPVRusPEGyh0937ltAXlCPT/O7d1isuUz5yJTHNv8rlTcEO6
+mLMg/KSHGj/0jKokl4hvlcNnAj8jmNmORvmwRjqrzX/2RWEKPM2WYCkuX7bvZGTFlhx0A0FNSGB
H/UQIT5KYSdvUgMiu9to9mEFPh7h8NfPVWrQIGOvQgd+6PMdtHLHTSNwK5V5kquovJDgZRU8I1zY
HJv44K2w42qwn8xg0e9syZnIdMWqvdMzcFZbWOUyQerojhnC8hwNEFTKKAN8+1kLzAIkLK1bybNI
PNk85Eut7Ev0P13cwzGUVmhNvnfCsCRfmp4Gj7Cbc9rbpsIg4D4F4naAXVicUr+0ngq77G5M2mle
fLMGm7RQnpDTjMESjORRCfaSGCbme5Z+N5ShpO//8TPut9pKk+Xjfx9ybz6U5R8VwX/sUref+j7h
Wr9hfyLVzcEXc8E+/n1PivuADJFEsEXhjWJk/WHItX7b6M5wCYmY4dLfkKq/71K3nyL6j7maTTq+
KvPvDLm/aGX4tNFQdX43fA/8j9n0BxkjkbnJxkPS0mDOVAdYVXrBlTdctetWUIO7g1uGsv+KovPT
aA2EGXkOwRuEAcYm/2d1XQZWPw34jAga1ker9AhsF2tEjYoV/vBhfJ/pf/Ths8H+cVH8ywv9NFpb
2cATSvFCRfAAjCtR51ILooWOoEF9WQz74Mi/8Cn8hzcUiV3fzNyuwYezDfs/vKFu7ZmLs5I3rqri
2XO+etMXMopnFySFszz/+b/up8XB9q/78bWsn6S1lsQmdvtp66eiAtTstIc2DR7//DV+dk7vL8KB
wsXhuq1EvJ9ehPBOwLXNc0cp80GK4EEO6tH067tycR47mRwJERIW8dQDh+X7P3/x//APRAPnS7Bd
8aTFfro6O1LWrG0tGhUKTL0FUls4B+bx/+NFENi9bz6Zn5sBCi31FspM84OQc8sRdaW8ksbFiz9/
lV8veR9DCeAoH27Mr1+0liRztiwcRFt9IcvUPAar34UD29o/f53tiv5BGuHj4nVwkWxGPlZXPyds
Gk0WjsK3fuArf2GxSdiAJwz9Vx7r4z9/KePXjwfCOT5r4iQYLv2fhfaK+rOxFfiSXWi5i9UY0dxS
yOe2b1mr8rg1Sb1B8mQnNJ94ar4uKSOyTEAPLd51N9XTX1g0/sO1uv1CZIRNfJmEe7ih/vjla33o
ZpzuCQyP0zNhNS3uhCjjni+flVHdVU8F59atScgrj7ITVfTn78gmlP7bm//Nf75Z+x3gPXtBxA9f
/o5eF2Wn4FcXGqfiQLTic+vVZZyYOefWkZR91XO2WmUAMvHPX3p7wPz7a+8mcXhc3NDxPfx8GeOG
wSwzZ5Dc5ultMWFyyKbgC6TjaLFbOrgSizaZAbnD7Qw3rvDJx7Ln9Fa2W97Z/shoBJhTm0WIzfNM
r9Fjs2r5hSWMRz3PjYgzBfLUEjh/sf/85SLabMvb8hflEG+k/tNnBuIwQbrDtpzohXVhDql5v1ED
/sJNg2r5y/vD14LdCioGwrPz88W6ZKXmN3kHQxfTEqFxEu5b76Hja68gZ7cOssoif41AFrtdWkGV
Nt7SwZsAqOu7k9XhxLHGoInRZ9zDkoovCRDJw+TbfnZQi2McvMzXDqqpKVUreNthDlI9GHmwCmic
qvRnP1BkqQvDbN/k8DZokKyym8CAIQi+YcwMTpnGGsRZHaRDjI9Sf3XSwLig6o2OMm9gUK9TmZzx
15mfXPq5yDfY9XLLEkI3b9quBbrZy4ldS19ajN2QyNubWvhSg5+FYhXSIKeucw28EpksfWbGUVZx
Uo7LZbmRdh9koiZKJ5PyS+7Rj0lXhKsmHs1mgoiWtPAUcisrm5vM0lX/0ZhamP2jNRuxQchN3FtL
y5KzIxMaxIXKewjfQ8JAxkqZMoBW6x7mKaHJuUG4za69AcwIOG6rLYM7QefEB6Cq5QnuVXLdFG5z
tEYrjztNBvei92VLHFID6ARhRV2UGqlVLW9Tst+FQz2Y1bQjI+Jq2GxOZ1HFuuqCW8ChVYZC52sf
cG6l90G12vHsVsYBqXSI53wM4gHm6JUx29O2Ah1eqn7cUg9Du14BWF47KvdcPj8nm4r3djkgXpk+
LUGtVtBm1ueSkQPybwifz31jLpS+COTAGB4epM+FjVdO8C+sJrO6skYjrZiyqDY4SN9Ub4cud+9F
TmVvqy048FLDZonMwm19U+igQlhmmAWTQcOy6n4A2XlaXOwgLJeq/rqBkpsdFxHk92YNrB6A7DTP
cYbzb70Fv9l9hNj/HrCDNEOvMInejq62mofe8/oz3c1btH/VQbpCqkiIlnXzSZrKOULNTyKdnljc
GXiRgs6MnbZ5CPymip2eaSNacgFiVfd6fx9tR+9T1vV1FrLId8AIT9r8VRus5LX3CZkf+kll0NKl
7K1HpnVveKhpwQPpwjaT98EofbXQP5fXSXupVEH0XSYGQl/opiZqR1wumVOJY67Alzyu0yb6+Z2H
ANgM83rNsVnxPi368qbLuf3dpY6W8nGtmaf3GysG+Ai8ITTFoBNTQ/EqnpN73TbA3Nq7+ijl7O5S
ZNVXABOUm12yU0KqLHfZ0nHJs39ddzmThqmkucDtz4Qovqmd5mgV7acaUEJy4tVMCirqmXx7tgmj
ibAZVQHXl9lTPifNRLx1zUtcQgs1oIUnuliOKaqKvVDbQTyCQptNiFV4zygcQIaZlhpNZliXHoEm
oDSLd38tUW78YUTFAWvQfnTdaUXc8ftVUOHpNx4mtCVvoDiAiw4OM40ZSENoISM6UVKiGQEoc/Q7
uAOwGlmc8/qiX17TySjed7vqFGwClMa340S/WvoeW5d14+2zoxD06Ma5SJqvi+it/CbYJ01rGzrL
bfwEVGs9zQBS6A7YxlPEYd1l7cvQWpgjmRPS8vLF3oZaMtjMtxkVHeK+2OdekBnMwGm1zcNpss3G
QdPUn8d9Yt5s2TD+90ka2xyik7VP2aSW27fWNnoDlCztJ2+fyA2QBuw9aRqv39jDHtrfJ/gC8QcC
doexggUg78lJSSn5AjL6UzpMzVlQG8cMzE+4cvB9a49Sg7nZN59GzZ6uXIMjIkVhGuAjhptDUIzi
0srpTMA/ZdxYFqhZMvCmy+O2aMfz1HbjsSjqdXOoZqeZC+jaqvsAYC2YK0OKY2kk5hXuD+edwGlF
leCYBSlp/ZVPObWa1A8tahtflOjzF3bcw62j+QQkZyfjluwuPl0KgqLiSDi189QCUI9m0WpXbe+1
cV8JLWbdRv2YljfNadRrk0fNOgXwon2sj4m9SEL0RXWa/AFBy2wpIjTd/qOSbNGPCaQneV2Uq4a3
hF7SsA46IOCFYVzkRWYfq9rqLiC40oSn6eKMkaC+0fX+HXimlsSznWRXylJaGU/+xKXtrRpf+ar2
NmhBN4z+QcEbDrugedf4L8K1qqNwkykik6VfkjdtbwYa2h8X2gYv+h5KuK6q+uSNA8wgLIWX3dLz
EPd79UakwnyZROds6lF/39bTeoQIsh7yAUxS2xZO1JgGM0rtAlOeNPuxymvrNi1KxZZHtoxPK7Sx
vPZTinWyV18qAblGp/YxmAMPxBI/x1rKIcC1gs2f2+W9u3ggUVwxwD9JKNQ92RZUqNkXVAQXcjTv
8rWTV7NIElp5PCC7hEzu3TZIDgh93qHhG/kR20of037kxomgOk8NgX9TtI58QslzTnWNdyd0dcqk
585fwhlV6c6FqnVm8wXh2C7WY8NX63MfVNkJ3gpVQ40f9FcZF89j3lvUU7cOM+9qlNdzL7qL3sUO
y0IbKKGS1VXHDesyT3t5RX9lSX1qYz9btUH9qhxd+Mpg0WbLrA+DYsJMMXrHVHX0T8qquruGS4N7
oUG3npk2nwNZldxZTK17XXw6wSvNgAA35WcWu91dugZLLGfDOdncHrDsWGfZuXpU6FkTKWMZEQRB
N9EBXhjtV72ipasxU277yvFFxGktOQlkk7jnw3lT9YEBxLstrpt6zOhelZUd0aSm31bdQq+w03wy
jQkD41x4KkTBsLqY1oEgqgACRMPo9gcOP1lzyCqpnWm6kSGF8T6BAqxCftv2EHTZjEuWETwcp+51
lHpz2RaDGUujyJ6BwjR0AFS8dYmJY1YodUFqzog8leoXueUsl43O5WM5jbhalh7XVNGCSPK4C+SW
kV0KG/lXt4cPiofzM0TL4Xael/oj+dLubDO8RJxxKIbNxiJ0hKc/4jD6kBQAdcl9mhRCdt5NB5uf
DwcbtbcW6CwSXAAfsbxoHc84Zb1yTi77+AkWW5l/WYIyuE2l2R05LRFttpQ69F3HY9gqcS3Bounu
1yrX5lNZ5aDwBWfoQzOw61bzUh5LUoxnu04+953M7zVcUsw3i/FxqeyPVToYseXl1hF8CIXjlvWp
64t3XPvLTYFGHCPGUJ3rl/A28ITacPCK9LZqVAszjDwwLkNkGnoqdeKXdfY5a/32TjlbgYwNEtwj
wXelF+1dnjrdkSdBEUGuogeUKC89hm0e+5Km2bDsl/YjDH2+Z5iRjs5QcU/zwDVp2A1il0H0qC9b
yXyeIbno5Ry7LLI5xZR4oxwk4CtSQTXqzpolVwUErpOlLD1M7Q3gYxWz/eyZWn3ebqBXC0a9i35s
s5cc5NYt7kmLXxaw/miU1Y3sVInjgk/Gb4uR1X2OIByoADvFDKjGaLzhY832N+wF8EC37u3zmI1T
5Osl2CRpoZ2L7eYPTATMOwFEPxLJkr0udMpeeUBQP/UZhOegn7toGip56aA4neZsXo+OOagznFfM
WyZibjHIiRl0WdaIYESTnX2quO7rNPX0m9n32gUhoTTuU3OwrzJy0y8VyNZDwOENIJiVHN3Bbk5V
sWiHSevlqVz98jwJR54Qnzkil2Z1aNNr3wE2pAsdWxWea664pshQ+5oC5YrzpsakPpyHAKtcPLZN
Wce9gaslLiX19bSHeOl149T0MLuG9lGTtXjokcLbaLY9jWhuO2Vno5U5t+3KsG8nGwqDl+d4K+up
6h+TqUvDwaYYlL/fPk+l7D6UXZeC1KBR4CX3hP0sDISZsMrGkWh2vc4P2HqGIYK51/nHTpIjCqU5
ls9LQQIR9MDI3cjmrhFT8CT2eqPXuZjlIaOv5EOCvJ9GbW8QPULswEljFukVPVD1M+Wzgw0VnEdC
1Cu9wRRhz/cVyK9Xv7AzUHzBp5kqJlz+VndcUm2D1jnZXT+mFra+ZnrjcgQEo53ab2YVbNXP5fw1
c3MqDKc0+ZrKALFcrVhsSot+aGQwF0+Foa/De8z3/hii4qAvypqu1SXouAtzWFxOJhaQc5lN/rEP
+vopKZrqjp5C8QKMyr7F0UPD6VjJ/lSVU3MNkEY/a4AIInpLqXnRM7ZIgFLqi8UG8u3ZiGcuha1x
Nw36ewuqk3+Y6T8izwFLQsMhlCu+/V52O+SD9yXzeMP5k4EqbLhabZE0/MqoF2+LppnrKMN8cPAr
LT3YKlMXgVdUdzhHOQIF/FMPKdcGx5Raz9z4/7qECtvZqNhsLfr0pk5KM14LS4tcENWXsFPWbyuD
f7Jr77uiwdrqvysa2PYePox5/SMv94+f+65p2L8RGHBI7SJOWN88eN/94cZvJtoE4VNW09//5A/j
HpZ/1pL4BjeyyEaZ/t24Z//mkLVjhcj+yiS+bf8dTcP4tYiV5A85UYo4yZzrRC3ZBf2wh7Mbjh2d
QdyE+7u1Xmvc0bEsWA7GmNEx6u7YdHUlHld3rtTFZFMyc8j7fKqjoZy7wyI4qnD7y56AqPmoBUVk
6ZvTNvMHhe227SQd74RxElaqzAmZerFdn0ewPhuzfGfu5t1JD5wydudhPcpgadrDlIv8LVw4njh8
t9I25HGxJBfc8wrnIMZhBt41dUzNfH/cWqMSs8nYvAXmvdztw4iZ9XBTTYomSC8VnrmtXaQRiyrV
taOLt0BSdKc07MiOwNkTGrtNGZLLZlkOZKeHY1AM3iHbDc1mX7vdY1qCxXr0hsrBymxxt11t4WUP
6+6F1jWaVsGqU7dAfQ8fuqU/pFa75nQeoaswe8xzju6cltRAcGJQWTZ8XoYW0RzV21UOtd2LL6cb
O5ma8bQajS/iRaRmebuQRFI3/MBkXS6d2fSPcBAbdkO57q6XtqY3/skzZ108AYPwyE7V5mhewExK
jes8V1UDJ61WFMZgJTM3O8yqgjmezanhz4Wli7iGPIljHqlbY8/JZ8GkI9TgH7bkouMcusGSRAeX
thHtDQ8x0IZz38ziU2BOdX+sd+PgvJsI0eEwFA67uXDajYb+5jlMdvthsVsR5eZKbL45FPN0syuy
N8K6CMIHGyPbKCyN+m5vHHarY7nbHnlCYIGkDLn5au3GSDVVsnqoDJh5PGJ3t/b+Vf4n39M4jLJS
/u/3s//53zEffryZffuBf93IuE+xo2VfTkrN2BSDf93IMG+isyLO0vOBTvuHA1n/bWMk2AQMDcdB
NkKW+l2cJQODkQY9F82WKgh+6m84kLlpcaP6QVBAQdh80bZrISywt95e6ccbmVNyDDexGwGuL4v3
WmlQ8sr6tI7svk/fAE2cYkV2o4J4uaT37TRx7kLsWW7F6tTieux686stLVAbNrg968Da332c9hJG
NWu+HleOND8B5mZsrc3emMJir28kTY6b3wuI0Z2cveLR3uses736kT4vedllK3mVZS+H9CtpUhTp
WuXJoJvtyfrWJEkpQ8H+3NPy6jYIWm88Vu3oUT0p9bV48ao8cY6AUD0DT5vfcCDKxpkFpynM5g1U
8Xx5GlnpypB2lIlptElU/cyWxEtjE3W1+ugJn41GvldiKmkJ70HsVZnzDAB9YDTVe+5LfTWDOXyc
DTItLAYGKFvtZRosNqtHGwssjaH6Ngz12ezAYyxFa2GeSNLtdIfv9OAlLa63bbFZ7zvO/Nu+M0/Y
fRr7HnTdd6Luvh9Feqti0VYPW7WOsa1QDuZS0TmnBcugTlptypfOTZb85BZ9E8luVFSDNORLwsXW
rRfZWXYb4UrnpJSZG2lwSmWJrZXoJ1Dk8gqPqckrwJdVB86JZXkYpJdgc/UzerCccZKUN5RZ20YU
j4si0tAaospsLUix6O5ptOCEi2n7GUdWWXJr05gE3GtyQydTQA6PDbtdTrrXZMFVgTf8eW42pmc1
9wabI/JPWtQlArgmhT3jlyIJkE3sqpyP2uytMYzs8X1emPaTPdojPDuhvSmUCwo87b2Q89+wbALF
fb4GtN0xDNw6nCWv2Z/VkZEtwf1QdCa4Vm3gvC6peMLkxBaamhgoj1U9jLccjCcjoj6KPVST6q8Y
bLU+9otlCWIrEakR+buoYm36SrYpLRa+tjfeLr8smxIzQ2VGAkSdyXehRu6iTVOR5RUUIwMa2UQd
Ex4BOyrxpYRrdRiaogXUu5K6WYsxpk8eHGbKjJ53Hg7wTTZa64W2ZR/oJKcMZKVVNK2H14sORra1
geZfeVWnXQOVHBgEO0nbrM4Z2Cfnj6WpjANnHE+WlAaby9mEyJxMUEdbqXrUHGdsXuuJztPeciGl
z+4QplrS2ywEPHkjWdad+nHRXig8TK5V6kClAX0K38jRJztGlgDPn+YyIvGg8SgutLPM/WtwgyuN
azjalJc/Y1TK2Jv074WDrUpibbxp+4F/J93RZ32tFhh49dJe2Dp0VxhRPKO8IYhZkBYn6mCp82IX
Bqt6dMpnKCh1PEA0h4dOSP/cmpn2YCC5wseeJkzjLf3zUak2bVJLGu2o+BKFZGm7x5oLN7ZqqKNO
ZRhXtHw0pxJlGW57P18tGj60YPS2BtrMoDwH5n5hKyt2S3xkVrkUH2bbnGMuJnUzaxqaHMz3DyW3
sbCWVuI/WIMcT3VrLVjXenEHtdpNQmlNxhpO02BSkQ5FfIRDGiaBceIO8ewFxnt79N4qXZp8IDKP
kBOziN7KKiKD4PB97fuYrHfDLgMWN8dLuzw0Tup56HAoL0d/srxHXZjVdhpgv0j9pRO84n0zqaU3
Z7q1XL08idrJ7xrMnqHR5uk1ZJjSCOcpLbtDYjGBwrIuO0zMSUtYxIfNfjUnxfRgGOuqjqxM5Se7
6yCsOg5eN258YliiCnAqDlXXy+eD3lvzoTRWAgf+VJWAcwdOdqwrUq6mrXhrLpfZwcHoGpHBwSpm
y22ea9ehuW9R4xegK/mhM2txO3nzfLPOVXDS52J4Bu+dPvWgfEJzMT7UWtNR7zCvsRUU3QPjZr9Z
3qxbXUusy76DdSF7R/uYdmzVxKonJ1QP9zGrpaAZbRLv80bwWVbaycg+FICR4yQorbgijnbq5Aw2
e2E1Wk66fBfMphthxCE3U+YORXjFfOgqDxFbQmInWMn6dlPs1izIrsHPul4YWMu9jSX75FLL7pds
JuhGbu5dtxNXAHjl0V8n8+tE3i0G5lzM0dbY8Vewx1+cAjzUwS15W4aVc/PPDihA/2uZOeCWCEMH
EeO6/8ZT7GQmq9Eu9MFMD0r46wuThvwLvf1XkwQvzQl345pQQ6L/UmGWelhPctBfnkU/TeprxfOC
fT7USTydtKrpb5ZUdlHlFcVNrfqB5yNX6Derxj/5IPp9SGbW/O+H0fOH/8mrHw+jf/zQv9yCDuQK
TpZkpaFlGBw7v7sFg9/AqjJZUx+znTl/6JUxg99oHgoI8ROx/m4k/H2ydpjHt1wZlBQK2jk3/J0D
KT/604GU0tSNJGmQ4oZNgmHj3w+kfT/aVkGO86ANbPBLciTtBvKunuDMsz/d01LjnpzSyL+M2AEI
VJERWIt7TwTkrBrOrHisM3pg7wU7XrJYtMr6TyrJ5unRWdemPxabFveJst3Uv1s6bWpvxEy4BylF
UtXOtJzUJpOc1IlzH5NtwmN7vU17fe4Ygs65qjOuqWBP5ri3tC57k0NVZlZckLmYHIugzI1roP+T
eUGrpF8erFE3iRtoSeuf2n0ETfZxlJUca8bl25hKwBWQyMQh99bQjLx9KUfbA8Uvx8W55G7qnf1Z
2OOdnYipK0Mlhqy6ZAY3sYvwgGvPquXdOqc1MudNtaqJbpbETUb4+ri+P6w0ai6c6GZ32x0W2XXf
iFNqTfPzPFZIjIvLn4cm2hJhnx6TVeyyvhjiqsFAc7CDTNL5ULGHOAxF64b4E0faLNZFk2w+SlMc
l9XAM5/4Qze97diZfCnHIb8VpEPiPKWawiGk4EeSv7k9ZA2VJSdVe3YaV4nTDbwtPCGPFPv5163I
uxXBehTxIGvpxKngPYsa7vU6hg7W3LgiaNyYbVXrUdsGklNMQWzkhCDrVWcJP5+lOO2c5r3bERi7
ntdOEdZbW+NaQSbGDLE2n/TVzY9kFM1PImWLTeCO8STohzGaB8+yQ7bBPsvQti91+Hh5EafTxEHB
z8pLUwZdbFfWpZSc1k6qqxoRy3p22wtqCpLbsuJK5SwUCHN4B9U3Ja3czH0au5N0qFPJKDLx1cGe
M1d7KOsRyZKyXxs/th2cjWFM+qsqgEOFL6Nq34yJZrvhNDKYxcnitf6RPta1CFNyY2skp/ERX/uC
2tJ25WWHBnacGUmPXUP/0BEU/rjc+hhhzZBkjC5j0Nx9eYFVwJLP42yUrxZ202vB4+SMoQN5gQOF
hnMp8/zqOmmD4GYAxcSsMcFx1CHBg5LOaHb13fmpdSvWKZXOGVi5L0VtmUuIuRGNhFjAVF1Rljw3
pNSlmk5BkKvpSL+GbsdpJ2Vnk2KgXOca6lcLKLKoOBuVYsgfci3Lb1Ml1tPgBeNp6Qb/pcfcYbOG
wtDz2VL2Mp07R3nngXDveGE2fk9GqbcD5+gl5ZRHK4r5EuVOiyqTzbzDsSwmKeIuyF2keNJEW3nf
+qFh+5ZHXeoOb5tFUw8pm68L0g3GHfIoScHaUUE07/lB41uWcIsVOh4NqpzDqZrGMDmf5ZZETPdQ
YvAtoOjZM9dqjzv+kLFzVxv5iHRIvccdQeNTDE4C0t+ykBj9yS12e07S3jOTmAvaFR+dSpF1tmxl
7aTELBOLxOXiWsnLsGSbsObYxCn3hKaHSYRmUrUSpSqZgSgZls5wzreAp+fO5qO3pz4V9UEXXt5g
73e3bOiqNcsXfw+MkpkiPFqz2cvDNimKZ+DE3r2/B027PXTKXGx+HC0LF9G6x1L/8auj7w9fHM3/
/Yl92w4i+zI0/+fIs0HkX/5tlfTHX/D96e2yxzbJnZs230lQvX88vb3fNsKbzY6bVayLb/9f66S9
Fc4mBQ61ii3Pvmn6/ent/cYjm0c6YDgI3QAJ/87TG8fBvz+9Ny7Sht7a/jYC9Ib7k9fSGfmVye34
B1diYaN2q7aL4bNW7PtbTHhI72HZbQXMWisM7WI1eu+MKZH7zYGKdqrMv9c2i63D2W51qLGRTSDR
+8oJVogPJtoad+N6samAJtu0FUJzCMXMFXd+m7UxJiY1MvL7mk7lQRBop3Qp6+Ek9oYgSXgVTX7E
SuSs7Uj4gKO526RvmpyI+IIPz/VjSmN8Z6THIjE4m+amxE571ETe8PCWOLld5+CZhNfVoU6rvDQA
bNrNqEhQVW4Wp/oq6lvcEdL4kOmZWbzDrQ/S+AJfAprrmd7y0RkPOjrotN5TT7Fqxb2dK02971M7
YJGfmDJv1dPYlRM3NWPMUabXmpGqSFyPNUf60ZnH+j0dN9NXM3X0ZyxKOpYxnjGU2XzO+pXygVwY
p8Zf1vZ1LFNPIZb3dhb3U9fjIAry7Di160earUxu7mSSJ6xbPuSTAMGzHJlGBL64aFr8SsBoylY7
CjSlBggk+I5Ng+XPNAT2xdiPPHuFLIzbRR+Dsy9c90Pg8Q9b8cd8TsRgfxr4FI4tLSLLwS4Feyu/
9sk98Yu8RaSknabVlVHfrt7ALqleJnUesUUwVbN9f0IucYt7fJ5E5XnfDKxG/fhg26N2k1bFRx4G
flxSho6+zSEnTCa9xZThZ/41+bUOj026uSd9t3xbrtJ9cOduvWkHngf4D4gFhK3K1upksGmkQEuO
I3z0OiPp5wrsslqjX2kbLvFQY+Y6111QefifJAp2RYsftcLZsIZeNs1WbJW1eZ3CAjEO1lAZ2mEY
vf6+HqV4P2wdS6Bn5eqxIlHqvliTyTytpanM0PSq6sFTkHxCOW57Vsu9TWGGaKyBVv1dIabqbY4G
++Qtc3Pq/OBrgR6KRlQ0FjXWufOlYZjdzhgavWoduWYeuK9qTVUVruymjLCQoo4pDAHVVk1phGlV
xrlTjScoLup2dqhlcrjG1sNKG2rYmXNQPbr4HjmelJqTnIdlwuUjKetoLymR5/STlklwywVp31vE
qS84JEuy52v+seKiSg7LWjkgoSfv/7F3Hstxo2u2fZWOM4cCPzw6onsAIH3SU5TICYIiKXjv8fR3
IalSUVUq3VOliTricCiRySQS5jNr7+1lmQQ10xSLvrO9IbJlZ8dKhe9QEtF+CxZj20riiZUruNEQ
q70E9Q01J0qYlamEH7GZrc0A0EoNy/5lsBMe5jVbw2cNo9vMywfF/zykXfhcWp2BZ5I+OJzNCnvb
2p59h5SDWXfzqoBT5Bp2GWTNYsFaNAlkYbZqp0IWfbQlEdxGEQmTm4Jd/1mbYe7HtkmwwG8bMRce
+tPmqsr8SbooMqkONzVR4JekuwvCFEiW1dcG3/JRJHH/kEmy6W8kpV94Z8hQ9HDsaZCil5XL/Yr8
vT7xtTO5kqebjBx1CnmYinMOWkUqZDV3+zRoe/toMnu9rtLoKgxH3uOcQKaqfb0zl+W/m8aYrXFl
JtSaGrNSt/bhBzNNTY4BoMnBj0Bb4AwYWdh+Q8WPHj5V3LjqoaybsC8HTwJjH9ysNuMZx5yUuPaA
Q3NtYCWargOfZSA1K1gfj5QjF6/Y6TgVuWNShcfuVE6jG6e0tk5ldn8qubGJoPwOJIZEG6Z73BrM
gpKTXGFmzA5dv+qAEWOfIDVLQV+dinux1Pk8GTkDWaFYR402oVvrRVTXm+HUIESnZoE7dUkk2amJ
6Mr5JY3tu25pLuKlzSiWhsM+9R7jqQ+hjaIn6U/9CY4u9Cq4BRlOf+pgmN/1sNCnzkY/dTlaE4M0
0jfQ/YynTqg7dUUSATy3JZ1SsrRMJGSwdIQuaieXyEzpUX1tsEJ97Ln1p/OUnw2nLgwLJDoy/dSd
DadOrUB+TduWsBBpLnzuSawpls6OXGS6PPnU8U2nFSaWB6wz5dNqM37dc76pMC5f9ztvVWvKH0Q8
CtoRZSmVEQzCbhh/9MrMg57neA0nKJgL453qw92ZShO/ZOUC1M5o5x67KS53tYLSxjFTS14i9CRI
MLl6bFJZnNH30BfxOSofazXIjgErlPMgq2lixGipn/RyNleTrOubWZbzq77RO2ck3XR2SIZUniwp
wH5hyp/+U0RiSa2bi87vr4vIfUSn8p2xDz/0deyzmPGy66MAw+xdcEZ83UOaOlJQEwmpSS2o/m64
J6x3CGYwVEK7z5KQNuz3PaTx7p/HCVOHfls3KoI4YY3EEmzhUTZR9X479WGb9iVOeKiEuI6pkTwA
Se08sHqyrFhnMeHQgftaTFcRYQknITjC1YOYXiTr8P7MpSkhaHKJHfaXjO5WFv05dPfoFj0Q7Aho
sOE+GbpQCW5PZgIeCnJ6UaRKglVpX9zHsZ1vexOu27HN5BCKYXQ7EVnOoh58mMP6GDe2jBlAwJW5
ZBcTVIsgfYxv5xaG0cxzNiWYgK1TfHBWSq/7ZwqCkjXgg+Kocz06ET3cWT9F/P5wbLyUdDlnJsVo
37BF9NTUADuNzV2JrdhLMyqll4kMax2Sv5w+M0ncm8gFDRo02Y2pOHrXzzCYROvMqqbw10g1oSTQ
fkhJMNutOqYYrITcvBk++DgWuaziUIfNWenJTIvcPE4at8Fy6NhYcrWhQ9euRSseC5WoI6J4iZDN
pglKKyG6LrDM/TD5yWoYAK2jNLG8kE+MNC+JxV48hx6ie4b5vSFt45JFILChem7MABd2pxhHDeR/
1VTlY9YVO2tkmhVDZktdJe1ADmUn85EpqEScs5LKp3WW9muVWY0T55AneLRMq2wSiBlpTndDa3Zu
0ugf/eW5OqTlUzz41JOzkWKUS9iY3nn9qPkeQarTfp6DbNONot53lqhjRgSz+jAiYLwaFX1aE6aT
biN/1Jnnk9e4U0eLEVkk3ZCXc3hNeg7spj4Wpl4ddTuMN3VJ5DO2gpxTkxlvBrkMz1Tsqe4lMJ0V
yvnxyu6r9KOuWrkKaZsW+4q0yUt23PXZNEyRm+Q5m6aGP7tTcJKJS6O9T/1WvauLQLpUkrL4yGZ6
O/qoNTK1uyBbxu/xX5middE28+1AUKRbM3ZwRwtOu1Ulbd3bFtipBLyo6b7bL6uFsg73kx/mGxtk
vo20Mz203tcy51DUkA82FxxyU7rPhwp1k/wkjy1hsbGpe1YxVUDy2RPFPca+eBBqwZ3SnRWGcW9U
/sFSnoOyujdZbujLlkPHTkHFZsSziLfmbCROFaXOR6r+bpOrme4aVXnbx9q9ijuCPY4P81jiTQNK
ifs0uL8MhCSxLjMHR0VRwhiic1E2Ti5RjO/VzgYNJ6YO88LQIeRso+Z9w1klnfnLZkbF4iL0x9oj
jbjxNDUCkmFz2WSCMOViJ0oUcTrTok0mW5swzyonTiH80ipyeSpWHg2fYyrlVV2qI7ec6QOGtIlD
wFLsyk1yMbGlIbkxslY8tFXUiynWU/KH1GhaknX9AuHLtKMwX6uo7Nx4SPdBHRMZSHStOkc3TFAW
BnfcZalUonMTuzIJzqXOvoZRfVYSbEhwdVY2ylg2TlRleP+ESr4hzO9sYKe1x0bhHBS59IxQujCB
uB2/KGvHnNptINdnXVrOKx4dB6QEHDwWYxN+ZBhn6tgoIpaqq8GkYJoA/Fkaut3Aqm3IGq+Jp9HB
g0jbIb87qEF/W5h4OJNZjjEMi0Yv48ShNJieaEs/d7KvrIulLoqjdGC+zrIum6cbo+ZosvqbPaNm
zjonn2DAdmUoECg0xksRahkk6ygQ+DXmdZexUO1wFFVpt4FAsiPmJhfGZJ9ZU3VPaPUtFevgpJmy
DQomhpb1NAh5NUcq+0NSPq1UqxreHadjFbTjx7jXb9pUXKmdcciC9gJpI/2+PzpZGo1rDb/HLZta
e5PVMYUtbHQA77SsK1vgONvVT2vMyfLv0A3ft4zpzqWKLjrkDL8CAh023EtrxGJsP+c86nqHXbDM
k6Nvj7Yow52NjMhhOjs63YxbCexzwX09mK91LG8d3LG2nUh2aTAf0mE+xVIPbgqbtbYJybzLYvkB
HJCumoWtZ7ftJ27b3AdTMspipqsw2eURh6OnEVxtFeYBpju18ZL6tPBZy0mc4CuLDEVy48aPVrpV
meuOmOyWyYJE3gmu48F40TMX2YymFGz6XHw0C7te1bZKpAx09nuGHMNN2mMPGpg5NHleVEgRapbI
9lRcNnyz4eZtYIxOI8rnTpk0DFIArrOcMrlSH9VWtlZKZN/5U1XufMXAMZy+VEm4TusKFGOkSvaw
D9B3is0+R0iR2M5pBjhORwW3F23LtPHXVq+UbmaZO72xHjsMiaIaUwN23BGABibpn+KBKYwWqZ/j
wlfXJKd2TyX9se3Qiw6rBtbTGWPloi4hFpkcWPuQMFvP7KPKYT3gZlJ/zbwMHCaJwpuA0fJatjCi
MbhHoYphbDSTgFqThm0P0j6tcwzahETMNMI+gHk/3lc6NJADBcL7RG63Ijh92ulj/NmYQ7EmSvGe
xPptiVZ2b5K7QdiqER3leNIu42hI1xMylqsqzEN0Lygg7SDHXnQYWZYHLQQAyeaOjUUTQa+Wo1cz
t8Yclj3TVwbqKyIVvTpFi2FadyQCbBCRHmu93ZdF9Hnuhrsy1DCCyqpLvY7n95HWN6grUR5opRLd
UgWkzw35Pps0mopNVSFhaFgk1GzPwaGSo1zr8rrq4+hBkN0ktnoWaCsDo62kn/Zxh4pjbtecXJNb
cOpuRi08zxIUkQG6sXGs3o/6MDh8uKyKYnttkABJRUOFH5vzPilArzNb7jY80vpVGtiJY9Cme72P
QU3OoATlbko1ofNTsRgnTgLshHRJPTMYieREP8OHFcZ2MktPZcGxqTX7NsAHAsGQve7oJh2TjIhV
VvguEQnrOQiza7sk9LrI/Bz8xjLcKGHgGPdUM12tr0AedOIVudOjNWCwYdszKuz6SpPQFcSJhSwU
Z9gMk6iM/ChspdAyoq/TO/OAw2S56TMb8x6KynVEqUMec4MfV9rh6pUpuOaXyC7JcHjp+/tx6ld2
w9POr4+9qR6DPGSyxOXExQRF25r1TZZy81cEdYoin4PT3BFgvOqDahU1fKQAIZtYL7cJwjQXGi5k
5NjMO9EsCd+ShhDUjNZqOnixjs1fM3ANjA3PvmI12/ZRGP4u4BIStboXrb0tquGJvd96DAfilYv8
XETTph61G1EKYCnNBPKpEDFkFuaEJPdF7aXvt/dCLknuSyanTOpnYuaR6l8lM3sNbQifqPqeEz/A
0qqtHTWrK6/m2YlUAzFVi4dgE/QbCtKdnGFKPNQFkbs4y29rTKF4a5cVGJ9Hx3I3KvxkO7vcc9dp
zWUqNUu5cufL5Wc7AhzSpHLTTf2h7pTzsMhWSMK9sGeY0qmo0rhwQly2UA65LOaMI+nlh07lb+ix
5azIeWuzK5lJKuofE+HOmF4lEnshY+GR5/w2MEiU76rswawG29GywXDqIplueHxyxGU39g/o1FPq
uSAKtp2UXKqEqOpKKFNNpJRGzB5AjUb1rhWlcR5P8uzlafvQFHINvkPuJDbQbeg/I2z/3CeVfMHN
Y/aID7+mv2e8WXzEpe+GjCX8VQv9OdLDDzOOnF4Gr+xhpnqJvvcsCFH6Bkn+FMQalbt1XlLGAyzf
VBlPjTkZLmQtN9YV83ng8uBTFNr3iGhyd2irfJ2o5oXVqHzIkUq+EYJsZFxKjrtkexmY2R0IiUkU
RLktRdh4fh3elFNzi2fKXVDnu5D7wG6am8yZBSUQV1rpdIW4red5JY3awhzd5DyNJkUcbL+/wN76
RuTKbvQRWZjqng3vC2L92oMKNODu6nkF9Tg5xOtwIxHD1iikyylKEOJJQxQ5EneMyDT2DAoPjanm
zEH6nYr/tye42PNISrwBInWV2tUWt4U9NwMGRwHrz6kfZOzsMrZsfZGvzZjlfd52o6PEyUNJNdiw
FPfKBDBckhPElXauHXJsGtw3rfd3piunOIM3UO3Sw9rIDOhjAUcXEObbblYj7M7UI1rVHqbwOGMC
vAcKj3aMQ68HkXeeXqK7hjg4D0NLwUscaVbEE27NdqICpUyyj7BiT5Gg7u/MWFyMPWWPKUmXiZVO
LgdOW6vZuMcWldGdZO0VzX+vWJxSvpLjNk43k6KEYnZzGWopKGG97/2wdgOpX/e6OFebZusX+qEv
6i3Wk2cohryMf+8lkr5rsalC45j40SMDImphiX4LtJ6Ct8rZDVp1VqB0nXzHV9lHV2xi0RJ2F5aQ
vYanmjIFD63oWscONE+L5ps4Kcq9qlGUMIa3HsA38aDN2QGnjdA+4s57gE4SW4vt8LGzGpxUBn/+
IPsIUScAX7ftsD6YDdUbUuK5hV7fhnadxk7F3meXJ6xUUMOHF7Jv3wzh6NXD8J6R5mXCGb3CKyN1
+rk1uWVNycWPP2eG0N+OLfigGWWQQSTMJcqL7IFvP+hl3xv5tPrOoA2Wp4/5IVJoSCa7bqiM26s6
VS77HpcYMxPdBUPkF7MWN5jnbc3WB1ZcnkuVorJaZ21u9GrLH4tH5aTcsOC/C0FNt31j7Iva9JKh
/aDitYfEcB6Xh5s7de1nM4DrSOJVyCR2k8omJpAUFVeT2t3YStTuA4wXtj26Zh5Wyhlr/Z2lYNAZ
51thlHs2LCaczTCv24AzYh4XP4/SCwJ1l4bG5MWBve+V+LLNm509pYhagvdV3N3J5XRuKtl5sWjo
8vFana9NaTg2Es7xQRoojqwHG62pdkM13zRG9lBaPkVXfSaX5rqlvZMlpMShvUE6dwkDsY6s/E5N
zUNKxdPOCSIR3J+MfKIp128kpWG6q98BA1+SK7Cq1X6FF81Bq/X3Qsfst6r7vR9Mz61sXPf5XUb5
JLG5n7JdkqMKhYtMl5wrH5YAy3st8LqqSa+MsT3TFslkhwdAF9n1rmyxT4yD5KFtsaPxR1VxIz88
T+z0shilm0zWIscsKzaYjantkjRnqILixYM2/czKZ3JqUaDY1q8xgL7E1cO+FSJ9YGo0O5rANTkJ
arSARaS7ipj3IaMJNjT9dTyW2VGya1fqlMcurz/5evEh7SSOUZCMzGKUEJ2vPVzgsG9eZ7HRXRVw
808CPeU6yRiGRQJXNSuoPoam/hz7ULT0HDsqBN1BZ8PAAPl7WnfugqA6YxBGh8JXnnNu9kqpPqTs
muSRAZOImSNlHf6lXbUd8noza/pulDGXBMnakXUAPEke3zEM/CdIzNltRjxjkOvGrlkTwIudxG2M
mAKjcMkH5y3wSrH7duuPUKxEDPirMRYMGUQbuvOocAvn/hH5+eiWM22rpidA05XZbFlOLaQu9i+T
HipO0xau6OrA8RUG0Eqab/0G0FhqE07Loq23QgrNvdTm0z6qo22bpAcmfNkKwXLhqQjXd1qFYWjO
WgflqWZtEjUYXK0U3c1QK5VTkMrEeg7PjoZKNzT6a/RUxkOaUC0wMLLbxwLKP53JtoPjEayUCjPw
JOZ0K0rjYWXUNqKnbjDPOrwo4UwKea8Q8hA247UIB5NLG2DlA/invypN0V7WVd6sT/ei/+COCoqU
v557oyV0HsPv+iPyc19G38o7gfQGCzkdo30ud4bLX0bf8jueuzh6cQdftDkyD+rftIRIcHgmLXNx
cg0Xec7vo284SdvQmEAwsWYShKTnb0hw8GH840PEIIDAUmA3gHUZs//hIUJ5JZftMOBVGHM9NHOt
IphdNAqaJhNAM5UvmaqnDPUQMNQ2ToplghtGbCE8F3kA9SQx2VJgpdRy/izaDt2Hfll1xZWST1gF
x6SdmJx4WNJiS5Tu2I2j7Fu0EtJSogX6UOIg4a8pmbSVVVLnFba4aDMaq9i+VEPjU4qnAcagjdgq
kvQharm9UrrgVtTu5ymUV+qizUjkkmtCYYBOO5oX5/rQDR5RNgIBdaacFwVG2E4civQmO+k8hpPm
I1LYH09xU9EuVKuymOl8psVdgLWVtVU0dCJTmOvXLUONyRGLhKSMuCNFAFj3TeNne4XUlcaBWKPe
ka0Yjk7Fe4Ft+HMQNhHlgjjK6EseZyZiXtd06mXQ0iiQl8xmivwAXXeMk6QlrCbECZi+MKljPGPf
5fKsnY39sgggpU1NV0ORHdCKB3uhtv0xs+3kXh00XLttIy0A84J2Wy8+Q0xh7NuhUiA2DDnU3g9t
yKw8KEN8jXj0jitzEeY0EkZy9CD0CDW6Y1csTq+w0rCmpWp5Eto9bO8AzMyRpl4SxEKawIDrKZ7v
VWxyZzefjGZriOkgRj/aofMpQnhM694uGfJWEpVEa1ZMTrX4EamCJ4+RRyh25Q2Dpq9TKoNNyYTM
zSXW7rM/flZrYuOlNJbPkNgaixdJ6JTWIuSgWMZnYUN+Sevk1H54DxQD/i+R4QXI0oE5OIxTWO11
E2sLKJatr8nxeaNWBa7kReykepY5fdCEn4Kkx8F58k2GZyQghZr0OIHCOk0/fdJq60nqG8obvKVA
nIiCSOJtOeJbQcSgshfRYiSuj1k6sfBpuh4RRSJ5FePGD/NiVTXhWQu8j43MY2sSFqAqYDmREuBq
1UgYXKmFkI854UfvOS/jclPkY/wolyU20nYcRpvk1RcrH5bEGqs9GNo8bbvcUM4hXEhhHDWa9j5U
9UutK8cPWoRbdJ8DgDI7SG7iLOFzzhYzrmlYzC+KTnbJRHzfz0JwSWPcFSqVzXQcBU6DoYCjoadz
IsY36xyvlmsd5xcvmtD8YPVQrgy/jTCyqmxPUTN30vj9o01BMyLIWCQH9lx+aKLKM3JxJkblLO+Y
k6shBty099tAi7ehpqGfSmES8mtZG7qDMiC0Gg28VHKNfpeZU7xJkZBtCeOacM2nNz4gbF7WEljO
enkV1WuCDp/LCDSWbqlHVMMeHeOFyRf3lcgQc5HwQ30b4iA9mJ2nKYiFkuHOSAzYkvIaS7aVEYlb
KIgrDJRylHicghWnIPIh0zgWI39JFcw924yEk8IGYzQm5h1Mbz/BnG9rfzxjdf6IcdW0RzTtUycV
ipuUHTBIVxWcvNLASD+IF7u2xBcYfWC56WTNdLAlg8EIazhjVdR0iEkcUavX2m7Wtc9RoW4Z7fQb
YiV8r55ajHZm2Wmn4MbOlUs5ST9INU7YLL/oPQKmHBYmJY4q+rNi8Y8beorMljYKzBkT8aq/xw0e
AMXGFqbx+3u7bp8nEX0YxvIjBsoXXaY+TIW0naaCBUavPQ2Sto1QsZeM23I2Z62pNt1FdnKvi5UM
JzvNmMsr3VDpujBzcvjcklWpiPx6grRwF8RqXWudtItosK8lfdI+RlU6ZFxuTUYjttjlDR23QEcZ
C5ZGAxkAHdWriqWevLjroVCbtFWi92Oxj+yoQimlkx/pVJSgVPZ+xN5epWcOMT50kIzBwhtPsm8+
jJGN735PJ6igTz/USAUN9DIA8BU+UEMq7frF628uUvzT/YhxuT6BUU2LIWBW10waBaOQ8OQVyHZy
PJLrFG+btiXzLDB0Bm9KQQbJMOQl0ZoFbhdmVCW386ThCdbq3L/LEao5OVkTLsauzSrOi3HgTl2U
XhK1h2qMN7EsaicFkjpgEjzgCRLd9oq2Rlx2lyYy4nnkky9t2Z/pUQ4nKAz7k2CK8wIv2JzPM/pt
F6l253Wxws1XpGNGG4Zi8D+l2yuyAC7ww9Jt/zh8/g60wI99qdzEO9s2lIXYIngTZ03Uy6+Vm2q+
k4WsUzFBIZApqfMzXyo3Vbwjz5aGHGU1U1KiM79Wbor1DvoVwoGVPQbRbLL/TuWmWguV8GbOA2yr
qAaaF4KgFFPjLPu2/Wcpj5U/aLgrKLmGNXNmxvvQgevaGJN9fmLye+h8Zh/h7GkTfYZD61JZa166
pNaD10VIEczFnV4VlnJZ0qFXiDilbblUp5jShJLCJUxM51VL64BkwEgwwFo8hVCSoY5g3YaplKnV
H+NXyQFmjv75kNtmsRtOqoTxpFDQ0Sqw9ypXclsB8DGF2mhxEbNnSFLZBcPHW6UWg6Zx68oGV5/T
/AJcKkdWTdYOzoI1b0czteWhDuyTmKH60R/JF2GrBgw0Bln1WCyAkMQM61idqKF2AYgMpDK35jga
rqwMpe42lcx0s1WxxjZzUzDR1o9lia4iPBFn5ok+K0hevqbThknLT3xaoC6sWnvi1tiyYbtYnng2
nYU1o/4Fc+vGEuKNpaN8YH6aHpsFiEtPbFzW9P45jTMFllSUMHtQMDW+ZSB1LO3FsYayU/Myug6J
oYK8C6xuDxADj8ezUTtncAClZw0Bsywcz86ME8VXGRXWmkHVq1AIZkzQeor7ZJdJlr/hmdY/KKPc
fEQx0ukoY0x+a7NAg+UrP3hiCdUFK+xOhGFxog3LAc2eW0y+fxafeER/QRP59eIoTrwiqgZd8rSg
BuhYsGQCKYEbixPnKL8yjzHxBKtEZa+TJZ+qhYvUbD94nofM/8xext9nChJgp69q65kPkIdoDN/5
khtISYWC2iKd20RauBNQCEA0nq/ZgmdWHatAeUE2YeqgN30GtHw8g8xYtWpv1E5OvWCQEWA17Lex
RJeBdhYo1A6bYaMtoGg3Ntol6Uf2OaN3OFJ6LB48UhBo3S4IMADaouCIR1eep6S7SZpuNN26WMrN
hVTFiLXZcK8fVmAHAdJLM+KWDtuqTgmPOMxRadfVPMwfcIqs1zFORqu60RtSbCbtJdGL+ZngAqgF
KfHZ78FrpB8w9ZE/ImVnBELg57iyTiCuujC58gnPTU6oLpk742WTi8l0+0TNOS5N1NJ/QPhqJ9g3
PIG/2sIAWyccuGP8xYZ2oYRjvg3ZKhWi6Qm76A59xeWP+BS6OF04Y2MhjvNhgY+VE4gc6EweNrWR
L8VsvcDKUydNZxYRkVfFwjJXSrPAzqiqwIg084jYHuwZmRH/yjOPUeTCRfdMVIBu4aXDBnIa3QoQ
NRtfgGou3PDG6ihH3BmX93ErL/T1wMM+O8cHtxEsEOGz2U8xAdYGDWr7BHCzFl5QeKjulj30okU5
ygP2VxiYxlt7gb+rmZqtW4BwfArGxiXVRt+pCzCOzJaAHpFMNemngdF7mlSvFZlaXhCrgUon4AxK
G9hzGghaI3yCFyR9glKMF069k4dPc1GSWh30ve/WWKFCjyxUe3si3IsT7V4t4PvinsZ2UF+pVMTj
Qsf7YypuyffoPxsLOx9Qoq6YC9Ci+UlBdSjn+OxhrGf0O+gCuUeptcQg0QX1jHLOsXeNossqVZn8
QE60cnOoVL2qcbburEo+xPrisxunfedwpVOkd50xEdQzW21aXIel2eO/GOqNnV3xdCrlXYFRQgxC
AueuNT1mPaWCEo16VoINNjFnw06INqfaZWMddgiQJYTdoZyzYtTQF7BBjlDfM5zPsqdORol2hTtm
atFlzlHs1hrNFU5pI1aCAVDEZYODKrF4jYTsGofUzi3zCdOPnBnkWsW11q0Cw6+2nBwWE71QjcVq
JH6rRA4otbsiNvm9Rq/zkGCv1ubQAmPwcZS0tnesRtbOKkrfuxyvQ1dFdXYXm9y/27JYhgH+AOUS
kkYKGgMf7VQ8DRVv6rX2fkrq5GKuMKwE26ZmzOAsWkx/4kZ3/WnMVoEWWcG6VJMZGbG+kjW/2ODK
w9VaG364QysF6q0P2niMZbIuAHDlEJFbVXbHUmijOOR0TOQWdIZxFbYd14heYczksAfrbydb3UeJ
Vdz6TcdDRAH8L1fVME54i7ajucvxXzno8pjsBq2NNlVaBiOMfod9N64GCFQttcvP8kHlyVSaGVx1
pxasPXo2akm6lTurVVe65GMsMlT58ijTpSo+TFVGDGtlRDOMgt6/uvP/X5gDfnmPSxr0gmu301X3
Uk/XL02Xtl9jMZf/vSxQJNwW/+ybfhu1ff+F/uvl9JtvGYr9z7+eCjaYyzsIouIbOJal3B8q09Nb
Or3fH71C+sif1T3z0or2Tig4ymN3/a//StH0fvl3DZ8x0gFsgTjr9AXoSgn85tD81R//47/r9Sj+
+Hu+eeePz6x3PUyL6+ip/U6NzaTzm9L8Lw7AH17mzQFQkX0jBVARpL5+fXMcdJl8b4vx6G///eoI
98sdh8XY7eeOg/nO0pGYoq77+oG/OR/oU4i9J0XH/lUPAC3Vzx0Alem6TjWscqq/+cs1/Z1OrW4h
9/t6YH7JK4H28OcOgHhnmLLCtp/T/fT17XHAr1DVdA0zn9f/fd1n/EJXwtfA5J87DNq7xTZCMfCN
OH1xwr85HVQb4arBnRGa6fT1eth/ocPAOGGRWfz0DcF4J6uCfcDi9PbmAGhcJ5iacc9cQrf4+uXO
A+XPPnd/96kg8AnRONHlJWns7R+vLIMcXRGvnz1y49NF9+t9+v9mXfDXj0X01IhZTDD7r3e9t8dB
vFMFADAc1ut/v07Ifr3j8HpyPo3/HbwUXyutP9dHf30cZJRDlqapS9l9+vr2fBDvmBXZ7Gy+3Cxe
n0K/3nH4o3L/714QGOfAgpG+biAT+s5xYDWtylx3ONqevl5FXr/ecXh9X//8fBDUQRQJeFH91XEw
VRXXUlP+eph+yWLh9b71E8fBeqexr8Fd6feq6O39wXhnGYqmKUv24vL1q94fXt/XPz8Oy3VB84S9
03eLpqVaUDF/lnmUnL7+xvPi37h4vnajKMjT51MfGr0waf1zu/pX3/BbJ/bn///ShS1BnUub+c03
Lm3p6+/+vU3932/uoadO8c1//tY5nn7Plx//8gf++Vd/87t++6t++8ctziKP9VM4nf5j+vI2zx8z
utm/crB900t/8y7fVMw/elngnLPH5wjQ6W0D+rXc/P3P/J9//ZOXv3381CVvX/m1gltaup996eto
enz+5l1/eW2eUz/72v+u38tPHvzzx7j+riSYS+ln/4QfZtL+5PvmpPnBWvAnX/xHMumffOkfGe/9
5EuvHpsWg6DfPrc3GcBMcX72s/z/EHQ/+dZ59R95/f/w1b93n/s6Svvz3e+3Edn3fuzbW/vyHU/p
y2P9v/8PAAD//w==</cx:binary>
              </cx:geoCache>
            </cx:geography>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_xlchart.v5.10</cx:f>
        <cx:nf>_xlchart.v5.9</cx:nf>
      </cx:strDim>
      <cx:numDim type="colorVal">
        <cx:f>_xlchart.v5.12</cx:f>
        <cx:nf>_xlchart.v5.11</cx:nf>
      </cx:numDim>
    </cx:data>
  </cx:chartData>
  <cx:chart>
    <cx:title pos="t" align="ctr" overlay="0"/>
    <cx:plotArea>
      <cx:plotAreaRegion>
        <cx:series layoutId="regionMap" uniqueId="{ADE362E3-77A6-4B33-BF6E-BF83FD5D6DF9}">
          <cx:tx>
            <cx:txData>
              <cx:f>_xlchart.v5.11</cx:f>
              <cx:v>Count of Car ID</cx:v>
            </cx:txData>
          </cx:tx>
          <cx:dataId val="0"/>
          <cx:layoutPr>
            <cx:geography cultureLanguage="en-GB" cultureRegion="SA" attribution="Powered by Bing">
              <cx:geoCache provider="{E9337A44-BEBE-4D9F-B70C-5C5E7DAFC167}">
                <cx:binary>7HtZb924svVfCfJyX67cJMXx4PQBQmlPnmJnTl4Ex3FEaiA1i9Kvv+U4STvudBoHaXxAgM/dQPfe
0iYpLlbVqlWlf1+Hf11XN1fdo1BXrv/Xdfj9sRmG5l+//dZfm5v6qj+q7XXne/9xOLr29W/+40d7
ffPbh+5qti7/jSBMf7s2V91wEx7/598wWn7jT/311WC9uxxvuuXZTT9WQ/+Da9+99OjqQ21davuh
s9cD/v3xM7tcfTCPH924wQ7Li6W5+f3xN/c8fvTbw5H+NOujChY2jB/gtyQ+wphxxGP8+FHlXf75
e8qOGJdKYizQpz+4fDfn+VUNv7tbx/8+en41frCPnnRX7+3Vlzu+t6pPa7r68KG76Xt4qE///atR
vnkeuOnw9vGjaz+64XYbc9jR3x9/O63tfXJ3PfG3D/X8yadd+O1bHP7z7wdfwL48+OYeVA838e8u
/Qmps6uyvPonkcJHXCBCGI7V3d+3gOEjElNGiaR3V8UXOO4Au1vOzwL2/VEeAHb25ORXBOzF1fux
/LJp3zvD/6VliSPJYsyJ+MOC7hlYLI6I4lgxJb/MeQfUp2X8LE7fHeQBTC+e6F8RprOrD9b9o4ZF
jyQSnHCB7ywHALkPlDpi4ArhGrnzhORbvM5ubtfzs4B9f5QHiJ09SX9FxDZX/XDTuUcXnZ+su775
sn//gI3FR4RxLuP4s9NT30DH0BGmEtzll8sPTO3zwn4Wu78Y5gF4myfPf0XwLq/63tb/IGT8CMU4
RjF9QDiAiEgJlsb5d+PXk+oRLMXWPwvWX43zAK3LXxOtJ73t/jmssLq1H6qQeoAVOVKKM4LvHCJC
cPk+Ofyf22X8LFDfHeQBSk+eH35Fm9pf2erLjv0DTlAcUYKZEJR9per34hfFRzFmcYzYZ7jiL1Pf
8Y391f/Y6mfB+u4gD8DaP/klwTr33WBuw5f23Yebrv+ye/8AcOpICYUx4eTO5X0bvSg5Aj+JgdTL
O1zpl6nvgPu6sG3nIRu8+WmL+9sBHwB6/vTZr2h9x1frlfuylT+PIgYiDwk0IvSvUBRxjBEV6CvI
933lsYXV/Kz5fXeQB2gdP3n3K6J1flV0/yhc8ogyHnP8/bSM8iPJCaUEfWb7D7zl3XJ+Fq/vj/IA
sPMnx78iYE+qSF+ZfzRBQ0eISUpj9JkaPvCT+IgKqmRMPudvcPm+hQHj+7SgnwXtr8Z5AJt+sv9F
YTv248cvW/fzfpFAdJNYKMS+q1fFkFbHXEoE9PLT3wMOCbt9fDV//AdA+94wDzA7frr9FTD7oQh6
d+TvcPvmxv9WEaZHt4wEoAO+cZ9H0iNGQQbB6A89676ZfSvJ/vVqvq8Ef/vrb9b//0bt/Wsl+Kt8
nl4NV5tPuvs9MfjHV7+oyA9++tk/fdfI7nbu8OH3xxgxxQQG0eKrpH87zjfO7RvR8tsf3YDs8vtj
sDNFCIfcmjPFuVCgC883n67QI6oYBfvjHGRKjMBvuluyC1WBT8xUxZIB2MA+Bayh9+OnS3AMOIJV
gfXGgisWfy14XPhqyb37uiOfPz9yY33hrRv63x/D5M3dXbdrFYRySWIYA3w7wSBvM7h+ffUMaipw
M/5fM3UjMsHUSdG3eNuylUk9qIolNV3a18tQNmlQmK6gZH7do+9MCyf5T9OC1iB4zDCwa3y7rHvT
ZhzhSExZlazY2l01y2w7NWTZ/XgW2KQfznJ7/d4sxRx5mRNVJ7yQazJnEx3Sqe1GHdaKp2psxdXS
lEVSohWDdvSjB7zdt4f7eu8B4wcPOJRiHUO01Mkatnlf66XcWlr+zS5+D7z7kzx4vi5va2zsWidl
tqFVuaEiTny374chaadh8+MnkuJPzyRByFNA2zhnkmMMzOz+dlKB4zV0tErGeQ5q0y7Ngk6GystC
82HEVFeE203BSv5h5k3wehkWmdZxzp9OYi33Ge+w31BX0DiZnMvekMp7tOnHRu3mDokxHaOou4mp
kLGmU4FPl8Anl6jQN+9aVcUvfViWTnMr815HWR3SePDuOJtLm/RxZ6PtaOC0b/JBsbNGLeIsx6pp
tVL9tKaF6/kzo0r01rlY6QLV2O/6aSpXHVE7nM5yDW5rjRieK+/M04U1VUhNF4Z6D5TLl27dMYrW
a5PBP0kk1vwGE9Fsp7muN7YsZZY2hVudjtqoaxIxsuEpyrv+tRn82wb3G9uwZBZk0y/uciIr25SB
+VrPRql3USPDZi1HGbQtVJsMLCs+ZJzYbeaqeuN7Qd7Ugwppv0ZDpXFOpW6iAZ5u9mCk1divO8JH
9zFEeWd12WRdpZ0vykjnnPTXq1Xz8WLGRlvwVpUu5bS8qagzr5oW4E7mIa66PWMN2w1tNtSa5OOc
mKlwFxbcwKsi6nChrSqZJrCHJkEjk0JbGbjcsnZVZwz2vkvqmeT70q9iP9s8ixMqizgRoSj1OPf2
TDQzfm5y1l8t4ONSlvlwzJu2Tchk52em4e15IWZPt3GkWK/LKc7hf0f5BvVsOExL5zRaRmd1FKv5
ozHCFrpU8XiO+754Lhme04JNjU28cPh9mRfLlhMzb1TsTZSogb+PWUEHXZTEHcMSpr2leX2Wy8ql
LZqLLVv6bpstMT6lXUYv+BzcW1OzMz6K6kQ0o78mU2mvUC9EkolaDqfER4JZTeOZ1T5VU52/odkY
ns+OlIU2Fek/kn5A5jAQmq2b2ix8Xy0qdHqOqJ8OXc8cuvBzO5pR5xHuz8FTo5c0mrphBwxveQox
xTydPZpeeZfxrVmQ1WFBXZ50RI5vVjslY2GfRgNPhkyWejGt30wikOOcyfrNTDtutZSV2AxzNb1n
AvWpp1mf+BKP28i0L2i4iFDvd43x5YVrBpGISa4HXwvzcSojnEpFSaHnXAa6JTPpmh3DiotU4S6f
3rVTpKJ38Rwt/V42bnL7BfdNnQzO+o8B5/bAPXj7l1E+eZvrchjhcGlUoOzdQAo/vM7LDIWkUl7x
pDIZDmeuGNZJG0t9/jJXYGFJ0RamSQrRVHiLqIuLtxQOQqNrlLf9WwgzHmmBwcrfElPYfFs3vliS
fByE2sZ4QM1xLuY6gzMcB99rToZCaZMP4rDabrkcete/FgsvbZp1Dl2VjbNx0irL92WsxjUtASJw
cYrEyUxMf1IwT41GZOyXVGblaFMkgwu681E2aDKMXaOnKoiPlKxy1U0llrOWBbEXrkTj3raB+w+t
NAPdrk0nX055Nexy6rKUigI9q6Aj4VIVVUdSxmKfJyjYiJ0oP9U8iYahM4VuC4LoJlM2jFvZu3nc
wfiDO4kmMVYnvOJdvi3rmCyaBv7ST4qd0GVcj73k03Ow9egwIrtEGo1jtpsKm20AAXUWhzmrTqNp
MvJQlf1Spk2csT0oLOJ0mHD5Dtkynl9AbG/LA1orNG/6YXUEPBkbl3M5MTjV3K6pxV09bj2L2uIk
tA4hDeGiMIlErI83lhf7pi5fNUM76FbUkdV+jvmc5GDQ7kwYwcfEt37ddFWTBx3oYHcchfLgBcIn
U96IQzeHpU9rUuXNJnM5d2DZ0r9YJnbM635+wdumrjT0XPigSTZJfulDUEmLacAnaG2b8dT7YHRs
Y6mAe3ISTmVEwEfzzBxcqEykJY79Lmd04+NyPUQxhJ/tyLp6M8S+YwkZ+nHYtLyKDqjNjNXtnJdP
VyAbbzsa9wRCSFlMeijleFxlc98mwLLmSk94mp7RxmWvuobNSTfE3at+zuiZGvtx0sKF/I3t29El
SzFnEID8xBYNRjYclnyqwJGbuMCbRnJZ6S7nWbsXdT4lfl3zbWVEXSSkm+YxgWOD04HmldN5sYYL
X4QJghREmEbTQpoiadlcSj0hWsWXqGnLN3GTA5xsHepOK0j+F7CsqGo16qXlSRdFfWJoGfhejp2t
9dRGsO6WRLYFCFXkdBOXUUIjBphSqRp0KE0YLpkyRbUe25DXZRooCq9HOzWHMcJVt11GRvttPKyZ
S4u1mVMkLIl2MYnxMzHlC2yxaU8LTuX6FPAPL+E8Flnatv2SVKyRzaZZDTe6GaNquSSdKcd91/VZ
s4k4io4LOfX70ITInCDYuLa65M4wfIMXpE5HsWBNmfL7JqroRVi6co8MGBqtQhf0QESR5CKnSRRj
db2KyWyGJUzHUsRrEhfw2I3swwFH/fyRoqXZUOwyu4E0b6r0PPb2NM7r6KJgzZDGY+HPFjL4/RIy
8mLBqHzVwe0r7HTXnDeZYOeyu42weShgrwh6urYF3jk5u7etW0VSk/L5Gk0s1kENk9pYxGmeOq+i
DYpbfqps3eKEzFH9vjAFfiEy2Uqdjzk5NmiJ3pvM93EyuklkxyPE0VijmNgbNmbZZZWV3TGtOpp0
Je7TSZWjbllV7+1aze+XSIqUKVdvPbVvs2kuL7JK4a1HRb7tgSikCo6mVjJy15gH9MpEGCUdj/qd
9ZPYqTCynY2XYR+J/q2ferwfZy+041H+LMKu1ZQ0bivmXOylcmIrqVg3BbYQLKUNCbOt2ffFYDaC
sdeoht0XhoRzJTuWNmxQWyKGIUVecDhPpdrTiMhdxlvzMnTegNmS5dDm03sKDhabpM+G7FyqttFq
rWtd+e52d32cdnieNVvmflfMoT1nmXs+B2qP3ZDlOwg7H0UtcOICU/usRvW+5ITsZGzZISqsTWa2
DJejJH0CD/Ei1J0ERl6L0yW7dT7KqTSWqD2zjsR7nC+t7kNhNrWiY1oW3ZjrrDJUF7aqE+ejne3Y
cQMO3Nlpj4JyWz5GOxbF88ZW1aAFsiYVJu+0UCTfVD3fdxKnTYoMUG1sF3SuRjU/5Q2gx4M3z4q4
k8e0G4u04m5MDJx6YCpreZqjhSVjRe0B2aHcTqNjF6N04cCnMhy6ti5Pq8a06VDkJAH3N+7brKxz
bZgYN8YgcdlZYp66Ohqszqc8S90M3K90XXUyL/2yU9RWiZvVfDJIO9xudnSoYsOS3OLoFaaN1LXl
na4Q9enCK5J4NVQfl1J0CbAvs/e1UxtZKae5IcAWovYNLtZck76rTy1t1kMpMp7raVmAYizlscCw
n1WeNzpMkH8M/dq9x+Cj0sXg9yzqu7OS5FhPq1NlGkeoPrcZIrFWTSG3ZLUyIVknKnDIY61ZuZYb
MnmwCkiLl0SWZNrSxat9oXh2yMXUnbbBWJbSqqKaTaXwmnXjvFuKVg46y5y96MCgdjIKfguJ6bQd
sWiBs3H8rpjjKs1DSY8zOoNzlbRJiAs4GUpf6VCthR77TGzZUPZp62hxsVSqPASaDS6JOihReWbn
ZGVZqXmExLLx4EhnXZuYyc0a2zKJS0nO6gINVUKdLfGWZMV8U4xouBEqh7A0wlS7loAwsm0yYHKV
qroNb8c5XXyLz1oaF8kw5XO6FmbRdVeApyBYnI9LxXbFZFRCkKuOQw/SVhLTZRk3NFb8xuMGZwnr
giMJuMhFN1kvdNG5vtFrKbs0b0qXCOTjOLF0QliD/sHb/Yg53i2E+g1f+JzpRY3TZZ7h6hlksONG
itrszVAO89MaofW4mkz/fGW1QDrrh+b5NJFSM1JAwOvzBfavWGxaZnh5vSw82wiMl53gjJU6x1EH
J7XhPMXrWiaKNu2eEoNSyAuB1zGIdB+ykfMrypnHGnhRtPX5JOaEcgJWU2J3jLM62hJVZVs3gPFo
3LY407dRchsT1um+RzYpAulPeLyItC+5SBgqZMqzkKey65pDLXu6E1RCZhccEmkIg48v+yGiN9x6
yBFcEO4Uj3iud4HN2KSIFOEDc2rQXVNML6ehi97bXNpXc2DTNYfMbd4XoHZslqicUjIFfjECPT3B
mSh0n81kk+GmfZG7ai43U4THVwhSy5N6sgqWOcYJxGCUAeChaDZ9XXdvfBa18DW43e1Aw5qKmuFd
J+yQ67hfmqAL38anLWMD0l3EutOOjOEFChFYtxvxAXxCmTiT16c5M/ZcOczPRsm7d7Sup0vZj/Fm
qSbg/FG0XMVZS3TgbXWRzUvzwuBxuPRzmIDnN0KbSfbPCzO0YPGKbeIpAE1xqNizzg/pguDINJzl
sLol3oNBkZuu9EQD2+8OXRNP+7EhStc1VzqLMnTByxWyz4qSMZFrHB2UrMw5yYTdzSWQLp7F9ZXE
cAb7Ss7vhQzD2cDzojgDD8WTbKT5Rx5T+xoyF0L0amofpWOZ57scCXfVGdbeZF3sEeQzzG3rMqYv
ZgspFvgKBL4iL32A5JuvK9cFK7oPk+WQkjma7QdIYt8S0oIDjZCMj6e1g0y/XtUQdE+nTrdh6l+I
HuHLUbhk5iMHKp1NuqWtOpNr/y7LsvrMg/O4kHUTb4Fr4208hvI88wXkzBHceACvYaadGOM5TlsS
9wcgKSFRVcM3i5umLRLz+Mx7S2zyY4EJP9SXxG2lnavbegRmNOYgh97Xl5iIa1EBIU4mGQHTHZoA
gUVOkLuywpHDUvHyvBgDqrTkBU2bZZwvh3ld9w2p5gMfhmKb+6V9GvPapnUQzcsfL/ChnChiRkF+
p1gCx8Qggn27vjYgRgscwKtNBm2buruhiFdJ5+s39UR159QuZBnUFH8kJD5USgUQgVgKImMo5Shy
qx7f35TMx0tvcuQSPMwH4KpnM9DzH09xK2h/I1bezkERRgQSOAbtslAJuj+HCtAsttDVJWW55sdT
0aR+Rsmg8Lnx6q3M16dyplvIgfeUrrXOa/cMfMxWNe6MZ+5F4eTG8+WMuCLXc9Zc/nh5fzoWlFBY
FvTXxNAmrx7KjnXDRRQN0IEeGen3bDW913HUT4feNS798VwPFVUBcylQxYXit1XohxBnaKptZaUD
HSXyelUzkHKgnMeTFWrSslbrO2s60AF+PO2fAKAEGscV5VD25qAhPjj5JaBvjQ0+QUs9bZt5tZvg
uTFa8cXsrGmqpPAgG7WgHJi/mfs728uYEpJwRaB9nZJvwUc1x8iUNfiLKEKnayzMoeod8B1TtXH4
Oxu/fZL7urhgCCsqQd9njCBJ0bezZX3Bq7GbQZJ3PdJMEnBbWZ11UqtWDLtqHW7N3Q31ZV0W6+tc
xi/mCWJEWtQqJDgPEsKna7tN7IvqBBiA6RIJcf1Vt1YB6xCN6JiA5Lz/MUB/OhcPlv3AQjpjIlYg
WicGLOTKBVJvGAchZF4hiViYqd+XAXenP56U/3mvCHTOCsIRhQgrH/gbMzhxq2q5xI5D6mSNtCw4
SNaia3cMRPG/wSa+RfoBNjGSTCEpodWa3dac7ruBrGUL0MS+BqWpnEDrXafRADgNP40WX6SkKQa9
1qXYLV3XnfTG8MTXVqSm6sY0Mwgb3Slmjld4W+eydjy2oLXVcGdjKqgqiZHsES8niIkRAZW7q4dD
Cek50xEE/RhYlmguUUWzRbvJE0g7Mzu9aWtJN8FEMTAew7cZwmV/ACnDX/94s8kthN8+PUbg2KEW
BnI3E+SBDQ5lxMuijeoEigy0TjM/gHidWRDxMI3dcTHi0uk6xPW1qob6GVlBzWr4pPaV4yBg2kkC
uV3bNMokPfWdc2dFbrKzGcKDxrhUENY8C89KNlX7DBjJ1af1f66KXtyt9K6yd+2bpbO5+fw209eP
/zn78orUp9dq/vj+9n2oPz698DX8+/CW24m+3gPzfJ74tt75zQfQwOC9p3v117+osN69b/UXF/+b
8ustUF8D5p/Kr992J/1Rf7391V39lZEjeDkMaq9SYqYgiIJt39VfaQz1VzAvBLRDSRrfFrw+11+h
8VbFt2FAMmhfh2tgC5/rr5gfKejkvC2FMQEi939Xf4U+tG/PHbStMaQIZ0AewAXT267s+1aHa79k
QwBVsAYhyLzscd8VJyzkLkgtO0yZ2ci2gALFhtvaUnLmvJ0ElJfWaY7YiwhcU9hPtIX8s9e5HCby
mq9jNTUf8zqWYSckBLQxaaLa2LrU6zqC5AdpnkUtxDo9ojVu3jR+VQG/b6J5lfPLKUbwHkGSzcF2
T4EEV8VF2ea5f4m8Nxdrn43rJmpzIi6wqzOaukHYcFUUXRHrtZhG+aJsyvJDn7dleTbP8SAuTbzW
U9L7hoDbN6DwTylaQdYCCUYYOoP80onsfCxIcyayArlXLppAUZ+qvFxOKF58mEBTzHm/N7Tg/dby
ylTnDkuTbSlq29YlTZvPzys+l7uyJ8ich66J3Kk3awNllambj/OlHECtm1RXvKS5y6NtHEMReofG
2k/aTjizCVBzNOpMjBT0E2TIdQWKF9oMrDblxpCKP/NQIo2TfKohWZQdxx9ZKKrhtIq6dcMquV7i
itAEud5mSTGAO9MKwLO7nkJJDsou6whpSIXB4ZWlaKc0Yn4qUniLqS0OawZBTdi+v8kMr3bUVMil
RhqoFfFIlS+FWSJQajq3qnxXqCkKxyoKU7d3q6ms1U0jlmkPGnoPCWDrSzHpjIKcMJxGpHbwqR9l
VWvalybnydrbkbe7/++HPrWBEAjPf+2HPr+C8qV7654jgp99dkTsCN6tuO0AiaHnArpVIf5+dkT0
iDMO5TLMPwXgW2/zRyMIdI1D8L9tQaZSknuOSMJLAPBqwC2hgvcS4UWB/6YRBIjuA0cErgxLgmKF
CAPi9ZCE+qxbhhWykGTs8dShk5JmjJN3oN3m/fQuhG6tm4ucd2qB6gEVFdjq+yLLeQ0MCAo8+G0J
jQMQ2DFuja8TJdvJnWNWtq1J4uAWCkfexXW0sgu5TKDGbzM1tDM6nheTrcc9DcTc8qvYHxeNJzSV
tIaegHVuSZdWS1eIhPRTWKB4A0ZdQX4I43NBxwzU06qowSbpinXhBlBtQSaLbyZr5/iKR4WbPwrr
y1DoAc1jEJp2g5qToeB5tjO1LdgGjxFpk36ZDPhUDq/C7pyvsl6HmpMPzTgU9KLiuCo2U+nHq2oI
ZX85VFMfblzF0EW+grBzTqoFx0Z7qPoPJ2TpC3UA2lN9nA2dSAJepp8TBZvrz2XTTed2RF2/C1Ff
QJGGZXmZQ6ZLuugM+gCqkNgaqsQ6yseabpqGWqOhKDofWKG6GxQRfta3cQmKh3fs2owekvpibLCO
KkBqH0Eh8GM8lGxXTfMAhei1WrPjah6XV6gqoPJUjuyETxaHxKyxgZSvkq8GDmpoXpNsD3lQ97pu
uRxeV6IdvSZjHr/Gg+nbDQY96c0A9Y0r1pjsRRXi6KTOTH+JZzG/HgbDrso2Jmg7FP3yFE0OSU1t
sTCtiiF3UJKdHUqwCc17u0Dbj6YrVeWJlXHfplnW1u9U3LVvJ1yjLTQSJLmJxzyFfoPmWVwiOFqx
H7KPswXtblN0tHWHluCZbCvui3EbIjydQGE0mwjoBIqW+zI3wZ7kVeNzqM11003TVoXb1UsOOuua
leLaKvvcsl3LFWj3NVmGV+VE+1PojuKtDpB+nlSDAjUPgjkOm07mwFb5cMqbaqYJXpcBitxNxlJW
T/VrjwV7K7OxfpMbIp5Bdl/1ySJw/S6vA37DsqG4hvOqxJmEIzymDOqsz8Yax2MSsJiuBfiJD8Su
KN6TYKE1Cy1QEN+08wCuu+cWx6CBVvNbxkvsoQKU03dG0braQI1bjptosSCVT3UUzjIokL2WHanO
exPEMYgv47jH9UBtajLm5neREQ1NHIcmlV3ZFRFA0UflvGFrVJW7HmdVmYoFnFKCMO+ZHsYR4tni
l+U1ypqYadDFo5d+nMZ2M0OJ4W3N1vFNXfAJjGBaxxOoj4zXuJPd2dLPT6t6qTcqzMImqu8ENCqE
5YY13fra+YxdNM04hhOoq0BOxfJSLvuiCW0ERRpXQgLc58NLK0mxDQH1UA5f8/VA16L42K4zrbSP
ZMs1L/j6DoQm8m5xIX7ZxFUL4lXZD29v9+iDkDS8KFcXqJbRAEluDgm1TxxUDN5JNUuVcKgkf2zm
0V6CSO4jXYBeaTX455XpuZjKy2WQkBM4h3tyRnqXQdtTbnmT+MzASAxXUP+iCwA/yGh5irP1/8g7
rya5lSRL/yK0QYtXIDNLC7JYFPUSxksBGVABFfj1+yF5u4eVdadqOG+7+9BtNOsmIwF4RLgfP+f4
+LXV9vxZ9q37czXDOU3aqEjPC6u2s9gKOBLjmp6rG+u1q55KOFBT7AcgHBS6DQ0gV4ZVGedjHZq7
ObJklwjt+sG56tWk46p3uvfTIqcNd8/663Vd6TrRmXc/09DPbsvC4Sk8HaT0rha3STRlebSPIGjV
cViTRKXm0PSXkaOiz1azhLfOpOvxIgvL+XwIAmnHbZ0dGsv7NlTh8KNWaX/XBpa6a5Y0/avogY08
WkrmHUAyZCxpW9VNZ4pSxyX/hnnwImFYHyP6GXayiFbBesqX5a5SZXgz237xUxTd+qnT3eeab37j
0QH6OAaNuE5paNxNpOkmbwkKTrwas2ee10DoxkXdO/Vnt/P8T1blpRDIRAV8fKnzopnOonS1wksj
d6shGQIjyFf4UpMqyw9FFoyqT6ywThvSalhu9b4OikXXxKucDediFEvH4ZR2/fC1CaIy+Dn7OvWr
nTs4MGL6yoedwJ5dyjOPBM4IEs5XLW+K1m6zO5U7turizKw6EwC6D6I4GBsn2zUTTWdaWeeyoht7
qZfZF5c+rXLjCozfCJ6E0y5jUg1rrEyaTAdzKnuVxX6l7WU3rtqitTqxQYbdKDqrSLwgs/L3cm5m
/bEyjc68s2bLKFI6UjUVJ0R+VeWxmhxFp8ZqPPe290PzQzdDoCHnric/jpau8OPSrQqDaoIUmkYJ
WfptsPTwv4KwpAXRhNnNQFvy2h9tA36NLEY/7lfnMp2X9DK0ZlPdareXWUuObXbeZeDW9bWq1Gpe
pVHnzFeLztv7mS/n3uZGadoHQ4e62jVDMZMs+K2rl0PTNIP1rU9lFx6c2s+Wy1yk+ZNbKD87b63c
1RdOajnfda0Aj+NiaWtrb0S9zJPQXtMboUSa7W3tFze+v5bdTS/0SsSYczpOkk5TE8xnY2R7+Qcb
ClLzDhJHJL51qtffB7us6ea1ovTk4zyLwdwXQTR7O3shUTqbqlkXnzJI2X2ycSPNCtrX2uhDV+ZZ
OMdT2Bo+ZY/sR+NQqaaw1xgatzNa8dyXWebEhcqkzi8hZkXNEJdOuZmcjLR5vzSmIb2zVXMouS34
aq23Cs2Bzx+Mb4A7JwAWqWPgBECaiEmBN8LQeV5lzn4mU2K/2+kigAXC7tDdzpHyk7BpHdaLyCHo
/yf9/RuO+J1YfIrmOwHSOfJV06Sm9chTt1/0G/m2By5W3PzdDvk4/TudJ1ljXU46vRq78cda2Psq
VOd5bz+QHOaxKQU3r/1kTubHog8fqt7bv/6L7A1b/A3h+fWLoGdZAMkbDnlSaUM6rtfOibpdq9Lb
eWw/9NDxWmu8AAv7mqoVFlDUZ3FumTV5hd4bMh/2kci/efP46DTiB3SHR06ED1kn9yp0zonRLKFn
Mb3xsU4y8b9/aGSFEcJRZAAnry6sTehONj+0KpbqTIBaxZEa3wKdjyTr0/dBsk9v0g6pIo5f8Lcv
pFzl2f5kbF+oOQvD4n6sQnrTlIm543wkEdvXINNJqvK/vFldBtANLF/e4wZwU4+9irW5XFRBSZ9/
mX9Vkb/8YP4pek7i9fgK+FTkUxYHPK3R59Ezp46gLuIV6BDqTjqqWIV8kWLwknLth3gYhp96kj9y
r4X6lvUfRJ59WR1x6zgpiVB+sXS2iANlQ/4qs7eI5Vup9iKUfv95G3T726srijSqOMe6Xa7Dqzyr
6j3/uYXMdDeL/LNvVBdRGuyla92Ua3PhK+usyicDXozYp85gnzuGdR9N64+ggFTb+NM7q6Hzuk7D
riKoEuG6b2zHfwopUCaf5g5SLoyFnv9gt6qLxVVut7Nyw995ptiPdhruXt9h21M/DygrDKhDXZpI
gGenpHdbGaN0OouDBfbVU8peP/T13O/E2MIRj1bXf//6gi+fymKL0LbaUDwsRE6eitTJn4vjU5n+
gwosysXGVGp447mO0XbyYJGzHRo+6DCQ/MnnhsYijWjg7XlV40dJGQn7gpaanZ9HKXTLEgrSIah7
+7tZLCsVcO2Z+aWldXA3LU57JVXY3XK6+zeGZ6d90uSyHZIibOXHWo/hd78kGd2tk179pBBZ5O97
Hdi3Upn9Y9qGeb9RNYwu6cpUPLz+Bl9+MrBNxwot+n/0ZU6FGK5IHWvUawvrhCLEUTsnVeduV110
Fvn562u93NOsBbTABQR1w4m2r/nbplkHy5w7tbTwa4O4hJg+i2C/VvLema2z1rRvj8v9f4CIP1Nf
/Q4p0ZX57ZW/AMOfa7h+HJH6DYk6/rVnINR/MCiLLfO7Ggm3MY+UGnXu9r/8DUI5COE9m/zBDG07
IP3g5vwvNNwJIg/lteeAU0V/JEbyj3Kj3zYaLgqhtbVdt5ikJXkKhqeUKZWyXCOuAHmMM5GmHPEu
hdmu7gPvcvGsfGf362omtmGbc2w5g/64rlpaF1NhdFFi+rL62UtLP6RpJJ2D7Q7FOUS84szOVlXG
hpnBAA9mkdKbSrvz1k2LRBW6A+Eo+hQWTdpdhMp4rNfQS/rQrK8sqQczcRzRf8qLLtjZ7MXvNHnM
9wFp6GEG/01c2/rizKJIVjlw0oXjXJ1nXQ17ou3L9OsCcPxFp2UPoT2AuGTpuojFUJYXZQqJjE9y
ze+OFJyy0O2TvrW9nxwsUUV5N807OMDuvSd8kA9DuUkrnPmdh44hS8oxpZh2BEUPDJDRiacoc880
CqA6hnBbzjtrWGVx0XZyda+EWgLnsiwr9APcmcUDTSZ7OnPgULe7QIlyuMnKJT9rYC3fFEaLMiav
A++zueH7j7Y39vVrEHVld9XjkjW52mkrypwHWaRg8ud1DUfwW/kLj5YT2Bbnnup0NO3ELCQQNNW1
Kz5Ma6hTQJS27axs706gChPQGWk4lyRVa6tQPHhyFJbxw4oaY7y3YRhB3OGDIfPa17kYm97Yyb4P
W/NmkV5YggquiAEoPcaqyRLC24BjvkttfyxLN7GtOrJuijCEebpOsLSAmTgTId2Z4/cZPcMUSyLo
pio86EJzN6JPmLyiCa+h00AsC/xpEnvDWvxPwgtTA3wG2HPXrQsKpRk84es4eoCSjVdGV0E/ecN1
Ww3uGsZLX/fjQWQDINe0jGlOyFO4j6NjVzeDW7nTe9+VE6ElHd/94nmZBpYRUsfN2E/Rpygqww9h
Vza3fltk48GEA/cu8Jdwem8VRu1dQMTo1cfZCP2PYo2K75lZO+5d10zt06LLOj9bA2OBS5ZXadIt
EXDo0kig2dYvymSkXZTvfOiedKTmoNRndHUGiXqpnr/5vVemiOaMXIMaBuE31WUpDPHWHrIryELr
nFht761omAwVgTmW6+fB8bybLrNUerXac1vFtDOgNAYLPKJ9XxvruDPqdL4LM2uindW2Ol7JM1Bu
BLp/18rRfvQ8bRs7kXf6Sz1OrD3VIYiLKkd4qrOM9l4ZDtalhbAprteFnpfwJudDl2uULhPC2sci
W+1i3zU6u+gbPQOnGG0KJzGdO7RXaTevX8Fn+nnfO2uKdCfQaXuZFWWnzpXMsyUZKscs4jod2rvQ
Ema3W1ajXD/UWZvZcaOJxXi20BbcyYaePexTJ/gO4bFCsFGRDe3suW8/jFWRDhdc6/6a9CNyoF3W
Bbncy9KfDrkFiZ6mexQhL4CxPMet5Wdf21K65401Z3ckeJN7kLVRfhGjU2gV15ELVjRbNh9FWLO6
SluX7V8Euftj9VvnvrVRAkXe7KRxk3bFTzhr5niYq6Za0XraeqT6z0wwQaPKG6AJq93p1Oz93aIC
eS7NsYWJ26T1RwAt+zPEtFTGwxo2n8gCvS8LdDwzjtB7pDur1nBjWk+okVAJ6PW3OdaaIIYp9bmz
+E6W1OggD7pzx/SqdFpYhWna3a2jH30yOFjbeI7YQwdUMRKZRxvlh7CzBmrDSXRVLOco2mQv3VoB
fboTRPRODrkf23ldIZQQRurASJyaXSFQjly+gIkc1aTBhd1FDeDKL4RIQRGvh3iqBeF05oyzEP4u
pzIXh2HqszVBaWiSvOezBvmGs+Kv/QwDz5z867bxiybnOCG1knGZqvlJdimMfLtz/DwZbVMZ4bST
RdMWthd3qTZEex/MtlO68PI82U0wT+eOd6zYNDMp8q1wzaq2lo3ESLR0vU3XFIWigRIFkskY7nMU
BIHcLYGroFK76bLEneN1fXlReDRiEptr0rquTWgq5j4fLf7dfQY6MzcH7ao65hgas50NRxY+bFWC
Sp+FbrUijTL7UQTTLk3TZRz3Y0bJdyW9THQ9JWHpL+W94a4i9OLWjWS3L5RlfPMyR45xP6dLd+0W
fGADbPTJmxtdPujAqNXOC0cd7dKwrx/yLgqaxM+gG8ez9LSfmEIO/bsibNLxWkCGganqRas+9xal
flZerT4YiBwWtDYBpG7eiPyRyaxKDwJEegB8rzqdNM5iP7VVlq0fjHmGy9RXErw2rVtd76RyRXBn
l07eXqWu3Zfwb00Rsk2yaI3DXNDajecq8P0kNJQ9nHWKH1/E7Enl75REzvR5koilslj3/jrcDeto
0TiXKUzEtpCzOgRWJRGLzagzHNAVjmfHzgb/wlm1L68zc0wvdM7Bcj3L0aTXZPNvrmdmnVfubeF3
i32/mrV0kqVCtXLoltr33xULiNfOzif7KVVO0MaVtbZRAnG/ULezH5Xn4azDu4Enij6m4diEHDLu
5N1WFULny8qcuLHKvjTA4vGCM+u7obRmHYez6d2ZdVB2yToOEinkVuN9A+xPmySU4/yl6pCQJnJc
0ltvMvSD1wpxoEvPMdrrPEP0hhZQDlZs2aP9hDYD8I9DyG2emmDMP1eU32DcdYnoTVMP+RfSSDu0
bG1WP8BgtL2PRrEE2kyMqazsS06SyN1XnU+DI0Gw2/90Gx7qYxNuTP+mkFO2U+HQeSIm+pW46qvA
Nc+Kdq7WQ6hKVcLWUzNs4ZwdgUikgsYKQOmaxbe2mvx2H07pusYZsajvJ7lk6dM4rNVT4S+ek6yF
zw8tZLN906r22n1DCpxfaGdSHpxow2tlLGEyywO5ohjhAI3LoR0yS1yPkfDX91a4ptaHXGdmsV+7
JgpyFMed/QS+P6p7qb36Hi5r8FRUMBX2iypt52wcckKltuy233uz207x7Mih5LWtM8ppx5L59DQW
eHtwOqjKO+gQ3vt51hsV4mlwZ9jhZqrDuCqc6rMgts0bmcneO3MisaI1DVv6baHfcjX4a1DIIK6m
gUd0OgME11NRP+2d1IOzlRvaPZCHZTfWMtuf6mop7mzLkB/CJtQ68YTleHsatY5OlD+RlQ8WV7LZ
kB8rpKj8++HU01mrXAe4poz6T2Y0tG3iZuM47vTsBcYeaYlf3pVeO5R3AFHCRmZQR+cr4kN1STer
APtblvywVOZ4KZQZfqVTUE+J4XXhU5cK1AeSoPEfjEkhHTNFgJhel3o8kN5WP/2hTc/FaKRE8+iq
n43pLY/tOFlnkzCD7LyyZft+ZavqA3RaQjQPODp9HuEiRaG1n0RuvhP9Ot716G+/B1k+03Qw89FO
tlwyMVbD9Ih6xx2SpkaAFhtzRtSHKYzVnWryKIpVNJv23jfqNQ0Qk9AYP4Rgo1dr5i4mjbvJyb7L
UnbewatKGsu2i1gyCaRU0UU3Of7nxiiLq2YAsY9TYc4DQFcTTslcmstXr++0GztBh7xwIH+kcaQq
X5JnU0tfh36T3RiWsHBpVr2HNMGT4NR1Mwb3ZO3RVynL5lAsAyExOCIHurPBxRGuucu8I+udPmTr
HIzn65Dpe38aOXhojhbn4IZoXmQm/GgfDP3yV2kWUXMhJ4+jTxmG0x0i2p1NbAKRNpfDMlpyP7dB
1sBF52D/MwDBhp3LSWVTieJ+ASnrBIYpXWvBnXnzO3Aj9kpJavETBQS/hSKB3zyYUYBAvh/W6Q08
cgOSfq9LcRDDGdOlXQzqSCF8Ah03sEubDrpxsixVOcfl6qUPRY1QsYKGFCMUrL1kIme+d3J0fSsp
xfzGs59AXTa/IMCrjlIeMttmkPUcPOGa7tYy54hupSlulSHdg1Ba/fwNL7j/9UTPUPvtQU4f1MEV
GSqK65qmf8IBXautLEI4SE9vbdUu6JRsk9HPo2t7mWkkRgbd3lisC2+BrI4Dxep8VHhodd0P8H5R
aL/+i14+N74SQAHhZjMb+EdQ/zfQaCiMRiBHa5JVO+7B8inna6HTd3++ioN74xZUpo/12PO3W1oZ
6sRj/zY01wsKJZcUR9TYbL/WE9lA6+cv9ygggGdqb2wf8+TlektIGVnALjch1bgc4LYdUsV0+rHQ
0OveiNmXbw5HSiQLAQApRJ2NOfQ73AYUJ/xBzAjD6ogtoj132dO1n9QbkXkCIRKZG9TpBn6IM7pP
J/z5OlNrjlx37A20bVNxaCC0tbHQ2KyYTlvvS2fIxcXrL3L7J5+/SEh3cKXoYvogif7JZthYnlyt
eAKE0Mh/9rnv3HtZNiHsHf0P5jrLb1w3S2IaxOkb8fjiG24KgcgOeFjPpNg6OYMa32wh5cMET8tq
5qRePIQCtpKQBPq0sLEAfC1irJOe1XbkeRv9G6lf5AT2aWDabd7K3ArJbSbaz5RrCxdDUWn96EHR
SRPWD94JL/M+0s0W9Zm30Sjztsw/v/5DXnxkfgeHH92YTYNCG/H5R9bKLGzH8FBkDeGWk9QrJYTV
k0slZlfSAPUq/83IOgGMt4f3OW0d29oOJNqWzxfNkVqhDEQs4A2e91E2gZVaCe4ontxVtTmlNPpD
VIhx2Uep/IUe/7cdqBff2TM3Lh60YaKa7XNyIlgQG6iJYd9UqKSvTGQnDUVhqH6mmUsJ80dvl/YW
jGIiGt8vn+Wik6DSyh/NxYX2UlGfXo3jBPYOOeELJIli14cghW8seHI2bAtyhXDgbZZ9Ib5Uz98s
BJQhs8cGm5QhAB/FMoXG05un6knQACMjJuK23uBhPKdfnHdhXmVtZGTIV2W776PC2q2uyoKkme3i
3DeXt66vk4D5teC2HMF67HY/fywf+wN8RlCy9aljP1UUrJ+gCtC1zLzdSD8KsaBmo77+8U4ihUUd
uuv0Tzb1DPqkk3epvKCfC92mgLPzdwEkk0TN+B0vpLfEM/+wEI21CNTL9TjZT7Uzmc6t1u6heGi2
RVxVKb4H1VDGhV3qN+LjH5baPMkoL1gQRZ79/EXO5ozHDEVADGOn2B0fqiI93UXb473++qzt3/rt
MN/eH/R7LncP9HXL756vVQnfK5TjZwn8bg0IgpwMAHQephsUkmsBRS9I3zmNErerpNSKLWwpoLks
csWzxK386qa1lmrev/6zXr4BpFC+623OsfBW/ZP9Xw8QOwpFfx+hR7EXJmxvGY7FPtr+9OdL0VPk
PfPwGGmevACMFbIFLWyWWN30GIzz4yTHR5M///kypJDcXRaSaSRYz99zkRdoKzMg9MEqPErPqtrj
/gG1YOir/8XLC2kLBaZDpBJEz5eC1xqEUxmmyaykTrAow2SB9CPJtz+9/lQvt/wmrkaLESFagtlx
shQAS1WiP08Tcp3iHPSZ/b1M43ohS84Y+h3pjWfU07fXVz2pB4hZknAuB/wzCZDg9Gaa6tIQhQML
kRMuQrZHrXk7e+N4FykMJdYsmz9hKjReVCHtnSHs5Bv56j9EZ0B8hiTokIHIWJ+/YIrlOewMZ7v/
p9a+D8zKfmqqLTeQvuQHvf60L1fjUU0EbZDDI9Y9ufylrNoxCjoj7nr9aMAsTQZ/ePwfnAUvF6L1
h6hmE0NyC3onH9Mq5jCd0DhQYC3HnUAj7X+1E3yUllDuSYpDCDAnb29omyX3vZG+h79Ou5xv9LFb
xgmlBX/601cHq26zeCRWNqvDkxRmHgbIwlbLq1PF5ba3JcyA/83eJhAgQZCPcueSoD2Ph8rzqIU7
+qahmzVX4K3fpePWV8jiv7/+PC8SB0gQ4UbKIeZIj8KTV+dlRt4XA3BH4VrFuevN6HjePKn+YRGU
V5AvybUZSXG6yBDAl2uKUMSVU9cPKKAUTm8okP/4UaA9cLRHCMAo/k4+DdTJjs7QIo4mc++4X+qr
DmOyP96pcIqxmEdW4XBQuFvI/1a/kt/muZsNIrYb33aw9pJ6OhvdgvQZWjIZ/OsP9XIHsYa7pa2w
YWjanywnNIzkQAOV2hBDH6t5WS86DWBQ+cGy//OlIBKRSWKhDzPmJOacDlIqrQEj7mUpll0V5c2V
iZXmRdPlOAO+vtiLkAAEYBQa3CKMSl9WfKUsIg3oDR9bmO7BAAnamxnB94erkDVCnY44GIgHaJrP
P5axlv0EUTnCWotwUyCuuAzgy/j6Ki++Eavw0kD/tuuYO+v5KiMeHYbflyJOKZ3n89EMrYlaWQbv
ySXd7g3Q4UUSzmqQOjiEjnFxmjUuo6NCP+0gw+Vl/tHZnCcYDtO919ZE/73w05vXn+7Fl2K9CMF6
SCqDKfjp4WoWRdjRYo9g9wApGzhg4SAbFud/vArrwCEiGnAnOM2ZBKVNU3SNQKVuCH1lyoVyMIS7
rdM/jTw+FIBNSH4GeoNW8/nXQhMFcT/HRcSW3VjSXMO5Ky6wAujfWMh7kcqw0paZoR+EbcN/P19J
pfNcGxl7t9rObpy3lptcCPsvCTvhulWOyKAUtM1dG9H8NLBrr3Z4RxXwPXocZJBVl9C5aZCYfVw7
pnGFmcB4Dd8BxaU1yHxvBXq8HYfJe/Ia3zGSMqvULbqU9WMWabAD4Ef96LtD0151YqQRhSSRynMO
3PwdLW5wvyHFijDOSr9LkW7TaTinf/mpE7NTXErhpV+UNyzZwd6qrMdl7sUtmLpyYpo3zYTPTa0e
57UN01s1oBuNaQM69+hIw3WnIDhcR4s1I6p0U1Hs3cbxwZVDO/qxTosvceFzZ3uX9v5yvqa6CW+H
XOGYFBikO2EwAv/+aYQxe5EBcTgzUMRS3518DdjJSzFC4B9TclhVGjWNpzfj+OXuxD2Qu5TuInCr
d1o8Cl6H6dtcD27YACc51SJu62gkh5wNcWtp7Kz+7LFgZVNoQbIySdChsG4/6Lf7qOnnCojIw05w
LNXPJZLuWVVP6Z+5ljgb95u83OeE4+57ASMXoZGvHvSPuF8cUnGsBHarZ8iH15/l9CBlFfjLEQgg
BwGQ3MlxLaoc883MFPTux+aqUC0eX6oSVADSf7PQOD3XtsU4bkiw3C0RPk0XyqId86YZjXjEtjVu
JNdCSuPy1yHwR6TFfxbo/67P/x8q/c9+NNukGvV/jdZ/4xz+Bx59QW98Pnr1vyS229/6xW50Q+Zl
ObCBHXAL3MG2PPhviS0uAHTbNqoidGGQW2Ll3xLb4F8Uqhwk8Br5Pxzvkn+zG6N/bQIGXPP49ygV
Qv9PJLaoadlcv0EdtK+AjMESwN6gLZun9jJ2NFAVhk2fFGaworAfO6eKAgOT07bxzjy1Vv2XkABu
fko9p+0QA7eMaEfcLChRkmC1xUEXtyTIqEyMTk/GARy2CBzk4QtIKWp+r9UHT2U06JKhRaqW0MJX
/CU/r5T9jkMtkI/jL8kLKjL9fQ1cQ3zj+uyadx4cE2xurL9VM864undO2wj/NjiqapxNYGMctTYS
q4zzya7CXd77COwnPDysPfcCSpm4H0v3e3eU7QDtIOFBJpw/rWZfLJeTr/rwAMQ+Wd8QHyL+aX8p
gVLYf9WuOEqEZqo293Ywh/Y+O4qIhqOgKNy0RdlRZrT+0hxFRwFSk7bYFmU2opZh8FFcbVKlrJ/G
a7r9DRyPo6BJFmiFVVwd9U5ZasEaGo46KC15BHrbyKPMo1IKdkY/7zg+NwlVaWFyENu/xFXyqLSq
j6ory0Fq+V5Y4EOJmNpNmjUddVrBUbNl/RJwhZMBTUGi6zKcTeEV1FBgnoKj8ms9qsDqoyIszWbH
TaBxIBaz1iwkBz2KyJB0rijK8KRthXmOmNMy3/G79AopHNacd6f7rOnelfgh1F8Fot/ii54J9+t0
cWtMuI3Sp8k9+pX7YPr1Wr2PoJugppiLLt91LWJDfMTbZcneIUL07T0RUPY0Upayv1ks0chDXYiK
jMJtSuOJbvI6fnb6KGhxnISklv01hGY1HkptTuLgIGM0D7ApBwTCXMzc5q1fU/2ipItgk1aw4siu
N1aUPuT9UPs3Eg/XMcH+CHvJYC6K4X0XrR3mKcOC00FJD39FTubIYuf2i6jNfTkZ9no3ExYgWd5a
t59RkAxGPGAqGd3DpJv7xDc0joR+t64CY3ivGPaBmIz+Sz4pIb6lpVN9mOdGqXRPI3XF/AG7fFwr
9ODi6zeormh+wib2u2sYQHDVq3p0O8hz6IMX7mgjV1Pca68JnrI2H+pz2xEY23V2Kvw9nWHf3y+B
mroPlpkKPlAkPXlmLo3Rx3rszPXGDlASDZd5C8Mq2FvtoCKxQ5RVKYXd7uhkiziXOgzb7/nRU8OI
atHpWBwtN/TRfmPdnDiKoylHcDToiI5mHcfj9Y8uo//HPGUo9unek0j899cMg29ORtxuV81//uLf
N439L9u2ERtS14M//vuacfx/+RZ4JyiZzRHvbwT2/7pmaC4DNsFfoJ13vJv+vmZs+1+AHKB5lDLU
09vl9G/jnPtf18drIz1OsiKavdhFIPOBnBFGTK87KSNglUetp3BfF77xKPp+E0nfZI16I8Wj6/D8
NtuM4iBj4JuztSeBRE9SSW3DrCuUSWvebNVmsmtcdyaU1Ye5K8ovHGf6qZl0AWE2CIKvrosA787o
McfER76EUr9q9gS7K8itCFB6be2nvNXR+tEs11HstCzoPMfuINu/kMhOyNLyAIo1ntJQrGsZDE4X
Y1ncdPjWMS4Awu7YaqigDd8laVwDwxk8H7BJX+Gt5mfB8Tjo9OhwNAwBx0TLhJDofmkGsjpVWG5+
FUm/xPbJylwIzn2eZdBkBSQcd8YTLfbdov7ZuJOVPlQwzHHzLIFhY0tw5R+spc2Gvd+0axcH/mxP
cZHSW7hsIi09fCRsU1yWGJh5e8OGgH8baUN/nsZgng7KoRn3YJm0d97PadaZ+zp1Kr2DyK3G9+7c
p+FD20Re8x7f2WC8x7NAtV+MuVltLl53KYgiM7rsyUdVPIRThvstYkf8LaXt7cO6/gpfunpAuruV
rjBXd6AFuLorXUn884PU/qvzOm5OCrBQ7f3U8+9d7eQf4L5bJNNNY1S7CK+GTYbhLj8CxLtffInP
RzxgeH4XVXK5CB2E2DEsFvt9YQT1OcxmdW4uYc+3jbps5DVhJ0AlumUyYtFjdlUzLeNpHRpxgIVs
57E/6OwOUlH/WdSe14FTFO5n5n6gQecGn8BNPbODu4b+6qZReAKik++gYcGP00+R1ZiPFrZED+aY
/UBzMBaxJReKqrqHC3dwW289xzC93RGyn7xuNDnXve69P1tluROkiGaSzXlmny2YKN2Ty03ntWNg
KA7xsdjXuutiv3MvF+ZCvLPLwRnO5zlfm0tRqWgH67cGScxX6847DhbwlT87Bx/sv3zIjnMHXPwZ
oJMf5xHUx9kEznFOAQ2GUn1pe2ahbMQa5he46B8227FtxkF5nHdQHmcfZMc5COCJzERojvMRoGYx
KwHEH11CdpyhMB7nKVjbaIUKNJMxC2l2HLoQHCcw6G0YA/7Vzc/V2s4IOH5cYGtKL/a8P05x2Mhe
4xMUIaY7OLPNpIflOPWB4ogJEL0u7V27jYUIp21ABLloMmRreZ9ajI9IJzFeQZyBExgwYyKz7fEv
Jv1wH7rwwzGJZhrFmrU23vxls1eTtOI0774Zxjh+puNIbypalxxzBaZc4PE2faTAzO4w9tJ3zHro
hjMi2Hw0BDMyBNJO9O12w0ASJ1LZ/KE7ztFgPzBTozzO16i2URtLa0fr3jpO4Ei3YRwYlGOH4mwj
OsJtWIfjHAd3WL/GeES/ZnqMuMYHaxRbBk6Y0PMC9P9wGvFSqL/lWB1fRcq56dai/tLgF3tPZm9d
D/AvD/02RMQIGCfCGSJv4JYyYmQbNuIe546ETCAJj7NIwPGnfbENKGkM1/yrhj+bo24psKNCOoGK
sXgol2G8RbadQ0YOhvlnmQmZx+M2BCWsluHC3gajVNuIFGgpoL1LBN/7OD3FAsnEyIGRKtSzKbQR
EqS2lv6+I8B31VIPX/12th6GbSaL13Wf/w9557ElN5Jt2V/p2Zs0ckGL4YMD7h5aU8QEixJaG2AG
fH1vgMxKFlmVubKnWYOaMIMedIcDdu85Zx8kVRXNe2PL2A/eGbU8PVdE5jlmbuUu2d7zwnmTza6x
97/kZss7z8O2CIuFgph0q4oxuOAO494fYztUycxia5URuWb7mPYom4F3vbzjuqCBRnG7Dpetlga+
3vip3rtqcGDTW1MJ2ZOCSLX6a7kV28hSa6NWEx1ohRKaDHobHTgwWVTUjBTjmCD/ofxTlpOpmajL
VqADhx16Ttozp8tpSF7LDO84VAPHibmjn7zK+kwzzM2YWTcr/JO3Vl1i/1yssQNdBAyVV9oafSZJ
uQ9VIP1xxQPYHnHNrZ/GNGFtIuoRLP7Q8TQKXPUJUiOlQf4kntJulg3RV2e8HvZ+oXzvGrJU9bbj
g/ySb01E/l5KpOlbQRHPCO8mxfZ9gy2DAiOxlxlpW6+R52r1JW+EouigS7mZ7RVIfeYQiOmT9lUN
PSs5UST9s70XJ5mjHL7Me53SsDUrmRZemXja+pacvXpJcjkfGw6g5gGLX8lNjoImDLF+xFZQtmG5
FTjVJlVOnthanbrGAhONJbZzzsu4OpHntw9TKiS/JzkvN1oENSMNbVTQDQAbhBlzLGUbiRsqy1lv
g0Ku74u2NiCxW84xs9V456kSby4h8jizm/oWVD/pka36YYiFW/BtsPruLkkC9z1dOPa5KNMFw+lk
pNxTyp60QSMuk4y6Id3I68di7drLack8QOKleb3gNHnaQJ2h35lm1ANwOAvVdVHvlAYgCaz3SOA5
Dx0xnrVMLLeQJNT10LjOAG1bLu98+7Kp1nY46rYA84Np5WVxhfY1RUo5+12WPyTStWiembPLflXj
Cey+S1QXip/J3fnM/8Ge98cFiGUerGcMIlDEcZIf2L5ZJ5fgyqHN+vFxtYT1UmbuEOqT526E6a2g
xGlLjPCdbl5pxFFeLSIGoW201dGuc+coiNndN7P70TZTddILL4mK3O/e24k1hGuSKxFOflFGTmo7
V0PZkZI0NaaHokrZZTaQcgY2EFy8wdXYWF/93PhgrsV6CKYS395QuqFdwhgqSdMd54R30dFc5yav
p/rCKwhNzW5iHGuvmC5FUpcXnev294OukgvK9FasN9ogrlZXupeidY1D2k6UczUB2FbDQ59M6urg
wTkKlW+rU7Z2G4qwcZ4NY6FQoMjXcznrRR/qyezdKj/FfVp4TOp5+pkBSh0rKFHkgJjkD5y7OiTp
O8zOIfDQd63j9XhVA/DY9ORBtpeMTfFCmCrUTDAHeCzLqDE8cfC8tI88vW6vtR7Zb/V667OzlPLV
HVaxnqk1aE9lhn+a3JPTn5h683tdLPVRusPEGyh0937ltAXlCPT/O7d1isuUz5yJTHNv8rlTcEO6
+mLMg/KSHGj/0jKokl4hvlcNnAj8jmNmORvmwRjqrzX/2RWEKPM2WYCkuX7bvZGTFlhx0A0FNSGB
H/UQIT5KYSdvUgMiu9to9mEFPh7h8NfPVWrQIGOvQgd+6PMdtHLHTSNwK5V5kquovJDgZRU8I1zY
HJv44K2w42qwn8xg0e9syZnIdMWqvdMzcFZbWOUyQerojhnC8hwNEFTKKAN8+1kLzAIkLK1bybNI
PNk85Eut7Ev0P13cwzGUVmhNvnfCsCRfmp4Gj7Cbc9rbpsIg4D4F4naAXVicUr+0ngq77G5M2mle
fLMGm7RQnpDTjMESjORRCfaSGCbme5Z+N5ShpO//8TPut9pKk+Xjfx9ybz6U5R8VwX/sUref+j7h
Wr9hfyLVzcEXc8E+/n1PivuADJFEsEXhjWJk/WHItX7b6M5wCYmY4dLfkKq/71K3nyL6j7maTTq+
KvPvDLm/aGX4tNFQdX43fA/8j9n0BxkjkbnJxkPS0mDOVAdYVXrBlTdctetWUIO7g1uGsv+KovPT
aA2EGXkOwRuEAcYm/2d1XQZWPw34jAga1ker9AhsF2tEjYoV/vBhfJ/pf/Ths8H+cVH8ywv9NFpb
2cATSvFCRfAAjCtR51ILooWOoEF9WQz74Mi/8Cn8hzcUiV3fzNyuwYezDfs/vKFu7ZmLs5I3rqri
2XO+etMXMopnFySFszz/+b/up8XB9q/78bWsn6S1lsQmdvtp66eiAtTstIc2DR7//DV+dk7vL8KB
wsXhuq1EvJ9ehPBOwLXNc0cp80GK4EEO6tH067tycR47mRwJERIW8dQDh+X7P3/x//APRAPnS7Bd
8aTFfro6O1LWrG0tGhUKTL0FUls4B+bx/+NFENi9bz6Zn5sBCi31FspM84OQc8sRdaW8ksbFiz9/
lV8veR9DCeAoH27Mr1+0liRztiwcRFt9IcvUPAar34UD29o/f53tiv5BGuHj4nVwkWxGPlZXPyds
Gk0WjsK3fuArf2GxSdiAJwz9Vx7r4z9/KePXjwfCOT5r4iQYLv2fhfaK+rOxFfiSXWi5i9UY0dxS
yOe2b1mr8rg1Sb1B8mQnNJ94ar4uKSOyTEAPLd51N9XTX1g0/sO1uv1CZIRNfJmEe7ih/vjla33o
ZpzuCQyP0zNhNS3uhCjjni+flVHdVU8F59atScgrj7ITVfTn78gmlP7bm//Nf75Z+x3gPXtBxA9f
/o5eF2Wn4FcXGqfiQLTic+vVZZyYOefWkZR91XO2WmUAMvHPX3p7wPz7a+8mcXhc3NDxPfx8GeOG
wSwzZ5Dc5ultMWFyyKbgC6TjaLFbOrgSizaZAbnD7Qw3rvDJx7Ln9Fa2W97Z/shoBJhTm0WIzfNM
r9Fjs2r5hSWMRz3PjYgzBfLUEjh/sf/85SLabMvb8hflEG+k/tNnBuIwQbrDtpzohXVhDql5v1ED
/sJNg2r5y/vD14LdCioGwrPz88W6ZKXmN3kHQxfTEqFxEu5b76Hja68gZ7cOssoif41AFrtdWkGV
Nt7SwZsAqOu7k9XhxLHGoInRZ9zDkoovCRDJw+TbfnZQi2McvMzXDqqpKVUreNthDlI9GHmwCmic
qvRnP1BkqQvDbN/k8DZokKyym8CAIQi+YcwMTpnGGsRZHaRDjI9Sf3XSwLig6o2OMm9gUK9TmZzx
15mfXPq5yDfY9XLLEkI3b9quBbrZy4ldS19ajN2QyNubWvhSg5+FYhXSIKeucw28EpksfWbGUVZx
Uo7LZbmRdh9koiZKJ5PyS+7Rj0lXhKsmHs1mgoiWtPAUcisrm5vM0lX/0ZhamP2jNRuxQchN3FtL
y5KzIxMaxIXKewjfQ8JAxkqZMoBW6x7mKaHJuUG4za69AcwIOG6rLYM7QefEB6Cq5QnuVXLdFG5z
tEYrjztNBvei92VLHFID6ARhRV2UGqlVLW9Tst+FQz2Y1bQjI+Jq2GxOZ1HFuuqCW8ChVYZC52sf
cG6l90G12vHsVsYBqXSI53wM4gHm6JUx29O2Ah1eqn7cUg9Du14BWF47KvdcPj8nm4r3djkgXpk+
LUGtVtBm1ueSkQPybwifz31jLpS+COTAGB4epM+FjVdO8C+sJrO6skYjrZiyqDY4SN9Ub4cud+9F
TmVvqy048FLDZonMwm19U+igQlhmmAWTQcOy6n4A2XlaXOwgLJeq/rqBkpsdFxHk92YNrB6A7DTP
cYbzb70Fv9l9hNj/HrCDNEOvMInejq62mofe8/oz3c1btH/VQbpCqkiIlnXzSZrKOULNTyKdnljc
GXiRgs6MnbZ5CPymip2eaSNacgFiVfd6fx9tR+9T1vV1FrLId8AIT9r8VRus5LX3CZkf+kll0NKl
7K1HpnVveKhpwQPpwjaT98EofbXQP5fXSXupVEH0XSYGQl/opiZqR1wumVOJY67Alzyu0yb6+Z2H
ANgM83rNsVnxPi368qbLuf3dpY6W8nGtmaf3GysG+Ai8ITTFoBNTQ/EqnpN73TbA3Nq7+ijl7O5S
ZNVXABOUm12yU0KqLHfZ0nHJs39ddzmThqmkucDtz4Qovqmd5mgV7acaUEJy4tVMCirqmXx7tgmj
ibAZVQHXl9lTPifNRLx1zUtcQgs1oIUnuliOKaqKvVDbQTyCQptNiFV4zygcQIaZlhpNZliXHoEm
oDSLd38tUW78YUTFAWvQfnTdaUXc8ftVUOHpNx4mtCVvoDiAiw4OM40ZSENoISM6UVKiGQEoc/Q7
uAOwGlmc8/qiX17TySjed7vqFGwClMa340S/WvoeW5d14+2zoxD06Ma5SJqvi+it/CbYJ01rGzrL
bfwEVGs9zQBS6A7YxlPEYd1l7cvQWpgjmRPS8vLF3oZaMtjMtxkVHeK+2OdekBnMwGm1zcNpss3G
QdPUn8d9Yt5s2TD+90ka2xyik7VP2aSW27fWNnoDlCztJ2+fyA2QBuw9aRqv39jDHtrfJ/gC8QcC
doexggUg78lJSSn5AjL6UzpMzVlQG8cMzE+4cvB9a49Sg7nZN59GzZ6uXIMjIkVhGuAjhptDUIzi
0srpTMA/ZdxYFqhZMvCmy+O2aMfz1HbjsSjqdXOoZqeZC+jaqvsAYC2YK0OKY2kk5hXuD+edwGlF
leCYBSlp/ZVPObWa1A8tahtflOjzF3bcw62j+QQkZyfjluwuPl0KgqLiSDi189QCUI9m0WpXbe+1
cV8JLWbdRv2YljfNadRrk0fNOgXwon2sj4m9SEL0RXWa/AFBy2wpIjTd/qOSbNGPCaQneV2Uq4a3
hF7SsA46IOCFYVzkRWYfq9rqLiC40oSn6eKMkaC+0fX+HXimlsSznWRXylJaGU/+xKXtrRpf+ar2
NmhBN4z+QcEbDrugedf4L8K1qqNwkykik6VfkjdtbwYa2h8X2gYv+h5KuK6q+uSNA8wgLIWX3dLz
EPd79UakwnyZROds6lF/39bTeoQIsh7yAUxS2xZO1JgGM0rtAlOeNPuxymvrNi1KxZZHtoxPK7Sx
vPZTinWyV18qAblGp/YxmAMPxBI/x1rKIcC1gs2f2+W9u3ggUVwxwD9JKNQ92RZUqNkXVAQXcjTv
8rWTV7NIElp5PCC7hEzu3TZIDgh93qHhG/kR20of037kxomgOk8NgX9TtI58QslzTnWNdyd0dcqk
585fwhlV6c6FqnVm8wXh2C7WY8NX63MfVNkJ3gpVQ40f9FcZF89j3lvUU7cOM+9qlNdzL7qL3sUO
y0IbKKGS1VXHDesyT3t5RX9lSX1qYz9btUH9qhxd+Mpg0WbLrA+DYsJMMXrHVHX0T8qquruGS4N7
oUG3npk2nwNZldxZTK17XXw6wSvNgAA35WcWu91dugZLLGfDOdncHrDsWGfZuXpU6FkTKWMZEQRB
N9EBXhjtV72ipasxU277yvFFxGktOQlkk7jnw3lT9YEBxLstrpt6zOhelZUd0aSm31bdQq+w03wy
jQkD41x4KkTBsLqY1oEgqgACRMPo9gcOP1lzyCqpnWm6kSGF8T6BAqxCftv2EHTZjEuWETwcp+51
lHpz2RaDGUujyJ6BwjR0AFS8dYmJY1YodUFqzog8leoXueUsl43O5WM5jbhalh7XVNGCSPK4C+SW
kV0KG/lXt4cPiofzM0TL4Xael/oj+dLubDO8RJxxKIbNxiJ0hKc/4jD6kBQAdcl9mhRCdt5NB5uf
DwcbtbcW6CwSXAAfsbxoHc84Zb1yTi77+AkWW5l/WYIyuE2l2R05LRFttpQ69F3HY9gqcS3Bounu
1yrX5lNZ5aDwBWfoQzOw61bzUh5LUoxnu04+953M7zVcUsw3i/FxqeyPVToYseXl1hF8CIXjlvWp
64t3XPvLTYFGHCPGUJ3rl/A28ITacPCK9LZqVAszjDwwLkNkGnoqdeKXdfY5a/32TjlbgYwNEtwj
wXelF+1dnjrdkSdBEUGuogeUKC89hm0e+5Km2bDsl/YjDH2+Z5iRjs5QcU/zwDVp2A1il0H0qC9b
yXyeIbno5Ry7LLI5xZR4oxwk4CtSQTXqzpolVwUErpOlLD1M7Q3gYxWz/eyZWn3ebqBXC0a9i35s
s5cc5NYt7kmLXxaw/miU1Y3sVInjgk/Gb4uR1X2OIByoADvFDKjGaLzhY832N+wF8EC37u3zmI1T
5Osl2CRpoZ2L7eYPTATMOwFEPxLJkr0udMpeeUBQP/UZhOegn7toGip56aA4neZsXo+OOagznFfM
WyZibjHIiRl0WdaIYESTnX2quO7rNPX0m9n32gUhoTTuU3OwrzJy0y8VyNZDwOENIJiVHN3Bbk5V
sWiHSevlqVz98jwJR54Qnzkil2Z1aNNr3wE2pAsdWxWea664pshQ+5oC5YrzpsakPpyHAKtcPLZN
Wce9gaslLiX19bSHeOl149T0MLuG9lGTtXjokcLbaLY9jWhuO2Vno5U5t+3KsG8nGwqDl+d4K+up
6h+TqUvDwaYYlL/fPk+l7D6UXZeC1KBR4CX3hP0sDISZsMrGkWh2vc4P2HqGIYK51/nHTpIjCqU5
ls9LQQIR9MDI3cjmrhFT8CT2eqPXuZjlIaOv5EOCvJ9GbW8QPULswEljFukVPVD1M+Wzgw0VnEdC
1Cu9wRRhz/cVyK9Xv7AzUHzBp5kqJlz+VndcUm2D1jnZXT+mFra+ZnrjcgQEo53ab2YVbNXP5fw1
c3MqDKc0+ZrKALFcrVhsSot+aGQwF0+Foa/De8z3/hii4qAvypqu1SXouAtzWFxOJhaQc5lN/rEP
+vopKZrqjp5C8QKMyr7F0UPD6VjJ/lSVU3MNkEY/a4AIInpLqXnRM7ZIgFLqi8UG8u3ZiGcuha1x
Nw36ewuqk3+Y6T8izwFLQsMhlCu+/V52O+SD9yXzeMP5k4EqbLhabZE0/MqoF2+LppnrKMN8cPAr
LT3YKlMXgVdUdzhHOQIF/FMPKdcGx5Raz9z4/7qECtvZqNhsLfr0pk5KM14LS4tcENWXsFPWbyuD
f7Jr77uiwdrqvysa2PYePox5/SMv94+f+65p2L8RGHBI7SJOWN88eN/94cZvJtoE4VNW09//5A/j
HpZ/1pL4BjeyyEaZ/t24Z//mkLVjhcj+yiS+bf8dTcP4tYiV5A85UYo4yZzrRC3ZBf2wh7Mbjh2d
QdyE+7u1Xmvc0bEsWA7GmNEx6u7YdHUlHld3rtTFZFMyc8j7fKqjoZy7wyI4qnD7y56AqPmoBUVk
6ZvTNvMHhe227SQd74RxElaqzAmZerFdn0ewPhuzfGfu5t1JD5wydudhPcpgadrDlIv8LVw4njh8
t9I25HGxJBfc8wrnIMZhBt41dUzNfH/cWqMSs8nYvAXmvdztw4iZ9XBTTYomSC8VnrmtXaQRiyrV
taOLt0BSdKc07MiOwNkTGrtNGZLLZlkOZKeHY1AM3iHbDc1mX7vdY1qCxXr0hsrBymxxt11t4WUP
6+6F1jWaVsGqU7dAfQ8fuqU/pFa75nQeoaswe8xzju6cltRAcGJQWTZ8XoYW0RzV21UOtd2LL6cb
O5ma8bQajS/iRaRmebuQRFI3/MBkXS6d2fSPcBAbdkO57q6XtqY3/skzZ108AYPwyE7V5mhewExK
jes8V1UDJ61WFMZgJTM3O8yqgjmezanhz4Wli7iGPIljHqlbY8/JZ8GkI9TgH7bkouMcusGSRAeX
thHtDQ8x0IZz38ziU2BOdX+sd+PgvJsI0eEwFA67uXDajYb+5jlMdvthsVsR5eZKbL45FPN0syuy
N8K6CMIHGyPbKCyN+m5vHHarY7nbHnlCYIGkDLn5au3GSDVVsnqoDJh5PGJ3t/b+Vf4n39M4jLJS
/u/3s//53zEffryZffuBf93IuE+xo2VfTkrN2BSDf93IMG+isyLO0vOBTvuHA1n/bWMk2AQMDcdB
NkKW+l2cJQODkQY9F82WKgh+6m84kLlpcaP6QVBAQdh80bZrISywt95e6ccbmVNyDDexGwGuL4v3
WmlQ8sr6tI7svk/fAE2cYkV2o4J4uaT37TRx7kLsWW7F6tTieux686stLVAbNrg968Da332c9hJG
NWu+HleOND8B5mZsrc3emMJir28kTY6b3wuI0Z2cveLR3uses736kT4vedllK3mVZS+H9CtpUhTp
WuXJoJvtyfrWJEkpQ8H+3NPy6jYIWm88Vu3oUT0p9bV48ao8cY6AUD0DT5vfcCDKxpkFpynM5g1U
8Xx5GlnpypB2lIlptElU/cyWxEtjE3W1+ugJn41GvldiKmkJ70HsVZnzDAB9YDTVe+5LfTWDOXyc
DTItLAYGKFvtZRosNqtHGwssjaH6Ngz12ezAYyxFa2GeSNLtdIfv9OAlLa63bbFZ7zvO/Nu+M0/Y
fRr7HnTdd6Luvh9Feqti0VYPW7WOsa1QDuZS0TmnBcugTlptypfOTZb85BZ9E8luVFSDNORLwsXW
rRfZWXYb4UrnpJSZG2lwSmWJrZXoJ1Dk8gqPqckrwJdVB86JZXkYpJdgc/UzerCccZKUN5RZ20YU
j4si0tAaospsLUix6O5ptOCEi2n7GUdWWXJr05gE3GtyQydTQA6PDbtdTrrXZMFVgTf8eW42pmc1
9wabI/JPWtQlArgmhT3jlyIJkE3sqpyP2uytMYzs8X1emPaTPdojPDuhvSmUCwo87b2Q89+wbALF
fb4GtN0xDNw6nCWv2Z/VkZEtwf1QdCa4Vm3gvC6peMLkxBaamhgoj1U9jLccjCcjoj6KPVST6q8Y
bLU+9otlCWIrEakR+buoYm36SrYpLRa+tjfeLr8smxIzQ2VGAkSdyXehRu6iTVOR5RUUIwMa2UQd
Ex4BOyrxpYRrdRiaogXUu5K6WYsxpk8eHGbKjJ53Hg7wTTZa64W2ZR/oJKcMZKVVNK2H14sORra1
geZfeVWnXQOVHBgEO0nbrM4Z2Cfnj6WpjANnHE+WlAaby9mEyJxMUEdbqXrUHGdsXuuJztPeciGl
z+4QplrS2ywEPHkjWdad+nHRXig8TK5V6kClAX0K38jRJztGlgDPn+YyIvGg8SgutLPM/WtwgyuN
azjalJc/Y1TK2Jv074WDrUpibbxp+4F/J93RZ32tFhh49dJe2Dp0VxhRPKO8IYhZkBYn6mCp82IX
Bqt6dMpnKCh1PEA0h4dOSP/cmpn2YCC5wseeJkzjLf3zUak2bVJLGu2o+BKFZGm7x5oLN7ZqqKNO
ZRhXtHw0pxJlGW57P18tGj60YPS2BtrMoDwH5n5hKyt2S3xkVrkUH2bbnGMuJnUzaxqaHMz3DyW3
sbCWVuI/WIMcT3VrLVjXenEHtdpNQmlNxhpO02BSkQ5FfIRDGiaBceIO8ewFxnt79N4qXZp8IDKP
kBOziN7KKiKD4PB97fuYrHfDLgMWN8dLuzw0Tup56HAoL0d/srxHXZjVdhpgv0j9pRO84n0zqaU3
Z7q1XL08idrJ7xrMnqHR5uk1ZJjSCOcpLbtDYjGBwrIuO0zMSUtYxIfNfjUnxfRgGOuqjqxM5Se7
6yCsOg5eN258YliiCnAqDlXXy+eD3lvzoTRWAgf+VJWAcwdOdqwrUq6mrXhrLpfZwcHoGpHBwSpm
y22ea9ehuW9R4xegK/mhM2txO3nzfLPOVXDS52J4Bu+dPvWgfEJzMT7UWtNR7zCvsRUU3QPjZr9Z
3qxbXUusy76DdSF7R/uYdmzVxKonJ1QP9zGrpaAZbRLv80bwWVbaycg+FICR4yQorbgijnbq5Aw2
e2E1Wk66fBfMphthxCE3U+YORXjFfOgqDxFbQmInWMn6dlPs1izIrsHPul4YWMu9jSX75FLL7pds
JuhGbu5dtxNXAHjl0V8n8+tE3i0G5lzM0dbY8Vewx1+cAjzUwS15W4aVc/PPDihA/2uZOeCWCEMH
EeO6/8ZT7GQmq9Eu9MFMD0r46wuThvwLvf1XkwQvzQl345pQQ6L/UmGWelhPctBfnkU/TeprxfOC
fT7USTydtKrpb5ZUdlHlFcVNrfqB5yNX6Derxj/5IPp9SGbW/O+H0fOH/8mrHw+jf/zQv9yCDuQK
TpZkpaFlGBw7v7sFg9/AqjJZUx+znTl/6JUxg99oHgoI8ROx/m4k/H2ydpjHt1wZlBQK2jk3/J0D
KT/604GU0tSNJGmQ4oZNgmHj3w+kfT/aVkGO86ANbPBLciTtBvKunuDMsz/d01LjnpzSyL+M2AEI
VJERWIt7TwTkrBrOrHisM3pg7wU7XrJYtMr6TyrJ5unRWdemPxabFveJst3Uv1s6bWpvxEy4BylF
UtXOtJzUJpOc1IlzH5NtwmN7vU17fe4Ygs65qjOuqWBP5ri3tC57k0NVZlZckLmYHIugzI1roP+T
eUGrpF8erFE3iRtoSeuf2n0ETfZxlJUca8bl25hKwBWQyMQh99bQjLx9KUfbA8Uvx8W55G7qnf1Z
2OOdnYipK0Mlhqy6ZAY3sYvwgGvPquXdOqc1MudNtaqJbpbETUb4+ri+P6w0ai6c6GZ32x0W2XXf
iFNqTfPzPFZIjIvLn4cm2hJhnx6TVeyyvhjiqsFAc7CDTNL5ULGHOAxF64b4E0faLNZFk2w+SlMc
l9XAM5/4Qze97diZfCnHIb8VpEPiPKWawiGk4EeSv7k9ZA2VJSdVe3YaV4nTDbwtPCGPFPv5163I
uxXBehTxIGvpxKngPYsa7vU6hg7W3LgiaNyYbVXrUdsGklNMQWzkhCDrVWcJP5+lOO2c5r3bERi7
ntdOEdZbW+NaQSbGDLE2n/TVzY9kFM1PImWLTeCO8STohzGaB8+yQ7bBPsvQti91+Hh5EafTxEHB
z8pLUwZdbFfWpZSc1k6qqxoRy3p22wtqCpLbsuJK5SwUCHN4B9U3Ja3czH0au5N0qFPJKDLx1cGe
M1d7KOsRyZKyXxs/th2cjWFM+qsqgEOFL6Nq34yJZrvhNDKYxcnitf6RPta1CFNyY2skp/ERX/uC
2tJ25WWHBnacGUmPXUP/0BEU/rjc+hhhzZBkjC5j0Nx9eYFVwJLP42yUrxZ202vB4+SMoQN5gQOF
hnMp8/zqOmmD4GYAxcSsMcFx1CHBg5LOaHb13fmpdSvWKZXOGVi5L0VtmUuIuRGNhFjAVF1Rljw3
pNSlmk5BkKvpSL+GbsdpJ2Vnk2KgXOca6lcLKLKoOBuVYsgfci3Lb1Ml1tPgBeNp6Qb/pcfcYbOG
wtDz2VL2Mp07R3nngXDveGE2fk9GqbcD5+gl5ZRHK4r5EuVOiyqTzbzDsSwmKeIuyF2keNJEW3nf
+qFh+5ZHXeoOb5tFUw8pm68L0g3GHfIoScHaUUE07/lB41uWcIsVOh4NqpzDqZrGMDmf5ZZETPdQ
YvAtoOjZM9dqjzv+kLFzVxv5iHRIvccdQeNTDE4C0t+ykBj9yS12e07S3jOTmAvaFR+dSpF1tmxl
7aTELBOLxOXiWsnLsGSbsObYxCn3hKaHSYRmUrUSpSqZgSgZls5wzreAp+fO5qO3pz4V9UEXXt5g
73e3bOiqNcsXfw+MkpkiPFqz2cvDNimKZ+DE3r2/B027PXTKXGx+HC0LF9G6x1L/8auj7w9fHM3/
/Yl92w4i+zI0/+fIs0HkX/5tlfTHX/D96e2yxzbJnZs230lQvX88vb3fNsKbzY6bVayLb/9f66S9
Fc4mBQ61ii3Pvmn6/ent/cYjm0c6YDgI3QAJ/87TG8fBvz+9Ny7Sht7a/jYC9Ib7k9fSGfmVye34
B1diYaN2q7aL4bNW7PtbTHhI72HZbQXMWisM7WI1eu+MKZH7zYGKdqrMv9c2i63D2W51qLGRTSDR
+8oJVogPJtoad+N6samAJtu0FUJzCMXMFXd+m7UxJiY1MvL7mk7lQRBop3Qp6+Ek9oYgSXgVTX7E
SuSs7Uj4gKO526RvmpyI+IIPz/VjSmN8Z6THIjE4m+amxE571ETe8PCWOLld5+CZhNfVoU6rvDQA
bNrNqEhQVW4Wp/oq6lvcEdL4kOmZWbzDrQ/S+AJfAprrmd7y0RkPOjrotN5TT7Fqxb2dK02971M7
YJGfmDJv1dPYlRM3NWPMUabXmpGqSFyPNUf60ZnH+j0dN9NXM3X0ZyxKOpYxnjGU2XzO+pXygVwY
p8Zf1vZ1LFNPIZb3dhb3U9fjIAry7Di160earUxu7mSSJ6xbPuSTAMGzHJlGBL64aFr8SsBoylY7
CjSlBggk+I5Ng+XPNAT2xdiPPHuFLIzbRR+Dsy9c90Pg8Q9b8cd8TsRgfxr4FI4tLSLLwS4Feyu/
9sk98Yu8RaSknabVlVHfrt7ALqleJnUesUUwVbN9f0IucYt7fJ5E5XnfDKxG/fhg26N2k1bFRx4G
flxSho6+zSEnTCa9xZThZ/41+bUOj026uSd9t3xbrtJ9cOduvWkHngf4D4gFhK3K1upksGmkQEuO
I3z0OiPp5wrsslqjX2kbLvFQY+Y6111QefifJAp2RYsftcLZsIZeNs1WbJW1eZ3CAjEO1lAZ2mEY
vf6+HqV4P2wdS6Bn5eqxIlHqvliTyTytpanM0PSq6sFTkHxCOW57Vsu9TWGGaKyBVv1dIabqbY4G
++Qtc3Pq/OBrgR6KRlQ0FjXWufOlYZjdzhgavWoduWYeuK9qTVUVruymjLCQoo4pDAHVVk1phGlV
xrlTjScoLup2dqhlcrjG1sNKG2rYmXNQPbr4HjmelJqTnIdlwuUjKetoLymR5/STlklwywVp31vE
qS84JEuy52v+seKiSg7LWjkgoSfv/7F3Hstxo2u2fZWOM4cCPzw6onsAIH3SU5TICYIiKXjv8fR3
IalSUVUq3VOliTricCiRySQS5jNr7+1lmQQ10xSLvrO9IbJlZ8dKhe9QEtF+CxZj20riiZUruNEQ
q70E9Q01J0qYlamEH7GZrc0A0EoNy/5lsBMe5jVbw2cNo9vMywfF/zykXfhcWp2BZ5I+OJzNCnvb
2p59h5SDWXfzqoBT5Bp2GWTNYsFaNAlkYbZqp0IWfbQlEdxGEQmTm4Jd/1mbYe7HtkmwwG8bMRce
+tPmqsr8SbooMqkONzVR4JekuwvCFEiW1dcG3/JRJHH/kEmy6W8kpV94Z8hQ9HDsaZCil5XL/Yr8
vT7xtTO5kqebjBx1CnmYinMOWkUqZDV3+zRoe/toMnu9rtLoKgxH3uOcQKaqfb0zl+W/m8aYrXFl
JtSaGrNSt/bhBzNNTY4BoMnBj0Bb4AwYWdh+Q8WPHj5V3LjqoaybsC8HTwJjH9ysNuMZx5yUuPaA
Q3NtYCWargOfZSA1K1gfj5QjF6/Y6TgVuWNShcfuVE6jG6e0tk5ldn8qubGJoPwOJIZEG6Z73BrM
gpKTXGFmzA5dv+qAEWOfIDVLQV+dinux1Pk8GTkDWaFYR402oVvrRVTXm+HUIESnZoE7dUkk2amJ
6Mr5JY3tu25pLuKlzSiWhsM+9R7jqQ+hjaIn6U/9CY4u9Cq4BRlOf+pgmN/1sNCnzkY/dTlaE4M0
0jfQ/YynTqg7dUUSATy3JZ1SsrRMJGSwdIQuaieXyEzpUX1tsEJ97Ln1p/OUnw2nLgwLJDoy/dSd
DadOrUB+TduWsBBpLnzuSawpls6OXGS6PPnU8U2nFSaWB6wz5dNqM37dc76pMC5f9ztvVWvKH0Q8
CtoRZSmVEQzCbhh/9MrMg57neA0nKJgL453qw92ZShO/ZOUC1M5o5x67KS53tYLSxjFTS14i9CRI
MLl6bFJZnNH30BfxOSofazXIjgErlPMgq2lixGipn/RyNleTrOubWZbzq77RO2ck3XR2SIZUniwp
wH5hyp/+U0RiSa2bi87vr4vIfUSn8p2xDz/0deyzmPGy66MAw+xdcEZ83UOaOlJQEwmpSS2o/m64
J6x3CGYwVEK7z5KQNuz3PaTx7p/HCVOHfls3KoI4YY3EEmzhUTZR9X479WGb9iVOeKiEuI6pkTwA
Se08sHqyrFhnMeHQgftaTFcRYQknITjC1YOYXiTr8P7MpSkhaHKJHfaXjO5WFv05dPfoFj0Q7Aho
sOE+GbpQCW5PZgIeCnJ6UaRKglVpX9zHsZ1vexOu27HN5BCKYXQ7EVnOoh58mMP6GDe2jBlAwJW5
ZBcTVIsgfYxv5xaG0cxzNiWYgK1TfHBWSq/7ZwqCkjXgg+Kocz06ET3cWT9F/P5wbLyUdDlnJsVo
37BF9NTUADuNzV2JrdhLMyqll4kMax2Sv5w+M0ncm8gFDRo02Y2pOHrXzzCYROvMqqbw10g1oSTQ
fkhJMNutOqYYrITcvBk++DgWuaziUIfNWenJTIvcPE4at8Fy6NhYcrWhQ9euRSseC5WoI6J4iZDN
pglKKyG6LrDM/TD5yWoYAK2jNLG8kE+MNC+JxV48hx6ie4b5vSFt45JFILChem7MABd2pxhHDeR/
1VTlY9YVO2tkmhVDZktdJe1ADmUn85EpqEScs5LKp3WW9muVWY0T55AneLRMq2wSiBlpTndDa3Zu
0ugf/eW5OqTlUzz41JOzkWKUS9iY3nn9qPkeQarTfp6DbNONot53lqhjRgSz+jAiYLwaFX1aE6aT
biN/1Jnnk9e4U0eLEVkk3ZCXc3hNeg7spj4Wpl4ddTuMN3VJ5DO2gpxTkxlvBrkMz1Tsqe4lMJ0V
yvnxyu6r9KOuWrkKaZsW+4q0yUt23PXZNEyRm+Q5m6aGP7tTcJKJS6O9T/1WvauLQLpUkrL4yGZ6
O/qoNTK1uyBbxu/xX5middE28+1AUKRbM3ZwRwtOu1Ulbd3bFtipBLyo6b7bL6uFsg73kx/mGxtk
vo20Mz203tcy51DUkA82FxxyU7rPhwp1k/wkjy1hsbGpe1YxVUDy2RPFPca+eBBqwZ3SnRWGcW9U
/sFSnoOyujdZbujLlkPHTkHFZsSziLfmbCROFaXOR6r+bpOrme4aVXnbx9q9ijuCPY4P81jiTQNK
ifs0uL8MhCSxLjMHR0VRwhiic1E2Ti5RjO/VzgYNJ6YO88LQIeRso+Z9w1klnfnLZkbF4iL0x9oj
jbjxNDUCkmFz2WSCMOViJ0oUcTrTok0mW5swzyonTiH80ipyeSpWHg2fYyrlVV2qI7ec6QOGtIlD
wFLsyk1yMbGlIbkxslY8tFXUiynWU/KH1GhaknX9AuHLtKMwX6uo7Nx4SPdBHRMZSHStOkc3TFAW
BnfcZalUonMTuzIJzqXOvoZRfVYSbEhwdVY2ylg2TlRleP+ESr4hzO9sYKe1x0bhHBS59IxQujCB
uB2/KGvHnNptINdnXVrOKx4dB6QEHDwWYxN+ZBhn6tgoIpaqq8GkYJoA/Fkaut3Aqm3IGq+Jp9HB
g0jbIb87qEF/W5h4OJNZjjEMi0Yv48ShNJieaEs/d7KvrIulLoqjdGC+zrIum6cbo+ZosvqbPaNm
zjonn2DAdmUoECg0xksRahkk6ygQ+DXmdZexUO1wFFVpt4FAsiPmJhfGZJ9ZU3VPaPUtFevgpJmy
DQomhpb1NAh5NUcq+0NSPq1UqxreHadjFbTjx7jXb9pUXKmdcciC9gJpI/2+PzpZGo1rDb/HLZta
e5PVMYUtbHQA77SsK1vgONvVT2vMyfLv0A3ft4zpzqWKLjrkDL8CAh023EtrxGJsP+c86nqHXbDM
k6Nvj7Yow52NjMhhOjs63YxbCexzwX09mK91LG8d3LG2nUh2aTAf0mE+xVIPbgqbtbYJybzLYvkB
HJCumoWtZ7ftJ27b3AdTMspipqsw2eURh6OnEVxtFeYBpju18ZL6tPBZy0mc4CuLDEVy48aPVrpV
meuOmOyWyYJE3gmu48F40TMX2YymFGz6XHw0C7te1bZKpAx09nuGHMNN2mMPGpg5NHleVEgRapbI
9lRcNnyz4eZtYIxOI8rnTpk0DFIArrOcMrlSH9VWtlZKZN/5U1XufMXAMZy+VEm4TusKFGOkSvaw
D9B3is0+R0iR2M5pBjhORwW3F23LtPHXVq+UbmaZO72xHjsMiaIaUwN23BGABibpn+KBKYwWqZ/j
wlfXJKd2TyX9se3Qiw6rBtbTGWPloi4hFpkcWPuQMFvP7KPKYT3gZlJ/zbwMHCaJwpuA0fJatjCi
MbhHoYphbDSTgFqThm0P0j6tcwzahETMNMI+gHk/3lc6NJADBcL7RG63Ijh92ulj/NmYQ7EmSvGe
xPptiVZ2b5K7QdiqER3leNIu42hI1xMylqsqzEN0Lygg7SDHXnQYWZYHLQQAyeaOjUUTQa+Wo1cz
t8Yclj3TVwbqKyIVvTpFi2FadyQCbBCRHmu93ZdF9Hnuhrsy1DCCyqpLvY7n95HWN6grUR5opRLd
UgWkzw35Pps0mopNVSFhaFgk1GzPwaGSo1zr8rrq4+hBkN0ktnoWaCsDo62kn/Zxh4pjbtecXJNb
cOpuRi08zxIUkQG6sXGs3o/6MDh8uKyKYnttkABJRUOFH5vzPilArzNb7jY80vpVGtiJY9Cme72P
QU3OoATlbko1ofNTsRgnTgLshHRJPTMYieREP8OHFcZ2MktPZcGxqTX7NsAHAsGQve7oJh2TjIhV
VvguEQnrOQiza7sk9LrI/Bz8xjLcKGHgGPdUM12tr0AedOIVudOjNWCwYdszKuz6SpPQFcSJhSwU
Z9gMk6iM/ChspdAyoq/TO/OAw2S56TMb8x6KynVEqUMec4MfV9rh6pUpuOaXyC7JcHjp+/tx6ld2
w9POr4+9qR6DPGSyxOXExQRF25r1TZZy81cEdYoin4PT3BFgvOqDahU1fKQAIZtYL7cJwjQXGi5k
5NjMO9EsCd+ShhDUjNZqOnixjs1fM3ANjA3PvmI12/ZRGP4u4BIStboXrb0tquGJvd96DAfilYv8
XETTph61G1EKYCnNBPKpEDFkFuaEJPdF7aXvt/dCLknuSyanTOpnYuaR6l8lM3sNbQifqPqeEz/A
0qqtHTWrK6/m2YlUAzFVi4dgE/QbCtKdnGFKPNQFkbs4y29rTKF4a5cVGJ9Hx3I3KvxkO7vcc9dp
zWUqNUu5cufL5Wc7AhzSpHLTTf2h7pTzsMhWSMK9sGeY0qmo0rhwQly2UA65LOaMI+nlh07lb+ix
5azIeWuzK5lJKuofE+HOmF4lEnshY+GR5/w2MEiU76rswawG29GywXDqIplueHxyxGU39g/o1FPq
uSAKtp2UXKqEqOpKKFNNpJRGzB5AjUb1rhWlcR5P8uzlafvQFHINvkPuJDbQbeg/I2z/3CeVfMHN
Y/aID7+mv2e8WXzEpe+GjCX8VQv9OdLDDzOOnF4Gr+xhpnqJvvcsCFH6Bkn+FMQalbt1XlLGAyzf
VBlPjTkZLmQtN9YV83ng8uBTFNr3iGhyd2irfJ2o5oXVqHzIkUq+EYJsZFxKjrtkexmY2R0IiUkU
RLktRdh4fh3elFNzi2fKXVDnu5D7wG6am8yZBSUQV1rpdIW4red5JY3awhzd5DyNJkUcbL+/wN76
RuTKbvQRWZjqng3vC2L92oMKNODu6nkF9Tg5xOtwIxHD1iikyylKEOJJQxQ5EneMyDT2DAoPjanm
zEH6nYr/tye42PNISrwBInWV2tUWt4U9NwMGRwHrz6kfZOzsMrZsfZGvzZjlfd52o6PEyUNJNdiw
FPfKBDBckhPElXauHXJsGtw3rfd3piunOIM3UO3Sw9rIDOhjAUcXEObbblYj7M7UI1rVHqbwOGMC
vAcKj3aMQ68HkXeeXqK7hjg4D0NLwUscaVbEE27NdqICpUyyj7BiT5Gg7u/MWFyMPWWPKUmXiZVO
LgdOW6vZuMcWldGdZO0VzX+vWJxSvpLjNk43k6KEYnZzGWopKGG97/2wdgOpX/e6OFebZusX+qEv
6i3Wk2cohryMf+8lkr5rsalC45j40SMDImphiX4LtJ6Ct8rZDVp1VqB0nXzHV9lHV2xi0RJ2F5aQ
vYanmjIFD63oWscONE+L5ps4Kcq9qlGUMIa3HsA38aDN2QGnjdA+4s57gE4SW4vt8LGzGpxUBn/+
IPsIUScAX7ftsD6YDdUbUuK5hV7fhnadxk7F3meXJ6xUUMOHF7Jv3wzh6NXD8J6R5mXCGb3CKyN1
+rk1uWVNycWPP2eG0N+OLfigGWWQQSTMJcqL7IFvP+hl3xv5tPrOoA2Wp4/5IVJoSCa7bqiM26s6
VS77HpcYMxPdBUPkF7MWN5jnbc3WB1ZcnkuVorJaZ21u9GrLH4tH5aTcsOC/C0FNt31j7Iva9JKh
/aDitYfEcB6Xh5s7de1nM4DrSOJVyCR2k8omJpAUFVeT2t3YStTuA4wXtj26Zh5Wyhlr/Z2lYNAZ
51thlHs2LCaczTCv24AzYh4XP4/SCwJ1l4bG5MWBve+V+LLNm509pYhagvdV3N3J5XRuKtl5sWjo
8vFana9NaTg2Es7xQRoojqwHG62pdkM13zRG9lBaPkVXfSaX5rqlvZMlpMShvUE6dwkDsY6s/E5N
zUNKxdPOCSIR3J+MfKIp128kpWG6q98BA1+SK7Cq1X6FF81Bq/X3Qsfst6r7vR9Mz61sXPf5XUb5
JLG5n7JdkqMKhYtMl5wrH5YAy3st8LqqSa+MsT3TFslkhwdAF9n1rmyxT4yD5KFtsaPxR1VxIz88
T+z0shilm0zWIscsKzaYjantkjRnqILixYM2/czKZ3JqUaDY1q8xgL7E1cO+FSJ9YGo0O5rANTkJ
arSARaS7ipj3IaMJNjT9dTyW2VGya1fqlMcurz/5evEh7SSOUZCMzGKUEJ2vPVzgsG9eZ7HRXRVw
808CPeU6yRiGRQJXNSuoPoam/hz7ULT0HDsqBN1BZ8PAAPl7WnfugqA6YxBGh8JXnnNu9kqpPqTs
muSRAZOImSNlHf6lXbUd8noza/pulDGXBMnakXUAPEke3zEM/CdIzNltRjxjkOvGrlkTwIudxG2M
mAKjcMkH5y3wSrH7duuPUKxEDPirMRYMGUQbuvOocAvn/hH5+eiWM22rpidA05XZbFlOLaQu9i+T
HipO0xau6OrA8RUG0Eqab/0G0FhqE07Loq23QgrNvdTm0z6qo22bpAcmfNkKwXLhqQjXd1qFYWjO
WgflqWZtEjUYXK0U3c1QK5VTkMrEeg7PjoZKNzT6a/RUxkOaUC0wMLLbxwLKP53JtoPjEayUCjPw
JOZ0K0rjYWXUNqKnbjDPOrwo4UwKea8Q8hA247UIB5NLG2DlA/invypN0V7WVd6sT/ei/+COCoqU
v557oyV0HsPv+iPyc19G38o7gfQGCzkdo30ud4bLX0bf8jueuzh6cQdftDkyD+rftIRIcHgmLXNx
cg0Xec7vo284SdvQmEAwsWYShKTnb0hw8GH840PEIIDAUmA3gHUZs//hIUJ5JZftMOBVGHM9NHOt
IphdNAqaJhNAM5UvmaqnDPUQMNQ2ToplghtGbCE8F3kA9SQx2VJgpdRy/izaDt2Hfll1xZWST1gF
x6SdmJx4WNJiS5Tu2I2j7Fu0EtJSogX6UOIg4a8pmbSVVVLnFba4aDMaq9i+VEPjU4qnAcagjdgq
kvQharm9UrrgVtTu5ymUV+qizUjkkmtCYYBOO5oX5/rQDR5RNgIBdaacFwVG2E4civQmO+k8hpPm
I1LYH09xU9EuVKuymOl8psVdgLWVtVU0dCJTmOvXLUONyRGLhKSMuCNFAFj3TeNne4XUlcaBWKPe
ka0Yjk7Fe4Ft+HMQNhHlgjjK6EseZyZiXtd06mXQ0iiQl8xmivwAXXeMk6QlrCbECZi+MKljPGPf
5fKsnY39sgggpU1NV0ORHdCKB3uhtv0xs+3kXh00XLttIy0A84J2Wy8+Q0xh7NuhUiA2DDnU3g9t
yKw8KEN8jXj0jitzEeY0EkZy9CD0CDW6Y1csTq+w0rCmpWp5Eto9bO8AzMyRpl4SxEKawIDrKZ7v
VWxyZzefjGZriOkgRj/aofMpQnhM694uGfJWEpVEa1ZMTrX4EamCJ4+RRyh25Q2Dpq9TKoNNyYTM
zSXW7rM/flZrYuOlNJbPkNgaixdJ6JTWIuSgWMZnYUN+Sevk1H54DxQD/i+R4QXI0oE5OIxTWO11
E2sLKJatr8nxeaNWBa7kReykepY5fdCEn4Kkx8F58k2GZyQghZr0OIHCOk0/fdJq60nqG8obvKVA
nIiCSOJtOeJbQcSgshfRYiSuj1k6sfBpuh4RRSJ5FePGD/NiVTXhWQu8j43MY2sSFqAqYDmREuBq
1UgYXKmFkI854UfvOS/jclPkY/wolyU20nYcRpvk1RcrH5bEGqs9GNo8bbvcUM4hXEhhHDWa9j5U
9UutK8cPWoRbdJ8DgDI7SG7iLOFzzhYzrmlYzC+KTnbJRHzfz0JwSWPcFSqVzXQcBU6DoYCjoadz
IsY36xyvlmsd5xcvmtD8YPVQrgy/jTCyqmxPUTN30vj9o01BMyLIWCQH9lx+aKLKM3JxJkblLO+Y
k6shBty099tAi7ehpqGfSmES8mtZG7qDMiC0Gg28VHKNfpeZU7xJkZBtCeOacM2nNz4gbF7WEljO
enkV1WuCDp/LCDSWbqlHVMMeHeOFyRf3lcgQc5HwQ30b4iA9mJ2nKYiFkuHOSAzYkvIaS7aVEYlb
KIgrDJRylHicghWnIPIh0zgWI39JFcw924yEk8IGYzQm5h1Mbz/BnG9rfzxjdf6IcdW0RzTtUycV
ipuUHTBIVxWcvNLASD+IF7u2xBcYfWC56WTNdLAlg8EIazhjVdR0iEkcUavX2m7Wtc9RoW4Z7fQb
YiV8r55ajHZm2Wmn4MbOlUs5ST9INU7YLL/oPQKmHBYmJY4q+rNi8Y8beorMljYKzBkT8aq/xw0e
AMXGFqbx+3u7bp8nEX0YxvIjBsoXXaY+TIW0naaCBUavPQ2Sto1QsZeM23I2Z62pNt1FdnKvi5UM
JzvNmMsr3VDpujBzcvjcklWpiPx6grRwF8RqXWudtItosK8lfdI+RlU6ZFxuTUYjttjlDR23QEcZ
C5ZGAxkAHdWriqWevLjroVCbtFWi92Oxj+yoQimlkx/pVJSgVPZ+xN5epWcOMT50kIzBwhtPsm8+
jJGN735PJ6igTz/USAUN9DIA8BU+UEMq7frF628uUvzT/YhxuT6BUU2LIWBW10waBaOQ8OQVyHZy
PJLrFG+btiXzLDB0Bm9KQQbJMOQl0ZoFbhdmVCW386ThCdbq3L/LEao5OVkTLsauzSrOi3HgTl2U
XhK1h2qMN7EsaicFkjpgEjzgCRLd9oq2Rlx2lyYy4nnkky9t2Z/pUQ4nKAz7k2CK8wIv2JzPM/pt
F6l253Wxws1XpGNGG4Zi8D+l2yuyAC7ww9Jt/zh8/g60wI99qdzEO9s2lIXYIngTZ03Uy6+Vm2q+
k4WsUzFBIZApqfMzXyo3Vbwjz5aGHGU1U1KiM79Wbor1DvoVwoGVPQbRbLL/TuWmWguV8GbOA2yr
qAaaF4KgFFPjLPu2/Wcpj5U/aLgrKLmGNXNmxvvQgevaGJN9fmLye+h8Zh/h7GkTfYZD61JZa166
pNaD10VIEczFnV4VlnJZ0qFXiDilbblUp5jShJLCJUxM51VL64BkwEgwwFo8hVCSoY5g3YaplKnV
H+NXyQFmjv75kNtmsRtOqoTxpFDQ0Sqw9ypXclsB8DGF2mhxEbNnSFLZBcPHW6UWg6Zx68oGV5/T
/AJcKkdWTdYOzoI1b0czteWhDuyTmKH60R/JF2GrBgw0Bln1WCyAkMQM61idqKF2AYgMpDK35jga
rqwMpe42lcx0s1WxxjZzUzDR1o9lia4iPBFn5ok+K0hevqbThknLT3xaoC6sWnvi1tiyYbtYnng2
nYU1o/4Fc+vGEuKNpaN8YH6aHpsFiEtPbFzW9P45jTMFllSUMHtQMDW+ZSB1LO3FsYayU/Myug6J
oYK8C6xuDxADj8ezUTtncAClZw0Bsywcz86ME8VXGRXWmkHVq1AIZkzQeor7ZJdJlr/hmdY/KKPc
fEQx0ukoY0x+a7NAg+UrP3hiCdUFK+xOhGFxog3LAc2eW0y+fxafeER/QRP59eIoTrwiqgZd8rSg
BuhYsGQCKYEbixPnKL8yjzHxBKtEZa+TJZ+qhYvUbD94nofM/8xext9nChJgp69q65kPkIdoDN/5
khtISYWC2iKd20RauBNQCEA0nq/ZgmdWHatAeUE2YeqgN30GtHw8g8xYtWpv1E5OvWCQEWA17Lex
RJeBdhYo1A6bYaMtoGg3Ntol6Uf2OaN3OFJ6LB48UhBo3S4IMADaouCIR1eep6S7SZpuNN26WMrN
hVTFiLXZcK8fVmAHAdJLM+KWDtuqTgmPOMxRadfVPMwfcIqs1zFORqu60RtSbCbtJdGL+ZngAqgF
KfHZ78FrpB8w9ZE/ImVnBELg57iyTiCuujC58gnPTU6oLpk742WTi8l0+0TNOS5N1NJ/QPhqJ9g3
PIG/2sIAWyccuGP8xYZ2oYRjvg3ZKhWi6Qm76A59xeWP+BS6OF04Y2MhjvNhgY+VE4gc6EweNrWR
L8VsvcDKUydNZxYRkVfFwjJXSrPAzqiqwIg084jYHuwZmRH/yjOPUeTCRfdMVIBu4aXDBnIa3QoQ
NRtfgGou3PDG6ihH3BmX93ErL/T1wMM+O8cHtxEsEOGz2U8xAdYGDWr7BHCzFl5QeKjulj30okU5
ygP2VxiYxlt7gb+rmZqtW4BwfArGxiXVRt+pCzCOzJaAHpFMNemngdF7mlSvFZlaXhCrgUon4AxK
G9hzGghaI3yCFyR9glKMF069k4dPc1GSWh30ve/WWKFCjyxUe3si3IsT7V4t4PvinsZ2UF+pVMTj
Qsf7YypuyffoPxsLOx9Qoq6YC9Ci+UlBdSjn+OxhrGf0O+gCuUeptcQg0QX1jHLOsXeNossqVZn8
QE60cnOoVL2qcbburEo+xPrisxunfedwpVOkd50xEdQzW21aXIel2eO/GOqNnV3xdCrlXYFRQgxC
AueuNT1mPaWCEo16VoINNjFnw06INqfaZWMddgiQJYTdoZyzYtTQF7BBjlDfM5zPsqdORol2hTtm
atFlzlHs1hrNFU5pI1aCAVDEZYODKrF4jYTsGofUzi3zCdOPnBnkWsW11q0Cw6+2nBwWE71QjcVq
JH6rRA4otbsiNvm9Rq/zkGCv1ubQAmPwcZS0tnesRtbOKkrfuxyvQ1dFdXYXm9y/27JYhgH+AOUS
kkYKGgMf7VQ8DRVv6rX2fkrq5GKuMKwE26ZmzOAsWkx/4kZ3/WnMVoEWWcG6VJMZGbG+kjW/2ODK
w9VaG364QysF6q0P2niMZbIuAHDlEJFbVXbHUmijOOR0TOQWdIZxFbYd14heYczksAfrbydb3UeJ
Vdz6TcdDRAH8L1fVME54i7ajucvxXzno8pjsBq2NNlVaBiOMfod9N64GCFQttcvP8kHlyVSaGVx1
pxasPXo2akm6lTurVVe65GMsMlT58ijTpSo+TFVGDGtlRDOMgt6/uvP/X5gDfnmPSxr0gmu301X3
Uk/XL02Xtl9jMZf/vSxQJNwW/+ybfhu1ff+F/uvl9JtvGYr9z7+eCjaYyzsIouIbOJal3B8q09Nb
Or3fH71C+sif1T3z0or2Tig4ymN3/a//StH0fvl3DZ8x0gFsgTjr9AXoSgn85tD81R//47/r9Sj+
+Hu+eeePz6x3PUyL6+ip/U6NzaTzm9L8Lw7AH17mzQFQkX0jBVARpL5+fXMcdJl8b4vx6G///eoI
98sdh8XY7eeOg/nO0pGYoq77+oG/OR/oU4i9J0XH/lUPAC3Vzx0Alem6TjWscqq/+cs1/Z1OrW4h
9/t6YH7JK4H28OcOgHhnmLLCtp/T/fT17XHAr1DVdA0zn9f/fd1n/EJXwtfA5J87DNq7xTZCMfCN
OH1xwr85HVQb4arBnRGa6fT1eth/ocPAOGGRWfz0DcF4J6uCfcDi9PbmAGhcJ5iacc9cQrf4+uXO
A+XPPnd/96kg8AnRONHlJWns7R+vLIMcXRGvnz1y49NF9+t9+v9mXfDXj0X01IhZTDD7r3e9t8dB
vFMFADAc1ut/v07Ifr3j8HpyPo3/HbwUXyutP9dHf30cZJRDlqapS9l9+vr2fBDvmBXZ7Gy+3Cxe
n0K/3nH4o3L/714QGOfAgpG+biAT+s5xYDWtylx3ONqevl5FXr/ecXh9X//8fBDUQRQJeFH91XEw
VRXXUlP+eph+yWLh9b71E8fBeqexr8Fd6feq6O39wXhnGYqmKUv24vL1q94fXt/XPz8Oy3VB84S9
03eLpqVaUDF/lnmUnL7+xvPi37h4vnajKMjT51MfGr0waf1zu/pX3/BbJ/bn///ShS1BnUub+c03
Lm3p6+/+vU3932/uoadO8c1//tY5nn7Plx//8gf++Vd/87t++6t++8ctziKP9VM4nf5j+vI2zx8z
utm/crB900t/8y7fVMw/elngnLPH5wjQ6W0D+rXc/P3P/J9//ZOXv3381CVvX/m1gltaup996eto
enz+5l1/eW2eUz/72v+u38tPHvzzx7j+riSYS+ln/4QfZtL+5PvmpPnBWvAnX/xHMumffOkfGe/9
5EuvHpsWg6DfPrc3GcBMcX72s/z/EHQ/+dZ59R95/f/w1b93n/s6Svvz3e+3Edn3fuzbW/vyHU/p
y2P9v/8PAAD//w==</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_xlchart.v5.8</cx:f>
        <cx:nf>_xlchart.v5.6</cx:nf>
      </cx:numDim>
    </cx:data>
  </cx:chartData>
  <cx:chart>
    <cx:plotArea>
      <cx:plotAreaRegion>
        <cx:plotSurface>
          <cx:spPr>
            <a:noFill/>
            <a:ln>
              <a:noFill/>
            </a:ln>
          </cx:spPr>
        </cx:plotSurface>
        <cx:series layoutId="regionMap" uniqueId="{A7EACCE5-2907-480E-B3C1-73A86AF98945}">
          <cx:tx>
            <cx:txData>
              <cx:f>_xlchart.v5.7</cx:f>
              <cx:v/>
            </cx:txData>
          </cx:tx>
          <cx:spPr>
            <a:noFill/>
            <a:ln>
              <a:solidFill>
                <a:schemeClr val="accent1"/>
              </a:solidFill>
            </a:ln>
          </cx:spPr>
          <cx:dataLabels>
            <cx:numFmt formatCode="#,##0" sourceLinked="0"/>
            <cx:visibility seriesName="0" categoryName="0" value="1"/>
            <cx:separator>, </cx:separator>
          </cx:dataLabels>
          <cx:dataId val="0"/>
          <cx:layoutPr>
            <cx:geography viewedRegionType="dataOnly" cultureLanguage="en-US" cultureRegion="GB" attribution="Powered by Bing">
              <cx:geoCache provider="{E9337A44-BEBE-4D9F-B70C-5C5E7DAFC167}">
                <cx:binary>1HxZcxy3kvVfUehlXqZo7AXcuJ4IoXpvdnPV+lJBkVShVtSKWn79ZFOSLTY1pP2F7xchP9BkLY0E
cjt5Mlv/vh3+dZvd39Svhjwrmn/dDr+/Nm1b/uu335pbc5/fNCd5fFvbxn5pT25t/pv98iW+vf/t
rr7p4yL6jSDMfrs1N3V7P7z+n3/Dp0X39tTe3rSxLS66+3q8vG+6rG2euffTW69u7vK4mMVNW8e3
Lf799e4mTW/Mq8v7CD759av7oo3b8Xos739//ejR169+O/7AJ4u/ykC+truDdwk+ET4mUjFGlVA+
8V+/ymwRfbvN8AmhlAjpU99XBJ74vvT+JofXv0r1/drPxHkQ5uburr5vGtjUw///fO+R6HD5zfb1
q1vbFe3h4A47/f311U13F796U998jm9ev4obG3y9H9iD/FdvHjb82+OT/59/H12AIzi68oNyjs/r
pVtPdPMme7W56b/888pRJ4oiyYWPmI+xwuyRcqg6oZJSTAjhlGFfge6+2sVX5XwT6/vFv66dP148
Us/mbPErque/3jRx/Y8rB6sTzKSkjBDJMReEP1IOIyfKF5hi8CuCpJKgux+V8yDU90t/XTXfXjtS
zJur9a+oGLAzfWP+E1ENnSCBsCIYScwZOXjG46jGFPG5Ar/iB9Uc6ea7XH9fPX++eaQh/Wb1i2po
d3MXF/8JHbETKTjBnCLMMRU+eaQjCG6cCokQlQyeYsf+s7s/iPX3NfT9vSP97N7Mfk39eBc3TRPn
/3h4I+IEUSGI9AnEMMYpfqQeRk+wlIwAZIAIxzl7mntAsDj/+woCF/r25pGKLt5c/Yoqmt807X1d
vDqvrYuL2/v/fnXTGO8KMGMVjzfmuQP6m1AOMg6CcKYALHzNSI80xiEmKiEJE4wrJZA6Cnrf5HxO
np9juT9ePNLX/NfU1yaebop/3J2wf0I4IDQmQAGU+hKA9I8ZiZz4EoAcoDwssWBIfNfDVyj3INT3
S38dLXx77UgxmzeffkVHWt38V5z944ohPoBoRARiwucESpwnUAHQGxQ/kkpMmS+OFPMg1N9XzLfX
jhSzevNLwrj9TVL/J1xGngA0oFD2kG8p6LHL8JODt1CCmOICPclAX6X6+6r5/t6RbvZvNr+i0+xt
3ZpD+tG2vruvm3/ef6BGJVB8UgABGEEh+iSwgWcxKihS8gFHfNfI18D2h3yL2gKlcV9/v/3Xg9xP
PuJYd2eXv6LuLgEf3P0HKB+AbhwpYBMoqERRCiHtx1TET7hPCIaySApKICt9V8lXjX2V6vu1v66m
7+8d6eZy/fFX1M31zecu/eedyT+RHLAboG55IHQOdNsPqqH+CbBBULaC8hQDj4PbP3IKD0J9v/TX
NfPttSPFXL/Rv4JinmULvx7O15N49ODfZUnZCSaC+EpCGAM6FB+BBHbCoUBFCNSm0AMT9KNaHjOY
/7dMP4fXj99+tIv/P+To/02c/kEsz27am/kDI/0Dd/r83e+k69Gr3+z5pyr7enLrO2CtEZBtf/Dc
h4945AePj+zotXuox35/zfmJgP8gyHEu8Vf00N8f7lB2AoAC+4h/1TQGJysOWRRuEYicFJglhQ+0
rKLy9avGdodbGMploJOgwuLyASj6f7QDzm02Rrb44zi+/f2q6PJzGxdtAx8M2ym/PnbYHrDw4NxU
YCiuBQO7ErBQeXtzCS0HeBr/95R1acp6Lw+I4p9EyPnW2URsR9xOazwxsfIbZeY9n/y9M7HZcWZL
HTWk3cuaTOtk8u6i3vNWSUuSecnJdpy8pW/i5nyMWAylarOYJsVuEJmENihqlkPcmlOkpkD1fj6r
irHQXZKiXZJ1aCeF+5zygS3SAQ/zDlabZ6E5kxXvz39Q1E92ToBWeLJzLphQDAP3A0XR453besps
VZRFwPrS02Mnp8BNXnk++lG5qMsoWqgiw+siTk/zPLGzMAnF3MdFHZh4qBckuikalK3L0SZLM0V1
0PSuPqXNIIMqUuN5LHim+VhDI+IPA/uJ3AeFHCkMGiQYDBMzYE0OjOKPCsvSqJrSOLJBxcYdbUu8
KeJ8PXTTOKNpiNeCJVMwZTKGoPvcuhB4jtaFzoAvgYIW0KQRBD1et008G2YstsE0Urbow3SGU9kv
AK91u6RftQmfP78ggIMnC1IOoQ4wHXjC8YIpNtb5xsBGy8SunTcj1YXBXadLFhYvHOohrB4txhng
f2BxgWiCLsiRG/BBJrxJZBHE4WA2KB/trmjGixD7RLPUinNSKKddatFbxrw5KrimrROnYU8+dAlG
Z2lerxqPepEu01b3eRm/YK9P9e77wH+BEoBPFtAKeHz+VPJQtGFfBG1ZJmvhVWIrcrthzg1BTut0
YaNqb0OZnD2vhkMUOjoaiRiBghTgAqBrebSwK1GnVAV+IqkmbHiv+qK4bmmXX/ssDgzt2DmWH6PS
Y1cAJt6HADg0n7o6aJnNLquR9LOcV+ni4c/OoeyS+vg6aoIX5HyqQukjQP8COCcgPsSRYyhAOaZr
8jxophRpVeX2FDzjXtW+myFVjhqPCl10/dwT+TLOKHRVPTTN6wanW1z0apHbEF+29yW3103SysXz
8pEn58gI9M6gwvQxQC8w6scKTBkeCMdTHkS025Lec0uSlWptfUPmDStSbcG7llHYZnPYwL2NXXQd
ovxt4Y3JQvS42bPDD8sSX49VnQe+alONi25Y5z1tNSrTbNnWnG64Z+auzxcVHsdbv6oyHeWpv2Ap
GnUTddW2KQYgqZ+LDpgeWwmYiIJWx4EPRD5kk8e7swKVSowsD1zDr/lw1XtRc5eG/Swqm3mUonWU
4ua+I5rUJv0U8/xdUYXedTI2p89LQn8iCVTpDAyVKQr1xVGgImVc5jGWeZAOkDeU2kwtUpukR9cQ
Nk1AO1osufVOhcfb00QVn1iTnTFSi9Mp8RahYeUyTGl6nih/ORJFP/RtPxtl5vZsShZMTP2ajNTM
TNFMm7JP3PkQFtWiibx8zpBGOa1WvhTDXKXJGBCR46DGabTOGHnh0B+28igXMMIhfQE3caCTyKFz
8WMuGBuUEOrxPOA+b2cjGNiaqWoVimjasib0rrymv29VxVa2HBc29pjufezWhk31qRzaMEDU+Oua
5GdMrkeCwz2rwvU4JOySQ9PrBXkFFHSPQwnQ+JBqKYEWs48BvzyWNw5pPkHSyINimC6sKpMNTt0l
bpJJp3EZ7p1Lo1mV+8lqHNprVabh1sUEL0kxTUs0fRjGUHy0nVML4oshoDG+qWlsrnDIq4UL5SKO
jb9qRlous0l4QY4rPsszVu4amwqdMRGe+VF9VvqJv4VhCn/bJEO5ztvUvLcUxUHmQIODj3LdpnLa
Jn3RzGUR8UVdm3phqqK/jthQ6IjJ8lSMKgwG2rRBa0yyTuJxCgoX5gucm3ppiHjnrMtOu8bd5n6N
dWhKftEqeVciL74yskfzIlXrArZ+JftRW9RfRYUUa0TjF04eP4F5HB2AJFeHIA7p48gpmoJbjmKT
B7LI2TqfwhlDn2IALTZ37rPLkAkw7/Nt5HARACoCUDTSM1TKOc7j+yz3+KX1KF0/76vHUYOSA5UD
URtqHgGCqaOoMTaiQwPDJkinSgWDhcU7iqZVRikNZNLXS4ILqe3IV9M07lCr67yf7l1sKx137vPz
4hyl2IM0gKcAcgAnAQd1LE2pktaQzsZBXmK5GAtfw5EhndSLZELrMfVuOydKYO+ejZyHo//BiaHI
Iz60vg6csEIUEMhjp+AyzkypPBOIEEcX4eSGuYgaMycqom+p525sT5KVqXO3ropoqw4PvCDCERT+
KsIDKQ0lv4RW3GMRRB6BpYZlHMQ32ES7dCzRde9XVONWudOhLOZYGD5zfnTtE7cybuxegpdHBgoi
UCZ9BlNOnAEmP84fDffrPhnLKKBefxdSiJzKdncZATd/frNHafiwEIf6GlpTjAOgYkeeYMYYl6RO
oiDyk2BM03cdCoNiFFjXbRdUSAGsaW6pC/fPr/uTDQqBgT6msLqCqYDHZ9yjfkQQyzw9hGUye9hh
5qXJTB32+sJSP9kjDBsATOfQ6DmAjsdrZaHgSUOFCUoajYGt8uGc9zxZx9F7lLsPbKjIrmoStoqy
uNCALOXeEse0J8PxU0e8VlOTfTakzNc9psNFpCupTkUZ1zvWDGbGwshfVbbv5ql16tRj+VLVsQpK
HNOLNGvTZcOSjWVoEUk7bnuAgGOUx4GtV21RyXlU93QTV5HcJ3k6L6m38luOGLib0n1Dh1loaPqp
HlBQ2oiu07YkWqZDt03z7jwFnBEMVdpdVBRCMSFTGFjrTfMwqrIPjWCDloa7BZHprQQkteeZmPZe
mU0vaPQIcIIlMchnh4Y1gjaaEEeWVLROlkkTmyCeFNGoGS78Wmjq5LtcdslcoTrVLygW9PY4VMDw
HHgHzNBBFfDEhuIpM0NhAMTgyr31u/6ty7u3CH5/fpmn5sMY1JiA5jAWWB5vLIkTVhamjoIWJ1Dn
YHYdiWrUhYwm3YZzFrnAa+yexZl9YYNPIjAcqfQV9xEF5wRXeWy4cYd86VIZBaUn57XyOm3iKdxL
zoYghumnTd8JPbbypQB4hBkPqgQyjSrIjzDKAwDl8brTKLK0Jhh2PBIWGL+MtMjKbJV6Zb4V7SB0
4SsX5ClE4sJUVse1cot2KLMlwE08H0xz/rwO8E+OAnIiJCGY/IIceYyVXJF6YUKbKKibIt9UZTqr
allvkDcqPQl5OSYxWmeoynbGFIkefe5mU1S5WWktX8ahxxfRFG7j3r8YgXPapPk4aUlit3peUHIA
mUdG6YMjSOCOKBBTx9aSk6GXlUejwHGRbrvc1TqS/XDv5boeKdrjuGezsk2jwKSo0ZbnwwrCXxVM
SXg7NyZUQa1CMivCbus7a4PRJ/Y0nnyo0jxBVlMUaQD0HTwq1C5DXfQCCnnqx3DMiAuMqIK++TGj
kudZ2Sm/8nRVj2/x5NZxQzLdivYtvJYHCXshbjzNBIJDun8YFwPIw4+MDSe9jJwZPZ1Ow4MXS/Dk
/xcvFgLi0wNX8NB3fmzTbWkHoKC6KLDSM3qMuvfjCLCpL+ti10TzzveKWYRkukV+nr6UgZ7YBAxU
MQanCvt7CvT7tpURxUCrQZbZHAJVjuLNy1t8qjmwOQYkJgYmDGYejk4y4xzGmivmaX+K6KatV54C
RsKG5zllxTYx7d3ztv5Ucz5U7lBugZUDmpZHEZ8bL66TVindTHWmvRL1AeM90AsvhuAD8H3sVBCA
pRQYymr5dKXWz8fYJjLUwFMUV0XtvsJBzx/PjOnZ4vl9/WQ1aJkeWGoYUwTO7Qj/5b2txrAZQk34
2J93+dw2QLGZoZKLTDbuBeMgT6PtoemECQW8C5GNHY75B84ZSsQ4ZqYNdYIGnQ09BNaQ8ECUSaLr
gtUXtbB4ERZdons0ZPshzj5nAu1FE9anDbHAGvjFmZ9gSLZ+eet6eorafGVVZHa0LGZDNuYLUjTi
0rai0c+f1dPkCBIDl6+ABFWYH4ZxfxQ+HJsi9EcOZ9Vm1Rx5zkJ0mtws64dpjUycz1A0dDql9DIT
/otQ/WdnJ6SCSgXYSv4keNBqGrEJIVi5pAuX/ohuH0BbIaI+SFS/LL0oXKCaXKEUTWtmavB4ln4u
u5aes8bJF3T5xHKAE8bYh54URTC/f0y6pXmixl4oT1Pb7eEw4pkHPNdc+VvfuOSFKvZJSoTiBIZn
FLCfYKPQCHt89N6U1o7Barqtp3MgE1pIOe/KPFrQ9KoXAFXKUb504MdtAgrEioTDltB0OXRD/YNC
fjDWrkycJ+o01GPD2Ufbl80Mdp2cKjv28xz1ZpZMwMDILje3pCl0k0SQ6aT6ULV1eVo522zj4noU
0AshU3Qhc626MF6UgxG7fKgSPU3lSz0C/KSgA6GhrwQh+MFUj4ucoaONFFEV6s6UlZasvxhU3q4o
tShQbWVmYij9RZl0HBBPrgd6leI6eYGJexItQQhFYJwJoCqDcuQoWqIkkVAjUID0YW52SThcSFRU
elAyeQGDHHexDkqCxahiYISIPgHGIdT0NqlsqKfOdOvuy9ACmxqJ5USgBzPl3JsNEHQu27S/d6Yx
QQ4Ezibxndmqpt01reuA5knDgEztoFletSuDTHFeYrKNQFHnEFp8bfMOyACb69Sp8RP2ym7RNKOd
FUV5JlKC9qYM0aYGioqZAumuTYsrMwFZBXUa3kxJR+bPh6LDtzIeZwkwS+hYSKgIoH0BoxaPbXNs
p7pkcX+wzZYtAMs30HlwswFq3zMR4fVQ5ngRpcU4CzEQklDgmvNC0n3RZOkFGePzslW752UiD1j5
UeoCoQ5lg/Kh0AZEeOQwTdT3hWcgQHa1bddFKYNQik+yY9Oylq3UQObtgf6OFn0spAZKFp+WC8Cw
3Tnp+AWMkpzxqEOruBts4MfGXkK8/RAXTbrPfG/hkvC9E3U+GwbbX8FYVzvjCS3OgEkjOhPqczqO
5ALYFEMAN8Y8cau8mYz2UL8qxyz8EPcR+QxW26/y2kkAplesUt3l4Hk37dQXsyYMGbQ6TNCXAPbL
yOtnNa+czgEv7auhbwLpoMMBybmcxU6VZyPx74oKo23mhUHpRrXxppDNeci4lrmly9hB+duUxVvf
22V+m69rVZtZD/0t4OybjyF12R6lMVklfrgrTbvLje+dDwlKgfhUblaUwCwTcCESVhooFHlKS5ds
WonOhFfWd7O+6reTEtNG1Zna5qVZsiaptMfRO9d7HzqM4wtXVfHFNERf/OzUJXbaZKnqFmluay2k
SM9s00d6SuSwaLOJBJwmco14+b7PO7bJB1tAGnHRRrokC+qwGWeC1vUpxt1bkwG17kGWX3k247Nm
TMe3pvFLaKmSi7Zo76uh5lclGfsNKT1wL+ob3REWbQz3+CZRqa9Dir15AmzFOaE21lNh7/KotWtb
NXWAgIDaN6U9pVWzJX7NtC8422XcpqcQhMs5zciuyDLvOi8+iHrK5yLx6U6W+bksfL5IXeIvQhqG
p6oU+wlTbweUwyKNiAwaXKFlO0Zyl8j0OqntuOpSed+1iVgzl0DJAiTGAB0+3RVJf5pEYk4mys/6
jo068rvqUzTOUteOW4fqc89kTZDEPV2WGRerxkAthJwza0IHN7PAfAE3HNJlbuitV8XmGhkLljrE
dltWYRWMU+nOaDyswyjuAr9V09ZNVAZFJ/EZ9ZOPVI3Dwg/rZFtn48x5KNrKLq3eFfVbU0HeSapY
7GQ9mgWOunpVZQxqPhxGWk1ZepZmzSeeF/ZMpeKL4MZetE0fB0V71hzaeWWBvvh5rHYynd4zsfU7
F54WLW52Bg9Xvk3Usumsv6YTWjnkj1eT9Jp51oUBlGnhLhxlushM/ckzKtvkZUV0VO1ovIVmgzvH
LnLneZ1JXWXE6Ekqs6Icp+dI9cms6b2XeL4nyARGzrACZhlaplAhHKfABoDrkHS+0iGm6wgDXq9M
hecxIrEGMV5KQU+pbFjvUBfA4C7MUfBjAjPspxIGdgDUNhQ4PtUhYLkcIBQq6pVKkT+HoYAqKCD5
74d2CEyVgj3y+J3jhdOFd/gGynO08pPSCMQBjAqTxAyCMWCmx6lB+iGcLgRTnfIm1WOW2S1qsvVA
6lxXqbRrP0Ufnl/yGJ5BsAXCEROIQAfy6LjBaes+q/2Qe7os81yzkCmdEEc3AD3YMiTzriTDfIqH
t88ve6xoWBZQ4eH7IYBEyZMJlkR68cRbWHbKLaQ/CQH/gMclsOaXhbt8fjF8AC0/ZjdYTSH4eio0
IBSDducRBg2zmHSNQaF2RWe3CkNUifGUaNTl46yQqNLT0OKllYCCCQVq0sNJ/ELeP9btQQYqYIT8
MIwBhNkBFvwASVmdduFI829pP025mdMuDZjB3gwzQAIurV+ir59AyodFwbgFTK+DPfEjg4oT21oy
AKR0HpCrYZKfdjbp59K6fg4pNzA8XaCIUiBfo/xzEZeborHZ1QvHf4wpD1JAaxdMFwinp3XxMNqo
5LKDrYspmY9+TWcUKhOYuKmhbV6ny1x59b63Lj/NClkskrGPdybsjIaMf9UXfbeYOsxnVobihcLw
uMcG60C8gebFgY/AQAgf4d04jkM5WvatZq9L2Z2LPp1XdXdtpdwhlVZbhvO7Jsf2bZzOZFOvJ+gn
mdLz3nsJnrTnef3F8yd2XK4+CAUTEUyCvUBv5chePa/GiVfVoQaawezCDuYMJo7Gt2lFk1XqV6mO
h2EGEPOsVx19oTo8xqeHxQGTAzvDDuzaMa+QJmUXW9t5uuuh9WxzqM4iq9gLB8/Ew6zWY6+E78cD
EQ9sKZUwHHXkEU0tWWLsBAsVFEJPUm6sry6Fn96QdB0idE/TysyzYkx2ihb3JktGnUXkI/Bjt60p
blTT7aG2FAt/nGbEhB8od9OqQWhd92G0I3mki9DRfe1tajN9iWCU9sDBVwtV+UC2Qu05y+IeLUpj
e02iwl9HEsGcHLf92uforfLIPZTQAF9Do2apwnZVDGGiI7LsJlbO45z1AQ89aHOA08+zqdpjKN92
oFbtbHSX+aRZNfl9QlA+p3FYB9DCvMVpmyzxhGctC6U2RbEL2/6LV5RuU/nsQxiH3Yp15RaJ8WOL
pui0Nm4ZwtBIJGHyjoqo0BmpFhb4yFORT1ubNRsHc1Db1oQf4UtmhyxFRoirYt/xeinzDyVi8C8R
lB84t2pdJwzGKbzYW0Kjdg/Rcp41VTkvpag0zy5FD4QSokkaoDhcTViuXDVlC9cBJdO6ZNAUJudW
5SDnLdjQnqlkiRJ/3bpeLmAWq9WpqK4GxK7jWKBgpXoCo3oevojL8bro1KKd5CkefDu3KaPLUcrP
oooum5reiUlaXalmT5ry7ZCoOYtHtSL5nscljGhAj3FyflCjZFhazJOgGYBCnNCQB6HzcdAmCuj/
yQS8UxKQCl6GMAKZ59C7y3q65jvTvzM8y7WBSham/oSBKUbAxqJEM/halheoro11TtPlNMVWG2ao
9qt6NSDg84yRABxxFOu2Ca+yEtBuaOp46WIYPKBsnPEyFzABGy4nb8yDnGT1fCr5oFGbJcu2y2/a
PPlwYOIXRREtszjK5w3x3+a4p04ng6dOKxN9gcKi0ElhPzo3xkFKnZ3TqPqobPiesSJfwqRqMEZp
rcdamH03rdqq/0hC1pw2ZprVeKz11ICKuLjw5U0xTm4FQKLXgCU4DkuNUfiloYehrsTMpgoMshrK
cOaUbLTgUFQ0EVCWRcV05kdaIttp7twU5Fk9rOKiyGd86oOytzwoi7M0iZulD0MSszbG71ECDR7r
ux1xfrYwRbaBiTOuPZrs8xGvJmuKGadDGky8zLSiw4bwrtQpq65GgZYHokArXzcDtbMGCrMA3PA6
g0KxBz4ztujKS91FbdMz0QOIt+C2cUv9IDReOKdsB18SnsNmYjjkWYgKtVZju4mhmGtTPpsmYILa
rlyKtHxbRjAtUuNswbl5C9M50JeLBy/4zHpSzbwiLAISF3wVtt4+TVC7kNy7J3761quT6ZyBJ8s6
NZdjMZz7ZXMfFqK/yiL2qYc4lkHl+iEq+oVr+zuPjGrJEwLCT/U8TngdKNdCo6Tqy1k2VJHu/Cxd
9hZQdwdTAobOcNneJ1Xmw6iSGWZpSMZZZz66qiFa2KQMoIWKE9Qtm1p4SzENY5Bxk583ZjRz46l7
YhCZezSsL/yx+1CN5a3pTLQKw9Tp2uF8x+JFniK7dDxFq8xj1bXv0tWAgR6BFi/Svo/aAIZrpOZp
hza4OxPQPwzGrubrvo96ncCJsgk+jvWpgkKZRmvnEhQI632oy0wEQ0nDdWqmRuctoNfEvEu4SWak
YenMCWifOHuFWwsxX+TQSypogF3WaaBmieYjgyFMKGYWKNxaCCuL2ocK03aNxvVw3TTdMiJJHwAr
EgzANkAedovKofcug9mbZuj46SRSftpmbQ+BQrnNmLOV8pv2cx+Ve5tlK8Kl+Azp/NQ0MnzHIWzN
8kS+57m3CgGaoVCGwEH04cyOwt+kY3UdZ3Wh3VC4WVzTTiOgtD+mUxzpsGcwtZRV/SmNcl02WG2d
mXiADXLrCAj7YGzDGpTcerOsPcBq2btlZWCQijdjtaGHHxUrq42fqXgxoLHUFfPLy7qEKpzG0fXD
j6jmUAlEPt8OqdrXTZjGAJfIlyzswrOQKKAcTLR9+CuHmYCzCYgtGJqs07UwXnkBUbbf5S4CUhn+
YhwFEr5+PHmLmvhb+NdD5CqOmwE8roze5xlETIa6bCX9xLxXhXW6kyjeJROJ3ttiWkxFVF5N0M+4
imAIk+TurmmKckVb0p/iw4+H33rR9KfKqbjTkRhyHRfMLv68E5loOH145uHa1wezKZmW0GN498O1
P595+Gzv4RPbtt6Pth1WRx/z8PDRNTu1GmY3s03B1cxOzK4BZLTbhx+qGNstdhaXenr4+eeth98K
vzjvpqRcJcQzUOv1eQJ0UlvjeVOQCQgCosrZaAk7ffjx9b6k7kveteHifxn7siVHdW3bLyKCvnk1
GPddtpX5oshatRYggUBCIODrzwDXXs5d58aJ+0JYqAdbmhpzjOnlnv431yo1POOZKTasZjtmNvyv
3MQyxgpP3WrWsz12C55aFo/ercLfUcvlfxk0G1YsA+muAtdnr7FDp2EW2e+OGPfV3AbJ2x6wOnFv
QcTDnSa0S32/1O+t0RyWNsLeUit/bMltjBp357SfYTi55EVb2tuXAj9YMjnBPhhK/iNo8dv2afYm
RuwurrK61XI/Lxx7PdZmtl2SjjBuDs/cmy8H/yYyECjm2mCHFNupqHBYryb+w1AKzGtyqoQYnugU
ilObiyctnPzZhLfjmQ0FHIA0Kna5kPkzKC3jifPgKs2K1TEhRRGPtIy2S2HqNd6J9R2obai6NAKO
KItl2TuwT/obdzrz1f4noEP9dxb4GkwYyZ/9yuSb3AiyvTWzRZvOzxLpy+Zz6qttaGXN32OVvQLg
qd79gXMQXlV4HAqYXH1luevSGLI3r8h/Ls3mY5BEmTd+eaKa4s4L2LUY7Ho3UDvc1IHLnoqgDVba
qfkv394vzVNhylVQTd6z17dRKuxe7WtI6s7Y/4FAD6X54UbtfmkfS+ytBUvm3SQmwV7ey5OMzPEA
qy9P86JWryDr3GcYhTr2Rd38nKK+jeVYWlcCM2VrMYNvGZP4wgiRx+Apty8db08GkcOKNrAVieT8
lXaFBi/DB6OUmvyVBIaVQIZibpZcYzBpSosiS8O5cAXdwMZ1CMDoORlw19yBxaPipe5gte5hkHjV
0D1Vr9rBbk+K8WPJVBBKXTOr2i81AbT0z9gSVktqucjwdRwH8ryUnrpu2wcRvS0tuY79VvlGf17y
RE9h2RBoOpZ6VJd17E8GuU+gCKw2aemYb++DEJ27zgdHpkvhsmjlJsNR7vcEZFjuujKy4qWwT4Hi
mcQBz3OensOK4dRQ+av2uQt+rtOtg5LC9M1Vxo8ksqv7BR6U6ggOpljVg4S+5FHGY3nAkqX4/a5R
36hs2sNS5dHCUgImZ3UMqY0O7tlGbaQagb6+NXj/uFT81qqoQLoz4KdJlhx3iNDr/2puHmU/+OuJ
tu5uyX3MY0l+q1w4mdxyjvc313rkPga6ZCyXx1x42flxANR8Np+xq86P6T6YR+lHjramc1eb9bZV
+bmgtthlPHNOQSOckxZ+MK76EAQUpWixMZogJ3vqgJ6m5KmN2kFuFEyejaFptmoDocfkUdskRRO3
bcXX33KW7M52NpGQ1v7ehAgcf2dbzTEY235MornrpZzZ4mfQQlMRU93N1v6/I1vKGFP2EUmJ7WBk
ILj2ZdkdbTB47kmDdM56El4f96Y4g9w3HCuvlbdm9ovDoL6AwA0jfRQqjycgDGQS/FiCnXxbitHM
ufGO5ccejrA8FsJ/CusyPNyTLclehBHZh6XC0iSl8pW73XC4N0lM+y3IgbMvrS2XjOc/1GBWv9tw
dP8x6TG/l7gPi/mfmeWH+3svEZU/s65x9vcmZZX9IrUcfyfF0CGAW6d+F4abMoOJKGC7/jvNqHHy
lQrg4/g9qLKHmxQY8+4xKq3KcmUC/d3dyww5TrMQ0pm7ZUhLQaAC9crwC727D8wyRgHQvpK/6wDP
aldeF1bf2jU8OO8FDiT3e8uD8sWEkw/w7+2j7bLsASFMobu9t907PYxe3ptbuHnhYeys0MbZAOem
+/i8Ck6jzNJQCS3vjjrwKPLRqO5t3t+gEnCWhn3xu02coI1VC2L85jFvB2fR2NfU39z78T3J4nDS
1uYxti6wq9h11LC5j02XsPgr1qqNWPqG4E/GhSebb+0OGetibbfl5j4+ZgORGI0s3+Dc9/vLBcco
9quRRTjEz98u3witOFSN9zvd5oMb+0NvwSScn0Eb4Zgd1XpI7212ZgWqphpV+hhrZpIsqcCkTH+P
LXRoMnq8Spc52xbEJMq8dips4wqb80a5a26Jg5OrfFc0srtN0lNnC6f8JdWPSm7GHsz2jhXkZEu9
8X2p8zgiTnRy/zuJM/8mKgJ5Y0PV3kYP3lAzGjdw4/Z5vCTnEvf6+j+59yTrvfDkVeZmqVrN9Zdb
Gd7Eo8nlVoFbZjgN6yYqrcQ3e3mLANWecCzdGHPvS3leBcXZ4UG6tEX2UnuAIhzbTXHaCE/Ks+/t
DsbQ3qjow9Pc7tL7Un+5RQr3W+//VlzqLKX6LAhOc6nHrWpu/t+K9/vazeGuyrqENdXGsrDzhIVs
bq3Xh2dL0eRxK5LEPA/0KwoKeBm0vsGno291ZkznwVDr2qutQ17y12XaVg0QpslUakDsGWsdlhsh
TYV28eTnGXpY3FbVVPHdMtpwDP2TMsm3OVnd6J9qEf3nrYj6XuL3S5qTJjG+Paq+Ih48p8bvt6rn
EnNyeXIkk/8QtytPvYD9qlv6Cae1nY6lDDeWyP1bZ9ZfYHo6Zc0+yJAVO5pP05pWYfBBZXWqJts5
17S4KKyjx9A1zHgafGdLQhWtKxKWK7cxb8NolIchmjRkRhAHekwZH4M9yRh2vHGEiqV8HsP6KbdC
YE7tZJ/KLifJODK6b2y/eM+dKHZUk33aTPvpABbqZkka3sZrYxug2I/KHaqd2TI4+UNNPkARO4Ky
UL/oMGBHWrhOXNtRdqEBHLBez0tYG5O85kHdX4IBhv0ypi6DD7JQQ3biIWPPACaenLzz0oIOAIiG
nK36QntvoVWWiWm707XPKr4ZFKO7rqqmZDSb4VhCO9WBt4WPSxpnyt+fHLt8V74aN49by6dCivnc
PtdYqjmtB9VNHlmre1vwVg/Hb3WWDljJxBEEscf9ezNL+lFjSQrh6pU7mDhQLF096iz93XtxecQ3
tLQ/H5X/LP1o2zYagJ19uX9McakmIorJP6ZSBRwrZGbR5Ntj+aP7pbTRBe2OBeH2Uff35OfH9xjS
ki1k8NxMRrj5NsBHkXu9YGrZ2nWH4P6Elj7vxZcmvo1hGsOD1vtvd/59d38OuhlcCWWlS9ZL6Uef
jzbvffDGAu1lHH79r+n8+y6XFngh/V3N3mRfXMtgrD8sacMKNIW6VrSqtv04jjtflMN5cjtYqL4b
vDXc+Km6sf8HE6z91v07LyhbmTgivxa15mucUc0TL1qxbwgQ3iF0FVhXFlRadq0/pzY7tKLQ//g5
3dCKuF+Onn92kaue3BBkHUgM6CFyG/c4OaW77oScXvgAuzrrHPVLwdXXz53nef4W5n3+IwKMnVBj
7C6VlYVbDr7qFjBAf1kyliI49Lz+HvGs8nTbXx7PobHwyPgyFaO7HovMPS4da1ZEqTfo7mkZ1jJA
5ecAftEnHelBKL//NODwjF2l1G2ZIrTTYr9M258YX/esd14rOCVWAZhHf1skMcei/2d+buH8AEdu
OkkxaH2G/mTaDZqU29q11HV5+G3E6o96yK73p+TSxBes+MvI4Zyo7KB/lo4SaSF4dGgzPzoEcFSk
fcD1cychlpZiKv6ywiJZRjy/V/gM4HXAvghpRyn2EtK5+2VshrpcEeXsAGTSnTnKtelzfuZWke2m
CFySyemaGKSt4S002ybp+nYb5pZ1qSSDvFNijeVswiZKCNStgVSxQTxoXXFGUlbN9swrYBI+D1Yk
v8qaTutWei/5BOOIuVF2snQhwCDFLsp7d9yqUbdp0AfG3seCvceG9QniPOg7Rpife8sojpQbWyEk
hQ3U848pEB8FxdFfSScOtFluQFosd6x0Kjh97fbkhUw/FW6zN33whyaaiTUN3OHk2XW7GmQUpqQ1
HYjniXMSU+2eikGssScWSRZRc1t1zHqrWnc/WM5r3qMd/A7YM/hNZVJNYgNJ9vTEBVwaFHK5075m
5MUeJjAQnUIDhMVxtCvlm+nJCA+Ht6to9LdhAY172KsCGwp77TOavUo164PH5rkZ1F9GX3kJMaL2
xHOzxUbrNOsuq/tEjvWzCkdxgVBoTDPH6DZutJHQT2fwCQF9/fD7kr/zQVgJFET6LGjNYs9GZAkM
zNj0rfKvA6vMuO367DOEANXqiHipudOmlg76vTNfACZZiQy9gwsN6smRZXYa/SPwWOe03AEP7BcP
Kh+WLW6Zmv9tFa2xcusqP3Dbq7cRnutJwvJJHaNnt7K/qqgy4q6FJWlJyBwDwocfcEoVNPjws0H+
NQnxOoqgf7UHE5xu0eAHzumpawZ6EqOyd1YB+VEZTpAhBAV7N22YAZoAxrWbY9VJ4+h5hj7VfjPA
HngJOdA4FzEk3hn04OuGtWJjwBx6aviqgDYjnuA0fReVaSSQ3HnbmtbRu2TFrdGGecs5NOgu6LMe
qcdYOpTuBjGd4CYGo8Eu6EoobYwrH0DoqQThXXGD7m1z1H8BOg5XQ2HR99wGbahmwc/WyoBGCLtc
A3YFFz+w3a3fjgX8kpV1wSphJJ0gVhL0Zn4FfcqP+imLTQinbrrjq8AmWxX45KegQSyYgCLMY6C/
+cq5hsPgbhtvVABPbX7rC7q13fyXGDk784j6yWSxCmQbl20yjpAZyyNqmgzeRDur02p+WMqA4SF7
Uh7KHn75usHqCzw/LbmanqCFjMVYRh9QiRsrX8BZNk2kWkOCi3fYgVbSsOqWVVHzMfWuWOWskEDQ
XH50pNAr6dZ7KhI6OvII3Hs9gNORUrD6d7lBvX3GprOsmyrOiVRXiPbCnV0H/spTfupUTfkOe2pK
9OjucawNnoIxf2c49H4SKsMYGHhzRETZb/eBhP4oVU12ZoMYgAnv+2s2Sr7nZg3JnKjbxFRGleoQ
FmGLWAuJGZRqz6jH9ySY2eKZvPqdfzQyZzjaZjYevbF0Dt34auPne4kEANWGR8Fe8Lq4QMe+lraT
GJleW15VfYghiDZT3fDUmZOqmW79BIhy4mO9tZy23bKuL7dTmJGbAZi6nsx3Yxjly3Ipxxd/gkkY
jlVwaArqvIIvgWWXAWUTFZ7JkA69qBNhBv1WwZeaQLBan6ZpSDpYhvtAN84RzqawW011iBAoZFU4
mrzjq5Ntxsx5g+AFGw6vqiMIDsDbmqCLZdW4adll7tXpQMG1fL4unHo42NLWh2Yw9KHN2UdW+z8a
eIA63wW3Ej67J8RQpE8UuCW+ztcKOtLd1DT5XviVv2KW4T/BbwNrwIdStp9k8MTt5tkm03TRPaCf
0fhgcAxAUuGEWQMfnKGeaurFk0+b1IVsPYXRPm3aKJtS1pjmuXdwvNHO9NMBwTB23Sm4RK00EskF
XNWc//Dapr1h3Yd/813Mz66ZiaGm1eBRVbZ9Txq2tevhMM5m3T1vIqx9nrzKPASnEU6Xq8PMCyiE
DVdrNeb5C7zSza1ypsTLLPKEneNZTR5LdBGYTwZ5MQOqLnlpD2cvM4ATiwvG6u4MLFsHS6oi9UoP
7q8OPB0ReWFslNke0Oy5zHnwUTT4wjdSHBvCazBYTxSuWjAfvf5loMVL34lZuCk/Ru99pJ77CQ2g
tYbQRu090rSgUDtYhJqw2oPa6awVvEsrCq5uSrHKr4VvBIflMlAOMVjxVuR2XPlaXiaB6BujsO0r
aS8w6apNG9YOyK3gaIG6+OJVSn84lurXGrDDbknC+HCrsUsQ1sS4To6Vdp7iP8YaRzQn89hObDDH
aTeVJFwDmvZW3K+BMGTcPkFdY538OmcA2OF0cSurOVjKGZMQjs6vEh7vTvTBOghJtqYDmGOGaLz9
UNpF4kVtsfYy4h8BUwCIsgAzciIl3irxEwUO0t6LlLMqSnOnpnpMWwR5OLVOQ5+8Af8qEDi2fQkL
LNZWp+OsGJtP3oBbwyR8lYB6X/AwoYXNq2oHVT7bcGW4RwL3GiTnhkAwJMfaeW1bptiQ4WjJii8Q
uslL4DcbxHMwDgDY83MI/yk8vmGzkhE3brShBH74sUhGhkBLgx7gAwpkfa6dsxo997DQV7OuO8io
xdzDeXkLcv4KsP2cRZ11IE0JzrPNQJXnrIIPTqemw8ZNF9rVp19DrBbx2Kh4lk65pge31mCCKpXq
n2Jw8xzBFeTZDJr8a8CPGlZdtm11Ph0Lbm7bYEBQA4ZAT3brmeemPBiqVVsewMoPKgJur+nFMhAI
FEItiLFdm6cgEYg9y2u2pZ56MlpIz2th9WdSWvVLAawU2FUwXCrfreOqNsw99lG+qmvGtkWYIxiG
PfQHw26hfKvhyDXgsReNe2ZEpKaaQObPEBmEUkQGaakXbbTAVoltsMGCFSp4yAySdPUA+oJqfciI
sXamQn6CsDm9sa6ZUiCY9pdbBT/Lgl0yRsZn6n1pe+BPAYGlEOayXVtuVj/RAI57H4DPygP7fdu7
HPCdUe5bhCHRIRsPnrboeiC+PlBAwWkdFV9h09enirIoqeDttZyJJ9rojX1jdDWAUML5ys9cD86o
0Y87sE0SrYL20spGJm2XB0neDWoNYSYFHOD0mz4Dt8UPSY7tNjJ/hT0Qbp/7V2IDtXHn0CcmAl6t
S2VE1zHa0XYanhkHQcyawB3WzejEWSu7REKIccn74qtuHXfXK8TJcKNer2oehHEvpbOpQVaqx9w7
EhDvVpl0u5OoexlXxTAdJCEOlubR3ercUVfCDC9meVavgnaEcTWvTiU1nFgJh/gxjNAoGXP4rCbL
l8+kKs+G5hlglXJmr8J1Zpk4HhjEvowwAp9J6a21WYUv/uCkwBq6xNZwYI+wVHaIIcbWFp2ijzHi
N25Dqx4Y/ngCZ0OsXOnlK2qF2RUB/i9Nb9kXdzLDmGJTheRg+tvnwHCCYDz2JsHraKdyrdKslsNp
INB7OTWZNlVzhXZ1z+1y24Ni/EPZ8FlPYHGm0nDZAS/aTkYMfDSHnzSq1VWZtT4hStEZbx7WOIKr
fcIBdAObFbG83Q4s7+bEzIyeIK51b53dBfFUhOB6ydI+GPLDwdL7Ycd15HdxTUAtFroe101gs09g
cRi8FGcItsnajt6IjpqfXlFAqRh0Y1r6o4YZx2ywk7FPs560CUTVfazKHg6qzkIQK7dw9rYBeooH
UO8EyuNn30XiDdYI9NFFlF0NleOUYU1q7Q1gLQgeVgexB+XaeY0KSwKzgIPDgk4jYO4TaHAqTBjO
bivZObuhz0tnjYAkPggILvhzbreHLLbbDzrHGWD+xBHuCiaJOTeNuFdJzUW/n+ZsIxr7/SPJ4OjZ
YOdPI8n0nsBG+XZ53JM1qFil3wUJo0rvNTyuiMvjWxp+CB/EFSVTfyAaB5DK3Do+8feI92EklA/G
ddTZtC5KL7hQq7ewyV3dnBg7hJPaGhr66slXZw6Cf1Zb1sECiSoxm/oaQhEIgGIw1x2dusRqtcQJ
tgMfpSjHOM9GFEPUuWNkHoW03U3p5nsJjduZ47e4E2aP83J7BXOwP5U9zmhhVXUb2rUEEW1mQS81
/DeEk4YaybFjxid6chuw16iqEehBgBBVIdLeIROBHzt8hi898OxLcs6DkXxafGf0TnG0VTCsSDmN
69Idbh4f6FaEYXeEHC5UiPqAj8uFFqJPPfjGZudpeWxm93TTHaFzg6XRlFl3XNIlyCVl4/hbAUUn
MhziprnT/y0LiWTtVtinNTAkK/JaaOOoOrbzZUkuFzDsm8QwXRVbQ7SxI7MDNadqwcbBJWs1PuWt
Vqsqo916MpsJ9LrZpkLAujhgoNwwf+zU/SapBOSialxXkCSeioiNO4eB/eg0COG2onrwTkGlU6+b
yLUGW6nxcMZWwnQOCOjgHJZPqiQ8rSn9Z0lFQeX+vj8X+7Psv/dsmEBitWSzyDyQsGu2hFuQ7/xR
BZvq/9GMzDF4aulmda/8/9v9Mvyl6UhB/1UYbPdHv0vyj3tLBe7NJsiS4wo/SspstFbfHsc8xW+z
+3+182iWySYebAexB/7PaX7rMywRRlBryO+bkV8KBLj/6RpUryy3FDevznAeq/xx7bGx/LSIASeh
dH6qBvRzRD2kZzC1NM7s0oiXqnb+C1x145NxXq9zsCEPOF6aV82AUy0FchUdWKait84NELPEzt2t
EUbshUTN51IAdmq2wo+yfK5Hs8VT1FM6KGG8A2rfLiUs4AKxix3vMmWBAdsX5PKpCtjPoE58EkJq
VkAxyvH/PUdGa3JuwPa8jy7LKxB9p/wDOBFNQ0vne5Jr/sQDB0jBPHVRqZfJrtmrW7lsa/mZs/Gq
Jny1iu66FAhbhGrJCzncVESGvTtWDjZ8P/iYYHguz8buhik2oAI+s7oVp9yAhbhUpewFi0/zlXmc
rZXou0NHAQG2RundO7dYtM9MQPY4X+EYB2h0O8Gd/Vzw4ufSgmOKv6tiVM8WkKidG0ROOsHafw8Y
vm7ze6lkBh5cEBgXUNO9A9cC1GecMb8IzkZzgWwEQ7M0JDl6TDpnxHNT90eDgAjJAObrh8ixgU2t
xfcBflI3UE1g785Vuyh/NhrevkKpl23z2gw2ylPT6yDJbWkbgCag6qLxbjat270x1MGaDdP4QUie
LCV0AG6fYv1wzlzwwhEDrEqw0yeBXYw/+siOOUK6/SAg0qRRLa1tju3rdVTsDK5g9BXMYczQh30u
e5mDqiL6OCvz6MsI7L1T+P0bD0F/a/262eiB0R/g96+XAqKBZtjFt+VY+Hg2eV054I2N4Rfz+Bvs
KvridcAponAAW0dP1qevLks+aNr5OjMVPbQtpU8VUfCKLxULwlYQQIY3J8eX3NQVzgJzht28lnbX
fQaFy1Iv7PWuHKR4Gcr8dcmPQDOFel35F15MxlFZQMoQjSr66npEMctI8F77fruRlZ2DtGtYbyQy
dkuB0B8GRHGrwxN0KMHZLATouPNzwYu5lGTqXoHIedsgdxzYzW31UcHmXGpGmeqSbuiLoyeG8BiG
xnNThWfeyOq54kb5LCaOSEQRIm4tSahNyUHZza8ldb/4OJZRMfWHey2WF/ssQoRH0+69Oqac3DiB
ddXMbRZGK7esoCrupPO7i9AAhcpoYOzNJYDRg/hvOypZWl/uueSpq2XxtNRxW96vO+ZO66VAAAXM
rSv+egzZ49uyBDFYWmI4YLlQ77XE+jDw8lmDUPAESRDw+Uq9N2osDpQDvV+SFUXsGEv44CvOuaSG
NVrWeKgSzu/3jj+FTFVvRpD7l9Y3PpaW+w5MWXiTp2SpA3JLk7SK691ShynrtTJEd209hAbCcXpe
vdQ7xM3NiUuuweBDRxBsVBtPuFmKJUO9l5ZTxk1twkKf+xWet8loXT8LMvZPHRDopZIPBcEhq9wO
yx0qBYpM68kyLXw9UCnrYWsLBZ7ekivdCwyR5k27lnMRZPpcCg0dEHSEGDWTJZkjdm6i6ny8j534
/FVBq371pJKviF25WkrZfs2xUeOkUXwV2p7g9/7PBXpW8zR17XTyiqBZRxXmseQuGY9yy6eR4/fe
aSdIHhmlNYDGsaS7EdTlkrJ88+3m/aMwgMc1pb17VJzjMAD+Ks4MMZ+O2TwiNkYd4M15SG1fF4eq
G9essqCueVTLq7baWg37eIz83hKwUG8N3RzMuT+qeJ2LgMJ0VPdmoJa0ViEDoMYtxErM4Eqo5iMq
t0lKrLr9ADSMiF5Tk7h2ZR79aMxPgHB8GN8uOUvsSPgK8BinX/MT0ZYyVJJkaw3d+O7WNAFuGrwO
drZ36qZetY3KE7Nj00p6mbosF6KlumiX5xvZgZX/RwZjtpUarWf8mVGHUMtQjCleagB4V5elKbet
DRCeakCCcx/LveWThfCsa8JdmOn/nZHD87JGxCHEDfrvjIhS6DQoraDY/q+mxAh6Wx6SLnk0vxTh
0uwgPg3gWpyntdxbLlNOysQDzWX9RwbtmyiuGyX/zDCksGJID6z1o5XlE1A7rD2Iq5f+kWEOEHgI
Eoo/MywF3o8lBc6O8zyWyzIMCG4RwdOy8OznjMdDJCV0Oqrx1T3jUWM0A5zo5EwX+u+mQEADXNKC
f/QovHxqZwG2MznTnxla6l+BX+S7PyowsCbgjenu9wsOmVTm5SDEYQG4gctbriNjKG+6gDC79BW9
aWLxNb7G+S2iU72OcIC78tpu1qRV0VUrA14wHGWuQPXkWteVd436TK0jHC2vvGLdugyFddV50a8j
l0/XEueCtbY8fc2AiaK3vL9qgV9fKYz2qu1xQrlQXDPumOhNN1cwYS2051ZXbWXOGkowdtUTvL06
Mwr0xjzk1oiVYDf+mqiAXIwMYGHksugCtXu41sr1L3BzRHNv3oUDLsLcMge6cMNAOcO8ZH2ZI3oO
GS9ZC7FERImGxG6gaQmh3UVL7Mj4FalL1Lslckd54RVcBKRENAmt2zrVlPNLmakm1SUv0ZsJuZkx
0AtvA5mWYswvULu2aeSOxrkUoku1X0dnFOlTwMbBWZeTTsvM8s6aBkMaZeCqZBWdkJvb50xJMyVR
AXjbnay0JN4A3WRopzoqNT7BD+/oqAA2A8wGePobwiSABpQP8Pjy+s0W3DyTKfha8gKQpI9liCV7
nIsiLE2+L41wiJdcq4voFvCemyxVEdisTXUXVOmSO+CPxhID2NgGenZrn5dyihEF2Z3R0/5gDpH/
irMyBFBthbjxcxKOIrFi2pzuSRxVZ0lbVJ6iTgSvXJT/eObknZayTBRfOJW25yWPBupNNTS/LHmO
0TxNeWNurbpgG1UGPG0aMPLBgfKxkuctoiT6kTeuCOKfrerOL9LSgtPrewGHy4TVTn8AK+c/xQsj
x0dE3NqFRnhe2lku2ThJBE4gcHEOorfjpdy9s/sVooO/4BUIN0vxeukb2y7UVIao8Dqa7lQgkEVc
6aL60l741CAQ50td5MO+KU26ZvN9MeVJyHz6o52JUJgUdHVRFXxY3VOem+WXbbnBWiOszc5AIPRX
P0NYxbme70wUqqWWQ4ZA/JuJKMJQq6HC2FQuVL+OvJRQJJwnBIxhfV8m2jWjgxfo7urC7IA0zG5+
ZnS6NaFfv9YB67eeAn3M5Pn4HuWwhZcCvSXjZpzGcw2t5QlqGi8eJG9+8hFR4ngPf492BsSqjoCO
I+7+izbrH0vNWmYS0vJO3zJeIqoAE1hPwpLgzwHvfTf/Q915NceRZFn6r7TVyz45N7RYm26zyYzU
mdCC4EsYCIKhpYeH+vX7BVhTQ9aMdW+97bwkIYgEUoT79XvP+Q60jGDI/YHJDxte3SboleOuvjD3
ai4fH2W09c8mIq1fv/zj0z++Fjec6Zwyw3m3fC0SBvexfJT88ZGUM3qdyqcdwddzvS3G1Z/+n81j
oQstdv/59R+/54+/RjaG2poT/ZBkENzBj29//BkfN8t/DNsQaxb+p5+++ccdfHxNh+YSCLMXPx7V
n/+WajankwMQ5cd/vpOldj25VXWrLTe5PjNed4pzWWbvDGmTbWNbDLaajj5RLg/SRC8QeTnQI04l
AVDIDX0tGoJaF92ZSnSgeidOeSKO7j6+VoNIC1LwjszntEdQKePAMSzEIqZHl9E3v9mcIW4YLhp7
NWf2ynbn8N6wm4MAerkr0FMgMEp6sQqzIagxUQZwpB5HPcy2I6GHfuF7R22Ox6syMcxDNcy3LYoA
LdfP6EpoB9UO+j47qQYcsmVBmz/Xgo7Typeekihr4XLOZjXsVdKcBgG3P8766TbqZBDNxniD3wtw
s+3cRYluMPWKPZgcAmFbw3QxV8UhSZpuU2SNznIK0iAlqGMXCpXuzLCpNo6RZxuV1PnW08R4P/Ri
ugKleRGKhno3TcOdbt4mefEyKiu+Fr5fP6luRBFcJncfnyXxTnyPp9a6kfo03s7elN/ozXsKnfDS
5vHDMNnikAsZXZedkQVZ5OsvUT8ei3GRnTlRezAEGlOriWTgRmjMNR7ehibAKta88ebjpqPDcYWr
9Soe7erFrewnRASrmhrdSKV9LakmUdq63lFo2rBhAjbt57C2PuvOvAWg+dSMKBzpgichVWSYGZhO
k+qQNYOzYa89xkwRT1hKqgrTTu9tauwoq0HU4arSgcLSk7T2mcfWEFMLcGhvZ1AR+MnyBs9cZ77E
UIMCy6aBWjfLCBu5BH43pjy1BzzKxhL6hkb+YupJ+uiqB99ysqs0drvjWNIdqorsir1152Uivqp9
O73TRP1YmWl+bpLrZryP3T75jIsY0Ko8jjbGgK6KvoNNAe+9dBL1YQb3PFjNWfO2ZZTWnwsj1Q5p
f824MLrkMY+LyPPkKeM0dfLmCuKr7+Mt9TQslq0pdvZYNEGZSXlb0P/ctyqs8f/jW1NqcteWQkEr
2ZPDIdHOUppDgGRwfI6Y90GKWPtWFL1bRf6u+7MOlFw4az8NQBHm52JywyBmSH7om9BeN8jENngg
3M0HfKqg34BR565dhtAF3fvCqqLbpus2SVj1d8tXcsWlp9nqJaUpfxG0rlbJpMTWzuwvQ61r57yu
LbxcKxEjL6mLGtxmRMXu1jb3EguPVVCvVjquxmuT4bKWTNVXLxqcVQ9l4Fh78skXWXUlO0REsgpx
ILdFEQwGrRtTcIYe++hOd93i6Mau3FlOFJ+Za3mHsOzUDrrnSi7T73bwWD2cNj2KYfZOIeKlddhB
46bKUPs2Nop9lDQj2B/aHhNm3Fctb55mb+xxsfsmgJlyuDJif6uzwBli3mdD7r64ibiSSdonK20O
92mvH13mnA+8/6t1CcyIQW2U7xNTDedSK/N9tHyEeSln9jvkBxEVRxExH1mjXR7OYqivbS3rDmGl
BgBnprsfWw7zuZQNfvd0uKngI+E7UOW6t5L0mukMaAwkEYig+I3WTJ2oZcN8rMLIX3PoB+HKeCrE
JrDrEMBRIRgZ/Z9sWkvIA48xR0NLyfpkLm6/BLr/eTRoJLle7h0tmCWrpi/kPh29t6ovzx118sXU
2mbdLdyisnsZ4uagVw3AvO5LmaGTnGy/v/5RJ6trxWZ8EzWdHhRElwR+O5ubrPPlIdLqbpvL5AWL
9nDX1+e6ctIXhID63rCpcG10EV9wei1+QoezouvRZjOMO2JonDWCiG5Hhf2sMx24a2L3cyGx1FOr
dJz7C20zZe4Ebr6yH8IcxbkutWddm8RpsHDQGwVxC+YgnpyWN2mfWe0areWzmGr7yU2MF9tF/Kn5
i5ZEmIGNrmfXm7F93yzi/dBPL66LQYtR6pUS1tU4FMbZd8QmmXrJDHgyLhO6byc2vgDByraFCtUh
HIZuzdNQ7LUhg/Jbl/He1bUEh0Jvntvc5qZI78CtxZcWwOJ9IU+jK/sHva0OMO7NNZMfjMmzdf1x
4xfN2esM/zQ6SbrFwg3Vfk6aG8EBInDxxx1cl/OnV30XVfpN9QnRCKHxFVRceOtcpUzKLdHZ9x83
SVc8k3dxNsjywAeJCqxr5fyl0YuHTlPJZkwM9wAiuNuYcRLt9A98fOHdlnx0MKemPHpan95ZOhLw
2PTMl6TX3jgKeF/bIbsaPTNEtm9+j2Kr2IIktYIlKOduFMU3zUGrLhc1Sz6U32QbT7tiaB/o2Wqo
reKLhiX7QGGcH8elJ8nGrB/AM+Ki8+Wj1cb21q65NuIMPZCp2cZT6JgXuBfiq3Ah9XWRSlASoe5c
RXWmI4HRkxuQFJ1ITZRicg4aTxr4OYlwMKa2eJMoQQCc+Z/rdLQ3i8vVa5k4jsJgDjDY49dk/NYq
vTu4Km0OeKL3Zuxnz5ZRY9cAdLFB+LntFiVGH/vpBq0QNAhlHI2szS9H25FyYzAiRYjFVqpl0VVb
ZumZZeOgZ7qHBDd0Vx+X0hBZj3IasPItNg66iLDcOB3UUlwXKvaOTpaqIJrC5j6z033ehsatl44y
iG0KW0rlmwQX5HGSjmTEhz4IIWt26bVxrThvYHm5EjDSP1em2a+rvMzu+iQBOtdFG5d2217hwgp8
e1iPmXefz3Z15Rv+5oND6tEDftDLAWlbFt7ESF+VapONyvNjQn86m8zoxda3CbOlz1nbuMfIhMI1
V3RJw17rT1Te9iovbfOuqcZ8FzWjPHpdNOxBfnerkp7jykiS4knvu/Coa3W6HtIaO1Q5vMEE4tDv
f1d6T2Mxb3aSP3NjqyE6wHVgaOdJ77lur8wkqy6xYW6Y3Q3o8JpyNUb+vB1c4x76UHTCn5/uvAho
QJbodBmtqb0ZyQQJph4Bspco+rV97ezz1NA3NHjywBTC3xOKA60beRxCLTdAD13eyMI7domiyy37
eC8MAUhEpvlhWE54saY9EE3OnBzM4n2vjoQrHy3PjG47R9VPpkE4hUcjg8VoEsJ5KSz3LsbTl8Vf
XNSF6xYuxXac6kXSa+ABJhMrrVskZV6JoEcOQ4CVObv45Wsbl81javbtrtLgsn3cxJbUv9lin5n5
iqfHNqlYRbmdl4uXjW4MUgsJzMe1/PFpX7XWBszcCbVy/iKdNmC8ZN/HtXucffhCnaiTVSWSnNYg
HhKhxuK5p1vbD639Lt0kyHEiBaKXNQW0BgxycnGHDz9/gNYHqdG4I5dA4qviJh9ECv9mVhjWvHnZ
le3Dx0cl/FA7ov2QuvG9uWhemdyKAAUlCppGf3CG4cThxb/OrOSOt5nadKHf3pZQIGdD4aNNQ/fM
EcE6KFGkAT1cufdV1RxI8PmGEDq5cy0GcJZh2LwsXXLH6de7kgVQt64IXH9hiyRdvu10oeEXo3nh
FrzWZocsrmbunqBGCz3Z7GNRnF/7dJMsygsheV67NtODKMYXXLfaMU1a9Tad2skaDqGCfzj3pn7K
AGPsoja8txaB7wAh+YR6f90bqjpP4bwqK8e+TyYxXlv2dKgnMtEiiSCi6iPjAgyqJYJIuAeGKl3i
h69pZEQbk10X2F+r39gMdVdupIavMkyvc8IDdzXv4HUOwuq6ax4cDP7bOqrlVmkWgvjBLoMp0R7i
j/QNTiteAEp1oTQ64QknjwiGyNVemIfR0PKrJ1M1+W7IxKUz5mxT4kt6SfNqw8l1eouawVjN0dTc
GmEMgWa0051fAQkYYzd7CpUaj25LmVKw8RoG1MyORbYYXPuzMdDQU6znZ4ZrxmUce1Q+KLBn5CFP
fTeBAKwxKRUk8QR6YapD5iB9Azbu8hrDG4r77lHJ4ZWiergG7OYG9AG8HQOtjdGJ7A5UjH+fhTHd
jKgs3ugBmlcfN/Bj1RmoOUI1NgPgSPVOYq9BLJSL/ax1SMMiC5c3KpUN4MIBnTVfs83hi6KKpqkX
QgTL3SfRW2Kbqi7bM+BsQommdrkJhQsat9fsTeyP6l4RntGiJLii4bkUWfrFHdLnzmppY0x6t3Fr
i3C/OCSbqLLME+WIvXJNrzn5eRodhOtxmhltnYu6t5lf+02XfE6rliqtGbu1NI1pmxp+B7ojIfvH
iy4fN4MoP0sSejZG0rbwH+vpORLLUmHVF8sfs2s7C82t0UXuxevYzCh+5rNVd9VGQQdCCeiNwVCG
8SOnys9VZ5SbsCjt9dA29ZMk7DDw2XRXdWe8zDJMrkNrTq4dFY37YWpfk0UrXaaxPNdm7a+iAdVN
VKXL2w8ZTyHFsJ/KGW/aWF2R7ZjuRYrIJOrhWTax7gTNwNU7yVvTvlcT9hbDb+xbdvo8GFVi7THT
kHVCE9TqyxtGQNOtI8lB8RxkZZnj3oClCXLVibtS1zdC5tUlZQnXtfhAdYlUjk1nY3mjcbIFbBf8
J+sPqbJW5+JgJTypnk3NmDrGeLsk9Ux2BKGqRQ4a62F86jQTmpFZsNu7c3ZWbXnoFBfUjIBzmy1I
qzAat8RNYnYzJxTvw6up1e59W/TFqjAHPMFsYS9YGmJ0VC9ost6iDCeibuH2KPGOXUqoqoGwud4q
HSGAXY/tpvLNR57QcVU0FVFL/SsqlhDKW+JeL9aqI2qex2Y0Z/5QAh0L12ZkTTjRlT9hfsMs4F/N
YyXZvxf8aleTNpXBbmJOPN0gQDhUS/SXMgpU4IsqmgHZWsbYZmor0r9yrmIHq9QL5pBvUYdausla
SlqLM0SRtneNpoUHWntXYzkM0GAA1Qo8ESuLsuFUYPhLdIlqIBov5JiEd1C+t5M/im/DScXTjc0S
9gTcGi5amm3MPmoeRDyEN2Y13zO+SDc9veGrdNqNVazAjybDbaEV9ouYp5rkSjS/mVa227Jv1RnE
sROMKYNy/4EoC/9as6N8lYcMDdh91qGuR5DSytWkWHUGo28CA1XBUVJdsfbk053ZM2PVRAHqOTSQ
Nrqz/dDUFCXR7LPIi8lcjak9BqjJzJ3SVHXjhsbbmA/T59RIDl6W9yjN0ulzQoQilMoYjKTDieND
nTlbKMPBaULuYajZN8l7EnfZ50yk4RZXqAb00K/Wld1KWHE9Bj4aRrigSvuOTSO6wTe0s0oOHKOu
XuKwx57VvyA054RUia8WkILAD8Nqaxv4XRL7CyGV7kH3NHuldEu7b2nWAJ4ZF8hc2wIxbMovosL9
ROxIt4Ok+q212uTZHOhRK/VcqYV6liLmT2Wsnj199HZlBXynKkS2RuHs7DvhkRGCa2On+J13ZXzL
MsDY2Zc7Ta/ma9lYD5JCpeJl/kIb5jRUbuCGVXMSNn0kPaErOIza8wfUu41hKcymfAtHpzqJpHKC
XBfRaZwNbWWJKN1Kpv/XQ9aBk+2bZVn13hZEv1vX/rv03NWcv+XNGC8Q5vi+6Fma/XbCyBFpJ0Pd
u24F1HbqIXMvyywHaxpKjXoZaq27iczk+2w4QTE+xS79wcKNu9vcxuKvZty3XQeaSM/VriEzdeMx
CdvUYUb/zyu8u2Iq6qDtUThVKiu3gCWY1YgGx8TcX9t+qu+dKRs5evuPjmqYJSh7l2mjcazn+Rnv
LDZtADKnyGyeBLvCuvBQUlTeJK5T6VlH6enzGn50kGUOvR3R2+tKWk9ZUiDeSKuGY8qTB0bnq+iM
S996N1HdfNSjyXG09L1yx+j0cWO6LfIlvz6XdmtdmUbyPg5NC3J8XEQ2IzOa2jpVsVPffNzodGtN
Q9RXbohkyY28LdS88NIKrdmFMSYFp7bETYjSZ8fgR4H4C4wuVi9dl6/9Vq068eRqk3PvJ3P2UCZH
M5tfuyg22btNetFNclM0cbXBViJvMnf4HCkz2XZCqTXipvmaWuvUtK0bFDifZsRBN1NsjjdD+HW0
lcLGwjakm+iKOAmDJK54loem3n70W5KyZdq3zP1EytKJcyZZ6xFwg9ZJi0usQgm7Kp1PieNcFyA1
sJ0UTJRzdfiojnl7XLLO7E6l2cFhxC/FIaqilS2TN2d0nH21QPkmjEWmqr8WdJCDtmt0ViVRrzPo
Nu2c7AReCEo4e9eQzIxRZ7DPpUk70nGLcuumznC2hm1tU2W0mgEkZ0o3eZuHa3q17p0fZ+gmGCch
Zad/pU0EKOdEHBJ4VXAkKrWTSMv94OCtss0LCCEdMJ2bnmCmcZ4bvRdN8Iiz0dnOiPK3HK6zs0Ej
fDC4CDEshJuIR3yrGIGuk+1sth7XfGc/DK3zPBo+eIGcnaSYselHZHxCaHiJHP6SnEPAwelAblFR
b3FThvvebq/wiZf3+QSqz+jxjpTV9JXiHGeG31yypOENS6gkMx55L6vYemUEASYGgQL0l+Qd90WI
VUaL4YAtmiEV+g/QwHCJUYY0mlF8Tbr2GkZr/T1GZmy0YXSLBjsNiqzeGK3oXkvayWuOYumNDF3i
vBrvxmjuZ3/EJCJd665x66+QEHeNsMN9peevXoFHTCCpu4vu1YL1lmGszg1syQMCXmuLJR/Jm6go
HpUFfgWhG1EUT0OJT2vq1aLB08qVn4EAl232LY/Nr4mZmOc4AUXvSvZttw2bvefEc+D5Mtv6OsMO
qn/QQCbdHqt87BcBketJ/UDJBd8+NI7lMDVvJO9+M2EwvZRu466wn1brPAzbXdrK5BLOGd48LBG9
FbubAhoKzCu1WgbKa0tzfMamg3+2Y4l0BPm99MVai1sDE2I7boFuGaSHmiPyRWB2RI/YN3Ev2l1C
V2fFCaCzbPwEntcj6m5aAoq7pKWhAujaUILXi3OApyJ5bOkarVQDo2gVnmSV+MdKdtHp48aGF7Jj
Zhdf6r5k7tlN/mlKav+kLx9JNaOJa/Vyy3JurOrxeQYTcOzR6LFpmtFDXqFZ1gqiNdHRj3eQr/F5
WC31TKa8vVdl0wlesRUYekHdLNDDWKmVnztvfIsk7pnQt3DNMpCfO94gOcp7hj9+JzdkoM34gxz4
Pol1jWImxrCRbbBwnJQ/ot0v9Bs5+unBmVCsI0aLrzJb5HR3XDSq/sSY0akCzxzdLcnq1aalEFiL
lkXTMJR5tKheG8FVX0rYBZFrmUwo5RdDFadUmtG9nSJgU24uNlMXM/IP9WmLCNyGqI3PlAoWtCdB
jXR09GSTlmpte1SArDLdXcZZ6hD34SPyb96ZdeniJdS+zYNLpBhjVVuDATJrLeioomFYkVbjjof0
brbuuR46ttpIf5cdkMA0L8e9JtdMoHjfJIYOdgfHlea+ZFEpTjCvDn2EoWJsuKwZHPWbvoiWa3E5
jsa8eAqgoNdaW0fG75bWQTGrJtQIuIT+RfDDf8Vwk51pMmu3DMd2oV3+CqWetAmuhF1CZl7WokEW
NK5jCwi2D3ph6n6Qhf/32/h/ovfq5gfb90eQ/RvZtC0xEN2fPv3H7r26ei3e5b8tP/XH//rHr5/y
Q7/fafDavf7yCRTVpJtu1Xs73b1LlXf/+Lcfv375n/+v3/zb+8e9PEz1+99/e/1WJGWQyK5N3rrf
fv/W4dvff9MJwuJJAeT9B8N9+SW//4/lUfz9t3/P/7Z6jV/j//7n3l9l9/ffLOOTDmHd88gKtR0N
tP1vfxt4J/Ad7RPhOB68rCVcl9KQ16es2i7++2+G9omULOI1HZJsPI9/fvubZLvjW7r/SYMNrZGV
zJTK0i39t/94En55Df7zNflbqYqbKoHitvz0nxHw5OiZgI1sLKx4aR3L+PVNkKqRccEwEKzJYXfj
dhO1SgRk7U4o1tRVmiZdSUbLMCPnKy02J9z31PoDA+P7URKzp6CMf0dvejXOut+dtQl29zpKre+j
jAdIWw2VMKlZHm7jatpNMWX20iYm3DuaPbL4NLVNbIz5UobFUSZUVwyT5+PsEKHRckgyVh0aWYht
4lsUIxzQbf2s9WX1mrqFGQyDt1L+ArgZQ0SQBNNyuTtSDSqICTKPV6ZDg21VYBt7KrXZusA6GsZ1
NOXuyvFbZw5C24A9TAf4PTaj8cYcGHKtfIe+SzhF3b4twuo4dLb/MDRGA5RcDbS+rY4hRlTHmbWS
+eRukiZvaKm1hlznGLYYh9aMcDlgQzZEk2x/kTCATubQ6g+Nryts3ymN67KP2xjkQ6XdFkZf3PZI
5ekC1sMuJ1MVdovRWveFWij5jChz8hwFVnz6QVj+mlQ6z3PnJzdTqny8xvRZXzuU3IFpyHHNKzU8
Ndix3+gC2DuzYlZYQlt+xGGe1rsK28irVtcUvn4aJxTKgwvoohzIU8T0dnKsmViN0jEQIuk9+TQM
e9d9bNo3rMHjM+MxLegxsOwyTjv3RILylvDy2UrIb2GkXYWNheXXtjY4rzN4ORONICYNZzvM8Scb
as735KBysDQzgYu2Rs5Dap8NyEBr7H3vlP3BdKEaer4TQXx2ymNUWcaXTLTlfefMzm3YSkpcu+fY
5PWEWcG0H07W4DtPiKaTa9VURrYSQ56Qe4lJ95ig803O+Zy3CTDJ0hHo2U0JAcSr2vg8G1k17rM2
i/RrepJMv4lOdrfGVOkJrlzecitjrBhSlSAvid8AmJ9snTB2h21m92N1TPwEC7uw45q2Q0jMySos
0vBqxgn/agNcXsU90Edj1pJTC6QbaQLDf68pabXTDOlplF3NzAuwhaHWQ7+UgAoezXRXtMjYbb1B
9SDokJOMoY24cLoUil5XPKrIoQERGVWerSyobxcOsdQLLtruh3myeKjCOnZ2Hn2vRzldZWOpGReK
RFNuBI08ezVOcYoAQHQDGK0wdbZOm2d9IGmvzEfqTu9HdPJf2gQuyVtbyep79+uy///zLkAg0j/d
BY6vw/f/ZhPgx37fBPRPZF1oBula2KFYvVnqf2wCpvtJI8RSX5Ze8jAYOP6xCZj6J5e4SgcVjeES
zGhwd79vAob3iZ8wHN/UsUkhKjP/0ibwscj/BOPn7jXb1klJNMhaNoiq+HUT8EU924NBYivtqewr
XQM33tWoDaqzVfRy/Ow3utsFfad35aVyCxr8bpq5KRhk5lQUjYx9tN4eqvNgGfYQ9FqdLdnghVVs
XEP1i0zb1j33JYonSWgCF7BhXWJbTLSip1qFm4KutHmemf7la7dyzWyNs5dyGHUgvz4pGu97BsyV
UCgkoUB0a01ZHA0nS+2xlSUuwjPgtVQcWSpv3LRwcmtl0MzVVvM0leaq0AlOWA9jYbtbkZldeQSh
Lylgy4I2RMYKE+4jn0iyVWm2+rPeu+WTISwmtvEyP9tgIi619RDnE1qLpla5BbSlal2NZjK19TWP
Av2nETepvzK1KNQ3NeyWZbgQZWJDyT9wmeZVPZ+F3kDTgb6r0B7jpUYy37gLdH0ErLRNC2hn3zCI
Fva+rA093cFq0eo1k8XpuaqSxqOQTEGeAuGLraA3W3PYjIzcy3srNZnRC6eH0m7PvfAPRi696ark
DakdE3Iu1D1N0hgqQFrE3qNDJ4gnBhdQuWU2bOfQn1FlbGqt7fu3sPMLa2NqJYzBFo54TzOvCrPo
kkSqH9ZNl+vuBtgHlAudNoy9dZTekqucJnr5UDvaMB68ruoweXvuzDg4n3vUJ5FV5xutVX2Okjbu
4I8xE+yCnESY5gn5YvWZ3mPSFwstKrdBgWcjmDZkzVoU2efUTpoGkzEHTVIjwOKgXojhKF473mSK
fB2VNBtCNsbwXUfd7D+XWpo4p6lNCar2Ql/50AbIzvjet6L0tpnBlAEvN4DQcks/kh6Vl0bZxs3j
SX+ZnYGugidmpMRpT6WwK6a4JokoRHCaHxnhYUHOOHD2DyHx29FhKLAZf83L1mk3aYSEYKVZnP0+
Vpa/tH7+DyqiDcKM/tnS+b/+XSbtzwvnjx/4fdG0Pjku8yQqZ/ejQCYy8ffKWf+k8eXlOzohIs6S
6PlT5eyjhyXLTrdt19F/qpzdT6w+JgQt6maT7c39K4sm9/NLqtDv+dMUzYa15NUssTc/JfqQ2DBn
sQ3yhpE0XJdONs9TYWhrYnTcQzW78REnrvry07Pze/n+c7n+52iY5ZeSMO0SY+oZcFOWEMmffmlc
qmjAEBvRvpmriyeLhly+2N9Ah5df8CgzCtMQberFiPqO56/6FydGw/4vD5tzoss2BozDtm3H/lNi
Ttkqv9cTP107nRN9Lgcbmn+xDIYhtrCOM3Nn2CjA3DS3MzyplOOBnoigKsL0odKylK5UxwE3nP0J
s/2ol2JrFQN8D4trDNWoVUbzuozJKQm60nGr8yyTybvPvMT1DpU9NEAzZDsaatj0UWwz/cDZnkz3
ctYhBnqGplJAOIzNx5WrMNWgVencpOSgHQvERF5VtHfweuMxJGqtD2lbAUmnogTaPvUIa7EYtu5n
tMxwFQsw63LVxPTebhGOVeYdZ5uoRy3jdN66C8E/B/5g2TAU6PcAvLUakA/BVKTld03gQ92Nee/Z
S+CS8NdOotcvlmWPC57BtIDzyLnyV8bHeUOElSVhqfkkFo60JemhDuAEVmrshphpls7MrYKtgfnq
47AjcHwFOQsY0BjfbKJgWo5LpJXKBcaJinVFf1yx4HLEMtg7IsgWnL68crKNK20wddIMP45reloD
Xc7BqbCn10sZb36c8qaPE59oBkJJ2gGYOCeQLpsP+VITdh/loftRKlp1GLnXw+wgksQneR1bhLfN
Gl69XUpWoRVYxMQoxOi5s+P15NwntDSGejQJ7rOaw8Dt8jgDWWfrHMmcgkkV25G1Mo1UXQ2ZPTr7
0bCykUn3Mh73LOmxrcr8lOIpxtNeuDstkfFGhcVTbwyqpy7o9HUzO/R9GCsI7CDhhD8xhYiESkDO
D/3CiWhABmxE75DS4OUOGRmaTqJSqPIdKIH6KNAArVU+hqRFZEhCsjKzeBhjiNZURvo6dJGGNqVy
t50hvreT6CDSl+CpXLqkVUiJNLrJQzhyBO3ThhdeawOa+ubV3HrZHr2avk+Kol0hWIV5VynByMaz
weN5YwsrAznYiPAgmMn5o8+ICPIBSlm0kQMtuZahPTSlTpX7rhXGHaqHGuiCVM0t4/8lpBLi3M70
cS3EdNo4PVrRiIyNOByJlwX0aQVOllzeHaLG9liqsoMhUC2pQEOGaMAGR2OBKIisWcfEofIgan1s
MLiS1l4h5g1zcsXInGgTfUBu6UMKWk38WPil8bT5Co5WdB7mHu2cyOMQ2Vupxxsn6sHFaFVQi/ym
tqZTXjA/dOwdm8BD7jsvpiw/jzLR17yncmQviR2ADGo2hEmWG4/hZ6BRJT4WYymuSjsCpJCWDkyd
xotI21HuXCMAsb3yzdEsAFl9ml5zZDVe/L6t2q1Vw6xZ2fY0+uuwIrnpuuom/JGZ4SySPNd6w76s
jYxfSAC9rqUpxWURdFjHqjDa4uAYmf+QTPr0ljSJ9PaoP1Lr3qj9NH/M8qLRtggyua70uCdRZ5iU
U601K0fG3hrJi8h0nHedTosc9/Rnq2miJ9/t1CZswj5f9/kU3UgC+g5RXrTXbVG3t47r0u5QACAR
UU4MspIWEfaKbEj4/n+9rPifdCxzfA0BB1vuPz2VXV6/JeWv3bk/fvCP5pxhgKTgBKZ9VBG/H8qc
Tw7ZZNQdZLmzttJj+6O+cD/RyyPJz6ZrRiSJTb/sPw5lxifbA7WnmdydbfMX/pX64k+xeQa5jCae
Nu7PJx6NZuCvW/2Yul6sOnh3jTs9dJO1073+2Ln2v9jRdc1f2ry/HP6orgweJ+1yzzM/TqA/FxWT
AbEyldqCOazlrmmHLr5GzOIPQdWAAwxK13VfLSt0tGvRGn6+arOyD0841LgkCItKdJ+VIg+ru2yU
kfcokHZ4BwAIs/vFoY1lb6yuqL8aIJfcHX6Vhnzcwu3MBvuDT7ttZWJbSEGYiQLRZDbGeOTFZCQ7
t4EfCFLw/7J3JkuSIlmXfpxekQIooLAFbHbzwXwId98gPjLPM0//f0TWkBlVnSUl0ptu6ZJapEhG
pGEGqF6995zv9EJeL32oTF80fcz4ONDNbE60+gyEhg1qH+x2ASwcY8zYrZAxF9+lMWjMA5Yh6rYg
wCx1q03k9G66kmHHNgk11TgiMy6S1k0hVltIDFlvUHEo8/PQyxF+dB9Z6n0sjHqEZcUs9Y5Uvra/
AGIP7XuEHmZ5MSPagBgclyh5Zs3j/BOihiigKDm5ij22NoMUTXLf0NjfruqJadc4IZ58msI4Z1h5
Ir/vE/Sgdi/SR6dqCXKIQca9AW7rKS1bEDE5Tb7T+nuN96Uuu5Yc43747qOuh0TX5vdhE2nZyRED
nlVbJZDsSq8mTojzrAbyiIfXBG5NJ/FsgfAp+bGnVfev8s3pCaX6VWQwmXpwaurIjJx0tXXu41iL
19DDEHhMl6X4YuzItNDlRo4g/kuoKPdbH0+nyKytHaEwZNMlIO3Aqaz8XrSWx3bRFtum+GqxLy+h
OrX7oTNTxnxDYSjHKLCc/tUiHVD6YtQbuPbI2NSXsnQSHnlbsITOLOVMwKxOZcmHeOWlVYK2y5Vq
FhJHjHRBPQyKUQ4HfNxTg1ANWupU6c6yoQkNBr8K7MJG7pShOhFBz7dg0vIsxGjSi9NKRbLxNkzv
kgstT3MmaMqM4vhTayrLBFqxYBXZ4UEqym/TCMCAVgi7zoZaaPkuikoQmX0s6mYDqocIJz2yGO7R
ItYGUl84rh6zxKgBE2F/S46GOrSZq9iZRs2Ro3cFqKTOI7Yf0fS3mY6e5Jru4yAOc2MzEye2LgrS
g0N+0Tc6ODaugpE7AGIOp17UFqgoeeD6a6ueZ9ydwsQKM7U3ckq13TBX0J4nrCCxrDu2W1HH8aaS
evgeRbp8Viqt7V1djdSTyhH1XCQKY68qaPDftdUFqRM8ERAT/jQqGKTmKoFGVgSHskoUiJPkpY5h
qNHbnskCFBbxbXC/UCLXYodtPd6SgDGAKG6zc1okA81f5KHQM5z2hW5zkS3sxSok5CtrMdrHmfb8
tx7Y8SaWifJUGEHsqVTsqxifOR8l+hWRLMSxDH3sOgla4lTAdpXDpD5NkIJ2Ud+HRxUg8lHL0nST
CeIlYNcpxichRlu1XXZFVT5FRD108tFKJOLu1F/kbVreji3TPIU6upte5jVXwrnOWZXYrkN3iK4m
EkoSS7odhWQyQguwr5L+Mtezb0S9z7HgTMj7l7k495Ye2xebE82pyhEzM/obqaf6j1owQeT46sLX
A3R2BeHPEW+WdH60gXY7KAwz8hnIUuYcrUR7CyElVjMqHComERLWZerWFvgS7CTDVl2tn0afPAzI
E6GPKN+1YTgFlJXgGDxhfYXOvUwfbKSwkJe3U32Oy7vCvsmxKZaZQAyPNkQFVrBvAYHkEGuCYo/J
gdHHvolvJ6l45th+KqOwXZGPLbKyMtv2ibIba/MiK+t1hM+Sat+zNrzEDgV0MbyzTHs6PEareyI4
D8iFelUCvlL6+6oRN9pEtm6UnguyNw2rAteX3WlzcSoIHWP/c1XNIFAOelSl7HLWu7lighNnrkXm
dMa8pJZYNnARpjEIzvkzzawNz4EfQa9yq7h8HO3XBMOZ7O9acY/hfMsEYauDBwhNL5octzdDXyPa
N5qvouh94NTRPnBS9vQ5PmdQDA3zzlx2i3KcqkewEtcRMGhSNe6s6YP5BpP01XhRD9PzmqFFLu0m
Dp8tYtrzKPSKwd6BJpMAi4NjTaK2WSvQzvMdfTCa/wRmqq0/ackzyRSHuQCgNfFCyNelRBQwXVkM
/QH2s2a5LGFMtT8z5A9ldx13AECiz3GN2wRsenSG+qwo6C1QlSnDA+k4qEGjbdFyVAAC1xMNQ7oo
zGCxU8kzdrDo28himFLMYebr0cuSauemcraMW055dwWBu+l2SXe/dNO5mTgbVNSpDkLxpd5XmeaN
5qvTfA9LjI1m8tiGuM6XLj5hZTvkGPB0SI0TvcsWZhleG4ZRXigVl/MSeFCmIhyZg/EdVOPCgbxr
r4v8SbQ3KPiRCKReW9uIbezPZrmvhHOxgnIDBNU1l9Yvw9C3AY30YUNH1vBrVflO7eJJ6xjqWPAq
jR6kQKz7zQInuyn32SLQffQnXRtIhHpYVsRMAXmDxQSW+Ban3iaLl2sE2y7anS1IyGT+qsvvmdWd
Pvc2GBGzRWTTIzzAggz/0xXtzGvHkpEALSTkKdykSrpZgoHIz9yzx+t8uY1YwGqL+VV2aM0Loau+
0WuuVai7MpSnZRK7cDR2ijJ/IylzQ/YqXf4YzM+ibzbpqtZbKXnG09JOB6oE/tlKvw2RPQrTjtbE
Oq9hiVGqZ2FU2M8U+JKzcyXt8LoFZ7RrS+cUda9IJ1zyrHcDP31V2hZbP56pi94ck+CcCr/mtW3e
dCNkKLZkLlknlnjr50PO4HOHe9i3O6vdtMNRV9+tdOfM5rXd35bds1Ju6+VVNE8p5hi7vDFpeEcq
22F1qxMbo8vLSrabVvlicmWGvLhp9CMekdZ3M4mfOoerFLDSEl10k65HYGlkic3fVbMc1gS0FNNz
x09pqoxSVT93cB1uxhS0adjuo5z0t+7GUH2xLNcoAusYTvRQtofcLL7YDHeIMSvkgsl8mtsE4dhx
Tu8wgCBFPE1GskW4iN+GBWQBTzp2Gxh7T51FcuilDF8UeYyX6txZmqtozBqKu6rYTcM+zPexmvxg
dkc8UfKAZp67QOsltSHxfBh4KJxFTpu0fgGxmLh6eK+MM7+oTv26SRIBm/vBMcPziONuOI15+zQY
1h2pJ57ZH9jRq/it573S6gdU4LQuHgoFUHabw2lgqGLlkavmuqsvw4GRv485bKPa1R2zapoDkLYj
XvxoQunOoM6wzoIZ6yDWVMOXSqw7S0KEJ7VRLAnHqjwTDAIDfa8eKIiUaKO3FWF29nYV4+U5Ujrk
NdUeL9McN9ep9jG34Emz0NfldR1+In5qnOYYDsc4IQhFomSKbpXuOyK1ziS6QN1GNoqsgOzCB6O7
SWbq/+RawZ6UrjMhmBGgMZ9FZdJ3AFo1tbt4ee8QmI8jC/qHLBgX1LnhIb73Ohsf3rSPMuuRqoHZ
ae4bBQxRRW5whtnBLpbgkNT+JHP1bhwmlxHuC9bPJyraV00diYECyTsqnmhZwVYiLLKkvaa224F0
MGs6KeoVHBAibUFi0L8/MJ67LDhUPD0yiVbNPBhKQAVN1OwDFDaelW3cMvpv469IreVWTJRNkdI3
CLklW1zRg6ittpx+9hExJgFT+b65hNE1tG2D5S1GRFZ1aLz6HiSw6NhnAmT4VnsdaNMrEptv5Muf
s2jvy8q6haIO4QVC9RxgjlGUD7vKb6V6QP4b4o0FMkhJU/NZLWcSdzBGT7CbaoLtUe+qj4J7HWOv
kvKm11qvD+JTK4KPPiVTpubYwgNKrLaivU2Ng9BB3WaCY5LMfsha9Ntkcp41pCgu87YWywv7sUb8
J8J0l6YRq8EPczB2hoNBrNAuCStdJtPaA5FWt0Rn9FWzTutf7SIgY1OGijvjU2psvjcq4QfRDjg4
GjwtDXJeeXTC9nqgd+UU4V0q2XqLCLQysKU1M3d2e4MzktW1NOJQrIOH+KHpFXUA/IOs/R7SCAp8
s6GZfA26HHffTbPQ7RlyL7ZPc4bU26wOGmL8fgpOOVTaOunvaAP7k1AOGhucMAz0CxgKatZawh8J
YLjKCd0IgtxlCLgNu2RxpTRc7tujY9b4JtGzZYQAuhgH/Jk8mKb2Vfu25YlwhxqLWqweDJGABeu5
rgSSPdJnKIKFVl7XeUQlqXUPeWRha6KZjfCxHIHtM69D4ceEoOu8KcHuxQsviwPHpzuFVp4L2HYL
DPm+iF9TQPiB/cPA7m04IxrBCddp++50y7XZWfvG0LHZhq7oyjPRG++54BmNCrcep9WZ/5TZ3Rvn
vPE0pTmRvrr6lq6eGEUvVqFcv1+muN/RDtvqq9lSgfNqLT2SR7kNg3JvSLhsVY3s0x7EaWmyyosK
4tR1TlMb8NUKkc/i1gQCPJTRvgqLc4jHowE6ZqbYi3AEoeJZPMGsEqGKWzfXtfO1iPh6aluv1sPv
QftQMSaKWDm0TXwSWbIp4txt5PCkDthVBvWC+cPrzRGQh/la0ujjdHGlZvr7WKrbknsdVpWvY7gy
asKR5MlyeM8FtNFu1yo8HZi1WL0Y78ZkYSFdrZrZPtejrP3RZuLaxwXxraALvJQOD2fkvN1pqhV6
WSgsfBCz5ieNGVPczTPVZvqgzgGxDJb4kSd1T0CU4WzR2qseoP2ntp1gHsQ0vTt5HLKk3CVVdbQT
HAqFIChNRCeozvQ07Kmj9dmSvRxqRBQbS4e3tbV78KYx7kkin8nhYnHKIUaPC2wbl6ZgVfqCR87a
J6Fxh/NseUtFkF2lpVLct7UgiGCsSc/ZdBDRv8KoyW97uJpPbaXYwfVk9Ali4R4QiCcHJUVyCYkZ
AGvb0YRpSjnC6pj0/JOAwYQogxS3zwNW2bG4i2dmSEeHM3Z3q8t6FK7obUklHY/gegwJtmOIBZaD
hM0HAVJ33TiDwrjaTsV9YsCuo/bIHm0d3zljk9iMz3HRl992lAWVp0Wk/sHUpmIwDCnOoH3Dl/+3
W5p/0xv+ZU9z//a/4uyP49J//qW/9TPFb6bmGCYjOlXyT+hC/q4zsX9zGOWjG2SGqFnMMv7Z0rR/
g/nr0GtzsO0gRKTb+feWpvmbJmxT2ugMCWZwHP2/aWn+HP7+udVoSVVIRCvIIQm8V38Zmq5jW2xg
aefBeJryq77K87jdMBfMaZrJzlmoqYK0rV46pVH6285QZHmppE1sOZqGpcA9ABSFzJsYWBHCwEHD
LI3Ma1RM0+tz3IRAzYGkJsS/TgrVv5Jb0b40C0n/dJmz8YATNhg2NRyp6CkoMiX+obdMB5DtOniW
r4w26/UDwrBs8mQ0ioY4tawUexwNc3oET8yEx9KXrOaZjlAkz/lSomvGUZ5eh02spmdQTWXwHo/t
bB77LJV7e+iM9sa2gslIXanBHPsxB4VS7qfS6sp9J7TAwUWBRPdEjzWgQqJbFrwRSgSrvZor7T4Z
RrR/IMRU5Vz3Ix2vTTRja/UlndvFm3JphJsZuvmromRQUK0lZEDnZZYTZk/LlIH3IVpqLZZNsSAw
BF+aP1qKNTXUVdg2TxZYQH03EUUTXVUOULNDrTQtm4CDou62+KnNMYKsCzhXtWh29FzSJMhrcsC9
AOAlKz0qbku+CIErjRqiy0ROw2NVATlzpVbXjTFMrG1zPiS7oHfmjZIR4EFCuM6ipLadbsMdwxNz
Pc5RPT1r2exYm7yEDb/NMpUeyRIbybssQg0HooWfE3dHje+tvusWcC1+RL6IaXjaojFIdWUdK8E2
CcByU7sF1fBp9ohtn8Kfrc7ECn6aaVTlBaNre7QZttwsPb6Peh4oRZy1WSp/9k0x1DHcp04MiLBE
Kg97MefB9drF5AKMCh3jiUTS/L6Jpx6arCzpz+pKqY33eZmSCb82cNmR6W1Ea1s3cgZEQXJt9nY/
+77Zzx4ww69ZXDG4S5ydqEmp3fwfXAv/pMR+KHP+/3+PMA8181+OgO5AieX/ZsXk7/1txTR+Q1ln
4rfQaJMitGae8w+Ric48R0gTFcrf/s3fRSbyN4QYJsptibeP3hvr2N9XTEQrqlxHN6sqT0MW8l+o
s51f1Ba6lMx4LdPRGQ9bqiV/GQItNIsWhAuzV1R51hGUM2TTgUZzMqO0ClkqyOq0eSNKAMXZAgQ8
qPB1q9DlHg3LjmB5EwZOTHxqMXC47sVI0QZ1JaXw6mOaZBTdVCxeX9la/1zCLVBes4qjuxo7+u3I
uwRXhMylZrUQ581Jhp3UyS+aRpAfWagqW0tIooJce1JqUli6gCxQxLpLdol6JHj3wL0r1W2dpJE0
5IxC7vWaIKlLmI6pekFAYDKFMJV0r3YdcMmiXY3CWYnh4VGBPNvfl7j/rdq1G3PsEy/tmaCmm2gY
1kM+yjoRC5DGUdR8zk1pkymYxtZkFq4222PPi0cA+g6UdtBt7Nbo0+uZzgcREL8v3cDn6ovzc0mv
fy7vyAlzsS/aTmsujYP2zANA0+oHpexDDbAQSfecLvIpC2PirfQiekqWyRk2MEgq7QqtJiCB/Pct
B8+KspEo+5JtX+cL2xJ7LMoez4JO3xMqY854sThMFEP34WBgqbczpwigJnGljdvo59ipIme0IR18
HUoFP+dTiRaCTykZhNAmjn9OsSwLfy27l1ZZD/z5pd/agTJVn6iOi+9KYXF+04GeCFTxTjjoR2cC
Kvn1/9eX3+0fVEn/+/Vlg8Hjqyn+zfLCX/t9eTHN36z1f6DUbV3oYC/+sbywUJgrj0ezhIqwQ7Ak
/X15cVD3Cia1vPwSy5T2z4JMQy6sYQF04JsYwmJG/N+sL9ovo19KMVWjFFMZChsm/OBf6rEGGAFw
Qbv2LcveGVMdE3JRHadwOvZ1/5U0xSaLsJU3+v0k13PKkNL6G+RTWXT3fWn8vk397tD5N+o2fRWP
/WES/fvlOLCGpOA7clV/nnkzYaYJLZzal9EajcGZ0ypTIBOE9xnZhzkghTINjChynsnzauZVLAM9
dkjfJtV+wBPyNYzpo8j0x46/lzfz3lxoEsmUKNE/3Oh/c6m/LMx/u1JUeLzV6JKMX344u1ArDr1c
aTu96eAykXaAlWuJREbj6qq60rh//YGrbvFffht2KlQKKAJUpNp//m00lPqOASecVbY4tNmwse3k
ts9smHtRTv9FfZPmtFEBtCNNij6qoTpKtMGald9atjiT9UZlMglwiE7yH65N8Hj/67Wtj/eqIFcR
kP/52pIkdDIFO4MviS4ewjLfLAaWvc6iDed4wPyx4sXPqACosAjwQrZEFtC11Wo7JW2OMUFxgriV
HlNcpNuEgpt7FJd+SvOs60E0Y9e4GwIdE57efc78yc4W+6imksX0rViWO7cky8/Jw8DOzOxqou/Q
+7Sz/8Mt+FV9ub4tPJ3/+Jq8y38USoyhwH6hctO1sj8NI+NAY3yqRnWjJB1I1ERFLOjQlmkb0M4t
02UAX9MjcVfPpdPcCIEIj0e5zdGIYwvDU4l7qEJp6f/1da7P3q9vkYOMQ6IeMW129j9fZtLwibI1
at8eekSMQ7DVauPAZiL+w0vwrx+EZp8zm2HqrEZSrI/sH9Soeqv0zEu12hd6E70GwzJfjLiuVh2k
Vt7/9Zda17xfvhW2BE2XKl1nVaW6+vOHFSK3xmT9VjpQzSXtjF0lURVQrWuMmRR0IqPxovcRebYD
iKgwSWPsUsQ4//V1/HyW//zrch3r8mSZgiOzsb4Lf/jSQxjkitNxHeSlWTP6PAwNmPuL/jmN9Gkr
cel8ZvmEWh1RHNSpCKczTanJoVuUUVl48+iMjz1J5Z9QgC2i7EpZwG4puHRfVSxxPepq81iYbUBX
Pifjyq/TMPgPP+e/3jrEPiiYcB3SL6D2/fO3MIJQMKBg9BpO0SVA9ABq3UMEl/6HpeFfVy0+x+Qp
NG1hCfFTe/SHXwvbWZrG3cSId6y3dJS2xALu9Ko5K4Lu96Jf//Xd+dXMiLRgFTEZBh0GJDxrJ+OP
N2e0ojyMZF/7sKWpBe1jUwSM+J37uqS1pgI69UeGYH/9oezkv3yugTAPIbrAPsOLwAl/3Wf/8DWt
kqAgQjC4ufQPaGQDtzNMhi8db+DwXY+KmNUEIcHCI7O4sP0n/cesihheiZuPVWwBdMYsYOkIptqQ
9nk69MRa3Voz7COMdch1BONfQHAqqWATbhPHtbu0zN5T3B06WmepWEwOkSSP4fXQLBBzrI0ABG4R
6xXXrdpfysHuqtC3Gq0ryVyaLGZNTjijQK6Kab6bM5q2T2sPqDyoSmehD+jNJLi18wIeMF1dVfci
ShawNrYok70GO+ZaC1ut+aFn+kqgR91jMxfhvGLM0qVwrywv6xFEPTWEgcxekoZ9+pBa1hDu9HZU
b6kt5otujdPnVCvlXVly9t0imUL1KNUhhhAelorhlVCHtoHeGgS6Ul27HLsactIy89SUYvHmNK0P
VhliKs+bwTP1diG0cLyzc8BLonMa1VPnqjlBJDQhHU7NuIlGO3CxY32VbYPUI0xftVlgzDPPAEI3
bTAxEslWOVBAvK/efmhZ8pnQB9qnIIc9lgDdH/owOgQNAWH0JwghNinCjWymi6JoW/Shq6fGGjHr
tMStTBclr2HA6lO4lyZzL2EB1CATS8lLzV3npnqgzkjBdQS5Jn585s5T116G2czcIm8jXx/EA2Rv
wNIWrBrwsIa/jITDUURBZulSZhEWmM45o1XiiOWhnIliV/K0eah1YoshsWHfGpl7LyG+UpG2332F
mmSUCcKFamzxBEnlDiogM9K8yW4R1TtuNAIxcxwbEX+/6o1FcmAwrvsyRsFPXPtNifd1NamqZPw6
zzz/2PMBSHq9ABlgRsSSQkbqguAzSoJdEq0B6LwckaxVf4LCj/bZereU7MZGquuixHkHx/OsquOK
PMAKBpmr4IwU5o/AUz6zkTkbDv8GiAIOMKnGe6Di4HTTE0CPreNE9lUL7vMQLyraiKi94fCkHCDU
cXsmy/aqLH7hOI8xDbiNG/5MH4FSJey7ailvUjHavjJFgO2wwvGrE8qhDUnqQ7n+wnx5w0PTUtlN
L+OCUFAHJR3PzBzL8grQxIdCADTwhNMc0BSfJ/bEhuUHwXq6tfNsuHJWiXlkMhSYyfq9jKOodoKn
ll6jYe1gAfT4JYyHxQwrYLwB4bNFCEJHHa/CVEeHlFXfRA/XX1IkzyRuYULou4ex6ojBs/0FWVMb
NTs1E74ep4islT35R7Vr2Xx8ZiGYH+vXXJnRUJQTMUd4pfQUEli2AlYmtceoIDfMYq4SYMAurvjd
Uo2eNOS5LKtqF+fLqciat3k2n9uhZeZZDeiQoXyE+naxlo1GotImFBnxQZMTboYp+TYa6zXTtH6j
VKPpGS1qf15fUsJi53s0J/VAcxQuBfhYXPMAcRpb3TQ13dzMbHjgVOtClSV2Q1UbnlOphFyXQ+oC
G0VOAZQYctGQbPnJWB6Z0EFTr3RvmqKvxsSknZsaXDNG4Q4jcrum0zCepzpjdwZ6L5+pG5hR4Epp
P9PuFfoTWoHinYTYI8jgYtopJWIjke1HhVhqVj+dzoKtaFSp6VFmr4G8t3vC1M2z1jwLwjQJhdq0
KG7Gvnq15ElWiCPGu159T+12nxffbUzIOeHjebxryBOtBD/6nmfSE/11On4xE90OsNSWkJznoiP6
Ei3g1RKwLGQnU20eAmqqtDD8TlN8CeubG7nJNIBthpM+JeKLxvih1o6KPIMZU5Dh1XtT7sr+Lsxg
J8e7xA421hIjn79BkKPm11UOkOcTj52HvZ85HknFZof41i72ZlEenaDfNo1xHHD4qKcehY8koNPU
7mLSVjVyHvBsbm3jOWaNZvruFvK1r56UmB1vKpEn3ocKw0PSBJgzHfAeuAQo+GND7s/ozxHrgy6O
S/nR8QjO2YKm6ylo4fLAL8pfg173+CJ5qG5aXlOTKFejZQDbwxqvUKLgUgdlHQMdnzZ57Xh9TwY4
22iCaLJsbwh4HJRxq2iTqxR0yXKDaOXQy5GPqtrsiyTf5Hi6K5rPDqaBRFzCRdlqzG8d05vn95gk
WGTEHunS9Jyhy1eeY38N2cei0rWxwq1jo3fKvtPyngH+TROij5oj9aDnxjHu9R8ih2/ovGPt8YWD
qQRRLksV1pCOhAccFZBWcpvnkth7Ybla2rpZvjpWNH9MPtsw8vr2eWyetBaQUEkr2dwpQfaYO/IH
S5vfFl8yvzfEi1YaBEFJV1X3+Uy7jnCPW5Q8fR77eiqvMv17UgbVX5zAOOh2ftUUyabu8RlAPzPg
qjBTX06j5SfW0RyOjthoLMwhhBw5PU0I2Ors2tAPE9ER8jt1iG6wyZ5BAxkPZxWtT53dMmLWuki6
jXEplPfRPK38AiOCix3dh1XOkoBawXml4QZ84X7sP5oKrRtvCmqWHMBr8UFKtVctHyYBMCax6Iny
rCC8TDBYrUOBWN4m86oABRHtoHOZVpcSGUcHBQj1qjWMG3WPGfiV4RCDHnsbD/dmH0CrxwoPF5nH
hwkuWjCvFp030C+kI1p6SEYbd8ExgvE4Iq1y3AorAxONK8tUYWLlLftE6ZbdSSiNN2IMa+Y7qbNs
xLZHyQxUsMNHXLi8tF5sfps2yYdpJG8GNSSCq98bZrafJ5LFFf4QagifgOHdLG6yGElGPhJYZpxt
/ZBH0UakX8R1nWdFJ1IPblXZIJ4cT3Vi8wkUUjrDp+thAMHqkKsM/sYJ/DqukYjc5MqdzZlXZz1T
7K8O2Xu2dA9dfxekL2FxkhFP5cQak1fwOpoTvlZPBfOr1YlPT4Mvk/nqgIiSaQAraDMF8D5bhP3P
xvwhxVc+koeMnlLJQMxFK5EcgRuPbs+4HXUsXSLG7nCEBNgxwLBk+g6muq1pJavm45wMt3icvCZI
NqAU3VbNgL82DOSTrT7V6FgInoO4ST1gQQFqTbhAV8XQY526MvMj3ARPIC8C+16E2RYJ1qgZnlBC
qAyNclaHTyHAeiC8rjuIm+2LRCNm5I/aECOSJDodBBHlFCUrzElTupTTLkJPzHdZV4PIUqlrzxPC
G4XpfIHQq6pDD0sy8b08I2Seplp/rBHPdEpxcEhJAcviGam6j/l3KDAOauJ4KgdOoyGnos42KGFc
lanTGlQtlcwPwldrST0z+irXxOPqtYQ6xeLIXK/e0tSAtOIcGrgmSMmPNUb1yq6/jPymUgiecQ6x
AHbCKqIAciUlAZLZjb1CJLKrVc0+hVe0k/lP8E6uEi00j8OsblsVn5kd6sAnQLR3IFysxlt0gevg
vdXIFACCiuJ0NBtPsZLdkjO/t6MrKA1rAocjy50FVqwai7PasrcS/bBAJMTxtgOo7joZOX/4H+Jd
za3otdJzipcyHvlvHhinojVODnVEGhpwfGbQ+yRnzvpoF89FsVxZdETsnCgmRGRRjaZtVNyCuADe
idp+NILpFR/ji5VEFy34rAh4pvZRQjdDUT08Lco71hK3z5/m8Kwaewe9cgyKxFDLd0XZVQ5WQ6IB
5vKQEy0yvanExS+j45s9sty7POLxbwglfRXGo+gR0TufAs/KkDPC0zJfG9BGYVJbQGYqaEBA+M1s
8xINinN2pkMZXkrjHnFgCNoRwRmvfLBmreqj25IvzLTDq6Z5W1QAj8UHqX4SeV08kr4xPVd1c1ii
x3h5lVa3D8SdE5iHmQ+3c7qZkycM9PbKgkSr21gTQmzGMCgeZ/sEmcNj8/QM0kbbWn9pDO1ezYkl
DP2BgIbYBkusuBGvcWUgK4mfK+CSjdPdCueRru1kP0zGk8Nt65mcJFPqkuNtaAJVNcyW/n5Y7s3q
Nag/EvMADg6gDdkGHXs07/yo3RUcRCIsh1F6QbG/KIjcjKOsEYDi9I1YB0ymxguLOJruwNB9dG47
i6h0C/LJmPwA3eNZVuGTZehrZuM29oMWvI7tRyzY22iLchY8DNm7zqSo0JNNr6obKFwUdhlmkW0G
P7oeNq04TuQ2LCEULOgHrcRPMr0qNlK077J4y4wLvNi0u8RgYpx3DACN9oTEF/RC/NQTUS4RnwG8
5gUJnMIzi8rL6/ckebCba607JxQRsXhYQsF2hzlR+8jUyK+nm0V9nJ1nS/bYL1i3moAi96blJyCe
Hr7KgxNsLYXkwyvGtdsUlZSVAl46CGoFLFLTQPobS6Be/SD9yjXIGY/V52zZRd17wueIutq3ye2Y
iU/DRnFAnPVLP+ww/bwylHHVBg9Lv8BZIFnNnerJH+TXjAoujW+a6KWtuFX1qcHLUpicYZR0Fw5v
YSyfteZgO+E1SIqNFG8dOfRNlJ+BnO8Ex7OAPCczZ4WL1GMWZrvOvrNH8TTrhTtQ+UwL6yyqAzJz
6x/4aE8IF380Hcx6jBFzZd9Tlz+agVC5ccNlGGvW1a8AEaBmPwHb2KXVjaAV7g1Bp3t2W3gpCfbF
Eh5NY3qJUA9kY7MBeDFM+VNMVkWUT95kLv7UGielISdmaa8Qqg+cC8ApdPt12sd6S0esKXwOJEX2
ow4AOezN+QEVntA5NQVQ3Ga/yrwMST7eH9eqNw1qZoVIhWC6buoQhX1xSSPE9Ddtn3pV8pguF2YK
oU56yVWq4UzQ90m63KX9N7ggz8ifet3chPKCeFJS9ajGxjZ5250KIbfC8uoVbIytn9vOviDkNjO8
UFBNOFfKvImmJwdrGTLzeo1HMjcM4FiMCYKiCF0MXMK7AYC9TQ076ueyXjySsbsQjLp2NVvPpCAX
1rmhSlHs7aShb7vvlHOaHU0qbTWhYLQmBKDgS9B8a9mdo93W+l1dscVoVBf+YmxH5dtGexsefqJZ
Zunr46YcrF1Ui2eTRS4GMEXWexaearoEaIZRb31oUbIdZqJUnDuSLJXy1QKOiOCvLS/dGpmjvSOY
w6i9/A9157EkO5Il2S9CC2AGunUK5x7UI2IDCQrOuX19H88aaakemV70cjZVmVX5MvOFww12r6oe
XQTytwbbVNPEHZhcunZolSvJMg2fSmkecu3X6UJIf7fI8I1ma3W/tMwkrh8PgsmTIZmXe6H/Nrbi
1mAuYU2SBVuM4F2zTnx3c38N2kwucCA9iG5m+fPaGzsXh2tTkR+YXkeKEGTlR/pbpXWrYODLiJvV
ks+j3PTG5FexdbDd6m3y8kNqfKRg/1Jz9nGm761sN6ThHTZ1YYlxdMihicRj52Iv7fFbpdWyU29a
4r0ErHP6d3AqD6Y81tm0SNvgscy40FNhZEwvHvlcr3u25C+cyAUNFRfathYyeXVjdRrMvxwoe1wk
59i4xlj3dGuGx77Nx9cpJLFiwNgMeG0GT1OwzTiTQ33bwR6IeTSqt87sNnPMmVvYT5PalN57Z+/a
OlspFvh2HaxcK1kHKQqcFUwVluVzEnw6FNZ09yKboVm6yd6ND86wd6P0y+YbLYGTBN2H1N/pW1yD
mIqkt9LyS+GtQwbBLDlGzUEPihXoeSM95dQdUnG0YKW40jsDNiLVJ/ikopwgjRFxJebmkbL5mNeN
KJYGriNzwOGjHJCR3nLgxIzkL6SepH+bgps5BSdZZvuooIaUepE2f0tJwISl4r4G2kdVu8lydnii
4D+HM2NY3Jx61gTtXHEO9mTvuDNY5qLETET99lbitVZDfTCS+pJNAO4H8tyZs2JZiZfcJKTovXjA
pFuM5NbMAqAPKHFT/U9tejtDDKtco3CBL6eKFeZK9mgmSGXlPsObDZeB4KyJEu6Js8D4K3nVJ6Km
7qoA8pZXv53xTBfMvqkkMat2WWqvYS6sq+VNTx64ghoIWS9/o6BhjM/16JkdUQ0KiLApu5RJLUbt
l15eko/JFr7pwh3ZIQJcZGF7NJxpkXsVUJsAsk9Zc/fgXO4t+HEEb9kHmP0ol3MxkvoTjjyEDAk7
fdqPIc5kOwDFnzdM5BmRg/RzaIf1aFtv/JSuTqzqFcbPYF1FgM+zbtFioCiN5JbR2KHC8pz29pL8
6sJpEnAEclN2IcfBL9rlHh4Df31ehFt3zHxDS/x80n2vyCY65W7F9GDV+jGlrjOsGmDVOQlAc5FE
V4Tu964nqQbSOjI/RoPyysfAWqv5LQqDS1VJWpwSuexssjTSW+SFuKj0xBFiaVeaJNdR/Z5xZ3PN
bN80AiG6on6Cf/r4PGCsclk0pna9Smtvm5XeGvw4B/SatiS+HPSQO5d8/KixvkszvxUFG6aRIX5i
FFarpHY5QKtD4+2d2D2D81ggISzyjkVJSMdYG5+rYk6vZIIXIfhRyUJvQbPnIm4OYRAZT9gRZwjD
LJJd5nocevuUcEzNXBnxfcusblcnl9H1dnYU+IF7mvVh0WqRWiiOgVB02M3J+dbcZPSWjvJG3LQG
ZHoInn7MlbugVuYXzjEGEbYF8cWMLwIKVsd2jz6/xQDEwdPlLnU/QKIe+vpOmy3WRqF41ueGqBzG
5g1TiP0oSIflLm9HnPMP4aBd3BAERgOw1k0uup0+6ql1wXlLPcU2Ta5a6O4NzvgBNPzScLaZ+6DF
PdkuIsm4czUuWPQqeE9l+WjqDshU4mitcbxH+9o0+U1zmzseHSjI8qmq6Cm6py2qh2Iel7OnvkoO
62rchWRZzZMXJqtC8D5yi+akQ/DqInYghcSlN4n1VJMq4BG3H5zQ3DYOd5agOppkzcABLqzk2+aH
wUZ2EfG0DvaT6Gj4DK+j/prEzspKboIhcw5wdiubuLfxMCcVuIp53eJ0b0J9Qf56kTfdMprhV1aB
3wcPbcLNg8sE7hw/5dXTpG/0KKqUF64N2nF8ipNXrwblboTf9rBnqbs35C3V7Hu3zjoG8Siluaj5
3OaKNNe4tSbWXMLd1oO2K5ruPRuqx8KJ12iavmi659Ke1zIcjpx/tMe2FM+g05jWapiKQ53OFNaQ
Hp8wedW3Mes3nSrWETHDxIy3oUZItmTamt4nehIhiyxr5IuErEAODscGR65wYQXsR2odpq5R7kt5
TLiXhVPwPNGABFJhgVzJrbZa4jBfqsYEJMbB3M80UFMfi3rEGzPw8+qx8s73jsBmJCJnHDU9w7pf
bcOefB25Cb2EmDMbC0e9d2zL0RNZiDT+fOenhxfpahtc/Rthvtsh1T5pvMyc15zOqBZYzlz/FdyY
oRc/jmQrFB3fNS8Sk7k/Ne2rTmTD8DR+Eh9m/crPbTuaDQiBaIlNFQWd33FBUiIiZBwDVpzt+Tyr
fYZDmNeQ5J7LXT015HKygcgUor8qblY2LQzn3Dm4QIAGWs+UGp6m+rHutlP30DBt2xY+3lm9zLCx
dasj1jh+Gl6wbFhYDAk5oHZ8ns30OJv2c5Nt4hCqTE6+iCcy/exDdjskSQNPPgTSvCYFRMrBYaTB
tbZq+ktUPksuT7J/HjXs82+2+DKLX8nbbdA+bbQVarYXVWQHO/2fUQqXnqvtuqRdwlinxpAX91Bz
41xTtEPfFJ8Zmn57j4wu++k4DwbMGl+Tz9V4NAb9x8Mo0xTyqucmLn+Dqia24LxO3QZcUtE/ahOr
RGc8DmPvV2jMi07dYrYaisqIRTmQjLbYsZnOI70E2MxovyqYPUF0zs5nocZPb2wu5b3KT1IB10ln
MQ8vKSEhIDGnjJnWcLeQjGijbA+mZx4DiDBBsS4dLqLatAdfsh5cKm/0H+olNxNyJNmBpRrlucn3
maoeM05V4z73i3q82e2OSpRDwz9GUbHitV62bAX5PGKzRa/7Lp2UdiQ+q0ESuKDTDb2LgWJTCnFV
hPdAMLBoz3+zzHseKAGhhodmxAfyTosU5a7U0Y5Az89Gf4kpcORCf7s7OUTyqrsmO3NXxjAZSm7X
jNGypQ9m6nw5kBN1brQ82AvFiCnnG/Borg1TRoLDy3aQr8PmoWc+dAS4C4OvK6l6uNxxsQHZdQX6
umzto9dNC9jqV1GKR/zbmLSeYW9x7ztkjr0ISKNm6rmPr6SoXJdUaMFKUy+3hbSWJOnZW6dLfcIK
SMW2p2MAtR/gJSzwK7FfkGC1f3rxl6XRzsl5R3kk7MpsGxmPJMtfOuaGrP80Q5ZFHsx3nQ4HykgH
A9yvThUBVuhV1jQ+67VNXRSCT5XblYzU1Z4CzmRnviHB6wsPN+o9Izw+BlrpbKD69nRzmDV7hCCy
tbcKmQEAsxbskA3reRNGbEozSreoXGCNmGfmj6u1xTo08mGnN0bi0tIUxScyedTFE3d9g3jWr+yq
Lk5BqMvXNhjTJzYR9+iZY/3a7iBuRWUCMxT3SFtdxt/9RGIdTsarxxVq9giHZs5Hgi3Vk76Zin1j
nzIHkZEXRJb93X8SuENBSmBaSl8hKthBt7XHj04wlMzjrir9UL/a8bDVMncFG3ZlspKuUt+aygeL
hXXWlyfDeh9o2PHm16yKuGocqY8X0VmfaOLSUEgmU6ebBZaTOEvz0vSfTWEekW63XfCSG/1HXATm
IooyuYzvqwwQVF6RLGvNlw6S1Gwe7iKYpKum6tdmL0GodStPHlv+VJKlN6Z+pdEhWHRUnbPfCNI1
UUjNqTah/iFDG2gBLl4uvc1p0uNdStOQ3h65E5NHM3du/OH0al6EefPQ1PkOn/3Cljhp9cGPg5cp
OcwzU6hFEfey5i4I+Ipov2y2UuQNjtP5aZrNY5/2XOwJxBJED1rtLxCEL7xPCPqb0Kn5dzqJ5Lvt
PzotP1VjsrHL+jcV/UeoyUXWyGNZJ1cvIHdlpckmoi0Xd+6qscwNvRzmMiIQm1CuWc0rSFTLOPwe
4hbOCebaJEhWrlMfgU3ff6PhUkzaO5Wc5h4GvMENii7ehubPnsB4pR+KXPDwTb9ewejhxeuUADj9
Peip4ar0ZtLksQFocsSz1mKiFhNKNBjM7gx54ZrBA6ib1FcWZHZAGpiq2cRoSAcfEkm9bEHyfRkB
iV0G/nWg24h6dvRFUet759oszRx+KHbN5DaRAWysdZPsPAqHetfNgbaoY+8Ue0PjGlha9Uqr6e4u
yvDCyeXea4HaZGHHV+JpR4S4Q5+J1Qy6bQQJRbUN8Ga2RLxQ2e1pA3iP4Z//hegXYVeQwvyVBkXZ
Kf9iI9I6F71j1+4c42CW+Jdfc82F5r/pkHCjlHuKl1+ztF17GZ155eCbEfkuQ6caDYmGiGSbfZE9
e6zb4lnl7ekfeddurXeoxH9xQ5mPsovLaCA4ay/AzrEdBMD8LT80T/P4ltrvHkUQ7j6CQGb7NlNa
M70QOc7a5zGV66B08I8fe+08aAGgkZWdPNuIcDNru8pD0gnLjUHsVlav5NtO2pCfTEm1M8d04CbL
OPtFk6N/AUF//q716aqjaFUe7MExW1bmz9yRhdQXSRAtrfBlpAS2t6Jtzy0k5wqL+5tJdMRWkJ8c
ftI7rOfdIqnZ0eE+L/dRPG7doX3V0VC7nnJzDDOkWOHU7SaTq/ULcKSLHdKA63ocNAhIAzHByBAk
jwHgsgeehnIXVNPaSahiFC5fomxcNe19N0kkXBnnOpPPnWm9TwkFgdxXAMKwhK2XlpuxpeM6ELQg
B3Rth+oHXgIxldSkjRUl2ZRxvq7S5pgxwEgUShRzeqosyidj036KAY6wj3FeqUsgca3DIiwJYC6T
iRfQ1WOMZcPhxUxHQO/OOlntuDQOyhwBPLC/b5Cv48MYkj7GlCl4daxZuNg0aJc4UpCaJ65pSftu
mOugXRPw+jPndVXQ1hj+zTm7hbU5xaS6xBogU0Xy2OEeVBPs95Yp1pUWS0/A67LySTsge49/o138
DZxplUKZlJLBgkWSLC+RcQoGigvu/58SfGgZzBt3qLprybrVotQG71HX7vsm1Rh9Het9jmvnqeU/
HgPzNrl6tL7bZtb2KH27T+MtT8c08N92Mdb35tIHPeaLDaIqm+bkw4pg2zqJ5weAZFkPPYhYPVFo
yKacIi/AOcWOmcRA31xF3JkmkIVt9WiQhudIPWv2lrCx6xUg9HnK2Afmn1P0Ytj1e5R8DgFVYLCH
sS6V79KghUFzcWBk9jexyh3hJd+er6ZkzXO2wQdolPAaKkEr3OWd/NIFmlkJHzwqKtQQ8SSH0F2V
Wnl0WwSboNxW3bDv2xwcZkwfeJHywHjTFf4SrNrJb+jX7em1rQDC0y7GTcPSk/5kpdNRZ0LSpuC3
BhfE0cf2Yzi0PPlHBZcOsyyJ6NZDrlO1/Qt1CzpKkAVfYxxTesn6pEpNxIKa4AmyS6j25mSfyYKR
6lLnnorCBYVYIV1W9+E/0dgqFRudVPyXMqpXT2cFNjRYrEyY8eisnUuBh+Xeurx8L20mPwTSkxFi
bgj+nODWz6+GO6704siYHKlLzpvCHlt/LHknRZq3dUuohT3q1xbaAnpINEBvJSYrkyMVyizWnT/g
n3dUSYNR02uMaDNo0xccabYjkmBwuax1e5cn7c4Ddu1GCB0OJGZWqN7WgLdhN+Ji5mKJG23vhq/U
ML15eX4cONUoZN+Yw9GJfig24XjRDp2cjgbG0EWkvmJ+kZcZO54GxsF/ul0QAMdN7RqUgRPkj1NU
3ngFCXFnOcFdi1sp/Vbb1kl19YM5ZYvSehvv8NF9qc+npMfeh1OcwEk5Xi3EhGwon2ir2c6lIGod
uhcXhC3clfFmaeoIR690UUYohAK4xCmbuC6tXCUQuBgSTA39owstLtPkN4l92+9jMz0YRSl5lsWW
et0flMGFnTTbmlLbSt6H15vJktMQxXNr3v8uHwUlxAakD1zLW0abFUX3F0MfjroHS9t4uJNkbdP0
NUf7MyvrITUzP6nNfdCPy/s9N661o8ytDWjRUxRP65LrgM2OvsE0kFsNwkYNIMrcRsI+unx3RtAC
QVwtVdId4QKzYyyOWPmPg5i3ZaKzsPwOKDmYx9FPbe08Yr6bFXVFX57YaMVPEH8Sp/bbANDFsEsq
QtnU4Z0wwT2Dvl4lg7mRSIf9MKzpgdkNM51Ks72V4zVkzsnc4NR3n0pUHwNPGW+9XTbxwDy3aIWk
hlaSGKVhvTTptZL5JnE/+xzXhf5qhfup3SHKP056c4NcuDU0K6Q77qSDzlspwYOZeCr8tGc8FTVO
u0M45wcWexvVs1+F7bSH4nWqKLpcsBhMuS1M/bKDArN0guRBSdfYG+ztMGlPL7lzh4Mm9FXarUfb
TMzbE/wBR7RR9PM2azq2oDqlFhQG+TOxJ6T3h35CBZxadYhKbIrjNQcCo8XBE3aNS9rr71NYrkwU
E4wglWFsQHMf7WlvqU2VQqeQCeVZYe580sEWs2S0jiauTfr/WFicW24gC+o/WjpiuYEmLDOpzrv7
/Y+i7fOV1Y5/ncMyHccjgns6vvLt9wnSc0ucnqXCXpRM2zLAXoS9UBnj2mmbncWTMQMt12I4Ngmt
7KUSp1aF29gdH/sMdCqAiVUVxKTWsn2HchiwqkicBBQvQ0Z3YeblhvPSUEMalICvsDi2/b0dW27b
sVoVraCKbqurCoAIOC4R07FeYRDfOva6YGIwmYenf/5oSnYaB0kaIJBup56MChzgeLzkpUDKmVax
SyO11/sWDbiN+U6k5Ruj8wv0IxyTCGne050rErq8MNsMiNd9DqcMA81mGcz5V5qTTkgco8dVUV4w
a2rryGk2dhreZDn9DjMUw14ciaVdkqrwnYROWKN/slX7lpb7Ahuh7jzwwbfJnkqKd9Odl2MBy4zV
sJOBs8LvE2f90SsaxMGeEQjrBH1ohsj5HWM5GfEKwk/h/HNW1GZtvOGuVvCWD8BuePNRyfZRdsCy
7PnVpBVSSZy7uzHXwBNv28q//5EyIdhtzUDbwEi0Rr8ZUfXEk0L86u1bFD336abUaD8/65G1BGXP
inXSPlSjvE096+8FOzGj1H/rvPKnEdPlNHKKj8S2cVA77bmmWimZ7XPRqLOrnfHSLhrWBomLEyQj
ahh3sJrT6W3geNRwu0aI7M2cLDNtX+X7wOU0tmEo2NClTBUs7lcud9gZHjIkYaSQ5jtGjVtZvVUZ
fR3zeJty/ejgPesHOP4ZiDpKiJE9QroR2XVXOuaWOlmyAMSHIz7cqCCfbvVXp7JYsIyPGEGxzih/
0g6sOlbqbjbk+sd2W9+To+SW/uRkitpsc6mH1wq7phErH06fr2mgXArsi7XA/eysQTXwaZBog97g
tsC4uiJaa53y9dhZGnniw+c+g9nla8tVLGLMDCO/Lx6D8ivr5vMA4scbHdC79ulevYXre9MiCCdN
uNIafBf5TaEzBIKdBFmTWYpd39Kl7RnrvOe6gOkUp4zI3Tc9GwHc1BR7ThuVkLrneomV/Nhot26I
tl7F+5pC5C+VJbi+SgMXC9dEZZ9dF2IjsxkEpO4BoNzeUVXoZy4zjdNMx17M3Iy+w7vuokMIApLA
KUDIbhHboGO0ST2WUfetEndbQRq7c0CfTTlda8p6QfzGq9AUnKAJW2IuzSrXDmVv7izGekcl68mJ
brluHWJ4vbIzN3rlrdlA7msnRD3vq47dNxpamJTrCg0rz3AT5OzhVYxY5+AdTl765LUS9G313MOa
4ZhakN9YIfaed5nTYK07z8Ldj7G7dZzomCTJiXTQa2xhEhjMNcyMw1TLZR16l9COdwURVUZD8qey
mNdBCHdaTtUpcaadcIr1mMAZS6JhhYu+Arqt9hXeVWvKfCXz/VCyUAxSlwJFlo6iOoVJ84svd9Mh
J1qtXDTOMw44esebvTP/lgzb2BitsSj9dkCzSBCILEkvXbuFXBiP9HaMg36k8g7cZyUfRMt+JR+A
VRX8/lE1lFhQgu5PgF/yTqPck1K5qj/ZFbCByNm0bnJye7Ua8uqFGXfd8MJaVIV6SRz8dEC8+0E/
D2nxIoBy9rn6iUyDGzQ45ERbDWH8YFlttrJn5pwY08pWrxymGqQYkLc7WejQCNLbYB5jQ0c1QBKk
Q9GFfIZPlBrZW8wJkLbOMbSDTZ9P6ynTWes36W/mfQ45TxJXgS6CfNPjG8gzhji6idnddY7DCQnw
0P41c7XOIGJPY3Pj9OKQsCkWhARTWh+W2x4KDfYzteFt4/l1NG8MOD/k/b7GzNxjMvbbvEHu6V8a
TNusm9t2XdTEKBz76IjylRT6ilQwnwAuA9MEEy3oC5yXOm6xMseicl9FMsaZvFLifW/EyXrO2NfZ
DWY5ZbjTch70S54VPuQYsE5u+dF5XrXrMtM7ORhAznWMAzjCeg6bAfBTPt7BLjI3fmOpT2+6w6pW
q8C1Us+BGNxO0dbtG7mregOQo+OE8JZy3Nt1+tTwaS/gTt1dgdOLntcxSh/tj1V7ar3+p2rKcKu3
JtczR3AiebgPuhoGU67JTZNHa5Cxl5ga60WRRTenSCmJSdprjvy0agDUcrOLT3ycTFd6/K50JLQi
H66ZN3wTPqgfOKM2sW2uQWYTkIhib6Nr8YjbpGgw0HpIVEX8JWxH+Lisxr1TCP05lO24gxF7p5CY
J6ssQsINgsWqk5c/8eC4G14pb/yVsx8PBcazvp1PRA/QVCyLWudZpkc28jn1zPipMXGT/+on537B
gvuKTj8e4Cyxl6qRw5scbtJsCPfAKpR1CsvQT6fgK9s1cOzwTAtsXTPpkclT0rfuihrLUdIT0FyZ
I1hNWUIcLHPeuGG9hvG/i1rvxgJFYELR4NlhzXFZlcdj+uAp1HutY46z9HFjeNAKO4E3a6jvBdXM
c2D2vwdL1HtgZbjRWGWsyCq5azU4OykcXrAs5OIBM5PeeIuhCtjhGJOzTNv5V/O8Fw2djmHowWzr
A+oQF+dqvvcWB/iTzeQZCQL2m2j6HEOr5X71GonV1vwygOg2EWVm2qy2VL8RUYkNVJ7xrNr0JQnu
XFpXoKyW1jRvVZLKXRYGR7cKDwMgS+UCYgOqLA04Y3rWHSc+AbwQYKQ03aJnt8jWg47DMBkPVYbA
cvfIVdAcUPBDA5Ww4zIZwM5UdfsR8M7UAuvQzaE/ivmZhtqNFUW+ldQOP81geoNcrFY6XVpcN9h9
ckgTl9rnY/5OeOZPOFhpQdpxyt6pLFlEkSIfPqZBC89slJF9ik2xHszqcbjTofPwPmv2mJ4wtoR8
mPejLJJ/fSHvKarWWtn8vhbci9caGOVFB/4FmYXWWymbvyRrjpGjy0WPNboqjM8i6w4w4PBmp4co
KQyKMXL8+xL8phUy7FF0jNA8RH6iY8suJ7p69JZCtBC/LN4Drl6jteGnXC1NLdvFJvkoy/ysMusm
A5yPdhW/0ZC3DiO1szMveKHTYoIHV92GOP6bagsnnPj0Ol610LveyGCxxU+2kQq4qtd8N2PEPFbO
xarFMserkUiGlaUlxWzJMZQkUEYC5gsnKAqUWTRyocwPOx/IE/UuUS31iAXA3QieC/x0NKQX7E6q
0OV+096pqYVvQOLK2hj7Jg3Oilh4VJUQ+LgnqaH304SUnGiYnWfknmmIsJNExVudsypts9pYeC4A
PlM2rOaywl1hWKERyhiQxEXFAMGTS1UQwktfFd+mSXWRyaTz2lJqPBndFyHUb6vQHkcve+n1wQb+
q014jHS+2LAZ/HYSdzduQHaJiZPVQX+vCbc3WRJ0y3KaytVIyQDyW3eLdXbyjfQ9V/4RWMCdD399
Mefcd8h+HQq9jXYqxtbPwgX+LBKvJ7PntqVSvk1tZuy02I36uGsoZ/ysSxzBRjJR0DgVL1pHh1Ui
7zo0qm0XhD1mPf6WZgrk3cQRKXPGQ84migApPca+6LL6gvbpvTje9IXQPTNvEdQemDKCqvW2uOTN
SwJzybcdsgVNgAGfF2LUIGA4cYkia7UePaiMW3aL20s4ac6SssZNlqGgByiLphGwlyvcAPKx42zH
tIYbmck/I8/cCw9qtQxj9c0/Z93eHVJem4SrRnToPK1hrjwnjLeULDtsyXR3hRnxrRtbsOqiY5E1
hmKJbvwRibFb0cdcb9ABuQfeLahO2++HFud0jQ1nWRXRxq7jj7iPLkaqYRbP89+OzAQ2guvEz5Mb
bGsfhsH7negEwWUchl9tjl6kd8kLLVbhvprq/MT7/qmeSnwGKYDZTdM3F9OAxti5X7jHcY6n19k2
jvQB74l27RO78NjT3gu9FOJaZQU5XRC0uN9xJTGhTAN2eOaNS3YAS8PojxZWBM5ovCCMnQS8V64O
ajehunDpug1M6zzXH+n5eOnwqjusXOacRtt04grTsZ6LCfEMZtIjdNioLzEd2O6d3AgaBBnCZslS
jPGEQwnaY8KvLZi7ExfvaQ5APViWA5YrZk+1tGYHNJSq71bD0e3tbZDU6lbP9VsRpu4JX5j2CvXf
PRpxlF5mGc4b3RLuy+D1SHsqywtePPUUMPgmKmqGfRvqnfWq53f3S9+Z8UNFJUKyi6yxQjqJA4Eh
BCWDxnZpo/GOI70b3m4O6yr6TCkcav0OIB3xz3Tu+FTawVY8bxl1ooBvCwfrbYGonRPC3fXBVPPT
DOum+0SOTh12y3NoZyuzk67ajSR7LfZmPCkQlzM4ovkpqUQVXdpYipbVpqdX+y5tzOCJUmDRffet
aHC4gD9QxvdEJM49xwW1CdwBSkqEv9yJnjPsxLQijd1zr6tgPkt3RLvsUxmKfafDURR+VSbDzHGt
udShbmNNLx0dnr0wwgIbj03NuqPNzFZaZDcvIQ/ZLgYSyopFt7szAJ3yl9EQVpZu64EBEJhNuXx1
xsS1v7IByNBxhrzqwrXls4SjoDi1i++yjTxWZ05RahjYBurN8A01bM6NVLJDxgA5Yv3YFL2I9B8Z
W8kATNvMGlJYhu4gCSW9UjPp9Dhyx0VPTzcLynSUXTdxNaXW+h3sQTO9513VN9E1TkDMv1fNoNTv
lFoOHUVTPBih69dBWEr7g/dZ2KX/Cmf/rwrT/sdmk/+v0VdkzP9nNA0k48//F5iGX/QvMI0p/0NK
m1ZJrhLAZqw7D/C/uFeOhX7tWv8UD8OH+S8wDfQZzzZsKH3mXdrXJRCG/8O9Muz/kBSHYk4QBrQb
eFr/GzCN93/THqhe8Sy4XIYOneZeePbfA/XmgLvTiq0ALayK8ELH3NNxY+zyXHt0QbKVuQPrmNf8
cjD0szTCEf6H3ADTtLlrxdiCM5WuqrAKP+J2+DR4ASOHxJqftDYg8lb/dnvkVncK1LoC2+TVIQM6
h0g5Jy8y7RHbSI5FghNWVfqfB2Oab8uZYxR1Wxs2g2Wc59nxrS5aA3TatBkMli7e14FEvR5ONQ0o
qjG2YB6OKavkJgatMBU1KSPFxqs0dXeN4/c+NOMGraSGNZzl47o2Z/AmUX9h64ctw90NtnjKWOQs
+f6iA8XGJeiHh6lT2HnFrO95N5FTwYp8jJTen4VXnVKMdH5vEFNwJxs88hioW8edY4s1CORXb78K
hTowZvAFs8b9mauq+K1dIXYYtYRP8DW66IH3NEbTKjeqh0Twb0fdnk7yB2vsAOd0YY5zevm3B/T6
L4TGv3fbiX+gOf+O1hCeC9xICGwbPEZoR//9Qx/jSMTBwIfe6FZO1gxUc8wbb0NLOckIa3iQmvY4
8H6h38P+K6BcbZu6dAlNVGg92c7pEEYq+kOwR5JoZBu0qCTh0QyJv+70p5HiX1p3PbHuR+0Qjwan
VXeTOnR3WKUTtsWQrWb354TBpxGJNU9gvs2YfAmCl69MK8HGSrtvcxT2yTLZmxUF+XzPaKh49nZ9
J9ZIy1D4dcJFms+cj9JXUQuKfrtzw0Qu2FN1a4iCxOXD527C00DUfJmG4d5QxVUztD3tEpvYtc6m
Hj4n6XTVarcjdvzoaOOx1VJw8hkhL14aW+at3VirpyLP8NIpxfpCbOVUnHOWvslQ7ONUe+Gpw2pu
NL+DYqakT/CsW/AkNfFuU77ZyGHttWI1RvMnfVoZNLkcv3XOQrAm82LWZzdID0l5Cx20ZZObf8w7
BNcxuVZJ14ryOjp/Un0fN+yCsdMy2t4hPq4RNOvWke2KOs2ProuNVTBJVOQgOqdehjqrPeU6q6G+
6ygUq+C9p5LKmAyQ5TIT951t5jZErWx2XOQdrPJqjGb+JlL7rHkZSX57OnJ/Q/Wdet6aosBAEG9z
3bnD0n+s1HOOmkd68x4SU95XiONuEPeU0SAiMvnBvKxnE6Ktzf53MJTz2M2Jgd9jTP2yjPIPO2g6
PzMq4ByNSHcg314jx/qRELKolOseyoBsYa6rr6jxbl3W9MtR9lREwytYdiUx0n4megSCYCUq+ZFF
GrkP4homlsgiDjexZ1KzymzAJ38wIFG343KAJ70DoM5C6z+pO7PeSpE923+XfqcFBMHwcF/2PHo7
PWXaLyjtTDMGEMzw6ftHdt+ryqrTVTqP90hHKpXk2jYbiIj/Wuu3grm71B2D1SaywlUzLn0aBjZ1
qvqYSA8c67h2NdlJch7exJ4cXcPdZwHqX5eOIfphkJHewDCpZ5+ATCg/U48DkTm3H4NpPCWlX24o
36UmNm9wPWVlcMjrCdICNjjOWuoaNsmAUcZ1sCO6xj4UOA8DJcdj1ApCydN0aLP8zE4AsXK2oq0H
62LvaEnDXeN+toq8O7sbZLuZUL9btxO9B+I40tK3YhjLPASwAip5uw66mFhTzabroo2pOjAVl7ep
Qo/KRrUx+BXZ1uMnn+W6ZMI0DTPJshxzn1sHHn3kS6JDJtVOdol1AkyFDTPCf95DibDhsQf+mTBQ
jM4RWTcZVN7u719ZnrmsQ398ZQnTpoCU5dODZwsBaQHD/AH8YvWwaAicAl2UDZTv/Gh1Tk9OeGkk
zj1miGk6eFjl4ZOi2vTje1a5IX+UYGkgMYUjl1CBRDSosNcJChBp1sPC6xNzsbQ0sU8Peuu2AgBA
DjHjFsBhJ7ORYBXrvYExW9QrIOgUdTDy8/HwBsEmqfGNQvdAPm2gDkFypQgRwPMln0AWDGOCYjam
TzMlggARoJwbDfmzddmEDh0ZHNDKDNq+5Wt5bTT+kD4eKXvK8MJp7s1TSqvKGlQkPeIZR6gCfzN9
mj/BZ+tNbGjN7IeHsldeTvKdXBvPEgB8Dv06wGs7o25vSpdsdS60w3CrI82lu4YZbmCsi2b4CmPL
WtNhWWJ9VNWmd+lCNxlFrxu/KC6Nb2oiyYPzQLHL91LYsC1mXvmDAtXdCTob8sj3TgMY4a1sKA5q
fQ6HRsl9iwBc7ES8NItCvQNuPvGStrBLmhnUJZcqaO5HxGMnQITv/fp7AJZ4Z3TaOII/MFcqjJce
qUjsdFhMO2kQ2ikZ+PPqIuYSiwZ5KZ+27sR7d2AIktjWcWixzDPR+caos1/1g/rIBGtyCe1ys7zP
79qqDTeBHKbTJBiJGZOnT51vgcCQ9Ju9xYZbfrGjmUAT1aV4zkIAmWB0sqMYEefGxHgMCb33THEb
WscaEuSe1Jcm5H1YV7b8DDKbAsXJS/eDyU6qcZyvLZPvJ+iQ47Y3ulPC2fUW9Dr/JgkaiM045eVJ
64Kek8rWGLXwGPOodlvTmc2VdFD38Ky3rzn49BcmucY9JJHyGx2shzHkcnOMu/FaYU2dkilBaZPu
IW+5HtkQZBeiDmrn+CFyluP196ORt8aX1s0HSpNqJ89PLquI88jgg4bFope0uHi0UdQZO704wgA5
gxJax0Fs3heeWXPaG0YMcvWAtbNzZY9ATWv5anac9G6GDHZv6ozIUAEQZNdWAU5kF0MvKyjnYYx0
TAE+cpv+R5/+r5MV4gzac6Rygk2dt0habSeGYA2ivPZXRmgHh0yPc70Zw9F7NR0Z3mnGoE+jHw3n
vOU8DxnpNCURozEcOY/tKHVwICA9vmNjrV2clhEmyoA4AmrsOnHPOfq8bd77yb2df/Np1Z0qdhWT
YaxJEn+PNUiT2n1qmedQrxI9giAm9dBCxLPx3SQMA7Za46+23WevxIvmV2cC7HinnfFrHdFDEzvX
LtDfDcgTg/sRV5fROUwxOXCV//QTHGNFPHzxzUe+aSh705uKxrslu8qU/evQN8d20TimIbzBxr5L
YVoY9GNVHgKC7yMsRq4Ysbe/29VijMjeR3KNyufV1+Bn4PCd1PLTq0LeSP1mzC5Gnn6NnOE+bSAV
+W9F/QTn8prYH4IhtQjlc5s3r5HnHWpj/MqIk/UhaTCkI57trJZu9to1D6wV0B0xRDoVp84xm85R
WRw5T5Ksrqo3yFsJmdfpMZrSZssNLXbFEDzE+AI2Xo95BTV2Dbn+ScRxuA0EIQVjLB+ixIh3pq9+
2Zm/NrO/zXoGKQuJ0qdnIXfIwqq1XY93MPd57lpu6ho3QVz7l8hjvYrZ5Ce1eBCUAd6glBSwlVpG
owO4CSCgFXA13G+d+VFDjF2Noi82BWH/usmQvYaTRQ0dQYv5CJBqz3aKVJa9nmS59ex8Vwnv3qz0
epyLL7yVscVXI8iBrIs2EejFDQkairGmWsEaL8Y1U1ggC4Uf72pSQfusbLxt793Dr93k9FUr1Nwi
f/QJRacUjQ09ImqG9PAQBWTEs+ybP75Z8lSm6M5zghk8+1BjTaYg2NLm9xMldOdn5QPJzSeroEJI
ye2iWIVcozqHgQ1uQtXDCfVl5SlzU/i8AHOiReVz0w37qAboOdXrCuGNQoVDQY3yyhzGC8/V1azU
d7NjnoLLhnBabd7VOdUFXVfs2wkMBjCldhaPlala2hYmAceCkaUMfsDDZMfwY0ZZuCaDt88YyMOI
J7irI3dX1xYuoonerpqtGmcc72rW8Coqx3XeQrtz4YTCjt+2xXDDIvvFqei5ndOg3/uBcVXZEteM
/FXV6B+tyfYlHiP/GA2eWKXefOJZXPLKIUM5lePycEP83pUo91PHS1AF6NAEAnYQMCTAEBAr9CMB
x1C0CUtDXHvP+joN3CAB5oQdDa9btBOxM0NQl5n7rEf9Zi/UNWk5b5Yb4RXF1BVJWBGJ19+1GYFE
NS/0fCRKknHhOco7fA9QMZsIKhgDHSDy3G00tHQENIJ5k2X1F8egfjvNfAyP0VJaFtgqZcIPd8GK
CW4knrelmIicrcLdaeQ09sWElJpo8cbZsr0wnIU0E7MqywohTzQwcvrXcVoOFJugpgjCyOVbz+Qp
ouxlJXl7rVI091Wk+TIDm2/WD58TG1UECStplixHPe8FTd2ZdjH31iQeZybCx0qNhL9KTB00rp/M
vESqmegjpvNiMpwXW7G8LVPbVk13fDF7YerDlIu92y7IkZpwtzdRkxbic82q+zBsXy2z2gcR3dE4
ZH/U7ka01heSL5fccdp1NHsTOwV+Vijy5s7gHbMIh5lGLjSnijA6UIao37N7OTqGPnBoM3cw5ehO
AzaJa1Yit7lPjQppVPMIm+ZiRCBB5Ka1cPD1s9u3PyMlvpY2lyRfspMp5kXIsUYkDlHjPBHpO3nQ
y9yAx0QHpXGeipYobbBO+old4fAD8QpUW9atSnsgBkuk1IvKc1b5VAGFGyqrv9a0STvCu/GtbVpa
u9JcPcKhfvP0EKyQJiYgqzXsVKZzIAV5D5zLGJDdt0JTSqRqSSpzYpEBPRNkwQG/JtUuI+UINXpE
Bl63aUc2DQ2ujKTExRXb+Xflpp8VSq7IvRtesk8RZ5+Wyw6eNkOi6QMWdDvMHq3F4xaL19RSX8g5
aLbBNLrJmWSSIMWGZ97UcJzS76npYra0DzIJNiXdlHJ0HrH2WLyPBpKkLJww9/2lmJFYUg0ARyfz
qw+1bc3Blcti6isuaEw5Yg5WM9LBSZAy8ECt4+Wc3wvbeEsEiJu68Q5EH0ngddXdFHXPsExfOmTf
1WTO7naaG4V+jiHC6jEzBexpVpY5fZs9/ZlZRP6hht1g9RXr2ocEm4UlsPZsgnDoEidUE8wyejtr
soAL3KgkdUHb+LnQ9omI8ZkK1U1t0MbmxbAUQhOjd9c2zmoIsK7lAXeyJ08e+vvaW5blqR9MJu9U
eZX8yjum72AGrRHIyZgba5XIO8tLkktEudVqcnrv+ddx59+apT79y4KA3wap+5/l3Xf1s/n/p0WA
QdP/Pkq9fs+y30uk/6d1hZ/6f7NU15FSmMgQrg+0mynrf89ShQ/+27M5N8KwW+alzDlJaLfx//kP
2/lP/oW5lEkH7oJ05mj5f2epy09BTOVsaS4dLta/1bryZwSrTQWrtFGJGPU6Hv/7/YgaDgmUK5CH
a5CW/Y02eLm3PV2f3SWD3jgZglWj7GDzh2v0L6Z5fz4Y86kW1gcb8itzYZ8ehN8OxnkoZDczTFjb
htopGV4cD2oV26I6xov795/1L/7C3z5r+V3+cAhvhiINk5HPmsanojuG40EZZAA52Q2kff/tz/Is
fGPCN12Lb4av+o+fRUbLTSOzT9c891e3yKj8XDz7yV4G0brv3v7+05b/2h/HC1zF3z7tT1dRhMZc
CI/gvtMvEL5K30Af/vdT/b9S1xdw8p8/g4IL14ZtTemqt0DZ/3D1wqRVdDShKNvt8IV33KP2sgfb
VzfEoo+hTdNtXCD11UP5DzztP0FzcUfDpmYgIZeb3ZPiTzdmpSHSdrNI1ooTSZ7BBAgHtrXevDWE
f/KdYC2NH//29fQBlrqeazk2MsafPjI1Im/SNUj4zKZHIrPmkiRvKP4BCLx8K79f0QVBzENNMYj/
1yeuVICdp4nQs+zSB2dsYYu2CrTYcPr7v+av9z2fI11JeRPvChpMfv/mAiaghlPxOfbiq5bRKjGw
Bk3hzsMra+fBPzxmf70ZfXqiLOFxq9ie74nfPy4f+6IpW4Ojmm0NL6VLKkyFBo6bv/+r/vXHOD69
BxSv4335/WNKX0SWrjCnVDm248lhrJ4UiKd//yl/uesl2pJncv8hdkk+6vdPqQhVjU7Ezr0Oqngr
PaPYge63ced5gmNnMG0oamRIJQECAhRj1//3n2//5RdwbY+VQSLJ8obk1/j9F6BuiBBuHy8iE1S4
Ojkg3bLH7YKfwDLXo25gX4aCfGI9M+utLHfrd63eLjNwEhwGfuv801ALY7BOXwOFU7PoD2LO6anE
r+U3x5FN0p697YP02FLppiFNx5C3TrFIeiJn+19n/4Df/stX5woeL5M7n/UGbOufvjpthmEAiDpe
h/Cqj31VtDen0Mb5Hy4d7wYuzm9PGOutGzg2Y0PHtfgDfr944IcMv0iI2ULklk6/KoN8Ro9IOhrR
1UDu33MBs9hGRaapRKQhKVLO4cZz8qhdZh7AcGC7soMWWQ5oxcAEoPdWypvA1tVwi8iK3xlzqV+m
Vmf2k2haFze4o5l2r1NyXl+qjOL1jaOC6KpafzC2yqH2BpibOV4SAwb8ClWDC00bcLpHK1IUCRf+
/B0108bhFGbGwTC76J1xXngHGi0rrth7R/0u/HYim1O3BiHzqWSY0SZDmzBtyJhh9+ZQjYfCL+v4
4tVFQk6PxvEmucaWHpNL2HDJT2YqgQoCuEluTK/cF1dT7k4hcGLeB1OKDy6ScYPjC2vgiF+zqcjQ
1OV8bhBFQqAyOagn7jAP1FuDG4l9K0QrCjSrnWgsVCJd1wwYBt9myAS6/J7ReCEPFHNMB2Bc88uA
dwksT2Y7BWatOFT3tTHQqUysFEwxitSmqEKJ6QZDZ7lpW9y57/PQYhftLOVuQqx6X5JSw3v0MV5+
ljVp3K0W/ZyumUcnQOJSaI0jKZVPoY3egJtr9ri+89LgwNsZ/adRi/CN6BSwCtXOSfvDZTNcf1HY
ExvoPxavycHKfKwObpyosDyNaHHlG1nhiQMxxo6C8282gWtud8kovOkBEJM5X/3Kwz5UYGG4+LRt
gKKdzOmF5JgvbyYdR6RqyIIQ4itlBmNLsH6jTlYWS5rI6ii/dEnHc206FmwDx0CZxs3Su7QYCCPX
zOvl6ManonE5DWWGdvVFuqmC0ejia32w8pzeSDdEe6U1qcRTDKdTFeGeT8PmR3y+VeC6WpRjXL1Z
/DgbroOfkkI8uCjUPtVbMTAe2w9wZilpmJTqMdu59Ka1csYoZtiBchjL4IkkmB/waPSwVDJMQg0n
eSbbboeggy8+mMptY5VV8tMpUp+Gvo5sNhNS6OPheQ7R+GCYxNK8par1vkciBu/t6LlON5VZxsMj
A3bjYpDe3qdL8ePA/NvnRgjSfJu0YfE5tgXnu5ziOnfHZML2HsRSJpkttZKxn4nHfhBRts+W2smB
SlBOioz0nlO78YFZ1v3w7HSUVQqOuwT/ympqYckufZbdr27LKF96LqG4pwAYikL9aEqPJswE523P
WXNpyPR/tWWKbmnOnH61aLa/GjVxUM0v9E2p+3iKKdz0e5hEfpTRw8ntVzz6nOgv8a+azsj54vxq
7qSTlhZPp16SR+JXu6c/+ykZ7ZLW6I1JVgAbPy98cz8Ow0DAsjEPS8vhhj5HVkHtvweVcZ+bejtT
H8IGcN42gcAwYDYBxDnxVmHfRe2C7o1Qa+4hzD6jEj5WE8zcrCgEJdUEv03cAnlvizuvzM0dPJR7
NRu4FRKCGWGrxcGnYJEqUg1+dGjNawEcflXmKchBfUn7GIYwiFaXRSY26EMMDrFgetN7rzaRfaAY
VOT1PTnFVcOWf5PSCL0yjT7YB250b5FHVgXpuKx8iiyGQxkj5AHmxaiSp7gU5Klc863u4OZEEmRC
cDY7Epqy8zd2UNxFfns2o5BEuqyIndRvRj4+NASUkwzkNCjnwc1fgjh5K61p3ZS+AWsxuXlG+FSr
8B5b5FLazO0g79wguRn8/ogekGWzN3gwt85jG5DR847BTFdERRAUclQzjuI48sOfZclvQlgpQHA2
JDQ2wfCOMZx/KWtsUm017RXkrVHbL2lncQcRCoGQE3DeH5IBCuV8V7XaPacq+lqAb1dJjmAdtHtJ
yWRWUMeTtI177HHVMFlF9gS7XCPBMjYlTtl0xzLSlzLvr+1QPyX18GmSvaO48esUPEp0mzxB863c
b62L8F8U7wGJ06wpTmM1H2HwwssGE2eZxZMamN5b7XQNS/+YVyTkKKJmJmHtGAThMAFJWEigG20V
w5fHYU9yCClPgWU0+LLXVSlejdSD/lw+sMN4ZBj4VtpMXUzj4kSknEfx0aoO80nl2ATrczjUgOjn
nvEbGeAESIVhHxuNeB3P7U0Y9mNvG1umd9UX2xw/04AXRPTaSOtjzknlG44++bRKb0x7/OnJiR/F
WGnCJ+qriTSwabZsZ4RFbJwCFUHKJOXswPzZSZIrESrMzm28wlCwkSIGwmLf29ChklTSsM7rkChV
uWGi+VkV2bzmzdhsRRPpXWEn6A1J8Kp9476PelIRuvlGBQeTX6vb9cbwxsZtTyYsWo2Dv6QubNAf
Htq/5eJCZArI5NCqbdjDZDuTPNp1lX6hKVeQYHZNDh/ZEyu8Woky29etTdNlxj9EQIMNrIckzSAp
8uQ0XgHEvX00CrnNu0isQ6u8dEGK2R18GRwbHOd95t/3scn7WHNbLcSy/gs4AMVwtpb7rpqAuASQ
SjLPG3cRwB9cvNZ4yYzkMJtLsqBa6LaMyg08GCQd2xLyZpjtk25+wQ140KPxjC16m5Ul+bK6eggr
8yk20NxdDWt3COiaF7g3sJUCupyaHae+cz4nD/w+3yeveLPDHqNnBpWjf+be2I1N+Ga1yCNQokms
vpm5ejcw69ZkLJupPImk+ciB0KO3le0dFWTxuc2IHiZcDyu5d8380HXk7yObjAmN1WYXMmtOTrWd
nK0C67+RP7SJt6cKd9cwFw5zQpt1d8K/dBulcV5gEi2oHRhnJ/ZpNdjmeHoz0v4oRXqdmh7YD4Uc
vONPQQJjyhX9+OL2Kt7lUROCXWpfkj7yEN4KY+sIg9zQbOArD6ufBfTiuWrze8L2+DZnG8WqBboz
JvV8EFFunXBp++S8WVGDSDMu977o0qNawb+HCdStEyp5IGtYFwYLzYa6ZAq6zWuclXvfbB+iseWd
4EhISqJ7LSz1HNbGU5fiLx3j+q4vrB8OxaKdDEFDZO+5Tr7WQBtWWA76g18TL8qlffVduP6N/wIe
50Fkcm/h1hznDEIQMQ1gKeuQhlqAFBBxQZZ85vg7DvVs0k1EPn1j4G2bPbxEAxsxdBv5EtYTZtce
YKv2q3sKRI5B1N638/yiTR5B1JivllJ7FatHu4AQBsoWD/k5ahAV0lkR3U+3ieESRY8FwyEIu2a9
1WG4sSiCWylLvntz9I3iF5q+2E2FaXIfENYidz2hw5aHSpv7uBo2uDMkQZvm2ZiK19lKwD6yQGip
n/UwXBPLuw69JJPbbwaFOuTC/OpT4y1I3QkcHaEjmX8QC3ngftn0MoL4guuZJOLNFM63YQx2VZXu
HS/fJ4ARISxNuNwJfMFfwWM27hKvWXteenJIaaQlQSNNli2Fk6SdIiIVSszZGl+z2luC1wGs6roB
KlawyrCzuQ8ShJPRvZpufTIq+5xgZZqhZkR9Jdc+AICDM0JRb6R98QVONVyTxArzfe7Ko2uYe8dt
yD/hU5BDyHF14UM4H8IoAKM7LGJgadtNrj1OkswJU1gKFJzb9ilcMPByYs8jyelVbbcMyr+FBuGA
OvwQDSbzMSNL6tZnDQTxnFNQ/iVIW6x2RfBqNQAUs3Z+rbrobUjn+7IjCeca8odJymeXtuwXWDPn
7ZymYCYHsWfT/drjsmO7xlEgXcAapassssU0v7XTieafvWmxDxpBHhomKbQR43A8RAfL5rCWy/Fm
zCHGBmBvpeVcM4ONddWe0vLdtECEm+MpgMk9ZfJZQ/mqYiIeLe8a8hnY4l6dkqDCnF49+FxdL1+G
oT3/ysnrsIZ0VBVf8Vdi5ULO7aGlUYt00XFzwNb9LR6rel0OCgMFCiJyfEctiHbt7UCrCJvfo4YJ
ICuWvgYy49SesDI/GqTf65b/I5XPfH1V1kP6iaCtgf1Q3VNJijpEN1wULg/sR9B255GkceziGEPY
uE6iv9W6OlZ1vA4yH2RFHOyHLoYZbUBy8aHxPCeTPoQsGMaMzjYa6HNRTbR3sr0nekPJi2l7q63x
MYzsH1NC+8ikT1iyDlkMxwR3Ld2tpDYkE4LyexHpcBVVxsFJxgM9D9xxI8kbHLMiT64BWnspk/Mi
riJ2XBD2Lnmtu3XfVvu0Ju4Im+WM0QUCUbMeK+Oi4nAgSDKe8kydgCNRy1E9KBUwrOLGR9QDaI6h
H5gPu9TLmNXnKVjiI5lzJ9zO3qK5/wi96tnqynyDkLgt3fSBc90H8yFE1iw8QLF5xBy8KYbyoAXE
s4L8LJ4l2U1iH6NfJZwPcdasEsS7lRE57wh/1EZC8fGguMdusAm64b0Ao5DH1j3w6oXh7bKRJqeS
kFHJINZwrKHbR2PXC07SV2sN2An0RH2YjfCn5fnkzvDc9xxH6YIxLdLApAu3U6dPrcuTzqFo5Rbk
3+CnovzTOpI5xaHW4iwmuWmN4K6f1c3p9B0L+SNkA4C5bCBDgbg68XLNarRKB8ZNoUB9UaiQ2b17
HGp7V2Qutk/mVRR46KHgIKz2cCnXeVLu8f/CTSczoM1uU9k/qd2J1GcWv7QD3SyAd1v2M02Mopi4
h8ZXJ0nNVMM2d5pIdxBzcM1pzbe7A5MD22qkecq+alaujl2XTiN8WoQY7PGIxyPWxWHIhnenHveB
/pz6n57Tv2Sgz2tM1q0FNdiCeRFWPj4JRIeIo9p07gSsqxIoqHjMfF4AU/ETJ5iGhEqMq6B9N4UI
VFWiXxfS/EJkYT2Oatsteen+G9s1Si99NjffUm4ywwMQEuWbBp7Q1HubngXY8vJNmv9Icou9eXLw
OxKHo7MN0vSUBOTmFbO3CtNWzHnPsLLDUriE/Q1z1nDI2Z2MkbjWbXTfFVWybWqssT0W8LEJbhZ0
B2atGAG6VYtj1+bhRpleqBT3JgfpUE0XEsRnTeqq93vO1+QAGzmvZ/NzLix/O6DNtmP7WOTBAfjm
2lQ5ud3hzgmBCjBrNM1o5/bmWTjx2uhem/614WUoS4DTLnyoDAsLxIqISUOED3LK4r2ESO/RtJAs
5TYBjBtOWbNt03jgrEI9UMlVQQO191igDg4SUJK05xr5orOjzQDSINe0hQz9WgGyZyv2Fa13Jajj
KZz8ddlEWGP2vU2wols/8n6hWbf5QxhIvU67+IEJ57NuYGqQzRLQZ9jCrBOyjNUEDhSX+RjIj8Z+
inL1RZntpq7DK75Pj3ccXp1JbKpZbqqSRIn54aYUlWUUPERPEtTvIKl7L401WxHqEXoi0ECf8+Bo
p5iY+CIZAh0HDmAQLgEIDixyBUTTal1CupORDzJ0hILo40IJzwEchhQre6e4szGWs8kTJjRg9iBJ
+6Uu5heZpsZOq3IdCVbF2PUpa4SZZQwmR5jOQFlur0U4XFABAZoulVTkA8FFAHglXVjteicijhtx
48Zrsqa4+30vf4599ULDxHNQWNcprB84pewdiTEfwv5YX+pyvHmCG7FOynftJNcQS2gAdg0WEr9I
95A7oA3deQQ5K85jNNyDWroNiqYELLGZElhrvK1cyAVp/D2MjW1rMh4zug371c1YRTtagPZ9VOyk
l+9SMe3YTG2dID0wEztVVIg5GEGjLtgVcb+bQLcyqdxVY8Ihn62Zj8NLzAQ45XakoyrQVH/7pAf6
Yl+F3b7m8umcU54zb0FH7DoKUkoz26ULCohzVIy5e3SqvWzUkYTRXjTVjtH3fWIMW3ts9tDQdqOz
3KscHVj+i0YdNAE2W1mQGvOjm8R7w5U73/G2ZUF8gpXPDwcY6cGpZvunbIL5+NjjLtnlC9IArG2J
b4vCN9Z6C0tSuqG67ynuK4itejeM9Y7A2SF23Z0NopyY2D7GPq2YsdIxdBjy5BCS+Oyz+RsZNxoM
0+DNSSzqpyygclW9LZHmycjcYse7YpGmbGzO73Ew3ncYpHPsuhTt7DlDbhwnY8ZQHaOkOpPbWjP7
we0SbxdSc1jIn83gn/uEPyeVmwz3FF7obUvNj+6is+cCcatob6W2koYuzGQVxkKeppLY/UQWG7f4
lNn7GjOQSRR/lvKg2I7YSb3FGn1ozcV1lN7JIFg3IHBceKSE08AO8SwRTtCecbJFhbMWBCAiUrnu
MCodqSL8oRwiE77l1tBruHlSwxQYLqcHSmKoJkjwzHEidELaHpD0VoHydqXfbyfh7oYgAvvoH0Kd
wM/29wMMaH9yGOGkh8azDiwIR7ifO7dr9qMP3RGEPLi1ddtWjHPVqevp+LBphkuiWzZhaUM6wOSx
9ltodtV4s+naCykTxlFJJ9yIcO3wZjbDxWlYBotretPVxtpVNsskznlW2SLLthWrYiTDDY60/WT3
J0tat6AbYWs492lQ7rBZbqsGfPMQQkPsbgzRwKGY3VPQlwxD3OjY1nirqxn1pO29dZPTXzSSm9BI
c5vYY4jmh0RHUNUvVM6rRzrNHmL6XPzZepwUO35lG2dPL+FV61aD0Q3m/tIrGDvE8FYiSmiRkmsG
M5zulpD31H1mTnlLzejDSsuzSLHcdvMPUpEbAph6RYMI+dKY6CgENUBuVr/rTLYlJqu/aa9FYCAR
AAZnTs+swd93Rno1wB11JZZ7Nwl++GZw052F7b9rMFvOrBZwdGVHJ0Ol72J/XJVpbW/Lxu/2KO9s
1waQldZCMMI+RzdFyXjWyhg/ePV0bUzviSzurfW52ImBrloCzBNJAE+HfAEu/m3YeQ8mI6acKVIw
QMTsHQs7uk3xJ/ZFJ99TlFezYLsxEzbKbwfoTtRAMk43KZEuM7ZqnnIfhkFB9Db8u8z1foZ8936K
0un5AH09xZQ81mt7UGyU2O/mujQ35gx3JXEA1dnQwnAJcTo1rIeOUebeG6ILf6bY2a16Tip4LnF4
saEXZ41/SSYOfzFl1M5C2pWDw1MaXsi6JBu+r5cBD8MgKGFt44XHiRSK0jOxrA/nmeS+nrpdxQxf
wrDySgLKYbdxkgB3b8riBrGTA0TKBHSGEa+ZFXWNtx75Zx/GUlv4vCn4OX6moCKQKS9DrnYD/2jb
t/0DXUvbMK3jVZAC3jBKIgfSeghSu9sx4iH0Iuwd8ZPHwMS4jHYwZIj3kSguMeVjxCv4ZojDGlh/
pX9MF9c2HV8OBqvICM42ZrXZNvYxa9bieurXVTyvx0E9oIxgQfewOfCfHqgUZMtbLggho9tWUNvM
OKdxUERkzhN9WFC7Us5Xp+GsoBjK+37LIXhpZ+i4oGPMa7Jpp8uU8uowY6Z0C5991NPF4AiphLkL
rOTOSutXMTkPXkx/wABCaKZbJCMsDbnhR5o2DO/xYBqteRd53Ppju0OiXsfYMGmRS84NRGoN3AxY
iXEX+Dnvm/RsF9lxchVTSfXShvl33v9vDWLe+tcdqGDhrpAeSVJQXbWOAvWzCinlc+fw6GXS528h
oVNZLV7f4NMrgTNQ7gVirVmb83xutXWo/AR6aOp9i0Ymu7Od631Y9STmmthZe7zrt3akGAKxooRA
dPB34BG1toJhuh9kr7OvqQhpiE5YRMva4IKoE+0cgbdcQ000SYiojkBMcxcjhq3Q3x9RJjZZKj/t
cYEdhJwu4IfaVOkOPjW3FcZBW7EKeNamAaUxTZFiqyzXcrSvuBQ3CvGggfjHsrExWW4Z4ybROcIc
DuD9fcqd9yD0tqMPJreiVBgkyRbEAa5mCAyjDdoBjNms8oG9iviIJrme85LxKaSmUCDCxiNxMafr
/WPh+vUu0sF7QYrojd0ZiUjLow/QnOLq2s02LFyNHH8G71kcHXP+GZNUuimNwTEq4I54verOZlre
+PWrXVy2zp3tTnrbTcFw9fmwhUNDFwU0dDcnU72YLnkyzUJekjjfijYCWTNfVZG/qBGyVlItMe7q
3uXKwYGG9j514zHAJg4fB+tgZZU7mq9OqiMzYmj5IIb81Y3am5cDJ43Hz2FJQ3hze8ndpb+wu+L0
Y62UcMftZ4kleBOXJgs7pMMte+VvuXIuMltKJSrrY4rA/PZTdqc6DrNIb/EbgNYPNWF97loICNKs
mvtujkO6fZNo72X1KU67x0Si/gcWLbMTZ8K6Ku4se/Lgmiw1KtEmReM9GJKxLEOh11xTn9hXtwJv
GCf7/yLvTJrrRrIs/VfKat2gAQ4H4DDrygXfzHkQRYobGCVSmAfHDPz6/kApoikqIzKjoxayLstN
hkl6Ax7gfv3ec76jEBVoRaNasF8ghrnzYj2iDSgfsqnfY+D6Ihv33hYdL2N8qgisEj4+PUgrgl26
hR7hXvYVeSFSbb2uABucnqE9PC094MEAKVKAf8exAOE14dQ3DX2GysdgyUzvuyi8GNMBYTOhVaBa
BnXepdGTORFqM4tdXMDnKhaHe7eVFratZ8P8XKnTaPbZclDPSCaGxW2XGZy0unU8yfMxJ0vY4qEM
zft8ELtCF6eKQdV5W8IBYwu5MzP/hNxWWDvuZQSRBmzwtujlec9cs07OR2rCqJ5OQhkct/igyNOK
08tiqLa6f8po8NhJuMwQ1jE2pr48Y4VDFM3bBXsSY8469VQkpx2gmIyBbJ0+42kmaw2n1myfJhr3
AUeGUCQ3HknJXXNuTZg2cvqCOh63CU9FwLytrHecLwkAwMU5zk8+LbfAh9woIA+aTk+jzT0so2q6
xrdW+iERH8bpwkiRvqePgUWkITBeoOfdwPNqFQZ2QoMIj0O2eBOqnUwwHeE3mAdI0nZ4nuENLfAt
mQZX30C37SDSD/yL2utOu6X+cJ6I6z3ooSc/DdfAHBDKiNYk9/eVzyHQ+eRZuC5hVw52us2iiN9x
+BAic87Djyk3SItMDe/dJpX7mOSNsArOaS5TXG4jPilMHCBk6WUNez/xs89ZY91kpWajay9Mu98x
oOfjfJVpshE1bE3UvnWDBrnE0gfjbtW5VGacLlBWxfF2Sk76gLEcgVtZQyN8xKaC/TkuCZAYoGKA
IePgrVaee2W0AvTOsIuJirEn69SfmtWQhS9VlkCBcsHL2jp7LObyaYCTDe03KDcF8KMJGlbYIuYQ
xYURW6eZ0dxoUL9Bj7txihJ+K7GSBa02QLy9wpHlaUi8ibcCIHueTBYHPRCQkXFh9vpOTPO1Ds1t
XKerjMbaCA5vJMIiGPEtkxPf14DFhLyKCxpQvstWEp0GkvZoieDX1KfzpChDRtjTDZArd1MqIh3M
hrELPkC/hJA1PzX5/aIe0AGZqz19R71EjtcvAeF3dRZjayC4Q1bPvr6t/PTO5u6iY4BVgeoD/CMI
wnAsDiFz55nFGlvWx0jY+9zG3g6wBvFBA3bcPyNLaQtj6br2krXIi3OVyDPFpaQ2omCu4OITg+lF
xBji7mgjQIjYA898PDqZ159o9wC8Yxva5mez1S8+0HNSa1F2myGPKeUKeV7Fmn4IlREejpmzOxs9
8koOkWTBkDdiaEjrxKzAh17wh5ipxuIeheKx42bFmct8VOb0JjrmsxzGNYr+HryWNAeyW1sU/QGG
+pLeJZUa1omIQOcCoDKjp49thrWyTCdxHngnwq03FamE+EwBl1yXtEoiZ+3ByU8qk55ouU4m/9iP
WGjOW3NfQIjJ8Uzo0+7jTJDVZ4+PQB+JpVA5X3JyAIb+pUnOdUBnE+RQeuwZEY4YWk6VuljYt3M2
nVRdth6d8bPw2uvYNTl4BHrVzMaDxBGI+l5dBM14FsnbLHhwPiQ2JWLskJgF34e7ZD8ZCaZcbIvO
sWsNZ5CL1grsHsjzcpX0jCP2SmxJDE3mVW2fCP98ILIwPk85Ueg9rFpO9cMBlwHcoVXy6M3bCH2+
H10UzEryZC2zg10T/KpPkVgug87jODmgDPJWcYIX99ory1U1PZb+s9mMu9apVib7vATI4nV3bf6M
OOEEA1uLmkG4N6U+F+GXAm7BvEvDB0tzmpnPzEA1K+Zl3SohwL1gdgxaDdUKPuiAhMiPivl4R1kO
i8HwzzTGLIlrmGFsuSfYpMI00OjPbfnU1hedRxpRfWZ13iqE976QbjZGdSGt58mkByxvUo9siBsD
aZR539Z7BaLYf6rrhz65gY+ymr7SCGFmvovbjfWpTO7dbONPIUKkeTdA1M8KsnsXCpwHRDa4oWpl
o9gqZxe6Ps/lMwPbMV2baHS6XX6pw3OPgbc2PoUkKBoOUOL6ZrTvM/hjHL5lsE1hr1+j/3PZBvHy
2AQttfkq759TEa+QS63MR4BE8bBq+f+IEo4jddcb+yo4IDSjaKXHR96SlJ8zAmrTDIB6bEFEdC9D
O673FEJ02mbvwGnXTRiqbNF3rOqU/j19bWRghLiQW3uSaTQhrvmJwvja8a7a+LwksKcb02cWAlqe
KVupopPf+deT6993PfVHFBQ7LJEXAmezzXuM562DP7M3p5dETWdVXN2m3nQXWsU+GSEthSjsckqw
fGVTmXII3cQ5z2LNgdIJBBtY8yzhtlE/Ocd0zrbtNO5o/iS7qR01CIFou5j3wFpsSuFsKsvt0B9F
uyXzM5chJEh9E0UDrdR8ktt0DvJzUzveizZjhDU1sT2caQFifEkN6mLHuvMKzcijts/sJtcvDOXl
KTEczwUph0HtoEPNAj6hH3zSRmZjOcJPFDRsKArNtLgE+XOGtvp4MKxDPoqLulhyYMqroMbdFhgw
7m8LXBy2Q5v9xqfmasAy1sEpE3bTKNeFZhtnfuekijg+AgcJ4BynL4EQmwQYflWBs44IDyVulWFM
QjS9HshXbei51HcuDjG8of5VPl5Ll5oIe5mHrdpML4qG/J8TD2cci8/kv2DuIvL4K5w7OV7E6swl
lyxh5RUefGEB0rMnqY+OQ3hnxU8uDKSWnkrLR11IXSCZ9/RGSIZ1tpqGdjIcg6pNwMQ2V7a8Mdx2
DRprxYDctuJzy7kM+jPdIFo4bUNodqQPxqa75hry6YpVBwZyG/V0zWe4VvUSh4NcyU9J5c1ASIPf
D111lZqfeoe8MBSdUcYkYY3J3JOMb8lOc4LLQLKZPHhdum/8j1Z5UfvnTfRpkUuMFyktqilzV0zn
T01CKJeEWZ1H/aYOQ+7LpiBEuiwfvSz2NhWBCEZArPMsD3Wmz0RGuERq1FjFs/kskQbUVSIByJUG
m9TjwAxkbJ7LRF0UAUGCfkHmkGTEfqwZGDMTDldtAnhfWWO7KbP5WQfeHXJ06pLMRVC2hMw3EXhW
IuCizRzXFDRp+Ske012ZjfkK0ck+eR15iUeGrJeJMOkk0rGix0ANvUdH8ZizcDbA/my59Bb6MwH1
5XySwxMnZnJ9mK9ZQ8ATDC8xtVB7IiZeA6lqQcV14z4Ji4umAENr5tZjMSXddYVUpZ15eiJGZxsQ
xShPadiTHRtc5AUiS7I8Kx8weGoR154DBUmnS9I12jVtXViTXUcWV14JxDLeR8Jny/XYj/UmAm5S
xsQMQ0wFN9dLjr5FRPvILWR0Ms1OfB9OAiRaAWpK6UqvqR/m8xIe4tXgAPLFoB+vnSmk1BkSkiEX
YELE4ZzHStvbmHfbcRLat63Z8EAU2Z4jDRtr7fiHthoCWBCQv1Pu0kQZlPmYAFd9HfN42drbYiTe
QZf57NTePX28m2EKSWVDMwU19mPsISHRrYcft4ehmjCXsZm5DwajEeI/NGO+mFm9TQcUCkKyRNne
tLDIT0ZvfMAhHlzbHQMCVUBTTsqeYVhDcrelU+O8tfz8MdfJVz2QsAmgnZA66prHbJydXcnDuoqj
pP8ATahiia5pw/dGjrBLyQ+R9KutaugjBMpqtv3oR3zktP8auXHMnK0yH3PEERd0AEn91Qj24Y/z
679owgkecqVRDgbU0RQjuW0cJr+iupR4unfpLMJDEObWITSKBRlcZN3XxociZ80xai+ntx8bGty7
LO2Ks94h0W7C3r9189T7HM3l59hR4ymd1fnEyok5jTnEbkB/mZ/ssDAUgphmgdBhFleHgFwwTsya
YL+JDKSVaLB7eE3ANSbx7HNrmDTuNFM8NqURyDjFUUJ3tHR30FTi6yE0ePeiR5O1+V+uklPZWxkP
0eiYHxWHnQ1OcVQkfd0cYAqV568C9L/kg/v/kymGYP+PjXAXT0n9T6Fi/KvvRjjvCDU+phda0b7A
9sWffIeK2UcOVjZTLbYwpiOL2+27Ec7yj3xk/J4PcMz2lbSxYvxmhHOPMJyYjK99DEKLFe6vQMVe
/TBvXANS2A6uIQnDDxeL5TrvXANWXiLwGQn6yS0zje4aq6mTU7tJ55axvGcTl1N4nYHuE2xJFtC1
D4oxO2n8STsI0BHLzdaxGbZl9eLmzMSutdUG2vpcGQOcnbveNonzpVVIRph7nGqw23cmOKGruQk6
dIk6FN6VxepCsGvrxeOT9qqEqFq6aukzusM0PR8Gu/WuI3tGmN2UlSCeCEoBklKai5rkrcaLGMX6
mGWDiy4R1blnZBaCTDMaBxIgZeLT/yNXY6a1W3iqV7dN4XolOoyEDtaAEglEeO/XyZ2dD070NI20
DLa5pl9NGkrbAX8CAf80uOBh8mYpFvBEZ/6jg+Q7YTQoDFL7BKLcGsg5SUxeEz6IICR7qhgtvzrR
cu7sfZWYA4S2zoA1jLhpSAAUVA10I8/1T9Cz1tCtGsjdhamq5zhJ0N3msn3KhM7uZNsraIQYflW4
a5ooQhSUtE68H+auUaRWEsBrfI415GX6J3JMZXtmcALlvxqMtfSJmjQK2fSbuHP17r/xuV9Wjy9I
ySH2Rm3zj1fza/hSrp/apx/+Y1O0cTtddy/1dPPSdFn7j//9zaq3/M1/9w//4+X1VT5M1ct//efT
M67mRZ1ex19aHsXXPzo8/9d/fvepcpv/yUO9uFFB/v/HtoZKHb/U//wFvj/f7pHDg+ibUmG78S35
+/NtQwYkPXQht1meVKbEzvT9+bbFkcUxFS8rrkmBZwcn1PfnW3hHkscbl6vl+BhlMUH9djWuvj24
XMg/NDJarw60Nw+48OhiCpjpuDPhSLEK/WgLchoT2KHXMvYno4+gWC+XSf1sJIZNHkGbjUuuJLBi
eJ4GBB7jMFsAnp25bDLmC5abf27QPvpLcM5CA5WlmS1oUNQ63teKeJz2SQC0hD/OkQKYaP4NLQo4
D8PIZhqsDv2FU6kFCIBGITm0cYBnJaqjqt+ZiZptwr7KsIy627wXYUZspoEzwD/N+zonSUTklYve
XfVdqVAa4hyjNEhzEPWrYupoht1B6zNJZPHCzIk2ITyv/IIOwjy95DofSnUx1XbSJPswI9OJjGmO
D356HSQzjqhLBebOeZzKIeQxsomlVslznxLwfZ3D9zK3eO6bGSYR7QfioWWVURTPfb8tlDfPa68t
KWxs7TP/xG7b6cOojLjfO3AGo5WZKcPZjpnfOMfoXy2Psq+j7BrLIA3PNa1fwHueuZzohQ7h+fph
NPVf8ABCb8jxu6B+gVyOQqGO0DpIKNvqjnimBO6Bmkqu12KwPrH8TlHM4EZN7gO3n0HWwmsClheC
Cdl2dm0PALMDmAezl1jNQsNnRiq8akYdJ1GFVLGqLKLsEvPZoSHk7G07b0uAcRUnKa09TYRR7jFH
SHXWAaHy3dZe22Ae+rtGOkNNvR6mxoaIQBc4LukqdAczDgJlagFUiQhRbJLUMZ7qsvZMesXgaB90
XTaugb/VATzTdgn5jJ2T0nsdwZoAUArM+xDqK03H0iLEtfBB2G1LMKw0FFKduNelY9jeNs8bl0hC
Eu5JfqyjDFBNnZLTTR2NvOK5gO7iESgyFgQOMOu1PqaRwSyrUinHyzKVNYG1XJvikX3G+ViHZDCg
IUqImJ5U3dS7CsPDxESvyDmFzvjmaACE6ezdV2Vu53ejY88uipiksE9g7SXE5bQctT/ibZ8qRPRF
O32QHMYZQtYYa1ZkANWPAzy/EE39aFnnnQZmD0NbdWG2qb3aNOCVwzU/bh3LuoWbZEEiQV72ZAc0
GQmermvlnEaVY/iboXRbWjtBYZR71+IRvW9cv6N9loJPbC6DQrn7aGgm54RDl1fcgjEPirtgASlv
YPoXzc6c1NCdJ6SAMHD/n7ApLIvwH28KN/H09Bz9vBMs/+r7TqCOwHQKE3qBsE254F5/q/TEERJd
xi7gwhTMOod/830nYLnHqok3FA4C9R6M2d93AopANggGJFA/WbhN5f6lneDVvvtmJ6DUY9THmiCk
xKTPSvnjTsD0hFM1NslVgp+cqoy40nzwDLA7RTs+YiC0kGiB4mPlI5CTjk2w0rExo4BO4ShHL60c
PYiOpkFpoVYz/D4mzSViKBKmXdPDsbnuZavQsJkWlCN4i1nOQPsi1tUUT2ucnAtgGTBySwRPF7Ai
b7B3TLfmABYO9f8rrRltfQzD2UiT8VCEOa3j4ZX1HCnlAH7WVdV4JoLqVyi0/oaI7r4Bo2GAQ49O
2KpbWmwLVToqIqdvP/jfgNM8tdCnk28o6umVS42wHUZ137wCq3mIRPtF6LGP702Gog0RfFOFaGTb
W9DtcP812YRcXBpzR2+1jkp9nbIiF08cbNvk0zTwQ5+FI1vjfjBSZOhh52by1sQFC4pNj4Iy2mdi
fiJUEBPVYfdG1V4U1aKZjgwfqS9Fa1qfI64u8cgg20DLWGAtexSAIzoE/3lZRWsUtq1/bbYRuYTQ
R/FZHSOYLQfCIN2iQoLg+T5UVBg4dkO2/Ni3Gkgu1PMD9OsENf8YCvslTvpWkN40hhFOlh5g4yXi
9TIqALQQSvOctkVpfXb1vMy7XE8StKXI82QmFVY1LWnTCAZO6EY+YwXTfdupD1NLaNFx2+ik/BpP
Y+9fu60zphfi1chZatfH1Qk8VC69cXCz0PTitth3bdOq7eCwKYQbzKakgJmiD8VHMiSGtD0BiRPh
PbWqtvGDNdRINMcoHb20asVhSnreWQ+Gb8FKeD1P5Io+0CF5PWw4304e/yOWN5ajP17ePjx97tJ/
srrxj76tbrZPnUutCJjNcm2TYvK31c2WRxjPqTCFx+Tbfy1mf6tzTYAujrUcfR0XlLHCtP5bnbv8
K5MXYtpHgcpf+Sur2zu8hPAAd5sso8x7TFsJ690xlirRM4yWxDcjUiXla9QwftW93Ptumm/fXJjv
NfZbKPM7xATvJR0ANXDCWdKl7XIh3sJBUI/xNMUjc4cp77dNUk4cvpB2Fm6FLKwfowNZonT3/vxd
f/6Gjnw9XjB6pVvwfvUOzB6PZIxOAZSp+ZVkenCxXU/EYBgJZsF/9c0Ul3Hht1osFuI9iMHMXcuM
IH2u7Dryzk1f00KkXMSA4ots+hf4mHdYHK4nZyP2RwFChnnA++sZtYXH1lkWK6dArEw0FpP+uIVX
Q4qB7al/RcZ5RWa/2QeFB+aEN3I8j3vG9a13zA4EhhNNEcam5phyEeO5p00bcAsRc4+aV1SLBIn+
3W6q6/o0GqZpMzlWsA0ik2EjBOvoZBamde01tvvcZnD6mgo483HrdZDC0Tohf/EDBC01SL6iLvCU
UoROaI5Hr7o2M+BfWPV880M/aclEK+4fNF3MzRgZNlO5iLRD00ob4qxIOvzz3/WnW5evDkacQsOl
SJHvb6I6ikhCNmW+QiY8f0SMU+7IJiwebFXNED5i/9ZvA3n952/6vvBYLjhSa18uzznOefPdAxM0
pK519ZBjmWiabTF66iXI6WYc+9prd9nc0ld3CgBubAd+tZv7mMZ23OX7NND5S1LoeoO60zvvHM0Y
R4VT8rGes5HATaMzT0Ruh/s//8Qscm9RGq8feDksC5Y16UhJTfb2CU8Go1Qh6iPSUqoORv5U0MIn
tH49CStZE2YG+CJiAnbi1JnxraHyhyf2n34iB76VxPJqQYpidXy3ktWhzq0onvOVyjaKZEQ7Yjpg
7pq2xSHWbv78i/60qLx7M3oXb7+obBocPwZT7bbd4cok+ARR8b/CurwjoAhO5ZS30hPwvgAcqeVD
vIUp8VUNrw8I/bNi0mkGFWz7isDZP/8qP60ibE7LrkT5DSqRPuuP7xL1dUf1FHFrl3mztbtG96uS
mvgRRRiTDarv+V8tkurn38qiKpf0YF1qe3a/H99TkyLEyFxmNPBrxFuYvoAwHKLQCasLDNBtd0X+
3zRgFlCZe0jGSgSbMgih0WZJrbJdOHa9fxoF/G9lFCR+oIbWFsDeyB2XQ33px1sgDtz/cVQW6FiH
XuQ7bcgZr0iIPAXkeIRfBDYrCYCirlynAkUZxfGzRTw2CqwGhmpyI0oDJDh5ToOTl4vEPHxAlD3e
DoXAmY0UpfmKeUwmG4OV+nMrJAkQeQTNPpv8kVLLkGV/gGNQmgdlZuhZy4EGRkfqg9Uw3HbNu4nT
KPWnshWynMAEqJJFHoNKMfCpdrSxCcnzrTrsH+u+kMZJR3qYXNvce80+IkUC+Ypd+SBwrYbpd1vE
5deRMK4DMlc1k3WnyaoRzMKUHdy0kALxQuL7s0sHEHEfObCm8xDiQoRwJ39ua9E5t2lQEMuiB5Jz
SUeaG9O/iQc5C39VS6vQLN+TlRdbVYQWZbIlA+cqBaogjtlnR6ZisihodFuWPRzGyCRodm4Jc3rS
jYOD0ipNMnzGWJPWc5zSPnZ3xK/V+RmgyMw50TowivPJmxRU02yKQBjasfE1cTAuuYOvaxK9bV8i
5c/ySm0ZLI7jV5+QW7CMbO+obUwO5qd8jc6/N3TSBC8RzIRTwFZ04S4bg0YYOe1ZERY7mvdao4sT
UT+cTrMV5PKuSo0qfQ7MYHjqvMlCvuuXewKGxquyJjUqIHVoGwV64WZndCYyzhircfKnU0NOzIgi
nKidMTYn5YSQjDih7jju+/a0rVvSA0Bl7KwytVFyzqFzVVdd+oy6ergyCoQMoRrKl0FX7uck88sL
O1mwHHbTxPdjNQUncbuwNEZcNvEozMsoYkfoK52GO3KFe3/jI8hHmKuaiatSdmeZxRIFxCA1eD0z
/5jOqJv2Zdvm9S6zqB22Q5+DYTdJXX9xuiC4JoDHvQB4tgSzNnrd+7hkRTN4e2b11ZObYHOzgrDa
0PhkgjkVhJaIqMA8U/Falmq3si2NB8sdzY+RQcBHZOCfQ3CcYKrynUtwR+NeJ1gKoU7K7ryM+hg9
kG1dEGPvoeUdUK9Fde6sC6TmWy8SI6KOdmZI7EL969pyIyM/304dFNEsiWagU2WIC0UOuGxMAJnS
vOGbrUZoQwz/NazgxiVjolVoK7quJ7LXlnZ8jeR12GhToafz5HBpzcBGCN1rOB8WybVEYbY3ANmc
SFfL9YAvjpED7mxEisW6Q3lwQwYRtmLR1Z/kUNM7SwFvkXvEaNc5qdy7sqCXCXakwJti7Gi4DZs4
wztJqQI81W8w/zfuvlbWulrDVLVpK6Dhw6wldyZ+XPzYySkVlIKXQrCdSMJpbYj+xlfpUzlmw2li
1+okCie1GpfBiR1gPuPqBdSYzoM3B+0pXi4406H6KKeQvENNEusYNl+R4pYr5rDGVio1n3pVyCw5
GBjURIXkChctnqQUhH+BP7dh+t7bbrfP/e6pfjW5JjH+3R7rhvD1yzBa16FyJ5Csgbmuxtzd1Ih1
LzPl4J5FgXgcFNYd2fAP7ZQ5azagYi16lD8uIqhTqj8o5K59J1AOEjkGK7tK5y/BaD6UXXgtMRow
2m8JyZobizAx0z7UI+IIM7St26orrzunvQJp3eKpRSYV0W04tqaw32ZscQh4pQb+ivjOsri+HEiG
nQdMlbm7367dMUCt0TpXaLIWi8iEfyZx5KFSqvrSUL+sYNqr477LyZsu8FGJlM9gdBgNnVojGqxg
jlhNXK57m2xLs+/oRzfiNgpBrVOqlifdorFRSngXkSl4CMPGujVIuIJVhPver1hE3IYOsFXP7vHY
2u1zNC4am6kZgXDb025wcXbPTvYwz9iE1YS2d3SGh1woj7WzLa9zTfyyWHJOa4xTO62w9Ugegvup
r/IXO8FmNY5Z/WUiovZYO21GCFv3aUo0ou3UgcmbxHjvurlG0D/N2PJMJ3G20ONQ9gzepklNZzs0
ib2LJzM7tLmCztEsFsJqNG/GqFc7seTVkAcRv6DA6ontjBSuqZl51kaH6Of5+eknoHRMGvR3qRLY
XyUiAupR5DGjP2LdjWmn02wt5muZ9sOnJISmwHjCdXeWQxXiD1W5oegbzqs8SVaGEN3LBCZ3b7s9
WdMGZl5M2BUO3qL6ohqdhXujT8CQEM/Sk4RRj5SfReqApRnKlHicoC+POYeJNQcMItV7hbYG/DZr
hBNSmu47y7Vwdcly404uDxQCov4yG6R7ExK2s52y3sXr6AXG0+zkdNP8YghupoUvwLiGVELTjh/8
YkLZRND5LYNIZ0NCpjx0IygW5gBR+mS2YEbQvDWrzrAQ8qcjmvpEgA+xRxgOqIBOAd6U+B06130i
4yG/yL25P+1FgZoSE9XVFATRvfYTvfFrbz6oiBPueqI99thXIXpXPh6WKxLhuAOb/MxNFplzn2IR
BeKy5iSM64gZ4MGkHYa1QkM/aKibAYsgnQczwcEPO40hXxTJbguWwyrHExDk5LG5o5U+18qlb5V7
ENWI/b6l55bkTIlg5O0TT+ktVDK1JiwmOXF0bV53BvrsEWvhSUlwB91Kxkl0BDksnmWGOV4GodN8
tGUiruI5pajyEqddDnKB+0gyDgnVpYZ8ALofM7kduydDV5nXbq4Qe2CxnG9lEEUou3F6nVG9jB84
beCsKTrrkLozocPSKE84Rc0r127mPT27ZpX4kOsrSwBLiHCl5FiBrlXT2ZsSK9hqzsvuUx9h3J2s
rLpsdCQuvDQUTALC6dHJZfQwEll/bFeqA9COhTpPshb2PORl2eFpr6w+34kRugKWrB5aGgeWhyaW
9r2RQt8/lvFsfsBCFF2IwMOkWii96PXyh27WzHqZOX5xhUlqV56JBAJ9XJ5FQDmZQFrwB1SrQg9c
gQe6pbU6/0BFr+7qMYBPgkHUXnf8NA+F7xcfJpCprOZBkj2UYgSpQDgFC07iMMdssYFd0bzU2C8i
/ckKbJSCkpbUWjh1jLp6UujkoxlrWo/0i4RNutmRmK5ynHZPuZjFh4Dp/e3EHOXa8vtwN5OGClad
5yCaZ++8MBZzohwTRpKJ02ORq2TXrRuTpXlS+XCCv4kzB03QbcMwx/t2QPvvkdX8jfH69w/wT+fr
v8+Xlz+9KuOi/YCy/92E/t/6S78Nqv/5C/0wsP8CCIX0kJuXMC5/COljo3tzEPz9lV7FAn/2ChnW
+7Z7Rgsg5JElXHC9yjZR1bgWx7iMtOrvfyxpRDK7p3voLcRp8e3t3lygP7oEf/7tfhYy/Pw6P3z+
fyVZ4FP/0L59fbmfL8O7l3lzGejFctSmP0tNuPRj3l0G64jeLUIGD/Uw3VjJMZ73+/WuA82Yv3cd
rCNa2NDFGYP5Lt2wn66DwFhIRW0j3BD8jV/tOri+iYrs33wq/vh2kEdwyIXl2HSaLJjaXNc3T8XS
7rddZdIGXlDAPCC/2mX4ruShe/v3bodFakfjyOW+96ylw/7+OtiKgCQBNNeWdMO/PYa/3mPxXtH0
l5cHrgNgaQYpCwWaL8t9/+Z+kIywaeDajH4QNUm54Id/yeWBvt/fux/cI9OGsc30w379nvRE314H
+8iCME5n2OPM5TiLqOuXvA70R//edRBH8KoXdLVkxmIxvvvhOjjsJgwRmCHQO/Jdc8l3+BWvw0+i
jr/8XPCDO8ht+bW58X3mjD9cB+mg34ANx4bJ+BuIz7ft6RdaHwCCf/tt/q+k8q9eA5Qo7AAKIaH4
diuw+bx9JrhVSA/gcbFpvS+1w695L3wv7f7frwNiHWaVyxzDZYD4bS769jpYCHYUZQNtbi46Wptf
9Dr87fvBO2J8CgtmmSHazGB/2isoUIRgO/1d2P4rrg2Cpf1vrZGWOqJ6QhPBl/22Wfz4XDhHyyWw
hcmIiEiDX3WvWAa2f+s68FxgVHAoqj211EhLzfzmuUAITYHFyYJV1JcUGH+hpP43FtLvwvIv2ctT
/Y//AwAA//8=</cx:binary>
              </cx:geoCache>
            </cx:geography>
          </cx:layoutPr>
          <cx:valueColors>
            <cx:minColor>
              <a:schemeClr val="bg1">
                <a:lumMod val="95000"/>
              </a:schemeClr>
            </cx:minColor>
            <cx:maxColor>
              <a:srgbClr val="5F5490"/>
            </cx:maxColor>
          </cx:valueColors>
        </cx:series>
      </cx:plotAreaRegion>
    </cx:plotArea>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_xlchart.v5.14</cx:f>
        <cx:nf>_xlchart.v5.13</cx:nf>
      </cx:strDim>
      <cx:numDim type="colorVal">
        <cx:f>_xlchart.v5.16</cx:f>
        <cx:nf>_xlchart.v5.15</cx:nf>
      </cx:numDim>
    </cx:data>
  </cx:chartData>
  <cx:chart>
    <cx:plotArea>
      <cx:plotAreaRegion>
        <cx:series layoutId="regionMap" uniqueId="{BBE7D58E-476C-46C1-86D4-EC1CE75076BA}">
          <cx:tx>
            <cx:txData>
              <cx:f>_xlchart.v5.14</cx:f>
              <cx:v>Riyadh Makkah Madinah Qassim Eastern Province Asir Tabuk Hail Northern Borders Jazan Najran Al-Bahah Al-Jouf</cx:v>
            </cx:txData>
          </cx:tx>
          <cx:dataLabels>
            <cx:numFmt formatCode="#,##0" sourceLinked="0"/>
            <cx:spPr>
              <a:ln>
                <a:noFill/>
              </a:ln>
            </cx:spPr>
            <cx:txPr>
              <a:bodyPr spcFirstLastPara="1" vertOverflow="ellipsis" horzOverflow="overflow" wrap="square" lIns="0" tIns="0" rIns="0" bIns="0" anchor="ctr" anchorCtr="1"/>
              <a:lstStyle/>
              <a:p>
                <a:pPr algn="ctr" rtl="0">
                  <a:defRPr/>
                </a:pPr>
                <a:endParaRPr lang="en-GB" sz="850" b="0" i="0" u="none" strike="noStrike" baseline="0">
                  <a:solidFill>
                    <a:sysClr val="windowText" lastClr="000000">
                      <a:lumMod val="65000"/>
                      <a:lumOff val="35000"/>
                    </a:sysClr>
                  </a:solidFill>
                  <a:latin typeface="Aptos Narrow" panose="02110004020202020204"/>
                </a:endParaRPr>
              </a:p>
            </cx:txPr>
            <cx:visibility seriesName="0" categoryName="0" value="1"/>
            <cx:separator>, </cx:separator>
            <cx:dataLabel idx="0">
              <cx:txPr>
                <a:bodyPr spcFirstLastPara="1" vertOverflow="ellipsis" horzOverflow="overflow" wrap="square" lIns="0" tIns="0" rIns="0" bIns="0" anchor="ctr" anchorCtr="1"/>
                <a:lstStyle/>
                <a:p>
                  <a:pPr algn="ctr" rtl="0">
                    <a:defRPr>
                      <a:solidFill>
                        <a:srgbClr val="F2F0F5"/>
                      </a:solidFill>
                    </a:defRPr>
                  </a:pPr>
                  <a:r>
                    <a:rPr lang="en-GB" sz="850" b="0" i="0" u="none" strike="noStrike" baseline="0">
                      <a:solidFill>
                        <a:srgbClr val="F2F0F5"/>
                      </a:solidFill>
                      <a:latin typeface="Aptos Narrow" panose="02110004020202020204"/>
                    </a:rPr>
                    <a:t>2,300</a:t>
                  </a:r>
                </a:p>
              </cx:txPr>
            </cx:dataLabel>
            <cx:dataLabel idx="1">
              <cx:txPr>
                <a:bodyPr spcFirstLastPara="1" vertOverflow="ellipsis" horzOverflow="overflow" wrap="square" lIns="0" tIns="0" rIns="0" bIns="0" anchor="ctr" anchorCtr="1"/>
                <a:lstStyle/>
                <a:p>
                  <a:pPr algn="ctr" rtl="0">
                    <a:defRPr>
                      <a:solidFill>
                        <a:srgbClr val="F2F0F5"/>
                      </a:solidFill>
                    </a:defRPr>
                  </a:pPr>
                  <a:r>
                    <a:rPr lang="en-GB" sz="850" b="0" i="0" u="none" strike="noStrike" baseline="0">
                      <a:solidFill>
                        <a:srgbClr val="F2F0F5"/>
                      </a:solidFill>
                      <a:latin typeface="Aptos Narrow" panose="02110004020202020204"/>
                    </a:rPr>
                    <a:t>977</a:t>
                  </a:r>
                </a:p>
              </cx:txPr>
            </cx:dataLabel>
            <cx:dataLabel idx="4">
              <cx:txPr>
                <a:bodyPr spcFirstLastPara="1" vertOverflow="ellipsis" horzOverflow="overflow" wrap="square" lIns="0" tIns="0" rIns="0" bIns="0" anchor="ctr" anchorCtr="1"/>
                <a:lstStyle/>
                <a:p>
                  <a:pPr algn="ctr" rtl="0">
                    <a:defRPr>
                      <a:solidFill>
                        <a:srgbClr val="F2F0F5"/>
                      </a:solidFill>
                    </a:defRPr>
                  </a:pPr>
                  <a:r>
                    <a:rPr lang="en-GB" sz="850" b="0" i="0" u="none" strike="noStrike" baseline="0">
                      <a:solidFill>
                        <a:srgbClr val="F2F0F5"/>
                      </a:solidFill>
                      <a:latin typeface="Aptos Narrow" panose="02110004020202020204"/>
                    </a:rPr>
                    <a:t>1,419</a:t>
                  </a:r>
                </a:p>
              </cx:txPr>
            </cx:dataLabel>
          </cx:dataLabels>
          <cx:dataId val="0"/>
          <cx:layoutPr>
            <cx:regionLabelLayout val="none"/>
            <cx:geography cultureLanguage="en-GB" cultureRegion="SA" attribution="Powered by Bing">
              <cx:geoCache provider="{E9337A44-BEBE-4D9F-B70C-5C5E7DAFC167}">
                <cx:binary>7HtZb924svVfCfJyX67cJMXx4PQBQmlPnmJnTl4Ex3FEaiA1i9Kvv+U4STvudBoHaXxAgM/dQPfe
0iYpLlbVqlWlf1+Hf11XN1fdo1BXrv/Xdfj9sRmG5l+//dZfm5v6qj+q7XXne/9xOLr29W/+40d7
ffPbh+5qti7/jSBMf7s2V91wEx7/598wWn7jT/311WC9uxxvuuXZTT9WQ/+Da9+99OjqQ21davuh
s9cD/v3xM7tcfTCPH924wQ7Li6W5+f3xN/c8fvTbw5H+NOujChY2jB/gtyQ+wphxxGP8+FHlXf75
e8qOGJdKYizQpz+4fDfn+VUNv7tbx/8+en41frCPnnRX7+3Vlzu+t6pPa7r68KG76Xt4qE///atR
vnkeuOnw9vGjaz+64XYbc9jR3x9/O63tfXJ3PfG3D/X8yadd+O1bHP7z7wdfwL48+OYeVA838e8u
/Qmps6uyvPonkcJHXCBCGI7V3d+3gOEjElNGiaR3V8UXOO4Au1vOzwL2/VEeAHb25ORXBOzF1fux
/LJp3zvD/6VliSPJYsyJ+MOC7hlYLI6I4lgxJb/MeQfUp2X8LE7fHeQBTC+e6F8RprOrD9b9o4ZF
jyQSnHCB7ywHALkPlDpi4ArhGrnzhORbvM5ubtfzs4B9f5QHiJ09SX9FxDZX/XDTuUcXnZ+su775
sn//gI3FR4RxLuP4s9NT30DH0BGmEtzll8sPTO3zwn4Wu78Y5gF4myfPf0XwLq/63tb/IGT8CMU4
RjF9QDiAiEgJlsb5d+PXk+oRLMXWPwvWX43zAK3LXxOtJ73t/jmssLq1H6qQeoAVOVKKM4LvHCJC
cPk+Ofyf22X8LFDfHeQBSk+eH35Fm9pf2erLjv0DTlAcUYKZEJR9per34hfFRzFmcYzYZ7jiL1Pf
8Y391f/Y6mfB+u4gD8DaP/klwTr33WBuw5f23Yebrv+ye/8AcOpICYUx4eTO5X0bvSg5Aj+JgdTL
O1zpl6nvgPu6sG3nIRu8+WmL+9sBHwB6/vTZr2h9x1frlfuylT+PIgYiDwk0IvSvUBRxjBEV6CvI
933lsYXV/Kz5fXeQB2gdP3n3K6J1flV0/yhc8ogyHnP8/bSM8iPJCaUEfWb7D7zl3XJ+Fq/vj/IA
sPMnx78iYE+qSF+ZfzRBQ0eISUpj9JkaPvCT+IgKqmRMPudvcPm+hQHj+7SgnwXtr8Z5AJt+sv9F
YTv248cvW/fzfpFAdJNYKMS+q1fFkFbHXEoE9PLT3wMOCbt9fDV//AdA+94wDzA7frr9FTD7oQh6
d+TvcPvmxv9WEaZHt4wEoAO+cZ9H0iNGQQbB6A89676ZfSvJ/vVqvq8Ef/vrb9b//0bt/Wsl+Kt8
nl4NV5tPuvs9MfjHV7+oyA9++tk/fdfI7nbu8OH3xxgxxQQG0eKrpH87zjfO7RvR8tsf3YDs8vtj
sDNFCIfcmjPFuVCgC883n67QI6oYBfvjHGRKjMBvuluyC1WBT8xUxZIB2MA+Bayh9+OnS3AMOIJV
gfXGgisWfy14XPhqyb37uiOfPz9yY33hrRv63x/D5M3dXbdrFYRySWIYA3w7wSBvM7h+ffUMaipw
M/5fM3UjMsHUSdG3eNuylUk9qIolNV3a18tQNmlQmK6gZH7do+9MCyf5T9OC1iB4zDCwa3y7rHvT
ZhzhSExZlazY2l01y2w7NWTZ/XgW2KQfznJ7/d4sxRx5mRNVJ7yQazJnEx3Sqe1GHdaKp2psxdXS
lEVSohWDdvSjB7zdt4f7eu8B4wcPOJRiHUO01Mkatnlf66XcWlr+zS5+D7z7kzx4vi5va2zsWidl
tqFVuaEiTny374chaadh8+MnkuJPzyRByFNA2zhnkmMMzOz+dlKB4zV0tErGeQ5q0y7Ngk6GystC
82HEVFeE203BSv5h5k3wehkWmdZxzp9OYi33Ge+w31BX0DiZnMvekMp7tOnHRu3mDokxHaOou4mp
kLGmU4FPl8Anl6jQN+9aVcUvfViWTnMr815HWR3SePDuOJtLm/RxZ6PtaOC0b/JBsbNGLeIsx6pp
tVL9tKaF6/kzo0r01rlY6QLV2O/6aSpXHVE7nM5yDW5rjRieK+/M04U1VUhNF4Z6D5TLl27dMYrW
a5PBP0kk1vwGE9Fsp7muN7YsZZY2hVudjtqoaxIxsuEpyrv+tRn82wb3G9uwZBZk0y/uciIr25SB
+VrPRql3USPDZi1HGbQtVJsMLCs+ZJzYbeaqeuN7Qd7Ugwppv0ZDpXFOpW6iAZ5u9mCk1divO8JH
9zFEeWd12WRdpZ0vykjnnPTXq1Xz8WLGRlvwVpUu5bS8qagzr5oW4E7mIa66PWMN2w1tNtSa5OOc
mKlwFxbcwKsi6nChrSqZJrCHJkEjk0JbGbjcsnZVZwz2vkvqmeT70q9iP9s8ixMqizgRoSj1OPf2
TDQzfm5y1l8t4ONSlvlwzJu2Tchk52em4e15IWZPt3GkWK/LKc7hf0f5BvVsOExL5zRaRmd1FKv5
ozHCFrpU8XiO+754Lhme04JNjU28cPh9mRfLlhMzb1TsTZSogb+PWUEHXZTEHcMSpr2leX2Wy8ql
LZqLLVv6bpstMT6lXUYv+BzcW1OzMz6K6kQ0o78mU2mvUC9EkolaDqfER4JZTeOZ1T5VU52/odkY
ns+OlIU2Fek/kn5A5jAQmq2b2ix8Xy0qdHqOqJ8OXc8cuvBzO5pR5xHuz8FTo5c0mrphBwxveQox
xTydPZpeeZfxrVmQ1WFBXZ50RI5vVjslY2GfRgNPhkyWejGt30wikOOcyfrNTDtutZSV2AxzNb1n
AvWpp1mf+BKP28i0L2i4iFDvd43x5YVrBpGISa4HXwvzcSojnEpFSaHnXAa6JTPpmh3DiotU4S6f
3rVTpKJ38Rwt/V42bnL7BfdNnQzO+o8B5/bAPXj7l1E+eZvrchjhcGlUoOzdQAo/vM7LDIWkUl7x
pDIZDmeuGNZJG0t9/jJXYGFJ0RamSQrRVHiLqIuLtxQOQqNrlLf9WwgzHmmBwcrfElPYfFs3vliS
fByE2sZ4QM1xLuY6gzMcB99rToZCaZMP4rDabrkcete/FgsvbZp1Dl2VjbNx0irL92WsxjUtASJw
cYrEyUxMf1IwT41GZOyXVGblaFMkgwu681E2aDKMXaOnKoiPlKxy1U0llrOWBbEXrkTj3raB+w+t
NAPdrk0nX055Nexy6rKUigI9q6Aj4VIVVUdSxmKfJyjYiJ0oP9U8iYahM4VuC4LoJlM2jFvZu3nc
wfiDO4kmMVYnvOJdvi3rmCyaBv7ST4qd0GVcj73k03Ow9egwIrtEGo1jtpsKm20AAXUWhzmrTqNp
MvJQlf1Spk2csT0oLOJ0mHD5Dtkynl9AbG/LA1orNG/6YXUEPBkbl3M5MTjV3K6pxV09bj2L2uIk
tA4hDeGiMIlErI83lhf7pi5fNUM76FbUkdV+jvmc5GDQ7kwYwcfEt37ddFWTBx3oYHcchfLgBcIn
U96IQzeHpU9rUuXNJnM5d2DZ0r9YJnbM635+wdumrjT0XPigSTZJfulDUEmLacAnaG2b8dT7YHRs
Y6mAe3ISTmVEwEfzzBxcqEykJY79Lmd04+NyPUQxhJ/tyLp6M8S+YwkZ+nHYtLyKDqjNjNXtnJdP
VyAbbzsa9wRCSFlMeijleFxlc98mwLLmSk94mp7RxmWvuobNSTfE3at+zuiZGvtx0sKF/I3t29El
SzFnEID8xBYNRjYclnyqwJGbuMCbRnJZ6S7nWbsXdT4lfl3zbWVEXSSkm+YxgWOD04HmldN5sYYL
X4QJghREmEbTQpoiadlcSj0hWsWXqGnLN3GTA5xsHepOK0j+F7CsqGo16qXlSRdFfWJoGfhejp2t
9dRGsO6WRLYFCFXkdBOXUUIjBphSqRp0KE0YLpkyRbUe25DXZRooCq9HOzWHMcJVt11GRvttPKyZ
S4u1mVMkLIl2MYnxMzHlC2yxaU8LTuX6FPAPL+E8Flnatv2SVKyRzaZZDTe6GaNquSSdKcd91/VZ
s4k4io4LOfX70ITInCDYuLa65M4wfIMXpE5HsWBNmfL7JqroRVi6co8MGBqtQhf0QESR5CKnSRRj
db2KyWyGJUzHUsRrEhfw2I3swwFH/fyRoqXZUOwyu4E0b6r0PPb2NM7r6KJgzZDGY+HPFjL4/RIy
8mLBqHzVwe0r7HTXnDeZYOeyu42weShgrwh6urYF3jk5u7etW0VSk/L5Gk0s1kENk9pYxGmeOq+i
DYpbfqps3eKEzFH9vjAFfiEy2Uqdjzk5NmiJ3pvM93EyuklkxyPE0VijmNgbNmbZZZWV3TGtOpp0
Je7TSZWjbllV7+1aze+XSIqUKVdvPbVvs2kuL7JK4a1HRb7tgSikCo6mVjJy15gH9MpEGCUdj/qd
9ZPYqTCynY2XYR+J/q2ferwfZy+041H+LMKu1ZQ0bivmXOylcmIrqVg3BbYQLKUNCbOt2ffFYDaC
sdeoht0XhoRzJTuWNmxQWyKGIUVecDhPpdrTiMhdxlvzMnTegNmS5dDm03sKDhabpM+G7FyqttFq
rWtd+e52d32cdnieNVvmflfMoT1nmXs+B2qP3ZDlOwg7H0UtcOICU/usRvW+5ITsZGzZISqsTWa2
DJejJH0CD/Ei1J0ERl6L0yW7dT7KqTSWqD2zjsR7nC+t7kNhNrWiY1oW3ZjrrDJUF7aqE+ejne3Y
cQMO3Nlpj4JyWz5GOxbF88ZW1aAFsiYVJu+0UCTfVD3fdxKnTYoMUG1sF3SuRjU/5Q2gx4M3z4q4
k8e0G4u04m5MDJx6YCpreZqjhSVjRe0B2aHcTqNjF6N04cCnMhy6ti5Pq8a06VDkJAH3N+7brKxz
bZgYN8YgcdlZYp66Ohqszqc8S90M3K90XXUyL/2yU9RWiZvVfDJIO9xudnSoYsOS3OLoFaaN1LXl
na4Q9enCK5J4NVQfl1J0CbAvs/e1UxtZKae5IcAWovYNLtZck76rTy1t1kMpMp7raVmAYizlscCw
n1WeNzpMkH8M/dq9x+Cj0sXg9yzqu7OS5FhPq1NlGkeoPrcZIrFWTSG3ZLUyIVknKnDIY61ZuZYb
MnmwCkiLl0SWZNrSxat9oXh2yMXUnbbBWJbSqqKaTaXwmnXjvFuKVg46y5y96MCgdjIKfguJ6bQd
sWiBs3H8rpjjKs1DSY8zOoNzlbRJiAs4GUpf6VCthR77TGzZUPZp62hxsVSqPASaDS6JOihReWbn
ZGVZqXmExLLx4EhnXZuYyc0a2zKJS0nO6gINVUKdLfGWZMV8U4xouBEqh7A0wlS7loAwsm0yYHKV
qroNb8c5XXyLz1oaF8kw5XO6FmbRdVeApyBYnI9LxXbFZFRCkKuOQw/SVhLTZRk3NFb8xuMGZwnr
giMJuMhFN1kvdNG5vtFrKbs0b0qXCOTjOLF0QliD/sHb/Yg53i2E+g1f+JzpRY3TZZ7h6hlksONG
itrszVAO89MaofW4mkz/fGW1QDrrh+b5NJFSM1JAwOvzBfavWGxaZnh5vSw82wiMl53gjJU6x1EH
J7XhPMXrWiaKNu2eEoNSyAuB1zGIdB+ykfMrypnHGnhRtPX5JOaEcgJWU2J3jLM62hJVZVs3gPFo
3LY407dRchsT1um+RzYpAulPeLyItC+5SBgqZMqzkKey65pDLXu6E1RCZhccEmkIg48v+yGiN9x6
yBFcEO4Uj3iud4HN2KSIFOEDc2rQXVNML6ehi97bXNpXc2DTNYfMbd4XoHZslqicUjIFfjECPT3B
mSh0n81kk+GmfZG7ai43U4THVwhSy5N6sgqWOcYJxGCUAeChaDZ9XXdvfBa18DW43e1Aw5qKmuFd
J+yQ67hfmqAL38anLWMD0l3EutOOjOEFChFYtxvxAXxCmTiT16c5M/ZcOczPRsm7d7Sup0vZj/Fm
qSbg/FG0XMVZS3TgbXWRzUvzwuBxuPRzmIDnN0KbSfbPCzO0YPGKbeIpAE1xqNizzg/pguDINJzl
sLol3oNBkZuu9EQD2+8OXRNP+7EhStc1VzqLMnTByxWyz4qSMZFrHB2UrMw5yYTdzSWQLp7F9ZXE
cAb7Ss7vhQzD2cDzojgDD8WTbKT5Rx5T+xoyF0L0amofpWOZ57scCXfVGdbeZF3sEeQzzG3rMqYv
ZgspFvgKBL4iL32A5JuvK9cFK7oPk+WQkjma7QdIYt8S0oIDjZCMj6e1g0y/XtUQdE+nTrdh6l+I
HuHLUbhk5iMHKp1NuqWtOpNr/y7LsvrMg/O4kHUTb4Fr4208hvI88wXkzBHceACvYaadGOM5TlsS
9wcgKSFRVcM3i5umLRLz+Mx7S2zyY4EJP9SXxG2lnavbegRmNOYgh97Xl5iIa1EBIU4mGQHTHZoA
gUVOkLuywpHDUvHyvBgDqrTkBU2bZZwvh3ld9w2p5gMfhmKb+6V9GvPapnUQzcsfL/ChnChiRkF+
p1gCx8Qggn27vjYgRgscwKtNBm2buruhiFdJ5+s39UR159QuZBnUFH8kJD5USgUQgVgKImMo5Shy
qx7f35TMx0tvcuQSPMwH4KpnM9DzH09xK2h/I1bezkERRgQSOAbtslAJuj+HCtAsttDVJWW55sdT
0aR+Rsmg8Lnx6q3M16dyplvIgfeUrrXOa/cMfMxWNe6MZ+5F4eTG8+WMuCLXc9Zc/nh5fzoWlFBY
FvTXxNAmrx7KjnXDRRQN0IEeGen3bDW913HUT4feNS798VwPFVUBcylQxYXit1XohxBnaKptZaUD
HSXyelUzkHKgnMeTFWrSslbrO2s60AF+PO2fAKAEGscV5VD25qAhPjj5JaBvjQ0+QUs9bZt5tZvg
uTFa8cXsrGmqpPAgG7WgHJi/mfs728uYEpJwRaB9nZJvwUc1x8iUNfiLKEKnayzMoeod8B1TtXH4
Oxu/fZL7urhgCCsqQd9njCBJ0bezZX3Bq7GbQZJ3PdJMEnBbWZ11UqtWDLtqHW7N3Q31ZV0W6+tc
xi/mCWJEWtQqJDgPEsKna7tN7IvqBBiA6RIJcf1Vt1YB6xCN6JiA5Lz/MUB/OhcPlv3AQjpjIlYg
WicGLOTKBVJvGAchZF4hiViYqd+XAXenP56U/3mvCHTOCsIRhQgrH/gbMzhxq2q5xI5D6mSNtCw4
SNaia3cMRPG/wSa+RfoBNjGSTCEpodWa3dac7ruBrGUL0MS+BqWpnEDrXafRADgNP40WX6SkKQa9
1qXYLV3XnfTG8MTXVqSm6sY0Mwgb3Slmjld4W+eydjy2oLXVcGdjKqgqiZHsES8niIkRAZW7q4dD
Cek50xEE/RhYlmguUUWzRbvJE0g7Mzu9aWtJN8FEMTAew7cZwmV/ACnDX/94s8kthN8+PUbg2KEW
BnI3E+SBDQ5lxMuijeoEigy0TjM/gHidWRDxMI3dcTHi0uk6xPW1qob6GVlBzWr4pPaV4yBg2kkC
uV3bNMokPfWdc2dFbrKzGcKDxrhUENY8C89KNlX7DBjJ1af1f66KXtyt9K6yd+2bpbO5+fw209eP
/zn78orUp9dq/vj+9n2oPz698DX8+/CW24m+3gPzfJ74tt75zQfQwOC9p3v117+osN69b/UXF/+b
8ustUF8D5p/Kr992J/1Rf7391V39lZEjeDkMaq9SYqYgiIJt39VfaQz1VzAvBLRDSRrfFrw+11+h
8VbFt2FAMmhfh2tgC5/rr5gfKejkvC2FMQEi939Xf4U+tG/PHbStMaQIZ0AewAXT267s+1aHa79k
QwBVsAYhyLzscd8VJyzkLkgtO0yZ2ci2gALFhtvaUnLmvJ0ElJfWaY7YiwhcU9hPtIX8s9e5HCby
mq9jNTUf8zqWYSckBLQxaaLa2LrU6zqC5AdpnkUtxDo9ojVu3jR+VQG/b6J5lfPLKUbwHkGSzcF2
T4EEV8VF2ea5f4m8Nxdrn43rJmpzIi6wqzOaukHYcFUUXRHrtZhG+aJsyvJDn7dleTbP8SAuTbzW
U9L7hoDbN6DwTylaQdYCCUYYOoP80onsfCxIcyayArlXLppAUZ+qvFxOKF58mEBTzHm/N7Tg/dby
ylTnDkuTbSlq29YlTZvPzys+l7uyJ8ich66J3Kk3awNllambj/OlHECtm1RXvKS5y6NtHEMReofG
2k/aTjizCVBzNOpMjBT0E2TIdQWKF9oMrDblxpCKP/NQIo2TfKohWZQdxx9ZKKrhtIq6dcMquV7i
itAEud5mSTGAO9MKwLO7nkJJDsou6whpSIXB4ZWlaKc0Yn4qUniLqS0OawZBTdi+v8kMr3bUVMil
RhqoFfFIlS+FWSJQajq3qnxXqCkKxyoKU7d3q6ms1U0jlmkPGnoPCWDrSzHpjIKcMJxGpHbwqR9l
VWvalybnydrbkbe7/++HPrWBEAjPf+2HPr+C8qV7654jgp99dkTsCN6tuO0AiaHnArpVIf5+dkT0
iDMO5TLMPwXgW2/zRyMIdI1D8L9tQaZSknuOSMJLAPBqwC2hgvcS4UWB/6YRBIjuA0cErgxLgmKF
CAPi9ZCE+qxbhhWykGTs8dShk5JmjJN3oN3m/fQuhG6tm4ucd2qB6gEVFdjq+yLLeQ0MCAo8+G0J
jQMQ2DFuja8TJdvJnWNWtq1J4uAWCkfexXW0sgu5TKDGbzM1tDM6nheTrcc9DcTc8qvYHxeNJzSV
tIaegHVuSZdWS1eIhPRTWKB4A0ZdQX4I43NBxwzU06qowSbpinXhBlBtQSaLbyZr5/iKR4WbPwrr
y1DoAc1jEJp2g5qToeB5tjO1LdgGjxFpk36ZDPhUDq/C7pyvsl6HmpMPzTgU9KLiuCo2U+nHq2oI
ZX85VFMfblzF0EW+grBzTqoFx0Z7qPoPJ2TpC3UA2lN9nA2dSAJepp8TBZvrz2XTTed2RF2/C1Ff
QJGGZXmZQ6ZLuugM+gCqkNgaqsQ6yseabpqGWqOhKDofWKG6GxQRfta3cQmKh3fs2owekvpibLCO
KkBqH0Eh8GM8lGxXTfMAhei1WrPjah6XV6gqoPJUjuyETxaHxKyxgZSvkq8GDmpoXpNsD3lQ97pu
uRxeV6IdvSZjHr/Gg+nbDQY96c0A9Y0r1pjsRRXi6KTOTH+JZzG/HgbDrso2Jmg7FP3yFE0OSU1t
sTCtiiF3UJKdHUqwCc17u0Dbj6YrVeWJlXHfplnW1u9U3LVvJ1yjLTQSJLmJxzyFfoPmWVwiOFqx
H7KPswXtblN0tHWHluCZbCvui3EbIjydQGE0mwjoBIqW+zI3wZ7kVeNzqM11003TVoXb1UsOOuua
leLaKvvcsl3LFWj3NVmGV+VE+1PojuKtDpB+nlSDAjUPgjkOm07mwFb5cMqbaqYJXpcBitxNxlJW
T/VrjwV7K7OxfpMbIp5Bdl/1ySJw/S6vA37DsqG4hvOqxJmEIzymDOqsz8Yax2MSsJiuBfiJD8Su
KN6TYKE1Cy1QEN+08wCuu+cWx6CBVvNbxkvsoQKU03dG0braQI1bjptosSCVT3UUzjIokL2WHanO
exPEMYgv47jH9UBtajLm5neREQ1NHIcmlV3ZFRFA0UflvGFrVJW7HmdVmYoFnFKCMO+ZHsYR4tni
l+U1ypqYadDFo5d+nMZ2M0OJ4W3N1vFNXfAJjGBaxxOoj4zXuJPd2dLPT6t6qTcqzMImqu8ENCqE
5YY13fra+YxdNM04hhOoq0BOxfJSLvuiCW0ERRpXQgLc58NLK0mxDQH1UA5f8/VA16L42K4zrbSP
ZMs1L/j6DoQm8m5xIX7ZxFUL4lXZD29v9+iDkDS8KFcXqJbRAEluDgm1TxxUDN5JNUuVcKgkf2zm
0V6CSO4jXYBeaTX455XpuZjKy2WQkBM4h3tyRnqXQdtTbnmT+MzASAxXUP+iCwA/yGh5irP1/8g7
rya5lSRL/yK0QYtXIDNLC7JYFPUSxksBGVABFfj1+yF5u4eVdadqOG+7+9BtNOsmIwF4RLgfP+f4
+LXV9vxZ9q37czXDOU3aqEjPC6u2s9gKOBLjmp6rG+u1q55KOFBT7AcgHBS6DQ0gV4ZVGedjHZq7
ObJklwjt+sG56tWk46p3uvfTIqcNd8/663Vd6TrRmXc/09DPbsvC4Sk8HaT0rha3STRlebSPIGjV
cViTRKXm0PSXkaOiz1azhLfOpOvxIgvL+XwIAmnHbZ0dGsv7NlTh8KNWaX/XBpa6a5Y0/avogY08
WkrmHUAyZCxpW9VNZ4pSxyX/hnnwImFYHyP6GXayiFbBesqX5a5SZXgz237xUxTd+qnT3eeab37j
0QH6OAaNuE5paNxNpOkmbwkKTrwas2ee10DoxkXdO/Vnt/P8T1blpRDIRAV8fKnzopnOonS1wksj
d6shGQIjyFf4UpMqyw9FFoyqT6ywThvSalhu9b4OikXXxKucDediFEvH4ZR2/fC1CaIy+Dn7OvWr
nTs4MGL6yoedwJ5dyjOPBM4IEs5XLW+K1m6zO5U7turizKw6EwC6D6I4GBsn2zUTTWdaWeeyoht7
qZfZF5c+rXLjCozfCJ6E0y5jUg1rrEyaTAdzKnuVxX6l7WU3rtqitTqxQYbdKDqrSLwgs/L3cm5m
/bEyjc68s2bLKFI6UjUVJ0R+VeWxmhxFp8ZqPPe290PzQzdDoCHnric/jpau8OPSrQqDaoIUmkYJ
WfptsPTwv4KwpAXRhNnNQFvy2h9tA36NLEY/7lfnMp2X9DK0ZlPdareXWUuObXbeZeDW9bWq1Gpe
pVHnzFeLztv7mS/n3uZGadoHQ4e62jVDMZMs+K2rl0PTNIP1rU9lFx6c2s+Wy1yk+ZNbKD87b63c
1RdOajnfda0Aj+NiaWtrb0S9zJPQXtMboUSa7W3tFze+v5bdTS/0SsSYczpOkk5TE8xnY2R7+Qcb
ClLzDhJHJL51qtffB7us6ea1ovTk4zyLwdwXQTR7O3shUTqbqlkXnzJI2X2ycSPNCtrX2uhDV+ZZ
OMdT2Bo+ZY/sR+NQqaaw1xgatzNa8dyXWebEhcqkzi8hZkXNEJdOuZmcjLR5vzSmIb2zVXMouS34
aq23Cs2Bzx+Mb4A7JwAWqWPgBECaiEmBN8LQeV5lzn4mU2K/2+kigAXC7tDdzpHyk7BpHdaLyCHo
/yf9/RuO+J1YfIrmOwHSOfJV06Sm9chTt1/0G/m2By5W3PzdDvk4/TudJ1ljXU46vRq78cda2Psq
VOd5bz+QHOaxKQU3r/1kTubHog8fqt7bv/6L7A1b/A3h+fWLoGdZAMkbDnlSaUM6rtfOibpdq9Lb
eWw/9NDxWmu8AAv7mqoVFlDUZ3FumTV5hd4bMh/2kci/efP46DTiB3SHR06ED1kn9yp0zonRLKFn
Mb3xsU4y8b9/aGSFEcJRZAAnry6sTehONj+0KpbqTIBaxZEa3wKdjyTr0/dBsk9v0g6pIo5f8Lcv
pFzl2f5kbF+oOQvD4n6sQnrTlIm543wkEdvXINNJqvK/vFldBtANLF/e4wZwU4+9irW5XFRBSZ9/
mX9Vkb/8YP4pek7i9fgK+FTkUxYHPK3R59Ezp46gLuIV6BDqTjqqWIV8kWLwknLth3gYhp96kj9y
r4X6lvUfRJ59WR1x6zgpiVB+sXS2iANlQ/4qs7eI5Vup9iKUfv95G3T726srijSqOMe6Xa7Dqzyr
6j3/uYXMdDeL/LNvVBdRGuyla92Ua3PhK+usyicDXozYp85gnzuGdR9N64+ggFTb+NM7q6Hzuk7D
riKoEuG6b2zHfwopUCaf5g5SLoyFnv9gt6qLxVVut7Nyw995ptiPdhruXt9h21M/DygrDKhDXZpI
gGenpHdbGaN0OouDBfbVU8peP/T13O/E2MIRj1bXf//6gi+fymKL0LbaUDwsRE6eitTJn4vjU5n+
gwosysXGVGp447mO0XbyYJGzHRo+6DCQ/MnnhsYijWjg7XlV40dJGQn7gpaanZ9HKXTLEgrSIah7
+7tZLCsVcO2Z+aWldXA3LU57JVXY3XK6+zeGZ6d90uSyHZIibOXHWo/hd78kGd2tk179pBBZ5O97
Hdi3Upn9Y9qGeb9RNYwu6cpUPLz+Bl9+MrBNxwot+n/0ZU6FGK5IHWvUawvrhCLEUTsnVeduV110
Fvn562u93NOsBbTABQR1w4m2r/nbplkHy5w7tbTwa4O4hJg+i2C/VvLema2z1rRvj8v9f4CIP1Nf
/Q4p0ZX57ZW/AMOfa7h+HJH6DYk6/rVnINR/MCiLLfO7Ggm3MY+UGnXu9r/8DUI5COE9m/zBDG07
IP3g5vwvNNwJIg/lteeAU0V/JEbyj3Kj3zYaLgqhtbVdt5ikJXkKhqeUKZWyXCOuAHmMM5GmHPEu
hdmu7gPvcvGsfGf362omtmGbc2w5g/64rlpaF1NhdFFi+rL62UtLP6RpJJ2D7Q7FOUS84szOVlXG
hpnBAA9mkdKbSrvz1k2LRBW6A+Eo+hQWTdpdhMp4rNfQS/rQrK8sqQczcRzRf8qLLtjZ7MXvNHnM
9wFp6GEG/01c2/rizKJIVjlw0oXjXJ1nXQ17ou3L9OsCcPxFp2UPoT2AuGTpuojFUJYXZQqJjE9y
ze+OFJyy0O2TvrW9nxwsUUV5N807OMDuvSd8kA9DuUkrnPmdh44hS8oxpZh2BEUPDJDRiacoc880
CqA6hnBbzjtrWGVx0XZyda+EWgLnsiwr9APcmcUDTSZ7OnPgULe7QIlyuMnKJT9rYC3fFEaLMiav
A++zueH7j7Y39vVrEHVld9XjkjW52mkrypwHWaRg8ud1DUfwW/kLj5YT2Bbnnup0NO3ELCQQNNW1
Kz5Ma6hTQJS27axs706gChPQGWk4lyRVa6tQPHhyFJbxw4oaY7y3YRhB3OGDIfPa17kYm97Yyb4P
W/NmkV5YggquiAEoPcaqyRLC24BjvkttfyxLN7GtOrJuijCEebpOsLSAmTgTId2Z4/cZPcMUSyLo
pio86EJzN6JPmLyiCa+h00AsC/xpEnvDWvxPwgtTA3wG2HPXrQsKpRk84es4eoCSjVdGV0E/ecN1
Ww3uGsZLX/fjQWQDINe0jGlOyFO4j6NjVzeDW7nTe9+VE6ElHd/94nmZBpYRUsfN2E/Rpygqww9h
Vza3fltk48GEA/cu8Jdwem8VRu1dQMTo1cfZCP2PYo2K75lZO+5d10zt06LLOj9bA2OBS5ZXadIt
EXDo0kig2dYvymSkXZTvfOiedKTmoNRndHUGiXqpnr/5vVemiOaMXIMaBuE31WUpDPHWHrIryELr
nFht761omAwVgTmW6+fB8bybLrNUerXac1vFtDOgNAYLPKJ9XxvruDPqdL4LM2uindW2Ol7JM1Bu
BLp/18rRfvQ8bRs7kXf6Sz1OrD3VIYiLKkd4qrOM9l4ZDtalhbAprteFnpfwJudDl2uULhPC2sci
W+1i3zU6u+gbPQOnGG0KJzGdO7RXaTevX8Fn+nnfO2uKdCfQaXuZFWWnzpXMsyUZKscs4jod2rvQ
Ema3W1ajXD/UWZvZcaOJxXi20BbcyYaePexTJ/gO4bFCsFGRDe3suW8/jFWRDhdc6/6a9CNyoF3W
Bbncy9KfDrkFiZ6mexQhL4CxPMet5Wdf21K65401Z3ckeJN7kLVRfhGjU2gV15ELVjRbNh9FWLO6
SluX7V8Euftj9VvnvrVRAkXe7KRxk3bFTzhr5niYq6Za0XraeqT6z0wwQaPKG6AJq93p1Oz93aIC
eS7NsYWJ26T1RwAt+zPEtFTGwxo2n8gCvS8LdDwzjtB7pDur1nBjWk+okVAJ6PW3OdaaIIYp9bmz
+E6W1OggD7pzx/SqdFpYhWna3a2jH30yOFjbeI7YQwdUMRKZRxvlh7CzBmrDSXRVLOco2mQv3VoB
fboTRPRODrkf23ldIZQQRurASJyaXSFQjly+gIkc1aTBhd1FDeDKL4RIQRGvh3iqBeF05oyzEP4u
pzIXh2HqszVBaWiSvOezBvmGs+Kv/QwDz5z867bxiybnOCG1knGZqvlJdimMfLtz/DwZbVMZ4bST
RdMWthd3qTZEex/MtlO68PI82U0wT+eOd6zYNDMp8q1wzaq2lo3ESLR0vU3XFIWigRIFkskY7nMU
BIHcLYGroFK76bLEneN1fXlReDRiEptr0rquTWgq5j4fLf7dfQY6MzcH7ao65hgas50NRxY+bFWC
Sp+FbrUijTL7UQTTLk3TZRz3Y0bJdyW9THQ9JWHpL+W94a4i9OLWjWS3L5RlfPMyR45xP6dLd+0W
fGADbPTJmxtdPujAqNXOC0cd7dKwrx/yLgqaxM+gG8ez9LSfmEIO/bsibNLxWkCGganqRas+9xal
flZerT4YiBwWtDYBpG7eiPyRyaxKDwJEegB8rzqdNM5iP7VVlq0fjHmGy9RXErw2rVtd76RyRXBn
l07eXqWu3Zfwb00Rsk2yaI3DXNDajecq8P0kNJQ9nHWKH1/E7Enl75REzvR5koilslj3/jrcDeto
0TiXKUzEtpCzOgRWJRGLzagzHNAVjmfHzgb/wlm1L68zc0wvdM7Bcj3L0aTXZPNvrmdmnVfubeF3
i32/mrV0kqVCtXLoltr33xULiNfOzif7KVVO0MaVtbZRAnG/ULezH5Xn4azDu4Enij6m4diEHDLu
5N1WFULny8qcuLHKvjTA4vGCM+u7obRmHYez6d2ZdVB2yToOEinkVuN9A+xPmySU4/yl6pCQJnJc
0ltvMvSD1wpxoEvPMdrrPEP0hhZQDlZs2aP9hDYD8I9DyG2emmDMP1eU32DcdYnoTVMP+RfSSDu0
bG1WP8BgtL2PRrEE2kyMqazsS06SyN1XnU+DI0Gw2/90Gx7qYxNuTP+mkFO2U+HQeSIm+pW46qvA
Nc+Kdq7WQ6hKVcLWUzNs4ZwdgUikgsYKQOmaxbe2mvx2H07pusYZsajvJ7lk6dM4rNVT4S+ek6yF
zw8tZLN906r22n1DCpxfaGdSHpxow2tlLGEyywO5ohjhAI3LoR0yS1yPkfDX91a4ptaHXGdmsV+7
JgpyFMed/QS+P6p7qb36Hi5r8FRUMBX2iypt52wcckKltuy233uz207x7Mih5LWtM8ppx5L59DQW
eHtwOqjKO+gQ3vt51hsV4mlwZ9jhZqrDuCqc6rMgts0bmcneO3MisaI1DVv6baHfcjX4a1DIIK6m
gUd0OgME11NRP+2d1IOzlRvaPZCHZTfWMtuf6mop7mzLkB/CJtQ68YTleHsatY5OlD+RlQ8WV7LZ
kB8rpKj8++HU01mrXAe4poz6T2Y0tG3iZuM47vTsBcYeaYlf3pVeO5R3AFHCRmZQR+cr4kN1STer
APtblvywVOZ4KZQZfqVTUE+J4XXhU5cK1AeSoPEfjEkhHTNFgJhel3o8kN5WP/2hTc/FaKRE8+iq
n43pLY/tOFlnkzCD7LyyZft+ZavqA3RaQjQPODp9HuEiRaG1n0RuvhP9Ot716G+/B1k+03Qw89FO
tlwyMVbD9Ih6xx2SpkaAFhtzRtSHKYzVnWryKIpVNJv23jfqNQ0Qk9AYP4Rgo1dr5i4mjbvJyb7L
UnbewatKGsu2i1gyCaRU0UU3Of7nxiiLq2YAsY9TYc4DQFcTTslcmstXr++0GztBh7xwIH+kcaQq
X5JnU0tfh36T3RiWsHBpVr2HNMGT4NR1Mwb3ZO3RVynL5lAsAyExOCIHurPBxRGuucu8I+udPmTr
HIzn65Dpe38aOXhojhbn4IZoXmQm/GgfDP3yV2kWUXMhJ4+jTxmG0x0i2p1NbAKRNpfDMlpyP7dB
1sBF52D/MwDBhp3LSWVTieJ+ASnrBIYpXWvBnXnzO3Aj9kpJavETBQS/hSKB3zyYUYBAvh/W6Q08
cgOSfq9LcRDDGdOlXQzqSCF8Ah03sEubDrpxsixVOcfl6qUPRY1QsYKGFCMUrL1kIme+d3J0fSsp
xfzGs59AXTa/IMCrjlIeMttmkPUcPOGa7tYy54hupSlulSHdg1Ba/fwNL7j/9UTPUPvtQU4f1MEV
GSqK65qmf8IBXautLEI4SE9vbdUu6JRsk9HPo2t7mWkkRgbd3lisC2+BrI4Dxep8VHhodd0P8H5R
aL/+i14+N74SQAHhZjMb+EdQ/zfQaCiMRiBHa5JVO+7B8inna6HTd3++ioN74xZUpo/12PO3W1oZ
6sRj/zY01wsKJZcUR9TYbL/WE9lA6+cv9ygggGdqb2wf8+TlektIGVnALjch1bgc4LYdUsV0+rHQ
0OveiNmXbw5HSiQLAQApRJ2NOfQ73AYUJ/xBzAjD6ogtoj132dO1n9QbkXkCIRKZG9TpBn6IM7pP
J/z5OlNrjlx37A20bVNxaCC0tbHQ2KyYTlvvS2fIxcXrL3L7J5+/SEh3cKXoYvogif7JZthYnlyt
eAKE0Mh/9rnv3HtZNiHsHf0P5jrLb1w3S2IaxOkb8fjiG24KgcgOeFjPpNg6OYMa32wh5cMET8tq
5qRePIQCtpKQBPq0sLEAfC1irJOe1XbkeRv9G6lf5AT2aWDabd7K3ArJbSbaz5RrCxdDUWn96EHR
SRPWD94JL/M+0s0W9Zm30Sjztsw/v/5DXnxkfgeHH92YTYNCG/H5R9bKLGzH8FBkDeGWk9QrJYTV
k0slZlfSAPUq/83IOgGMt4f3OW0d29oOJNqWzxfNkVqhDEQs4A2e91E2gZVaCe4ontxVtTmlNPpD
VIhx2Uep/IUe/7cdqBff2TM3Lh60YaKa7XNyIlgQG6iJYd9UqKSvTGQnDUVhqH6mmUsJ80dvl/YW
jGIiGt8vn+Wik6DSyh/NxYX2UlGfXo3jBPYOOeELJIli14cghW8seHI2bAtyhXDgbZZ9Ib5Uz98s
BJQhs8cGm5QhAB/FMoXG05un6knQACMjJuK23uBhPKdfnHdhXmVtZGTIV2W776PC2q2uyoKkme3i
3DeXt66vk4D5teC2HMF67HY/fywf+wN8RlCy9aljP1UUrJ+gCtC1zLzdSD8KsaBmo77+8U4ihUUd
uuv0Tzb1DPqkk3epvKCfC92mgLPzdwEkk0TN+B0vpLfEM/+wEI21CNTL9TjZT7Uzmc6t1u6heGi2
RVxVKb4H1VDGhV3qN+LjH5baPMkoL1gQRZ79/EXO5ozHDEVADGOn2B0fqiI93UXb473++qzt3/rt
MN/eH/R7LncP9HXL756vVQnfK5TjZwn8bg0IgpwMAHQephsUkmsBRS9I3zmNErerpNSKLWwpoLks
csWzxK386qa1lmrev/6zXr4BpFC+623OsfBW/ZP9Xw8QOwpFfx+hR7EXJmxvGY7FPtr+9OdL0VPk
PfPwGGmevACMFbIFLWyWWN30GIzz4yTHR5M///kypJDcXRaSaSRYz99zkRdoKzMg9MEqPErPqtrj
/gG1YOir/8XLC2kLBaZDpBJEz5eC1xqEUxmmyaykTrAow2SB9CPJtz+9/lQvt/wmrkaLESFagtlx
shQAS1WiP08Tcp3iHPSZ/b1M43ohS84Y+h3pjWfU07fXVz2pB4hZknAuB/wzCZDg9Gaa6tIQhQML
kRMuQrZHrXk7e+N4FykMJdYsmz9hKjReVCHtnSHs5Bv56j9EZ0B8hiTokIHIWJ+/YIrlOewMZ7v/
p9a+D8zKfmqqLTeQvuQHvf60L1fjUU0EbZDDI9Y9ufylrNoxCjoj7nr9aMAsTQZ/ePwfnAUvF6L1
h6hmE0NyC3onH9Mq5jCd0DhQYC3HnUAj7X+1E3yUllDuSYpDCDAnb29omyX3vZG+h79Ou5xv9LFb
xgmlBX/601cHq26zeCRWNqvDkxRmHgbIwlbLq1PF5ba3JcyA/83eJhAgQZCPcueSoD2Ph8rzqIU7
+qahmzVX4K3fpePWV8jiv7/+PC8SB0gQ4UbKIeZIj8KTV+dlRt4XA3BH4VrFuevN6HjePKn+YRGU
V5AvybUZSXG6yBDAl2uKUMSVU9cPKKAUTm8okP/4UaA9cLRHCMAo/k4+DdTJjs7QIo4mc++4X+qr
DmOyP96pcIqxmEdW4XBQuFvI/1a/kt/muZsNIrYb33aw9pJ6OhvdgvQZWjIZ/OsP9XIHsYa7pa2w
YWjanywnNIzkQAOV2hBDH6t5WS86DWBQ+cGy//OlIBKRSWKhDzPmJOacDlIqrQEj7mUpll0V5c2V
iZXmRdPlOAO+vtiLkAAEYBQa3CKMSl9WfKUsIg3oDR9bmO7BAAnamxnB94erkDVCnY44GIgHaJrP
P5axlv0EUTnCWotwUyCuuAzgy/j6Ki++Eavw0kD/tuuYO+v5KiMeHYbflyJOKZ3n89EMrYlaWQbv
ySXd7g3Q4UUSzmqQOjiEjnFxmjUuo6NCP+0gw+Vl/tHZnCcYDtO919ZE/73w05vXn+7Fl2K9CMF6
SCqDKfjp4WoWRdjRYo9g9wApGzhg4SAbFud/vArrwCEiGnAnOM2ZBKVNU3SNQKVuCH1lyoVyMIS7
rdM/jTw+FIBNSH4GeoNW8/nXQhMFcT/HRcSW3VjSXMO5Ky6wAujfWMh7kcqw0paZoR+EbcN/P19J
pfNcGxl7t9rObpy3lptcCPsvCTvhulWOyKAUtM1dG9H8NLBrr3Z4RxXwPXocZJBVl9C5aZCYfVw7
pnGFmcB4Dd8BxaU1yHxvBXq8HYfJe/Ia3zGSMqvULbqU9WMWabAD4Ef96LtD0151YqQRhSSRynMO
3PwdLW5wvyHFijDOSr9LkW7TaTinf/mpE7NTXErhpV+UNyzZwd6qrMdl7sUtmLpyYpo3zYTPTa0e
57UN01s1oBuNaQM69+hIw3WnIDhcR4s1I6p0U1Hs3cbxwZVDO/qxTosvceFzZ3uX9v5yvqa6CW+H
XOGYFBikO2EwAv/+aYQxe5EBcTgzUMRS3518DdjJSzFC4B9TclhVGjWNpzfj+OXuxD2Qu5TuInCr
d1o8Cl6H6dtcD27YACc51SJu62gkh5wNcWtp7Kz+7LFgZVNoQbIySdChsG4/6Lf7qOnnCojIw05w
LNXPJZLuWVVP6Z+5ljgb95u83OeE4+57ASMXoZGvHvSPuF8cUnGsBHarZ8iH15/l9CBlFfjLEQgg
BwGQ3MlxLaoc883MFPTux+aqUC0eX6oSVADSf7PQOD3XtsU4bkiw3C0RPk0XyqId86YZjXjEtjVu
JNdCSuPy1yHwR6TFfxbo/67P/x8q/c9+NNukGvV/jdZ/4xz+Bx59QW98Pnr1vyS229/6xW50Q+Zl
ObCBHXAL3MG2PPhviS0uAHTbNqoidGGQW2Ll3xLb4F8Uqhwk8Br5Pxzvkn+zG6N/bQIGXPP49ygV
Qv9PJLaoadlcv0EdtK+AjMESwN6gLZun9jJ2NFAVhk2fFGaworAfO6eKAgOT07bxzjy1Vv2XkABu
fko9p+0QA7eMaEfcLChRkmC1xUEXtyTIqEyMTk/GARy2CBzk4QtIKWp+r9UHT2U06JKhRaqW0MJX
/CU/r5T9jkMtkI/jL8kLKjL9fQ1cQ3zj+uyadx4cE2xurL9VM864undO2wj/NjiqapxNYGMctTYS
q4zzya7CXd77COwnPDysPfcCSpm4H0v3e3eU7QDtIOFBJpw/rWZfLJeTr/rwAMQ+Wd8QHyL+aX8p
gVLYf9WuOEqEZqo293Ywh/Y+O4qIhqOgKNy0RdlRZrT+0hxFRwFSk7bYFmU2opZh8FFcbVKlrJ/G
a7r9DRyPo6BJFmiFVVwd9U5ZasEaGo46KC15BHrbyKPMo1IKdkY/7zg+NwlVaWFyENu/xFXyqLSq
j6ory0Fq+V5Y4EOJmNpNmjUddVrBUbNl/RJwhZMBTUGi6zKcTeEV1FBgnoKj8ms9qsDqoyIszWbH
TaBxIBaz1iwkBz2KyJB0rijK8KRthXmOmNMy3/G79AopHNacd6f7rOnelfgh1F8Fot/ii54J9+t0
cWtMuI3Sp8k9+pX7YPr1Wr2PoJugppiLLt91LWJDfMTbZcneIUL07T0RUPY0Upayv1ks0chDXYiK
jMJtSuOJbvI6fnb6KGhxnISklv01hGY1HkptTuLgIGM0D7ApBwTCXMzc5q1fU/2ipItgk1aw4siu
N1aUPuT9UPs3Eg/XMcH+CHvJYC6K4X0XrR3mKcOC00FJD39FTubIYuf2i6jNfTkZ9no3ExYgWd5a
t59RkAxGPGAqGd3DpJv7xDc0joR+t64CY3ivGPaBmIz+Sz4pIb6lpVN9mOdGqXRPI3XF/AG7fFwr
9ODi6zeormh+wib2u2sYQHDVq3p0O8hz6IMX7mgjV1Pca68JnrI2H+pz2xEY23V2Kvw9nWHf3y+B
mroPlpkKPlAkPXlmLo3Rx3rszPXGDlASDZd5C8Mq2FvtoCKxQ5RVKYXd7uhkiziXOgzb7/nRU8OI
atHpWBwtN/TRfmPdnDiKoylHcDToiI5mHcfj9Y8uo//HPGUo9unek0j899cMg29ORtxuV81//uLf
N439L9u2ERtS14M//vuacfx/+RZ4JyiZzRHvbwT2/7pmaC4DNsFfoJ13vJv+vmZs+1+AHKB5lDLU
09vl9G/jnPtf18drIz1OsiKavdhFIPOBnBFGTK87KSNglUetp3BfF77xKPp+E0nfZI16I8Wj6/D8
NtuM4iBj4JuztSeBRE9SSW3DrCuUSWvebNVmsmtcdyaU1Ye5K8ovHGf6qZl0AWE2CIKvrosA787o
McfER76EUr9q9gS7K8itCFB6be2nvNXR+tEs11HstCzoPMfuINu/kMhOyNLyAIo1ntJQrGsZDE4X
Y1ncdPjWMS4Awu7YaqigDd8laVwDwxk8H7BJX+Gt5mfB8Tjo9OhwNAwBx0TLhJDofmkGsjpVWG5+
FUm/xPbJylwIzn2eZdBkBSQcd8YTLfbdov7ZuJOVPlQwzHHzLIFhY0tw5R+spc2Gvd+0axcH/mxP
cZHSW7hsIi09fCRsU1yWGJh5e8OGgH8baUN/nsZgng7KoRn3YJm0d97PadaZ+zp1Kr2DyK3G9+7c
p+FD20Re8x7f2WC8x7NAtV+MuVltLl53KYgiM7rsyUdVPIRThvstYkf8LaXt7cO6/gpfunpAuruV
rjBXd6AFuLorXUn884PU/qvzOm5OCrBQ7f3U8+9d7eQf4L5bJNNNY1S7CK+GTYbhLj8CxLtffInP
RzxgeH4XVXK5CB2E2DEsFvt9YQT1OcxmdW4uYc+3jbps5DVhJ0AlumUyYtFjdlUzLeNpHRpxgIVs
57E/6OwOUlH/WdSe14FTFO5n5n6gQecGn8BNPbODu4b+6qZReAKik++gYcGP00+R1ZiPFrZED+aY
/UBzMBaxJReKqrqHC3dwW289xzC93RGyn7xuNDnXve69P1tluROkiGaSzXlmny2YKN2Ty03ntWNg
KA7xsdjXuutiv3MvF+ZCvLPLwRnO5zlfm0tRqWgH67cGScxX6847DhbwlT87Bx/sv3zIjnMHXPwZ
oJMf5xHUx9kEznFOAQ2GUn1pe2ahbMQa5he46B8227FtxkF5nHdQHmcfZMc5COCJzERojvMRoGYx
KwHEH11CdpyhMB7nKVjbaIUKNJMxC2l2HLoQHCcw6G0YA/7Vzc/V2s4IOH5cYGtKL/a8P05x2Mhe
4xMUIaY7OLPNpIflOPWB4ogJEL0u7V27jYUIp21ABLloMmRreZ9ajI9IJzFeQZyBExgwYyKz7fEv
Jv1wH7rwwzGJZhrFmrU23vxls1eTtOI0774Zxjh+puNIbypalxxzBaZc4PE2faTAzO4w9tJ3zHro
hjMi2Hw0BDMyBNJO9O12w0ASJ1LZ/KE7ztFgPzBTozzO16i2URtLa0fr3jpO4Ei3YRwYlGOH4mwj
OsJtWIfjHAd3WL/GeES/ZnqMuMYHaxRbBk6Y0PMC9P9wGvFSqL/lWB1fRcq56dai/tLgF3tPZm9d
D/AvD/02RMQIGCfCGSJv4JYyYmQbNuIe546ETCAJj7NIwPGnfbENKGkM1/yrhj+bo24psKNCOoGK
sXgol2G8RbadQ0YOhvlnmQmZx+M2BCWsluHC3gajVNuIFGgpoL1LBN/7OD3FAsnEyIGRKtSzKbQR
EqS2lv6+I8B31VIPX/12th6GbSaL13Wf/w9557ElN5Jt2V/p2Zs0ckGL4YMD7h5aU8QEixJaG2AG
fH1vgMxKFlmVubKnWYOaMIMedIcDdu85Zx8kVRXNe2PL2A/eGbU8PVdE5jlmbuUu2d7zwnmTza6x
97/kZss7z8O2CIuFgph0q4oxuOAO494fYztUycxia5URuWb7mPYom4F3vbzjuqCBRnG7Dpetlga+
3vip3rtqcGDTW1MJ2ZOCSLX6a7kV28hSa6NWEx1ohRKaDHobHTgwWVTUjBTjmCD/ofxTlpOpmajL
VqADhx16Ttozp8tpSF7LDO84VAPHibmjn7zK+kwzzM2YWTcr/JO3Vl1i/1yssQNdBAyVV9oafSZJ
uQ9VIP1xxQPYHnHNrZ/GNGFtIuoRLP7Q8TQKXPUJUiOlQf4kntJulg3RV2e8HvZ+oXzvGrJU9bbj
g/ySb01E/l5KpOlbQRHPCO8mxfZ9gy2DAiOxlxlpW6+R52r1JW+EouigS7mZ7RVIfeYQiOmT9lUN
PSs5UST9s70XJ5mjHL7Me53SsDUrmRZemXja+pacvXpJcjkfGw6g5gGLX8lNjoImDLF+xFZQtmG5
FTjVJlVOnthanbrGAhONJbZzzsu4OpHntw9TKiS/JzkvN1oENSMNbVTQDQAbhBlzLGUbiRsqy1lv
g0Ku74u2NiCxW84xs9V456kSby4h8jizm/oWVD/pka36YYiFW/BtsPruLkkC9z1dOPa5KNMFw+lk
pNxTyp60QSMuk4y6Id3I68di7drLack8QOKleb3gNHnaQJ2h35lm1ANwOAvVdVHvlAYgCaz3SOA5
Dx0xnrVMLLeQJNT10LjOAG1bLu98+7Kp1nY46rYA84Np5WVxhfY1RUo5+12WPyTStWiembPLflXj
Cey+S1QXip/J3fnM/8Ge98cFiGUerGcMIlDEcZIf2L5ZJ5fgyqHN+vFxtYT1UmbuEOqT526E6a2g
xGlLjPCdbl5pxFFeLSIGoW201dGuc+coiNndN7P70TZTddILL4mK3O/e24k1hGuSKxFOflFGTmo7
V0PZkZI0NaaHokrZZTaQcgY2EFy8wdXYWF/93PhgrsV6CKYS395QuqFdwhgqSdMd54R30dFc5yav
p/rCKwhNzW5iHGuvmC5FUpcXnev294OukgvK9FasN9ogrlZXupeidY1D2k6UczUB2FbDQ59M6urg
wTkKlW+rU7Z2G4qwcZ4NY6FQoMjXcznrRR/qyezdKj/FfVp4TOp5+pkBSh0rKFHkgJjkD5y7OiTp
O8zOIfDQd63j9XhVA/DY9ORBtpeMTfFCmCrUTDAHeCzLqDE8cfC8tI88vW6vtR7Zb/V667OzlPLV
HVaxnqk1aE9lhn+a3JPTn5h683tdLPVRusPEGyh0937ltAXlCPT/O7d1isuUz5yJTHNv8rlTcEO6
+mLMg/KSHGj/0jKokl4hvlcNnAj8jmNmORvmwRjqrzX/2RWEKPM2WYCkuX7bvZGTFlhx0A0FNSGB
H/UQIT5KYSdvUgMiu9to9mEFPh7h8NfPVWrQIGOvQgd+6PMdtHLHTSNwK5V5kquovJDgZRU8I1zY
HJv44K2w42qwn8xg0e9syZnIdMWqvdMzcFZbWOUyQerojhnC8hwNEFTKKAN8+1kLzAIkLK1bybNI
PNk85Eut7Ev0P13cwzGUVmhNvnfCsCRfmp4Gj7Cbc9rbpsIg4D4F4naAXVicUr+0ngq77G5M2mle
fLMGm7RQnpDTjMESjORRCfaSGCbme5Z+N5ShpO//8TPut9pKk+Xjfx9ybz6U5R8VwX/sUref+j7h
Wr9hfyLVzcEXc8E+/n1PivuADJFEsEXhjWJk/WHItX7b6M5wCYmY4dLfkKq/71K3nyL6j7maTTq+
KvPvDLm/aGX4tNFQdX43fA/8j9n0BxkjkbnJxkPS0mDOVAdYVXrBlTdctetWUIO7g1uGsv+KovPT
aA2EGXkOwRuEAcYm/2d1XQZWPw34jAga1ker9AhsF2tEjYoV/vBhfJ/pf/Ths8H+cVH8ywv9NFpb
2cATSvFCRfAAjCtR51ILooWOoEF9WQz74Mi/8Cn8hzcUiV3fzNyuwYezDfs/vKFu7ZmLs5I3rqri
2XO+etMXMopnFySFszz/+b/up8XB9q/78bWsn6S1lsQmdvtp66eiAtTstIc2DR7//DV+dk7vL8KB
wsXhuq1EvJ9ehPBOwLXNc0cp80GK4EEO6tH067tycR47mRwJERIW8dQDh+X7P3/x//APRAPnS7Bd
8aTFfro6O1LWrG0tGhUKTL0FUls4B+bx/+NFENi9bz6Zn5sBCi31FspM84OQc8sRdaW8ksbFiz9/
lV8veR9DCeAoH27Mr1+0liRztiwcRFt9IcvUPAar34UD29o/f53tiv5BGuHj4nVwkWxGPlZXPyds
Gk0WjsK3fuArf2GxSdiAJwz9Vx7r4z9/KePXjwfCOT5r4iQYLv2fhfaK+rOxFfiSXWi5i9UY0dxS
yOe2b1mr8rg1Sb1B8mQnNJ94ar4uKSOyTEAPLd51N9XTX1g0/sO1uv1CZIRNfJmEe7ih/vjla33o
ZpzuCQyP0zNhNS3uhCjjni+flVHdVU8F59atScgrj7ITVfTn78gmlP7bm//Nf75Z+x3gPXtBxA9f
/o5eF2Wn4FcXGqfiQLTic+vVZZyYOefWkZR91XO2WmUAMvHPX3p7wPz7a+8mcXhc3NDxPfx8GeOG
wSwzZ5Dc5ultMWFyyKbgC6TjaLFbOrgSizaZAbnD7Qw3rvDJx7Ln9Fa2W97Z/shoBJhTm0WIzfNM
r9Fjs2r5hSWMRz3PjYgzBfLUEjh/sf/85SLabMvb8hflEG+k/tNnBuIwQbrDtpzohXVhDql5v1ED
/sJNg2r5y/vD14LdCioGwrPz88W6ZKXmN3kHQxfTEqFxEu5b76Hja68gZ7cOssoif41AFrtdWkGV
Nt7SwZsAqOu7k9XhxLHGoInRZ9zDkoovCRDJw+TbfnZQi2McvMzXDqqpKVUreNthDlI9GHmwCmic
qvRnP1BkqQvDbN/k8DZokKyym8CAIQi+YcwMTpnGGsRZHaRDjI9Sf3XSwLig6o2OMm9gUK9TmZzx
15mfXPq5yDfY9XLLEkI3b9quBbrZy4ldS19ajN2QyNubWvhSg5+FYhXSIKeucw28EpksfWbGUVZx
Uo7LZbmRdh9koiZKJ5PyS+7Rj0lXhKsmHs1mgoiWtPAUcisrm5vM0lX/0ZhamP2jNRuxQchN3FtL
y5KzIxMaxIXKewjfQ8JAxkqZMoBW6x7mKaHJuUG4za69AcwIOG6rLYM7QefEB6Cq5QnuVXLdFG5z
tEYrjztNBvei92VLHFID6ARhRV2UGqlVLW9Tst+FQz2Y1bQjI+Jq2GxOZ1HFuuqCW8ChVYZC52sf
cG6l90G12vHsVsYBqXSI53wM4gHm6JUx29O2Ah1eqn7cUg9Du14BWF47KvdcPj8nm4r3djkgXpk+
LUGtVtBm1ueSkQPybwifz31jLpS+COTAGB4epM+FjVdO8C+sJrO6skYjrZiyqDY4SN9Ub4cud+9F
TmVvqy048FLDZonMwm19U+igQlhmmAWTQcOy6n4A2XlaXOwgLJeq/rqBkpsdFxHk92YNrB6A7DTP
cYbzb70Fv9l9hNj/HrCDNEOvMInejq62mofe8/oz3c1btH/VQbpCqkiIlnXzSZrKOULNTyKdnljc
GXiRgs6MnbZ5CPymip2eaSNacgFiVfd6fx9tR+9T1vV1FrLId8AIT9r8VRus5LX3CZkf+kll0NKl
7K1HpnVveKhpwQPpwjaT98EofbXQP5fXSXupVEH0XSYGQl/opiZqR1wumVOJY67Alzyu0yb6+Z2H
ANgM83rNsVnxPi368qbLuf3dpY6W8nGtmaf3GysG+Ai8ITTFoBNTQ/EqnpN73TbA3Nq7+ijl7O5S
ZNVXABOUm12yU0KqLHfZ0nHJs39ddzmThqmkucDtz4Qovqmd5mgV7acaUEJy4tVMCirqmXx7tgmj
ibAZVQHXl9lTPifNRLx1zUtcQgs1oIUnuliOKaqKvVDbQTyCQptNiFV4zygcQIaZlhpNZliXHoEm
oDSLd38tUW78YUTFAWvQfnTdaUXc8ftVUOHpNx4mtCVvoDiAiw4OM40ZSENoISM6UVKiGQEoc/Q7
uAOwGlmc8/qiX17TySjed7vqFGwClMa340S/WvoeW5d14+2zoxD06Ma5SJqvi+it/CbYJ01rGzrL
bfwEVGs9zQBS6A7YxlPEYd1l7cvQWpgjmRPS8vLF3oZaMtjMtxkVHeK+2OdekBnMwGm1zcNpss3G
QdPUn8d9Yt5s2TD+90ka2xyik7VP2aSW27fWNnoDlCztJ2+fyA2QBuw9aRqv39jDHtrfJ/gC8QcC
doexggUg78lJSSn5AjL6UzpMzVlQG8cMzE+4cvB9a49Sg7nZN59GzZ6uXIMjIkVhGuAjhptDUIzi
0srpTMA/ZdxYFqhZMvCmy+O2aMfz1HbjsSjqdXOoZqeZC+jaqvsAYC2YK0OKY2kk5hXuD+edwGlF
leCYBSlp/ZVPObWa1A8tahtflOjzF3bcw62j+QQkZyfjluwuPl0KgqLiSDi189QCUI9m0WpXbe+1
cV8JLWbdRv2YljfNadRrk0fNOgXwon2sj4m9SEL0RXWa/AFBy2wpIjTd/qOSbNGPCaQneV2Uq4a3
hF7SsA46IOCFYVzkRWYfq9rqLiC40oSn6eKMkaC+0fX+HXimlsSznWRXylJaGU/+xKXtrRpf+ar2
NmhBN4z+QcEbDrugedf4L8K1qqNwkykik6VfkjdtbwYa2h8X2gYv+h5KuK6q+uSNA8wgLIWX3dLz
EPd79UakwnyZROds6lF/39bTeoQIsh7yAUxS2xZO1JgGM0rtAlOeNPuxymvrNi1KxZZHtoxPK7Sx
vPZTinWyV18qAblGp/YxmAMPxBI/x1rKIcC1gs2f2+W9u3ggUVwxwD9JKNQ92RZUqNkXVAQXcjTv
8rWTV7NIElp5PCC7hEzu3TZIDgh93qHhG/kR20of037kxomgOk8NgX9TtI58QslzTnWNdyd0dcqk
585fwhlV6c6FqnVm8wXh2C7WY8NX63MfVNkJ3gpVQ40f9FcZF89j3lvUU7cOM+9qlNdzL7qL3sUO
y0IbKKGS1VXHDesyT3t5RX9lSX1qYz9btUH9qhxd+Mpg0WbLrA+DYsJMMXrHVHX0T8qquruGS4N7
oUG3npk2nwNZldxZTK17XXw6wSvNgAA35WcWu91dugZLLGfDOdncHrDsWGfZuXpU6FkTKWMZEQRB
N9EBXhjtV72ipasxU277yvFFxGktOQlkk7jnw3lT9YEBxLstrpt6zOhelZUd0aSm31bdQq+w03wy
jQkD41x4KkTBsLqY1oEgqgACRMPo9gcOP1lzyCqpnWm6kSGF8T6BAqxCftv2EHTZjEuWETwcp+51
lHpz2RaDGUujyJ6BwjR0AFS8dYmJY1YodUFqzog8leoXueUsl43O5WM5jbhalh7XVNGCSPK4C+SW
kV0KG/lXt4cPiofzM0TL4Xael/oj+dLubDO8RJxxKIbNxiJ0hKc/4jD6kBQAdcl9mhRCdt5NB5uf
DwcbtbcW6CwSXAAfsbxoHc84Zb1yTi77+AkWW5l/WYIyuE2l2R05LRFttpQ69F3HY9gqcS3Bounu
1yrX5lNZ5aDwBWfoQzOw61bzUh5LUoxnu04+953M7zVcUsw3i/FxqeyPVToYseXl1hF8CIXjlvWp
64t3XPvLTYFGHCPGUJ3rl/A28ITacPCK9LZqVAszjDwwLkNkGnoqdeKXdfY5a/32TjlbgYwNEtwj
wXelF+1dnjrdkSdBEUGuogeUKC89hm0e+5Km2bDsl/YjDH2+Z5iRjs5QcU/zwDVp2A1il0H0qC9b
yXyeIbno5Ry7LLI5xZR4oxwk4CtSQTXqzpolVwUErpOlLD1M7Q3gYxWz/eyZWn3ebqBXC0a9i35s
s5cc5NYt7kmLXxaw/miU1Y3sVInjgk/Gb4uR1X2OIByoADvFDKjGaLzhY832N+wF8EC37u3zmI1T
5Osl2CRpoZ2L7eYPTATMOwFEPxLJkr0udMpeeUBQP/UZhOegn7toGip56aA4neZsXo+OOagznFfM
WyZibjHIiRl0WdaIYESTnX2quO7rNPX0m9n32gUhoTTuU3OwrzJy0y8VyNZDwOENIJiVHN3Bbk5V
sWiHSevlqVz98jwJR54Qnzkil2Z1aNNr3wE2pAsdWxWea664pshQ+5oC5YrzpsakPpyHAKtcPLZN
Wce9gaslLiX19bSHeOl149T0MLuG9lGTtXjokcLbaLY9jWhuO2Vno5U5t+3KsG8nGwqDl+d4K+up
6h+TqUvDwaYYlL/fPk+l7D6UXZeC1KBR4CX3hP0sDISZsMrGkWh2vc4P2HqGIYK51/nHTpIjCqU5
ls9LQQIR9MDI3cjmrhFT8CT2eqPXuZjlIaOv5EOCvJ9GbW8QPULswEljFukVPVD1M+Wzgw0VnEdC
1Cu9wRRhz/cVyK9Xv7AzUHzBp5kqJlz+VndcUm2D1jnZXT+mFra+ZnrjcgQEo53ab2YVbNXP5fw1
c3MqDKc0+ZrKALFcrVhsSot+aGQwF0+Foa/De8z3/hii4qAvypqu1SXouAtzWFxOJhaQc5lN/rEP
+vopKZrqjp5C8QKMyr7F0UPD6VjJ/lSVU3MNkEY/a4AIInpLqXnRM7ZIgFLqi8UG8u3ZiGcuha1x
Nw36ewuqk3+Y6T8izwFLQsMhlCu+/V52O+SD9yXzeMP5k4EqbLhabZE0/MqoF2+LppnrKMN8cPAr
LT3YKlMXgVdUdzhHOQIF/FMPKdcGx5Raz9z4/7qECtvZqNhsLfr0pk5KM14LS4tcENWXsFPWbyuD
f7Jr77uiwdrqvysa2PYePox5/SMv94+f+65p2L8RGHBI7SJOWN88eN/94cZvJtoE4VNW09//5A/j
HpZ/1pL4BjeyyEaZ/t24Z//mkLVjhcj+yiS+bf8dTcP4tYiV5A85UYo4yZzrRC3ZBf2wh7Mbjh2d
QdyE+7u1Xmvc0bEsWA7GmNEx6u7YdHUlHld3rtTFZFMyc8j7fKqjoZy7wyI4qnD7y56AqPmoBUVk
6ZvTNvMHhe227SQd74RxElaqzAmZerFdn0ewPhuzfGfu5t1JD5wydudhPcpgadrDlIv8LVw4njh8
t9I25HGxJBfc8wrnIMZhBt41dUzNfH/cWqMSs8nYvAXmvdztw4iZ9XBTTYomSC8VnrmtXaQRiyrV
taOLt0BSdKc07MiOwNkTGrtNGZLLZlkOZKeHY1AM3iHbDc1mX7vdY1qCxXr0hsrBymxxt11t4WUP
6+6F1jWaVsGqU7dAfQ8fuqU/pFa75nQeoaswe8xzju6cltRAcGJQWTZ8XoYW0RzV21UOtd2LL6cb
O5ma8bQajS/iRaRmebuQRFI3/MBkXS6d2fSPcBAbdkO57q6XtqY3/skzZ108AYPwyE7V5mhewExK
jes8V1UDJ61WFMZgJTM3O8yqgjmezanhz4Wli7iGPIljHqlbY8/JZ8GkI9TgH7bkouMcusGSRAeX
thHtDQ8x0IZz38ziU2BOdX+sd+PgvJsI0eEwFA67uXDajYb+5jlMdvthsVsR5eZKbL45FPN0syuy
N8K6CMIHGyPbKCyN+m5vHHarY7nbHnlCYIGkDLn5au3GSDVVsnqoDJh5PGJ3t/b+Vf4n39M4jLJS
/u/3s//53zEffryZffuBf93IuE+xo2VfTkrN2BSDf93IMG+isyLO0vOBTvuHA1n/bWMk2AQMDcdB
NkKW+l2cJQODkQY9F82WKgh+6m84kLlpcaP6QVBAQdh80bZrISywt95e6ccbmVNyDDexGwGuL4v3
WmlQ8sr6tI7svk/fAE2cYkV2o4J4uaT37TRx7kLsWW7F6tTieux686stLVAbNrg968Da332c9hJG
NWu+HleOND8B5mZsrc3emMJir28kTY6b3wuI0Z2cveLR3uses736kT4vedllK3mVZS+H9CtpUhTp
WuXJoJvtyfrWJEkpQ8H+3NPy6jYIWm88Vu3oUT0p9bV48ao8cY6AUD0DT5vfcCDKxpkFpynM5g1U
8Xx5GlnpypB2lIlptElU/cyWxEtjE3W1+ugJn41GvldiKmkJ70HsVZnzDAB9YDTVe+5LfTWDOXyc
DTItLAYGKFvtZRosNqtHGwssjaH6Ngz12ezAYyxFa2GeSNLtdIfv9OAlLa63bbFZ7zvO/Nu+M0/Y
fRr7HnTdd6Luvh9Feqti0VYPW7WOsa1QDuZS0TmnBcugTlptypfOTZb85BZ9E8luVFSDNORLwsXW
rRfZWXYb4UrnpJSZG2lwSmWJrZXoJ1Dk8gqPqckrwJdVB86JZXkYpJdgc/UzerCccZKUN5RZ20YU
j4si0tAaospsLUix6O5ptOCEi2n7GUdWWXJr05gE3GtyQydTQA6PDbtdTrrXZMFVgTf8eW42pmc1
9wabI/JPWtQlArgmhT3jlyIJkE3sqpyP2uytMYzs8X1emPaTPdojPDuhvSmUCwo87b2Q89+wbALF
fb4GtN0xDNw6nCWv2Z/VkZEtwf1QdCa4Vm3gvC6peMLkxBaamhgoj1U9jLccjCcjoj6KPVST6q8Y
bLU+9otlCWIrEakR+buoYm36SrYpLRa+tjfeLr8smxIzQ2VGAkSdyXehRu6iTVOR5RUUIwMa2UQd
Ex4BOyrxpYRrdRiaogXUu5K6WYsxpk8eHGbKjJ53Hg7wTTZa64W2ZR/oJKcMZKVVNK2H14sORra1
geZfeVWnXQOVHBgEO0nbrM4Z2Cfnj6WpjANnHE+WlAaby9mEyJxMUEdbqXrUHGdsXuuJztPeciGl
z+4QplrS2ywEPHkjWdad+nHRXig8TK5V6kClAX0K38jRJztGlgDPn+YyIvGg8SgutLPM/WtwgyuN
azjalJc/Y1TK2Jv074WDrUpibbxp+4F/J93RZ32tFhh49dJe2Dp0VxhRPKO8IYhZkBYn6mCp82IX
Bqt6dMpnKCh1PEA0h4dOSP/cmpn2YCC5wseeJkzjLf3zUak2bVJLGu2o+BKFZGm7x5oLN7ZqqKNO
ZRhXtHw0pxJlGW57P18tGj60YPS2BtrMoDwH5n5hKyt2S3xkVrkUH2bbnGMuJnUzaxqaHMz3DyW3
sbCWVuI/WIMcT3VrLVjXenEHtdpNQmlNxhpO02BSkQ5FfIRDGiaBceIO8ewFxnt79N4qXZp8IDKP
kBOziN7KKiKD4PB97fuYrHfDLgMWN8dLuzw0Tup56HAoL0d/srxHXZjVdhpgv0j9pRO84n0zqaU3
Z7q1XL08idrJ7xrMnqHR5uk1ZJjSCOcpLbtDYjGBwrIuO0zMSUtYxIfNfjUnxfRgGOuqjqxM5Se7
6yCsOg5eN258YliiCnAqDlXXy+eD3lvzoTRWAgf+VJWAcwdOdqwrUq6mrXhrLpfZwcHoGpHBwSpm
y22ea9ehuW9R4xegK/mhM2txO3nzfLPOVXDS52J4Bu+dPvWgfEJzMT7UWtNR7zCvsRUU3QPjZr9Z
3qxbXUusy76DdSF7R/uYdmzVxKonJ1QP9zGrpaAZbRLv80bwWVbaycg+FICR4yQorbgijnbq5Aw2
e2E1Wk66fBfMphthxCE3U+YORXjFfOgqDxFbQmInWMn6dlPs1izIrsHPul4YWMu9jSX75FLL7pds
JuhGbu5dtxNXAHjl0V8n8+tE3i0G5lzM0dbY8Vewx1+cAjzUwS15W4aVc/PPDihA/2uZOeCWCEMH
EeO6/8ZT7GQmq9Eu9MFMD0r46wuThvwLvf1XkwQvzQl345pQQ6L/UmGWelhPctBfnkU/TeprxfOC
fT7USTydtKrpb5ZUdlHlFcVNrfqB5yNX6Derxj/5IPp9SGbW/O+H0fOH/8mrHw+jf/zQv9yCDuQK
TpZkpaFlGBw7v7sFg9/AqjJZUx+znTl/6JUxg99oHgoI8ROx/m4k/H2ydpjHt1wZlBQK2jk3/J0D
KT/604GU0tSNJGmQ4oZNgmHj3w+kfT/aVkGO86ANbPBLciTtBvKunuDMsz/d01LjnpzSyL+M2AEI
VJERWIt7TwTkrBrOrHisM3pg7wU7XrJYtMr6TyrJ5unRWdemPxabFveJst3Uv1s6bWpvxEy4BylF
UtXOtJzUJpOc1IlzH5NtwmN7vU17fe4Ygs65qjOuqWBP5ri3tC57k0NVZlZckLmYHIugzI1roP+T
eUGrpF8erFE3iRtoSeuf2n0ETfZxlJUca8bl25hKwBWQyMQh99bQjLx9KUfbA8Uvx8W55G7qnf1Z
2OOdnYipK0Mlhqy6ZAY3sYvwgGvPquXdOqc1MudNtaqJbpbETUb4+ri+P6w0ai6c6GZ32x0W2XXf
iFNqTfPzPFZIjIvLn4cm2hJhnx6TVeyyvhjiqsFAc7CDTNL5ULGHOAxF64b4E0faLNZFk2w+SlMc
l9XAM5/4Qze97diZfCnHIb8VpEPiPKWawiGk4EeSv7k9ZA2VJSdVe3YaV4nTDbwtPCGPFPv5163I
uxXBehTxIGvpxKngPYsa7vU6hg7W3LgiaNyYbVXrUdsGklNMQWzkhCDrVWcJP5+lOO2c5r3bERi7
ntdOEdZbW+NaQSbGDLE2n/TVzY9kFM1PImWLTeCO8STohzGaB8+yQ7bBPsvQti91+Hh5EafTxEHB
z8pLUwZdbFfWpZSc1k6qqxoRy3p22wtqCpLbsuJK5SwUCHN4B9U3Ja3czH0au5N0qFPJKDLx1cGe
M1d7KOsRyZKyXxs/th2cjWFM+qsqgEOFL6Nq34yJZrvhNDKYxcnitf6RPta1CFNyY2skp/ERX/uC
2tJ25WWHBnacGUmPXUP/0BEU/rjc+hhhzZBkjC5j0Nx9eYFVwJLP42yUrxZ202vB4+SMoQN5gQOF
hnMp8/zqOmmD4GYAxcSsMcFx1CHBg5LOaHb13fmpdSvWKZXOGVi5L0VtmUuIuRGNhFjAVF1Rljw3
pNSlmk5BkKvpSL+GbsdpJ2Vnk2KgXOca6lcLKLKoOBuVYsgfci3Lb1Ml1tPgBeNp6Qb/pcfcYbOG
wtDz2VL2Mp07R3nngXDveGE2fk9GqbcD5+gl5ZRHK4r5EuVOiyqTzbzDsSwmKeIuyF2keNJEW3nf
+qFh+5ZHXeoOb5tFUw8pm68L0g3GHfIoScHaUUE07/lB41uWcIsVOh4NqpzDqZrGMDmf5ZZETPdQ
YvAtoOjZM9dqjzv+kLFzVxv5iHRIvccdQeNTDE4C0t+ykBj9yS12e07S3jOTmAvaFR+dSpF1tmxl
7aTELBOLxOXiWsnLsGSbsObYxCn3hKaHSYRmUrUSpSqZgSgZls5wzreAp+fO5qO3pz4V9UEXXt5g
73e3bOiqNcsXfw+MkpkiPFqz2cvDNimKZ+DE3r2/B027PXTKXGx+HC0LF9G6x1L/8auj7w9fHM3/
/Yl92w4i+zI0/+fIs0HkX/5tlfTHX/D96e2yxzbJnZs230lQvX88vb3fNsKbzY6bVayLb/9f66S9
Fc4mBQ61ii3Pvmn6/ent/cYjm0c6YDgI3QAJ/87TG8fBvz+9Ny7Sht7a/jYC9Ib7k9fSGfmVye34
B1diYaN2q7aL4bNW7PtbTHhI72HZbQXMWisM7WI1eu+MKZH7zYGKdqrMv9c2i63D2W51qLGRTSDR
+8oJVogPJtoad+N6samAJtu0FUJzCMXMFXd+m7UxJiY1MvL7mk7lQRBop3Qp6+Ek9oYgSXgVTX7E
SuSs7Uj4gKO526RvmpyI+IIPz/VjSmN8Z6THIjE4m+amxE571ETe8PCWOLld5+CZhNfVoU6rvDQA
bNrNqEhQVW4Wp/oq6lvcEdL4kOmZWbzDrQ/S+AJfAprrmd7y0RkPOjrotN5TT7Fqxb2dK02971M7
YJGfmDJv1dPYlRM3NWPMUabXmpGqSFyPNUf60ZnH+j0dN9NXM3X0ZyxKOpYxnjGU2XzO+pXygVwY
p8Zf1vZ1LFNPIZb3dhb3U9fjIAry7Di160earUxu7mSSJ6xbPuSTAMGzHJlGBL64aFr8SsBoylY7
CjSlBggk+I5Ng+XPNAT2xdiPPHuFLIzbRR+Dsy9c90Pg8Q9b8cd8TsRgfxr4FI4tLSLLwS4Feyu/
9sk98Yu8RaSknabVlVHfrt7ALqleJnUesUUwVbN9f0IucYt7fJ5E5XnfDKxG/fhg26N2k1bFRx4G
flxSho6+zSEnTCa9xZThZ/41+bUOj026uSd9t3xbrtJ9cOduvWkHngf4D4gFhK3K1upksGmkQEuO
I3z0OiPp5wrsslqjX2kbLvFQY+Y6111QefifJAp2RYsftcLZsIZeNs1WbJW1eZ3CAjEO1lAZ2mEY
vf6+HqV4P2wdS6Bn5eqxIlHqvliTyTytpanM0PSq6sFTkHxCOW57Vsu9TWGGaKyBVv1dIabqbY4G
++Qtc3Pq/OBrgR6KRlQ0FjXWufOlYZjdzhgavWoduWYeuK9qTVUVruymjLCQoo4pDAHVVk1phGlV
xrlTjScoLup2dqhlcrjG1sNKG2rYmXNQPbr4HjmelJqTnIdlwuUjKetoLymR5/STlklwywVp31vE
qS84JEuy52v+seKiSg7LWjkgoSfv/7F3Hstxo2u2fZWOM4cCPzw6onsAIH3SU5TICYIiKXjv8fR3
IalSUVUq3VOliTricCiRySQS5jNr7+1lmQQ10xSLvrO9IbJlZ8dKhe9QEtF+CxZj20riiZUruNEQ
q70E9Q01J0qYlamEH7GZrc0A0EoNy/5lsBMe5jVbw2cNo9vMywfF/zykXfhcWp2BZ5I+OJzNCnvb
2p59h5SDWXfzqoBT5Bp2GWTNYsFaNAlkYbZqp0IWfbQlEdxGEQmTm4Jd/1mbYe7HtkmwwG8bMRce
+tPmqsr8SbooMqkONzVR4JekuwvCFEiW1dcG3/JRJHH/kEmy6W8kpV94Z8hQ9HDsaZCil5XL/Yr8
vT7xtTO5kqebjBx1CnmYinMOWkUqZDV3+zRoe/toMnu9rtLoKgxH3uOcQKaqfb0zl+W/m8aYrXFl
JtSaGrNSt/bhBzNNTY4BoMnBj0Bb4AwYWdh+Q8WPHj5V3LjqoaybsC8HTwJjH9ysNuMZx5yUuPaA
Q3NtYCWargOfZSA1K1gfj5QjF6/Y6TgVuWNShcfuVE6jG6e0tk5ldn8qubGJoPwOJIZEG6Z73BrM
gpKTXGFmzA5dv+qAEWOfIDVLQV+dinux1Pk8GTkDWaFYR402oVvrRVTXm+HUIESnZoE7dUkk2amJ
6Mr5JY3tu25pLuKlzSiWhsM+9R7jqQ+hjaIn6U/9CY4u9Cq4BRlOf+pgmN/1sNCnzkY/dTlaE4M0
0jfQ/YynTqg7dUUSATy3JZ1SsrRMJGSwdIQuaieXyEzpUX1tsEJ97Ln1p/OUnw2nLgwLJDoy/dSd
DadOrUB+TduWsBBpLnzuSawpls6OXGS6PPnU8U2nFSaWB6wz5dNqM37dc76pMC5f9ztvVWvKH0Q8
CtoRZSmVEQzCbhh/9MrMg57neA0nKJgL453qw92ZShO/ZOUC1M5o5x67KS53tYLSxjFTS14i9CRI
MLl6bFJZnNH30BfxOSofazXIjgErlPMgq2lixGipn/RyNleTrOubWZbzq77RO2ck3XR2SIZUniwp
wH5hyp/+U0RiSa2bi87vr4vIfUSn8p2xDz/0deyzmPGy66MAw+xdcEZ83UOaOlJQEwmpSS2o/m64
J6x3CGYwVEK7z5KQNuz3PaTx7p/HCVOHfls3KoI4YY3EEmzhUTZR9X479WGb9iVOeKiEuI6pkTwA
Se08sHqyrFhnMeHQgftaTFcRYQknITjC1YOYXiTr8P7MpSkhaHKJHfaXjO5WFv05dPfoFj0Q7Aho
sOE+GbpQCW5PZgIeCnJ6UaRKglVpX9zHsZ1vexOu27HN5BCKYXQ7EVnOoh58mMP6GDe2jBlAwJW5
ZBcTVIsgfYxv5xaG0cxzNiWYgK1TfHBWSq/7ZwqCkjXgg+Kocz06ET3cWT9F/P5wbLyUdDlnJsVo
37BF9NTUADuNzV2JrdhLMyqll4kMax2Sv5w+M0ncm8gFDRo02Y2pOHrXzzCYROvMqqbw10g1oSTQ
fkhJMNutOqYYrITcvBk++DgWuaziUIfNWenJTIvcPE4at8Fy6NhYcrWhQ9euRSseC5WoI6J4iZDN
pglKKyG6LrDM/TD5yWoYAK2jNLG8kE+MNC+JxV48hx6ie4b5vSFt45JFILChem7MABd2pxhHDeR/
1VTlY9YVO2tkmhVDZktdJe1ADmUn85EpqEScs5LKp3WW9muVWY0T55AneLRMq2wSiBlpTndDa3Zu
0ugf/eW5OqTlUzz41JOzkWKUS9iY3nn9qPkeQarTfp6DbNONot53lqhjRgSz+jAiYLwaFX1aE6aT
biN/1Jnnk9e4U0eLEVkk3ZCXc3hNeg7spj4Wpl4ddTuMN3VJ5DO2gpxTkxlvBrkMz1Tsqe4lMJ0V
yvnxyu6r9KOuWrkKaZsW+4q0yUt23PXZNEyRm+Q5m6aGP7tTcJKJS6O9T/1WvauLQLpUkrL4yGZ6
O/qoNTK1uyBbxu/xX5middE28+1AUKRbM3ZwRwtOu1Ulbd3bFtipBLyo6b7bL6uFsg73kx/mGxtk
vo20Mz203tcy51DUkA82FxxyU7rPhwp1k/wkjy1hsbGpe1YxVUDy2RPFPca+eBBqwZ3SnRWGcW9U
/sFSnoOyujdZbujLlkPHTkHFZsSziLfmbCROFaXOR6r+bpOrme4aVXnbx9q9ijuCPY4P81jiTQNK
ifs0uL8MhCSxLjMHR0VRwhiic1E2Ti5RjO/VzgYNJ6YO88LQIeRso+Z9w1klnfnLZkbF4iL0x9oj
jbjxNDUCkmFz2WSCMOViJ0oUcTrTok0mW5swzyonTiH80ipyeSpWHg2fYyrlVV2qI7ec6QOGtIlD
wFLsyk1yMbGlIbkxslY8tFXUiynWU/KH1GhaknX9AuHLtKMwX6uo7Nx4SPdBHRMZSHStOkc3TFAW
BnfcZalUonMTuzIJzqXOvoZRfVYSbEhwdVY2ylg2TlRleP+ESr4hzO9sYKe1x0bhHBS59IxQujCB
uB2/KGvHnNptINdnXVrOKx4dB6QEHDwWYxN+ZBhn6tgoIpaqq8GkYJoA/Fkaut3Aqm3IGq+Jp9HB
g0jbIb87qEF/W5h4OJNZjjEMi0Yv48ShNJieaEs/d7KvrIulLoqjdGC+zrIum6cbo+ZosvqbPaNm
zjonn2DAdmUoECg0xksRahkk6ygQ+DXmdZexUO1wFFVpt4FAsiPmJhfGZJ9ZU3VPaPUtFevgpJmy
DQomhpb1NAh5NUcq+0NSPq1UqxreHadjFbTjx7jXb9pUXKmdcciC9gJpI/2+PzpZGo1rDb/HLZta
e5PVMYUtbHQA77SsK1vgONvVT2vMyfLv0A3ft4zpzqWKLjrkDL8CAh023EtrxGJsP+c86nqHXbDM
k6Nvj7Yow52NjMhhOjs63YxbCexzwX09mK91LG8d3LG2nUh2aTAf0mE+xVIPbgqbtbYJybzLYvkB
HJCumoWtZ7ftJ27b3AdTMspipqsw2eURh6OnEVxtFeYBpju18ZL6tPBZy0mc4CuLDEVy48aPVrpV
meuOmOyWyYJE3gmu48F40TMX2YymFGz6XHw0C7te1bZKpAx09nuGHMNN2mMPGpg5NHleVEgRapbI
9lRcNnyz4eZtYIxOI8rnTpk0DFIArrOcMrlSH9VWtlZKZN/5U1XufMXAMZy+VEm4TusKFGOkSvaw
D9B3is0+R0iR2M5pBjhORwW3F23LtPHXVq+UbmaZO72xHjsMiaIaUwN23BGABibpn+KBKYwWqZ/j
wlfXJKd2TyX9se3Qiw6rBtbTGWPloi4hFpkcWPuQMFvP7KPKYT3gZlJ/zbwMHCaJwpuA0fJatjCi
MbhHoYphbDSTgFqThm0P0j6tcwzahETMNMI+gHk/3lc6NJADBcL7RG63Ijh92ulj/NmYQ7EmSvGe
xPptiVZ2b5K7QdiqER3leNIu42hI1xMylqsqzEN0Lygg7SDHXnQYWZYHLQQAyeaOjUUTQa+Wo1cz
t8Yclj3TVwbqKyIVvTpFi2FadyQCbBCRHmu93ZdF9Hnuhrsy1DCCyqpLvY7n95HWN6grUR5opRLd
UgWkzw35Pps0mopNVSFhaFgk1GzPwaGSo1zr8rrq4+hBkN0ktnoWaCsDo62kn/Zxh4pjbtecXJNb
cOpuRi08zxIUkQG6sXGs3o/6MDh8uKyKYnttkABJRUOFH5vzPilArzNb7jY80vpVGtiJY9Cme72P
QU3OoATlbko1ofNTsRgnTgLshHRJPTMYieREP8OHFcZ2MktPZcGxqTX7NsAHAsGQve7oJh2TjIhV
VvguEQnrOQiza7sk9LrI/Bz8xjLcKGHgGPdUM12tr0AedOIVudOjNWCwYdszKuz6SpPQFcSJhSwU
Z9gMk6iM/ChspdAyoq/TO/OAw2S56TMb8x6KynVEqUMec4MfV9rh6pUpuOaXyC7JcHjp+/tx6ld2
w9POr4+9qR6DPGSyxOXExQRF25r1TZZy81cEdYoin4PT3BFgvOqDahU1fKQAIZtYL7cJwjQXGi5k
5NjMO9EsCd+ShhDUjNZqOnixjs1fM3ANjA3PvmI12/ZRGP4u4BIStboXrb0tquGJvd96DAfilYv8
XETTph61G1EKYCnNBPKpEDFkFuaEJPdF7aXvt/dCLknuSyanTOpnYuaR6l8lM3sNbQifqPqeEz/A
0qqtHTWrK6/m2YlUAzFVi4dgE/QbCtKdnGFKPNQFkbs4y29rTKF4a5cVGJ9Hx3I3KvxkO7vcc9dp
zWUqNUu5cufL5Wc7AhzSpHLTTf2h7pTzsMhWSMK9sGeY0qmo0rhwQly2UA65LOaMI+nlh07lb+ix
5azIeWuzK5lJKuofE+HOmF4lEnshY+GR5/w2MEiU76rswawG29GywXDqIplueHxyxGU39g/o1FPq
uSAKtp2UXKqEqOpKKFNNpJRGzB5AjUb1rhWlcR5P8uzlafvQFHINvkPuJDbQbeg/I2z/3CeVfMHN
Y/aID7+mv2e8WXzEpe+GjCX8VQv9OdLDDzOOnF4Gr+xhpnqJvvcsCFH6Bkn+FMQalbt1XlLGAyzf
VBlPjTkZLmQtN9YV83ng8uBTFNr3iGhyd2irfJ2o5oXVqHzIkUq+EYJsZFxKjrtkexmY2R0IiUkU
RLktRdh4fh3elFNzi2fKXVDnu5D7wG6am8yZBSUQV1rpdIW4red5JY3awhzd5DyNJkUcbL+/wN76
RuTKbvQRWZjqng3vC2L92oMKNODu6nkF9Tg5xOtwIxHD1iikyylKEOJJQxQ5EneMyDT2DAoPjanm
zEH6nYr/tye42PNISrwBInWV2tUWt4U9NwMGRwHrz6kfZOzsMrZsfZGvzZjlfd52o6PEyUNJNdiw
FPfKBDBckhPElXauHXJsGtw3rfd3piunOIM3UO3Sw9rIDOhjAUcXEObbblYj7M7UI1rVHqbwOGMC
vAcKj3aMQ68HkXeeXqK7hjg4D0NLwUscaVbEE27NdqICpUyyj7BiT5Gg7u/MWFyMPWWPKUmXiZVO
LgdOW6vZuMcWldGdZO0VzX+vWJxSvpLjNk43k6KEYnZzGWopKGG97/2wdgOpX/e6OFebZusX+qEv
6i3Wk2cohryMf+8lkr5rsalC45j40SMDImphiX4LtJ6Ct8rZDVp1VqB0nXzHV9lHV2xi0RJ2F5aQ
vYanmjIFD63oWscONE+L5ps4Kcq9qlGUMIa3HsA38aDN2QGnjdA+4s57gE4SW4vt8LGzGpxUBn/+
IPsIUScAX7ftsD6YDdUbUuK5hV7fhnadxk7F3meXJ6xUUMOHF7Jv3wzh6NXD8J6R5mXCGb3CKyN1
+rk1uWVNycWPP2eG0N+OLfigGWWQQSTMJcqL7IFvP+hl3xv5tPrOoA2Wp4/5IVJoSCa7bqiM26s6
VS77HpcYMxPdBUPkF7MWN5jnbc3WB1ZcnkuVorJaZ21u9GrLH4tH5aTcsOC/C0FNt31j7Iva9JKh
/aDitYfEcB6Xh5s7de1nM4DrSOJVyCR2k8omJpAUFVeT2t3YStTuA4wXtj26Zh5Wyhlr/Z2lYNAZ
51thlHs2LCaczTCv24AzYh4XP4/SCwJ1l4bG5MWBve+V+LLNm509pYhagvdV3N3J5XRuKtl5sWjo
8vFana9NaTg2Es7xQRoojqwHG62pdkM13zRG9lBaPkVXfSaX5rqlvZMlpMShvUE6dwkDsY6s/E5N
zUNKxdPOCSIR3J+MfKIp128kpWG6q98BA1+SK7Cq1X6FF81Bq/X3Qsfst6r7vR9Mz61sXPf5XUb5
JLG5n7JdkqMKhYtMl5wrH5YAy3st8LqqSa+MsT3TFslkhwdAF9n1rmyxT4yD5KFtsaPxR1VxIz88
T+z0shilm0zWIscsKzaYjantkjRnqILixYM2/czKZ3JqUaDY1q8xgL7E1cO+FSJ9YGo0O5rANTkJ
arSARaS7ipj3IaMJNjT9dTyW2VGya1fqlMcurz/5evEh7SSOUZCMzGKUEJ2vPVzgsG9eZ7HRXRVw
808CPeU6yRiGRQJXNSuoPoam/hz7ULT0HDsqBN1BZ8PAAPl7WnfugqA6YxBGh8JXnnNu9kqpPqTs
muSRAZOImSNlHf6lXbUd8noza/pulDGXBMnakXUAPEke3zEM/CdIzNltRjxjkOvGrlkTwIudxG2M
mAKjcMkH5y3wSrH7duuPUKxEDPirMRYMGUQbuvOocAvn/hH5+eiWM22rpidA05XZbFlOLaQu9i+T
HipO0xau6OrA8RUG0Eqab/0G0FhqE07Loq23QgrNvdTm0z6qo22bpAcmfNkKwXLhqQjXd1qFYWjO
WgflqWZtEjUYXK0U3c1QK5VTkMrEeg7PjoZKNzT6a/RUxkOaUC0wMLLbxwLKP53JtoPjEayUCjPw
JOZ0K0rjYWXUNqKnbjDPOrwo4UwKea8Q8hA247UIB5NLG2DlA/invypN0V7WVd6sT/ei/+COCoqU
v557oyV0HsPv+iPyc19G38o7gfQGCzkdo30ud4bLX0bf8jueuzh6cQdftDkyD+rftIRIcHgmLXNx
cg0Xec7vo284SdvQmEAwsWYShKTnb0hw8GH840PEIIDAUmA3gHUZs//hIUJ5JZftMOBVGHM9NHOt
IphdNAqaJhNAM5UvmaqnDPUQMNQ2ToplghtGbCE8F3kA9SQx2VJgpdRy/izaDt2Hfll1xZWST1gF
x6SdmJx4WNJiS5Tu2I2j7Fu0EtJSogX6UOIg4a8pmbSVVVLnFba4aDMaq9i+VEPjU4qnAcagjdgq
kvQharm9UrrgVtTu5ymUV+qizUjkkmtCYYBOO5oX5/rQDR5RNgIBdaacFwVG2E4civQmO+k8hpPm
I1LYH09xU9EuVKuymOl8psVdgLWVtVU0dCJTmOvXLUONyRGLhKSMuCNFAFj3TeNne4XUlcaBWKPe
ka0Yjk7Fe4Ft+HMQNhHlgjjK6EseZyZiXtd06mXQ0iiQl8xmivwAXXeMk6QlrCbECZi+MKljPGPf
5fKsnY39sgggpU1NV0ORHdCKB3uhtv0xs+3kXh00XLttIy0A84J2Wy8+Q0xh7NuhUiA2DDnU3g9t
yKw8KEN8jXj0jitzEeY0EkZy9CD0CDW6Y1csTq+w0rCmpWp5Eto9bO8AzMyRpl4SxEKawIDrKZ7v
VWxyZzefjGZriOkgRj/aofMpQnhM694uGfJWEpVEa1ZMTrX4EamCJ4+RRyh25Q2Dpq9TKoNNyYTM
zSXW7rM/flZrYuOlNJbPkNgaixdJ6JTWIuSgWMZnYUN+Sevk1H54DxQD/i+R4QXI0oE5OIxTWO11
E2sLKJatr8nxeaNWBa7kReykepY5fdCEn4Kkx8F58k2GZyQghZr0OIHCOk0/fdJq60nqG8obvKVA
nIiCSOJtOeJbQcSgshfRYiSuj1k6sfBpuh4RRSJ5FePGD/NiVTXhWQu8j43MY2sSFqAqYDmREuBq
1UgYXKmFkI854UfvOS/jclPkY/wolyU20nYcRpvk1RcrH5bEGqs9GNo8bbvcUM4hXEhhHDWa9j5U
9UutK8cPWoRbdJ8DgDI7SG7iLOFzzhYzrmlYzC+KTnbJRHzfz0JwSWPcFSqVzXQcBU6DoYCjoadz
IsY36xyvlmsd5xcvmtD8YPVQrgy/jTCyqmxPUTN30vj9o01BMyLIWCQH9lx+aKLKM3JxJkblLO+Y
k6shBty099tAi7ehpqGfSmES8mtZG7qDMiC0Gg28VHKNfpeZU7xJkZBtCeOacM2nNz4gbF7WEljO
enkV1WuCDp/LCDSWbqlHVMMeHeOFyRf3lcgQc5HwQ30b4iA9mJ2nKYiFkuHOSAzYkvIaS7aVEYlb
KIgrDJRylHicghWnIPIh0zgWI39JFcw924yEk8IGYzQm5h1Mbz/BnG9rfzxjdf6IcdW0RzTtUycV
ipuUHTBIVxWcvNLASD+IF7u2xBcYfWC56WTNdLAlg8EIazhjVdR0iEkcUavX2m7Wtc9RoW4Z7fQb
YiV8r55ajHZm2Wmn4MbOlUs5ST9INU7YLL/oPQKmHBYmJY4q+rNi8Y8beorMljYKzBkT8aq/xw0e
AMXGFqbx+3u7bp8nEX0YxvIjBsoXXaY+TIW0naaCBUavPQ2Sto1QsZeM23I2Z62pNt1FdnKvi5UM
JzvNmMsr3VDpujBzcvjcklWpiPx6grRwF8RqXWudtItosK8lfdI+RlU6ZFxuTUYjttjlDR23QEcZ
C5ZGAxkAHdWriqWevLjroVCbtFWi92Oxj+yoQimlkx/pVJSgVPZ+xN5epWcOMT50kIzBwhtPsm8+
jJGN735PJ6igTz/USAUN9DIA8BU+UEMq7frF628uUvzT/YhxuT6BUU2LIWBW10waBaOQ8OQVyHZy
PJLrFG+btiXzLDB0Bm9KQQbJMOQl0ZoFbhdmVCW386ThCdbq3L/LEao5OVkTLsauzSrOi3HgTl2U
XhK1h2qMN7EsaicFkjpgEjzgCRLd9oq2Rlx2lyYy4nnkky9t2Z/pUQ4nKAz7k2CK8wIv2JzPM/pt
F6l253Wxws1XpGNGG4Zi8D+l2yuyAC7ww9Jt/zh8/g60wI99qdzEO9s2lIXYIngTZ03Uy6+Vm2q+
k4WsUzFBIZApqfMzXyo3Vbwjz5aGHGU1U1KiM79Wbor1DvoVwoGVPQbRbLL/TuWmWguV8GbOA2yr
qAaaF4KgFFPjLPu2/Wcpj5U/aLgrKLmGNXNmxvvQgevaGJN9fmLye+h8Zh/h7GkTfYZD61JZa166
pNaD10VIEczFnV4VlnJZ0qFXiDilbblUp5jShJLCJUxM51VL64BkwEgwwFo8hVCSoY5g3YaplKnV
H+NXyQFmjv75kNtmsRtOqoTxpFDQ0Sqw9ypXclsB8DGF2mhxEbNnSFLZBcPHW6UWg6Zx68oGV5/T
/AJcKkdWTdYOzoI1b0czteWhDuyTmKH60R/JF2GrBgw0Bln1WCyAkMQM61idqKF2AYgMpDK35jga
rqwMpe42lcx0s1WxxjZzUzDR1o9lia4iPBFn5ok+K0hevqbThknLT3xaoC6sWnvi1tiyYbtYnng2
nYU1o/4Fc+vGEuKNpaN8YH6aHpsFiEtPbFzW9P45jTMFllSUMHtQMDW+ZSB1LO3FsYayU/Myug6J
oYK8C6xuDxADj8ezUTtncAClZw0Bsywcz86ME8VXGRXWmkHVq1AIZkzQeor7ZJdJlr/hmdY/KKPc
fEQx0ukoY0x+a7NAg+UrP3hiCdUFK+xOhGFxog3LAc2eW0y+fxafeER/QRP59eIoTrwiqgZd8rSg
BuhYsGQCKYEbixPnKL8yjzHxBKtEZa+TJZ+qhYvUbD94nofM/8xext9nChJgp69q65kPkIdoDN/5
khtISYWC2iKd20RauBNQCEA0nq/ZgmdWHatAeUE2YeqgN30GtHw8g8xYtWpv1E5OvWCQEWA17Lex
RJeBdhYo1A6bYaMtoGg3Ntol6Uf2OaN3OFJ6LB48UhBo3S4IMADaouCIR1eep6S7SZpuNN26WMrN
hVTFiLXZcK8fVmAHAdJLM+KWDtuqTgmPOMxRadfVPMwfcIqs1zFORqu60RtSbCbtJdGL+ZngAqgF
KfHZ78FrpB8w9ZE/ImVnBELg57iyTiCuujC58gnPTU6oLpk742WTi8l0+0TNOS5N1NJ/QPhqJ9g3
PIG/2sIAWyccuGP8xYZ2oYRjvg3ZKhWi6Qm76A59xeWP+BS6OF04Y2MhjvNhgY+VE4gc6EweNrWR
L8VsvcDKUydNZxYRkVfFwjJXSrPAzqiqwIg084jYHuwZmRH/yjOPUeTCRfdMVIBu4aXDBnIa3QoQ
NRtfgGou3PDG6ihH3BmX93ErL/T1wMM+O8cHtxEsEOGz2U8xAdYGDWr7BHCzFl5QeKjulj30okU5
ygP2VxiYxlt7gb+rmZqtW4BwfArGxiXVRt+pCzCOzJaAHpFMNemngdF7mlSvFZlaXhCrgUon4AxK
G9hzGghaI3yCFyR9glKMF069k4dPc1GSWh30ve/WWKFCjyxUe3si3IsT7V4t4PvinsZ2UF+pVMTj
Qsf7YypuyffoPxsLOx9Qoq6YC9Ci+UlBdSjn+OxhrGf0O+gCuUeptcQg0QX1jHLOsXeNossqVZn8
QE60cnOoVL2qcbburEo+xPrisxunfedwpVOkd50xEdQzW21aXIel2eO/GOqNnV3xdCrlXYFRQgxC
AueuNT1mPaWCEo16VoINNjFnw06INqfaZWMddgiQJYTdoZyzYtTQF7BBjlDfM5zPsqdORol2hTtm
atFlzlHs1hrNFU5pI1aCAVDEZYODKrF4jYTsGofUzi3zCdOPnBnkWsW11q0Cw6+2nBwWE71QjcVq
JH6rRA4otbsiNvm9Rq/zkGCv1ubQAmPwcZS0tnesRtbOKkrfuxyvQ1dFdXYXm9y/27JYhgH+AOUS
kkYKGgMf7VQ8DRVv6rX2fkrq5GKuMKwE26ZmzOAsWkx/4kZ3/WnMVoEWWcG6VJMZGbG+kjW/2ODK
w9VaG364QysF6q0P2niMZbIuAHDlEJFbVXbHUmijOOR0TOQWdIZxFbYd14heYczksAfrbydb3UeJ
Vdz6TcdDRAH8L1fVME54i7ajucvxXzno8pjsBq2NNlVaBiOMfod9N64GCFQttcvP8kHlyVSaGVx1
pxasPXo2akm6lTurVVe65GMsMlT58ijTpSo+TFVGDGtlRDOMgt6/uvP/X5gDfnmPSxr0gmu301X3
Uk/XL02Xtl9jMZf/vSxQJNwW/+ybfhu1ff+F/uvl9JtvGYr9z7+eCjaYyzsIouIbOJal3B8q09Nb
Or3fH71C+sif1T3z0or2Tig4ymN3/a//StH0fvl3DZ8x0gFsgTjr9AXoSgn85tD81R//47/r9Sj+
+Hu+eeePz6x3PUyL6+ip/U6NzaTzm9L8Lw7AH17mzQFQkX0jBVARpL5+fXMcdJl8b4vx6G///eoI
98sdh8XY7eeOg/nO0pGYoq77+oG/OR/oU4i9J0XH/lUPAC3Vzx0Alem6TjWscqq/+cs1/Z1OrW4h
9/t6YH7JK4H28OcOgHhnmLLCtp/T/fT17XHAr1DVdA0zn9f/fd1n/EJXwtfA5J87DNq7xTZCMfCN
OH1xwr85HVQb4arBnRGa6fT1eth/ocPAOGGRWfz0DcF4J6uCfcDi9PbmAGhcJ5iacc9cQrf4+uXO
A+XPPnd/96kg8AnRONHlJWns7R+vLIMcXRGvnz1y49NF9+t9+v9mXfDXj0X01IhZTDD7r3e9t8dB
vFMFADAc1ut/v07Ifr3j8HpyPo3/HbwUXyutP9dHf30cZJRDlqapS9l9+vr2fBDvmBXZ7Gy+3Cxe
n0K/3nH4o3L/714QGOfAgpG+biAT+s5xYDWtylx3ONqevl5FXr/ecXh9X//8fBDUQRQJeFH91XEw
VRXXUlP+eph+yWLh9b71E8fBeqexr8Fd6feq6O39wXhnGYqmKUv24vL1q94fXt/XPz8Oy3VB84S9
03eLpqVaUDF/lnmUnL7+xvPi37h4vnajKMjT51MfGr0waf1zu/pX3/BbJ/bn///ShS1BnUub+c03
Lm3p6+/+vU3932/uoadO8c1//tY5nn7Plx//8gf++Vd/87t++6t++8ctziKP9VM4nf5j+vI2zx8z
utm/crB900t/8y7fVMw/elngnLPH5wjQ6W0D+rXc/P3P/J9//ZOXv3381CVvX/m1gltaup996eto
enz+5l1/eW2eUz/72v+u38tPHvzzx7j+riSYS+ln/4QfZtL+5PvmpPnBWvAnX/xHMumffOkfGe/9
5EuvHpsWg6DfPrc3GcBMcX72s/z/EHQ/+dZ59R95/f/w1b93n/s6Svvz3e+3Edn3fuzbW/vyHU/p
y2P9v/8PAAD//w==</cx:binary>
              </cx:geoCache>
            </cx:geography>
          </cx:layoutPr>
          <cx:valueColors>
            <cx:minColor>
              <a:srgbClr val="F2F0F5"/>
            </cx:minColor>
            <cx:maxColor>
              <a:srgbClr val="5F5490"/>
            </cx:maxColor>
          </cx:valueColors>
        </cx:series>
      </cx:plotAreaRegion>
    </cx:plotArea>
  </cx:chart>
  <cx:spPr>
    <a:noFill/>
    <a:ln>
      <a:no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_xlchart.v5.30</cx:f>
        <cx:nf>_xlchart.v5.29</cx:nf>
      </cx:strDim>
      <cx:numDim type="colorVal">
        <cx:f>_xlchart.v5.33</cx:f>
        <cx:nf>_xlchart.v5.31</cx:nf>
      </cx:numDim>
    </cx:data>
  </cx:chartData>
  <cx:chart>
    <cx:plotArea>
      <cx:plotAreaRegion>
        <cx:series layoutId="regionMap" uniqueId="{A7EACCE5-2907-480E-B3C1-73A86AF98945}">
          <cx:tx>
            <cx:txData>
              <cx:f>_xlchart.v5.32</cx:f>
              <cx:v>Al Bahah Region Al Jawf Region Al Madinah Region Al-Qassim Region 'Asir Region Eastern Province, ash-Sharqiyah Ha'il Region Jizan Region Makkah Region Najran Region Northern Borders Region Riyadh Region Tabuk Region</cx:v>
            </cx:txData>
          </cx:tx>
          <cx:dataLabels>
            <cx:visibility seriesName="0" categoryName="0" value="1"/>
          </cx:dataLabels>
          <cx:dataId val="0"/>
          <cx:layoutPr>
            <cx:geography viewedRegionType="dataOnly" cultureLanguage="en-US" cultureRegion="GB" attribution="Powered by Bing">
              <cx:geoCache provider="{E9337A44-BEBE-4D9F-B70C-5C5E7DAFC167}">
                <cx:binary>1HxZcxy3kvVfUehlXqZo7AXcuJ4IoXpvdnPV+lJBkVShVtSKWn79ZFOSLTY1pP2F7xchP9BkLY0E
cjt5Mlv/vh3+dZvd39Svhjwrmn/dDr+/Nm1b/uu335pbc5/fNCd5fFvbxn5pT25t/pv98iW+vf/t
rr7p4yL6jSDMfrs1N3V7P7z+n3/Dp0X39tTe3rSxLS66+3q8vG+6rG2euffTW69u7vK4mMVNW8e3
Lf799e4mTW/Mq8v7CD759av7oo3b8Xos739//ejR169+O/7AJ4u/ykC+truDdwk+ET4mUjFGlVA+
8V+/ymwRfbvN8AmhlAjpU99XBJ74vvT+JofXv0r1/drPxHkQ5uburr5vGtjUw///fO+R6HD5zfb1
q1vbFe3h4A47/f311U13F796U998jm9ev4obG3y9H9iD/FdvHjb82+OT/59/H12AIzi68oNyjs/r
pVtPdPMme7W56b/888pRJ4oiyYWPmI+xwuyRcqg6oZJSTAjhlGFfge6+2sVX5XwT6/vFv66dP148
Us/mbPErque/3jRx/Y8rB6sTzKSkjBDJMReEP1IOIyfKF5hi8CuCpJKgux+V8yDU90t/XTXfXjtS
zJur9a+oGLAzfWP+E1ENnSCBsCIYScwZOXjG46jGFPG5Ar/iB9Uc6ea7XH9fPX++eaQh/Wb1i2po
d3MXF/8JHbETKTjBnCLMMRU+eaQjCG6cCokQlQyeYsf+s7s/iPX3NfT9vSP97N7Mfk39eBc3TRPn
/3h4I+IEUSGI9AnEMMYpfqQeRk+wlIwAZIAIxzl7mntAsDj/+woCF/r25pGKLt5c/Yoqmt807X1d
vDqvrYuL2/v/fnXTGO8KMGMVjzfmuQP6m1AOMg6CcKYALHzNSI80xiEmKiEJE4wrJZA6Cnrf5HxO
np9juT9ePNLX/NfU1yaebop/3J2wf0I4IDQmQAGU+hKA9I8ZiZz4EoAcoDwssWBIfNfDVyj3INT3
S38dLXx77UgxmzeffkVHWt38V5z944ohPoBoRARiwucESpwnUAHQGxQ/kkpMmS+OFPMg1N9XzLfX
jhSzevNLwrj9TVL/J1xGngA0oFD2kG8p6LHL8JODt1CCmOICPclAX6X6+6r5/t6RbvZvNr+i0+xt
3ZpD+tG2vruvm3/ef6BGJVB8UgABGEEh+iSwgWcxKihS8gFHfNfI18D2h3yL2gKlcV9/v/3Xg9xP
PuJYd2eXv6LuLgEf3P0HKB+AbhwpYBMoqERRCiHtx1TET7hPCIaySApKICt9V8lXjX2V6vu1v66m
7+8d6eZy/fFX1M31zecu/eedyT+RHLAboG55IHQOdNsPqqH+CbBBULaC8hQDj4PbP3IKD0J9v/TX
NfPttSPFXL/Rv4JinmULvx7O15N49ODfZUnZCSaC+EpCGAM6FB+BBHbCoUBFCNSm0AMT9KNaHjOY
/7dMP4fXj99+tIv/P+To/02c/kEsz27am/kDI/0Dd/r83e+k69Gr3+z5pyr7enLrO2CtEZBtf/Dc
h4945AePj+zotXuox35/zfmJgP8gyHEu8Vf00N8f7lB2AoAC+4h/1TQGJysOWRRuEYicFJglhQ+0
rKLy9avGdodbGMploJOgwuLyASj6f7QDzm02Rrb44zi+/f2q6PJzGxdtAx8M2ym/PnbYHrDw4NxU
YCiuBQO7ErBQeXtzCS0HeBr/95R1acp6Lw+I4p9EyPnW2URsR9xOazwxsfIbZeY9n/y9M7HZcWZL
HTWk3cuaTOtk8u6i3vNWSUuSecnJdpy8pW/i5nyMWAylarOYJsVuEJmENihqlkPcmlOkpkD1fj6r
irHQXZKiXZJ1aCeF+5zygS3SAQ/zDlabZ6E5kxXvz39Q1E92ToBWeLJzLphQDAP3A0XR453besps
VZRFwPrS02Mnp8BNXnk++lG5qMsoWqgiw+siTk/zPLGzMAnF3MdFHZh4qBckuikalK3L0SZLM0V1
0PSuPqXNIIMqUuN5LHim+VhDI+IPA/uJ3AeFHCkMGiQYDBMzYE0OjOKPCsvSqJrSOLJBxcYdbUu8
KeJ8PXTTOKNpiNeCJVMwZTKGoPvcuhB4jtaFzoAvgYIW0KQRBD1et008G2YstsE0Urbow3SGU9kv
AK91u6RftQmfP78ggIMnC1IOoQ4wHXjC8YIpNtb5xsBGy8SunTcj1YXBXadLFhYvHOohrB4txhng
f2BxgWiCLsiRG/BBJrxJZBHE4WA2KB/trmjGixD7RLPUinNSKKddatFbxrw5KrimrROnYU8+dAlG
Z2lerxqPepEu01b3eRm/YK9P9e77wH+BEoBPFtAKeHz+VPJQtGFfBG1ZJmvhVWIrcrthzg1BTut0
YaNqb0OZnD2vhkMUOjoaiRiBghTgAqBrebSwK1GnVAV+IqkmbHiv+qK4bmmXX/ssDgzt2DmWH6PS
Y1cAJt6HADg0n7o6aJnNLquR9LOcV+ni4c/OoeyS+vg6aoIX5HyqQukjQP8COCcgPsSRYyhAOaZr
8jxophRpVeX2FDzjXtW+myFVjhqPCl10/dwT+TLOKHRVPTTN6wanW1z0apHbEF+29yW3103SysXz
8pEn58gI9M6gwvQxQC8w6scKTBkeCMdTHkS025Lec0uSlWptfUPmDStSbcG7llHYZnPYwL2NXXQd
ovxt4Y3JQvS42bPDD8sSX49VnQe+alONi25Y5z1tNSrTbNnWnG64Z+auzxcVHsdbv6oyHeWpv2Ap
GnUTddW2KQYgqZ+LDpgeWwmYiIJWx4EPRD5kk8e7swKVSowsD1zDr/lw1XtRc5eG/Swqm3mUonWU
4ua+I5rUJv0U8/xdUYXedTI2p89LQn8iCVTpDAyVKQr1xVGgImVc5jGWeZAOkDeU2kwtUpukR9cQ
Nk1AO1osufVOhcfb00QVn1iTnTFSi9Mp8RahYeUyTGl6nih/ORJFP/RtPxtl5vZsShZMTP2ajNTM
TNFMm7JP3PkQFtWiibx8zpBGOa1WvhTDXKXJGBCR46DGabTOGHnh0B+28igXMMIhfQE3caCTyKFz
8WMuGBuUEOrxPOA+b2cjGNiaqWoVimjasib0rrymv29VxVa2HBc29pjufezWhk31qRzaMEDU+Oua
5GdMrkeCwz2rwvU4JOySQ9PrBXkFFHSPQwnQ+JBqKYEWs48BvzyWNw5pPkHSyINimC6sKpMNTt0l
bpJJp3EZ7p1Lo1mV+8lqHNprVabh1sUEL0kxTUs0fRjGUHy0nVML4oshoDG+qWlsrnDIq4UL5SKO
jb9qRlous0l4QY4rPsszVu4amwqdMRGe+VF9VvqJv4VhCn/bJEO5ztvUvLcUxUHmQIODj3LdpnLa
Jn3RzGUR8UVdm3phqqK/jthQ6IjJ8lSMKgwG2rRBa0yyTuJxCgoX5gucm3ppiHjnrMtOu8bd5n6N
dWhKftEqeVciL74yskfzIlXrArZ+JftRW9RfRYUUa0TjF04eP4F5HB2AJFeHIA7p48gpmoJbjmKT
B7LI2TqfwhlDn2IALTZ37rPLkAkw7/Nt5HARACoCUDTSM1TKOc7j+yz3+KX1KF0/76vHUYOSA5UD
URtqHgGCqaOoMTaiQwPDJkinSgWDhcU7iqZVRikNZNLXS4ILqe3IV9M07lCr67yf7l1sKx137vPz
4hyl2IM0gKcAcgAnAQd1LE2pktaQzsZBXmK5GAtfw5EhndSLZELrMfVuOydKYO+ejZyHo//BiaHI
Iz60vg6csEIUEMhjp+AyzkypPBOIEEcX4eSGuYgaMycqom+p525sT5KVqXO3ropoqw4PvCDCERT+
KsIDKQ0lv4RW3GMRRB6BpYZlHMQ32ES7dCzRde9XVONWudOhLOZYGD5zfnTtE7cybuxegpdHBgoi
UCZ9BlNOnAEmP84fDffrPhnLKKBefxdSiJzKdncZATd/frNHafiwEIf6GlpTjAOgYkeeYMYYl6RO
oiDyk2BM03cdCoNiFFjXbRdUSAGsaW6pC/fPr/uTDQqBgT6msLqCqYDHZ9yjfkQQyzw9hGUye9hh
5qXJTB32+sJSP9kjDBsATOfQ6DmAjsdrZaHgSUOFCUoajYGt8uGc9zxZx9F7lLsPbKjIrmoStoqy
uNCALOXeEse0J8PxU0e8VlOTfTakzNc9psNFpCupTkUZ1zvWDGbGwshfVbbv5ql16tRj+VLVsQpK
HNOLNGvTZcOSjWVoEUk7bnuAgGOUx4GtV21RyXlU93QTV5HcJ3k6L6m38luOGLib0n1Dh1loaPqp
HlBQ2oiu07YkWqZDt03z7jwFnBEMVdpdVBRCMSFTGFjrTfMwqrIPjWCDloa7BZHprQQkteeZmPZe
mU0vaPQIcIIlMchnh4Y1gjaaEEeWVLROlkkTmyCeFNGoGS78Wmjq5LtcdslcoTrVLygW9PY4VMDw
HHgHzNBBFfDEhuIpM0NhAMTgyr31u/6ty7u3CH5/fpmn5sMY1JiA5jAWWB5vLIkTVhamjoIWJ1Dn
YHYdiWrUhYwm3YZzFrnAa+yexZl9YYNPIjAcqfQV9xEF5wRXeWy4cYd86VIZBaUn57XyOm3iKdxL
zoYghumnTd8JPbbypQB4hBkPqgQyjSrIjzDKAwDl8brTKLK0Jhh2PBIWGL+MtMjKbJV6Zb4V7SB0
4SsX5ClE4sJUVse1cot2KLMlwE08H0xz/rwO8E+OAnIiJCGY/IIceYyVXJF6YUKbKKibIt9UZTqr
allvkDcqPQl5OSYxWmeoynbGFIkefe5mU1S5WWktX8ahxxfRFG7j3r8YgXPapPk4aUlit3peUHIA
mUdG6YMjSOCOKBBTx9aSk6GXlUejwHGRbrvc1TqS/XDv5boeKdrjuGezsk2jwKSo0ZbnwwrCXxVM
SXg7NyZUQa1CMivCbus7a4PRJ/Y0nnyo0jxBVlMUaQD0HTwq1C5DXfQCCnnqx3DMiAuMqIK++TGj
kudZ2Sm/8nRVj2/x5NZxQzLdivYtvJYHCXshbjzNBIJDun8YFwPIw4+MDSe9jJwZPZ1Ow4MXS/Dk
/xcvFgLi0wNX8NB3fmzTbWkHoKC6KLDSM3qMuvfjCLCpL+ti10TzzveKWYRkukV+nr6UgZ7YBAxU
MQanCvt7CvT7tpURxUCrQZbZHAJVjuLNy1t8qjmwOQYkJgYmDGYejk4y4xzGmivmaX+K6KatV54C
RsKG5zllxTYx7d3ztv5Ucz5U7lBugZUDmpZHEZ8bL66TVindTHWmvRL1AeM90AsvhuAD8H3sVBCA
pRQYymr5dKXWz8fYJjLUwFMUV0XtvsJBzx/PjOnZ4vl9/WQ1aJkeWGoYUwTO7Qj/5b2txrAZQk34
2J93+dw2QLGZoZKLTDbuBeMgT6PtoemECQW8C5GNHY75B84ZSsQ4ZqYNdYIGnQ09BNaQ8ECUSaLr
gtUXtbB4ERZdons0ZPshzj5nAu1FE9anDbHAGvjFmZ9gSLZ+eet6eorafGVVZHa0LGZDNuYLUjTi
0rai0c+f1dPkCBIDl6+ABFWYH4ZxfxQ+HJsi9EcOZ9Vm1Rx5zkJ0mtws64dpjUycz1A0dDql9DIT
/otQ/WdnJ6SCSgXYSv4keNBqGrEJIVi5pAuX/ohuH0BbIaI+SFS/LL0oXKCaXKEUTWtmavB4ln4u
u5aes8bJF3T5xHKAE8bYh54URTC/f0y6pXmixl4oT1Pb7eEw4pkHPNdc+VvfuOSFKvZJSoTiBIZn
FLCfYKPQCHt89N6U1o7Barqtp3MgE1pIOe/KPFrQ9KoXAFXKUb504MdtAgrEioTDltB0OXRD/YNC
fjDWrkycJ+o01GPD2Ufbl80Mdp2cKjv28xz1ZpZMwMDILje3pCl0k0SQ6aT6ULV1eVo522zj4noU
0AshU3Qhc626MF6UgxG7fKgSPU3lSz0C/KSgA6GhrwQh+MFUj4ucoaONFFEV6s6UlZasvxhU3q4o
tShQbWVmYij9RZl0HBBPrgd6leI6eYGJexItQQhFYJwJoCqDcuQoWqIkkVAjUID0YW52SThcSFRU
elAyeQGDHHexDkqCxahiYISIPgHGIdT0NqlsqKfOdOvuy9ACmxqJ5USgBzPl3JsNEHQu27S/d6Yx
QQ4Ezibxndmqpt01reuA5knDgEztoFletSuDTHFeYrKNQFHnEFp8bfMOyACb69Sp8RP2ym7RNKOd
FUV5JlKC9qYM0aYGioqZAumuTYsrMwFZBXUa3kxJR+bPh6LDtzIeZwkwS+hYSKgIoH0BoxaPbXNs
p7pkcX+wzZYtAMs30HlwswFq3zMR4fVQ5ngRpcU4CzEQklDgmvNC0n3RZOkFGePzslW752UiD1j5
UeoCoQ5lg/Kh0AZEeOQwTdT3hWcgQHa1bddFKYNQik+yY9Oylq3UQObtgf6OFn0spAZKFp+WC8Cw
3Tnp+AWMkpzxqEOruBts4MfGXkK8/RAXTbrPfG/hkvC9E3U+GwbbX8FYVzvjCS3OgEkjOhPqczqO
5ALYFEMAN8Y8cau8mYz2UL8qxyz8EPcR+QxW26/y2kkAplesUt3l4Hk37dQXsyYMGbQ6TNCXAPbL
yOtnNa+czgEv7auhbwLpoMMBybmcxU6VZyPx74oKo23mhUHpRrXxppDNeci4lrmly9hB+duUxVvf
22V+m69rVZtZD/0t4OybjyF12R6lMVklfrgrTbvLje+dDwlKgfhUblaUwCwTcCESVhooFHlKS5ds
WonOhFfWd7O+6reTEtNG1Zna5qVZsiaptMfRO9d7HzqM4wtXVfHFNERf/OzUJXbaZKnqFmluay2k
SM9s00d6SuSwaLOJBJwmco14+b7PO7bJB1tAGnHRRrokC+qwGWeC1vUpxt1bkwG17kGWX3k247Nm
TMe3pvFLaKmSi7Zo76uh5lclGfsNKT1wL+ob3REWbQz3+CZRqa9Dir15AmzFOaE21lNh7/KotWtb
NXWAgIDaN6U9pVWzJX7NtC8422XcpqcQhMs5zciuyDLvOi8+iHrK5yLx6U6W+bksfL5IXeIvQhqG
p6oU+wlTbweUwyKNiAwaXKFlO0Zyl8j0OqntuOpSed+1iVgzl0DJAiTGAB0+3RVJf5pEYk4mys/6
jo068rvqUzTOUteOW4fqc89kTZDEPV2WGRerxkAthJwza0IHN7PAfAE3HNJlbuitV8XmGhkLljrE
dltWYRWMU+nOaDyswyjuAr9V09ZNVAZFJ/EZ9ZOPVI3Dwg/rZFtn48x5KNrKLq3eFfVbU0HeSapY
7GQ9mgWOunpVZQxqPhxGWk1ZepZmzSeeF/ZMpeKL4MZetE0fB0V71hzaeWWBvvh5rHYynd4zsfU7
F54WLW52Bg9Xvk3Usumsv6YTWjnkj1eT9Jp51oUBlGnhLhxlushM/ckzKtvkZUV0VO1ovIVmgzvH
LnLneZ1JXWXE6Ekqs6Icp+dI9cms6b2XeL4nyARGzrACZhlaplAhHKfABoDrkHS+0iGm6wgDXq9M
hecxIrEGMV5KQU+pbFjvUBfA4C7MUfBjAjPspxIGdgDUNhQ4PtUhYLkcIBQq6pVKkT+HoYAqKCD5
74d2CEyVgj3y+J3jhdOFd/gGynO08pPSCMQBjAqTxAyCMWCmx6lB+iGcLgRTnfIm1WOW2S1qsvVA
6lxXqbRrP0Ufnl/yGJ5BsAXCEROIQAfy6LjBaes+q/2Qe7os81yzkCmdEEc3AD3YMiTzriTDfIqH
t88ve6xoWBZQ4eH7IYBEyZMJlkR68cRbWHbKLaQ/CQH/gMclsOaXhbt8fjF8AC0/ZjdYTSH4eio0
IBSDducRBg2zmHSNQaF2RWe3CkNUifGUaNTl46yQqNLT0OKllYCCCQVq0sNJ/ELeP9btQQYqYIT8
MIwBhNkBFvwASVmdduFI829pP025mdMuDZjB3gwzQAIurV+ir59AyodFwbgFTK+DPfEjg4oT21oy
AKR0HpCrYZKfdjbp59K6fg4pNzA8XaCIUiBfo/xzEZeborHZ1QvHf4wpD1JAaxdMFwinp3XxMNqo
5LKDrYspmY9+TWcUKhOYuKmhbV6ny1x59b63Lj/NClkskrGPdybsjIaMf9UXfbeYOsxnVobihcLw
uMcG60C8gebFgY/AQAgf4d04jkM5WvatZq9L2Z2LPp1XdXdtpdwhlVZbhvO7Jsf2bZzOZFOvJ+gn
mdLz3nsJnrTnef3F8yd2XK4+CAUTEUyCvUBv5chePa/GiVfVoQaawezCDuYMJo7Gt2lFk1XqV6mO
h2EGEPOsVx19oTo8xqeHxQGTAzvDDuzaMa+QJmUXW9t5uuuh9WxzqM4iq9gLB8/Ew6zWY6+E78cD
EQ9sKZUwHHXkEU0tWWLsBAsVFEJPUm6sry6Fn96QdB0idE/TysyzYkx2ihb3JktGnUXkI/Bjt60p
blTT7aG2FAt/nGbEhB8od9OqQWhd92G0I3mki9DRfe1tajN9iWCU9sDBVwtV+UC2Qu05y+IeLUpj
e02iwl9HEsGcHLf92uforfLIPZTQAF9Do2apwnZVDGGiI7LsJlbO45z1AQ89aHOA08+zqdpjKN92
oFbtbHSX+aRZNfl9QlA+p3FYB9DCvMVpmyzxhGctC6U2RbEL2/6LV5RuU/nsQxiH3Yp15RaJ8WOL
pui0Nm4ZwtBIJGHyjoqo0BmpFhb4yFORT1ubNRsHc1Db1oQf4UtmhyxFRoirYt/xeinzDyVi8C8R
lB84t2pdJwzGKbzYW0Kjdg/Rcp41VTkvpag0zy5FD4QSokkaoDhcTViuXDVlC9cBJdO6ZNAUJudW
5SDnLdjQnqlkiRJ/3bpeLmAWq9WpqK4GxK7jWKBgpXoCo3oevojL8bro1KKd5CkefDu3KaPLUcrP
oooum5reiUlaXalmT5ry7ZCoOYtHtSL5nscljGhAj3FyflCjZFhazJOgGYBCnNCQB6HzcdAmCuj/
yQS8UxKQCl6GMAKZ59C7y3q65jvTvzM8y7WBSham/oSBKUbAxqJEM/halheoro11TtPlNMVWG2ao
9qt6NSDg84yRABxxFOu2Ca+yEtBuaOp46WIYPKBsnPEyFzABGy4nb8yDnGT1fCr5oFGbJcu2y2/a
PPlwYOIXRREtszjK5w3x3+a4p04ng6dOKxN9gcKi0ElhPzo3xkFKnZ3TqPqobPiesSJfwqRqMEZp
rcdamH03rdqq/0hC1pw2ZprVeKz11ICKuLjw5U0xTm4FQKLXgCU4DkuNUfiloYehrsTMpgoMshrK
cOaUbLTgUFQ0EVCWRcV05kdaIttp7twU5Fk9rOKiyGd86oOytzwoi7M0iZulD0MSszbG71ECDR7r
ux1xfrYwRbaBiTOuPZrs8xGvJmuKGadDGky8zLSiw4bwrtQpq65GgZYHokArXzcDtbMGCrMA3PA6
g0KxBz4ztujKS91FbdMz0QOIt+C2cUv9IDReOKdsB18SnsNmYjjkWYgKtVZju4mhmGtTPpsmYILa
rlyKtHxbRjAtUuNswbl5C9M50JeLBy/4zHpSzbwiLAISF3wVtt4+TVC7kNy7J3761quT6ZyBJ8s6
NZdjMZz7ZXMfFqK/yiL2qYc4lkHl+iEq+oVr+zuPjGrJEwLCT/U8TngdKNdCo6Tqy1k2VJHu/Cxd
9hZQdwdTAobOcNneJ1Xmw6iSGWZpSMZZZz66qiFa2KQMoIWKE9Qtm1p4SzENY5Bxk583ZjRz46l7
YhCZezSsL/yx+1CN5a3pTLQKw9Tp2uF8x+JFniK7dDxFq8xj1bXv0tWAgR6BFi/Svo/aAIZrpOZp
hza4OxPQPwzGrubrvo96ncCJsgk+jvWpgkKZRmvnEhQI632oy0wEQ0nDdWqmRuctoNfEvEu4SWak
YenMCWifOHuFWwsxX+TQSypogF3WaaBmieYjgyFMKGYWKNxaCCuL2ocK03aNxvVw3TTdMiJJHwAr
EgzANkAedovKofcug9mbZuj46SRSftpmbQ+BQrnNmLOV8pv2cx+Ve5tlK8Kl+Azp/NQ0MnzHIWzN
8kS+57m3CgGaoVCGwEH04cyOwt+kY3UdZ3Wh3VC4WVzTTiOgtD+mUxzpsGcwtZRV/SmNcl02WG2d
mXiADXLrCAj7YGzDGpTcerOsPcBq2btlZWCQijdjtaGHHxUrq42fqXgxoLHUFfPLy7qEKpzG0fXD
j6jmUAlEPt8OqdrXTZjGAJfIlyzswrOQKKAcTLR9+CuHmYCzCYgtGJqs07UwXnkBUbbf5S4CUhn+
YhwFEr5+PHmLmvhb+NdD5CqOmwE8roze5xlETIa6bCX9xLxXhXW6kyjeJROJ3ttiWkxFVF5N0M+4
imAIk+TurmmKckVb0p/iw4+H33rR9KfKqbjTkRhyHRfMLv68E5loOH145uHa1wezKZmW0GN498O1
P595+Gzv4RPbtt6Pth1WRx/z8PDRNTu1GmY3s03B1cxOzK4BZLTbhx+qGNstdhaXenr4+eeth98K
vzjvpqRcJcQzUOv1eQJ0UlvjeVOQCQgCosrZaAk7ffjx9b6k7kveteHifxn7siVHdW3bLyKCvnk1
GPddtpX5oshatRYggUBCIODrzwDXXs5d58aJ+0JYqAdbmhpzjOnlnv431yo1POOZKTasZjtmNvyv
3MQyxgpP3WrWsz12C55aFo/ercLfUcvlfxk0G1YsA+muAtdnr7FDp2EW2e+OGPfV3AbJ2x6wOnFv
QcTDnSa0S32/1O+t0RyWNsLeUit/bMltjBp357SfYTi55EVb2tuXAj9YMjnBPhhK/iNo8dv2afYm
RuwurrK61XI/Lxx7PdZmtl2SjjBuDs/cmy8H/yYyECjm2mCHFNupqHBYryb+w1AKzGtyqoQYnugU
ilObiyctnPzZhLfjmQ0FHIA0Kna5kPkzKC3jifPgKs2K1TEhRRGPtIy2S2HqNd6J9R2obai6NAKO
KItl2TuwT/obdzrz1f4noEP9dxb4GkwYyZ/9yuSb3AiyvTWzRZvOzxLpy+Zz6qttaGXN32OVvQLg
qd79gXMQXlV4HAqYXH1luevSGLI3r8h/Ls3mY5BEmTd+eaKa4s4L2LUY7Ho3UDvc1IHLnoqgDVba
qfkv394vzVNhylVQTd6z17dRKuxe7WtI6s7Y/4FAD6X54UbtfmkfS+ytBUvm3SQmwV7ey5OMzPEA
qy9P86JWryDr3GcYhTr2Rd38nKK+jeVYWlcCM2VrMYNvGZP4wgiRx+Apty8db08GkcOKNrAVieT8
lXaFBi/DB6OUmvyVBIaVQIZibpZcYzBpSosiS8O5cAXdwMZ1CMDoORlw19yBxaPipe5gte5hkHjV
0D1Vr9rBbk+K8WPJVBBKXTOr2i81AbT0z9gSVktqucjwdRwH8ryUnrpu2wcRvS0tuY79VvlGf17y
RE9h2RBoOpZ6VJd17E8GuU+gCKw2aemYb++DEJ27zgdHpkvhsmjlJsNR7vcEZFjuujKy4qWwT4Hi
mcQBz3OensOK4dRQ+av2uQt+rtOtg5LC9M1Vxo8ksqv7BR6U6ggOpljVg4S+5FHGY3nAkqX4/a5R
36hs2sNS5dHCUgImZ3UMqY0O7tlGbaQagb6+NXj/uFT81qqoQLoz4KdJlhx3iNDr/2puHmU/+OuJ
tu5uyX3MY0l+q1w4mdxyjvc313rkPga6ZCyXx1x42flxANR8Np+xq86P6T6YR+lHjramc1eb9bZV
+bmgtthlPHNOQSOckxZ+MK76EAQUpWixMZogJ3vqgJ6m5KmN2kFuFEyejaFptmoDocfkUdskRRO3
bcXX33KW7M52NpGQ1v7ehAgcf2dbzTEY235MornrpZzZ4mfQQlMRU93N1v6/I1vKGFP2EUmJ7WBk
ILj2ZdkdbTB47kmDdM56El4f96Y4g9w3HCuvlbdm9ovDoL6AwA0jfRQqjycgDGQS/FiCnXxbitHM
ufGO5ccejrA8FsJ/CusyPNyTLclehBHZh6XC0iSl8pW73XC4N0lM+y3IgbMvrS2XjOc/1GBWv9tw
dP8x6TG/l7gPi/mfmeWH+3svEZU/s65x9vcmZZX9IrUcfyfF0CGAW6d+F4abMoOJKGC7/jvNqHHy
lQrg4/g9qLKHmxQY8+4xKq3KcmUC/d3dyww5TrMQ0pm7ZUhLQaAC9crwC727D8wyRgHQvpK/6wDP
aldeF1bf2jU8OO8FDiT3e8uD8sWEkw/w7+2j7bLsASFMobu9t907PYxe3ptbuHnhYeys0MbZAOem
+/i8Ck6jzNJQCS3vjjrwKPLRqO5t3t+gEnCWhn3xu02coI1VC2L85jFvB2fR2NfU39z78T3J4nDS
1uYxti6wq9h11LC5j02XsPgr1qqNWPqG4E/GhSebb+0OGetibbfl5j4+ZgORGI0s3+Dc9/vLBcco
9quRRTjEz98u3witOFSN9zvd5oMb+0NvwSScn0Eb4Zgd1XpI7212ZgWqphpV+hhrZpIsqcCkTH+P
LXRoMnq8Spc52xbEJMq8dips4wqb80a5a26Jg5OrfFc0srtN0lNnC6f8JdWPSm7GHsz2jhXkZEu9
8X2p8zgiTnRy/zuJM/8mKgJ5Y0PV3kYP3lAzGjdw4/Z5vCTnEvf6+j+59yTrvfDkVeZmqVrN9Zdb
Gd7Eo8nlVoFbZjgN6yYqrcQ3e3mLANWecCzdGHPvS3leBcXZ4UG6tEX2UnuAIhzbTXHaCE/Ks+/t
DsbQ3qjow9Pc7tL7Un+5RQr3W+//VlzqLKX6LAhOc6nHrWpu/t+K9/vazeGuyrqENdXGsrDzhIVs
bq3Xh2dL0eRxK5LEPA/0KwoKeBm0vsGno291ZkznwVDr2qutQ17y12XaVg0QpslUakDsGWsdlhsh
TYV28eTnGXpY3FbVVPHdMtpwDP2TMsm3OVnd6J9qEf3nrYj6XuL3S5qTJjG+Paq+Ih48p8bvt6rn
EnNyeXIkk/8QtytPvYD9qlv6Cae1nY6lDDeWyP1bZ9ZfYHo6Zc0+yJAVO5pP05pWYfBBZXWqJts5
17S4KKyjx9A1zHgafGdLQhWtKxKWK7cxb8NolIchmjRkRhAHekwZH4M9yRh2vHGEiqV8HsP6KbdC
YE7tZJ/KLifJODK6b2y/eM+dKHZUk33aTPvpABbqZkka3sZrYxug2I/KHaqd2TI4+UNNPkARO4Ky
UL/oMGBHWrhOXNtRdqEBHLBez0tYG5O85kHdX4IBhv0ypi6DD7JQQ3biIWPPACaenLzz0oIOAIiG
nK36QntvoVWWiWm707XPKr4ZFKO7rqqmZDSb4VhCO9WBt4WPSxpnyt+fHLt8V74aN49by6dCivnc
PtdYqjmtB9VNHlmre1vwVg/Hb3WWDljJxBEEscf9ezNL+lFjSQrh6pU7mDhQLF096iz93XtxecQ3
tLQ/H5X/LP1o2zYagJ19uX9McakmIorJP6ZSBRwrZGbR5Ntj+aP7pbTRBe2OBeH2Uff35OfH9xjS
ki1k8NxMRrj5NsBHkXu9YGrZ2nWH4P6Elj7vxZcmvo1hGsOD1vtvd/59d38OuhlcCWWlS9ZL6Uef
jzbvffDGAu1lHH79r+n8+y6XFngh/V3N3mRfXMtgrD8sacMKNIW6VrSqtv04jjtflMN5cjtYqL4b
vDXc+Km6sf8HE6z91v07LyhbmTgivxa15mucUc0TL1qxbwgQ3iF0FVhXFlRadq0/pzY7tKLQ//g5
3dCKuF+Onn92kaue3BBkHUgM6CFyG/c4OaW77oScXvgAuzrrHPVLwdXXz53nef4W5n3+IwKMnVBj
7C6VlYVbDr7qFjBAf1kyliI49Lz+HvGs8nTbXx7PobHwyPgyFaO7HovMPS4da1ZEqTfo7mkZ1jJA
5ecAftEnHelBKL//NODwjF2l1G2ZIrTTYr9M258YX/esd14rOCVWAZhHf1skMcei/2d+buH8AEdu
OkkxaH2G/mTaDZqU29q11HV5+G3E6o96yK73p+TSxBes+MvI4Zyo7KB/lo4SaSF4dGgzPzoEcFSk
fcD1cychlpZiKv6ywiJZRjy/V/gM4HXAvghpRyn2EtK5+2VshrpcEeXsAGTSnTnKtelzfuZWke2m
CFySyemaGKSt4S002ybp+nYb5pZ1qSSDvFNijeVswiZKCNStgVSxQTxoXXFGUlbN9swrYBI+D1Yk
v8qaTutWei/5BOOIuVF2snQhwCDFLsp7d9yqUbdp0AfG3seCvceG9QniPOg7Rpife8sojpQbWyEk
hQ3U848pEB8FxdFfSScOtFluQFosd6x0Kjh97fbkhUw/FW6zN33whyaaiTUN3OHk2XW7GmQUpqQ1
HYjniXMSU+2eikGssScWSRZRc1t1zHqrWnc/WM5r3qMd/A7YM/hNZVJNYgNJ9vTEBVwaFHK5075m
5MUeJjAQnUIDhMVxtCvlm+nJCA+Ht6to9LdhAY172KsCGwp77TOavUo164PH5rkZ1F9GX3kJMaL2
xHOzxUbrNOsuq/tEjvWzCkdxgVBoTDPH6DZutJHQT2fwCQF9/fD7kr/zQVgJFET6LGjNYs9GZAkM
zNj0rfKvA6vMuO367DOEANXqiHipudOmlg76vTNfACZZiQy9gwsN6smRZXYa/SPwWOe03AEP7BcP
Kh+WLW6Zmv9tFa2xcusqP3Dbq7cRnutJwvJJHaNnt7K/qqgy4q6FJWlJyBwDwocfcEoVNPjws0H+
NQnxOoqgf7UHE5xu0eAHzumpawZ6EqOyd1YB+VEZTpAhBAV7N22YAZoAxrWbY9VJ4+h5hj7VfjPA
HngJOdA4FzEk3hn04OuGtWJjwBx6aviqgDYjnuA0fReVaSSQ3HnbmtbRu2TFrdGGecs5NOgu6LMe
qcdYOpTuBjGd4CYGo8Eu6EoobYwrH0DoqQThXXGD7m1z1H8BOg5XQ2HR99wGbahmwc/WyoBGCLtc
A3YFFz+w3a3fjgX8kpV1wSphJJ0gVhL0Zn4FfcqP+imLTQinbrrjq8AmWxX45KegQSyYgCLMY6C/
+cq5hsPgbhtvVABPbX7rC7q13fyXGDk784j6yWSxCmQbl20yjpAZyyNqmgzeRDur02p+WMqA4SF7
Uh7KHn75usHqCzw/LbmanqCFjMVYRh9QiRsrX8BZNk2kWkOCi3fYgVbSsOqWVVHzMfWuWOWskEDQ
XH50pNAr6dZ7KhI6OvII3Hs9gNORUrD6d7lBvX3GprOsmyrOiVRXiPbCnV0H/spTfupUTfkOe2pK
9OjucawNnoIxf2c49H4SKsMYGHhzRETZb/eBhP4oVU12ZoMYgAnv+2s2Sr7nZg3JnKjbxFRGleoQ
FmGLWAuJGZRqz6jH9ySY2eKZvPqdfzQyZzjaZjYevbF0Dt34auPne4kEANWGR8Fe8Lq4QMe+lraT
GJleW15VfYghiDZT3fDUmZOqmW79BIhy4mO9tZy23bKuL7dTmJGbAZi6nsx3Yxjly3Ipxxd/gkkY
jlVwaArqvIIvgWWXAWUTFZ7JkA69qBNhBv1WwZeaQLBan6ZpSDpYhvtAN84RzqawW011iBAoZFU4
mrzjq5Ntxsx5g+AFGw6vqiMIDsDbmqCLZdW4adll7tXpQMG1fL4unHo42NLWh2Yw9KHN2UdW+z8a
eIA63wW3Ej67J8RQpE8UuCW+ztcKOtLd1DT5XviVv2KW4T/BbwNrwIdStp9k8MTt5tkm03TRPaCf
0fhgcAxAUuGEWQMfnKGeaurFk0+b1IVsPYXRPm3aKJtS1pjmuXdwvNHO9NMBwTB23Sm4RK00EskF
XNWc//Dapr1h3Yd/813Mz66ZiaGm1eBRVbZ9Txq2tevhMM5m3T1vIqx9nrzKPASnEU6Xq8PMCyiE
DVdrNeb5C7zSza1ypsTLLPKEneNZTR5LdBGYTwZ5MQOqLnlpD2cvM4ATiwvG6u4MLFsHS6oi9UoP
7q8OPB0ReWFslNke0Oy5zHnwUTT4wjdSHBvCazBYTxSuWjAfvf5loMVL34lZuCk/Ru99pJ77CQ2g
tYbQRu090rSgUDtYhJqw2oPa6awVvEsrCq5uSrHKr4VvBIflMlAOMVjxVuR2XPlaXiaB6BujsO0r
aS8w6apNG9YOyK3gaIG6+OJVSn84lurXGrDDbknC+HCrsUsQ1sS4To6Vdp7iP8YaRzQn89hObDDH
aTeVJFwDmvZW3K+BMGTcPkFdY538OmcA2OF0cSurOVjKGZMQjs6vEh7vTvTBOghJtqYDmGOGaLz9
UNpF4kVtsfYy4h8BUwCIsgAzciIl3irxEwUO0t6LlLMqSnOnpnpMWwR5OLVOQ5+8Af8qEDi2fQkL
LNZWp+OsGJtP3oBbwyR8lYB6X/AwoYXNq2oHVT7bcGW4RwL3GiTnhkAwJMfaeW1bptiQ4WjJii8Q
uslL4DcbxHMwDgDY83MI/yk8vmGzkhE3brShBH74sUhGhkBLgx7gAwpkfa6dsxo997DQV7OuO8io
xdzDeXkLcv4KsP2cRZ11IE0JzrPNQJXnrIIPTqemw8ZNF9rVp19DrBbx2Kh4lk65pge31mCCKpXq
n2Jw8xzBFeTZDJr8a8CPGlZdtm11Ph0Lbm7bYEBQA4ZAT3brmeemPBiqVVsewMoPKgJur+nFMhAI
FEItiLFdm6cgEYg9y2u2pZ56MlpIz2th9WdSWvVLAawU2FUwXCrfreOqNsw99lG+qmvGtkWYIxiG
PfQHw26hfKvhyDXgsReNe2ZEpKaaQObPEBmEUkQGaakXbbTAVoltsMGCFSp4yAySdPUA+oJqfciI
sXamQn6CsDm9sa6ZUiCY9pdbBT/Lgl0yRsZn6n1pe+BPAYGlEOayXVtuVj/RAI57H4DPygP7fdu7
HPCdUe5bhCHRIRsPnrboeiC+PlBAwWkdFV9h09enirIoqeDttZyJJ9rojX1jdDWAUML5ys9cD86o
0Y87sE0SrYL20spGJm2XB0neDWoNYSYFHOD0mz4Dt8UPSY7tNjJ/hT0Qbp/7V2IDtXHn0CcmAl6t
S2VE1zHa0XYanhkHQcyawB3WzejEWSu7REKIccn74qtuHXfXK8TJcKNer2oehHEvpbOpQVaqx9w7
EhDvVpl0u5OoexlXxTAdJCEOlubR3ercUVfCDC9meVavgnaEcTWvTiU1nFgJh/gxjNAoGXP4rCbL
l8+kKs+G5hlglXJmr8J1Zpk4HhjEvowwAp9J6a21WYUv/uCkwBq6xNZwYI+wVHaIIcbWFp2ijzHi
N25Dqx4Y/ngCZ0OsXOnlK2qF2RUB/i9Nb9kXdzLDmGJTheRg+tvnwHCCYDz2JsHraKdyrdKslsNp
INB7OTWZNlVzhXZ1z+1y24Ni/EPZ8FlPYHGm0nDZAS/aTkYMfDSHnzSq1VWZtT4hStEZbx7WOIKr
fcIBdAObFbG83Q4s7+bEzIyeIK51b53dBfFUhOB6ydI+GPLDwdL7Ycd15HdxTUAtFroe101gs09g
cRi8FGcItsnajt6IjpqfXlFAqRh0Y1r6o4YZx2ywk7FPs560CUTVfazKHg6qzkIQK7dw9rYBeooH
UO8EyuNn30XiDdYI9NFFlF0NleOUYU1q7Q1gLQgeVgexB+XaeY0KSwKzgIPDgk4jYO4TaHAqTBjO
bivZObuhz0tnjYAkPggILvhzbreHLLbbDzrHGWD+xBHuCiaJOTeNuFdJzUW/n+ZsIxr7/SPJ4OjZ
YOdPI8n0nsBG+XZ53JM1qFil3wUJo0rvNTyuiMvjWxp+CB/EFSVTfyAaB5DK3Do+8feI92EklA/G
ddTZtC5KL7hQq7ewyV3dnBg7hJPaGhr66slXZw6Cf1Zb1sECiSoxm/oaQhEIgGIw1x2dusRqtcQJ
tgMfpSjHOM9GFEPUuWNkHoW03U3p5nsJjduZ47e4E2aP83J7BXOwP5U9zmhhVXUb2rUEEW1mQS81
/DeEk4YaybFjxid6chuw16iqEehBgBBVIdLeIROBHzt8hi898OxLcs6DkXxafGf0TnG0VTCsSDmN
69Idbh4f6FaEYXeEHC5UiPqAj8uFFqJPPfjGZudpeWxm93TTHaFzg6XRlFl3XNIlyCVl4/hbAUUn
MhziprnT/y0LiWTtVtinNTAkK/JaaOOoOrbzZUkuFzDsm8QwXRVbQ7SxI7MDNadqwcbBJWs1PuWt
Vqsqo916MpsJ9LrZpkLAujhgoNwwf+zU/SapBOSialxXkCSeioiNO4eB/eg0COG2onrwTkGlU6+b
yLUGW6nxcMZWwnQOCOjgHJZPqiQ8rSn9Z0lFQeX+vj8X+7Psv/dsmEBitWSzyDyQsGu2hFuQ7/xR
BZvq/9GMzDF4aulmda/8/9v9Mvyl6UhB/1UYbPdHv0vyj3tLBe7NJsiS4wo/SspstFbfHsc8xW+z
+3+182iWySYebAexB/7PaX7rMywRRlBryO+bkV8KBLj/6RpUryy3FDevznAeq/xx7bGx/LSIASeh
dH6qBvRzRD2kZzC1NM7s0oiXqnb+C1x145NxXq9zsCEPOF6aV82AUy0FchUdWKait84NELPEzt2t
EUbshUTN51IAdmq2wo+yfK5Hs8VT1FM6KGG8A2rfLiUs4AKxix3vMmWBAdsX5PKpCtjPoE58EkJq
VkAxyvH/PUdGa3JuwPa8jy7LKxB9p/wDOBFNQ0vne5Jr/sQDB0jBPHVRqZfJrtmrW7lsa/mZs/Gq
Jny1iu66FAhbhGrJCzncVESGvTtWDjZ8P/iYYHguz8buhik2oAI+s7oVp9yAhbhUpewFi0/zlXmc
rZXou0NHAQG2RundO7dYtM9MQPY4X+EYB2h0O8Gd/Vzw4ufSgmOKv6tiVM8WkKidG0ROOsHafw8Y
vm7ze6lkBh5cEBgXUNO9A9cC1GecMb8IzkZzgWwEQ7M0JDl6TDpnxHNT90eDgAjJAObrh8ixgU2t
xfcBflI3UE1g785Vuyh/NhrevkKpl23z2gw2ylPT6yDJbWkbgCag6qLxbjat270x1MGaDdP4QUie
LCV0AG6fYv1wzlzwwhEDrEqw0yeBXYw/+siOOUK6/SAg0qRRLa1tju3rdVTsDK5g9BXMYczQh30u
e5mDqiL6OCvz6MsI7L1T+P0bD0F/a/262eiB0R/g96+XAqKBZtjFt+VY+Hg2eV054I2N4Rfz+Bvs
KvridcAponAAW0dP1qevLks+aNr5OjMVPbQtpU8VUfCKLxULwlYQQIY3J8eX3NQVzgJzht28lnbX
fQaFy1Iv7PWuHKR4Gcr8dcmPQDOFel35F15MxlFZQMoQjSr66npEMctI8F77fruRlZ2DtGtYbyQy
dkuB0B8GRHGrwxN0KMHZLATouPNzwYu5lGTqXoHIedsgdxzYzW31UcHmXGpGmeqSbuiLoyeG8BiG
xnNThWfeyOq54kb5LCaOSEQRIm4tSahNyUHZza8ldb/4OJZRMfWHey2WF/ssQoRH0+69Oqac3DiB
ddXMbRZGK7esoCrupPO7i9AAhcpoYOzNJYDRg/hvOypZWl/uueSpq2XxtNRxW96vO+ZO66VAAAXM
rSv+egzZ49uyBDFYWmI4YLlQ77XE+jDw8lmDUPAESRDw+Uq9N2osDpQDvV+SFUXsGEv44CvOuaSG
NVrWeKgSzu/3jj+FTFVvRpD7l9Y3PpaW+w5MWXiTp2SpA3JLk7SK691ShynrtTJEd209hAbCcXpe
vdQ7xM3NiUuuweBDRxBsVBtPuFmKJUO9l5ZTxk1twkKf+xWet8loXT8LMvZPHRDopZIPBcEhq9wO
yx0qBYpM68kyLXw9UCnrYWsLBZ7ekivdCwyR5k27lnMRZPpcCg0dEHSEGDWTJZkjdm6i6ny8j534
/FVBq371pJKviF25WkrZfs2xUeOkUXwV2p7g9/7PBXpW8zR17XTyiqBZRxXmseQuGY9yy6eR4/fe
aSdIHhmlNYDGsaS7EdTlkrJ88+3m/aMwgMc1pb17VJzjMAD+Ks4MMZ+O2TwiNkYd4M15SG1fF4eq
G9essqCueVTLq7baWg37eIz83hKwUG8N3RzMuT+qeJ2LgMJ0VPdmoJa0ViEDoMYtxErM4Eqo5iMq
t0lKrLr9ADSMiF5Tk7h2ZR79aMxPgHB8GN8uOUvsSPgK8BinX/MT0ZYyVJJkaw3d+O7WNAFuGrwO
drZ36qZetY3KE7Nj00p6mbosF6KlumiX5xvZgZX/RwZjtpUarWf8mVGHUMtQjCleagB4V5elKbet
DRCeakCCcx/LveWThfCsa8JdmOn/nZHD87JGxCHEDfrvjIhS6DQoraDY/q+mxAh6Wx6SLnk0vxTh
0uwgPg3gWpyntdxbLlNOysQDzWX9RwbtmyiuGyX/zDCksGJID6z1o5XlE1A7rD2Iq5f+kWEOEHgI
Eoo/MywF3o8lBc6O8zyWyzIMCG4RwdOy8OznjMdDJCV0Oqrx1T3jUWM0A5zo5EwX+u+mQEADXNKC
f/QovHxqZwG2MznTnxla6l+BX+S7PyowsCbgjenu9wsOmVTm5SDEYQG4gctbriNjKG+6gDC79BW9
aWLxNb7G+S2iU72OcIC78tpu1qRV0VUrA14wHGWuQPXkWteVd436TK0jHC2vvGLdugyFddV50a8j
l0/XEueCtbY8fc2AiaK3vL9qgV9fKYz2qu1xQrlQXDPumOhNN1cwYS2051ZXbWXOGkowdtUTvL06
Mwr0xjzk1oiVYDf+mqiAXIwMYGHksugCtXu41sr1L3BzRHNv3oUDLsLcMge6cMNAOcO8ZH2ZI3oO
GS9ZC7FERImGxG6gaQmh3UVL7Mj4FalL1Lslckd54RVcBKRENAmt2zrVlPNLmakm1SUv0ZsJuZkx
0AtvA5mWYswvULu2aeSOxrkUoku1X0dnFOlTwMbBWZeTTsvM8s6aBkMaZeCqZBWdkJvb50xJMyVR
AXjbnay0JN4A3WRopzoqNT7BD+/oqAA2A8wGePobwiSABpQP8Pjy+s0W3DyTKfha8gKQpI9liCV7
nIsiLE2+L41wiJdcq4voFvCemyxVEdisTXUXVOmSO+CPxhID2NgGenZrn5dyihEF2Z3R0/5gDpH/
irMyBFBthbjxcxKOIrFi2pzuSRxVZ0lbVJ6iTgSvXJT/eObknZayTBRfOJW25yWPBupNNTS/LHmO
0TxNeWNurbpgG1UGPG0aMPLBgfKxkuctoiT6kTeuCOKfrerOL9LSgtPrewGHy4TVTn8AK+c/xQsj
x0dE3NqFRnhe2lku2ThJBE4gcHEOorfjpdy9s/sVooO/4BUIN0vxeukb2y7UVIao8Dqa7lQgkEVc
6aL60l741CAQ50td5MO+KU26ZvN9MeVJyHz6o52JUJgUdHVRFXxY3VOem+WXbbnBWiOszc5AIPRX
P0NYxbme70wUqqWWQ4ZA/JuJKMJQq6HC2FQuVL+OvJRQJJwnBIxhfV8m2jWjgxfo7urC7IA0zG5+
ZnS6NaFfv9YB67eeAn3M5Pn4HuWwhZcCvSXjZpzGcw2t5QlqGi8eJG9+8hFR4ngPf492BsSqjoCO
I+7+izbrH0vNWmYS0vJO3zJeIqoAE1hPwpLgzwHvfTf/Q915NceRZFn6r7TVyz45N7RYm26zyYzU
mdCC4EsYCIKhpYeH+vX7BVhTQ9aMdW+97bwkIYgEUoT79XvP+Q60jGDI/YHJDxte3SboleOuvjD3
ai4fH2W09c8mIq1fv/zj0z++Fjec6Zwyw3m3fC0SBvexfJT88ZGUM3qdyqcdwddzvS3G1Z/+n81j
oQstdv/59R+/54+/RjaG2poT/ZBkENzBj29//BkfN8t/DNsQaxb+p5+++ccdfHxNh+YSCLMXPx7V
n/+WajankwMQ5cd/vpOldj25VXWrLTe5PjNed4pzWWbvDGmTbWNbDLaajj5RLg/SRC8QeTnQI04l
AVDIDX0tGoJaF92ZSnSgeidOeSKO7j6+VoNIC1LwjszntEdQKePAMSzEIqZHl9E3v9mcIW4YLhp7
NWf2ynbn8N6wm4MAerkr0FMgMEp6sQqzIagxUQZwpB5HPcy2I6GHfuF7R22Ox6syMcxDNcy3LYoA
LdfP6EpoB9UO+j47qQYcsmVBmz/Xgo7Typeekihr4XLOZjXsVdKcBgG3P8766TbqZBDNxniD3wtw
s+3cRYluMPWKPZgcAmFbw3QxV8UhSZpuU2SNznIK0iAlqGMXCpXuzLCpNo6RZxuV1PnW08R4P/Ri
ugKleRGKhno3TcOdbt4mefEyKiu+Fr5fP6luRBFcJncfnyXxTnyPp9a6kfo03s7elN/ozXsKnfDS
5vHDMNnikAsZXZedkQVZ5OsvUT8ei3GRnTlRezAEGlOriWTgRmjMNR7ehibAKta88ebjpqPDcYWr
9Soe7erFrewnRASrmhrdSKV9LakmUdq63lFo2rBhAjbt57C2PuvOvAWg+dSMKBzpgichVWSYGZhO
k+qQNYOzYa89xkwRT1hKqgrTTu9tauwoq0HU4arSgcLSk7T2mcfWEFMLcGhvZ1AR+MnyBs9cZ77E
UIMCy6aBWjfLCBu5BH43pjy1BzzKxhL6hkb+YupJ+uiqB99ysqs0drvjWNIdqorsir1152Uivqp9
O73TRP1YmWl+bpLrZryP3T75jIsY0Ko8jjbGgK6KvoNNAe+9dBL1YQb3PFjNWfO2ZZTWnwsj1Q5p
f824MLrkMY+LyPPkKeM0dfLmCuKr7+Mt9TQslq0pdvZYNEGZSXlb0P/ctyqs8f/jW1NqcteWQkEr
2ZPDIdHOUppDgGRwfI6Y90GKWPtWFL1bRf6u+7MOlFw4az8NQBHm52JywyBmSH7om9BeN8jENngg
3M0HfKqg34BR565dhtAF3fvCqqLbpus2SVj1d8tXcsWlp9nqJaUpfxG0rlbJpMTWzuwvQ61r57yu
LbxcKxEjL6mLGtxmRMXu1jb3EguPVVCvVjquxmuT4bKWTNVXLxqcVQ9l4Fh78skXWXUlO0REsgpx
ILdFEQwGrRtTcIYe++hOd93i6Mau3FlOFJ+Za3mHsOzUDrrnSi7T73bwWD2cNj2KYfZOIeKlddhB
46bKUPs2Nop9lDQj2B/aHhNm3Fctb55mb+xxsfsmgJlyuDJif6uzwBli3mdD7r64ibiSSdonK20O
92mvH13mnA+8/6t1CcyIQW2U7xNTDedSK/N9tHyEeSln9jvkBxEVRxExH1mjXR7OYqivbS3rDmGl
BgBnprsfWw7zuZQNfvd0uKngI+E7UOW6t5L0mukMaAwkEYig+I3WTJ2oZcN8rMLIX3PoB+HKeCrE
JrDrEMBRIRgZ/Z9sWkvIA48xR0NLyfpkLm6/BLr/eTRoJLle7h0tmCWrpi/kPh29t6ovzx118sXU
2mbdLdyisnsZ4uagVw3AvO5LmaGTnGy/v/5RJ6trxWZ8EzWdHhRElwR+O5ubrPPlIdLqbpvL5AWL
9nDX1+e6ctIXhID63rCpcG10EV9wei1+QoezouvRZjOMO2JonDWCiG5Hhf2sMx24a2L3cyGx1FOr
dJz7C20zZe4Ebr6yH8IcxbkutWddm8RpsHDQGwVxC+YgnpyWN2mfWe0areWzmGr7yU2MF9tF/Kn5
i5ZEmIGNrmfXm7F93yzi/dBPL66LQYtR6pUS1tU4FMbZd8QmmXrJDHgyLhO6byc2vgDByraFCtUh
HIZuzdNQ7LUhg/Jbl/He1bUEh0Jvntvc5qZI78CtxZcWwOJ9IU+jK/sHva0OMO7NNZMfjMmzdf1x
4xfN2esM/zQ6SbrFwg3Vfk6aG8EBInDxxx1cl/OnV30XVfpN9QnRCKHxFVRceOtcpUzKLdHZ9x83
SVc8k3dxNsjywAeJCqxr5fyl0YuHTlPJZkwM9wAiuNuYcRLt9A98fOHdlnx0MKemPHpan95ZOhLw
2PTMl6TX3jgKeF/bIbsaPTNEtm9+j2Kr2IIktYIlKOduFMU3zUGrLhc1Sz6U32QbT7tiaB/o2Wqo
reKLhiX7QGGcH8elJ8nGrB/AM+Ki8+Wj1cb21q65NuIMPZCp2cZT6JgXuBfiq3Ah9XWRSlASoe5c
RXWmI4HRkxuQFJ1ITZRicg4aTxr4OYlwMKa2eJMoQQCc+Z/rdLQ3i8vVa5k4jsJgDjDY49dk/NYq
vTu4Km0OeKL3Zuxnz5ZRY9cAdLFB+LntFiVGH/vpBq0QNAhlHI2szS9H25FyYzAiRYjFVqpl0VVb
ZumZZeOgZ7qHBDd0Vx+X0hBZj3IasPItNg66iLDcOB3UUlwXKvaOTpaqIJrC5j6z033ehsatl44y
iG0KW0rlmwQX5HGSjmTEhz4IIWt26bVxrThvYHm5EjDSP1em2a+rvMzu+iQBOtdFG5d2217hwgp8
e1iPmXefz3Z15Rv+5oND6tEDftDLAWlbFt7ESF+VapONyvNjQn86m8zoxda3CbOlz1nbuMfIhMI1
V3RJw17rT1Te9iovbfOuqcZ8FzWjPHpdNOxBfnerkp7jykiS4knvu/Coa3W6HtIaO1Q5vMEE4tDv
f1d6T2Mxb3aSP3NjqyE6wHVgaOdJ77lur8wkqy6xYW6Y3Q3o8JpyNUb+vB1c4x76UHTCn5/uvAho
QJbodBmtqb0ZyQQJph4Bspco+rV97ezz1NA3NHjywBTC3xOKA60beRxCLTdAD13eyMI7domiyy37
eC8MAUhEpvlhWE54saY9EE3OnBzM4n2vjoQrHy3PjG47R9VPpkE4hUcjg8VoEsJ5KSz3LsbTl8Vf
XNSF6xYuxXac6kXSa+ABJhMrrVskZV6JoEcOQ4CVObv45Wsbl81javbtrtLgsn3cxJbUv9lin5n5
iqfHNqlYRbmdl4uXjW4MUgsJzMe1/PFpX7XWBszcCbVy/iKdNmC8ZN/HtXucffhCnaiTVSWSnNYg
HhKhxuK5p1vbD639Lt0kyHEiBaKXNQW0BgxycnGHDz9/gNYHqdG4I5dA4qviJh9ECv9mVhjWvHnZ
le3Dx0cl/FA7ov2QuvG9uWhemdyKAAUlCppGf3CG4cThxb/OrOSOt5nadKHf3pZQIGdD4aNNQ/fM
EcE6KFGkAT1cufdV1RxI8PmGEDq5cy0GcJZh2LwsXXLH6de7kgVQt64IXH9hiyRdvu10oeEXo3nh
FrzWZocsrmbunqBGCz3Z7GNRnF/7dJMsygsheV67NtODKMYXXLfaMU1a9Tad2skaDqGCfzj3pn7K
AGPsoja8txaB7wAh+YR6f90bqjpP4bwqK8e+TyYxXlv2dKgnMtEiiSCi6iPjAgyqJYJIuAeGKl3i
h69pZEQbk10X2F+r39gMdVdupIavMkyvc8IDdzXv4HUOwuq6ax4cDP7bOqrlVmkWgvjBLoMp0R7i
j/QNTiteAEp1oTQ64QknjwiGyNVemIfR0PKrJ1M1+W7IxKUz5mxT4kt6SfNqw8l1eouawVjN0dTc
GmEMgWa0051fAQkYYzd7CpUaj25LmVKw8RoG1MyORbYYXPuzMdDQU6znZ4ZrxmUce1Q+KLBn5CFP
fTeBAKwxKRUk8QR6YapD5iB9Azbu8hrDG4r77lHJ4ZWiergG7OYG9AG8HQOtjdGJ7A5UjH+fhTHd
jKgs3ugBmlcfN/Bj1RmoOUI1NgPgSPVOYq9BLJSL/ax1SMMiC5c3KpUN4MIBnTVfs83hi6KKpqkX
QgTL3SfRW2Kbqi7bM+BsQommdrkJhQsat9fsTeyP6l4RntGiJLii4bkUWfrFHdLnzmppY0x6t3Fr
i3C/OCSbqLLME+WIvXJNrzn5eRodhOtxmhltnYu6t5lf+02XfE6rliqtGbu1NI1pmxp+B7ojIfvH
iy4fN4MoP0sSejZG0rbwH+vpORLLUmHVF8sfs2s7C82t0UXuxevYzCh+5rNVd9VGQQdCCeiNwVCG
8SOnys9VZ5SbsCjt9dA29ZMk7DDw2XRXdWe8zDJMrkNrTq4dFY37YWpfk0UrXaaxPNdm7a+iAdVN
VKXL2w8ZTyHFsJ/KGW/aWF2R7ZjuRYrIJOrhWTax7gTNwNU7yVvTvlcT9hbDb+xbdvo8GFVi7THT
kHVCE9TqyxtGQNOtI8lB8RxkZZnj3oClCXLVibtS1zdC5tUlZQnXtfhAdYlUjk1nY3mjcbIFbBf8
J+sPqbJW5+JgJTypnk3NmDrGeLsk9Ux2BKGqRQ4a62F86jQTmpFZsNu7c3ZWbXnoFBfUjIBzmy1I
qzAat8RNYnYzJxTvw6up1e59W/TFqjAHPMFsYS9YGmJ0VC9ost6iDCeibuH2KPGOXUqoqoGwud4q
HSGAXY/tpvLNR57QcVU0FVFL/SsqlhDKW+JeL9aqI2qex2Y0Z/5QAh0L12ZkTTjRlT9hfsMs4F/N
YyXZvxf8aleTNpXBbmJOPN0gQDhUS/SXMgpU4IsqmgHZWsbYZmor0r9yrmIHq9QL5pBvUYdausla
SlqLM0SRtneNpoUHWntXYzkM0GAA1Qo8ESuLsuFUYPhLdIlqIBov5JiEd1C+t5M/im/DScXTjc0S
9gTcGi5amm3MPmoeRDyEN2Y13zO+SDc9veGrdNqNVazAjybDbaEV9ouYp5rkSjS/mVa227Jv1RnE
sROMKYNy/4EoC/9as6N8lYcMDdh91qGuR5DSytWkWHUGo28CA1XBUVJdsfbk053ZM2PVRAHqOTSQ
Nrqz/dDUFCXR7LPIi8lcjak9BqjJzJ3SVHXjhsbbmA/T59RIDl6W9yjN0ulzQoQilMoYjKTDieND
nTlbKMPBaULuYajZN8l7EnfZ50yk4RZXqAb00K/Wld1KWHE9Bj4aRrigSvuOTSO6wTe0s0oOHKOu
XuKwx57VvyA054RUia8WkILAD8Nqaxv4XRL7CyGV7kH3NHuldEu7b2nWAJ4ZF8hc2wIxbMovosL9
ROxIt4Ok+q212uTZHOhRK/VcqYV6liLmT2Wsnj199HZlBXynKkS2RuHs7DvhkRGCa2On+J13ZXzL
MsDY2Zc7Ta/ma9lYD5JCpeJl/kIb5jRUbuCGVXMSNn0kPaErOIza8wfUu41hKcymfAtHpzqJpHKC
XBfRaZwNbWWJKN1Kpv/XQ9aBk+2bZVn13hZEv1vX/rv03NWcv+XNGC8Q5vi+6Fma/XbCyBFpJ0Pd
u24F1HbqIXMvyywHaxpKjXoZaq27iczk+2w4QTE+xS79wcKNu9vcxuKvZty3XQeaSM/VriEzdeMx
CdvUYUb/zyu8u2Iq6qDtUThVKiu3gCWY1YgGx8TcX9t+qu+dKRs5evuPjmqYJSh7l2mjcazn+Rnv
LDZtADKnyGyeBLvCuvBQUlTeJK5T6VlH6enzGn50kGUOvR3R2+tKWk9ZUiDeSKuGY8qTB0bnq+iM
S996N1HdfNSjyXG09L1yx+j0cWO6LfIlvz6XdmtdmUbyPg5NC3J8XEQ2IzOa2jpVsVPffNzodGtN
Q9RXbohkyY28LdS88NIKrdmFMSYFp7bETYjSZ8fgR4H4C4wuVi9dl6/9Vq068eRqk3PvJ3P2UCZH
M5tfuyg22btNetFNclM0cbXBViJvMnf4HCkz2XZCqTXipvmaWuvUtK0bFDifZsRBN1NsjjdD+HW0
lcLGwjakm+iKOAmDJK54loem3n70W5KyZdq3zP1EytKJcyZZ6xFwg9ZJi0usQgm7Kp1PieNcFyA1
sJ0UTJRzdfiojnl7XLLO7E6l2cFhxC/FIaqilS2TN2d0nH21QPkmjEWmqr8WdJCDtmt0ViVRrzPo
Nu2c7AReCEo4e9eQzIxRZ7DPpUk70nGLcuumznC2hm1tU2W0mgEkZ0o3eZuHa3q17p0fZ+gmGCch
Zad/pU0EKOdEHBJ4VXAkKrWTSMv94OCtss0LCCEdMJ2bnmCmcZ4bvRdN8Iiz0dnOiPK3HK6zs0Ej
fDC4CDEshJuIR3yrGIGuk+1sth7XfGc/DK3zPBo+eIGcnaSYselHZHxCaHiJHP6SnEPAwelAblFR
b3FThvvebq/wiZf3+QSqz+jxjpTV9JXiHGeG31yypOENS6gkMx55L6vYemUEASYGgQL0l+Qd90WI
VUaL4YAtmiEV+g/QwHCJUYY0mlF8Tbr2GkZr/T1GZmy0YXSLBjsNiqzeGK3oXkvayWuOYumNDF3i
vBrvxmjuZ3/EJCJd665x66+QEHeNsMN9peevXoFHTCCpu4vu1YL1lmGszg1syQMCXmuLJR/Jm6go
HpUFfgWhG1EUT0OJT2vq1aLB08qVn4EAl232LY/Nr4mZmOc4AUXvSvZttw2bvefEc+D5Mtv6OsMO
qn/QQCbdHqt87BcBketJ/UDJBd8+NI7lMDVvJO9+M2EwvZRu466wn1brPAzbXdrK5BLOGd48LBG9
FbubAhoKzCu1WgbKa0tzfMamg3+2Y4l0BPm99MVai1sDE2I7boFuGaSHmiPyRWB2RI/YN3Ev2l1C
V2fFCaCzbPwEntcj6m5aAoq7pKWhAujaUILXi3OApyJ5bOkarVQDo2gVnmSV+MdKdtHp48aGF7Jj
Zhdf6r5k7tlN/mlKav+kLx9JNaOJa/Vyy3JurOrxeQYTcOzR6LFpmtFDXqFZ1gqiNdHRj3eQr/F5
WC31TKa8vVdl0wlesRUYekHdLNDDWKmVnztvfIsk7pnQt3DNMpCfO94gOcp7hj9+JzdkoM34gxz4
Pol1jWImxrCRbbBwnJQ/ot0v9Bs5+unBmVCsI0aLrzJb5HR3XDSq/sSY0akCzxzdLcnq1aalEFiL
lkXTMJR5tKheG8FVX0rYBZFrmUwo5RdDFadUmtG9nSJgU24uNlMXM/IP9WmLCNyGqI3PlAoWtCdB
jXR09GSTlmpte1SArDLdXcZZ6hD34SPyb96ZdeniJdS+zYNLpBhjVVuDATJrLeioomFYkVbjjof0
brbuuR46ttpIf5cdkMA0L8e9JtdMoHjfJIYOdgfHlea+ZFEpTjCvDn2EoWJsuKwZHPWbvoiWa3E5
jsa8eAqgoNdaW0fG75bWQTGrJtQIuIT+RfDDf8Vwk51pMmu3DMd2oV3+CqWetAmuhF1CZl7WokEW
NK5jCwi2D3ph6n6Qhf/32/h/ovfq5gfb90eQ/RvZtC0xEN2fPv3H7r26ei3e5b8tP/XH//rHr5/y
Q7/fafDavf7yCRTVpJtu1Xs73b1LlXf/+Lcfv375n/+v3/zb+8e9PEz1+99/e/1WJGWQyK5N3rrf
fv/W4dvff9MJwuJJAeT9B8N9+SW//4/lUfz9t3/P/7Z6jV/j//7n3l9l9/ffLOOTDmHd88gKtR0N
tP1vfxt4J/Ad7RPhOB68rCVcl9KQ16es2i7++2+G9omULOI1HZJsPI9/fvubZLvjW7r/SYMNrZGV
zJTK0i39t/94En55Df7zNflbqYqbKoHitvz0nxHw5OiZgI1sLKx4aR3L+PVNkKqRccEwEKzJYXfj
dhO1SgRk7U4o1tRVmiZdSUbLMCPnKy02J9z31PoDA+P7URKzp6CMf0dvejXOut+dtQl29zpKre+j
jAdIWw2VMKlZHm7jatpNMWX20iYm3DuaPbL4NLVNbIz5UobFUSZUVwyT5+PsEKHRckgyVh0aWYht
4lsUIxzQbf2s9WX1mrqFGQyDt1L+ArgZQ0SQBNNyuTtSDSqICTKPV6ZDg21VYBt7KrXZusA6GsZ1
NOXuyvFbZw5C24A9TAf4PTaj8cYcGHKtfIe+SzhF3b4twuo4dLb/MDRGA5RcDbS+rY4hRlTHmbWS
+eRukiZvaKm1hlznGLYYh9aMcDlgQzZEk2x/kTCATubQ6g+Nryts3ymN67KP2xjkQ6XdFkZf3PZI
5ekC1sMuJ1MVdovRWveFWij5jChz8hwFVnz6QVj+mlQ6z3PnJzdTqny8xvRZXzuU3IFpyHHNKzU8
Ndix3+gC2DuzYlZYQlt+xGGe1rsK28irVtcUvn4aJxTKgwvoohzIU8T0dnKsmViN0jEQIuk9+TQM
e9d9bNo3rMHjM+MxLegxsOwyTjv3RILylvDy2UrIb2GkXYWNheXXtjY4rzN4ORONICYNZzvM8Scb
as735KBysDQzgYu2Rs5Dap8NyEBr7H3vlP3BdKEaer4TQXx2ymNUWcaXTLTlfefMzm3YSkpcu+fY
5PWEWcG0H07W4DtPiKaTa9VURrYSQ56Qe4lJ95ig803O+Zy3CTDJ0hHo2U0JAcSr2vg8G1k17rM2
i/RrepJMv4lOdrfGVOkJrlzecitjrBhSlSAvid8AmJ9snTB2h21m92N1TPwEC7uw45q2Q0jMySos
0vBqxgn/agNcXsU90Edj1pJTC6QbaQLDf68pabXTDOlplF3NzAuwhaHWQ7+UgAoezXRXtMjYbb1B
9SDokJOMoY24cLoUil5XPKrIoQERGVWerSyobxcOsdQLLtruh3myeKjCOnZ2Hn2vRzldZWOpGReK
RFNuBI08ezVOcYoAQHQDGK0wdbZOm2d9IGmvzEfqTu9HdPJf2gQuyVtbyep79+uy///zLkAg0j/d
BY6vw/f/ZhPgx37fBPRPZF1oBula2KFYvVnqf2wCpvtJI8RSX5Ze8jAYOP6xCZj6J5e4SgcVjeES
zGhwd79vAob3iZ8wHN/UsUkhKjP/0ibwscj/BOPn7jXb1klJNMhaNoiq+HUT8EU924NBYivtqewr
XQM33tWoDaqzVfRy/Ow3utsFfad35aVyCxr8bpq5KRhk5lQUjYx9tN4eqvNgGfYQ9FqdLdnghVVs
XEP1i0zb1j33JYonSWgCF7BhXWJbTLSip1qFm4KutHmemf7la7dyzWyNs5dyGHUgvz4pGu97BsyV
UCgkoUB0a01ZHA0nS+2xlSUuwjPgtVQcWSpv3LRwcmtl0MzVVvM0leaq0AlOWA9jYbtbkZldeQSh
Lylgy4I2RMYKE+4jn0iyVWm2+rPeu+WTISwmtvEyP9tgIi619RDnE1qLpla5BbSlal2NZjK19TWP
Av2nETepvzK1KNQ3NeyWZbgQZWJDyT9wmeZVPZ+F3kDTgb6r0B7jpUYy37gLdH0ErLRNC2hn3zCI
Fva+rA093cFq0eo1k8XpuaqSxqOQTEGeAuGLraA3W3PYjIzcy3srNZnRC6eH0m7PvfAPRi696ark
DakdE3Iu1D1N0hgqQFrE3qNDJ4gnBhdQuWU2bOfQn1FlbGqt7fu3sPMLa2NqJYzBFo54TzOvCrPo
kkSqH9ZNl+vuBtgHlAudNoy9dZTekqucJnr5UDvaMB68ruoweXvuzDg4n3vUJ5FV5xutVX2Okjbu
4I8xE+yCnESY5gn5YvWZ3mPSFwstKrdBgWcjmDZkzVoU2efUTpoGkzEHTVIjwOKgXojhKF473mSK
fB2VNBtCNsbwXUfd7D+XWpo4p6lNCar2Ql/50AbIzvjet6L0tpnBlAEvN4DQcks/kh6Vl0bZxs3j
SX+ZnYGugidmpMRpT6WwK6a4JokoRHCaHxnhYUHOOHD2DyHx29FhKLAZf83L1mk3aYSEYKVZnP0+
Vpa/tH7+DyqiDcKM/tnS+b/+XSbtzwvnjx/4fdG0Pjku8yQqZ/ejQCYy8ffKWf+k8eXlOzohIs6S
6PlT5eyjhyXLTrdt19F/qpzdT6w+JgQt6maT7c39K4sm9/NLqtDv+dMUzYa15NUssTc/JfqQ2DBn
sQ3yhpE0XJdONs9TYWhrYnTcQzW78REnrvry07Pze/n+c7n+52iY5ZeSMO0SY+oZcFOWEMmffmlc
qmjAEBvRvpmriyeLhly+2N9Ah5df8CgzCtMQberFiPqO56/6FydGw/4vD5tzoss2BozDtm3H/lNi
Ttkqv9cTP107nRN9Lgcbmn+xDIYhtrCOM3Nn2CjA3DS3MzyplOOBnoigKsL0odKylK5UxwE3nP0J
s/2ol2JrFQN8D4trDNWoVUbzuozJKQm60nGr8yyTybvPvMT1DpU9NEAzZDsaatj0UWwz/cDZnkz3
ctYhBnqGplJAOIzNx5WrMNWgVencpOSgHQvERF5VtHfweuMxJGqtD2lbAUmnogTaPvUIa7EYtu5n
tMxwFQsw63LVxPTebhGOVeYdZ5uoRy3jdN66C8E/B/5g2TAU6PcAvLUakA/BVKTld03gQ92Nee/Z
S+CS8NdOotcvlmWPC57BtIDzyLnyV8bHeUOElSVhqfkkFo60JemhDuAEVmrshphpls7MrYKtgfnq
47AjcHwFOQsY0BjfbKJgWo5LpJXKBcaJinVFf1yx4HLEMtg7IsgWnL68crKNK20wddIMP45reloD
Xc7BqbCn10sZb36c8qaPE59oBkJJ2gGYOCeQLpsP+VITdh/loftRKlp1GLnXw+wgksQneR1bhLfN
Gl69XUpWoRVYxMQoxOi5s+P15NwntDSGejQJ7rOaw8Dt8jgDWWfrHMmcgkkV25G1Mo1UXQ2ZPTr7
0bCykUn3Mh73LOmxrcr8lOIpxtNeuDstkfFGhcVTbwyqpy7o9HUzO/R9GCsI7CDhhD8xhYiESkDO
D/3CiWhABmxE75DS4OUOGRmaTqJSqPIdKIH6KNAArVU+hqRFZEhCsjKzeBhjiNZURvo6dJGGNqVy
t50hvreT6CDSl+CpXLqkVUiJNLrJQzhyBO3ThhdeawOa+ubV3HrZHr2avk+Kol0hWIV5VynByMaz
weN5YwsrAznYiPAgmMn5o8+ICPIBSlm0kQMtuZahPTSlTpX7rhXGHaqHGuiCVM0t4/8lpBLi3M70
cS3EdNo4PVrRiIyNOByJlwX0aQVOllzeHaLG9liqsoMhUC2pQEOGaMAGR2OBKIisWcfEofIgan1s
MLiS1l4h5g1zcsXInGgTfUBu6UMKWk38WPil8bT5Co5WdB7mHu2cyOMQ2Vupxxsn6sHFaFVQi/ym
tqZTXjA/dOwdm8BD7jsvpiw/jzLR17yncmQviR2ADGo2hEmWG4/hZ6BRJT4WYymuSjsCpJCWDkyd
xotI21HuXCMAsb3yzdEsAFl9ml5zZDVe/L6t2q1Vw6xZ2fY0+uuwIrnpuuom/JGZ4SySPNd6w76s
jYxfSAC9rqUpxWURdFjHqjDa4uAYmf+QTPr0ljSJ9PaoP1Lr3qj9NH/M8qLRtggyua70uCdRZ5iU
U601K0fG3hrJi8h0nHedTosc9/Rnq2miJ9/t1CZswj5f9/kU3UgC+g5RXrTXbVG3t47r0u5QACAR
UU4MspIWEfaKbEj4/n+9rPifdCxzfA0BB1vuPz2VXV6/JeWv3bk/fvCP5pxhgKTgBKZ9VBG/H8qc
Tw7ZZNQdZLmzttJj+6O+cD/RyyPJz6ZrRiSJTb/sPw5lxifbA7WnmdydbfMX/pX64k+xeQa5jCae
Nu7PJx6NZuCvW/2Yul6sOnh3jTs9dJO1073+2Ln2v9jRdc1f2ry/HP6orgweJ+1yzzM/TqA/FxWT
AbEyldqCOazlrmmHLr5GzOIPQdWAAwxK13VfLSt0tGvRGn6+arOyD0841LgkCItKdJ+VIg+ru2yU
kfcokHZ4BwAIs/vFoY1lb6yuqL8aIJfcHX6Vhnzcwu3MBvuDT7ttZWJbSEGYiQLRZDbGeOTFZCQ7
t4EfCFLw/7J3JkuSIlmXfpxekQIooLAFbHbzwXwId98gPjLPM0//f0TWkBlVnSUl0ptu6ZJapEhG
pGEGqF6995zv9EJeL32oTF80fcz4ONDNbE60+gyEhg1qH+x2ASwcY8zYrZAxF9+lMWjMA5Yh6rYg
wCx1q03k9G66kmHHNgk11TgiMy6S1k0hVltIDFlvUHEo8/PQyxF+dB9Z6n0sjHqEZcUs9Y5Uvra/
AGIP7XuEHmZ5MSPagBgclyh5Zs3j/BOihiigKDm5ij22NoMUTXLf0NjfruqJadc4IZ58msI4Z1h5
Ir/vE/Sgdi/SR6dqCXKIQca9AW7rKS1bEDE5Tb7T+nuN96Uuu5Yc43747qOuh0TX5vdhE2nZyRED
nlVbJZDsSq8mTojzrAbyiIfXBG5NJ/FsgfAp+bGnVfev8s3pCaX6VWQwmXpwaurIjJx0tXXu41iL
19DDEHhMl6X4YuzItNDlRo4g/kuoKPdbH0+nyKytHaEwZNMlIO3Aqaz8XrSWx3bRFtum+GqxLy+h
OrX7oTNTxnxDYSjHKLCc/tUiHVD6YtQbuPbI2NSXsnQSHnlbsITOLOVMwKxOZcmHeOWlVYK2y5Vq
FhJHjHRBPQyKUQ4HfNxTg1ANWupU6c6yoQkNBr8K7MJG7pShOhFBz7dg0vIsxGjSi9NKRbLxNkzv
kgstT3MmaMqM4vhTayrLBFqxYBXZ4UEqym/TCMCAVgi7zoZaaPkuikoQmX0s6mYDqocIJz2yGO7R
ItYGUl84rh6zxKgBE2F/S46GOrSZq9iZRs2Ro3cFqKTOI7Yf0fS3mY6e5Jru4yAOc2MzEye2LgrS
g0N+0Tc6ODaugpE7AGIOp17UFqgoeeD6a6ueZ9ydwsQKM7U3ckq13TBX0J4nrCCxrDu2W1HH8aaS
evgeRbp8Viqt7V1djdSTyhH1XCQKY68qaPDftdUFqRM8ERAT/jQqGKTmKoFGVgSHskoUiJPkpY5h
qNHbnskCFBbxbXC/UCLXYodtPd6SgDGAKG6zc1okA81f5KHQM5z2hW5zkS3sxSok5CtrMdrHmfb8
tx7Y8SaWifJUGEHsqVTsqxifOR8l+hWRLMSxDH3sOgla4lTAdpXDpD5NkIJ2Ud+HRxUg8lHL0nST
CeIlYNcpxichRlu1XXZFVT5FRD108tFKJOLu1F/kbVreji3TPIU6upte5jVXwrnOWZXYrkN3iK4m
EkoSS7odhWQyQguwr5L+Mtezb0S9z7HgTMj7l7k495Ye2xebE82pyhEzM/obqaf6j1owQeT46sLX
A3R2BeHPEW+WdH60gXY7KAwz8hnIUuYcrUR7CyElVjMqHComERLWZerWFvgS7CTDVl2tn0afPAzI
E6GPKN+1YTgFlJXgGDxhfYXOvUwfbKSwkJe3U32Oy7vCvsmxKZaZQAyPNkQFVrBvAYHkEGuCYo/J
gdHHvolvJ6l45th+KqOwXZGPLbKyMtv2ibIba/MiK+t1hM+Sat+zNrzEDgV0MbyzTHs6PEareyI4
D8iFelUCvlL6+6oRN9pEtm6UnguyNw2rAteX3WlzcSoIHWP/c1XNIFAOelSl7HLWu7lighNnrkXm
dMa8pJZYNnARpjEIzvkzzawNz4EfQa9yq7h8HO3XBMOZ7O9acY/hfMsEYauDBwhNL5octzdDXyPa
N5qvouh94NTRPnBS9vQ5PmdQDA3zzlx2i3KcqkewEtcRMGhSNe6s6YP5BpP01XhRD9PzmqFFLu0m
Dp8tYtrzKPSKwd6BJpMAi4NjTaK2WSvQzvMdfTCa/wRmqq0/ackzyRSHuQCgNfFCyNelRBQwXVkM
/QH2s2a5LGFMtT8z5A9ldx13AECiz3GN2wRsenSG+qwo6C1QlSnDA+k4qEGjbdFyVAAC1xMNQ7oo
zGCxU8kzdrDo28himFLMYebr0cuSauemcraMW055dwWBu+l2SXe/dNO5mTgbVNSpDkLxpd5XmeaN
5qvTfA9LjI1m8tiGuM6XLj5hZTvkGPB0SI0TvcsWZhleG4ZRXigVl/MSeFCmIhyZg/EdVOPCgbxr
r4v8SbQ3KPiRCKReW9uIbezPZrmvhHOxgnIDBNU1l9Yvw9C3AY30YUNH1vBrVflO7eJJ6xjqWPAq
jR6kQKz7zQInuyn32SLQffQnXRtIhHpYVsRMAXmDxQSW+Ban3iaLl2sE2y7anS1IyGT+qsvvmdWd
Pvc2GBGzRWTTIzzAggz/0xXtzGvHkpEALSTkKdykSrpZgoHIz9yzx+t8uY1YwGqL+VV2aM0Loau+
0WuuVai7MpSnZRK7cDR2ijJ/IylzQ/YqXf4YzM+ibzbpqtZbKXnG09JOB6oE/tlKvw2RPQrTjtbE
Oq9hiVGqZ2FU2M8U+JKzcyXt8LoFZ7RrS+cUda9IJ1zyrHcDP31V2hZbP56pi94ck+CcCr/mtW3e
dCNkKLZkLlknlnjr50PO4HOHe9i3O6vdtMNRV9+tdOfM5rXd35bds1Ju6+VVNE8p5hi7vDFpeEcq
22F1qxMbo8vLSrabVvlicmWGvLhp9CMekdZ3M4mfOoerFLDSEl10k65HYGlkic3fVbMc1gS0FNNz
x09pqoxSVT93cB1uxhS0adjuo5z0t+7GUH2xLNcoAusYTvRQtofcLL7YDHeIMSvkgsl8mtsE4dhx
Tu8wgCBFPE1GskW4iN+GBWQBTzp2Gxh7T51FcuilDF8UeYyX6txZmqtozBqKu6rYTcM+zPexmvxg
dkc8UfKAZp67QOsltSHxfBh4KJxFTpu0fgGxmLh6eK+MM7+oTv26SRIBm/vBMcPziONuOI15+zQY
1h2pJ57ZH9jRq/it573S6gdU4LQuHgoFUHabw2lgqGLlkavmuqsvw4GRv485bKPa1R2zapoDkLYj
XvxoQunOoM6wzoIZ6yDWVMOXSqw7S0KEJ7VRLAnHqjwTDAIDfa8eKIiUaKO3FWF29nYV4+U5Ujrk
NdUeL9McN9ep9jG34Emz0NfldR1+In5qnOYYDsc4IQhFomSKbpXuOyK1ziS6QN1GNoqsgOzCB6O7
SWbq/+RawZ6UrjMhmBGgMZ9FZdJ3AFo1tbt4ee8QmI8jC/qHLBgX1LnhIb73Ohsf3rSPMuuRqoHZ
ae4bBQxRRW5whtnBLpbgkNT+JHP1bhwmlxHuC9bPJyraV00diYECyTsqnmhZwVYiLLKkvaa224F0
MGs6KeoVHBAibUFi0L8/MJ67LDhUPD0yiVbNPBhKQAVN1OwDFDaelW3cMvpv469IreVWTJRNkdI3
CLklW1zRg6ittpx+9hExJgFT+b65hNE1tG2D5S1GRFZ1aLz6HiSw6NhnAmT4VnsdaNMrEptv5Muf
s2jvy8q6haIO4QVC9RxgjlGUD7vKb6V6QP4b4o0FMkhJU/NZLWcSdzBGT7CbaoLtUe+qj4J7HWOv
kvKm11qvD+JTK4KPPiVTpubYwgNKrLaivU2Ng9BB3WaCY5LMfsha9Ntkcp41pCgu87YWywv7sUb8
J8J0l6YRq8EPczB2hoNBrNAuCStdJtPaA5FWt0Rn9FWzTutf7SIgY1OGijvjU2psvjcq4QfRDjg4
GjwtDXJeeXTC9nqgd+UU4V0q2XqLCLQysKU1M3d2e4MzktW1NOJQrIOH+KHpFXUA/IOs/R7SCAp8
s6GZfA26HHffTbPQ7RlyL7ZPc4bU26wOGmL8fgpOOVTaOunvaAP7k1AOGhucMAz0CxgKatZawh8J
YLjKCd0IgtxlCLgNu2RxpTRc7tujY9b4JtGzZYQAuhgH/Jk8mKb2Vfu25YlwhxqLWqweDJGABeu5
rgSSPdJnKIKFVl7XeUQlqXUPeWRha6KZjfCxHIHtM69D4ceEoOu8KcHuxQsviwPHpzuFVp4L2HYL
DPm+iF9TQPiB/cPA7m04IxrBCddp++50y7XZWfvG0LHZhq7oyjPRG++54BmNCrcep9WZ/5TZ3Rvn
vPE0pTmRvrr6lq6eGEUvVqFcv1+muN/RDtvqq9lSgfNqLT2SR7kNg3JvSLhsVY3s0x7EaWmyyosK
4tR1TlMb8NUKkc/i1gQCPJTRvgqLc4jHowE6ZqbYi3AEoeJZPMGsEqGKWzfXtfO1iPh6aluv1sPv
QftQMSaKWDm0TXwSWbIp4txt5PCkDthVBvWC+cPrzRGQh/la0ujjdHGlZvr7WKrbknsdVpWvY7gy
asKR5MlyeM8FtNFu1yo8HZi1WL0Y78ZkYSFdrZrZPtejrP3RZuLaxwXxraALvJQOD2fkvN1pqhV6
WSgsfBCz5ieNGVPczTPVZvqgzgGxDJb4kSd1T0CU4WzR2qseoP2ntp1gHsQ0vTt5HLKk3CVVdbQT
HAqFIChNRCeozvQ07Kmj9dmSvRxqRBQbS4e3tbV78KYx7kkin8nhYnHKIUaPC2wbl6ZgVfqCR87a
J6Fxh/NseUtFkF2lpVLct7UgiGCsSc/ZdBDRv8KoyW97uJpPbaXYwfVk9Ali4R4QiCcHJUVyCYkZ
AGvb0YRpSjnC6pj0/JOAwYQogxS3zwNW2bG4i2dmSEeHM3Z3q8t6FK7obUklHY/gegwJtmOIBZaD
hM0HAVJ33TiDwrjaTsV9YsCuo/bIHm0d3zljk9iMz3HRl992lAWVp0Wk/sHUpmIwDCnOoH3Dl/+3
W5p/0xv+ZU9z//a/4uyP49J//qW/9TPFb6bmGCYjOlXyT+hC/q4zsX9zGOWjG2SGqFnMMv7Z0rR/
g/nr0GtzsO0gRKTb+feWpvmbJmxT2ugMCWZwHP2/aWn+HP7+udVoSVVIRCvIIQm8V38Zmq5jW2xg
aefBeJryq77K87jdMBfMaZrJzlmoqYK0rV46pVH6285QZHmppE1sOZqGpcA9ABSFzJsYWBHCwEHD
LI3Ma1RM0+tz3IRAzYGkJsS/TgrVv5Jb0b40C0n/dJmz8YATNhg2NRyp6CkoMiX+obdMB5DtOniW
r4w26/UDwrBs8mQ0ioY4tawUexwNc3oET8yEx9KXrOaZjlAkz/lSomvGUZ5eh02spmdQTWXwHo/t
bB77LJV7e+iM9sa2gslIXanBHPsxB4VS7qfS6sp9J7TAwUWBRPdEjzWgQqJbFrwRSgSrvZor7T4Z
RrR/IMRU5Vz3Ix2vTTRja/UlndvFm3JphJsZuvmromRQUK0lZEDnZZYTZk/LlIH3IVpqLZZNsSAw
BF+aP1qKNTXUVdg2TxZYQH03EUUTXVUOULNDrTQtm4CDou62+KnNMYKsCzhXtWh29FzSJMhrcsC9
AOAlKz0qbku+CIErjRqiy0ROw2NVATlzpVbXjTFMrG1zPiS7oHfmjZIR4EFCuM6ipLadbsMdwxNz
Pc5RPT1r2exYm7yEDb/NMpUeyRIbybssQg0HooWfE3dHje+tvusWcC1+RL6IaXjaojFIdWUdK8E2
CcByU7sF1fBp9ohtn8Kfrc7ECn6aaVTlBaNre7QZttwsPb6Peh4oRZy1WSp/9k0x1DHcp04MiLBE
Kg97MefB9drF5AKMCh3jiUTS/L6Jpx6arCzpz+pKqY33eZmSCb82cNmR6W1Ea1s3cgZEQXJt9nY/
+77Zzx4ww69ZXDG4S5ydqEmp3fwfXAv/pMR+KHP+/3+PMA8181+OgO5AieX/ZsXk7/1txTR+Q1ln
4rfQaJMitGae8w+Ric48R0gTFcrf/s3fRSbyN4QYJsptibeP3hvr2N9XTEQrqlxHN6sqT0MW8l+o
s51f1Ba6lMx4LdPRGQ9bqiV/GQItNIsWhAuzV1R51hGUM2TTgUZzMqO0ClkqyOq0eSNKAMXZAgQ8
qPB1q9DlHg3LjmB5EwZOTHxqMXC47sVI0QZ1JaXw6mOaZBTdVCxeX9la/1zCLVBes4qjuxo7+u3I
uwRXhMylZrUQ581Jhp3UyS+aRpAfWagqW0tIooJce1JqUli6gCxQxLpLdol6JHj3wL0r1W2dpJE0
5IxC7vWaIKlLmI6pekFAYDKFMJV0r3YdcMmiXY3CWYnh4VGBPNvfl7j/rdq1G3PsEy/tmaCmm2gY
1kM+yjoRC5DGUdR8zk1pkymYxtZkFq4222PPi0cA+g6UdtBt7Nbo0+uZzgcREL8v3cDn6ovzc0mv
fy7vyAlzsS/aTmsujYP2zANA0+oHpexDDbAQSfecLvIpC2PirfQiekqWyRk2MEgq7QqtJiCB/Pct
B8+KspEo+5JtX+cL2xJ7LMoez4JO3xMqY854sThMFEP34WBgqbczpwigJnGljdvo59ipIme0IR18
HUoFP+dTiRaCTykZhNAmjn9OsSwLfy27l1ZZD/z5pd/agTJVn6iOi+9KYXF+04GeCFTxTjjoR2cC
Kvn1/9eX3+0fVEn/+/Vlg8Hjqyn+zfLCX/t9eTHN36z1f6DUbV3oYC/+sbywUJgrj0ezhIqwQ7Ak
/X15cVD3Cia1vPwSy5T2z4JMQy6sYQF04JsYwmJG/N+sL9ovo19KMVWjFFMZChsm/OBf6rEGGAFw
Qbv2LcveGVMdE3JRHadwOvZ1/5U0xSaLsJU3+v0k13PKkNL6G+RTWXT3fWn8vk397tD5N+o2fRWP
/WES/fvlOLCGpOA7clV/nnkzYaYJLZzal9EajcGZ0ypTIBOE9xnZhzkghTINjChynsnzauZVLAM9
dkjfJtV+wBPyNYzpo8j0x46/lzfz3lxoEsmUKNE/3Oh/c6m/LMx/u1JUeLzV6JKMX344u1ArDr1c
aTu96eAykXaAlWuJREbj6qq60rh//YGrbvFffht2KlQKKAJUpNp//m00lPqOASecVbY4tNmwse3k
ts9smHtRTv9FfZPmtFEBtCNNij6qoTpKtMGald9atjiT9UZlMglwiE7yH65N8Hj/67Wtj/eqIFcR
kP/52pIkdDIFO4MviS4ewjLfLAaWvc6iDed4wPyx4sXPqACosAjwQrZEFtC11Wo7JW2OMUFxgriV
HlNcpNuEgpt7FJd+SvOs60E0Y9e4GwIdE57efc78yc4W+6imksX0rViWO7cky8/Jw8DOzOxqou/Q
+7Sz/8Mt+FV9ub4tPJ3/+Jq8y38USoyhwH6hctO1sj8NI+NAY3yqRnWjJB1I1ERFLOjQlmkb0M4t
02UAX9MjcVfPpdPcCIEIj0e5zdGIYwvDU4l7qEJp6f/1da7P3q9vkYOMQ6IeMW129j9fZtLwibI1
at8eekSMQ7DVauPAZiL+w0vwrx+EZp8zm2HqrEZSrI/sH9Soeqv0zEu12hd6E70GwzJfjLiuVh2k
Vt7/9Zda17xfvhW2BE2XKl1nVaW6+vOHFSK3xmT9VjpQzSXtjF0lURVQrWuMmRR0IqPxovcRebYD
iKgwSWPsUsQ4//V1/HyW//zrch3r8mSZgiOzsb4Lf/jSQxjkitNxHeSlWTP6PAwNmPuL/jmN9Gkr
cel8ZvmEWh1RHNSpCKczTanJoVuUUVl48+iMjz1J5Z9QgC2i7EpZwG4puHRfVSxxPepq81iYbUBX
Pifjyq/TMPgPP+e/3jrEPiiYcB3SL6D2/fO3MIJQMKBg9BpO0SVA9ABq3UMEl/6HpeFfVy0+x+Qp
NG1hCfFTe/SHXwvbWZrG3cSId6y3dJS2xALu9Ko5K4Lu96Jf//Xd+dXMiLRgFTEZBh0GJDxrJ+OP
N2e0ojyMZF/7sKWpBe1jUwSM+J37uqS1pgI69UeGYH/9oezkv3yugTAPIbrAPsOLwAl/3Wf/8DWt
kqAgQjC4ufQPaGQDtzNMhi8db+DwXY+KmNUEIcHCI7O4sP0n/cesihheiZuPVWwBdMYsYOkIptqQ
9nk69MRa3Voz7COMdch1BONfQHAqqWATbhPHtbu0zN5T3B06WmepWEwOkSSP4fXQLBBzrI0ABG4R
6xXXrdpfysHuqtC3Gq0ryVyaLGZNTjijQK6Kab6bM5q2T2sPqDyoSmehD+jNJLi18wIeMF1dVfci
ShawNrYok70GO+ZaC1ut+aFn+kqgR91jMxfhvGLM0qVwrywv6xFEPTWEgcxekoZ9+pBa1hDu9HZU
b6kt5otujdPnVCvlXVly9t0imUL1KNUhhhAelorhlVCHtoHeGgS6Ul27HLsactIy89SUYvHmNK0P
VhliKs+bwTP1diG0cLyzc8BLonMa1VPnqjlBJDQhHU7NuIlGO3CxY32VbYPUI0xftVlgzDPPAEI3
bTAxEslWOVBAvK/efmhZ8pnQB9qnIIc9lgDdH/owOgQNAWH0JwghNinCjWymi6JoW/Shq6fGGjHr
tMStTBclr2HA6lO4lyZzL2EB1CATS8lLzV3npnqgzkjBdQS5Jn585s5T116G2czcIm8jXx/EA2Rv
wNIWrBrwsIa/jITDUURBZulSZhEWmM45o1XiiOWhnIliV/K0eah1YoshsWHfGpl7LyG+UpG2332F
mmSUCcKFamzxBEnlDiogM9K8yW4R1TtuNAIxcxwbEX+/6o1FcmAwrvsyRsFPXPtNifd1NamqZPw6
zzz/2PMBSHq9ABlgRsSSQkbqguAzSoJdEq0B6LwckaxVf4LCj/bZereU7MZGquuixHkHx/OsquOK
PMAKBpmr4IwU5o/AUz6zkTkbDv8GiAIOMKnGe6Di4HTTE0CPreNE9lUL7vMQLyraiKi94fCkHCDU
cXsmy/aqLH7hOI8xDbiNG/5MH4FSJey7ailvUjHavjJFgO2wwvGrE8qhDUnqQ7n+wnx5w0PTUtlN
L+OCUFAHJR3PzBzL8grQxIdCADTwhNMc0BSfJ/bEhuUHwXq6tfNsuHJWiXlkMhSYyfq9jKOodoKn
ll6jYe1gAfT4JYyHxQwrYLwB4bNFCEJHHa/CVEeHlFXfRA/XX1IkzyRuYULou4ex6ojBs/0FWVMb
NTs1E74ep4islT35R7Vr2Xx8ZiGYH+vXXJnRUJQTMUd4pfQUEli2AlYmtceoIDfMYq4SYMAurvjd
Uo2eNOS5LKtqF+fLqciat3k2n9uhZeZZDeiQoXyE+naxlo1GotImFBnxQZMTboYp+TYa6zXTtH6j
VKPpGS1qf15fUsJi53s0J/VAcxQuBfhYXPMAcRpb3TQ13dzMbHjgVOtClSV2Q1UbnlOphFyXQ+oC
G0VOAZQYctGQbPnJWB6Z0EFTr3RvmqKvxsSknZsaXDNG4Q4jcrum0zCepzpjdwZ6L5+pG5hR4Epp
P9PuFfoTWoHinYTYI8jgYtopJWIjke1HhVhqVj+dzoKtaFSp6VFmr4G8t3vC1M2z1jwLwjQJhdq0
KG7Gvnq15ElWiCPGu159T+12nxffbUzIOeHjebxryBOtBD/6nmfSE/11On4xE90OsNSWkJznoiP6
Ei3g1RKwLGQnU20eAmqqtDD8TlN8CeubG7nJNIBthpM+JeKLxvih1o6KPIMZU5Dh1XtT7sr+Lsxg
J8e7xA421hIjn79BkKPm11UOkOcTj52HvZ85HknFZof41i72ZlEenaDfNo1xHHD4qKcehY8koNPU
7mLSVjVyHvBsbm3jOWaNZvruFvK1r56UmB1vKpEn3ocKw0PSBJgzHfAeuAQo+GND7s/ozxHrgy6O
S/nR8QjO2YKm6ylo4fLAL8pfg173+CJ5qG5aXlOTKFejZQDbwxqvUKLgUgdlHQMdnzZ57Xh9TwY4
22iCaLJsbwh4HJRxq2iTqxR0yXKDaOXQy5GPqtrsiyTf5Hi6K5rPDqaBRFzCRdlqzG8d05vn95gk
WGTEHunS9Jyhy1eeY38N2cei0rWxwq1jo3fKvtPyngH+TROij5oj9aDnxjHu9R8ih2/ovGPt8YWD
qQRRLksV1pCOhAccFZBWcpvnkth7Ybla2rpZvjpWNH9MPtsw8vr2eWyetBaQUEkr2dwpQfaYO/IH
S5vfFl8yvzfEi1YaBEFJV1X3+Uy7jnCPW5Q8fR77eiqvMv17UgbVX5zAOOh2ftUUyabu8RlAPzPg
qjBTX06j5SfW0RyOjthoLMwhhBw5PU0I2Ors2tAPE9ER8jt1iG6wyZ5BAxkPZxWtT53dMmLWuki6
jXEplPfRPK38AiOCix3dh1XOkoBawXml4QZ84X7sP5oKrRtvCmqWHMBr8UFKtVctHyYBMCax6Iny
rCC8TDBYrUOBWN4m86oABRHtoHOZVpcSGUcHBQj1qjWMG3WPGfiV4RCDHnsbD/dmH0CrxwoPF5nH
hwkuWjCvFp030C+kI1p6SEYbd8ExgvE4Iq1y3AorAxONK8tUYWLlLftE6ZbdSSiNN2IMa+Y7qbNs
xLZHyQxUsMNHXLi8tF5sfps2yYdpJG8GNSSCq98bZrafJ5LFFf4QagifgOHdLG6yGElGPhJYZpxt
/ZBH0UakX8R1nWdFJ1IPblXZIJ4cT3Vi8wkUUjrDp+thAMHqkKsM/sYJ/DqukYjc5MqdzZlXZz1T
7K8O2Xu2dA9dfxekL2FxkhFP5cQak1fwOpoTvlZPBfOr1YlPT4Mvk/nqgIiSaQAraDMF8D5bhP3P
xvwhxVc+koeMnlLJQMxFK5EcgRuPbs+4HXUsXSLG7nCEBNgxwLBk+g6muq1pJavm45wMt3icvCZI
NqAU3VbNgL82DOSTrT7V6FgInoO4ST1gQQFqTbhAV8XQY526MvMj3ARPIC8C+16E2RYJ1qgZnlBC
qAyNclaHTyHAeiC8rjuIm+2LRCNm5I/aECOSJDodBBHlFCUrzElTupTTLkJPzHdZV4PIUqlrzxPC
G4XpfIHQq6pDD0sy8b08I2Seplp/rBHPdEpxcEhJAcviGam6j/l3KDAOauJ4KgdOoyGnos42KGFc
lanTGlQtlcwPwldrST0z+irXxOPqtYQ6xeLIXK/e0tSAtOIcGrgmSMmPNUb1yq6/jPymUgiecQ6x
AHbCKqIAciUlAZLZjb1CJLKrVc0+hVe0k/lP8E6uEi00j8OsblsVn5kd6sAnQLR3IFysxlt0gevg
vdXIFACCiuJ0NBtPsZLdkjO/t6MrKA1rAocjy50FVqwai7PasrcS/bBAJMTxtgOo7joZOX/4H+Jd
za3otdJzipcyHvlvHhinojVODnVEGhpwfGbQ+yRnzvpoF89FsVxZdETsnCgmRGRRjaZtVNyCuADe
idp+NILpFR/ji5VEFy34rAh4pvZRQjdDUT08Lco71hK3z5/m8Kwaewe9cgyKxFDLd0XZVQ5WQ6IB
5vKQEy0yvanExS+j45s9sty7POLxbwglfRXGo+gR0TufAs/KkDPC0zJfG9BGYVJbQGYqaEBA+M1s
8xINinN2pkMZXkrjHnFgCNoRwRmvfLBmreqj25IvzLTDq6Z5W1QAj8UHqX4SeV08kr4xPVd1c1ii
x3h5lVa3D8SdE5iHmQ+3c7qZkycM9PbKgkSr21gTQmzGMCgeZ/sEmcNj8/QM0kbbWn9pDO1ezYkl
DP2BgIbYBkusuBGvcWUgK4mfK+CSjdPdCueRru1kP0zGk8Nt65mcJFPqkuNtaAJVNcyW/n5Y7s3q
Nag/EvMADg6gDdkGHXs07/yo3RUcRCIsh1F6QbG/KIjcjKOsEYDi9I1YB0ymxguLOJruwNB9dG47
i6h0C/LJmPwA3eNZVuGTZehrZuM29oMWvI7tRyzY22iLchY8DNm7zqSo0JNNr6obKFwUdhlmkW0G
P7oeNq04TuQ2LCEULOgHrcRPMr0qNlK077J4y4wLvNi0u8RgYpx3DACN9oTEF/RC/NQTUS4RnwG8
5gUJnMIzi8rL6/ckebCba607JxQRsXhYQsF2hzlR+8jUyK+nm0V9nJ1nS/bYL1i3moAi96blJyCe
Hr7KgxNsLYXkwyvGtdsUlZSVAl46CGoFLFLTQPobS6Be/SD9yjXIGY/V52zZRd17wueIutq3ye2Y
iU/DRnFAnPVLP+ww/bwylHHVBg9Lv8BZIFnNnerJH+TXjAoujW+a6KWtuFX1qcHLUpicYZR0Fw5v
YSyfteZgO+E1SIqNFG8dOfRNlJ+BnO8Ex7OAPCczZ4WL1GMWZrvOvrNH8TTrhTtQ+UwL6yyqAzJz
6x/4aE8IF380Hcx6jBFzZd9Tlz+agVC5ccNlGGvW1a8AEaBmPwHb2KXVjaAV7g1Bp3t2W3gpCfbF
Eh5NY3qJUA9kY7MBeDFM+VNMVkWUT95kLv7UGielISdmaa8Qqg+cC8ApdPt12sd6S0esKXwOJEX2
ow4AOezN+QEVntA5NQVQ3Ga/yrwMST7eH9eqNw1qZoVIhWC6buoQhX1xSSPE9Ddtn3pV8pguF2YK
oU56yVWq4UzQ90m63KX9N7ggz8ifet3chPKCeFJS9ajGxjZ5250KIbfC8uoVbIytn9vOviDkNjO8
UFBNOFfKvImmJwdrGTLzeo1HMjcM4FiMCYKiCF0MXMK7AYC9TQ076ueyXjySsbsQjLp2NVvPpCAX
1rmhSlHs7aShb7vvlHOaHU0qbTWhYLQmBKDgS9B8a9mdo93W+l1dscVoVBf+YmxH5dtGexsefqJZ
Zunr46YcrF1Ui2eTRS4GMEXWexaearoEaIZRb31oUbIdZqJUnDuSLJXy1QKOiOCvLS/dGpmjvSOY
w6i9/A9157EkO5Il2S9CC2AGunUK5x7UI2IDCQrOuX19H88aaakemV70cjZVmVX5MvOFww12r6oe
XQTytwbbVNPEHZhcunZolSvJMg2fSmkecu3X6UJIf7fI8I1ma3W/tMwkrh8PgsmTIZmXe6H/Nrbi
1mAuYU2SBVuM4F2zTnx3c38N2kwucCA9iG5m+fPaGzsXh2tTkR+YXkeKEGTlR/pbpXWrYODLiJvV
ks+j3PTG5FexdbDd6m3y8kNqfKRg/1Jz9nGm761sN6ThHTZ1YYlxdMihicRj52Iv7fFbpdWyU29a
4r0ErHP6d3AqD6Y81tm0SNvgscy40FNhZEwvHvlcr3u25C+cyAUNFRfathYyeXVjdRrMvxwoe1wk
59i4xlj3dGuGx77Nx9cpJLFiwNgMeG0GT1OwzTiTQ33bwR6IeTSqt87sNnPMmVvYT5PalN57Z+/a
OlspFvh2HaxcK1kHKQqcFUwVluVzEnw6FNZ09yKboVm6yd6ND86wd6P0y+YbLYGTBN2H1N/pW1yD
mIqkt9LyS+GtQwbBLDlGzUEPihXoeSM95dQdUnG0YKW40jsDNiLVJ/ikopwgjRFxJebmkbL5mNeN
KJYGriNzwOGjHJCR3nLgxIzkL6SepH+bgps5BSdZZvuooIaUepE2f0tJwISl4r4G2kdVu8lydnii
4D+HM2NY3Jx61gTtXHEO9mTvuDNY5qLETET99lbitVZDfTCS+pJNAO4H8tyZs2JZiZfcJKTovXjA
pFuM5NbMAqAPKHFT/U9tejtDDKtco3CBL6eKFeZK9mgmSGXlPsObDZeB4KyJEu6Js8D4K3nVJ6Km
7qoA8pZXv53xTBfMvqkkMat2WWqvYS6sq+VNTx64ghoIWS9/o6BhjM/16JkdUQ0KiLApu5RJLUbt
l15eko/JFr7pwh3ZIQJcZGF7NJxpkXsVUJsAsk9Zc/fgXO4t+HEEb9kHmP0ol3MxkvoTjjyEDAk7
fdqPIc5kOwDFnzdM5BmRg/RzaIf1aFtv/JSuTqzqFcbPYF1FgM+zbtFioCiN5JbR2KHC8pz29pL8
6sJpEnAEclN2IcfBL9rlHh4Df31ehFt3zHxDS/x80n2vyCY65W7F9GDV+jGlrjOsGmDVOQlAc5FE
V4Tu964nqQbSOjI/RoPyysfAWqv5LQqDS1VJWpwSuexssjTSW+SFuKj0xBFiaVeaJNdR/Z5xZ3PN
bN80AiG6on6Cf/r4PGCsclk0pna9Smtvm5XeGvw4B/SatiS+HPSQO5d8/KixvkszvxUFG6aRIX5i
FFarpHY5QKtD4+2d2D2D81ggISzyjkVJSMdYG5+rYk6vZIIXIfhRyUJvQbPnIm4OYRAZT9gRZwjD
LJJd5nocevuUcEzNXBnxfcusblcnl9H1dnYU+IF7mvVh0WqRWiiOgVB02M3J+dbcZPSWjvJG3LQG
ZHoInn7MlbugVuYXzjEGEbYF8cWMLwIKVsd2jz6/xQDEwdPlLnU/QKIe+vpOmy3WRqF41ueGqBzG
5g1TiP0oSIflLm9HnPMP4aBd3BAERgOw1k0uup0+6ql1wXlLPcU2Ta5a6O4NzvgBNPzScLaZ+6DF
PdkuIsm4czUuWPQqeE9l+WjqDshU4mitcbxH+9o0+U1zmzseHSjI8qmq6Cm6py2qh2Iel7OnvkoO
62rchWRZzZMXJqtC8D5yi+akQ/DqInYghcSlN4n1VJMq4BG3H5zQ3DYOd5agOppkzcABLqzk2+aH
wUZ2EfG0DvaT6Gj4DK+j/prEzspKboIhcw5wdiubuLfxMCcVuIp53eJ0b0J9Qf56kTfdMprhV1aB
3wcPbcLNg8sE7hw/5dXTpG/0KKqUF64N2nF8ipNXrwblboTf9rBnqbs35C3V7Hu3zjoG8Siluaj5
3OaKNNe4tSbWXMLd1oO2K5ruPRuqx8KJ12iavmi659Ke1zIcjpx/tMe2FM+g05jWapiKQ53OFNaQ
Hp8wedW3Mes3nSrWETHDxIy3oUZItmTamt4nehIhiyxr5IuErEAODscGR65wYQXsR2odpq5R7kt5
TLiXhVPwPNGABFJhgVzJrbZa4jBfqsYEJMbB3M80UFMfi3rEGzPw8+qx8s73jsBmJCJnHDU9w7pf
bcOefB25Cb2EmDMbC0e9d2zL0RNZiDT+fOenhxfpahtc/Rthvtsh1T5pvMyc15zOqBZYzlz/FdyY
oRc/jmQrFB3fNS8Sk7k/Ne2rTmTD8DR+Eh9m/crPbTuaDQiBaIlNFQWd33FBUiIiZBwDVpzt+Tyr
fYZDmNeQ5J7LXT015HKygcgUor8qblY2LQzn3Dm4QIAGWs+UGp6m+rHutlP30DBt2xY+3lm9zLCx
dasj1jh+Gl6wbFhYDAk5oHZ8ns30OJv2c5Nt4hCqTE6+iCcy/exDdjskSQNPPgTSvCYFRMrBYaTB
tbZq+ktUPksuT7J/HjXs82+2+DKLX8nbbdA+bbQVarYXVWQHO/2fUQqXnqvtuqRdwlinxpAX91Bz
41xTtEPfFJ8Zmn57j4wu++k4DwbMGl+Tz9V4NAb9x8Mo0xTyqucmLn+Dqia24LxO3QZcUtE/ahOr
RGc8DmPvV2jMi07dYrYaisqIRTmQjLbYsZnOI70E2MxovyqYPUF0zs5nocZPb2wu5b3KT1IB10ln
MQ8vKSEhIDGnjJnWcLeQjGijbA+mZx4DiDBBsS4dLqLatAdfsh5cKm/0H+olNxNyJNmBpRrlucn3
maoeM05V4z73i3q82e2OSpRDwz9GUbHitV62bAX5PGKzRa/7Lp2UdiQ+q0ESuKDTDb2LgWJTCnFV
hPdAMLBoz3+zzHseKAGhhodmxAfyTosU5a7U0Y5Az89Gf4kpcORCf7s7OUTyqrsmO3NXxjAZSm7X
jNGypQ9m6nw5kBN1brQ82AvFiCnnG/Borg1TRoLDy3aQr8PmoWc+dAS4C4OvK6l6uNxxsQHZdQX6
umzto9dNC9jqV1GKR/zbmLSeYW9x7ztkjr0ISKNm6rmPr6SoXJdUaMFKUy+3hbSWJOnZW6dLfcIK
SMW2p2MAtR/gJSzwK7FfkGC1f3rxl6XRzsl5R3kk7MpsGxmPJMtfOuaGrP80Q5ZFHsx3nQ4HykgH
A9yvThUBVuhV1jQ+67VNXRSCT5XblYzU1Z4CzmRnviHB6wsPN+o9Izw+BlrpbKD69nRzmDV7hCCy
tbcKmQEAsxbskA3reRNGbEozSreoXGCNmGfmj6u1xTo08mGnN0bi0tIUxScyedTFE3d9g3jWr+yq
Lk5BqMvXNhjTJzYR9+iZY/3a7iBuRWUCMxT3SFtdxt/9RGIdTsarxxVq9giHZs5Hgi3Vk76Zin1j
nzIHkZEXRJb93X8SuENBSmBaSl8hKthBt7XHj04wlMzjrir9UL/a8bDVMncFG3ZlspKuUt+aygeL
hXXWlyfDeh9o2PHm16yKuGocqY8X0VmfaOLSUEgmU6ebBZaTOEvz0vSfTWEekW63XfCSG/1HXATm
IooyuYzvqwwQVF6RLGvNlw6S1Gwe7iKYpKum6tdmL0GodStPHlv+VJKlN6Z+pdEhWHRUnbPfCNI1
UUjNqTah/iFDG2gBLl4uvc1p0uNdStOQ3h65E5NHM3du/OH0al6EefPQ1PkOn/3Cljhp9cGPg5cp
OcwzU6hFEfey5i4I+Ipov2y2UuQNjtP5aZrNY5/2XOwJxBJED1rtLxCEL7xPCPqb0Kn5dzqJ5Lvt
PzotP1VjsrHL+jcV/UeoyUXWyGNZJ1cvIHdlpckmoi0Xd+6qscwNvRzmMiIQm1CuWc0rSFTLOPwe
4hbOCebaJEhWrlMfgU3ff6PhUkzaO5Wc5h4GvMENii7ehubPnsB4pR+KXPDwTb9ewejhxeuUADj9
Peip4ar0ZtLksQFocsSz1mKiFhNKNBjM7gx54ZrBA6ib1FcWZHZAGpiq2cRoSAcfEkm9bEHyfRkB
iV0G/nWg24h6dvRFUet759oszRx+KHbN5DaRAWysdZPsPAqHetfNgbaoY+8Ue0PjGlha9Uqr6e4u
yvDCyeXea4HaZGHHV+JpR4S4Q5+J1Qy6bQQJRbUN8Ga2RLxQ2e1pA3iP4Z//hegXYVeQwvyVBkXZ
Kf9iI9I6F71j1+4c42CW+Jdfc82F5r/pkHCjlHuKl1+ztF17GZ155eCbEfkuQ6caDYmGiGSbfZE9
e6zb4lnl7ekfeddurXeoxH9xQ5mPsovLaCA4ay/AzrEdBMD8LT80T/P4ltrvHkUQ7j6CQGb7NlNa
M70QOc7a5zGV66B08I8fe+08aAGgkZWdPNuIcDNru8pD0gnLjUHsVlav5NtO2pCfTEm1M8d04CbL
OPtFk6N/AUF//q716aqjaFUe7MExW1bmz9yRhdQXSRAtrfBlpAS2t6Jtzy0k5wqL+5tJdMRWkJ8c
ftI7rOfdIqnZ0eE+L/dRPG7doX3V0VC7nnJzDDOkWOHU7SaTq/ULcKSLHdKA63ocNAhIAzHByBAk
jwHgsgeehnIXVNPaSahiFC5fomxcNe19N0kkXBnnOpPPnWm9TwkFgdxXAMKwhK2XlpuxpeM6ELQg
B3Rth+oHXgIxldSkjRUl2ZRxvq7S5pgxwEgUShRzeqosyidj036KAY6wj3FeqUsgca3DIiwJYC6T
iRfQ1WOMZcPhxUxHQO/OOlntuDQOyhwBPLC/b5Cv48MYkj7GlCl4daxZuNg0aJc4UpCaJ65pSftu
mOugXRPw+jPndVXQ1hj+zTm7hbU5xaS6xBogU0Xy2OEeVBPs95Yp1pUWS0/A67LySTsge49/o138
DZxplUKZlJLBgkWSLC+RcQoGigvu/58SfGgZzBt3qLprybrVotQG71HX7vsm1Rh9Het9jmvnqeU/
HgPzNrl6tL7bZtb2KH27T+MtT8c08N92Mdb35tIHPeaLDaIqm+bkw4pg2zqJ5weAZFkPPYhYPVFo
yKacIi/AOcWOmcRA31xF3JkmkIVt9WiQhudIPWv2lrCx6xUg9HnK2Afmn1P0Ytj1e5R8DgFVYLCH
sS6V79KghUFzcWBk9jexyh3hJd+er6ZkzXO2wQdolPAaKkEr3OWd/NIFmlkJHzwqKtQQ8SSH0F2V
Wnl0WwSboNxW3bDv2xwcZkwfeJHywHjTFf4SrNrJb+jX7em1rQDC0y7GTcPSk/5kpdNRZ0LSpuC3
BhfE0cf2Yzi0PPlHBZcOsyyJ6NZDrlO1/Qt1CzpKkAVfYxxTesn6pEpNxIKa4AmyS6j25mSfyYKR
6lLnnorCBYVYIV1W9+E/0dgqFRudVPyXMqpXT2cFNjRYrEyY8eisnUuBh+Xeurx8L20mPwTSkxFi
bgj+nODWz6+GO6704siYHKlLzpvCHlt/LHknRZq3dUuohT3q1xbaAnpINEBvJSYrkyMVyizWnT/g
n3dUSYNR02uMaDNo0xccabYjkmBwuax1e5cn7c4Ddu1GCB0OJGZWqN7WgLdhN+Ji5mKJG23vhq/U
ML15eX4cONUoZN+Yw9GJfig24XjRDp2cjgbG0EWkvmJ+kZcZO54GxsF/ul0QAMdN7RqUgRPkj1NU
3ngFCXFnOcFdi1sp/Vbb1kl19YM5ZYvSehvv8NF9qc+npMfeh1OcwEk5Xi3EhGwon2ir2c6lIGod
uhcXhC3clfFmaeoIR690UUYohAK4xCmbuC6tXCUQuBgSTA39owstLtPkN4l92+9jMz0YRSl5lsWW
et0flMGFnTTbmlLbSt6H15vJktMQxXNr3v8uHwUlxAakD1zLW0abFUX3F0MfjroHS9t4uJNkbdP0
NUf7MyvrITUzP6nNfdCPy/s9N661o8ytDWjRUxRP65LrgM2OvsE0kFsNwkYNIMrcRsI+unx3RtAC
QVwtVdId4QKzYyyOWPmPg5i3ZaKzsPwOKDmYx9FPbe08Yr6bFXVFX57YaMVPEH8Sp/bbANDFsEsq
QtnU4Z0wwT2Dvl4lg7mRSIf9MKzpgdkNM51Ks72V4zVkzsnc4NR3n0pUHwNPGW+9XTbxwDy3aIWk
hlaSGKVhvTTptZL5JnE/+xzXhf5qhfup3SHKP056c4NcuDU0K6Q77qSDzlspwYOZeCr8tGc8FTVO
u0M45wcWexvVs1+F7bSH4nWqKLpcsBhMuS1M/bKDArN0guRBSdfYG+ztMGlPL7lzh4Mm9FXarUfb
TMzbE/wBR7RR9PM2azq2oDqlFhQG+TOxJ6T3h35CBZxadYhKbIrjNQcCo8XBE3aNS9rr71NYrkwU
E4wglWFsQHMf7WlvqU2VQqeQCeVZYe580sEWs2S0jiauTfr/WFicW24gC+o/WjpiuYEmLDOpzrv7
/Y+i7fOV1Y5/ncMyHccjgns6vvLt9wnSc0ucnqXCXpRM2zLAXoS9UBnj2mmbncWTMQMt12I4Ngmt
7KUSp1aF29gdH/sMdCqAiVUVxKTWsn2HchiwqkicBBQvQ0Z3YeblhvPSUEMalICvsDi2/b0dW27b
sVoVraCKbqurCoAIOC4R07FeYRDfOva6YGIwmYenf/5oSnYaB0kaIJBup56MChzgeLzkpUDKmVax
SyO11/sWDbiN+U6k5Ruj8wv0IxyTCGne050rErq8MNsMiNd9DqcMA81mGcz5V5qTTkgco8dVUV4w
a2rryGk2dhreZDn9DjMUw14ciaVdkqrwnYROWKN/slX7lpb7Ahuh7jzwwbfJnkqKd9Odl2MBy4zV
sJOBs8LvE2f90SsaxMGeEQjrBH1ohsj5HWM5GfEKwk/h/HNW1GZtvOGuVvCWD8BuePNRyfZRdsCy
7PnVpBVSSZy7uzHXwBNv28q//5EyIdhtzUDbwEi0Rr8ZUfXEk0L86u1bFD336abUaD8/65G1BGXP
inXSPlSjvE096+8FOzGj1H/rvPKnEdPlNHKKj8S2cVA77bmmWimZ7XPRqLOrnfHSLhrWBomLEyQj
ahh3sJrT6W3geNRwu0aI7M2cLDNtX+X7wOU0tmEo2NClTBUs7lcud9gZHjIkYaSQ5jtGjVtZvVUZ
fR3zeJty/ejgPesHOP4ZiDpKiJE9QroR2XVXOuaWOlmyAMSHIz7cqCCfbvVXp7JYsIyPGEGxzih/
0g6sOlbqbjbk+sd2W9+To+SW/uRkitpsc6mH1wq7phErH06fr2mgXArsi7XA/eysQTXwaZBog97g
tsC4uiJaa53y9dhZGnniw+c+g9nla8tVLGLMDCO/Lx6D8ivr5vMA4scbHdC79ulevYXre9MiCCdN
uNIafBf5TaEzBIKdBFmTWYpd39Kl7RnrvOe6gOkUp4zI3Tc9GwHc1BR7ThuVkLrneomV/Nhot26I
tl7F+5pC5C+VJbi+SgMXC9dEZZ9dF2IjsxkEpO4BoNzeUVXoZy4zjdNMx17M3Iy+w7vuokMIApLA
KUDIbhHboGO0ST2WUfetEndbQRq7c0CfTTlda8p6QfzGq9AUnKAJW2IuzSrXDmVv7izGekcl68mJ
brluHWJ4vbIzN3rlrdlA7msnRD3vq47dNxpamJTrCg0rz3AT5OzhVYxY5+AdTl765LUS9G313MOa
4ZhakN9YIfaed5nTYK07z8Ldj7G7dZzomCTJiXTQa2xhEhjMNcyMw1TLZR16l9COdwURVUZD8qey
mNdBCHdaTtUpcaadcIr1mMAZS6JhhYu+Arqt9hXeVWvKfCXz/VCyUAxSlwJFlo6iOoVJ84svd9Mh
J1qtXDTOMw44esebvTP/lgzb2BitsSj9dkCzSBCILEkvXbuFXBiP9HaMg36k8g7cZyUfRMt+JR+A
VRX8/lE1lFhQgu5PgF/yTqPck1K5qj/ZFbCByNm0bnJye7Ua8uqFGXfd8MJaVIV6SRz8dEC8+0E/
D2nxIoBy9rn6iUyDGzQ45ERbDWH8YFlttrJn5pwY08pWrxymGqQYkLc7WejQCNLbYB5jQ0c1QBKk
Q9GFfIZPlBrZW8wJkLbOMbSDTZ9P6ynTWes36W/mfQ45TxJXgS6CfNPjG8gzhji6idnddY7DCQnw
0P41c7XOIGJPY3Pj9OKQsCkWhARTWh+W2x4KDfYzteFt4/l1NG8MOD/k/b7GzNxjMvbbvEHu6V8a
TNusm9t2XdTEKBz76IjylRT6ilQwnwAuA9MEEy3oC5yXOm6xMseicl9FMsaZvFLifW/EyXrO2NfZ
DWY5ZbjTch70S54VPuQYsE5u+dF5XrXrMtM7ORhAznWMAzjCeg6bAfBTPt7BLjI3fmOpT2+6w6pW
q8C1Us+BGNxO0dbtG7mregOQo+OE8JZy3Nt1+tTwaS/gTt1dgdOLntcxSh/tj1V7ar3+p2rKcKu3
JtczR3AiebgPuhoGU67JTZNHa5Cxl5ga60WRRTenSCmJSdprjvy0agDUcrOLT3ycTFd6/K50JLQi
H66ZN3wTPqgfOKM2sW2uQWYTkIhib6Nr8YjbpGgw0HpIVEX8JWxH+Lisxr1TCP05lO24gxF7p5CY
J6ssQsINgsWqk5c/8eC4G14pb/yVsx8PBcazvp1PRA/QVCyLWudZpkc28jn1zPipMXGT/+on537B
gvuKTj8e4Cyxl6qRw5scbtJsCPfAKpR1CsvQT6fgK9s1cOzwTAtsXTPpkclT0rfuihrLUdIT0FyZ
I1hNWUIcLHPeuGG9hvG/i1rvxgJFYELR4NlhzXFZlcdj+uAp1HutY46z9HFjeNAKO4E3a6jvBdXM
c2D2vwdL1HtgZbjRWGWsyCq5azU4OykcXrAs5OIBM5PeeIuhCtjhGJOzTNv5V/O8Fw2djmHowWzr
A+oQF+dqvvcWB/iTzeQZCQL2m2j6HEOr5X71GonV1vwygOg2EWVm2qy2VL8RUYkNVJ7xrNr0JQnu
XFpXoKyW1jRvVZLKXRYGR7cKDwMgS+UCYgOqLA04Y3rWHSc+AbwQYKQ03aJnt8jWg47DMBkPVYbA
cvfIVdAcUPBDA5Ww4zIZwM5UdfsR8M7UAuvQzaE/ivmZhtqNFUW+ldQOP81geoNcrFY6XVpcN9h9
ckgTl9rnY/5OeOZPOFhpQdpxyt6pLFlEkSIfPqZBC89slJF9ik2xHszqcbjTofPwPmv2mJ4wtoR8
mPejLJJ/fSHvKarWWtn8vhbci9caGOVFB/4FmYXWWymbvyRrjpGjy0WPNboqjM8i6w4w4PBmp4co
KQyKMXL8+xL8phUy7FF0jNA8RH6iY8suJ7p69JZCtBC/LN4Drl6jteGnXC1NLdvFJvkoy/ysMusm
A5yPdhW/0ZC3DiO1szMveKHTYoIHV92GOP6bagsnnPj0Ol610LveyGCxxU+2kQq4qtd8N2PEPFbO
xarFMserkUiGlaUlxWzJMZQkUEYC5gsnKAqUWTRyocwPOx/IE/UuUS31iAXA3QieC/x0NKQX7E6q
0OV+096pqYVvQOLK2hj7Jg3Oilh4VJUQ+LgnqaH304SUnGiYnWfknmmIsJNExVudsypts9pYeC4A
PlM2rOaywl1hWKERyhiQxEXFAMGTS1UQwktfFd+mSXWRyaTz2lJqPBndFyHUb6vQHkcve+n1wQb+
q014jHS+2LAZ/HYSdzduQHaJiZPVQX+vCbc3WRJ0y3KaytVIyQDyW3eLdXbyjfQ9V/4RWMCdD399
Mefcd8h+HQq9jXYqxtbPwgX+LBKvJ7PntqVSvk1tZuy02I36uGsoZ/ysSxzBRjJR0DgVL1pHh1Ui
7zo0qm0XhD1mPf6WZgrk3cQRKXPGQ84migApPca+6LL6gvbpvTje9IXQPTNvEdQemDKCqvW2uOTN
SwJzybcdsgVNgAGfF2LUIGA4cYkia7UePaiMW3aL20s4ac6SssZNlqGgByiLphGwlyvcAPKx42zH
tIYbmck/I8/cCw9qtQxj9c0/Z93eHVJem4SrRnToPK1hrjwnjLeULDtsyXR3hRnxrRtbsOqiY5E1
hmKJbvwRibFb0cdcb9ABuQfeLahO2++HFud0jQ1nWRXRxq7jj7iPLkaqYRbP89+OzAQ2guvEz5Mb
bGsfhsH7negEwWUchl9tjl6kd8kLLVbhvprq/MT7/qmeSnwGKYDZTdM3F9OAxti5X7jHcY6n19k2
jvQB74l27RO78NjT3gu9FOJaZQU5XRC0uN9xJTGhTAN2eOaNS3YAS8PojxZWBM5ovCCMnQS8V64O
ajehunDpug1M6zzXH+n5eOnwqjusXOacRtt04grTsZ6LCfEMZtIjdNioLzEd2O6d3AgaBBnCZslS
jPGEQwnaY8KvLZi7ExfvaQ5APViWA5YrZk+1tGYHNJSq71bD0e3tbZDU6lbP9VsRpu4JX5j2CvXf
PRpxlF5mGc4b3RLuy+D1SHsqywtePPUUMPgmKmqGfRvqnfWq53f3S9+Z8UNFJUKyi6yxQjqJA4Eh
BCWDxnZpo/GOI70b3m4O6yr6TCkcav0OIB3xz3Tu+FTawVY8bxl1ooBvCwfrbYGonRPC3fXBVPPT
DOum+0SOTh12y3NoZyuzk67ajSR7LfZmPCkQlzM4ovkpqUQVXdpYipbVpqdX+y5tzOCJUmDRffet
aHC4gD9QxvdEJM49xwW1CdwBSkqEv9yJnjPsxLQijd1zr6tgPkt3RLvsUxmKfafDURR+VSbDzHGt
udShbmNNLx0dnr0wwgIbj03NuqPNzFZaZDcvIQ/ZLgYSyopFt7szAJ3yl9EQVpZu64EBEJhNuXx1
xsS1v7IByNBxhrzqwrXls4SjoDi1i++yjTxWZ05RahjYBurN8A01bM6NVLJDxgA5Yv3YFL2I9B8Z
W8kATNvMGlJYhu4gCSW9UjPp9Dhyx0VPTzcLynSUXTdxNaXW+h3sQTO9513VN9E1TkDMv1fNoNTv
lFoOHUVTPBih69dBWEr7g/dZ2KX/Cmf/rwrT/sdmk/+v0VdkzP9nNA0k48//F5iGX/QvMI0p/0NK
m1ZJrhLAZqw7D/C/uFeOhX7tWv8UD8OH+S8wDfQZzzZsKH3mXdrXJRCG/8O9Muz/kBSHYk4QBrQb
eFr/GzCN93/THqhe8Sy4XIYOneZeePbfA/XmgLvTiq0ALayK8ELH3NNxY+zyXHt0QbKVuQPrmNf8
cjD0szTCEf6H3ADTtLlrxdiCM5WuqrAKP+J2+DR4ASOHxJqftDYg8lb/dnvkVncK1LoC2+TVIQM6
h0g5Jy8y7RHbSI5FghNWVfqfB2Oab8uZYxR1Wxs2g2Wc59nxrS5aA3TatBkMli7e14FEvR5ONQ0o
qjG2YB6OKavkJgatMBU1KSPFxqs0dXeN4/c+NOMGraSGNZzl47o2Z/AmUX9h64ctw90NtnjKWOQs
+f6iA8XGJeiHh6lT2HnFrO95N5FTwYp8jJTen4VXnVKMdH5vEFNwJxs88hioW8edY4s1CORXb78K
hTowZvAFs8b9mauq+K1dIXYYtYRP8DW66IH3NEbTKjeqh0Twb0fdnk7yB2vsAOd0YY5zevm3B/T6
L4TGv3fbiX+gOf+O1hCeC9xICGwbPEZoR//9Qx/jSMTBwIfe6FZO1gxUc8wbb0NLOckIa3iQmvY4
8H6h38P+K6BcbZu6dAlNVGg92c7pEEYq+kOwR5JoZBu0qCTh0QyJv+70p5HiX1p3PbHuR+0Qjwan
VXeTOnR3WKUTtsWQrWb354TBpxGJNU9gvs2YfAmCl69MK8HGSrtvcxT2yTLZmxUF+XzPaKh49nZ9
J9ZIy1D4dcJFms+cj9JXUQuKfrtzw0Qu2FN1a4iCxOXD527C00DUfJmG4d5QxVUztD3tEpvYtc6m
Hj4n6XTVarcjdvzoaOOx1VJw8hkhL14aW+at3VirpyLP8NIpxfpCbOVUnHOWvslQ7ONUe+Gpw2pu
NL+DYqakT/CsW/AkNfFuU77ZyGHttWI1RvMnfVoZNLkcv3XOQrAm82LWZzdID0l5Cx20ZZObf8w7
BNcxuVZJ14ryOjp/Un0fN+yCsdMy2t4hPq4RNOvWke2KOs2ProuNVTBJVOQgOqdehjqrPeU6q6G+
6ygUq+C9p5LKmAyQ5TIT951t5jZErWx2XOQdrPJqjGb+JlL7rHkZSX57OnJ/Q/Wdet6aosBAEG9z
3bnD0n+s1HOOmkd68x4SU95XiONuEPeU0SAiMvnBvKxnE6Ktzf53MJTz2M2Jgd9jTP2yjPIPO2g6
PzMq4ByNSHcg314jx/qRELKolOseyoBsYa6rr6jxbl3W9MtR9lREwytYdiUx0n4megSCYCUq+ZFF
GrkP4homlsgiDjexZ1KzymzAJ38wIFG343KAJ70DoM5C6z+pO7PeSpE923+XfqcFBMHwcF/2PHo7
PWXaLyjtTDMGEMzw6ftHdt+ryqrTVTqP90hHKpXk2jYbiIj/Wuu3grm71B2D1SaywlUzLn0aBjZ1
qvqYSA8c67h2NdlJch7exJ4cXcPdZwHqX5eOIfphkJHewDCpZ5+ATCg/U48DkTm3H4NpPCWlX24o
36UmNm9wPWVlcMjrCdICNjjOWuoaNsmAUcZ1sCO6xj4UOA8DJcdj1ApCydN0aLP8zE4AsXK2oq0H
62LvaEnDXeN+toq8O7sbZLuZUL9btxO9B+I40tK3YhjLPASwAip5uw66mFhTzabroo2pOjAVl7ep
Qo/KRrUx+BXZ1uMnn+W6ZMI0DTPJshxzn1sHHn3kS6JDJtVOdol1AkyFDTPCf95DibDhsQf+mTBQ
jM4RWTcZVN7u719ZnrmsQ398ZQnTpoCU5dODZwsBaQHD/AH8YvWwaAicAl2UDZTv/Gh1Tk9OeGkk
zj1miGk6eFjl4ZOi2vTje1a5IX+UYGkgMYUjl1CBRDSosNcJChBp1sPC6xNzsbQ0sU8Peuu2AgBA
DjHjFsBhJ7ORYBXrvYExW9QrIOgUdTDy8/HwBsEmqfGNQvdAPm2gDkFypQgRwPMln0AWDGOCYjam
TzMlggARoJwbDfmzddmEDh0ZHNDKDNq+5Wt5bTT+kD4eKXvK8MJp7s1TSqvKGlQkPeIZR6gCfzN9
mj/BZ+tNbGjN7IeHsldeTvKdXBvPEgB8Dv06wGs7o25vSpdsdS60w3CrI82lu4YZbmCsi2b4CmPL
WtNhWWJ9VNWmd+lCNxlFrxu/KC6Nb2oiyYPzQLHL91LYsC1mXvmDAtXdCTob8sj3TgMY4a1sKA5q
fQ6HRsl9iwBc7ES8NItCvQNuPvGStrBLmhnUJZcqaO5HxGMnQITv/fp7AJZ4Z3TaOII/MFcqjJce
qUjsdFhMO2kQ2ikZ+PPqIuYSiwZ5KZ+27sR7d2AIktjWcWixzDPR+caos1/1g/rIBGtyCe1ys7zP
79qqDTeBHKbTJBiJGZOnT51vgcCQ9Ju9xYZbfrGjmUAT1aV4zkIAmWB0sqMYEefGxHgMCb33THEb
WscaEuSe1Jcm5H1YV7b8DDKbAsXJS/eDyU6qcZyvLZPvJ+iQ47Y3ulPC2fUW9Dr/JgkaiM045eVJ
64Kek8rWGLXwGPOodlvTmc2VdFD38Ky3rzn49BcmucY9JJHyGx2shzHkcnOMu/FaYU2dkilBaZPu
IW+5HtkQZBeiDmrn+CFyluP196ORt8aX1s0HSpNqJ89PLquI88jgg4bFope0uHi0UdQZO704wgA5
gxJax0Fs3heeWXPaG0YMcvWAtbNzZY9ATWv5anac9G6GDHZv6ozIUAEQZNdWAU5kF0MvKyjnYYx0
TAE+cpv+R5/+r5MV4gzac6Rygk2dt0habSeGYA2ivPZXRmgHh0yPc70Zw9F7NR0Z3mnGoE+jHw3n
vOU8DxnpNCURozEcOY/tKHVwICA9vmNjrV2clhEmyoA4AmrsOnHPOfq8bd77yb2df/Np1Z0qdhWT
YaxJEn+PNUiT2n1qmedQrxI9giAm9dBCxLPx3SQMA7Za46+23WevxIvmV2cC7HinnfFrHdFDEzvX
LtDfDcgTg/sRV5fROUwxOXCV//QTHGNFPHzxzUe+aSh705uKxrslu8qU/evQN8d20TimIbzBxr5L
YVoY9GNVHgKC7yMsRq4Ysbe/29VijMjeR3KNyufV1+Bn4PCd1PLTq0LeSP1mzC5Gnn6NnOE+bSAV
+W9F/QTn8prYH4IhtQjlc5s3r5HnHWpj/MqIk/UhaTCkI57trJZu9to1D6wV0B0xRDoVp84xm85R
WRw5T5Ksrqo3yFsJmdfpMZrSZssNLXbFEDzE+AI2Xo95BTV2Dbn+ScRxuA0EIQVjLB+ixIh3pq9+
2Zm/NrO/zXoGKQuJ0qdnIXfIwqq1XY93MPd57lpu6ho3QVz7l8hjvYrZ5Ce1eBCUAd6glBSwlVpG
owO4CSCgFXA13G+d+VFDjF2Noi82BWH/usmQvYaTRQ0dQYv5CJBqz3aKVJa9nmS59ex8Vwnv3qz0
epyLL7yVscVXI8iBrIs2EejFDQkairGmWsEaL8Y1U1ggC4Uf72pSQfusbLxt793Dr93k9FUr1Nwi
f/QJRacUjQ09ImqG9PAQBWTEs+ybP75Z8lSm6M5zghk8+1BjTaYg2NLm9xMldOdn5QPJzSeroEJI
ye2iWIVcozqHgQ1uQtXDCfVl5SlzU/i8AHOiReVz0w37qAboOdXrCuGNQoVDQY3yyhzGC8/V1azU
d7NjnoLLhnBabd7VOdUFXVfs2wkMBjCldhaPlala2hYmAceCkaUMfsDDZMfwY0ZZuCaDt88YyMOI
J7irI3dX1xYuoonerpqtGmcc72rW8Coqx3XeQrtz4YTCjt+2xXDDIvvFqei5ndOg3/uBcVXZEteM
/FXV6B+tyfYlHiP/GA2eWKXefOJZXPLKIUM5lePycEP83pUo91PHS1AF6NAEAnYQMCTAEBAr9CMB
x1C0CUtDXHvP+joN3CAB5oQdDa9btBOxM0NQl5n7rEf9Zi/UNWk5b5Yb4RXF1BVJWBGJ19+1GYFE
NS/0fCRKknHhOco7fA9QMZsIKhgDHSDy3G00tHQENIJ5k2X1F8egfjvNfAyP0VJaFtgqZcIPd8GK
CW4knrelmIicrcLdaeQ09sWElJpo8cbZsr0wnIU0E7MqywohTzQwcvrXcVoOFJugpgjCyOVbz+Qp
ouxlJXl7rVI091Wk+TIDm2/WD58TG1UECStplixHPe8FTd2ZdjH31iQeZybCx0qNhL9KTB00rp/M
vESqmegjpvNiMpwXW7G8LVPbVk13fDF7YerDlIu92y7IkZpwtzdRkxbic82q+zBsXy2z2gcR3dE4
ZH/U7ka01heSL5fccdp1NHsTOwV+Vijy5s7gHbMIh5lGLjSnijA6UIao37N7OTqGPnBoM3cw5ehO
AzaJa1Yit7lPjQppVPMIm+ZiRCBB5Ka1cPD1s9u3PyMlvpY2lyRfspMp5kXIsUYkDlHjPBHpO3nQ
y9yAx0QHpXGeipYobbBO+old4fAD8QpUW9atSnsgBkuk1IvKc1b5VAGFGyqrv9a0STvCu/GtbVpa
u9JcPcKhfvP0EKyQJiYgqzXsVKZzIAV5D5zLGJDdt0JTSqRqSSpzYpEBPRNkwQG/JtUuI+UINXpE
Bl63aUc2DQ2ujKTExRXb+Xflpp8VSq7IvRtesk8RZ5+Wyw6eNkOi6QMWdDvMHq3F4xaL19RSX8g5
aLbBNLrJmWSSIMWGZ97UcJzS76npYra0DzIJNiXdlHJ0HrH2WLyPBpKkLJww9/2lmJFYUg0ARyfz
qw+1bc3Blcti6isuaEw5Yg5WM9LBSZAy8ECt4+Wc3wvbeEsEiJu68Q5EH0ngddXdFHXPsExfOmTf
1WTO7naaG4V+jiHC6jEzBexpVpY5fZs9/ZlZRP6hht1g9RXr2ocEm4UlsPZsgnDoEidUE8wyejtr
soAL3KgkdUHb+LnQ9omI8ZkK1U1t0MbmxbAUQhOjd9c2zmoIsK7lAXeyJ08e+vvaW5blqR9MJu9U
eZX8yjum72AGrRHIyZgba5XIO8tLkktEudVqcnrv+ddx59+apT79y4KA3wap+5/l3Xf1s/n/p0WA
QdP/Pkq9fs+y30uk/6d1hZ/6f7NU15FSmMgQrg+0mynrf89ShQ/+27M5N8KwW+alzDlJaLfx//kP
2/lP/oW5lEkH7oJ05mj5f2epy09BTOVsaS4dLta/1bryZwSrTQWrtFGJGPU6Hv/7/YgaDgmUK5CH
a5CW/Y02eLm3PV2f3SWD3jgZglWj7GDzh2v0L6Z5fz4Y86kW1gcb8itzYZ8ehN8OxnkoZDczTFjb
htopGV4cD2oV26I6xov795/1L/7C3z5r+V3+cAhvhiINk5HPmsanojuG40EZZAA52Q2kff/tz/Is
fGPCN12Lb4av+o+fRUbLTSOzT9c891e3yKj8XDz7yV4G0brv3v7+05b/2h/HC1zF3z7tT1dRhMZc
CI/gvtMvEL5K30Af/vdT/b9S1xdw8p8/g4IL14ZtTemqt0DZ/3D1wqRVdDShKNvt8IV33KP2sgfb
VzfEoo+hTdNtXCD11UP5DzztP0FzcUfDpmYgIZeb3ZPiTzdmpSHSdrNI1ooTSZ7BBAgHtrXevDWE
f/KdYC2NH//29fQBlrqeazk2MsafPjI1Im/SNUj4zKZHIrPmkiRvKP4BCLx8K79f0QVBzENNMYj/
1yeuVICdp4nQs+zSB2dsYYu2CrTYcPr7v+av9z2fI11JeRPvChpMfv/mAiaghlPxOfbiq5bRKjGw
Bk3hzsMra+fBPzxmf70ZfXqiLOFxq9ie74nfPy4f+6IpW4Ojmm0NL6VLKkyFBo6bv/+r/vXHOD69
BxSv4335/WNKX0SWrjCnVDm248lhrJ4UiKd//yl/uesl2pJncv8hdkk+6vdPqQhVjU7Ezr0Oqngr
PaPYge63ced5gmNnMG0oamRIJQECAhRj1//3n2//5RdwbY+VQSLJ8obk1/j9F6BuiBBuHy8iE1S4
Ojkg3bLH7YKfwDLXo25gX4aCfGI9M+utLHfrd63eLjNwEhwGfuv801ALY7BOXwOFU7PoD2LO6anE
r+U3x5FN0p697YP02FLppiFNx5C3TrFIeiJn+19n/4Df/stX5woeL5M7n/UGbOufvjpthmEAiDpe
h/Cqj31VtDen0Mb5Hy4d7wYuzm9PGOutGzg2Y0PHtfgDfr944IcMv0iI2ULklk6/KoN8Ro9IOhrR
1UDu33MBs9hGRaapRKQhKVLO4cZz8qhdZh7AcGC7soMWWQ5oxcAEoPdWypvA1tVwi8iK3xlzqV+m
Vmf2k2haFze4o5l2r1NyXl+qjOL1jaOC6KpafzC2yqH2BpibOV4SAwb8ClWDC00bcLpHK1IUCRf+
/B0108bhFGbGwTC76J1xXngHGi0rrth7R/0u/HYim1O3BiHzqWSY0SZDmzBtyJhh9+ZQjYfCL+v4
4tVFQk6PxvEmucaWHpNL2HDJT2YqgQoCuEluTK/cF1dT7k4hcGLeB1OKDy6ScYPjC2vgiF+zqcjQ
1OV8bhBFQqAyOagn7jAP1FuDG4l9K0QrCjSrnWgsVCJd1wwYBt9myAS6/J7ReCEPFHNMB2Bc88uA
dwksT2Y7BWatOFT3tTHQqUysFEwxitSmqEKJ6QZDZ7lpW9y57/PQYhftLOVuQqx6X5JSw3v0MV5+
ljVp3K0W/ZyumUcnQOJSaI0jKZVPoY3egJtr9ri+89LgwNsZ/adRi/CN6BSwCtXOSfvDZTNcf1HY
ExvoPxavycHKfKwObpyosDyNaHHlG1nhiQMxxo6C8282gWtud8kovOkBEJM5X/3Kwz5UYGG4+LRt
gKKdzOmF5JgvbyYdR6RqyIIQ4itlBmNLsH6jTlYWS5rI6ii/dEnHc206FmwDx0CZxs3Su7QYCCPX
zOvl6ManonE5DWWGdvVFuqmC0ejia32w8pzeSDdEe6U1qcRTDKdTFeGeT8PmR3y+VeC6WpRjXL1Z
/DgbroOfkkI8uCjUPtVbMTAe2w9wZilpmJTqMdu59Ka1csYoZtiBchjL4IkkmB/waPSwVDJMQg0n
eSbbboeggy8+mMptY5VV8tMpUp+Gvo5sNhNS6OPheQ7R+GCYxNK8par1vkciBu/t6LlON5VZxsMj
A3bjYpDe3qdL8ePA/NvnRgjSfJu0YfE5tgXnu5ziOnfHZML2HsRSJpkttZKxn4nHfhBRts+W2smB
SlBOioz0nlO78YFZ1v3w7HSUVQqOuwT/ympqYckufZbdr27LKF96LqG4pwAYikL9aEqPJswE523P
WXNpyPR/tWWKbmnOnH61aLa/GjVxUM0v9E2p+3iKKdz0e5hEfpTRw8ntVzz6nOgv8a+azsj54vxq
7qSTlhZPp16SR+JXu6c/+ykZ7ZLW6I1JVgAbPy98cz8Ow0DAsjEPS8vhhj5HVkHtvweVcZ+bejtT
H8IGcN42gcAwYDYBxDnxVmHfRe2C7o1Qa+4hzD6jEj5WE8zcrCgEJdUEv03cAnlvizuvzM0dPJR7
NRu4FRKCGWGrxcGnYJEqUg1+dGjNawEcflXmKchBfUn7GIYwiFaXRSY26EMMDrFgetN7rzaRfaAY
VOT1PTnFVcOWf5PSCL0yjT7YB250b5FHVgXpuKx8iiyGQxkj5AHmxaiSp7gU5Klc863u4OZEEmRC
cDY7Epqy8zd2UNxFfns2o5BEuqyIndRvRj4+NASUkwzkNCjnwc1fgjh5K61p3ZS+AWsxuXlG+FSr
8B5b5FLazO0g79wguRn8/ogekGWzN3gwt85jG5DR847BTFdERRAUclQzjuI48sOfZclvQlgpQHA2
JDQ2wfCOMZx/KWtsUm017RXkrVHbL2lncQcRCoGQE3DeH5IBCuV8V7XaPacq+lqAb1dJjmAdtHtJ
yWRWUMeTtI177HHVMFlF9gS7XCPBMjYlTtl0xzLSlzLvr+1QPyX18GmSvaO48esUPEp0mzxB863c
b62L8F8U7wGJ06wpTmM1H2HwwssGE2eZxZMamN5b7XQNS/+YVyTkKKJmJmHtGAThMAFJWEigG20V
w5fHYU9yCClPgWU0+LLXVSlejdSD/lw+sMN4ZBj4VtpMXUzj4kSknEfx0aoO80nl2ATrczjUgOjn
nvEbGeAESIVhHxuNeB3P7U0Y9mNvG1umd9UX2xw/04AXRPTaSOtjzknlG44++bRKb0x7/OnJiR/F
WGnCJ+qriTSwabZsZ4RFbJwCFUHKJOXswPzZSZIrESrMzm28wlCwkSIGwmLf29ChklTSsM7rkChV
uWGi+VkV2bzmzdhsRRPpXWEn6A1J8Kp9476PelIRuvlGBQeTX6vb9cbwxsZtTyYsWo2Dv6QubNAf
Htq/5eJCZArI5NCqbdjDZDuTPNp1lX6hKVeQYHZNDh/ZEyu8Woky29etTdNlxj9EQIMNrIckzSAp
8uQ0XgHEvX00CrnNu0isQ6u8dEGK2R18GRwbHOd95t/3scn7WHNbLcSy/gs4AMVwtpb7rpqAuASQ
SjLPG3cRwB9cvNZ4yYzkMJtLsqBa6LaMyg08GCQd2xLyZpjtk25+wQ140KPxjC16m5Ul+bK6eggr
8yk20NxdDWt3COiaF7g3sJUCupyaHae+cz4nD/w+3yeveLPDHqNnBpWjf+be2I1N+Ga1yCNQokms
vpm5ejcw69ZkLJupPImk+ciB0KO3le0dFWTxuc2IHiZcDyu5d8380HXk7yObjAmN1WYXMmtOTrWd
nK0C67+RP7SJt6cKd9cwFw5zQpt1d8K/dBulcV5gEi2oHRhnJ/ZpNdjmeHoz0v4oRXqdmh7YD4Uc
vONPQQJjyhX9+OL2Kt7lUROCXWpfkj7yEN4KY+sIg9zQbOArD6ufBfTiuWrze8L2+DZnG8WqBboz
JvV8EFFunXBp++S8WVGDSDMu977o0qNawb+HCdStEyp5IGtYFwYLzYa6ZAq6zWuclXvfbB+iseWd
4EhISqJ7LSz1HNbGU5fiLx3j+q4vrB8OxaKdDEFDZO+5Tr7WQBtWWA76g18TL8qlffVduP6N/wIe
50Fkcm/h1hznDEIQMQ1gKeuQhlqAFBBxQZZ85vg7DvVs0k1EPn1j4G2bPbxEAxsxdBv5EtYTZtce
YKv2q3sKRI5B1N638/yiTR5B1JivllJ7FatHu4AQBsoWD/k5ahAV0lkR3U+3ieESRY8FwyEIu2a9
1WG4sSiCWylLvntz9I3iF5q+2E2FaXIfENYidz2hw5aHSpv7uBo2uDMkQZvm2ZiK19lKwD6yQGip
n/UwXBPLuw69JJPbbwaFOuTC/OpT4y1I3QkcHaEjmX8QC3ngftn0MoL4guuZJOLNFM63YQx2VZXu
HS/fJ4ARISxNuNwJfMFfwWM27hKvWXteenJIaaQlQSNNli2Fk6SdIiIVSszZGl+z2luC1wGs6roB
KlawyrCzuQ8ShJPRvZpufTIq+5xgZZqhZkR9Jdc+AICDM0JRb6R98QVONVyTxArzfe7Ko2uYe8dt
yD/hU5BDyHF14UM4H8IoAKM7LGJgadtNrj1OkswJU1gKFJzb9ilcMPByYs8jyelVbbcMyr+FBuGA
OvwQDSbzMSNL6tZnDQTxnFNQ/iVIW6x2RfBqNQAUs3Z+rbrobUjn+7IjCeca8odJymeXtuwXWDPn
7ZymYCYHsWfT/drjsmO7xlEgXcAapassssU0v7XTieafvWmxDxpBHhomKbQR43A8RAfL5rCWy/Fm
zCHGBmBvpeVcM4ONddWe0vLdtECEm+MpgMk9ZfJZQ/mqYiIeLe8a8hnY4l6dkqDCnF49+FxdL1+G
oT3/ysnrsIZ0VBVf8Vdi5ULO7aGlUYt00XFzwNb9LR6rel0OCgMFCiJyfEctiHbt7UCrCJvfo4YJ
ICuWvgYy49SesDI/GqTf65b/I5XPfH1V1kP6iaCtgf1Q3VNJijpEN1wULg/sR9B255GkceziGEPY
uE6iv9W6OlZ1vA4yH2RFHOyHLoYZbUBy8aHxPCeTPoQsGMaMzjYa6HNRTbR3sr0nekPJi2l7q63x
MYzsH1NC+8ikT1iyDlkMxwR3Ld2tpDYkE4LyexHpcBVVxsFJxgM9D9xxI8kbHLMiT64BWnspk/Mi
riJ2XBD2Lnmtu3XfVvu0Ju4Im+WM0QUCUbMeK+Oi4nAgSDKe8kydgCNRy1E9KBUwrOLGR9QDaI6h
H5gPu9TLmNXnKVjiI5lzJ9zO3qK5/wi96tnqynyDkLgt3fSBc90H8yFE1iw8QLF5xBy8KYbyoAXE
s4L8LJ4l2U1iH6NfJZwPcdasEsS7lRE57wh/1EZC8fGguMdusAm64b0Ao5DH1j3w6oXh7bKRJqeS
kFHJINZwrKHbR2PXC07SV2sN2An0RH2YjfCn5fnkzvDc9xxH6YIxLdLApAu3U6dPrcuTzqFo5Rbk
3+CnovzTOpI5xaHW4iwmuWmN4K6f1c3p9B0L+SNkA4C5bCBDgbg68XLNarRKB8ZNoUB9UaiQ2b17
HGp7V2Qutk/mVRR46KHgIKz2cCnXeVLu8f/CTSczoM1uU9k/qd2J1GcWv7QD3SyAd1v2M02Mopi4
h8ZXJ0nNVMM2d5pIdxBzcM1pzbe7A5MD22qkecq+alaujl2XTiN8WoQY7PGIxyPWxWHIhnenHveB
/pz6n57Tv2Sgz2tM1q0FNdiCeRFWPj4JRIeIo9p07gSsqxIoqHjMfF4AU/ETJ5iGhEqMq6B9N4UI
VFWiXxfS/EJkYT2Oatsteen+G9s1Si99NjffUm4ywwMQEuWbBp7Q1HubngXY8vJNmv9Icou9eXLw
OxKHo7MN0vSUBOTmFbO3CtNWzHnPsLLDUriE/Q1z1nDI2Z2MkbjWbXTfFVWybWqssT0W8LEJbhZ0
B2atGAG6VYtj1+bhRpleqBT3JgfpUE0XEsRnTeqq93vO1+QAGzmvZ/NzLix/O6DNtmP7WOTBAfjm
2lQ5ud3hzgmBCjBrNM1o5/bmWTjx2uhem/614WUoS4DTLnyoDAsLxIqISUOED3LK4r2ESO/RtJAs
5TYBjBtOWbNt03jgrEI9UMlVQQO191igDg4SUJK05xr5orOjzQDSINe0hQz9WgGyZyv2Fa13Jajj
KZz8ddlEWGP2vU2wols/8n6hWbf5QxhIvU67+IEJ57NuYGqQzRLQZ9jCrBOyjNUEDhSX+RjIj8Z+
inL1RZntpq7DK75Pj3ccXp1JbKpZbqqSRIn54aYUlWUUPERPEtTvIKl7L401WxHqEXoi0ECf8+Bo
p5iY+CIZAh0HDmAQLgEIDixyBUTTal1CupORDzJ0hILo40IJzwEchhQre6e4szGWs8kTJjRg9iBJ
+6Uu5heZpsZOq3IdCVbF2PUpa4SZZQwmR5jOQFlur0U4XFABAZoulVTkA8FFAHglXVjteicijhtx
48Zrsqa4+30vf4599ULDxHNQWNcprB84pewdiTEfwv5YX+pyvHmCG7FOynftJNcQS2gAdg0WEr9I
95A7oA3deQQ5K85jNNyDWroNiqYELLGZElhrvK1cyAVp/D2MjW1rMh4zug371c1YRTtagPZ9VOyk
l+9SMe3YTG2dID0wEztVVIg5GEGjLtgVcb+bQLcyqdxVY8Ihn62Zj8NLzAQ45XakoyrQVH/7pAf6
Yl+F3b7m8umcU54zb0FH7DoKUkoz26ULCohzVIy5e3SqvWzUkYTRXjTVjtH3fWIMW3ts9tDQdqOz
3KscHVj+i0YdNAE2W1mQGvOjm8R7w5U73/G2ZUF8gpXPDwcY6cGpZvunbIL5+NjjLtnlC9IArG2J
b4vCN9Z6C0tSuqG67ynuK4itejeM9Y7A2SF23Z0NopyY2D7GPq2YsdIxdBjy5BCS+Oyz+RsZNxoM
0+DNSSzqpyygclW9LZHmycjcYse7YpGmbGzO73Ew3ncYpHPsuhTt7DlDbhwnY8ZQHaOkOpPbWjP7
we0SbxdSc1jIn83gn/uEPyeVmwz3FF7obUvNj+6is+cCcatob6W2koYuzGQVxkKeppLY/UQWG7f4
lNn7GjOQSRR/lvKg2I7YSb3FGn1ozcV1lN7JIFg3IHBceKSE08AO8SwRTtCecbJFhbMWBCAiUrnu
MCodqSL8oRwiE77l1tBruHlSwxQYLqcHSmKoJkjwzHEidELaHpD0VoHydqXfbyfh7oYgAvvoH0Kd
wM/29wMMaH9yGOGkh8azDiwIR7ifO7dr9qMP3RGEPLi1ddtWjHPVqevp+LBphkuiWzZhaUM6wOSx
9ltodtV4s+naCykTxlFJJ9yIcO3wZjbDxWlYBotretPVxtpVNsskznlW2SLLthWrYiTDDY60/WT3
J0tat6AbYWs492lQ7rBZbqsGfPMQQkPsbgzRwKGY3VPQlwxD3OjY1nirqxn1pO29dZPTXzSSm9BI
c5vYY4jmh0RHUNUvVM6rRzrNHmL6XPzZepwUO35lG2dPL+FV61aD0Q3m/tIrGDvE8FYiSmiRkmsG
M5zulpD31H1mTnlLzejDSsuzSLHcdvMPUpEbAph6RYMI+dKY6CgENUBuVr/rTLYlJqu/aa9FYCAR
AAZnTs+swd93Rno1wB11JZZ7Nwl++GZw052F7b9rMFvOrBZwdGVHJ0Ol72J/XJVpbW/Lxu/2KO9s
1waQldZCMMI+RzdFyXjWyhg/ePV0bUzviSzurfW52ImBrloCzBNJAE+HfAEu/m3YeQ8mI6acKVIw
QMTsHQs7uk3xJ/ZFJ99TlFezYLsxEzbKbwfoTtRAMk43KZEuM7ZqnnIfhkFB9Db8u8z1foZ8936K
0un5AH09xZQ81mt7UGyU2O/mujQ35gx3JXEA1dnQwnAJcTo1rIeOUebeG6ILf6bY2a16Tip4LnF4
saEXZ41/SSYOfzFl1M5C2pWDw1MaXsi6JBu+r5cBD8MgKGFt44XHiRSK0jOxrA/nmeS+nrpdxQxf
wrDySgLKYbdxkgB3b8riBrGTA0TKBHSGEa+ZFXWNtx75Zx/GUlv4vCn4OX6moCKQKS9DrnYD/2jb
t/0DXUvbMK3jVZAC3jBKIgfSeghSu9sx4iH0Iuwd8ZPHwMS4jHYwZIj3kSguMeVjxCv4ZojDGlh/
pX9MF9c2HV8OBqvICM42ZrXZNvYxa9bieurXVTyvx0E9oIxgQfewOfCfHqgUZMtbLggho9tWUNvM
OKdxUERkzhN9WFC7Us5Xp+GsoBjK+37LIXhpZ+i4oGPMa7Jpp8uU8uowY6Z0C5991NPF4AiphLkL
rOTOSutXMTkPXkx/wABCaKZbJCMsDbnhR5o2DO/xYBqteRd53Ppju0OiXsfYMGmRS84NRGoN3AxY
iXEX+Dnvm/RsF9lxchVTSfXShvl33v9vDWLe+tcdqGDhrpAeSVJQXbWOAvWzCinlc+fw6GXS528h
oVNZLV7f4NMrgTNQ7gVirVmb83xutXWo/AR6aOp9i0Ymu7Od631Y9STmmthZe7zrt3akGAKxooRA
dPB34BG1toJhuh9kr7OvqQhpiE5YRMva4IKoE+0cgbdcQ000SYiojkBMcxcjhq3Q3x9RJjZZKj/t
cYEdhJwu4IfaVOkOPjW3FcZBW7EKeNamAaUxTZFiqyzXcrSvuBQ3CvGggfjHsrExWW4Z4ybROcIc
DuD9fcqd9yD0tqMPJreiVBgkyRbEAa5mCAyjDdoBjNms8oG9iviIJrme85LxKaSmUCDCxiNxMafr
/WPh+vUu0sF7QYrojd0ZiUjLow/QnOLq2s02LFyNHH8G71kcHXP+GZNUuimNwTEq4I54verOZlre
+PWrXVy2zp3tTnrbTcFw9fmwhUNDFwU0dDcnU72YLnkyzUJekjjfijYCWTNfVZG/qBGyVlItMe7q
3uXKwYGG9j514zHAJg4fB+tgZZU7mq9OqiMzYmj5IIb81Y3am5cDJ43Hz2FJQ3hze8ndpb+wu+L0
Y62UcMftZ4kleBOXJgs7pMMte+VvuXIuMltKJSrrY4rA/PZTdqc6DrNIb/EbgNYPNWF97loICNKs
mvtujkO6fZNo72X1KU67x0Si/gcWLbMTZ8K6Ku4se/Lgmiw1KtEmReM9GJKxLEOh11xTn9hXtwJv
GCf7/yLvTJrrRrIs/VfKat2gAQ4H4DDrygXfzHkQRYobGCVSmAfHDPz6/kApoikqIzKjoxayLstN
hkl6Ax7gfv3ec76jEBVoRaNasF8ghrnzYj2iDSgfsqnfY+D6Ihv33hYdL2N8qgisEj4+PUgrgl26
hR7hXvYVeSFSbb2uABucnqE9PC094MEAKVKAf8exAOE14dQ3DX2GysdgyUzvuyi8GNMBYTOhVaBa
BnXepdGTORFqM4tdXMDnKhaHe7eVFratZ8P8XKnTaPbZclDPSCaGxW2XGZy0unU8yfMxJ0vY4qEM
zft8ELtCF6eKQdV5W8IBYwu5MzP/hNxWWDvuZQSRBmzwtujlec9cs07OR2rCqJ5OQhkct/igyNOK
08tiqLa6f8po8NhJuMwQ1jE2pr48Y4VDFM3bBXsSY8469VQkpx2gmIyBbJ0+42kmaw2n1myfJhr3
AUeGUCQ3HknJXXNuTZg2cvqCOh63CU9FwLytrHecLwkAwMU5zk8+LbfAh9woIA+aTk+jzT0so2q6
xrdW+iERH8bpwkiRvqePgUWkITBeoOfdwPNqFQZ2QoMIj0O2eBOqnUwwHeE3mAdI0nZ4nuENLfAt
mQZX30C37SDSD/yL2utOu6X+cJ6I6z3ooSc/DdfAHBDKiNYk9/eVzyHQ+eRZuC5hVw52us2iiN9x
+BAic87Djyk3SItMDe/dJpX7mOSNsArOaS5TXG4jPilMHCBk6WUNez/xs89ZY91kpWajay9Mu98x
oOfjfJVpshE1bE3UvnWDBrnE0gfjbtW5VGacLlBWxfF2Sk76gLEcgVtZQyN8xKaC/TkuCZAYoGKA
IePgrVaee2W0AvTOsIuJirEn69SfmtWQhS9VlkCBcsHL2jp7LObyaYCTDe03KDcF8KMJGlbYIuYQ
xYURW6eZ0dxoUL9Bj7txihJ+K7GSBa02QLy9wpHlaUi8ibcCIHueTBYHPRCQkXFh9vpOTPO1Ds1t
XKerjMbaCA5vJMIiGPEtkxPf14DFhLyKCxpQvstWEp0GkvZoieDX1KfzpChDRtjTDZArd1MqIh3M
hrELPkC/hJA1PzX5/aIe0AGZqz19R71EjtcvAeF3dRZjayC4Q1bPvr6t/PTO5u6iY4BVgeoD/CMI
wnAsDiFz55nFGlvWx0jY+9zG3g6wBvFBA3bcPyNLaQtj6br2krXIi3OVyDPFpaQ2omCu4OITg+lF
xBji7mgjQIjYA898PDqZ159o9wC8Yxva5mez1S8+0HNSa1F2myGPKeUKeV7Fmn4IlREejpmzOxs9
8koOkWTBkDdiaEjrxKzAh17wh5ipxuIeheKx42bFmct8VOb0JjrmsxzGNYr+HryWNAeyW1sU/QGG
+pLeJZUa1omIQOcCoDKjp49thrWyTCdxHngnwq03FamE+EwBl1yXtEoiZ+3ByU8qk55ouU4m/9iP
WGjOW3NfQIjJ8Uzo0+7jTJDVZ4+PQB+JpVA5X3JyAIb+pUnOdUBnE+RQeuwZEY4YWk6VuljYt3M2
nVRdth6d8bPw2uvYNTl4BHrVzMaDxBGI+l5dBM14FsnbLHhwPiQ2JWLskJgF34e7ZD8ZCaZcbIvO
sWsNZ5CL1grsHsjzcpX0jCP2SmxJDE3mVW2fCP98ILIwPk85Ueg9rFpO9cMBlwHcoVXy6M3bCH2+
H10UzEryZC2zg10T/KpPkVgug87jODmgDPJWcYIX99ory1U1PZb+s9mMu9apVib7vATI4nV3bf6M
OOEEA1uLmkG4N6U+F+GXAm7BvEvDB0tzmpnPzEA1K+Zl3SohwL1gdgxaDdUKPuiAhMiPivl4R1kO
i8HwzzTGLIlrmGFsuSfYpMI00OjPbfnU1hedRxpRfWZ13iqE976QbjZGdSGt58mkByxvUo9siBsD
aZR539Z7BaLYf6rrhz65gY+ymr7SCGFmvovbjfWpTO7dbONPIUKkeTdA1M8KsnsXCpwHRDa4oWpl
o9gqZxe6Ps/lMwPbMV2baHS6XX6pw3OPgbc2PoUkKBoOUOL6ZrTvM/hjHL5lsE1hr1+j/3PZBvHy
2AQttfkq759TEa+QS63MR4BE8bBq+f+IEo4jddcb+yo4IDSjaKXHR96SlJ8zAmrTDIB6bEFEdC9D
O673FEJ02mbvwGnXTRiqbNF3rOqU/j19bWRghLiQW3uSaTQhrvmJwvja8a7a+LwksKcb02cWAlqe
KVupopPf+deT6993PfVHFBQ7LJEXAmezzXuM562DP7M3p5dETWdVXN2m3nQXWsU+GSEthSjsckqw
fGVTmXII3cQ5z2LNgdIJBBtY8yzhtlE/Ocd0zrbtNO5o/iS7qR01CIFou5j3wFpsSuFsKsvt0B9F
uyXzM5chJEh9E0UDrdR8ktt0DvJzUzveizZjhDU1sT2caQFifEkN6mLHuvMKzcijts/sJtcvDOXl
KTEczwUph0HtoEPNAj6hH3zSRmZjOcJPFDRsKArNtLgE+XOGtvp4MKxDPoqLulhyYMqroMbdFhgw
7m8LXBy2Q5v9xqfmasAy1sEpE3bTKNeFZhtnfuekijg+AgcJ4BynL4EQmwQYflWBs44IDyVulWFM
QjS9HshXbei51HcuDjG8of5VPl5Ll5oIe5mHrdpML4qG/J8TD2cci8/kv2DuIvL4K5w7OV7E6swl
lyxh5RUefGEB0rMnqY+OQ3hnxU8uDKSWnkrLR11IXSCZ9/RGSIZ1tpqGdjIcg6pNwMQ2V7a8Mdx2
DRprxYDctuJzy7kM+jPdIFo4bUNodqQPxqa75hry6YpVBwZyG/V0zWe4VvUSh4NcyU9J5c1ASIPf
D111lZqfeoe8MBSdUcYkYY3J3JOMb8lOc4LLQLKZPHhdum/8j1Z5UfvnTfRpkUuMFyktqilzV0zn
T01CKJeEWZ1H/aYOQ+7LpiBEuiwfvSz2NhWBCEZArPMsD3Wmz0RGuERq1FjFs/kskQbUVSIByJUG
m9TjwAxkbJ7LRF0UAUGCfkHmkGTEfqwZGDMTDldtAnhfWWO7KbP5WQfeHXJ06pLMRVC2hMw3EXhW
IuCizRzXFDRp+Ske012ZjfkK0ck+eR15iUeGrJeJMOkk0rGix0ANvUdH8ZizcDbA/my59Bb6MwH1
5XySwxMnZnJ9mK9ZQ8ATDC8xtVB7IiZeA6lqQcV14z4Ji4umAENr5tZjMSXddYVUpZ15eiJGZxsQ
xShPadiTHRtc5AUiS7I8Kx8weGoR154DBUmnS9I12jVtXViTXUcWV14JxDLeR8Jny/XYj/UmAm5S
xsQMQ0wFN9dLjr5FRPvILWR0Ms1OfB9OAiRaAWpK6UqvqR/m8xIe4tXgAPLFoB+vnSmk1BkSkiEX
YELE4ZzHStvbmHfbcRLat63Z8EAU2Z4jDRtr7fiHthoCWBCQv1Pu0kQZlPmYAFd9HfN42drbYiTe
QZf57NTePX28m2EKSWVDMwU19mPsISHRrYcft4ehmjCXsZm5DwajEeI/NGO+mFm9TQcUCkKyRNne
tLDIT0ZvfMAhHlzbHQMCVUBTTsqeYVhDcrelU+O8tfz8MdfJVz2QsAmgnZA66prHbJydXcnDuoqj
pP8ATahiia5pw/dGjrBLyQ+R9KutaugjBMpqtv3oR3zktP8auXHMnK0yH3PEERd0AEn91Qj24Y/z
679owgkecqVRDgbU0RQjuW0cJr+iupR4unfpLMJDEObWITSKBRlcZN3XxociZ80xai+ntx8bGty7
LO2Ks94h0W7C3r9189T7HM3l59hR4ymd1fnEyok5jTnEbkB/mZ/ssDAUgphmgdBhFleHgFwwTsya
YL+JDKSVaLB7eE3ANSbx7HNrmDTuNFM8NqURyDjFUUJ3tHR30FTi6yE0ePeiR5O1+V+uklPZWxkP
0eiYHxWHnQ1OcVQkfd0cYAqV568C9L/kg/v/kymGYP+PjXAXT0n9T6Fi/KvvRjjvCDU+phda0b7A
9sWffIeK2UcOVjZTLbYwpiOL2+27Ec7yj3xk/J4PcMz2lbSxYvxmhHOPMJyYjK99DEKLFe6vQMVe
/TBvXANS2A6uIQnDDxeL5TrvXANWXiLwGQn6yS0zje4aq6mTU7tJ55axvGcTl1N4nYHuE2xJFtC1
D4oxO2n8STsI0BHLzdaxGbZl9eLmzMSutdUG2vpcGQOcnbveNonzpVVIRph7nGqw23cmOKGruQk6
dIk6FN6VxepCsGvrxeOT9qqEqFq6aukzusM0PR8Gu/WuI3tGmN2UlSCeCEoBklKai5rkrcaLGMX6
mGWDiy4R1blnZBaCTDMaBxIgZeLT/yNXY6a1W3iqV7dN4XolOoyEDtaAEglEeO/XyZ2dD070NI20
DLa5pl9NGkrbAX8CAf80uOBh8mYpFvBEZ/6jg+Q7YTQoDFL7BKLcGsg5SUxeEz6IICR7qhgtvzrR
cu7sfZWYA4S2zoA1jLhpSAAUVA10I8/1T9Cz1tCtGsjdhamq5zhJ0N3msn3KhM7uZNsraIQYflW4
a5ooQhSUtE68H+auUaRWEsBrfI415GX6J3JMZXtmcALlvxqMtfSJmjQK2fSbuHP17r/xuV9Wjy9I
ySH2Rm3zj1fza/hSrp/apx/+Y1O0cTtddy/1dPPSdFn7j//9zaq3/M1/9w//4+X1VT5M1ct//efT
M67mRZ1ex19aHsXXPzo8/9d/fvepcpv/yUO9uFFB/v/HtoZKHb/U//wFvj/f7pHDg+ibUmG78S35
+/NtQwYkPXQht1meVKbEzvT9+bbFkcUxFS8rrkmBZwcn1PfnW3hHkscbl6vl+BhlMUH9djWuvj24
XMg/NDJarw60Nw+48OhiCpjpuDPhSLEK/WgLchoT2KHXMvYno4+gWC+XSf1sJIZNHkGbjUuuJLBi
eJ4GBB7jMFsAnp25bDLmC5abf27QPvpLcM5CA5WlmS1oUNQ63teKeJz2SQC0hD/OkQKYaP4NLQo4
D8PIZhqsDv2FU6kFCIBGITm0cYBnJaqjqt+ZiZptwr7KsIy627wXYUZspoEzwD/N+zonSUTklYve
XfVdqVAa4hyjNEhzEPWrYupoht1B6zNJZPHCzIk2ITyv/IIOwjy95DofSnUx1XbSJPswI9OJjGmO
D356HSQzjqhLBebOeZzKIeQxsomlVslznxLwfZ3D9zK3eO6bGSYR7QfioWWVURTPfb8tlDfPa68t
KWxs7TP/xG7b6cOojLjfO3AGo5WZKcPZjpnfOMfoXy2Psq+j7BrLIA3PNa1fwHueuZzohQ7h+fph
NPVf8ABCb8jxu6B+gVyOQqGO0DpIKNvqjnimBO6Bmkqu12KwPrH8TlHM4EZN7gO3n0HWwmsClheC
Cdl2dm0PALMDmAezl1jNQsNnRiq8akYdJ1GFVLGqLKLsEvPZoSHk7G07b0uAcRUnKa09TYRR7jFH
SHXWAaHy3dZe22Ae+rtGOkNNvR6mxoaIQBc4LukqdAczDgJlagFUiQhRbJLUMZ7qsvZMesXgaB90
XTaugb/VATzTdgn5jJ2T0nsdwZoAUArM+xDqK03H0iLEtfBB2G1LMKw0FFKduNelY9jeNs8bl0hC
Eu5JfqyjDFBNnZLTTR2NvOK5gO7iESgyFgQOMOu1PqaRwSyrUinHyzKVNYG1XJvikX3G+ViHZDCg
IUqImJ5U3dS7CsPDxESvyDmFzvjmaACE6ezdV2Vu53ejY88uipiksE9g7SXE5bQctT/ibZ8qRPRF
O32QHMYZQtYYa1ZkANWPAzy/EE39aFnnnQZmD0NbdWG2qb3aNOCVwzU/bh3LuoWbZEEiQV72ZAc0
GQmermvlnEaVY/iboXRbWjtBYZR71+IRvW9cv6N9loJPbC6DQrn7aGgm54RDl1fcgjEPirtgASlv
YPoXzc6c1NCdJ6SAMHD/n7ApLIvwH28KN/H09Bz9vBMs/+r7TqCOwHQKE3qBsE254F5/q/TEERJd
xi7gwhTMOod/830nYLnHqok3FA4C9R6M2d93AopANggGJFA/WbhN5f6lneDVvvtmJ6DUY9THmiCk
xKTPSvnjTsD0hFM1NslVgp+cqoy40nzwDLA7RTs+YiC0kGiB4mPlI5CTjk2w0rExo4BO4ShHL60c
PYiOpkFpoVYz/D4mzSViKBKmXdPDsbnuZavQsJkWlCN4i1nOQPsi1tUUT2ucnAtgGTBySwRPF7Ai
b7B3TLfmABYO9f8rrRltfQzD2UiT8VCEOa3j4ZX1HCnlAH7WVdV4JoLqVyi0/oaI7r4Bo2GAQ49O
2KpbWmwLVToqIqdvP/jfgNM8tdCnk28o6umVS42wHUZ137wCq3mIRPtF6LGP702Gog0RfFOFaGTb
W9DtcP812YRcXBpzR2+1jkp9nbIiF08cbNvk0zTwQ5+FI1vjfjBSZOhh52by1sQFC4pNj4Iy2mdi
fiJUEBPVYfdG1V4U1aKZjgwfqS9Fa1qfI64u8cgg20DLWGAtexSAIzoE/3lZRWsUtq1/bbYRuYTQ
R/FZHSOYLQfCIN2iQoLg+T5UVBg4dkO2/Ni3Gkgu1PMD9OsENf8YCvslTvpWkN40hhFOlh5g4yXi
9TIqALQQSvOctkVpfXb1vMy7XE8StKXI82QmFVY1LWnTCAZO6EY+YwXTfdupD1NLaNFx2+ik/BpP
Y+9fu60zphfi1chZatfH1Qk8VC69cXCz0PTitth3bdOq7eCwKYQbzKakgJmiD8VHMiSGtD0BiRPh
PbWqtvGDNdRINMcoHb20asVhSnreWQ+Gb8FKeD1P5Io+0CF5PWw4304e/yOWN5ajP17ePjx97tJ/
srrxj76tbrZPnUutCJjNcm2TYvK31c2WRxjPqTCFx+Tbfy1mf6tzTYAujrUcfR0XlLHCtP5bnbv8
K5MXYtpHgcpf+Sur2zu8hPAAd5sso8x7TFsJ690xlirRM4yWxDcjUiXla9QwftW93Ptumm/fXJjv
NfZbKPM7xATvJR0ANXDCWdKl7XIh3sJBUI/xNMUjc4cp77dNUk4cvpB2Fm6FLKwfowNZonT3/vxd
f/6Gjnw9XjB6pVvwfvUOzB6PZIxOAZSp+ZVkenCxXU/EYBgJZsF/9c0Ul3Hht1osFuI9iMHMXcuM
IH2u7Dryzk1f00KkXMSA4ots+hf4mHdYHK4nZyP2RwFChnnA++sZtYXH1lkWK6dArEw0FpP+uIVX
Q4qB7al/RcZ5RWa/2QeFB+aEN3I8j3vG9a13zA4EhhNNEcam5phyEeO5p00bcAsRc4+aV1SLBIn+
3W6q6/o0GqZpMzlWsA0ik2EjBOvoZBamde01tvvcZnD6mgo483HrdZDC0Tohf/EDBC01SL6iLvCU
UoROaI5Hr7o2M+BfWPV880M/aclEK+4fNF3MzRgZNlO5iLRD00ob4qxIOvzz3/WnW5evDkacQsOl
SJHvb6I6ikhCNmW+QiY8f0SMU+7IJiwebFXNED5i/9ZvA3n952/6vvBYLjhSa18uzznOefPdAxM0
pK519ZBjmWiabTF66iXI6WYc+9prd9nc0ld3CgBubAd+tZv7mMZ23OX7NND5S1LoeoO60zvvHM0Y
R4VT8rGes5HATaMzT0Ruh/s//8Qscm9RGq8feDksC5Y16UhJTfb2CU8Go1Qh6iPSUqoORv5U0MIn
tH49CStZE2YG+CJiAnbi1JnxraHyhyf2n34iB76VxPJqQYpidXy3ktWhzq0onvOVyjaKZEQ7Yjpg
7pq2xSHWbv78i/60qLx7M3oXb7+obBocPwZT7bbd4cok+ARR8b/CurwjoAhO5ZS30hPwvgAcqeVD
vIUp8VUNrw8I/bNi0mkGFWz7isDZP/8qP60ibE7LrkT5DSqRPuuP7xL1dUf1FHFrl3mztbtG96uS
mvgRRRiTDarv+V8tkurn38qiKpf0YF1qe3a/H99TkyLEyFxmNPBrxFuYvoAwHKLQCasLDNBtd0X+
3zRgFlCZe0jGSgSbMgih0WZJrbJdOHa9fxoF/G9lFCR+oIbWFsDeyB2XQ33px1sgDtz/cVQW6FiH
XuQ7bcgZr0iIPAXkeIRfBDYrCYCirlynAkUZxfGzRTw2CqwGhmpyI0oDJDh5ToOTl4vEPHxAlD3e
DoXAmY0UpfmKeUwmG4OV+nMrJAkQeQTNPpv8kVLLkGV/gGNQmgdlZuhZy4EGRkfqg9Uw3HbNu4nT
KPWnshWynMAEqJJFHoNKMfCpdrSxCcnzrTrsH+u+kMZJR3qYXNvce80+IkUC+Ypd+SBwrYbpd1vE
5deRMK4DMlc1k3WnyaoRzMKUHdy0kALxQuL7s0sHEHEfObCm8xDiQoRwJ39ua9E5t2lQEMuiB5Jz
SUeaG9O/iQc5C39VS6vQLN+TlRdbVYQWZbIlA+cqBaogjtlnR6ZisihodFuWPRzGyCRodm4Jc3rS
jYOD0ipNMnzGWJPWc5zSPnZ3xK/V+RmgyMw50TowivPJmxRU02yKQBjasfE1cTAuuYOvaxK9bV8i
5c/ySm0ZLI7jV5+QW7CMbO+obUwO5qd8jc6/N3TSBC8RzIRTwFZ04S4bg0YYOe1ZERY7mvdao4sT
UT+cTrMV5PKuSo0qfQ7MYHjqvMlCvuuXewKGxquyJjUqIHVoGwV64WZndCYyzhircfKnU0NOzIgi
nKidMTYn5YSQjDih7jju+/a0rVvSA0Bl7KwytVFyzqFzVVdd+oy6ergyCoQMoRrKl0FX7uck88sL
O1mwHHbTxPdjNQUncbuwNEZcNvEozMsoYkfoK52GO3KFe3/jI8hHmKuaiatSdmeZxRIFxCA1eD0z
/5jOqJv2Zdvm9S6zqB22Q5+DYTdJXX9xuiC4JoDHvQB4tgSzNnrd+7hkRTN4e2b11ZObYHOzgrDa
0PhkgjkVhJaIqMA8U/Falmq3si2NB8sdzY+RQcBHZOCfQ3CcYKrynUtwR+NeJ1gKoU7K7ryM+hg9
kG1dEGPvoeUdUK9Fde6sC6TmWy8SI6KOdmZI7EL969pyIyM/304dFNEsiWagU2WIC0UOuGxMAJnS
vOGbrUZoQwz/NazgxiVjolVoK7quJ7LXlnZ8jeR12GhToafz5HBpzcBGCN1rOB8WybVEYbY3ANmc
SFfL9YAvjpED7mxEisW6Q3lwQwYRtmLR1Z/kUNM7SwFvkXvEaNc5qdy7sqCXCXakwJti7Gi4DZs4
wztJqQI81W8w/zfuvlbWulrDVLVpK6Dhw6wldyZ+XPzYySkVlIKXQrCdSMJpbYj+xlfpUzlmw2li
1+okCie1GpfBiR1gPuPqBdSYzoM3B+0pXi4406H6KKeQvENNEusYNl+R4pYr5rDGVio1n3pVyCw5
GBjURIXkChctnqQUhH+BP7dh+t7bbrfP/e6pfjW5JjH+3R7rhvD1yzBa16FyJ5Csgbmuxtzd1Ih1
LzPl4J5FgXgcFNYd2fAP7ZQ5azagYi16lD8uIqhTqj8o5K59J1AOEjkGK7tK5y/BaD6UXXgtMRow
2m8JyZobizAx0z7UI+IIM7St26orrzunvQJp3eKpRSYV0W04tqaw32ZscQh4pQb+ivjOsri+HEiG
nQdMlbm7367dMUCt0TpXaLIWi8iEfyZx5KFSqvrSUL+sYNqr477LyZsu8FGJlM9gdBgNnVojGqxg
jlhNXK57m2xLs+/oRzfiNgpBrVOqlifdorFRSngXkSl4CMPGujVIuIJVhPver1hE3IYOsFXP7vHY
2u1zNC4am6kZgXDb025wcXbPTvYwz9iE1YS2d3SGh1woj7WzLa9zTfyyWHJOa4xTO62w9Ugegvup
r/IXO8FmNY5Z/WUiovZYO21GCFv3aUo0ou3UgcmbxHjvurlG0D/N2PJMJ3G20ONQ9gzepklNZzs0
ib2LJzM7tLmCztEsFsJqNG/GqFc7seTVkAcRv6DA6ontjBSuqZl51kaH6Of5+eknoHRMGvR3qRLY
XyUiAupR5DGjP2LdjWmn02wt5muZ9sOnJISmwHjCdXeWQxXiD1W5oegbzqs8SVaGEN3LBCZ3b7s9
WdMGZl5M2BUO3qL6ohqdhXujT8CQEM/Sk4RRj5SfReqApRnKlHicoC+POYeJNQcMItV7hbYG/DZr
hBNSmu47y7Vwdcly404uDxQCov4yG6R7ExK2s52y3sXr6AXG0+zkdNP8YghupoUvwLiGVELTjh/8
YkLZRND5LYNIZ0NCpjx0IygW5gBR+mS2YEbQvDWrzrAQ8qcjmvpEgA+xRxgOqIBOAd6U+B06130i
4yG/yL25P+1FgZoSE9XVFATRvfYTvfFrbz6oiBPueqI99thXIXpXPh6WKxLhuAOb/MxNFplzn2IR
BeKy5iSM64gZ4MGkHYa1QkM/aKibAYsgnQczwcEPO40hXxTJbguWwyrHExDk5LG5o5U+18qlb5V7
ENWI/b6l55bkTIlg5O0TT+ktVDK1JiwmOXF0bV53BvrsEWvhSUlwB91Kxkl0BDksnmWGOV4GodN8
tGUiruI5pajyEqddDnKB+0gyDgnVpYZ8ALofM7kduydDV5nXbq4Qe2CxnG9lEEUou3F6nVG9jB84
beCsKTrrkLozocPSKE84Rc0r127mPT27ZpX4kOsrSwBLiHCl5FiBrlXT2ZsSK9hqzsvuUx9h3J2s
rLpsdCQuvDQUTALC6dHJZfQwEll/bFeqA9COhTpPshb2PORl2eFpr6w+34kRugKWrB5aGgeWhyaW
9r2RQt8/lvFsfsBCFF2IwMOkWii96PXyh27WzHqZOX5xhUlqV56JBAJ9XJ5FQDmZQFrwB1SrQg9c
gQe6pbU6/0BFr+7qMYBPgkHUXnf8NA+F7xcfJpCprOZBkj2UYgSpQDgFC07iMMdssYFd0bzU2C8i
/ckKbJSCkpbUWjh1jLp6UujkoxlrWo/0i4RNutmRmK5ynHZPuZjFh4Dp/e3EHOXa8vtwN5OGClad
5yCaZ++8MBZzohwTRpKJ02ORq2TXrRuTpXlS+XCCv4kzB03QbcMwx/t2QPvvkdX8jfH69w/wT+fr
v8+Xlz+9KuOi/YCy/92E/t/6S78Nqv/5C/0wsP8CCIX0kJuXMC5/COljo3tzEPz9lV7FAn/2ChnW
+7Z7Rgsg5JElXHC9yjZR1bgWx7iMtOrvfyxpRDK7p3voLcRp8e3t3lygP7oEf/7tfhYy/Pw6P3z+
fyVZ4FP/0L59fbmfL8O7l3lzGejFctSmP0tNuPRj3l0G64jeLUIGD/Uw3VjJMZ73+/WuA82Yv3cd
rCNa2NDFGYP5Lt2wn66DwFhIRW0j3BD8jV/tOri+iYrs33wq/vh2kEdwyIXl2HSaLJjaXNc3T8XS
7rddZdIGXlDAPCC/2mX4ruShe/v3bodFakfjyOW+96ylw/7+OtiKgCQBNNeWdMO/PYa/3mPxXtH0
l5cHrgNgaQYpCwWaL8t9/+Z+kIywaeDajH4QNUm54Id/yeWBvt/fux/cI9OGsc30w379nvRE314H
+8iCME5n2OPM5TiLqOuXvA70R//edRBH8KoXdLVkxmIxvvvhOjjsJgwRmCHQO/Jdc8l3+BWvw0+i
jr/8XPCDO8ht+bW58X3mjD9cB+mg34ANx4bJ+BuIz7ft6RdaHwCCf/tt/q+k8q9eA5Qo7AAKIaH4
diuw+bx9JrhVSA/gcbFpvS+1w695L3wv7f7frwNiHWaVyxzDZYD4bS769jpYCHYUZQNtbi46Wptf
9Dr87fvBO2J8CgtmmSHazGB/2isoUIRgO/1d2P4rrg2Cpf1vrZGWOqJ6QhPBl/22Wfz4XDhHyyWw
hcmIiEiDX3WvWAa2f+s68FxgVHAoqj211EhLzfzmuUAITYHFyYJV1JcUGH+hpP43FtLvwvIv2ctT
/Y//AwAA//8=</cx:binary>
              </cx:geoCache>
            </cx:geography>
          </cx:layoutPr>
          <cx:valueColors>
            <cx:minColor>
              <a:schemeClr val="bg1">
                <a:lumMod val="95000"/>
              </a:schemeClr>
            </cx:minColor>
            <cx:maxColor>
              <a:srgbClr val="5F5490"/>
            </cx:maxColor>
          </cx:valueColors>
        </cx:series>
      </cx:plotAreaRegion>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_xlchart.v5.22</cx:f>
        <cx:nf>_xlchart.v5.21</cx:nf>
      </cx:strDim>
      <cx:numDim type="colorVal">
        <cx:f>_xlchart.v5.24</cx:f>
        <cx:nf>_xlchart.v5.23</cx:nf>
      </cx:numDim>
    </cx:data>
  </cx:chartData>
  <cx:chart>
    <cx:title pos="t" align="ctr" overlay="0"/>
    <cx:plotArea>
      <cx:plotAreaRegion>
        <cx:series layoutId="regionMap" uniqueId="{ECF2D808-9670-4C88-947C-4BA4A9793E54}">
          <cx:tx>
            <cx:txData>
              <cx:f>_xlchart.v5.22</cx:f>
              <cx:v>Riyadh Makkah Madinah Qassim Eastern Province Asir Tabuk Hail Northern Borders Jazan Najran Al-Bahah Al-Jouf</cx:v>
            </cx:txData>
          </cx:tx>
          <cx:dataLabels>
            <cx:visibility seriesName="0" categoryName="0" value="1"/>
            <cx:separator>
</cx:separator>
          </cx:dataLabels>
          <cx:dataId val="0"/>
          <cx:layoutPr>
            <cx:regionLabelLayout val="none"/>
            <cx:geography cultureLanguage="en-GB" cultureRegion="SA" attribution="Powered by Bing">
              <cx:geoCache provider="{E9337A44-BEBE-4D9F-B70C-5C5E7DAFC167}">
                <cx:binary>7HtZb924svVfCfJyX67cJMXx4PQBQmlPnmJnTl4Ex3FEaiA1i9Kvv+U4STvudBoHaXxAgM/dQPfe
0iYpLlbVqlWlf1+Hf11XN1fdo1BXrv/Xdfj9sRmG5l+//dZfm5v6qj+q7XXne/9xOLr29W/+40d7
ffPbh+5qti7/jSBMf7s2V91wEx7/598wWn7jT/311WC9uxxvuuXZTT9WQ/+Da9+99OjqQ21davuh
s9cD/v3xM7tcfTCPH924wQ7Li6W5+f3xN/c8fvTbw5H+NOujChY2jB/gtyQ+wphxxGP8+FHlXf75
e8qOGJdKYizQpz+4fDfn+VUNv7tbx/8+en41frCPnnRX7+3Vlzu+t6pPa7r68KG76Xt4qE///atR
vnkeuOnw9vGjaz+64XYbc9jR3x9/O63tfXJ3PfG3D/X8yadd+O1bHP7z7wdfwL48+OYeVA838e8u
/Qmps6uyvPonkcJHXCBCGI7V3d+3gOEjElNGiaR3V8UXOO4Au1vOzwL2/VEeAHb25ORXBOzF1fux
/LJp3zvD/6VliSPJYsyJ+MOC7hlYLI6I4lgxJb/MeQfUp2X8LE7fHeQBTC+e6F8RprOrD9b9o4ZF
jyQSnHCB7ywHALkPlDpi4ArhGrnzhORbvM5ubtfzs4B9f5QHiJ09SX9FxDZX/XDTuUcXnZ+su775
sn//gI3FR4RxLuP4s9NT30DH0BGmEtzll8sPTO3zwn4Wu78Y5gF4myfPf0XwLq/63tb/IGT8CMU4
RjF9QDiAiEgJlsb5d+PXk+oRLMXWPwvWX43zAK3LXxOtJ73t/jmssLq1H6qQeoAVOVKKM4LvHCJC
cPk+Ofyf22X8LFDfHeQBSk+eH35Fm9pf2erLjv0DTlAcUYKZEJR9per34hfFRzFmcYzYZ7jiL1Pf
8Y391f/Y6mfB+u4gD8DaP/klwTr33WBuw5f23Yebrv+ye/8AcOpICYUx4eTO5X0bvSg5Aj+JgdTL
O1zpl6nvgPu6sG3nIRu8+WmL+9sBHwB6/vTZr2h9x1frlfuylT+PIgYiDwk0IvSvUBRxjBEV6CvI
933lsYXV/Kz5fXeQB2gdP3n3K6J1flV0/yhc8ogyHnP8/bSM8iPJCaUEfWb7D7zl3XJ+Fq/vj/IA
sPMnx78iYE+qSF+ZfzRBQ0eISUpj9JkaPvCT+IgKqmRMPudvcPm+hQHj+7SgnwXtr8Z5AJt+sv9F
YTv248cvW/fzfpFAdJNYKMS+q1fFkFbHXEoE9PLT3wMOCbt9fDV//AdA+94wDzA7frr9FTD7oQh6
d+TvcPvmxv9WEaZHt4wEoAO+cZ9H0iNGQQbB6A89676ZfSvJ/vVqvq8Ef/vrb9b//0bt/Wsl+Kt8
nl4NV5tPuvs9MfjHV7+oyA9++tk/fdfI7nbu8OH3xxgxxQQG0eKrpH87zjfO7RvR8tsf3YDs8vtj
sDNFCIfcmjPFuVCgC883n67QI6oYBfvjHGRKjMBvuluyC1WBT8xUxZIB2MA+Bayh9+OnS3AMOIJV
gfXGgisWfy14XPhqyb37uiOfPz9yY33hrRv63x/D5M3dXbdrFYRySWIYA3w7wSBvM7h+ffUMaipw
M/5fM3UjMsHUSdG3eNuylUk9qIolNV3a18tQNmlQmK6gZH7do+9MCyf5T9OC1iB4zDCwa3y7rHvT
ZhzhSExZlazY2l01y2w7NWTZ/XgW2KQfznJ7/d4sxRx5mRNVJ7yQazJnEx3Sqe1GHdaKp2psxdXS
lEVSohWDdvSjB7zdt4f7eu8B4wcPOJRiHUO01Mkatnlf66XcWlr+zS5+D7z7kzx4vi5va2zsWidl
tqFVuaEiTny374chaadh8+MnkuJPzyRByFNA2zhnkmMMzOz+dlKB4zV0tErGeQ5q0y7Ngk6GystC
82HEVFeE203BSv5h5k3wehkWmdZxzp9OYi33Ge+w31BX0DiZnMvekMp7tOnHRu3mDokxHaOou4mp
kLGmU4FPl8Anl6jQN+9aVcUvfViWTnMr815HWR3SePDuOJtLm/RxZ6PtaOC0b/JBsbNGLeIsx6pp
tVL9tKaF6/kzo0r01rlY6QLV2O/6aSpXHVE7nM5yDW5rjRieK+/M04U1VUhNF4Z6D5TLl27dMYrW
a5PBP0kk1vwGE9Fsp7muN7YsZZY2hVudjtqoaxIxsuEpyrv+tRn82wb3G9uwZBZk0y/uciIr25SB
+VrPRql3USPDZi1HGbQtVJsMLCs+ZJzYbeaqeuN7Qd7Ugwppv0ZDpXFOpW6iAZ5u9mCk1divO8JH
9zFEeWd12WRdpZ0vykjnnPTXq1Xz8WLGRlvwVpUu5bS8qagzr5oW4E7mIa66PWMN2w1tNtSa5OOc
mKlwFxbcwKsi6nChrSqZJrCHJkEjk0JbGbjcsnZVZwz2vkvqmeT70q9iP9s8ixMqizgRoSj1OPf2
TDQzfm5y1l8t4ONSlvlwzJu2Tchk52em4e15IWZPt3GkWK/LKc7hf0f5BvVsOExL5zRaRmd1FKv5
ozHCFrpU8XiO+754Lhme04JNjU28cPh9mRfLlhMzb1TsTZSogb+PWUEHXZTEHcMSpr2leX2Wy8ql
LZqLLVv6bpstMT6lXUYv+BzcW1OzMz6K6kQ0o78mU2mvUC9EkolaDqfER4JZTeOZ1T5VU52/odkY
ns+OlIU2Fek/kn5A5jAQmq2b2ix8Xy0qdHqOqJ8OXc8cuvBzO5pR5xHuz8FTo5c0mrphBwxveQox
xTydPZpeeZfxrVmQ1WFBXZ50RI5vVjslY2GfRgNPhkyWejGt30wikOOcyfrNTDtutZSV2AxzNb1n
AvWpp1mf+BKP28i0L2i4iFDvd43x5YVrBpGISa4HXwvzcSojnEpFSaHnXAa6JTPpmh3DiotU4S6f
3rVTpKJ38Rwt/V42bnL7BfdNnQzO+o8B5/bAPXj7l1E+eZvrchjhcGlUoOzdQAo/vM7LDIWkUl7x
pDIZDmeuGNZJG0t9/jJXYGFJ0RamSQrRVHiLqIuLtxQOQqNrlLf9WwgzHmmBwcrfElPYfFs3vliS
fByE2sZ4QM1xLuY6gzMcB99rToZCaZMP4rDabrkcete/FgsvbZp1Dl2VjbNx0irL92WsxjUtASJw
cYrEyUxMf1IwT41GZOyXVGblaFMkgwu681E2aDKMXaOnKoiPlKxy1U0llrOWBbEXrkTj3raB+w+t
NAPdrk0nX055Nexy6rKUigI9q6Aj4VIVVUdSxmKfJyjYiJ0oP9U8iYahM4VuC4LoJlM2jFvZu3nc
wfiDO4kmMVYnvOJdvi3rmCyaBv7ST4qd0GVcj73k03Ow9egwIrtEGo1jtpsKm20AAXUWhzmrTqNp
MvJQlf1Spk2csT0oLOJ0mHD5Dtkynl9AbG/LA1orNG/6YXUEPBkbl3M5MTjV3K6pxV09bj2L2uIk
tA4hDeGiMIlErI83lhf7pi5fNUM76FbUkdV+jvmc5GDQ7kwYwcfEt37ddFWTBx3oYHcchfLgBcIn
U96IQzeHpU9rUuXNJnM5d2DZ0r9YJnbM635+wdumrjT0XPigSTZJfulDUEmLacAnaG2b8dT7YHRs
Y6mAe3ISTmVEwEfzzBxcqEykJY79Lmd04+NyPUQxhJ/tyLp6M8S+YwkZ+nHYtLyKDqjNjNXtnJdP
VyAbbzsa9wRCSFlMeijleFxlc98mwLLmSk94mp7RxmWvuobNSTfE3at+zuiZGvtx0sKF/I3t29El
SzFnEID8xBYNRjYclnyqwJGbuMCbRnJZ6S7nWbsXdT4lfl3zbWVEXSSkm+YxgWOD04HmldN5sYYL
X4QJghREmEbTQpoiadlcSj0hWsWXqGnLN3GTA5xsHepOK0j+F7CsqGo16qXlSRdFfWJoGfhejp2t
9dRGsO6WRLYFCFXkdBOXUUIjBphSqRp0KE0YLpkyRbUe25DXZRooCq9HOzWHMcJVt11GRvttPKyZ
S4u1mVMkLIl2MYnxMzHlC2yxaU8LTuX6FPAPL+E8Flnatv2SVKyRzaZZDTe6GaNquSSdKcd91/VZ
s4k4io4LOfX70ITInCDYuLa65M4wfIMXpE5HsWBNmfL7JqroRVi6co8MGBqtQhf0QESR5CKnSRRj
db2KyWyGJUzHUsRrEhfw2I3swwFH/fyRoqXZUOwyu4E0b6r0PPb2NM7r6KJgzZDGY+HPFjL4/RIy
8mLBqHzVwe0r7HTXnDeZYOeyu42weShgrwh6urYF3jk5u7etW0VSk/L5Gk0s1kENk9pYxGmeOq+i
DYpbfqps3eKEzFH9vjAFfiEy2Uqdjzk5NmiJ3pvM93EyuklkxyPE0VijmNgbNmbZZZWV3TGtOpp0
Je7TSZWjbllV7+1aze+XSIqUKVdvPbVvs2kuL7JK4a1HRb7tgSikCo6mVjJy15gH9MpEGCUdj/qd
9ZPYqTCynY2XYR+J/q2ferwfZy+041H+LMKu1ZQ0bivmXOylcmIrqVg3BbYQLKUNCbOt2ffFYDaC
sdeoht0XhoRzJTuWNmxQWyKGIUVecDhPpdrTiMhdxlvzMnTegNmS5dDm03sKDhabpM+G7FyqttFq
rWtd+e52d32cdnieNVvmflfMoT1nmXs+B2qP3ZDlOwg7H0UtcOICU/usRvW+5ITsZGzZISqsTWa2
DJejJH0CD/Ei1J0ERl6L0yW7dT7KqTSWqD2zjsR7nC+t7kNhNrWiY1oW3ZjrrDJUF7aqE+ejne3Y
cQMO3Nlpj4JyWz5GOxbF88ZW1aAFsiYVJu+0UCTfVD3fdxKnTYoMUG1sF3SuRjU/5Q2gx4M3z4q4
k8e0G4u04m5MDJx6YCpreZqjhSVjRe0B2aHcTqNjF6N04cCnMhy6ti5Pq8a06VDkJAH3N+7brKxz
bZgYN8YgcdlZYp66Ohqszqc8S90M3K90XXUyL/2yU9RWiZvVfDJIO9xudnSoYsOS3OLoFaaN1LXl
na4Q9enCK5J4NVQfl1J0CbAvs/e1UxtZKae5IcAWovYNLtZck76rTy1t1kMpMp7raVmAYizlscCw
n1WeNzpMkH8M/dq9x+Cj0sXg9yzqu7OS5FhPq1NlGkeoPrcZIrFWTSG3ZLUyIVknKnDIY61ZuZYb
MnmwCkiLl0SWZNrSxat9oXh2yMXUnbbBWJbSqqKaTaXwmnXjvFuKVg46y5y96MCgdjIKfguJ6bQd
sWiBs3H8rpjjKs1DSY8zOoNzlbRJiAs4GUpf6VCthR77TGzZUPZp62hxsVSqPASaDS6JOihReWbn
ZGVZqXmExLLx4EhnXZuYyc0a2zKJS0nO6gINVUKdLfGWZMV8U4xouBEqh7A0wlS7loAwsm0yYHKV
qroNb8c5XXyLz1oaF8kw5XO6FmbRdVeApyBYnI9LxXbFZFRCkKuOQw/SVhLTZRk3NFb8xuMGZwnr
giMJuMhFN1kvdNG5vtFrKbs0b0qXCOTjOLF0QliD/sHb/Yg53i2E+g1f+JzpRY3TZZ7h6hlksONG
itrszVAO89MaofW4mkz/fGW1QDrrh+b5NJFSM1JAwOvzBfavWGxaZnh5vSw82wiMl53gjJU6x1EH
J7XhPMXrWiaKNu2eEoNSyAuB1zGIdB+ykfMrypnHGnhRtPX5JOaEcgJWU2J3jLM62hJVZVs3gPFo
3LY407dRchsT1um+RzYpAulPeLyItC+5SBgqZMqzkKey65pDLXu6E1RCZhccEmkIg48v+yGiN9x6
yBFcEO4Uj3iud4HN2KSIFOEDc2rQXVNML6ehi97bXNpXc2DTNYfMbd4XoHZslqicUjIFfjECPT3B
mSh0n81kk+GmfZG7ai43U4THVwhSy5N6sgqWOcYJxGCUAeChaDZ9XXdvfBa18DW43e1Aw5qKmuFd
J+yQ67hfmqAL38anLWMD0l3EutOOjOEFChFYtxvxAXxCmTiT16c5M/ZcOczPRsm7d7Sup0vZj/Fm
qSbg/FG0XMVZS3TgbXWRzUvzwuBxuPRzmIDnN0KbSfbPCzO0YPGKbeIpAE1xqNizzg/pguDINJzl
sLol3oNBkZuu9EQD2+8OXRNP+7EhStc1VzqLMnTByxWyz4qSMZFrHB2UrMw5yYTdzSWQLp7F9ZXE
cAb7Ss7vhQzD2cDzojgDD8WTbKT5Rx5T+xoyF0L0amofpWOZ57scCXfVGdbeZF3sEeQzzG3rMqYv
ZgspFvgKBL4iL32A5JuvK9cFK7oPk+WQkjma7QdIYt8S0oIDjZCMj6e1g0y/XtUQdE+nTrdh6l+I
HuHLUbhk5iMHKp1NuqWtOpNr/y7LsvrMg/O4kHUTb4Fr4208hvI88wXkzBHceACvYaadGOM5TlsS
9wcgKSFRVcM3i5umLRLz+Mx7S2zyY4EJP9SXxG2lnavbegRmNOYgh97Xl5iIa1EBIU4mGQHTHZoA
gUVOkLuywpHDUvHyvBgDqrTkBU2bZZwvh3ld9w2p5gMfhmKb+6V9GvPapnUQzcsfL/ChnChiRkF+
p1gCx8Qggn27vjYgRgscwKtNBm2buruhiFdJ5+s39UR159QuZBnUFH8kJD5USgUQgVgKImMo5Shy
qx7f35TMx0tvcuQSPMwH4KpnM9DzH09xK2h/I1bezkERRgQSOAbtslAJuj+HCtAsttDVJWW55sdT
0aR+Rsmg8Lnx6q3M16dyplvIgfeUrrXOa/cMfMxWNe6MZ+5F4eTG8+WMuCLXc9Zc/nh5fzoWlFBY
FvTXxNAmrx7KjnXDRRQN0IEeGen3bDW913HUT4feNS798VwPFVUBcylQxYXit1XohxBnaKptZaUD
HSXyelUzkHKgnMeTFWrSslbrO2s60AF+PO2fAKAEGscV5VD25qAhPjj5JaBvjQ0+QUs9bZt5tZvg
uTFa8cXsrGmqpPAgG7WgHJi/mfs728uYEpJwRaB9nZJvwUc1x8iUNfiLKEKnayzMoeod8B1TtXH4
Oxu/fZL7urhgCCsqQd9njCBJ0bezZX3Bq7GbQZJ3PdJMEnBbWZ11UqtWDLtqHW7N3Q31ZV0W6+tc
xi/mCWJEWtQqJDgPEsKna7tN7IvqBBiA6RIJcf1Vt1YB6xCN6JiA5Lz/MUB/OhcPlv3AQjpjIlYg
WicGLOTKBVJvGAchZF4hiViYqd+XAXenP56U/3mvCHTOCsIRhQgrH/gbMzhxq2q5xI5D6mSNtCw4
SNaia3cMRPG/wSa+RfoBNjGSTCEpodWa3dac7ruBrGUL0MS+BqWpnEDrXafRADgNP40WX6SkKQa9
1qXYLV3XnfTG8MTXVqSm6sY0Mwgb3Slmjld4W+eydjy2oLXVcGdjKqgqiZHsES8niIkRAZW7q4dD
Cek50xEE/RhYlmguUUWzRbvJE0g7Mzu9aWtJN8FEMTAew7cZwmV/ACnDX/94s8kthN8+PUbg2KEW
BnI3E+SBDQ5lxMuijeoEigy0TjM/gHidWRDxMI3dcTHi0uk6xPW1qob6GVlBzWr4pPaV4yBg2kkC
uV3bNMokPfWdc2dFbrKzGcKDxrhUENY8C89KNlX7DBjJ1af1f66KXtyt9K6yd+2bpbO5+fw209eP
/zn78orUp9dq/vj+9n2oPz698DX8+/CW24m+3gPzfJ74tt75zQfQwOC9p3v117+osN69b/UXF/+b
8ustUF8D5p/Kr992J/1Rf7391V39lZEjeDkMaq9SYqYgiIJt39VfaQz1VzAvBLRDSRrfFrw+11+h
8VbFt2FAMmhfh2tgC5/rr5gfKejkvC2FMQEi939Xf4U+tG/PHbStMaQIZ0AewAXT267s+1aHa79k
QwBVsAYhyLzscd8VJyzkLkgtO0yZ2ci2gALFhtvaUnLmvJ0ElJfWaY7YiwhcU9hPtIX8s9e5HCby
mq9jNTUf8zqWYSckBLQxaaLa2LrU6zqC5AdpnkUtxDo9ojVu3jR+VQG/b6J5lfPLKUbwHkGSzcF2
T4EEV8VF2ea5f4m8Nxdrn43rJmpzIi6wqzOaukHYcFUUXRHrtZhG+aJsyvJDn7dleTbP8SAuTbzW
U9L7hoDbN6DwTylaQdYCCUYYOoP80onsfCxIcyayArlXLppAUZ+qvFxOKF58mEBTzHm/N7Tg/dby
ylTnDkuTbSlq29YlTZvPzys+l7uyJ8ich66J3Kk3awNllambj/OlHECtm1RXvKS5y6NtHEMReofG
2k/aTjizCVBzNOpMjBT0E2TIdQWKF9oMrDblxpCKP/NQIo2TfKohWZQdxx9ZKKrhtIq6dcMquV7i
itAEud5mSTGAO9MKwLO7nkJJDsou6whpSIXB4ZWlaKc0Yn4qUniLqS0OawZBTdi+v8kMr3bUVMil
RhqoFfFIlS+FWSJQajq3qnxXqCkKxyoKU7d3q6ms1U0jlmkPGnoPCWDrSzHpjIKcMJxGpHbwqR9l
VWvalybnydrbkbe7/++HPrWBEAjPf+2HPr+C8qV7654jgp99dkTsCN6tuO0AiaHnArpVIf5+dkT0
iDMO5TLMPwXgW2/zRyMIdI1D8L9tQaZSknuOSMJLAPBqwC2hgvcS4UWB/6YRBIjuA0cErgxLgmKF
CAPi9ZCE+qxbhhWykGTs8dShk5JmjJN3oN3m/fQuhG6tm4ucd2qB6gEVFdjq+yLLeQ0MCAo8+G0J
jQMQ2DFuja8TJdvJnWNWtq1J4uAWCkfexXW0sgu5TKDGbzM1tDM6nheTrcc9DcTc8qvYHxeNJzSV
tIaegHVuSZdWS1eIhPRTWKB4A0ZdQX4I43NBxwzU06qowSbpinXhBlBtQSaLbyZr5/iKR4WbPwrr
y1DoAc1jEJp2g5qToeB5tjO1LdgGjxFpk36ZDPhUDq/C7pyvsl6HmpMPzTgU9KLiuCo2U+nHq2oI
ZX85VFMfblzF0EW+grBzTqoFx0Z7qPoPJ2TpC3UA2lN9nA2dSAJepp8TBZvrz2XTTed2RF2/C1Ff
QJGGZXmZQ6ZLuugM+gCqkNgaqsQ6yseabpqGWqOhKDofWKG6GxQRfta3cQmKh3fs2owekvpibLCO
KkBqH0Eh8GM8lGxXTfMAhei1WrPjah6XV6gqoPJUjuyETxaHxKyxgZSvkq8GDmpoXpNsD3lQ97pu
uRxeV6IdvSZjHr/Gg+nbDQY96c0A9Y0r1pjsRRXi6KTOTH+JZzG/HgbDrso2Jmg7FP3yFE0OSU1t
sTCtiiF3UJKdHUqwCc17u0Dbj6YrVeWJlXHfplnW1u9U3LVvJ1yjLTQSJLmJxzyFfoPmWVwiOFqx
H7KPswXtblN0tHWHluCZbCvui3EbIjydQGE0mwjoBIqW+zI3wZ7kVeNzqM11003TVoXb1UsOOuua
leLaKvvcsl3LFWj3NVmGV+VE+1PojuKtDpB+nlSDAjUPgjkOm07mwFb5cMqbaqYJXpcBitxNxlJW
T/VrjwV7K7OxfpMbIp5Bdl/1ySJw/S6vA37DsqG4hvOqxJmEIzymDOqsz8Yax2MSsJiuBfiJD8Su
KN6TYKE1Cy1QEN+08wCuu+cWx6CBVvNbxkvsoQKU03dG0braQI1bjptosSCVT3UUzjIokL2WHanO
exPEMYgv47jH9UBtajLm5neREQ1NHIcmlV3ZFRFA0UflvGFrVJW7HmdVmYoFnFKCMO+ZHsYR4tni
l+U1ypqYadDFo5d+nMZ2M0OJ4W3N1vFNXfAJjGBaxxOoj4zXuJPd2dLPT6t6qTcqzMImqu8ENCqE
5YY13fra+YxdNM04hhOoq0BOxfJSLvuiCW0ERRpXQgLc58NLK0mxDQH1UA5f8/VA16L42K4zrbSP
ZMs1L/j6DoQm8m5xIX7ZxFUL4lXZD29v9+iDkDS8KFcXqJbRAEluDgm1TxxUDN5JNUuVcKgkf2zm
0V6CSO4jXYBeaTX455XpuZjKy2WQkBM4h3tyRnqXQdtTbnmT+MzASAxXUP+iCwA/yGh5irP1/8g7
rya5lSRL/yK0QYtXIDNLC7JYFPUSxksBGVABFfj1+yF5u4eVdadqOG+7+9BtNOsmIwF4RLgfP+f4
+LXV9vxZ9q37czXDOU3aqEjPC6u2s9gKOBLjmp6rG+u1q55KOFBT7AcgHBS6DQ0gV4ZVGedjHZq7
ObJklwjt+sG56tWk46p3uvfTIqcNd8/663Vd6TrRmXc/09DPbsvC4Sk8HaT0rha3STRlebSPIGjV
cViTRKXm0PSXkaOiz1azhLfOpOvxIgvL+XwIAmnHbZ0dGsv7NlTh8KNWaX/XBpa6a5Y0/avogY08
WkrmHUAyZCxpW9VNZ4pSxyX/hnnwImFYHyP6GXayiFbBesqX5a5SZXgz237xUxTd+qnT3eeab37j
0QH6OAaNuE5paNxNpOkmbwkKTrwas2ee10DoxkXdO/Vnt/P8T1blpRDIRAV8fKnzopnOonS1wksj
d6shGQIjyFf4UpMqyw9FFoyqT6ywThvSalhu9b4OikXXxKucDediFEvH4ZR2/fC1CaIy+Dn7OvWr
nTs4MGL6yoedwJ5dyjOPBM4IEs5XLW+K1m6zO5U7turizKw6EwC6D6I4GBsn2zUTTWdaWeeyoht7
qZfZF5c+rXLjCozfCJ6E0y5jUg1rrEyaTAdzKnuVxX6l7WU3rtqitTqxQYbdKDqrSLwgs/L3cm5m
/bEyjc68s2bLKFI6UjUVJ0R+VeWxmhxFp8ZqPPe290PzQzdDoCHnric/jpau8OPSrQqDaoIUmkYJ
WfptsPTwv4KwpAXRhNnNQFvy2h9tA36NLEY/7lfnMp2X9DK0ZlPdareXWUuObXbeZeDW9bWq1Gpe
pVHnzFeLztv7mS/n3uZGadoHQ4e62jVDMZMs+K2rl0PTNIP1rU9lFx6c2s+Wy1yk+ZNbKD87b63c
1RdOajnfda0Aj+NiaWtrb0S9zJPQXtMboUSa7W3tFze+v5bdTS/0SsSYczpOkk5TE8xnY2R7+Qcb
ClLzDhJHJL51qtffB7us6ea1ovTk4zyLwdwXQTR7O3shUTqbqlkXnzJI2X2ycSPNCtrX2uhDV+ZZ
OMdT2Bo+ZY/sR+NQqaaw1xgatzNa8dyXWebEhcqkzi8hZkXNEJdOuZmcjLR5vzSmIb2zVXMouS34
aq23Cs2Bzx+Mb4A7JwAWqWPgBECaiEmBN8LQeV5lzn4mU2K/2+kigAXC7tDdzpHyk7BpHdaLyCHo
/yf9/RuO+J1YfIrmOwHSOfJV06Sm9chTt1/0G/m2By5W3PzdDvk4/TudJ1ljXU46vRq78cda2Psq
VOd5bz+QHOaxKQU3r/1kTubHog8fqt7bv/6L7A1b/A3h+fWLoGdZAMkbDnlSaUM6rtfOibpdq9Lb
eWw/9NDxWmu8AAv7mqoVFlDUZ3FumTV5hd4bMh/2kci/efP46DTiB3SHR06ED1kn9yp0zonRLKFn
Mb3xsU4y8b9/aGSFEcJRZAAnry6sTehONj+0KpbqTIBaxZEa3wKdjyTr0/dBsk9v0g6pIo5f8Lcv
pFzl2f5kbF+oOQvD4n6sQnrTlIm543wkEdvXINNJqvK/vFldBtANLF/e4wZwU4+9irW5XFRBSZ9/
mX9Vkb/8YP4pek7i9fgK+FTkUxYHPK3R59Ezp46gLuIV6BDqTjqqWIV8kWLwknLth3gYhp96kj9y
r4X6lvUfRJ59WR1x6zgpiVB+sXS2iANlQ/4qs7eI5Vup9iKUfv95G3T726srijSqOMe6Xa7Dqzyr
6j3/uYXMdDeL/LNvVBdRGuyla92Ua3PhK+usyicDXozYp85gnzuGdR9N64+ggFTb+NM7q6Hzuk7D
riKoEuG6b2zHfwopUCaf5g5SLoyFnv9gt6qLxVVut7Nyw995ptiPdhruXt9h21M/DygrDKhDXZpI
gGenpHdbGaN0OouDBfbVU8peP/T13O/E2MIRj1bXf//6gi+fymKL0LbaUDwsRE6eitTJn4vjU5n+
gwosysXGVGp447mO0XbyYJGzHRo+6DCQ/MnnhsYijWjg7XlV40dJGQn7gpaanZ9HKXTLEgrSIah7
+7tZLCsVcO2Z+aWldXA3LU57JVXY3XK6+zeGZ6d90uSyHZIibOXHWo/hd78kGd2tk179pBBZ5O97
Hdi3Upn9Y9qGeb9RNYwu6cpUPLz+Bl9+MrBNxwot+n/0ZU6FGK5IHWvUawvrhCLEUTsnVeduV110
Fvn562u93NOsBbTABQR1w4m2r/nbplkHy5w7tbTwa4O4hJg+i2C/VvLema2z1rRvj8v9f4CIP1Nf
/Q4p0ZX57ZW/AMOfa7h+HJH6DYk6/rVnINR/MCiLLfO7Ggm3MY+UGnXu9r/8DUI5COE9m/zBDG07
IP3g5vwvNNwJIg/lteeAU0V/JEbyj3Kj3zYaLgqhtbVdt5ikJXkKhqeUKZWyXCOuAHmMM5GmHPEu
hdmu7gPvcvGsfGf362omtmGbc2w5g/64rlpaF1NhdFFi+rL62UtLP6RpJJ2D7Q7FOUS84szOVlXG
hpnBAA9mkdKbSrvz1k2LRBW6A+Eo+hQWTdpdhMp4rNfQS/rQrK8sqQczcRzRf8qLLtjZ7MXvNHnM
9wFp6GEG/01c2/rizKJIVjlw0oXjXJ1nXQ17ou3L9OsCcPxFp2UPoT2AuGTpuojFUJYXZQqJjE9y
ze+OFJyy0O2TvrW9nxwsUUV5N807OMDuvSd8kA9DuUkrnPmdh44hS8oxpZh2BEUPDJDRiacoc880
CqA6hnBbzjtrWGVx0XZyda+EWgLnsiwr9APcmcUDTSZ7OnPgULe7QIlyuMnKJT9rYC3fFEaLMiav
A++zueH7j7Y39vVrEHVld9XjkjW52mkrypwHWaRg8ud1DUfwW/kLj5YT2Bbnnup0NO3ELCQQNNW1
Kz5Ma6hTQJS27axs706gChPQGWk4lyRVa6tQPHhyFJbxw4oaY7y3YRhB3OGDIfPa17kYm97Yyb4P
W/NmkV5YggquiAEoPcaqyRLC24BjvkttfyxLN7GtOrJuijCEebpOsLSAmTgTId2Z4/cZPcMUSyLo
pio86EJzN6JPmLyiCa+h00AsC/xpEnvDWvxPwgtTA3wG2HPXrQsKpRk84es4eoCSjVdGV0E/ecN1
Ww3uGsZLX/fjQWQDINe0jGlOyFO4j6NjVzeDW7nTe9+VE6ElHd/94nmZBpYRUsfN2E/Rpygqww9h
Vza3fltk48GEA/cu8Jdwem8VRu1dQMTo1cfZCP2PYo2K75lZO+5d10zt06LLOj9bA2OBS5ZXadIt
EXDo0kig2dYvymSkXZTvfOiedKTmoNRndHUGiXqpnr/5vVemiOaMXIMaBuE31WUpDPHWHrIryELr
nFht761omAwVgTmW6+fB8bybLrNUerXac1vFtDOgNAYLPKJ9XxvruDPqdL4LM2uindW2Ol7JM1Bu
BLp/18rRfvQ8bRs7kXf6Sz1OrD3VIYiLKkd4qrOM9l4ZDtalhbAprteFnpfwJudDl2uULhPC2sci
W+1i3zU6u+gbPQOnGG0KJzGdO7RXaTevX8Fn+nnfO2uKdCfQaXuZFWWnzpXMsyUZKscs4jod2rvQ
Ema3W1ajXD/UWZvZcaOJxXi20BbcyYaePexTJ/gO4bFCsFGRDe3suW8/jFWRDhdc6/6a9CNyoF3W
Bbncy9KfDrkFiZ6mexQhL4CxPMet5Wdf21K65401Z3ckeJN7kLVRfhGjU2gV15ELVjRbNh9FWLO6
SluX7V8Euftj9VvnvrVRAkXe7KRxk3bFTzhr5niYq6Za0XraeqT6z0wwQaPKG6AJq93p1Oz93aIC
eS7NsYWJ26T1RwAt+zPEtFTGwxo2n8gCvS8LdDwzjtB7pDur1nBjWk+okVAJ6PW3OdaaIIYp9bmz
+E6W1OggD7pzx/SqdFpYhWna3a2jH30yOFjbeI7YQwdUMRKZRxvlh7CzBmrDSXRVLOco2mQv3VoB
fboTRPRODrkf23ldIZQQRurASJyaXSFQjly+gIkc1aTBhd1FDeDKL4RIQRGvh3iqBeF05oyzEP4u
pzIXh2HqszVBaWiSvOezBvmGs+Kv/QwDz5z867bxiybnOCG1knGZqvlJdimMfLtz/DwZbVMZ4bST
RdMWthd3qTZEex/MtlO68PI82U0wT+eOd6zYNDMp8q1wzaq2lo3ESLR0vU3XFIWigRIFkskY7nMU
BIHcLYGroFK76bLEneN1fXlReDRiEptr0rquTWgq5j4fLf7dfQY6MzcH7ao65hgas50NRxY+bFWC
Sp+FbrUijTL7UQTTLk3TZRz3Y0bJdyW9THQ9JWHpL+W94a4i9OLWjWS3L5RlfPMyR45xP6dLd+0W
fGADbPTJmxtdPujAqNXOC0cd7dKwrx/yLgqaxM+gG8ez9LSfmEIO/bsibNLxWkCGganqRas+9xal
flZerT4YiBwWtDYBpG7eiPyRyaxKDwJEegB8rzqdNM5iP7VVlq0fjHmGy9RXErw2rVtd76RyRXBn
l07eXqWu3Zfwb00Rsk2yaI3DXNDajecq8P0kNJQ9nHWKH1/E7Enl75REzvR5koilslj3/jrcDeto
0TiXKUzEtpCzOgRWJRGLzagzHNAVjmfHzgb/wlm1L68zc0wvdM7Bcj3L0aTXZPNvrmdmnVfubeF3
i32/mrV0kqVCtXLoltr33xULiNfOzif7KVVO0MaVtbZRAnG/ULezH5Xn4azDu4Enij6m4diEHDLu
5N1WFULny8qcuLHKvjTA4vGCM+u7obRmHYez6d2ZdVB2yToOEinkVuN9A+xPmySU4/yl6pCQJnJc
0ltvMvSD1wpxoEvPMdrrPEP0hhZQDlZs2aP9hDYD8I9DyG2emmDMP1eU32DcdYnoTVMP+RfSSDu0
bG1WP8BgtL2PRrEE2kyMqazsS06SyN1XnU+DI0Gw2/90Gx7qYxNuTP+mkFO2U+HQeSIm+pW46qvA
Nc+Kdq7WQ6hKVcLWUzNs4ZwdgUikgsYKQOmaxbe2mvx2H07pusYZsajvJ7lk6dM4rNVT4S+ek6yF
zw8tZLN906r22n1DCpxfaGdSHpxow2tlLGEyywO5ohjhAI3LoR0yS1yPkfDX91a4ptaHXGdmsV+7
JgpyFMed/QS+P6p7qb36Hi5r8FRUMBX2iypt52wcckKltuy233uz207x7Mih5LWtM8ppx5L59DQW
eHtwOqjKO+gQ3vt51hsV4mlwZ9jhZqrDuCqc6rMgts0bmcneO3MisaI1DVv6baHfcjX4a1DIIK6m
gUd0OgME11NRP+2d1IOzlRvaPZCHZTfWMtuf6mop7mzLkB/CJtQ68YTleHsatY5OlD+RlQ8WV7LZ
kB8rpKj8++HU01mrXAe4poz6T2Y0tG3iZuM47vTsBcYeaYlf3pVeO5R3AFHCRmZQR+cr4kN1STer
APtblvywVOZ4KZQZfqVTUE+J4XXhU5cK1AeSoPEfjEkhHTNFgJhel3o8kN5WP/2hTc/FaKRE8+iq
n43pLY/tOFlnkzCD7LyyZft+ZavqA3RaQjQPODp9HuEiRaG1n0RuvhP9Ot716G+/B1k+03Qw89FO
tlwyMVbD9Ih6xx2SpkaAFhtzRtSHKYzVnWryKIpVNJv23jfqNQ0Qk9AYP4Rgo1dr5i4mjbvJyb7L
UnbewatKGsu2i1gyCaRU0UU3Of7nxiiLq2YAsY9TYc4DQFcTTslcmstXr++0GztBh7xwIH+kcaQq
X5JnU0tfh36T3RiWsHBpVr2HNMGT4NR1Mwb3ZO3RVynL5lAsAyExOCIHurPBxRGuucu8I+udPmTr
HIzn65Dpe38aOXhojhbn4IZoXmQm/GgfDP3yV2kWUXMhJ4+jTxmG0x0i2p1NbAKRNpfDMlpyP7dB
1sBF52D/MwDBhp3LSWVTieJ+ASnrBIYpXWvBnXnzO3Aj9kpJavETBQS/hSKB3zyYUYBAvh/W6Q08
cgOSfq9LcRDDGdOlXQzqSCF8Ah03sEubDrpxsixVOcfl6qUPRY1QsYKGFCMUrL1kIme+d3J0fSsp
xfzGs59AXTa/IMCrjlIeMttmkPUcPOGa7tYy54hupSlulSHdg1Ba/fwNL7j/9UTPUPvtQU4f1MEV
GSqK65qmf8IBXautLEI4SE9vbdUu6JRsk9HPo2t7mWkkRgbd3lisC2+BrI4Dxep8VHhodd0P8H5R
aL/+i14+N74SQAHhZjMb+EdQ/zfQaCiMRiBHa5JVO+7B8inna6HTd3++ioN74xZUpo/12PO3W1oZ
6sRj/zY01wsKJZcUR9TYbL/WE9lA6+cv9ygggGdqb2wf8+TlektIGVnALjch1bgc4LYdUsV0+rHQ
0OveiNmXbw5HSiQLAQApRJ2NOfQ73AYUJ/xBzAjD6ogtoj132dO1n9QbkXkCIRKZG9TpBn6IM7pP
J/z5OlNrjlx37A20bVNxaCC0tbHQ2KyYTlvvS2fIxcXrL3L7J5+/SEh3cKXoYvogif7JZthYnlyt
eAKE0Mh/9rnv3HtZNiHsHf0P5jrLb1w3S2IaxOkb8fjiG24KgcgOeFjPpNg6OYMa32wh5cMET8tq
5qRePIQCtpKQBPq0sLEAfC1irJOe1XbkeRv9G6lf5AT2aWDabd7K3ArJbSbaz5RrCxdDUWn96EHR
SRPWD94JL/M+0s0W9Zm30Sjztsw/v/5DXnxkfgeHH92YTYNCG/H5R9bKLGzH8FBkDeGWk9QrJYTV
k0slZlfSAPUq/83IOgGMt4f3OW0d29oOJNqWzxfNkVqhDEQs4A2e91E2gZVaCe4ontxVtTmlNPpD
VIhx2Uep/IUe/7cdqBff2TM3Lh60YaKa7XNyIlgQG6iJYd9UqKSvTGQnDUVhqH6mmUsJ80dvl/YW
jGIiGt8vn+Wik6DSyh/NxYX2UlGfXo3jBPYOOeELJIli14cghW8seHI2bAtyhXDgbZZ9Ib5Uz98s
BJQhs8cGm5QhAB/FMoXG05un6knQACMjJuK23uBhPKdfnHdhXmVtZGTIV2W776PC2q2uyoKkme3i
3DeXt66vk4D5teC2HMF67HY/fywf+wN8RlCy9aljP1UUrJ+gCtC1zLzdSD8KsaBmo77+8U4ihUUd
uuv0Tzb1DPqkk3epvKCfC92mgLPzdwEkk0TN+B0vpLfEM/+wEI21CNTL9TjZT7Uzmc6t1u6heGi2
RVxVKb4H1VDGhV3qN+LjH5baPMkoL1gQRZ79/EXO5ozHDEVADGOn2B0fqiI93UXb473++qzt3/rt
MN/eH/R7LncP9HXL756vVQnfK5TjZwn8bg0IgpwMAHQephsUkmsBRS9I3zmNErerpNSKLWwpoLks
csWzxK386qa1lmrev/6zXr4BpFC+623OsfBW/ZP9Xw8QOwpFfx+hR7EXJmxvGY7FPtr+9OdL0VPk
PfPwGGmevACMFbIFLWyWWN30GIzz4yTHR5M///kypJDcXRaSaSRYz99zkRdoKzMg9MEqPErPqtrj
/gG1YOir/8XLC2kLBaZDpBJEz5eC1xqEUxmmyaykTrAow2SB9CPJtz+9/lQvt/wmrkaLESFagtlx
shQAS1WiP08Tcp3iHPSZ/b1M43ohS84Y+h3pjWfU07fXVz2pB4hZknAuB/wzCZDg9Gaa6tIQhQML
kRMuQrZHrXk7e+N4FykMJdYsmz9hKjReVCHtnSHs5Bv56j9EZ0B8hiTokIHIWJ+/YIrlOewMZ7v/
p9a+D8zKfmqqLTeQvuQHvf60L1fjUU0EbZDDI9Y9ufylrNoxCjoj7nr9aMAsTQZ/ePwfnAUvF6L1
h6hmE0NyC3onH9Mq5jCd0DhQYC3HnUAj7X+1E3yUllDuSYpDCDAnb29omyX3vZG+h79Ou5xv9LFb
xgmlBX/601cHq26zeCRWNqvDkxRmHgbIwlbLq1PF5ba3JcyA/83eJhAgQZCPcueSoD2Ph8rzqIU7
+qahmzVX4K3fpePWV8jiv7/+PC8SB0gQ4UbKIeZIj8KTV+dlRt4XA3BH4VrFuevN6HjePKn+YRGU
V5AvybUZSXG6yBDAl2uKUMSVU9cPKKAUTm8okP/4UaA9cLRHCMAo/k4+DdTJjs7QIo4mc++4X+qr
DmOyP96pcIqxmEdW4XBQuFvI/1a/kt/muZsNIrYb33aw9pJ6OhvdgvQZWjIZ/OsP9XIHsYa7pa2w
YWjanywnNIzkQAOV2hBDH6t5WS86DWBQ+cGy//OlIBKRSWKhDzPmJOacDlIqrQEj7mUpll0V5c2V
iZXmRdPlOAO+vtiLkAAEYBQa3CKMSl9WfKUsIg3oDR9bmO7BAAnamxnB94erkDVCnY44GIgHaJrP
P5axlv0EUTnCWotwUyCuuAzgy/j6Ki++Eavw0kD/tuuYO+v5KiMeHYbflyJOKZ3n89EMrYlaWQbv
ySXd7g3Q4UUSzmqQOjiEjnFxmjUuo6NCP+0gw+Vl/tHZnCcYDtO919ZE/73w05vXn+7Fl2K9CMF6
SCqDKfjp4WoWRdjRYo9g9wApGzhg4SAbFud/vArrwCEiGnAnOM2ZBKVNU3SNQKVuCH1lyoVyMIS7
rdM/jTw+FIBNSH4GeoNW8/nXQhMFcT/HRcSW3VjSXMO5Ky6wAujfWMh7kcqw0paZoR+EbcN/P19J
pfNcGxl7t9rObpy3lptcCPsvCTvhulWOyKAUtM1dG9H8NLBrr3Z4RxXwPXocZJBVl9C5aZCYfVw7
pnGFmcB4Dd8BxaU1yHxvBXq8HYfJe/Ia3zGSMqvULbqU9WMWabAD4Ef96LtD0151YqQRhSSRynMO
3PwdLW5wvyHFijDOSr9LkW7TaTinf/mpE7NTXErhpV+UNyzZwd6qrMdl7sUtmLpyYpo3zYTPTa0e
57UN01s1oBuNaQM69+hIw3WnIDhcR4s1I6p0U1Hs3cbxwZVDO/qxTosvceFzZ3uX9v5yvqa6CW+H
XOGYFBikO2EwAv/+aYQxe5EBcTgzUMRS3518DdjJSzFC4B9TclhVGjWNpzfj+OXuxD2Qu5TuInCr
d1o8Cl6H6dtcD27YACc51SJu62gkh5wNcWtp7Kz+7LFgZVNoQbIySdChsG4/6Lf7qOnnCojIw05w
LNXPJZLuWVVP6Z+5ljgb95u83OeE4+57ASMXoZGvHvSPuF8cUnGsBHarZ8iH15/l9CBlFfjLEQgg
BwGQ3MlxLaoc883MFPTux+aqUC0eX6oSVADSf7PQOD3XtsU4bkiw3C0RPk0XyqId86YZjXjEtjVu
JNdCSuPy1yHwR6TFfxbo/67P/x8q/c9+NNukGvV/jdZ/4xz+Bx59QW98Pnr1vyS229/6xW50Q+Zl
ObCBHXAL3MG2PPhviS0uAHTbNqoidGGQW2Ll3xLb4F8Uqhwk8Br5Pxzvkn+zG6N/bQIGXPP49ygV
Qv9PJLaoadlcv0EdtK+AjMESwN6gLZun9jJ2NFAVhk2fFGaworAfO6eKAgOT07bxzjy1Vv2XkABu
fko9p+0QA7eMaEfcLChRkmC1xUEXtyTIqEyMTk/GARy2CBzk4QtIKWp+r9UHT2U06JKhRaqW0MJX
/CU/r5T9jkMtkI/jL8kLKjL9fQ1cQ3zj+uyadx4cE2xurL9VM864undO2wj/NjiqapxNYGMctTYS
q4zzya7CXd77COwnPDysPfcCSpm4H0v3e3eU7QDtIOFBJpw/rWZfLJeTr/rwAMQ+Wd8QHyL+aX8p
gVLYf9WuOEqEZqo293Ywh/Y+O4qIhqOgKNy0RdlRZrT+0hxFRwFSk7bYFmU2opZh8FFcbVKlrJ/G
a7r9DRyPo6BJFmiFVVwd9U5ZasEaGo46KC15BHrbyKPMo1IKdkY/7zg+NwlVaWFyENu/xFXyqLSq
j6ory0Fq+V5Y4EOJmNpNmjUddVrBUbNl/RJwhZMBTUGi6zKcTeEV1FBgnoKj8ms9qsDqoyIszWbH
TaBxIBaz1iwkBz2KyJB0rijK8KRthXmOmNMy3/G79AopHNacd6f7rOnelfgh1F8Fot/ii54J9+t0
cWtMuI3Sp8k9+pX7YPr1Wr2PoJugppiLLt91LWJDfMTbZcneIUL07T0RUPY0Upayv1ks0chDXYiK
jMJtSuOJbvI6fnb6KGhxnISklv01hGY1HkptTuLgIGM0D7ApBwTCXMzc5q1fU/2ipItgk1aw4siu
N1aUPuT9UPs3Eg/XMcH+CHvJYC6K4X0XrR3mKcOC00FJD39FTubIYuf2i6jNfTkZ9no3ExYgWd5a
t59RkAxGPGAqGd3DpJv7xDc0joR+t64CY3ivGPaBmIz+Sz4pIb6lpVN9mOdGqXRPI3XF/AG7fFwr
9ODi6zeormh+wib2u2sYQHDVq3p0O8hz6IMX7mgjV1Pca68JnrI2H+pz2xEY23V2Kvw9nWHf3y+B
mroPlpkKPlAkPXlmLo3Rx3rszPXGDlASDZd5C8Mq2FvtoCKxQ5RVKYXd7uhkiziXOgzb7/nRU8OI
atHpWBwtN/TRfmPdnDiKoylHcDToiI5mHcfj9Y8uo//HPGUo9unek0j899cMg29ORtxuV81//uLf
N439L9u2ERtS14M//vuacfx/+RZ4JyiZzRHvbwT2/7pmaC4DNsFfoJ13vJv+vmZs+1+AHKB5lDLU
09vl9G/jnPtf18drIz1OsiKavdhFIPOBnBFGTK87KSNglUetp3BfF77xKPp+E0nfZI16I8Wj6/D8
NtuM4iBj4JuztSeBRE9SSW3DrCuUSWvebNVmsmtcdyaU1Ye5K8ovHGf6qZl0AWE2CIKvrosA787o
McfER76EUr9q9gS7K8itCFB6be2nvNXR+tEs11HstCzoPMfuINu/kMhOyNLyAIo1ntJQrGsZDE4X
Y1ncdPjWMS4Awu7YaqigDd8laVwDwxk8H7BJX+Gt5mfB8Tjo9OhwNAwBx0TLhJDofmkGsjpVWG5+
FUm/xPbJylwIzn2eZdBkBSQcd8YTLfbdov7ZuJOVPlQwzHHzLIFhY0tw5R+spc2Gvd+0axcH/mxP
cZHSW7hsIi09fCRsU1yWGJh5e8OGgH8baUN/nsZgng7KoRn3YJm0d97PadaZ+zp1Kr2DyK3G9+7c
p+FD20Re8x7f2WC8x7NAtV+MuVltLl53KYgiM7rsyUdVPIRThvstYkf8LaXt7cO6/gpfunpAuruV
rjBXd6AFuLorXUn884PU/qvzOm5OCrBQ7f3U8+9d7eQf4L5bJNNNY1S7CK+GTYbhLj8CxLtffInP
RzxgeH4XVXK5CB2E2DEsFvt9YQT1OcxmdW4uYc+3jbps5DVhJ0AlumUyYtFjdlUzLeNpHRpxgIVs
57E/6OwOUlH/WdSe14FTFO5n5n6gQecGn8BNPbODu4b+6qZReAKik++gYcGP00+R1ZiPFrZED+aY
/UBzMBaxJReKqrqHC3dwW289xzC93RGyn7xuNDnXve69P1tluROkiGaSzXlmny2YKN2Ty03ntWNg
KA7xsdjXuutiv3MvF+ZCvLPLwRnO5zlfm0tRqWgH67cGScxX6847DhbwlT87Bx/sv3zIjnMHXPwZ
oJMf5xHUx9kEznFOAQ2GUn1pe2ahbMQa5he46B8227FtxkF5nHdQHmcfZMc5COCJzERojvMRoGYx
KwHEH11CdpyhMB7nKVjbaIUKNJMxC2l2HLoQHCcw6G0YA/7Vzc/V2s4IOH5cYGtKL/a8P05x2Mhe
4xMUIaY7OLPNpIflOPWB4ogJEL0u7V27jYUIp21ABLloMmRreZ9ajI9IJzFeQZyBExgwYyKz7fEv
Jv1wH7rwwzGJZhrFmrU23vxls1eTtOI0774Zxjh+puNIbypalxxzBaZc4PE2faTAzO4w9tJ3zHro
hjMi2Hw0BDMyBNJO9O12w0ASJ1LZ/KE7ztFgPzBTozzO16i2URtLa0fr3jpO4Ei3YRwYlGOH4mwj
OsJtWIfjHAd3WL/GeES/ZnqMuMYHaxRbBk6Y0PMC9P9wGvFSqL/lWB1fRcq56dai/tLgF3tPZm9d
D/AvD/02RMQIGCfCGSJv4JYyYmQbNuIe546ETCAJj7NIwPGnfbENKGkM1/yrhj+bo24psKNCOoGK
sXgol2G8RbadQ0YOhvlnmQmZx+M2BCWsluHC3gajVNuIFGgpoL1LBN/7OD3FAsnEyIGRKtSzKbQR
EqS2lv6+I8B31VIPX/12th6GbSaL13Wf/w9557ElN5Jt2V/p2Zs0ckGL4YMD7h5aU8QEixJaG2AG
fH1vgMxKFlmVubKnWYOaMIMedIcDdu85Zx8kVRXNe2PL2A/eGbU8PVdE5jlmbuUu2d7zwnmTza6x
97/kZss7z8O2CIuFgph0q4oxuOAO494fYztUycxia5URuWb7mPYom4F3vbzjuqCBRnG7Dpetlga+
3vip3rtqcGDTW1MJ2ZOCSLX6a7kV28hSa6NWEx1ohRKaDHobHTgwWVTUjBTjmCD/ofxTlpOpmajL
VqADhx16Ttozp8tpSF7LDO84VAPHibmjn7zK+kwzzM2YWTcr/JO3Vl1i/1yssQNdBAyVV9oafSZJ
uQ9VIP1xxQPYHnHNrZ/GNGFtIuoRLP7Q8TQKXPUJUiOlQf4kntJulg3RV2e8HvZ+oXzvGrJU9bbj
g/ySb01E/l5KpOlbQRHPCO8mxfZ9gy2DAiOxlxlpW6+R52r1JW+EouigS7mZ7RVIfeYQiOmT9lUN
PSs5UST9s70XJ5mjHL7Me53SsDUrmRZemXja+pacvXpJcjkfGw6g5gGLX8lNjoImDLF+xFZQtmG5
FTjVJlVOnthanbrGAhONJbZzzsu4OpHntw9TKiS/JzkvN1oENSMNbVTQDQAbhBlzLGUbiRsqy1lv
g0Ku74u2NiCxW84xs9V456kSby4h8jizm/oWVD/pka36YYiFW/BtsPruLkkC9z1dOPa5KNMFw+lk
pNxTyp60QSMuk4y6Id3I68di7drLack8QOKleb3gNHnaQJ2h35lm1ANwOAvVdVHvlAYgCaz3SOA5
Dx0xnrVMLLeQJNT10LjOAG1bLu98+7Kp1nY46rYA84Np5WVxhfY1RUo5+12WPyTStWiembPLflXj
Cey+S1QXip/J3fnM/8Ge98cFiGUerGcMIlDEcZIf2L5ZJ5fgyqHN+vFxtYT1UmbuEOqT526E6a2g
xGlLjPCdbl5pxFFeLSIGoW201dGuc+coiNndN7P70TZTddILL4mK3O/e24k1hGuSKxFOflFGTmo7
V0PZkZI0NaaHokrZZTaQcgY2EFy8wdXYWF/93PhgrsV6CKYS395QuqFdwhgqSdMd54R30dFc5yav
p/rCKwhNzW5iHGuvmC5FUpcXnev294OukgvK9FasN9ogrlZXupeidY1D2k6UczUB2FbDQ59M6urg
wTkKlW+rU7Z2G4qwcZ4NY6FQoMjXcznrRR/qyezdKj/FfVp4TOp5+pkBSh0rKFHkgJjkD5y7OiTp
O8zOIfDQd63j9XhVA/DY9ORBtpeMTfFCmCrUTDAHeCzLqDE8cfC8tI88vW6vtR7Zb/V667OzlPLV
HVaxnqk1aE9lhn+a3JPTn5h683tdLPVRusPEGyh0937ltAXlCPT/O7d1isuUz5yJTHNv8rlTcEO6
+mLMg/KSHGj/0jKokl4hvlcNnAj8jmNmORvmwRjqrzX/2RWEKPM2WYCkuX7bvZGTFlhx0A0FNSGB
H/UQIT5KYSdvUgMiu9to9mEFPh7h8NfPVWrQIGOvQgd+6PMdtHLHTSNwK5V5kquovJDgZRU8I1zY
HJv44K2w42qwn8xg0e9syZnIdMWqvdMzcFZbWOUyQerojhnC8hwNEFTKKAN8+1kLzAIkLK1bybNI
PNk85Eut7Ev0P13cwzGUVmhNvnfCsCRfmp4Gj7Cbc9rbpsIg4D4F4naAXVicUr+0ngq77G5M2mle
fLMGm7RQnpDTjMESjORRCfaSGCbme5Z+N5ShpO//8TPut9pKk+Xjfx9ybz6U5R8VwX/sUref+j7h
Wr9hfyLVzcEXc8E+/n1PivuADJFEsEXhjWJk/WHItX7b6M5wCYmY4dLfkKq/71K3nyL6j7maTTq+
KvPvDLm/aGX4tNFQdX43fA/8j9n0BxkjkbnJxkPS0mDOVAdYVXrBlTdctetWUIO7g1uGsv+KovPT
aA2EGXkOwRuEAcYm/2d1XQZWPw34jAga1ker9AhsF2tEjYoV/vBhfJ/pf/Ths8H+cVH8ywv9NFpb
2cATSvFCRfAAjCtR51ILooWOoEF9WQz74Mi/8Cn8hzcUiV3fzNyuwYezDfs/vKFu7ZmLs5I3rqri
2XO+etMXMopnFySFszz/+b/up8XB9q/78bWsn6S1lsQmdvtp66eiAtTstIc2DR7//DV+dk7vL8KB
wsXhuq1EvJ9ehPBOwLXNc0cp80GK4EEO6tH067tycR47mRwJERIW8dQDh+X7P3/x//APRAPnS7Bd
8aTFfro6O1LWrG0tGhUKTL0FUls4B+bx/+NFENi9bz6Zn5sBCi31FspM84OQc8sRdaW8ksbFiz9/
lV8veR9DCeAoH27Mr1+0liRztiwcRFt9IcvUPAar34UD29o/f53tiv5BGuHj4nVwkWxGPlZXPyds
Gk0WjsK3fuArf2GxSdiAJwz9Vx7r4z9/KePXjwfCOT5r4iQYLv2fhfaK+rOxFfiSXWi5i9UY0dxS
yOe2b1mr8rg1Sb1B8mQnNJ94ar4uKSOyTEAPLd51N9XTX1g0/sO1uv1CZIRNfJmEe7ih/vjla33o
ZpzuCQyP0zNhNS3uhCjjni+flVHdVU8F59atScgrj7ITVfTn78gmlP7bm//Nf75Z+x3gPXtBxA9f
/o5eF2Wn4FcXGqfiQLTic+vVZZyYOefWkZR91XO2WmUAMvHPX3p7wPz7a+8mcXhc3NDxPfx8GeOG
wSwzZ5Dc5ultMWFyyKbgC6TjaLFbOrgSizaZAbnD7Qw3rvDJx7Ln9Fa2W97Z/shoBJhTm0WIzfNM
r9Fjs2r5hSWMRz3PjYgzBfLUEjh/sf/85SLabMvb8hflEG+k/tNnBuIwQbrDtpzohXVhDql5v1ED
/sJNg2r5y/vD14LdCioGwrPz88W6ZKXmN3kHQxfTEqFxEu5b76Hja68gZ7cOssoif41AFrtdWkGV
Nt7SwZsAqOu7k9XhxLHGoInRZ9zDkoovCRDJw+TbfnZQi2McvMzXDqqpKVUreNthDlI9GHmwCmic
qvRnP1BkqQvDbN/k8DZokKyym8CAIQi+YcwMTpnGGsRZHaRDjI9Sf3XSwLig6o2OMm9gUK9TmZzx
15mfXPq5yDfY9XLLEkI3b9quBbrZy4ldS19ajN2QyNubWvhSg5+FYhXSIKeucw28EpksfWbGUVZx
Uo7LZbmRdh9koiZKJ5PyS+7Rj0lXhKsmHs1mgoiWtPAUcisrm5vM0lX/0ZhamP2jNRuxQchN3FtL
y5KzIxMaxIXKewjfQ8JAxkqZMoBW6x7mKaHJuUG4za69AcwIOG6rLYM7QefEB6Cq5QnuVXLdFG5z
tEYrjztNBvei92VLHFID6ARhRV2UGqlVLW9Tst+FQz2Y1bQjI+Jq2GxOZ1HFuuqCW8ChVYZC52sf
cG6l90G12vHsVsYBqXSI53wM4gHm6JUx29O2Ah1eqn7cUg9Du14BWF47KvdcPj8nm4r3djkgXpk+
LUGtVtBm1ueSkQPybwifz31jLpS+COTAGB4epM+FjVdO8C+sJrO6skYjrZiyqDY4SN9Ub4cud+9F
TmVvqy048FLDZonMwm19U+igQlhmmAWTQcOy6n4A2XlaXOwgLJeq/rqBkpsdFxHk92YNrB6A7DTP
cYbzb70Fv9l9hNj/HrCDNEOvMInejq62mofe8/oz3c1btH/VQbpCqkiIlnXzSZrKOULNTyKdnljc
GXiRgs6MnbZ5CPymip2eaSNacgFiVfd6fx9tR+9T1vV1FrLId8AIT9r8VRus5LX3CZkf+kll0NKl
7K1HpnVveKhpwQPpwjaT98EofbXQP5fXSXupVEH0XSYGQl/opiZqR1wumVOJY67Alzyu0yb6+Z2H
ANgM83rNsVnxPi368qbLuf3dpY6W8nGtmaf3GysG+Ai8ITTFoBNTQ/EqnpN73TbA3Nq7+ijl7O5S
ZNVXABOUm12yU0KqLHfZ0nHJs39ddzmThqmkucDtz4Qovqmd5mgV7acaUEJy4tVMCirqmXx7tgmj
ibAZVQHXl9lTPifNRLx1zUtcQgs1oIUnuliOKaqKvVDbQTyCQptNiFV4zygcQIaZlhpNZliXHoEm
oDSLd38tUW78YUTFAWvQfnTdaUXc8ftVUOHpNx4mtCVvoDiAiw4OM40ZSENoISM6UVKiGQEoc/Q7
uAOwGlmc8/qiX17TySjed7vqFGwClMa340S/WvoeW5d14+2zoxD06Ma5SJqvi+it/CbYJ01rGzrL
bfwEVGs9zQBS6A7YxlPEYd1l7cvQWpgjmRPS8vLF3oZaMtjMtxkVHeK+2OdekBnMwGm1zcNpss3G
QdPUn8d9Yt5s2TD+90ka2xyik7VP2aSW27fWNnoDlCztJ2+fyA2QBuw9aRqv39jDHtrfJ/gC8QcC
doexggUg78lJSSn5AjL6UzpMzVlQG8cMzE+4cvB9a49Sg7nZN59GzZ6uXIMjIkVhGuAjhptDUIzi
0srpTMA/ZdxYFqhZMvCmy+O2aMfz1HbjsSjqdXOoZqeZC+jaqvsAYC2YK0OKY2kk5hXuD+edwGlF
leCYBSlp/ZVPObWa1A8tahtflOjzF3bcw62j+QQkZyfjluwuPl0KgqLiSDi189QCUI9m0WpXbe+1
cV8JLWbdRv2YljfNadRrk0fNOgXwon2sj4m9SEL0RXWa/AFBy2wpIjTd/qOSbNGPCaQneV2Uq4a3
hF7SsA46IOCFYVzkRWYfq9rqLiC40oSn6eKMkaC+0fX+HXimlsSznWRXylJaGU/+xKXtrRpf+ar2
NmhBN4z+QcEbDrugedf4L8K1qqNwkykik6VfkjdtbwYa2h8X2gYv+h5KuK6q+uSNA8wgLIWX3dLz
EPd79UakwnyZROds6lF/39bTeoQIsh7yAUxS2xZO1JgGM0rtAlOeNPuxymvrNi1KxZZHtoxPK7Sx
vPZTinWyV18qAblGp/YxmAMPxBI/x1rKIcC1gs2f2+W9u3ggUVwxwD9JKNQ92RZUqNkXVAQXcjTv
8rWTV7NIElp5PCC7hEzu3TZIDgh93qHhG/kR20of037kxomgOk8NgX9TtI58QslzTnWNdyd0dcqk
585fwhlV6c6FqnVm8wXh2C7WY8NX63MfVNkJ3gpVQ40f9FcZF89j3lvUU7cOM+9qlNdzL7qL3sUO
y0IbKKGS1VXHDesyT3t5RX9lSX1qYz9btUH9qhxd+Mpg0WbLrA+DYsJMMXrHVHX0T8qquruGS4N7
oUG3npk2nwNZldxZTK17XXw6wSvNgAA35WcWu91dugZLLGfDOdncHrDsWGfZuXpU6FkTKWMZEQRB
N9EBXhjtV72ipasxU277yvFFxGktOQlkk7jnw3lT9YEBxLstrpt6zOhelZUd0aSm31bdQq+w03wy
jQkD41x4KkTBsLqY1oEgqgACRMPo9gcOP1lzyCqpnWm6kSGF8T6BAqxCftv2EHTZjEuWETwcp+51
lHpz2RaDGUujyJ6BwjR0AFS8dYmJY1YodUFqzog8leoXueUsl43O5WM5jbhalh7XVNGCSPK4C+SW
kV0KG/lXt4cPiofzM0TL4Xael/oj+dLubDO8RJxxKIbNxiJ0hKc/4jD6kBQAdcl9mhRCdt5NB5uf
DwcbtbcW6CwSXAAfsbxoHc84Zb1yTi77+AkWW5l/WYIyuE2l2R05LRFttpQ69F3HY9gqcS3Bounu
1yrX5lNZ5aDwBWfoQzOw61bzUh5LUoxnu04+953M7zVcUsw3i/FxqeyPVToYseXl1hF8CIXjlvWp
64t3XPvLTYFGHCPGUJ3rl/A28ITacPCK9LZqVAszjDwwLkNkGnoqdeKXdfY5a/32TjlbgYwNEtwj
wXelF+1dnjrdkSdBEUGuogeUKC89hm0e+5Km2bDsl/YjDH2+Z5iRjs5QcU/zwDVp2A1il0H0qC9b
yXyeIbno5Ry7LLI5xZR4oxwk4CtSQTXqzpolVwUErpOlLD1M7Q3gYxWz/eyZWn3ebqBXC0a9i35s
s5cc5NYt7kmLXxaw/miU1Y3sVInjgk/Gb4uR1X2OIByoADvFDKjGaLzhY832N+wF8EC37u3zmI1T
5Osl2CRpoZ2L7eYPTATMOwFEPxLJkr0udMpeeUBQP/UZhOegn7toGip56aA4neZsXo+OOagznFfM
WyZibjHIiRl0WdaIYESTnX2quO7rNPX0m9n32gUhoTTuU3OwrzJy0y8VyNZDwOENIJiVHN3Bbk5V
sWiHSevlqVz98jwJR54Qnzkil2Z1aNNr3wE2pAsdWxWea664pshQ+5oC5YrzpsakPpyHAKtcPLZN
Wce9gaslLiX19bSHeOl149T0MLuG9lGTtXjokcLbaLY9jWhuO2Vno5U5t+3KsG8nGwqDl+d4K+up
6h+TqUvDwaYYlL/fPk+l7D6UXZeC1KBR4CX3hP0sDISZsMrGkWh2vc4P2HqGIYK51/nHTpIjCqU5
ls9LQQIR9MDI3cjmrhFT8CT2eqPXuZjlIaOv5EOCvJ9GbW8QPULswEljFukVPVD1M+Wzgw0VnEdC
1Cu9wRRhz/cVyK9Xv7AzUHzBp5kqJlz+VndcUm2D1jnZXT+mFra+ZnrjcgQEo53ab2YVbNXP5fw1
c3MqDKc0+ZrKALFcrVhsSot+aGQwF0+Foa/De8z3/hii4qAvypqu1SXouAtzWFxOJhaQc5lN/rEP
+vopKZrqjp5C8QKMyr7F0UPD6VjJ/lSVU3MNkEY/a4AIInpLqXnRM7ZIgFLqi8UG8u3ZiGcuha1x
Nw36ewuqk3+Y6T8izwFLQsMhlCu+/V52O+SD9yXzeMP5k4EqbLhabZE0/MqoF2+LppnrKMN8cPAr
LT3YKlMXgVdUdzhHOQIF/FMPKdcGx5Raz9z4/7qECtvZqNhsLfr0pk5KM14LS4tcENWXsFPWbyuD
f7Jr77uiwdrqvysa2PYePox5/SMv94+f+65p2L8RGHBI7SJOWN88eN/94cZvJtoE4VNW09//5A/j
HpZ/1pL4BjeyyEaZ/t24Z//mkLVjhcj+yiS+bf8dTcP4tYiV5A85UYo4yZzrRC3ZBf2wh7Mbjh2d
QdyE+7u1Xmvc0bEsWA7GmNEx6u7YdHUlHld3rtTFZFMyc8j7fKqjoZy7wyI4qnD7y56AqPmoBUVk
6ZvTNvMHhe227SQd74RxElaqzAmZerFdn0ewPhuzfGfu5t1JD5wydudhPcpgadrDlIv8LVw4njh8
t9I25HGxJBfc8wrnIMZhBt41dUzNfH/cWqMSs8nYvAXmvdztw4iZ9XBTTYomSC8VnrmtXaQRiyrV
taOLt0BSdKc07MiOwNkTGrtNGZLLZlkOZKeHY1AM3iHbDc1mX7vdY1qCxXr0hsrBymxxt11t4WUP
6+6F1jWaVsGqU7dAfQ8fuqU/pFa75nQeoaswe8xzju6cltRAcGJQWTZ8XoYW0RzV21UOtd2LL6cb
O5ma8bQajS/iRaRmebuQRFI3/MBkXS6d2fSPcBAbdkO57q6XtqY3/skzZ108AYPwyE7V5mhewExK
jes8V1UDJ61WFMZgJTM3O8yqgjmezanhz4Wli7iGPIljHqlbY8/JZ8GkI9TgH7bkouMcusGSRAeX
thHtDQ8x0IZz38ziU2BOdX+sd+PgvJsI0eEwFA67uXDajYb+5jlMdvthsVsR5eZKbL45FPN0syuy
N8K6CMIHGyPbKCyN+m5vHHarY7nbHnlCYIGkDLn5au3GSDVVsnqoDJh5PGJ3t/b+Vf4n39M4jLJS
/u/3s//53zEffryZffuBf93IuE+xo2VfTkrN2BSDf93IMG+isyLO0vOBTvuHA1n/bWMk2AQMDcdB
NkKW+l2cJQODkQY9F82WKgh+6m84kLlpcaP6QVBAQdh80bZrISywt95e6ccbmVNyDDexGwGuL4v3
WmlQ8sr6tI7svk/fAE2cYkV2o4J4uaT37TRx7kLsWW7F6tTieux686stLVAbNrg968Da332c9hJG
NWu+HleOND8B5mZsrc3emMJir28kTY6b3wuI0Z2cveLR3uses736kT4vedllK3mVZS+H9CtpUhTp
WuXJoJvtyfrWJEkpQ8H+3NPy6jYIWm88Vu3oUT0p9bV48ao8cY6AUD0DT5vfcCDKxpkFpynM5g1U
8Xx5GlnpypB2lIlptElU/cyWxEtjE3W1+ugJn41GvldiKmkJ70HsVZnzDAB9YDTVe+5LfTWDOXyc
DTItLAYGKFvtZRosNqtHGwssjaH6Ngz12ezAYyxFa2GeSNLtdIfv9OAlLa63bbFZ7zvO/Nu+M0/Y
fRr7HnTdd6Luvh9Feqti0VYPW7WOsa1QDuZS0TmnBcugTlptypfOTZb85BZ9E8luVFSDNORLwsXW
rRfZWXYb4UrnpJSZG2lwSmWJrZXoJ1Dk8gqPqckrwJdVB86JZXkYpJdgc/UzerCccZKUN5RZ20YU
j4si0tAaospsLUix6O5ptOCEi2n7GUdWWXJr05gE3GtyQydTQA6PDbtdTrrXZMFVgTf8eW42pmc1
9wabI/JPWtQlArgmhT3jlyIJkE3sqpyP2uytMYzs8X1emPaTPdojPDuhvSmUCwo87b2Q89+wbALF
fb4GtN0xDNw6nCWv2Z/VkZEtwf1QdCa4Vm3gvC6peMLkxBaamhgoj1U9jLccjCcjoj6KPVST6q8Y
bLU+9otlCWIrEakR+buoYm36SrYpLRa+tjfeLr8smxIzQ2VGAkSdyXehRu6iTVOR5RUUIwMa2UQd
Ex4BOyrxpYRrdRiaogXUu5K6WYsxpk8eHGbKjJ53Hg7wTTZa64W2ZR/oJKcMZKVVNK2H14sORra1
geZfeVWnXQOVHBgEO0nbrM4Z2Cfnj6WpjANnHE+WlAaby9mEyJxMUEdbqXrUHGdsXuuJztPeciGl
z+4QplrS2ywEPHkjWdad+nHRXig8TK5V6kClAX0K38jRJztGlgDPn+YyIvGg8SgutLPM/WtwgyuN
azjalJc/Y1TK2Jv074WDrUpibbxp+4F/J93RZ32tFhh49dJe2Dp0VxhRPKO8IYhZkBYn6mCp82IX
Bqt6dMpnKCh1PEA0h4dOSP/cmpn2YCC5wseeJkzjLf3zUak2bVJLGu2o+BKFZGm7x5oLN7ZqqKNO
ZRhXtHw0pxJlGW57P18tGj60YPS2BtrMoDwH5n5hKyt2S3xkVrkUH2bbnGMuJnUzaxqaHMz3DyW3
sbCWVuI/WIMcT3VrLVjXenEHtdpNQmlNxhpO02BSkQ5FfIRDGiaBceIO8ewFxnt79N4qXZp8IDKP
kBOziN7KKiKD4PB97fuYrHfDLgMWN8dLuzw0Tup56HAoL0d/srxHXZjVdhpgv0j9pRO84n0zqaU3
Z7q1XL08idrJ7xrMnqHR5uk1ZJjSCOcpLbtDYjGBwrIuO0zMSUtYxIfNfjUnxfRgGOuqjqxM5Se7
6yCsOg5eN258YliiCnAqDlXXy+eD3lvzoTRWAgf+VJWAcwdOdqwrUq6mrXhrLpfZwcHoGpHBwSpm
y22ea9ehuW9R4xegK/mhM2txO3nzfLPOVXDS52J4Bu+dPvWgfEJzMT7UWtNR7zCvsRUU3QPjZr9Z
3qxbXUusy76DdSF7R/uYdmzVxKonJ1QP9zGrpaAZbRLv80bwWVbaycg+FICR4yQorbgijnbq5Aw2
e2E1Wk66fBfMphthxCE3U+YORXjFfOgqDxFbQmInWMn6dlPs1izIrsHPul4YWMu9jSX75FLL7pds
JuhGbu5dtxNXAHjl0V8n8+tE3i0G5lzM0dbY8Vewx1+cAjzUwS15W4aVc/PPDihA/2uZOeCWCEMH
EeO6/8ZT7GQmq9Eu9MFMD0r46wuThvwLvf1XkwQvzQl345pQQ6L/UmGWelhPctBfnkU/TeprxfOC
fT7USTydtKrpb5ZUdlHlFcVNrfqB5yNX6Derxj/5IPp9SGbW/O+H0fOH/8mrHw+jf/zQv9yCDuQK
TpZkpaFlGBw7v7sFg9/AqjJZUx+znTl/6JUxg99oHgoI8ROx/m4k/H2ydpjHt1wZlBQK2jk3/J0D
KT/604GU0tSNJGmQ4oZNgmHj3w+kfT/aVkGO86ANbPBLciTtBvKunuDMsz/d01LjnpzSyL+M2AEI
VJERWIt7TwTkrBrOrHisM3pg7wU7XrJYtMr6TyrJ5unRWdemPxabFveJst3Uv1s6bWpvxEy4BylF
UtXOtJzUJpOc1IlzH5NtwmN7vU17fe4Ygs65qjOuqWBP5ri3tC57k0NVZlZckLmYHIugzI1roP+T
eUGrpF8erFE3iRtoSeuf2n0ETfZxlJUca8bl25hKwBWQyMQh99bQjLx9KUfbA8Uvx8W55G7qnf1Z
2OOdnYipK0Mlhqy6ZAY3sYvwgGvPquXdOqc1MudNtaqJbpbETUb4+ri+P6w0ai6c6GZ32x0W2XXf
iFNqTfPzPFZIjIvLn4cm2hJhnx6TVeyyvhjiqsFAc7CDTNL5ULGHOAxF64b4E0faLNZFk2w+SlMc
l9XAM5/4Qze97diZfCnHIb8VpEPiPKWawiGk4EeSv7k9ZA2VJSdVe3YaV4nTDbwtPCGPFPv5163I
uxXBehTxIGvpxKngPYsa7vU6hg7W3LgiaNyYbVXrUdsGklNMQWzkhCDrVWcJP5+lOO2c5r3bERi7
ntdOEdZbW+NaQSbGDLE2n/TVzY9kFM1PImWLTeCO8STohzGaB8+yQ7bBPsvQti91+Hh5EafTxEHB
z8pLUwZdbFfWpZSc1k6qqxoRy3p22wtqCpLbsuJK5SwUCHN4B9U3Ja3czH0au5N0qFPJKDLx1cGe
M1d7KOsRyZKyXxs/th2cjWFM+qsqgEOFL6Nq34yJZrvhNDKYxcnitf6RPta1CFNyY2skp/ERX/uC
2tJ25WWHBnacGUmPXUP/0BEU/rjc+hhhzZBkjC5j0Nx9eYFVwJLP42yUrxZ202vB4+SMoQN5gQOF
hnMp8/zqOmmD4GYAxcSsMcFx1CHBg5LOaHb13fmpdSvWKZXOGVi5L0VtmUuIuRGNhFjAVF1Rljw3
pNSlmk5BkKvpSL+GbsdpJ2Vnk2KgXOca6lcLKLKoOBuVYsgfci3Lb1Ml1tPgBeNp6Qb/pcfcYbOG
wtDz2VL2Mp07R3nngXDveGE2fk9GqbcD5+gl5ZRHK4r5EuVOiyqTzbzDsSwmKeIuyF2keNJEW3nf
+qFh+5ZHXeoOb5tFUw8pm68L0g3GHfIoScHaUUE07/lB41uWcIsVOh4NqpzDqZrGMDmf5ZZETPdQ
YvAtoOjZM9dqjzv+kLFzVxv5iHRIvccdQeNTDE4C0t+ykBj9yS12e07S3jOTmAvaFR+dSpF1tmxl
7aTELBOLxOXiWsnLsGSbsObYxCn3hKaHSYRmUrUSpSqZgSgZls5wzreAp+fO5qO3pz4V9UEXXt5g
73e3bOiqNcsXfw+MkpkiPFqz2cvDNimKZ+DE3r2/B027PXTKXGx+HC0LF9G6x1L/8auj7w9fHM3/
/Yl92w4i+zI0/+fIs0HkX/5tlfTHX/D96e2yxzbJnZs230lQvX88vb3fNsKbzY6bVayLb/9f66S9
Fc4mBQ61ii3Pvmn6/ent/cYjm0c6YDgI3QAJ/87TG8fBvz+9Ny7Sht7a/jYC9Ib7k9fSGfmVye34
B1diYaN2q7aL4bNW7PtbTHhI72HZbQXMWisM7WI1eu+MKZH7zYGKdqrMv9c2i63D2W51qLGRTSDR
+8oJVogPJtoad+N6samAJtu0FUJzCMXMFXd+m7UxJiY1MvL7mk7lQRBop3Qp6+Ek9oYgSXgVTX7E
SuSs7Uj4gKO526RvmpyI+IIPz/VjSmN8Z6THIjE4m+amxE571ETe8PCWOLld5+CZhNfVoU6rvDQA
bNrNqEhQVW4Wp/oq6lvcEdL4kOmZWbzDrQ/S+AJfAprrmd7y0RkPOjrotN5TT7Fqxb2dK02971M7
YJGfmDJv1dPYlRM3NWPMUabXmpGqSFyPNUf60ZnH+j0dN9NXM3X0ZyxKOpYxnjGU2XzO+pXygVwY
p8Zf1vZ1LFNPIZb3dhb3U9fjIAry7Di160earUxu7mSSJ6xbPuSTAMGzHJlGBL64aFr8SsBoylY7
CjSlBggk+I5Ng+XPNAT2xdiPPHuFLIzbRR+Dsy9c90Pg8Q9b8cd8TsRgfxr4FI4tLSLLwS4Feyu/
9sk98Yu8RaSknabVlVHfrt7ALqleJnUesUUwVbN9f0IucYt7fJ5E5XnfDKxG/fhg26N2k1bFRx4G
flxSho6+zSEnTCa9xZThZ/41+bUOj026uSd9t3xbrtJ9cOduvWkHngf4D4gFhK3K1upksGmkQEuO
I3z0OiPp5wrsslqjX2kbLvFQY+Y6111QefifJAp2RYsftcLZsIZeNs1WbJW1eZ3CAjEO1lAZ2mEY
vf6+HqV4P2wdS6Bn5eqxIlHqvliTyTytpanM0PSq6sFTkHxCOW57Vsu9TWGGaKyBVv1dIabqbY4G
++Qtc3Pq/OBrgR6KRlQ0FjXWufOlYZjdzhgavWoduWYeuK9qTVUVruymjLCQoo4pDAHVVk1phGlV
xrlTjScoLup2dqhlcrjG1sNKG2rYmXNQPbr4HjmelJqTnIdlwuUjKetoLymR5/STlklwywVp31vE
qS84JEuy52v+seKiSg7LWjkgoSfv/7F3Hstxo2u2fZWOM4cCPzw6onsAIH3SU5TICYIiKXjv8fR3
IalSUVUq3VOliTricCiRySQS5jNr7+1lmQQ10xSLvrO9IbJlZ8dKhe9QEtF+CxZj20riiZUruNEQ
q70E9Q01J0qYlamEH7GZrc0A0EoNy/5lsBMe5jVbw2cNo9vMywfF/zykXfhcWp2BZ5I+OJzNCnvb
2p59h5SDWXfzqoBT5Bp2GWTNYsFaNAlkYbZqp0IWfbQlEdxGEQmTm4Jd/1mbYe7HtkmwwG8bMRce
+tPmqsr8SbooMqkONzVR4JekuwvCFEiW1dcG3/JRJHH/kEmy6W8kpV94Z8hQ9HDsaZCil5XL/Yr8
vT7xtTO5kqebjBx1CnmYinMOWkUqZDV3+zRoe/toMnu9rtLoKgxH3uOcQKaqfb0zl+W/m8aYrXFl
JtSaGrNSt/bhBzNNTY4BoMnBj0Bb4AwYWdh+Q8WPHj5V3LjqoaybsC8HTwJjH9ysNuMZx5yUuPaA
Q3NtYCWargOfZSA1K1gfj5QjF6/Y6TgVuWNShcfuVE6jG6e0tk5ldn8qubGJoPwOJIZEG6Z73BrM
gpKTXGFmzA5dv+qAEWOfIDVLQV+dinux1Pk8GTkDWaFYR402oVvrRVTXm+HUIESnZoE7dUkk2amJ
6Mr5JY3tu25pLuKlzSiWhsM+9R7jqQ+hjaIn6U/9CY4u9Cq4BRlOf+pgmN/1sNCnzkY/dTlaE4M0
0jfQ/YynTqg7dUUSATy3JZ1SsrRMJGSwdIQuaieXyEzpUX1tsEJ97Ln1p/OUnw2nLgwLJDoy/dSd
DadOrUB+TduWsBBpLnzuSawpls6OXGS6PPnU8U2nFSaWB6wz5dNqM37dc76pMC5f9ztvVWvKH0Q8
CtoRZSmVEQzCbhh/9MrMg57neA0nKJgL453qw92ZShO/ZOUC1M5o5x67KS53tYLSxjFTS14i9CRI
MLl6bFJZnNH30BfxOSofazXIjgErlPMgq2lixGipn/RyNleTrOubWZbzq77RO2ck3XR2SIZUniwp
wH5hyp/+U0RiSa2bi87vr4vIfUSn8p2xDz/0deyzmPGy66MAw+xdcEZ83UOaOlJQEwmpSS2o/m64
J6x3CGYwVEK7z5KQNuz3PaTx7p/HCVOHfls3KoI4YY3EEmzhUTZR9X479WGb9iVOeKiEuI6pkTwA
Se08sHqyrFhnMeHQgftaTFcRYQknITjC1YOYXiTr8P7MpSkhaHKJHfaXjO5WFv05dPfoFj0Q7Aho
sOE+GbpQCW5PZgIeCnJ6UaRKglVpX9zHsZ1vexOu27HN5BCKYXQ7EVnOoh58mMP6GDe2jBlAwJW5
ZBcTVIsgfYxv5xaG0cxzNiWYgK1TfHBWSq/7ZwqCkjXgg+Kocz06ET3cWT9F/P5wbLyUdDlnJsVo
37BF9NTUADuNzV2JrdhLMyqll4kMax2Sv5w+M0ncm8gFDRo02Y2pOHrXzzCYROvMqqbw10g1oSTQ
fkhJMNutOqYYrITcvBk++DgWuaziUIfNWenJTIvcPE4at8Fy6NhYcrWhQ9euRSseC5WoI6J4iZDN
pglKKyG6LrDM/TD5yWoYAK2jNLG8kE+MNC+JxV48hx6ie4b5vSFt45JFILChem7MABd2pxhHDeR/
1VTlY9YVO2tkmhVDZktdJe1ADmUn85EpqEScs5LKp3WW9muVWY0T55AneLRMq2wSiBlpTndDa3Zu
0ugf/eW5OqTlUzz41JOzkWKUS9iY3nn9qPkeQarTfp6DbNONot53lqhjRgSz+jAiYLwaFX1aE6aT
biN/1Jnnk9e4U0eLEVkk3ZCXc3hNeg7spj4Wpl4ddTuMN3VJ5DO2gpxTkxlvBrkMz1Tsqe4lMJ0V
yvnxyu6r9KOuWrkKaZsW+4q0yUt23PXZNEyRm+Q5m6aGP7tTcJKJS6O9T/1WvauLQLpUkrL4yGZ6
O/qoNTK1uyBbxu/xX5middE28+1AUKRbM3ZwRwtOu1Ulbd3bFtipBLyo6b7bL6uFsg73kx/mGxtk
vo20Mz203tcy51DUkA82FxxyU7rPhwp1k/wkjy1hsbGpe1YxVUDy2RPFPca+eBBqwZ3SnRWGcW9U
/sFSnoOyujdZbujLlkPHTkHFZsSziLfmbCROFaXOR6r+bpOrme4aVXnbx9q9ijuCPY4P81jiTQNK
ifs0uL8MhCSxLjMHR0VRwhiic1E2Ti5RjO/VzgYNJ6YO88LQIeRso+Z9w1klnfnLZkbF4iL0x9oj
jbjxNDUCkmFz2WSCMOViJ0oUcTrTok0mW5swzyonTiH80ipyeSpWHg2fYyrlVV2qI7ec6QOGtIlD
wFLsyk1yMbGlIbkxslY8tFXUiynWU/KH1GhaknX9AuHLtKMwX6uo7Nx4SPdBHRMZSHStOkc3TFAW
BnfcZalUonMTuzIJzqXOvoZRfVYSbEhwdVY2ylg2TlRleP+ESr4hzO9sYKe1x0bhHBS59IxQujCB
uB2/KGvHnNptINdnXVrOKx4dB6QEHDwWYxN+ZBhn6tgoIpaqq8GkYJoA/Fkaut3Aqm3IGq+Jp9HB
g0jbIb87qEF/W5h4OJNZjjEMi0Yv48ShNJieaEs/d7KvrIulLoqjdGC+zrIum6cbo+ZosvqbPaNm
zjonn2DAdmUoECg0xksRahkk6ygQ+DXmdZexUO1wFFVpt4FAsiPmJhfGZJ9ZU3VPaPUtFevgpJmy
DQomhpb1NAh5NUcq+0NSPq1UqxreHadjFbTjx7jXb9pUXKmdcciC9gJpI/2+PzpZGo1rDb/HLZta
e5PVMYUtbHQA77SsK1vgONvVT2vMyfLv0A3ft4zpzqWKLjrkDL8CAh023EtrxGJsP+c86nqHXbDM
k6Nvj7Yow52NjMhhOjs63YxbCexzwX09mK91LG8d3LG2nUh2aTAf0mE+xVIPbgqbtbYJybzLYvkB
HJCumoWtZ7ftJ27b3AdTMspipqsw2eURh6OnEVxtFeYBpju18ZL6tPBZy0mc4CuLDEVy48aPVrpV
meuOmOyWyYJE3gmu48F40TMX2YymFGz6XHw0C7te1bZKpAx09nuGHMNN2mMPGpg5NHleVEgRapbI
9lRcNnyz4eZtYIxOI8rnTpk0DFIArrOcMrlSH9VWtlZKZN/5U1XufMXAMZy+VEm4TusKFGOkSvaw
D9B3is0+R0iR2M5pBjhORwW3F23LtPHXVq+UbmaZO72xHjsMiaIaUwN23BGABibpn+KBKYwWqZ/j
wlfXJKd2TyX9se3Qiw6rBtbTGWPloi4hFpkcWPuQMFvP7KPKYT3gZlJ/zbwMHCaJwpuA0fJatjCi
MbhHoYphbDSTgFqThm0P0j6tcwzahETMNMI+gHk/3lc6NJADBcL7RG63Ijh92ulj/NmYQ7EmSvGe
xPptiVZ2b5K7QdiqER3leNIu42hI1xMylqsqzEN0Lygg7SDHXnQYWZYHLQQAyeaOjUUTQa+Wo1cz
t8Yclj3TVwbqKyIVvTpFi2FadyQCbBCRHmu93ZdF9Hnuhrsy1DCCyqpLvY7n95HWN6grUR5opRLd
UgWkzw35Pps0mopNVSFhaFgk1GzPwaGSo1zr8rrq4+hBkN0ktnoWaCsDo62kn/Zxh4pjbtecXJNb
cOpuRi08zxIUkQG6sXGs3o/6MDh8uKyKYnttkABJRUOFH5vzPilArzNb7jY80vpVGtiJY9Cme72P
QU3OoATlbko1ofNTsRgnTgLshHRJPTMYieREP8OHFcZ2MktPZcGxqTX7NsAHAsGQve7oJh2TjIhV
VvguEQnrOQiza7sk9LrI/Bz8xjLcKGHgGPdUM12tr0AedOIVudOjNWCwYdszKuz6SpPQFcSJhSwU
Z9gMk6iM/ChspdAyoq/TO/OAw2S56TMb8x6KynVEqUMec4MfV9rh6pUpuOaXyC7JcHjp+/tx6ld2
w9POr4+9qR6DPGSyxOXExQRF25r1TZZy81cEdYoin4PT3BFgvOqDahU1fKQAIZtYL7cJwjQXGi5k
5NjMO9EsCd+ShhDUjNZqOnixjs1fM3ANjA3PvmI12/ZRGP4u4BIStboXrb0tquGJvd96DAfilYv8
XETTph61G1EKYCnNBPKpEDFkFuaEJPdF7aXvt/dCLknuSyanTOpnYuaR6l8lM3sNbQifqPqeEz/A
0qqtHTWrK6/m2YlUAzFVi4dgE/QbCtKdnGFKPNQFkbs4y29rTKF4a5cVGJ9Hx3I3KvxkO7vcc9dp
zWUqNUu5cufL5Wc7AhzSpHLTTf2h7pTzsMhWSMK9sGeY0qmo0rhwQly2UA65LOaMI+nlh07lb+ix
5azIeWuzK5lJKuofE+HOmF4lEnshY+GR5/w2MEiU76rswawG29GywXDqIplueHxyxGU39g/o1FPq
uSAKtp2UXKqEqOpKKFNNpJRGzB5AjUb1rhWlcR5P8uzlafvQFHINvkPuJDbQbeg/I2z/3CeVfMHN
Y/aID7+mv2e8WXzEpe+GjCX8VQv9OdLDDzOOnF4Gr+xhpnqJvvcsCFH6Bkn+FMQalbt1XlLGAyzf
VBlPjTkZLmQtN9YV83ng8uBTFNr3iGhyd2irfJ2o5oXVqHzIkUq+EYJsZFxKjrtkexmY2R0IiUkU
RLktRdh4fh3elFNzi2fKXVDnu5D7wG6am8yZBSUQV1rpdIW4red5JY3awhzd5DyNJkUcbL+/wN76
RuTKbvQRWZjqng3vC2L92oMKNODu6nkF9Tg5xOtwIxHD1iikyylKEOJJQxQ5EneMyDT2DAoPjanm
zEH6nYr/tye42PNISrwBInWV2tUWt4U9NwMGRwHrz6kfZOzsMrZsfZGvzZjlfd52o6PEyUNJNdiw
FPfKBDBckhPElXauHXJsGtw3rfd3piunOIM3UO3Sw9rIDOhjAUcXEObbblYj7M7UI1rVHqbwOGMC
vAcKj3aMQ68HkXeeXqK7hjg4D0NLwUscaVbEE27NdqICpUyyj7BiT5Gg7u/MWFyMPWWPKUmXiZVO
LgdOW6vZuMcWldGdZO0VzX+vWJxSvpLjNk43k6KEYnZzGWopKGG97/2wdgOpX/e6OFebZusX+qEv
6i3Wk2cohryMf+8lkr5rsalC45j40SMDImphiX4LtJ6Ct8rZDVp1VqB0nXzHV9lHV2xi0RJ2F5aQ
vYanmjIFD63oWscONE+L5ps4Kcq9qlGUMIa3HsA38aDN2QGnjdA+4s57gE4SW4vt8LGzGpxUBn/+
IPsIUScAX7ftsD6YDdUbUuK5hV7fhnadxk7F3meXJ6xUUMOHF7Jv3wzh6NXD8J6R5mXCGb3CKyN1
+rk1uWVNycWPP2eG0N+OLfigGWWQQSTMJcqL7IFvP+hl3xv5tPrOoA2Wp4/5IVJoSCa7bqiM26s6
VS77HpcYMxPdBUPkF7MWN5jnbc3WB1ZcnkuVorJaZ21u9GrLH4tH5aTcsOC/C0FNt31j7Iva9JKh
/aDitYfEcB6Xh5s7de1nM4DrSOJVyCR2k8omJpAUFVeT2t3YStTuA4wXtj26Zh5Wyhlr/Z2lYNAZ
51thlHs2LCaczTCv24AzYh4XP4/SCwJ1l4bG5MWBve+V+LLNm509pYhagvdV3N3J5XRuKtl5sWjo
8vFana9NaTg2Es7xQRoojqwHG62pdkM13zRG9lBaPkVXfSaX5rqlvZMlpMShvUE6dwkDsY6s/E5N
zUNKxdPOCSIR3J+MfKIp128kpWG6q98BA1+SK7Cq1X6FF81Bq/X3Qsfst6r7vR9Mz61sXPf5XUb5
JLG5n7JdkqMKhYtMl5wrH5YAy3st8LqqSa+MsT3TFslkhwdAF9n1rmyxT4yD5KFtsaPxR1VxIz88
T+z0shilm0zWIscsKzaYjantkjRnqILixYM2/czKZ3JqUaDY1q8xgL7E1cO+FSJ9YGo0O5rANTkJ
arSARaS7ipj3IaMJNjT9dTyW2VGya1fqlMcurz/5evEh7SSOUZCMzGKUEJ2vPVzgsG9eZ7HRXRVw
808CPeU6yRiGRQJXNSuoPoam/hz7ULT0HDsqBN1BZ8PAAPl7WnfugqA6YxBGh8JXnnNu9kqpPqTs
muSRAZOImSNlHf6lXbUd8noza/pulDGXBMnakXUAPEke3zEM/CdIzNltRjxjkOvGrlkTwIudxG2M
mAKjcMkH5y3wSrH7duuPUKxEDPirMRYMGUQbuvOocAvn/hH5+eiWM22rpidA05XZbFlOLaQu9i+T
HipO0xau6OrA8RUG0Eqab/0G0FhqE07Loq23QgrNvdTm0z6qo22bpAcmfNkKwXLhqQjXd1qFYWjO
WgflqWZtEjUYXK0U3c1QK5VTkMrEeg7PjoZKNzT6a/RUxkOaUC0wMLLbxwLKP53JtoPjEayUCjPw
JOZ0K0rjYWXUNqKnbjDPOrwo4UwKea8Q8hA247UIB5NLG2DlA/invypN0V7WVd6sT/ei/+COCoqU
v557oyV0HsPv+iPyc19G38o7gfQGCzkdo30ud4bLX0bf8jueuzh6cQdftDkyD+rftIRIcHgmLXNx
cg0Xec7vo284SdvQmEAwsWYShKTnb0hw8GH840PEIIDAUmA3gHUZs//hIUJ5JZftMOBVGHM9NHOt
IphdNAqaJhNAM5UvmaqnDPUQMNQ2ToplghtGbCE8F3kA9SQx2VJgpdRy/izaDt2Hfll1xZWST1gF
x6SdmJx4WNJiS5Tu2I2j7Fu0EtJSogX6UOIg4a8pmbSVVVLnFba4aDMaq9i+VEPjU4qnAcagjdgq
kvQharm9UrrgVtTu5ymUV+qizUjkkmtCYYBOO5oX5/rQDR5RNgIBdaacFwVG2E4civQmO+k8hpPm
I1LYH09xU9EuVKuymOl8psVdgLWVtVU0dCJTmOvXLUONyRGLhKSMuCNFAFj3TeNne4XUlcaBWKPe
ka0Yjk7Fe4Ft+HMQNhHlgjjK6EseZyZiXtd06mXQ0iiQl8xmivwAXXeMk6QlrCbECZi+MKljPGPf
5fKsnY39sgggpU1NV0ORHdCKB3uhtv0xs+3kXh00XLttIy0A84J2Wy8+Q0xh7NuhUiA2DDnU3g9t
yKw8KEN8jXj0jitzEeY0EkZy9CD0CDW6Y1csTq+w0rCmpWp5Eto9bO8AzMyRpl4SxEKawIDrKZ7v
VWxyZzefjGZriOkgRj/aofMpQnhM694uGfJWEpVEa1ZMTrX4EamCJ4+RRyh25Q2Dpq9TKoNNyYTM
zSXW7rM/flZrYuOlNJbPkNgaixdJ6JTWIuSgWMZnYUN+Sevk1H54DxQD/i+R4QXI0oE5OIxTWO11
E2sLKJatr8nxeaNWBa7kReykepY5fdCEn4Kkx8F58k2GZyQghZr0OIHCOk0/fdJq60nqG8obvKVA
nIiCSOJtOeJbQcSgshfRYiSuj1k6sfBpuh4RRSJ5FePGD/NiVTXhWQu8j43MY2sSFqAqYDmREuBq
1UgYXKmFkI854UfvOS/jclPkY/wolyU20nYcRpvk1RcrH5bEGqs9GNo8bbvcUM4hXEhhHDWa9j5U
9UutK8cPWoRbdJ8DgDI7SG7iLOFzzhYzrmlYzC+KTnbJRHzfz0JwSWPcFSqVzXQcBU6DoYCjoadz
IsY36xyvlmsd5xcvmtD8YPVQrgy/jTCyqmxPUTN30vj9o01BMyLIWCQH9lx+aKLKM3JxJkblLO+Y
k6shBty099tAi7ehpqGfSmES8mtZG7qDMiC0Gg28VHKNfpeZU7xJkZBtCeOacM2nNz4gbF7WEljO
enkV1WuCDp/LCDSWbqlHVMMeHeOFyRf3lcgQc5HwQ30b4iA9mJ2nKYiFkuHOSAzYkvIaS7aVEYlb
KIgrDJRylHicghWnIPIh0zgWI39JFcw924yEk8IGYzQm5h1Mbz/BnG9rfzxjdf6IcdW0RzTtUycV
ipuUHTBIVxWcvNLASD+IF7u2xBcYfWC56WTNdLAlg8EIazhjVdR0iEkcUavX2m7Wtc9RoW4Z7fQb
YiV8r55ajHZm2Wmn4MbOlUs5ST9INU7YLL/oPQKmHBYmJY4q+rNi8Y8beorMljYKzBkT8aq/xw0e
AMXGFqbx+3u7bp8nEX0YxvIjBsoXXaY+TIW0naaCBUavPQ2Sto1QsZeM23I2Z62pNt1FdnKvi5UM
JzvNmMsr3VDpujBzcvjcklWpiPx6grRwF8RqXWudtItosK8lfdI+RlU6ZFxuTUYjttjlDR23QEcZ
C5ZGAxkAHdWriqWevLjroVCbtFWi92Oxj+yoQimlkx/pVJSgVPZ+xN5epWcOMT50kIzBwhtPsm8+
jJGN735PJ6igTz/USAUN9DIA8BU+UEMq7frF628uUvzT/YhxuT6BUU2LIWBW10waBaOQ8OQVyHZy
PJLrFG+btiXzLDB0Bm9KQQbJMOQl0ZoFbhdmVCW386ThCdbq3L/LEao5OVkTLsauzSrOi3HgTl2U
XhK1h2qMN7EsaicFkjpgEjzgCRLd9oq2Rlx2lyYy4nnkky9t2Z/pUQ4nKAz7k2CK8wIv2JzPM/pt
F6l253Wxws1XpGNGG4Zi8D+l2yuyAC7ww9Jt/zh8/g60wI99qdzEO9s2lIXYIngTZ03Uy6+Vm2q+
k4WsUzFBIZApqfMzXyo3Vbwjz5aGHGU1U1KiM79Wbor1DvoVwoGVPQbRbLL/TuWmWguV8GbOA2yr
qAaaF4KgFFPjLPu2/Wcpj5U/aLgrKLmGNXNmxvvQgevaGJN9fmLye+h8Zh/h7GkTfYZD61JZa166
pNaD10VIEczFnV4VlnJZ0qFXiDilbblUp5jShJLCJUxM51VL64BkwEgwwFo8hVCSoY5g3YaplKnV
H+NXyQFmjv75kNtmsRtOqoTxpFDQ0Sqw9ypXclsB8DGF2mhxEbNnSFLZBcPHW6UWg6Zx68oGV5/T
/AJcKkdWTdYOzoI1b0czteWhDuyTmKH60R/JF2GrBgw0Bln1WCyAkMQM61idqKF2AYgMpDK35jga
rqwMpe42lcx0s1WxxjZzUzDR1o9lia4iPBFn5ok+K0hevqbThknLT3xaoC6sWnvi1tiyYbtYnng2
nYU1o/4Fc+vGEuKNpaN8YH6aHpsFiEtPbFzW9P45jTMFllSUMHtQMDW+ZSB1LO3FsYayU/Myug6J
oYK8C6xuDxADj8ezUTtncAClZw0Bsywcz86ME8VXGRXWmkHVq1AIZkzQeor7ZJdJlr/hmdY/KKPc
fEQx0ukoY0x+a7NAg+UrP3hiCdUFK+xOhGFxog3LAc2eW0y+fxafeER/QRP59eIoTrwiqgZd8rSg
BuhYsGQCKYEbixPnKL8yjzHxBKtEZa+TJZ+qhYvUbD94nofM/8xext9nChJgp69q65kPkIdoDN/5
khtISYWC2iKd20RauBNQCEA0nq/ZgmdWHatAeUE2YeqgN30GtHw8g8xYtWpv1E5OvWCQEWA17Lex
RJeBdhYo1A6bYaMtoGg3Ntol6Uf2OaN3OFJ6LB48UhBo3S4IMADaouCIR1eep6S7SZpuNN26WMrN
hVTFiLXZcK8fVmAHAdJLM+KWDtuqTgmPOMxRadfVPMwfcIqs1zFORqu60RtSbCbtJdGL+ZngAqgF
KfHZ78FrpB8w9ZE/ImVnBELg57iyTiCuujC58gnPTU6oLpk742WTi8l0+0TNOS5N1NJ/QPhqJ9g3
PIG/2sIAWyccuGP8xYZ2oYRjvg3ZKhWi6Qm76A59xeWP+BS6OF04Y2MhjvNhgY+VE4gc6EweNrWR
L8VsvcDKUydNZxYRkVfFwjJXSrPAzqiqwIg084jYHuwZmRH/yjOPUeTCRfdMVIBu4aXDBnIa3QoQ
NRtfgGou3PDG6ihH3BmX93ErL/T1wMM+O8cHtxEsEOGz2U8xAdYGDWr7BHCzFl5QeKjulj30okU5
ygP2VxiYxlt7gb+rmZqtW4BwfArGxiXVRt+pCzCOzJaAHpFMNemngdF7mlSvFZlaXhCrgUon4AxK
G9hzGghaI3yCFyR9glKMF069k4dPc1GSWh30ve/WWKFCjyxUe3si3IsT7V4t4PvinsZ2UF+pVMTj
Qsf7YypuyffoPxsLOx9Qoq6YC9Ci+UlBdSjn+OxhrGf0O+gCuUeptcQg0QX1jHLOsXeNossqVZn8
QE60cnOoVL2qcbburEo+xPrisxunfedwpVOkd50xEdQzW21aXIel2eO/GOqNnV3xdCrlXYFRQgxC
AueuNT1mPaWCEo16VoINNjFnw06INqfaZWMddgiQJYTdoZyzYtTQF7BBjlDfM5zPsqdORol2hTtm
atFlzlHs1hrNFU5pI1aCAVDEZYODKrF4jYTsGofUzi3zCdOPnBnkWsW11q0Cw6+2nBwWE71QjcVq
JH6rRA4otbsiNvm9Rq/zkGCv1ubQAmPwcZS0tnesRtbOKkrfuxyvQ1dFdXYXm9y/27JYhgH+AOUS
kkYKGgMf7VQ8DRVv6rX2fkrq5GKuMKwE26ZmzOAsWkx/4kZ3/WnMVoEWWcG6VJMZGbG+kjW/2ODK
w9VaG364QysF6q0P2niMZbIuAHDlEJFbVXbHUmijOOR0TOQWdIZxFbYd14heYczksAfrbydb3UeJ
Vdz6TcdDRAH8L1fVME54i7ajucvxXzno8pjsBq2NNlVaBiOMfod9N64GCFQttcvP8kHlyVSaGVx1
pxasPXo2akm6lTurVVe65GMsMlT58ijTpSo+TFVGDGtlRDOMgt6/uvP/X5gDfnmPSxr0gmu301X3
Uk/XL02Xtl9jMZf/vSxQJNwW/+ybfhu1ff+F/uvl9JtvGYr9z7+eCjaYyzsIouIbOJal3B8q09Nb
Or3fH71C+sif1T3z0or2Tig4ymN3/a//StH0fvl3DZ8x0gFsgTjr9AXoSgn85tD81R//47/r9Sj+
+Hu+eeePz6x3PUyL6+ip/U6NzaTzm9L8Lw7AH17mzQFQkX0jBVARpL5+fXMcdJl8b4vx6G///eoI
98sdh8XY7eeOg/nO0pGYoq77+oG/OR/oU4i9J0XH/lUPAC3Vzx0Alem6TjWscqq/+cs1/Z1OrW4h
9/t6YH7JK4H28OcOgHhnmLLCtp/T/fT17XHAr1DVdA0zn9f/fd1n/EJXwtfA5J87DNq7xTZCMfCN
OH1xwr85HVQb4arBnRGa6fT1eth/ocPAOGGRWfz0DcF4J6uCfcDi9PbmAGhcJ5iacc9cQrf4+uXO
A+XPPnd/96kg8AnRONHlJWns7R+vLIMcXRGvnz1y49NF9+t9+v9mXfDXj0X01IhZTDD7r3e9t8dB
vFMFADAc1ut/v07Ifr3j8HpyPo3/HbwUXyutP9dHf30cZJRDlqapS9l9+vr2fBDvmBXZ7Gy+3Cxe
n0K/3nH4o3L/714QGOfAgpG+biAT+s5xYDWtylx3ONqevl5FXr/ecXh9X//8fBDUQRQJeFH91XEw
VRXXUlP+eph+yWLh9b71E8fBeqexr8Fd6feq6O39wXhnGYqmKUv24vL1q94fXt/XPz8Oy3VB84S9
03eLpqVaUDF/lnmUnL7+xvPi37h4vnajKMjT51MfGr0waf1zu/pX3/BbJ/bn///ShS1BnUub+c03
Lm3p6+/+vU3932/uoadO8c1//tY5nn7Plx//8gf++Vd/87t++6t++8ctziKP9VM4nf5j+vI2zx8z
utm/crB900t/8y7fVMw/elngnLPH5wjQ6W0D+rXc/P3P/J9//ZOXv3381CVvX/m1gltaup996eto
enz+5l1/eW2eUz/72v+u38tPHvzzx7j+riSYS+ln/4QfZtL+5PvmpPnBWvAnX/xHMumffOkfGe/9
5EuvHpsWg6DfPrc3GcBMcX72s/z/EHQ/+dZ59R95/f/w1b93n/s6Svvz3e+3Edn3fuzbW/vyHU/p
y2P9v/8PAAD//w==</cx:binary>
              </cx:geoCache>
            </cx:geography>
          </cx:layoutPr>
        </cx:series>
      </cx:plotAreaRegion>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_xlchart.v5.26</cx:f>
        <cx:nf>_xlchart.v5.25</cx:nf>
      </cx:strDim>
      <cx:numDim type="colorVal">
        <cx:f>_xlchart.v5.28</cx:f>
        <cx:nf>_xlchart.v5.27</cx:nf>
      </cx:numDim>
    </cx:data>
  </cx:chartData>
  <cx:chart>
    <cx:plotArea>
      <cx:plotAreaRegion>
        <cx:series layoutId="regionMap" uniqueId="{4D2E30E1-B953-4C3B-A0D8-28138A817629}">
          <cx:tx>
            <cx:txData>
              <cx:f>_xlchart.v5.26</cx:f>
              <cx:v>Northern Borders Najran Al-Jouf Hail Al-Bahah Jazan Tabuk Qassim Asir Madinah Makkah Eastern Province Riyadh</cx:v>
            </cx:txData>
          </cx:tx>
          <cx:dataPt idx="12">
            <cx:spPr>
              <a:ln>
                <a:solidFill>
                  <a:srgbClr val="E8E8E8">
                    <a:lumMod val="10000"/>
                    <a:alpha val="0"/>
                  </a:srgbClr>
                </a:solidFill>
              </a:ln>
            </cx:spPr>
          </cx:dataPt>
          <cx:dataLabels>
            <cx:visibility seriesName="0" categoryName="0" value="1"/>
          </cx:dataLabels>
          <cx:dataId val="0"/>
          <cx:layoutPr>
            <cx:geography cultureLanguage="en-GB" cultureRegion="SA" attribution="Powered by Bing">
              <cx:geoCache provider="{E9337A44-BEBE-4D9F-B70C-5C5E7DAFC167}">
                <cx:binary>1HvZjt04su2vGH45L0dZJMWx0dWAKe0xZ8/2i5BOpzWTEkVJlL7+RHpqO8vlvo0qXMBpA/ZOaZNU
LEbEihXUP2/DP26buxv3KLSNGf5xG35/XHjf/eO334bb4q69GU7a8tbZwX7wJ7e2/c1++FDe3v32
3t3Mpcl/IwjT326LG+fvwuN//RNGy+/smb298aU11+OdW57eDWPjh59c++GlRzfv29Kk5eBdeevx
748vrPPFnTOPtHXv79zw+NGd8aVfni/d3e+Pv7v78aPfHo75h/kfNbBEP76H7xJ1ooTCmHCiPv08
ftRYk3++TMkJjhGOKZPo4w/9MvXFTQtf/7qwrbOwojv3v4+e3Yzvy0dP3M278ubLzT9a58dV3rx/
7+6GAR7447//DwN+97Bw/+XTx49u7Wj8vbVzMPzvj79fQTnY5NP1xN4/8bMnH0302/dw/eufD34B
Rnvwm28QfWjh/3TpD4Be3wxD2f7MPP8ljPwExYBUTPH3+MUnWErGOOef0BVf5vyE35PmESylbP8q
bH82zgO0rp88+xXRurip3I35Yrkfbeb/Di0sTyjjMcdCfPKqB6DxE8kJpQSRT5fjL1N/drqPy/mr
kH16qIejPADs4snxVwRsf1M2X2z21+Ei4oQSzISg7Idw4ZMYszhGDP8Qrv3N/5TNQzv/efz+cVz8
4SAPwNo/OfyKYD1poqMdP/yNeEFOk1goxOIf5bRYnbCYS4mo+grnJzi+xsTjzfzhryIGIfFHwzzA
7Hi5/RUxe37zbqz/RsTEiWQx5uTHATEWJ0RxrJiSX+b8BNXHZfxVoH44yAOYnj/RvyJM4Fr6prgp
vljtb4iF6AQxSWmMPhMK9T3fwCdUUCVjgr+63gPf+rigv4oZONcPx3kAm36y/xVhO96sfyvdAPdh
HCFC/4zjizjGiAr0Q8yOJazmrwL2w0EeoHV88vZXROvJULq/z8GwOsFUQmpSD0ghOVGKM/KZYyAE
l7/1rP+5X8ZfRemHgzxA6cmzX5JlnN+8L83fGgnpiUSCEy4+hzrITd9Uzvcsg3EJ1z6TePI9Xud3
9+v5q4D9eJQHiJ0/SX9Fvzq/qeu/FTB8wgUihOEf0kKKTwjoHJSA8338eVAqf1rOXwbs40M9HOUP
gJ3+ioBtbgZ/L1JdOTuV5vbuy4b/G1hHfJ/BuIzjz9h8zzoYuo+ZgOqXyw9o4ueFPbT6f1uD/ckw
D8Db/Joax9NyuXn/dxJFUJ4wsA4eP8hj7ATCItRn+N/ax7d57NM6/ipUPx7lAVJPD29+BTf7qbr5
7R7+7sb/VgemJ/caMJTNoPB+k8YoPWEUshhGP4bre631z1fzY1Xj+29/t/7/PzLun0u8X0Xz9Mbf
bD6q7d+ovD+/+kUefvDVn4n2nyx3eP/7Y4yYYgJDCPsq5N+P8x3Z+678/v5LdxCEf38M7EMRwkH7
5UxxLhQks/nu4xV6QhWjQDA5h4IbIwil5r698KUXoGLJAGzQ+wWsYbDjx0uwDTiCVYFyEguuWPy1
4XFlmyW35qtFPn9+ZMb2ypbGD78/hsm7T3fdr1UQyiWJYQyoIgmGnMzg+u3NU+ipwM34f4vJjagI
RZtUQ4+3PVuZ1F41LGnp0r9afN2lQWG6Qk3+1UY/mBZ28h+mBS1c8Jhh6Gfg+2V9M23GEY7ElDXJ
isty18wy204dWXY/nwWM9NNZ7q9/M0s1R1bmRLUJr+SazNlEfTr1btRhbXiqxl7cLF1dJTVaMajl
P3vAe7s9tOs3Dxg/eEBfi3UM0dIma9jmQ6uXelvS+j9Y8UfgfTvJg+dzed/iolzbpM42tKk3VMSJ
dfvB+6Sf/ObnTyTFH55JQlpXoAtxziTHGLTwb81JBY7X4GiTjPMc1KZfugWd+sbKSnM/YqobwstN
xWr+fuZdsHrxi0zbOOeXk1jrfcYdthtqKhonkzHZa9JYizbD2Knd7JAY0zGK3F1MhYw1nSp8tgQ+
mUSFoXvbqyZ+YcOyOM1LmQ86ytqQxt6aYzbXZTLEroy2YwG7fZN7xc47tYjzHKuu10oN05pWZuBP
C1WjN8bESleoxXY3TFO96oiW/myWazDbshD+mbKmuFxY14S0cMG3exB3bG3WHaNovS0y+JNEYs3v
MBHddprbdlPWtczSrjKr0VEfuS4RI/OXKHfDq8LbNx0eNmXHklmQzbCY64msbFMHZls9F0q9jToZ
Nms9yqDLSvWJZ1n1PuOk3GamaTd2EOR161VIhzXyjcY5lbqLPDzdbMFJm3FYd4SP5kOIclfqustc
o42t6kjnnAy3a6nm41KMnS4hWjW6ltPyuqGmeNn1AHcy+7hxe8Y6tvN95ltN8nFOiqkyVyWEgZdV
5HClS1UzTcCGRYJGJoUuZeByy/pVnTOwvUvameT72q5iP5d5FidUVnEiQlXrcR7Kc9HN+FmRs+Fm
gRiXssyGI+/6PiFTOT8tOt5fVGK2dBtHig26nuIc/jvK12hg/jAtzmi0jKbUUazmD0UhykrXKh4v
8DBUzyTDc1qxqSsTKwx+V+fVsuWkmDcqtkWUKM/fxayiXlc1MUdYwrQvad6e57IxaY/masuWwW2z
JcZn1GX0is/BvClads5H0ZyKbrS3ZKrLGzQIkWSilf6M2EiwUtN4Zq1N1dTmr2k2hmezIXWli4YM
H8jgUXHwhGbrpi0Wvm8WFZyeI2qngxuYQVd27sdi1HmEhwuI1OgFjSbnd8DelkvIKcXlbNH00pqM
b4sFlTosyOWJI3J8vZZTMlblZeR54jNZ66Xo7WYSgRxzJtvXM3W81FI2YuPnZnrHBBpSS7MhsTUe
t1HRP6fhKkKD3XWFra9M50UiJrkebCuKD1Md4VQqSio95zLQLZmJ63YMKy5ShV0+ve2nSEVv4zla
hr3szGT2Cx66NvGmtB8CzssDtxDtX0T5ZMtc136EzaVRhbK3nlTWv8rrDIWkUVbxpCkyHM5N5ddJ
FyW1+YtcgYclVV8VXVKJrsFbRE1cvaGwETrdorwf3kCasUgLDF7+hhRVmW/bzlZLko9eqG2MPeqO
uZjbDPZwHOygOfGV0kXuxWEt3XLtBzO8EguvyzRzBt3UnSnjpFcl39exGte0BoggxCkSJzMphtOK
WVpoRMZhSWVWj2WKZDBBOxtlXhM/uk5PTRAfKFnlqrtGLOc9C2IvTI3GfdkHbt/3svB0u3ZOvpjy
xu9yarKUigo9beBEwrWqGkdSxmKbJyiUETtVdmp5Ennvikr3FUF0k6kyjFs5mHncwfjenEaTGJtT
3nCXb+s2Joumgb+wk2KndBnXo5V8ega+Hh1GVC6RRuOY7aaqzDaAgDqPw5w1Z9E0FfLQ1MNSp12c
sT2oluLMT7h+i8o6np9Dbu/rA1obNG8GvxoCkYyNy4WcGOxqXq5piV07bi2L+uo09AYhDemiKhKJ
2BBvSl7tu7Z+2fne6160UantHPM5ycGhzbkoBB8T29t145ouDzpQX+44CvXBCoRPp7wTBzeHZUhb
0uTdJjM5N+DZ0j5fJnbk7TA/533XNhqOWNigSTZJfm1DUEmPacCnaO278czaUOi4jKUC7slJOJMR
gRjNs+JgQlNEWuLY7nJGNzau10MUQ/rZjsy1Gx9bxxLih9Fvet5EB9RnRan7Oa8vVyAbbxyNBwIp
pK4m7Ws5HptsHvoEWNbc6AlP01Pameyl69icOB+7l8Oc0XM1DuOkhQn563LoR5Ms1ZxBArITWzQ4
mT8s+dRAIC/iCm86yWWjXc6zfi/afErsuubbphBtlRA3zWMC2wannuaN0Xm1hitbhQmSFGSYTtNK
FlXSs7mWekK0ia9R19ev4y4HONnqW6cVtBkW8Kyo6TUaZMkTF0VDUtA68L0cXdnqqY9g3T2Jyh4g
VJHRXVxHCY0YYEql6tChLoK/ZqqomvVYhryt00BReDWWU3cYI9y47TIyOmxjv2YmrdZuTpEoSbSL
SYyfiilfwMRFf1ZxKtdLwD+8gP1YZWnfD0vSsE52m24teKG7MWqWa+KKetw7N2TdJuIoOlZyGvah
C1FxisBwfXPNTcHwHV6QOhvFgjVlyu67qKFXYXH1HhXgaLQJLmhPRJXkIqdJFGN1u4qp2PglTEcp
4jWJK3jsTg7hgKNh/kDR0m0oNlm5gTJvavQ8DuVZnLfRVcU6n8ZjZc8X4u1+CRl5vmBUv3Rw+wqW
dt1Flwl2Id19hs1DBbYi6HLtK7wzcjZverOKpCX1szWaWKyD8pPalIjTPDVWRRsU9/xMlW2PEzJH
7buqqPBzkcle6nzMybFAS/SuyOwQJ6OZRHYcIY/GGsWkvGNjll03We2OtHE0cTUe0knVo+5Z0+7L
tZnfLZEUKVOm3Vpavsmmub7KGoW3FlX5dgCikCrYmlrJyNxiHtDLIsIocTwadqWdxE6Fke3KePH7
SAxv7DTg/ThboQ2P8qcRNr2mpDNbMediL5URW0nFuqlwCclSliFhZV/sh8oXG8HYK9SC9UVBwoWS
jqUd82pLhPcpsoLDfqrVnkZE7jLeFy+CswW4LVkOfT69oxBgcZEMmc8upOo7rda21Y1199a1cerw
PGu2zMOumkN/wTLzbA60PBqf5TtIOx9EK3BiAlP7rEXtvuaE7GRcskNUlWUys8Vfj5IMCTzE89A6
CYy8FWdLdh98lFFpLFF/XhoS73G+9HoIVbFpFR3TunJjrrOmoLoqmzYxNtqVjh07COCmnPYoKLPl
Y7RjUTxvyqbxWqCySEWROy0UyTfNwPdO4rRLUQFUG5cLulCjmi95B+jxYIunVezkkbqxShtuxqSA
XQ9MZa3PcrSwZGxoeUClr7fTaNjVKE048KkOB9e39VnTFX3qq5wkEP7GfZ/Vba4LJsZNUSBx7UpS
XJo28qXOpzxLzQzcrzauOZ2XYdkpWjaJmdV86mXp740dHZq4YEle4uglpp3UbcmdbhC16cIbkljl
mw9LLVwC7KvY29aojWyU0bwgwBai/jWu1lyTwbVnJe3WQy0ynutpWYBiLPVRYLBnk+edDhPUH35Y
3TsMMSpdCvyORYM7r0mO9bQaVadxhNqLMkMk1qqr5JaspUxI5kQDAXlsNavXekMmC14BZfGSyJpM
W7pYta8Uzw65mNxZH4qSpbRpqGZTLaxmbpx3S9VLr7PMlFcOHGono2C3UJhO2xGLHjgbx2+rOW7S
PNT0mNEZgqukXUJMwImvbaNDs1Z6HDKxZb4e0t7Q6mppVH0INPMmiRwcCrSsnJOVZbXmERLLxkIg
nXVbxExu1risk7iW5LytkG8Sasoab0lWzXfViPydUDmkpRGm2vUEhJFtlwGTa1TjNrwf53SxPT7v
aVwlfsrndK2KRbeugkhBsLgYl4btqqlQCUGmOYYBpK0kpssybmis+J3FHc4S5oIhCYTIRXfZIHTl
zNDptZYuzbvaJALZOE5KOiGsQf/g/X7EHO8WQu2GL3zO9KLG6TrPcPMUKthxI0Vb7Atf+/myRWg9
NlMxPFtZK5DOBt89myZSa0YqSHhDvoD9qqVM6wwvr5aFZxuB8bITnLFa5zhysFM7zlO8rnWiaNfv
KSlQCnUh8DoGme59NnJ+QzmzWAMvirY2n8ScUE7Aa2psjjhroy1RTbY1HpxH477Hmb7PktuYMKeH
AZVJFchwyuNFpEPNRcJQJVOehTyVznWHVg50J6iEyi4YJNIQvI2vBx/RO15aqBFMEOYMj3hud4HN
uEgRqcJ7ZpTXrqumF5N30bsyl+XLObDplkPlNu8rUDs2S1RPKZkCvxqBnp7iTFR6yGayyXDXP89N
M9ebKcLjSwSl5Wk7lQqWOcYJ5GCUAeCh6jZD27rXNot6+DWE3a2nYU1Fy/DOidLnOh6WLujK9vFZ
z5hH2kXMnTkyhucoRODdZsQHiAl1Yoq8PctZUV4og/n5KLl7S9t2upbDGG+WZgLOH0XLTZz1RAfe
N1fZvHTPCzz6azuHCXh+J3QxyeFZVfgePF6xTTwFoCkGVXvmrE8XBFum4yyH1S3xHhyK3LnaEg1s
3x1cF0/7sSNKty1XOosydMXrFarPhpIxkWscHZRsiguSiXI310C6eBa3NxLDHhwaOb8TMvhzz/Oq
OocIxZNspPkHHtPyFVQuhOi1aG2UjnWe73IkzI0rWH+XudgiqGeY2bZ1TJ/PJZRYECsQxIq8tgGK
b76uXFescu+nkkNJZmi291DEviGkhwAaIRkfp9VBpd+uygc90MnpPkzDczEgfD0Kk8x85ECls0n3
tFfnch3eZlnWnlsIHley7eItcG28jcdQX2S2gpo5ghsPEDWKaSfGeI7TnsTDAUhKSFTT8c1ipmmL
xDw+tbYkZfJzgQk/1JfE/dlmru7PgmFGYw5y6Lf6EhNxKxogxMkkI2C6vguQWOQEtSurDDksDa8v
qjGgRkte0bRbxvnaz+u670gzH7j31Ta3S38Z87ZM2yC6Fz9f4EM5UcSMgvxOsQSOiUEE+359fUCM
VjhAVJsKtO1ad0cRbxJn29ftRLUzaheyDE5x/kxIfKiUCiACsRRExnCMTpF79fhbo2Q2XoYiRybB
fj4AVz2fgZ7/fIp7Qfs7sfJ+DoowIlDAMTj4BW2ib+dQAQ4zL3Q1SV2v+XGqutTOKPEKXxRWvZH5
eilnuoUaeE/p2uq8NU8hxmxVZ855Zp5XRm4sX86JqXI9Z931z5f3h21BCYVlwaHPGHpY6qHs2HZc
RJGHo+VRIe2ercVgdRwN02EwnYF2+8+s/VBRFTCXAlVcKH5/7vchxBma2rIppQEdJbJ6VTOQcqCc
x6kUatKyVevbsnCgA/x82j8AQAl0uxXlcNCYg4b4YOfXgH5ZlMEmaGmnbTev5SZYXhRa8aXYlUXX
JJUF2agH5aD4D3P/wLyMKSEJVwR67pR8Dz5qOUZF3UK8iCJ0tsaiODSDAb5TNH0c/pOP3z/Jt7q4
YAgrKkHfZ4wgSdH3s2VDxZvRzSDJmwFpJgmErazNnNSqF37XrP7e3Y1vr9u6Wl/lMn4+T5Aj0qpV
IcF5kJA+Te82sa2aU2AAhUsk5PWXbm0C1iEa0ZGA5Lz/OUB/2BcPlv3AQ1xRRKxCtE0K8JAbE0i7
YRyEkHmFImJhRfuuDtid/XxS/kdbEeijC8IRhQwrH8Sbwhtxr2qZpBx9amSLtKw4SNbC9TsGovh/
wCa+R/oBNjGSTCEp4aQMu+85fRsGsp4tQBOHFpSmegKtd53GAsDp+Fm02ColXeX12tZitzjnToei
4IltS5EWjRvTrEC40E6x4rjC2zrXreFxCVpbC3d2RQNdJTGSPeL1BDkxIqByu9YfaijPmY4g6cfA
skR3jRqaLdpMlkDZmZXT676VdBOKKAbGU/BthnA9HEDKsLc/Nza5h/D7p8cIAjv0wkDuZoI88EFf
R7yu+qhNoMlA2zSzHsTrrAQRD9PYHKsR10a3IW5vVePbp2QFNavjk9o3hoOAWU4SyO3ap1Em6Zl1
xpxXeZGdz5AeNMa1grRmWXhas6nZZ8BIbj6u/3NX9OrTSj919m5tt7gyLz6/zfT147/Ov7wi9fF9
mX///v59qH9/em5b+PvwlvuJvt4D83ye+L7f+d0H0MDgbadv+q9/0mH99L7Vn1z8b9qvBNziawj/
Q/v180GQL+db/t2Avf/apwYsYyfwzs195zWGXiecvIR9/6kBCx11zjjI1Jh/3Pgx7Ph/N2DheB84
3f3LVlRKApc+N2DhlRE4lITUfSCDQ0xw3OW/acBCgvl+48EwDEuCYoUIg4D3MPjbzC1+heyfjAOe
HDqtacY4eQuaST5Mb0Nwa9td5dypBVQ7KpqKdO+qLOctRB4QVvGbGhp24FAY94VtEyX7yVxgVvd9
kcTBLBR8y8RttLIruUyggm0z5fsZHeelyNbjQAMp7uNabI9VZwlNJW2hF7fOPXFps7hKJGSYwgKi
qS3WBngZjM8FHTNQLZqqTfKJrlhXxoNaAuVpfDeV5Rzf8Kgy8wdR2jpU2qN5DEJT59Wc+Irn2a5o
y4pt8BiRPhmWqWDPIw7vlu2MbbJBh5aT993oK3rVcNxUm6m2403jQz1c+2Yawp1pGLrKVyioLkiz
4LjQFrpt/pQsQ6UOEG6aD3NBJ5K0oDPNiQLj2gvZuemiHJEbdiEaKhBHWZbXOTBM4qJz6L81ISlb
6M7oKB9buuk6WhYamhHzgVXK3aGI8POhj2uoNKxht8VogUxXY4d11ABS+wgE+A+xr9mumWYPDaC1
WbNjM4/LS9RUoPjWIzvlU4lDUqxxAVSrkS89BxUib0m2B/7hXrU9l/5VI/rRajLm8Svsi6HfYKjj
XnvQFW9YV2TPmxBHp21WDNd4FvMr7wt2U/cxQVtfDcslmgySmpbVwrSqfG6gFTIblOAidO/KBdrt
mq5U1aeljIc+zbK+fati17+ZcIu20MBL8iIe8xT6fN3TuEawtWLrsw9zCTXzpnK0N4ee4JlsG26r
cRsiPJ1CQyKbCPBzRet9nRehPM2bzuagibvpruubyuzaJQd9Y81qcVuq8lnJdj1XoJm1ZPEv64kO
Z3Aqgfc6AO07bbyCKhrOU+OwcTKHLMH9Ge+amSZ4XTw0l7qMpayd2lcWC/ZGZmP7Oi+IeAqsuhmS
ReD2bd4G/JplvrqF/arEuYQtPKYM+htPxxbHYxKwmG4FxIn3pFxRvCehhCMRaIFG1KaffdPqgZc4
Bu2hmd8wXmMLymtO3xaKts0Gekty3ERLCRLV1EbhPANh+pV0pLkYiiCOUPSM4x63npZpkTEzv40K
0dHEcGgO72pXRQDFENXzhq1RU+8GnDV1KhYISgnCfGDajyMF5cMuyyuUdTHToEdFL+w4jf1mBmnv
TcvW8XVb8QmcYFrHU9Alx1vspDtfhvmyaZd2o8IsykQNTkCDMCx3rHPrK2MzdtV14xhOQc8ELsPy
Wi77qgt9BOKoqYF4Drl/UUpSbUNAA7Sh1nw90LWqPvTrTBttI9lzzSu+voUCj7xdTIhfdHHTQ9FY
D/7NvY3eC0nD83o1gWoZeSCXORBZmxhQ6t5KNUuVcOjgfOjmsbwGccpGugKdoNQQn1em52qqrxcv
IRcbgwdyTgaTwXGDvORdYrMCRmK4Ad2ZLgC8l9FyibN1vOkWMr9uXUc/rEjOedKpKt9X2JBCYwEh
URvodVC9rH3ztoazB5PmAioLIJgWhFfayqbW5WgkSmeF2z7JFsrFfnDDtOjGxf3TKbTTvd5VuLN1
XUHthY4YfQ2NtOKirmJ4CraIHDTjQG2yAB1WGwUHI4yWpmgucuStO6p4UK+xDfIinhYzHgpZz3sv
REt0Z4qtxezWN9LfmSF3l53Aw6UNef6uclCuMZBy0SUIOHAIoiW4Oe9RVi+6hjHQlqkswi8V6Igk
CVk3wGmDMoTLZqjl+Ux49SGr+vVVv/SvDWB+zkB5fTkKm53lICReTgoCCVgJWt96jWaG9gakq+hg
XGxe057xV7hhORzcyBqQbY5LWdlpp/IVy2NU0sYnXkSiXOGcwjTU9fOqEOPgEixNbjfQjODYbIyo
wmJgv7ZzFB/GLPQQnPLe+RsrVC0+zHzJeZNSH0Mn2jUcuoLgs6HesbqGwROIr0t7XnWkKy6HMiZD
rwvU9AiEHyeUFqONi9RO0OwBCXnfNtAFOS5h5tmRQ4sqOgVtLRJvs7gLY9L4VQ8IxN0tmmo3FJo3
CwnpuC4YWhoTOIhPx6zHVcJEgcun7Wzn5WWDoh5d4hlHVQ5KsAGmB6/qDE2phykeQCHFltELxyV6
3s/QuE4GYSauVegrrmvaVFEi1h6KOui0tdOFCA7OXQhZg/RnZXHuoR1wxkcSQV+7rUau3Rof8znk
R4lnNFws1LVF93/sfVlznri67i+ii0kgboFv8GzHcQbfqNIZBEJiEkKgX38eku4u+3Mfe2Xd7X3O
xVrlrpQtBg3v+0wAZfcHcp7GbXuppXb+Bc+GyF4sa93fWry5+Lr2Gj/ceytdZdlNwqJYSPp4XfZd
103B15Grge6jNqmW85rx+jEWOqmOfVDH61nEg+jb2mqANrlY+jbYedmo6oKGjl8xzXi1C9dEXCWJ
a4arka0OM8a33MwKCG+X2oPJQlK/D0H9d3cgTzP2ddDj+m0KmxYoes8aoh6sZZO/E2lmSRkuKJQO
s7Sr+FhBDDkWmybJl5BbuG7dD01dUZvPtPeSCP3IaLy91J0IXQ75ZGSC3I5NVUW50JVa63MIIrJu
ypuo2cIFDOiVz53vKXJwKzaluAeu0a61avIIHsbUvNFUnTSOKB3TKAWUACU72gpKo+c9lU0qxTH3
h3IVKdhXrI51KCOlPrIQkH27sBqmxH/K37/agKeCvlMULUoREoB61fezGIRl5p8ARiNgGo2Tfygh
4gZuvtZF1QXn88ovzGC+OxHuJNXHegzvURzWua8YTt7w0Z/9D2Kk93Iku9evKNx6+ied1a8rgiwi
AICz9f8nzTPEfq0bomwoe82vrenfj5DB9IE5Qw/6hWsH9j0bq7wO/BZ1xbrzVD3tMlZ/JdY8RB37
DprxATvC+2pQO02jI+ZoVQArnN94WSeV+F8XmgU0g4sY8tuTR0dbHzKDEBcqxSIPDN1inmnzFtjz
U9x4+jxQ7IMTCCm6iJ9v8IksUceahMnsbW+oO1Aqbo2k4ITSOa+j6AMKsV0LRKjguv6TWH2eguYL
EnULTf5Va0adr/5yJtMG/NpiD6+/q3+/tq1LgrwPPUl4gjlYHjH0RXgEKwVlzo3ONcUbERMpGjdO
+TRNP9ZZfa9JD8lJNb5ndfXZRew6ijgKofpsGUKWpzqE6KKp3hJ0bq3ai6mEmfTP5W2QyZNHJwTP
JPaxoaxXelFXst3hf9cQEdxYVn9KPHmW8XSn4uCqcd1ZooODrGcPfDTb8WgKj5EX3Gaz+54KiNm6
ZL4LOjAebp5KiUlVsDh+Yzn+25TKQjSfKcTEUGKcoAqxbMUS63gog9pLSuKznQk5fQO13O76+YQK
aIo+NAZ4C+zyVGwaas+oaAiwsUD18Mix1vdja8eSmR7azMzFybvXp8nLuwqwRAAXA5yCOPkUqUfp
lFjx86785F6nAdrFztd6euO+fs62kxvLom3TSIDKAAo7ed2gj5WXTXh6RHZJVjQZC88AZYf1MeOQ
OTWg/vdpO4bffLE4dMAt8evzYF3Tm3mJ+gul6XCN3T258kjIx6KrVT8VgvbqQ7sa+i1pUIyWbl5d
UghWZcluXNPwWml/fOA9rceNIvWGYmg4u3/9Cb58ZXEESJ8GwN2Bh54KoGPGo8CsrgfbiyYk0mXE
9TEe5NkQoD5/fayTMwjbGsYCtIADCJRplG1v88micVPg20EvPXRtad5AEGpZunNS3UY2OPR+eP1z
uP+PRG2Q4T9H8Qsk6nkyyRMgCr/1FxAV/oGYIrgAKA1IBjoHL+ovICqCE2BbSyDAMhpHm/T6LyAK
JlSU2iAkKN7e9m9PgKjkD0BHcApDwJ9Cbvl7TgC4jJ9vI2iiiY+9ioDGAhkQb/k1T+dJoLqVTQv0
aQqSpOpBB3oUF2Th7UJzOgYxqVC6C0hld0mt6ji8art6RlWbutl6QG8Aki/HOR6ghNA5p9Mcfkyc
kXP/g6uILoeUgloxRe+paqu3nDMQn0FwUPsDWJfc+C7qP/Wdy5bgz96zjtqHOfLhbyuYXerxBnSs
FLfNwHn34Hdddes0M27nDTxMb4NWsbhsp7RevggxCpSGYjb0fdM3zTfNh6a5sjaa0rsqQq1d6K4P
QUBU0JrOpe8gsIIYKK1ii+1yTNm1Acp2lTLhtx9ab4a2c5a8WS/iYO2WGeo2nuhjFYtE7+tEoplr
A1qxfewPKOeLfuD2Xia2OTQazeH1MvZeewnwrIfAdx7tOV+bCbqxORvFQ8xb7u2jCHaIg2+AVeX1
HDCcRWPkm5ylJoaSx6/CrxLaK383EVU1uyqUybsO9WoE9E1BtkDHJPhBFiGnS+mNbkckdXeBDOPC
b3XNCjEBWM8zvLz6oGOIwyEAdgaEuAwAD6KhGubSI90sSiRDDOLMMdAraa31d1Yl8hBX0m/LilZQ
LSde1jyk1epBMzS2LuMHkc3ecp55yzweW1fJus77Pl3nI9ScGlKEoWtQ3LAYwpbp0gtVi//ShgJW
iXVT8aRwujbJ8KuW+X9gH3rmvnoKbYOVeW0Leu7h+v4Tqd82op+/9gwM/wcLD1CQPHUjwQpIsN8g
D2n7l7/2oAjRYyREH+PTMEzRBmFn+BsMT/6I0owgzYBEwMuz3zIjJT/tRk8OfET70GCjXbezEZTk
6RbEAZdIHcReLgE2ewfGOUrNGABR2Y4pOV9IUJfh6JxfhF7o2zyIpvWDc6sKzmbhDVnhJ0r+GFWw
3nOeqWgfxpM4QognDmHldJN7fgUFeGoZBzfFh2Mfc1FosQ5AWsXIoaLhwxnV3kPrKClG6rcXgVon
v4giNn6sxZCWIWqCbyB5/Hcp2uG9xaor4jD4HFkmCqcmVFzUWHmshhbqiX5s+JcFy/XzypsRgvYU
wqVgbUXOpqY5azhEZHgll7juTENTRuOxGPuQ/ECBk0nATLMtoQGObwlLgMB6Oi56Ftk7Ah9DVTSG
A9SLGMAXKEBMlM9ZFR9WOIDaHILbxpbB5JQ46wfl4gumlzQ6bxoJ/wBqd3EPkimcDxE01H2ZatZM
V1Wz1IcOquUr4fVwxtRtSj752676EBIztq9tDDIc5MNSdbUu1yCronslOHbCY9tCI/i1+bULqBkY
O+ovPazZXDLLFBY+UL6YvZ8dXTnA3L4fgmoXz0A3Z0D4gANQrAM96zUcD0QZFnjfg6zzzG0IhRGE
O3hhsHnt2pqZbvRKNY60968WRWgDdsLBDAAIxMiuKjC9PWjMSx4mpmniIgzaLLgSlEJ56maotAB3
ozaD6M433yz8DHOuMIOupCCQC9nBwJ8wE9HRS8hpICxLk3lmOy9Yko+MUO4BJwb9Ug5ugUPJAtf8
YgwBOdKRJrtIx5lMl72cYkfzZWxHs2fVBLB9XgyvMeUBIBoThfJqimU8v0tiNWNqqSiJPxNSrYCH
mVrzzoxz9jHLGvqeDk13nfSiMnsfGri7NFno/C4QXkvOIMQY9Qfr0eQDc5n4VvltFN8M3dw/LmvT
1geXegu0ZLXkxbBkoGWWToEi6hPRFAaHdF0mkHuiDrBpsx5wlk4K7qXWfk1G0nCY5rx6BXuR0q96
qDgU4n04VRcQCzlbBP1IHDxMns7AfTTu0xQRcjVUgeYXLrS9zHGIQNKYLtAR7cbWc6b0Wm5vaBXM
KCL6fs0d+h04N9J1vOuVCR8IWUOvZPWwfm7NjLHnlgL51Y2BTtWqbEcaOgXnAYxNeesWVBqMzNH7
oV7hdJlhrH0QlQvFbujW6mzsVgtY1+s5NIncDvBe8cG6L8CJR7sbI8dh3UlX3p9Xohn0Uau6WopJ
Rr7IWz71NzRg/lAuzmvc+7bqqzDvVszF3AbwFtyoDpw91KdR+g2CRwnDhkRXVoZ27N8bKfh0hvYi
ccVoYAcqqyGt1U41ybyvA4joQbpnGewFUCzbvA+S6kvfqPjYBba6QaM5x3vVes1nZiKx6rzNYmDW
NgjxUlhg9QXvYyx/kdbxd5f00W0fwgmUERvxvOOD+AHNmm/2VnbSwesZrgYVXOWDm/Bk3QEiDfpy
5f6YlItO1VH5pocSt+PtBwDr4ScI07jKJ0e7j+hGyecFcjw/z+D34GXQrtDG9IRpg6mSguvva0Rr
grngwAmjJYmqooUPcr8OseEXTdRDVcj5cONMkn30sLH2uc2whvZwxSjYPPqs3tMhmIBRzWyQubJZ
ttleBidBwcQzhOiDmuokD+tWwijBPB5BkTh3pWBwjpy/gKsj3fH0LByyDiDvL6RaQyLeTvncMkyn
Q2QsY0lZAyFk+2keK1fAaegDRKjtCgYOmpXEjRYKPH9OLvsuEV2N7QQtnsobru2jGjgU+eEQJXVh
Ql97dC6V6HoRknzgq8f629SGURNDl0fUMEN5agc8Y41FY9GqX7PYl22wbCJGzJZhDFGrwqHowYkC
kYmhuxoOglSVSxprSKljviz5EJFhbM4EASFchDgmg8vWh0zF39UmwN/dVUCJbbdfY93m2IZMVYbQ
yEIPKxuwYwcaSwdrlD8als4l53wxZmcqQE8XilRsGAFNNcnS3HqxY5TkfZypYSd04H0lVaRMPlq+
DJexwAv2wNE8Etutzf2aeq0uCTVrVnI6tvf1kKVdkVSQG+dWkTUpfKam8U7QjptLBjEMlKokc+uR
LFr/kKTV7z2YHBZ4bVKIuvFE1PdKVZLvGZixCSSgHNaii5bwsZdV5d571kLLNEoF3oi3/dqWSscs
vQmbqO4veByODfS3PqNYJlXmclozFNS5lWmSFNTT4XQYNC5e5FiTOim1gp3p06xglqrydUzcdDM5
E6BdURxKxF4oq/dpIBXMYhbujAgoL7bnKKym5Cxya6IuK9/ws7XGxnJplfHBeYf4m+7gt7WMr0Uy
LOGt81sVFYuEa2U/LG2S3IkFyHsZ1nP4yHWU9rkMXJ8VEO4LfW2TrDlSu9KbCXeUfeDUdBSbTDyT
aylhdD6X/owTqxkbD5wgskr99mZqArvm1Prkxm/TZiicmRSskBvW9BWkI+8Kqoz9LAdYSAtlFn5N
Zm+9Jz1je/RG2EbHta5geoMXUE1BHoQmfIQ3AyQENqG4e+xSU3+SgAHBtbUNTG8rcJnkTHl8gJet
r9p7KBhD8sETS7r6hTc3MjzHTpLFOzkkIFoLGHbHH3GHm/rQ0U3p3wk1V6Wm00BYjtmv2cUo09g/
iN5Kt6e60Q3UetpCLVxjRcAkIiFjBVES++JrL+ek39GZO5dXmIvr7ayWij+ayclHkSwkKpxIcKFC
dds7lS3pdx1K4PpsjWZNoIn2SK9yBSWz2qNWZAYaILPs+6kK2KXJWOLeBdTx4H29Vr7YuaHL0hqO
4yF8BM9o9K1aSXsLLWv6KCT6w92imzA6mKnGVGmDsB93xMb9nNtITQ0em7NwTkeBqudHI5CriN1B
S7JfKXTvx2r0JMzT4L+gDvf5SnMpIvmJYW77V6pSIzlEGXPwmtIevD9NehwNiUuFSnM5T7jFaPDA
JBGdjfMu4gSardpb4z3qsOoqWGz4sZWLuAkDT72nHV3XgrAgIjsIRqK10MmMqnwKcCT7HepjDSsq
/j6dRzD8Mo4AGzfZ+NHPpr4v4soYU66WpN4O1pKkuWlIPzU3AMRZCJtBmx0dzIf6HKy6AAexLPV+
kb45Z9qnX8BYtnPhkYE+DpzBfaAwaZJ7b9awjvkshZl+bVazR3krfyRTz4/MeByz2cT6R+eT5aE3
c3CYmZ9WRxmq/p3DUl33kNNiitYpts4Et3DG4dDazaz279jozM0I/+23tKotyE+/NmGx1ZKF5zyf
YNZH8VR0LQxouWcrzHrKoVgtdVdnWa4z64e7xGsdT2EmgUBnT8HRXLgqXnwICOao+qYaNZA9kQ0E
LmEMs2SRKqWzs2GOkk+d14iLbgJzmHPm2wmAe0fnwjb+8oWMwxrnUTrAXjihfgSBrWWiUGcD07uk
SVddeQELEL+sRwJrAlHgy9rOpLeo2rMvSjXdXiwTpsQUsRoUQgh+Dsa1eLElqt75feVsao5uqtbb
ZDbYeCDSEEfwF/C8qIol2S6dxuXPxhdZd6Zmgq1Pe1407DPILrrcB1XTnU+LCdTO9mnVQYuOjf33
gMwQ6lzsVCE6UaRfAAo7gYObOFgQKbXlHcQZ1kqD0uIHHBC4FjQJuObJz1IY5MfJzW/wIhtM/7Qv
RSofIsRioGJgP9AIn0BjHdSl3QC5cbEssrF54wi/Fy2MihLgTw6jYEuKGTXzbVTD1+dQUtg37v0E
nAtxBSnSwdHKA0LcIomfg3M4pgfX1Niie+Wza+2peM/0qn88wQtuf93RM/Zwu5HTG42Q7wlJXBz7
fnKiAXVya4tgHIS2wPW6TAet+sIkdXYZLhaChsyD6iRnbsFTQFWHDSUYErjw4NWN30P3C4f261f0
8r6RKwEogG6hU2nyk1x8Al5PwusY7Ghd4dYo3gcJ2vmWrfzu90eJECm8TSo/Qdjz86fbBBXciT91
JNR3Z2iUYpQ4rEU22D+A8L883Y08e/5wfxoIoDMFvoqwlZOHSxaKNlJAXe5D3BdjAw9Dii5mWB/E
ClDzjTn78skhJhmWhRREDQSDm4LxKZwLSoAlE7MwhrUZlshK4mUH9dCs35iZJ1QGZuZGucRpQhHn
lkCR83ycufcNjjusDXjbZrHvACP2OVsRs+JHfbtroqlmZ68/yO1PPn+QgDqh2YSaIgGjkZwshg1b
x9GKTAAKGfmPsU6iW1JVM4y9JnnvO6u+4rhZCt/DPH1jPr54h5tDIAtT3Czx0Wyd7EFd4vcQ5UMJ
zhtpsVMvBEaBUCuIlUYuQsRqvjZjghPufNvyyCb/htUvi9LwdGKGfd2rOqCobWbIYNCuLTgYhFzX
BwKpIC8wfnrHSEU+QFXD2gPZwOu6b+pPr1/Ii5eM68DmB1Z486BAzvD8Ja/aF2HkETiyJrrVJK1D
CxGMqKUKf2ggxCAyeXNmgQ95/prBQ2C3jcJg25Agn3g+aA2rFZyBMAuQiZAPqksDHhRIRyGqlK0/
cwiOKFyIeTNmXP1isX59auA/WavE3zTBIGswq7F8TnaEAAIr9MRQAUq4pC982E46NIVU/+BVjBbm
t54uaHbwOJjRyP1KMFx2MqlWnRh/iSG/k+hPL4yZwQFCJPUZYi1RjhRI4RsDnuwN24A4QrDhbeHA
FLlUz58shHBTFZoOMSlTCnwUkSkgwN/cVU8mDWBkmIlwWm/wML6J8GK/o7Ws+syrYF9V/W7MRFC6
WFdp0dlQHBN/eev4OpkwvwbchsNk/am6eX5bCeIPkDMCJ9vIo/BRomH9CMkS1BMVKQ14cZgFVyzU
11/eyY6AQSOofMDjbu4Z+JNOnqUm6WjF2nOAs/YbAyRTZJ35hiykt8wz/zIQCP4MqFdMsLOfemeq
tQ76cITUbMWyyKXkyD2QU5OLsFnfmB//MtSWSYb2AgPCkRc+f5DWt8iYQROQQzkoyp83JVGeltl2
e68/vmD7W0828+35gfTE4U6Avm713fOxJEuI0FFSFWDVVoAgsJMBALXTfAWHpBOQCqf8Luo0u3YK
rVYeIJYCcrtFOWSWxDKRV32wSLt7/bJePgFYoZKYbGnM0M8nJ+u/nSAwExo6Ixg9xI754NgUNWKX
bT/9/lDQNuA54+YR2X3yABCsUC3wwlZFMMwPqQHrqcyDj59/fxiUkDi7AlimYcF6/pxFLeCtrACh
T4EgaD2l3CH9AxKnaZT/xcOjoIVSP8JMxSR6PhT09SmdG8oLq9VaIKIMIQsoP4p6++n1u3q55Ddz
NRjwDKYlKMxOhgLAIhv4z3mBWkccgT5jfS+zcWeqwR4DvoNfEa+dv74+6kk/gDmLIhyHA75dgAmS
np5Mc9t4TERQQ2OHy2DbQ695bYkxN5lGoISrKvsRoULmTFLQOxMd1Bv16r/MzhTzk6JAB8mLivX5
A0azbOngRdv5P/fhberL8LGTW22gEoULev1uX46GW/VhaINJJcO4J4e/UrI3WTp4+TCuDx4U7sWU
TA//wV7wciBQf5AybGZInILk5GUGwlI+g1lGg7X8XAkg0v6rlZDAaQnrD4piCiHeydOb+m6pE2LA
eyRuLmu8ow/DYmbw2/jpdx8d1L1bxCPmyhZ1eFLC2GmCaSHo8ei0ON/WtoJC6b9Z25gIEJCgHsWZ
iwLt+XyQhKAXHsCb0rjqLoC3flNR3F7AFv/t9ft5UThAjEU3cSDmHMojevLoSOXVo5gAd4g4EMeY
WKgn3typ/mUQ6F0gAketjU8mnQ4ypdDtdoKyXEZtew/diUbSGxzIv30rkF9ha88gu0Hzd/JqIOEe
wAwt7GfI3B3Ol/ZiQDDZb69UeBvwUS/YuyJsFPE25Z/0r6hv6zquJpaHXRJGiPZS63wwsUD5DHsE
KvjXb+rlCsIY8Va2QpUH0v5kOLbCGZGugEpDCNQfpF3c2bACMJBJuux+fygIGlFJ4qNlUOidzLlo
gDge1ICXj6phSymzurvwEaV51g01kgFfH+zFlAAIgJxiaBwRVPqy42uUyFaA3vCFMD/ee0CCdn6F
yfebo6BqhIUjw8aA+QC5+POX5blmnGGYyBCthemmgbgiZQC5jK+P8uIdYRQ8NKB/23GMM+v5KAYZ
HV4yNiznaJ3t0fg0mNErq/Qdasl4eAN0eFGEYzSIOrAJ/ZwXp1XjYiJNEz5AlFs39YdoS57Ax8uG
d2swg38XCb96/e5evCmMl8GwTlHK4PMjp5urLwQdQLFnUBkCUvaQgIUEWSqOvz0KxoGWEbMB6QSn
NRNDa9OJoWNwqXtsvfDVgnaQwkOy8t+deXhRAGwo6jOgN1DIPX9b8GbCQFQjRSRUg2lAriG5KxeI
AhjfGIi8KGUw0laZQbUFtQ3+//lImlvbehXWrtz2biRvLVc1Y+GfCuqEy15HrIKkoO9u+gzkp4cP
w8gS2VECeo8RCTKwVTewlYAg8ce8jXzvAmEC5hJ6B+jcgknVuyBdzbWZZvJIuiTyiqaS+hr+OPeh
ylZgB4Af14cknrr+YmAGRBSEYOg8bRrXd6C4gftNHFGEedUkA4d1G0zDEfzlx4HZSJwrRvhnTaal
2odbl/Ww2JFdA1PXUQ7yppuRc9PqB+t6yq/1BLVeDhowuoV6j7pSQ+BwCeGfhZQt5kzs4i5KgCvT
MPvu5iVRSOGLbVjyMVmOjq8dvZ5qjcSk1EO5Q1MD+Pd3ZxiC0fGpIyQzoIlFf3fyNuCSWISBkchw
1LC68VoQT2/O45erE+mBOEvBLgJuJafNI8Pj8JMQx0NMO8BJkVzYdZsZ1JDWY9fBijir37stuEPQ
aEFk5aNAh5R+u6An51E3WgmIiCBO0DT6x5Kp+CDbmf9eakm0eVBQlyfY4XD2vYCRBfVqRyD/yMcl
QimOKIHSEU/dv34vpxspRoGPIgMCiI0AkNzJds1kjfDNymfg7k13IXSPjC8tGToAlbzZaJzua9tg
2G5QYMVbIXxaLjSiN3XXGS83iG3NO4VjgYO4/LUJ/JZo8d8N+k/9+f+h0//wvds+zqX/53j9scj+
gUdfKqz//vTq3184fSqN/JXVvsF0v4SOcYKPvoSouIBMA1qDW+EfoWMK2TTgL5wfyV8B6s+EjphJ
UDrCAATjAX7p79h1fHkQWmtEE0G7vYUJpL/j+sfXMrDOnqAe21LfTpPtr6EBwbb/fB0SjUsO0okW
CWgVJOSlKkbYkyfgkIugM1pkj4zmn95GDx4978wFQ3oMHIyLcD7aGC7hvxyR02aPjDsfQEgZN3Gb
/ug7Ok1fwmwc/cKqNYa7Uv3yWkLeycN219Ou6naynxd9TXrq+WDxssw7QJasxsMv0YsFAnQMiG76
K+I6TRJYdtek5R/aWjeQEZAqoTvoIChB/KrHgnEo6tA6m+2R/Nd29GDXYUxIAUy7g9ddcYmwOfSM
cauXgncyqXbcR77o9RA5G3ypoHAWn4ibgdKdpTZDiuARlmBNNFD8MTLuFoyr88RtXC/e8nngcdZ2
BQtt3S33um8MIhwDXfd77dRQoUpErloInywBX/wZsg3zI+TEf299lD8TwrYm6DO+VYMDn1ZPW7bm
6rpH3fB0uRJiiKvdYPpB7+asRmhk5/6EWCu8GsHqFIY1Gd3ip3sEGWtf5/Ddy9KsFEGMKqlcXEII
DZl03yO2Owy6DgRrFp9pqEp0MVkRXIMzz450QpAc/Ibu1snYfWPTGOP7x1m2R854thZxM8m7niqk
OUe4kI/cg40DAQdLoK5dOorSU6tZjtBN9x5kI7y+b2Yo926jkVU8x3MLysEb9F0MY/kVl+LPJOro
DtlitKQ+95ecGR+RuFB000uG/r6sfQ7NUUuT5mPjbHKXzL276sZZ6aIdURrlSMl18gANioEmzGqc
6lCiRw9NMgUlDkf/wts6gEK1y3BUKFHScp7sGOUSwlQ49qrR5Wll5mgXNSq8hHSBBhCzyMArRp0O
t0pb5OVusiGgKRbpAxq6plvhmAkPrkHVlYeplHfpAmtpbrWVxRIl1xw2AC8PIQj+JCYjP9a+G++h
PG8PPc1+iNnpLO9EG8EhWpPvLb6R8AlkmAepYD/uRzO3j4vji8wdhKSIsLCT2oEDR/UhkXwAIzkC
NonUh9SK5XomUBoRzDFXOBiN8j6cM/kuIQuYprjxCDuOiLA1Zxb8c3cOf3bVnCPXOrvGhIxvo2wK
zqq0sYeFu/pPiUnFitVJApTTpKVS3rXskWxFoaK8hwrhLBPhgPC8ps5A9puYHgcPqRQtDvbNsbpp
Ty0iQYpK9dIDxJaqPfJpYSqo+vm7zRqodEZ8/eVbDOxGIYQzRHKDNNW3nprkDqvW5pjNyDl2Y+YY
AneEI0UL8UoxYw0jPd26oJgjE3ulTx1FthxI8cvMC/j7uoZo+tDFnXc1KdSrcLEGPd1POnBdiTBk
fTcotno3nfLG6jDCZXsL43QAfhCmLbJHtaM/BUhEflRIqGQHDxFQd8g3RlYFAA64H8zaDwX2K0hK
5waxwv7gr/cKFuUmX2BLu8ZDGyB0HhzilDniby/TJaveDbK+q6oF1+gad0WjeTxLhwW5aVKgfsDK
bNg17AfI2EKsu7lQcYSw01j5F6xOYVWORU2uMqYRIN15LVJHxTBDiKmrGUHEHiTrtlBjKlzeDRJO
aI5H8w6EdSb3nCEJLp/aFuRbEF1i8QZnhC9xsTRDdWlcv/g70gMqvaTwl4e3M1RY+ojvBKTyyL24
7w/WNtga0g5B2rDsGQ5mnSOTNzUzEs09jXTfcrDKQjfm9LTl82AGouyilzE+umD2pKvH8WBVGvNd
3UKye8BO3UNlh3+lpendd4RefDCMexDsjfV1B4jnO5Ibe/NxccEYHZKoCaf97FbP5oActS4G0SX5
LBNaQdk+zz3yWxnLCpLMyAKNtUi7HW4iRN5WgvRzZJJKuF48aEre9+10aFpRXYL0JS3kxd2EDPaB
e0hxTBiiLCqyIDyZS7e2V7ZLoJZYWOsh1611SHO1iDWX5906jT2iOIkN9Q3DnnSsrF7JOSyHaXvv
e0HdPaxBS6ddxEyrD/5KrbkSNfRc7RtN2RYb9PSchicKn0MArY0adqPnTtu/ls84x8c6LQIA/4AD
WDPcp6EW3xEv78O5Mk7si1lFfzaGruvyVFJ/U4XiWwPWH75o6QdXoRONX+A9hp9GxEAjY9eIa64Q
Dp4HC43+JL1DNKdPYEn3fXwZQhN8oQSCfZdD7Bx+pR4XMO+3X3/WTr9Vaf7vDIxCX/1/LyL//lzp
v9SO+L2/akf4XdD7+WAw/rHj/WXU8/8AQrTlo22cNMybmC5/J0b5fwCCBRWYAN2B0z/Bn/vbJJP9
4Wfo70DiA0CPkSD5O7Uj+sLnc3JjH2AdhX0cogtodE4j+7YMzH6yViAYvht32iGTAx6WPiwh6RkL
cJHfVURkgXRtVY6Zhaqw8aejwBcCdkGLHmn16KEKJ3eIevcjmMwhEeQWYUN3YYsPtnQCX8lJ2a6P
EfPQT/IMNUK4QzJHmnsLvBGcWOiRFb7YAyncDq4MlXdZcDMpGK9FdhtVyZ9IoIYMfEv3Dj3vYz1p
WCT867gZp3MHmeQuks28b+C2x9aaInMY8YPdNSRktqxh/+FAFMPrrqMSObJVIO/VPATAk9pNolmH
OEdXfK0oh6lvB7cg1tw6LOSA5UuPiAleD2vVkneTJ6I1D7ijh76G3L0m6fBZa6bOQwQk6P/D3pn1
1m2lXfrnfFcMOA9Ao4E+JM+sWZYl3RC2bHOeublJ/vp+SKfSTpAqoNC3uatUIg8SD/e717vWs3aL
rZRhp7qZjiUuoWRGVb7FSZ+yXtSusJPqLwvX5ECAor2PBxeL8BTxCWVJb1k7uxdSYNufIckY9oBr
HWiN91Kpi3kDZFpOPgKMUYSyLi81PShnckrjFVN/TkrIxMfs2UUdsnAfjl0Z1Wc5WN4zvC0mVxtm
9yc5JDGMnCaBTsP4MoVO1lZBr7TMnP1S9LtuRk/RKg42lysDo7zhkp8wR9+ewSU5cGADRUPxdZQC
03e2vBmKriw+Uej+aGvzRQM8cWp6+DE+Ocs3j9XrDmPoGAwOSSjXzL4k8xTQOEHBh90GUprWvjCa
8dDMmedXCuPHEk0/jA5HiFJk6s0q57MnxphI5Fw5yrwi2VwdSGwOu2pdArp1LUMOaTuI1axjqOXb
SE/J2cKIvGOaP2J7z257o619s63xpVvw2Me4T77G+Thduzlydp3SzPvEVL7MZVvhqJy/mp37gSUU
OLNnvtGVlR6cnFKJyW2OqIf6WUvXyhxrKgsyIQq1CmGPkhO0WW9/XgYvvZ8zwWzbeE3+ZXBy+N86
15NUj5WUb7fETVtr6rVC7yIOG2fNoa6m7IvaNK559rIkPeQq6ZhdXUEXGix3uNgm3nVR2fotkz4C
62QWrT8mhnVvimb6DI5LxfG1ZIfc9fKnrMz5ORNuKS6zrJB/aqH6yJ2fxkXT+Ei3KUlPUm2NJTF1
6njGTCEgM2Ij3RNxkY9WS9QhBXi267W8Ce0I6jrnjhfoRulDfgMe7dHAMIkHzYUS7C3N5z4FPFFp
mH0J8AqcmkYy4+JL5+Pq+ExM83sWFcxm1aNqSnHRJR+6yc4pEzLl6nLtskNR1PLIMn9uwIkr86Vp
NKwkGWuJoGrTbo+G+a1JNUjV5mWsk3WeWHTCGdpbq5VgIqTXhmC7NT+WkANMXd4wAb3Yuc2M3TyO
IiJgrD0zDT7kDkzw3OQRbHkEQ2iT9rWe+Ju08TL6k5vzUHhls7dnSRhuzr4iuh+7aLphhPhiLdN8
tjsz8hVR637eCIZi0dY8vIosUj/O6ng5wALHQpEp8a7s54unAP2YGgUWQN0RrskpRQEoY54Wy/yR
1sbREs540PI8CsD2XeJoodNkjp+8Sr9X8+Kz0jkULrmOEch46PgkkaowtPGmzuxqL8mY7IbauuR9
B5u+Hd8Gg//R4VoFwz2+ed3wbdbSz3JqXmM3v4Pq8D7XynGea4oERvMD5emYerbX3OQjlQlwooxe
3JVu3SXXTIfy5Zv20jxYK3oTRtCw4+eWhw0pt8eZidNfr5r7zhTKKZ3S9hHKsvmatoWk+cCC+6nP
tcbzI3gF7vSpHnk5uFomuOYaoxaqovboroGOGeZwmOoz9LZW7hQLaRhWp1XnO9h0zC+0hAUJ3EUW
a/o+6uwP7NrvUwqxPxlpSMJQkV66cfJhIIkdMI/qwHVOOY3RJG6XmhhPDVTk5FksAf15MrIDgT7t
CFpLvcPD3+k7ECXTlYazbK06Kz+J2IasHus1uC4k9AbVvFZ5C6Zt/rzMZnrjDRbv72bq59scpLp+
Q5ze6EMwX5PkTV03QZ4Ol3bKDpmqUT3AZfGCsUGGuUyfR93cq1bzUuRqHtqaKL4PzXhjpRV6iWZ7
X4nX2N/RTfrbZTE4awVrgoD4OC9frZjKIJdwp/4Z3ViQA11l5fEfR7fzF/njbyY3vuz3yU1bq7nR
nRnaVbyTv8SbHeALkA0cND+8BWx8/5jcDO03VlXs4ohuseNAFf9jctPd31ABAYeu+WYbJM5/xfrE
YvvnyQ3REcVdXYW/daXAU/Zn1W/lmxPeTRdfY+SS+2zMrL2HSrJnrZGfK2vN842if6Q3KFkCc13s
UGOQgufilyYq0qNb2jsjXuoXq61d/b6xFaW9QAM8Nut0usspLKKHCbKC8jCAi3P5mOWzS9SSDUwX
h51sEm3n1o7ZvWaFsFUJkrCMbmVFMOtEMLMaQlIgHFBWYZwN6TWhOrQIGVKrDmZWZyH5i0KFTlCx
jO00iVOaoUrSaVRUd1wbq1vPS2SKJ36931AdtB7qXHpyJzFeaT/hJtStlyIqgNov9XpRUlAar+12
exrWi5RdNNqzM01kw0iKEjJp1TIJBkMzfQci8knrrSvIwuqQbDdvfMncwsnXjY/wJbmbkxTnnh7j
uII0ut3fxyQmzgmDgXu9lTlcEq31ui+mhpt/sooAxDCLa78KA8WmEZT9GN3CU2TAUuoG7UIFjXmK
VmmBHKh27VAbjKpJH+lLm1AgyF+dMZajS3A2mreEMlArQA4uT1ldUx63qRmtDR2Cy/BokPZxKB/L
Cqd7EKXiRgfOtPEd8ln/KkQliPssDr9rv4onzU8dZdNUjFVeEZvSUm+qSyNzFBjAHRH331WXAfoX
P/Pba1e8cug2iy4sJTDjTtUY9VZpZxV5AD2g96g/tZ8MBzk2bZUoZf61XfUh04vib9ioox+ZA720
1A1KRMa2c7/xA+QQzdC5vldAj4iAef1K7abtyTAnd6YAYdWmylWmaoVNinGVrtAWULGiTdGqpHpC
LxieDKFSdoIJngFReI8TsA0UsVUc85JeHoh4aCcx9eZ9sopo/aanccfi4FHi2BSnOJ4pRZhbM8Pp
vcy5eMp7GLMrj59xc1XsslW7410PWHPV80bdSXmlo/EZc84RN2/Sn1El1bu56oHZIpSwQ3J+TfTZ
/J5b9fLN1Usg2EoeKQNx0aT4bKxaY7LJjji8ptDdBElj1SbVTabMN8lyiFEv+0qbHdJaRsX3pU8H
7h8oneYmeiabAGquWqi7yaLkltqFGQS1NOM/M5BiYJ4FBN3FZWz5+O+KVWUtVr0V9q/xqdpEWH0T
ZNnLQizr7GodZjfRdhbKfOMqOYVnq6bbQjtB9E1jqiJz07lC70P+9TYpmDPPDaxVHx5NK0d8RDdO
VgWZBkTEZAAuCMt8cJMnjEW14i91OUxHdVWhJYd9eStJmVGfterUGh69fGcCBn2gzgV9sl81bWVV
tweSuq+zbVxVmSLAm3V2pI/R/tIuzGxiFcbztIBqrhuFdTJW4ZxoYQkoLqfzU6ixPQam0u11lVle
o4gyobyPJ6hYNXguEFyNxp/SPCBWHxypfiNU+XWpGxbSMTF9v9PK8QjjG3V/2JR+8m2o/u26AGj7
NWvtQPVlIp7WLUE0FdpzW4EgwNhevsWMqCG6AFe0KK+ZDlWwntO5Uu3xFA8TbvTQZvuScAsa9YS3
YDOk6X1bGLUTA4sd1P7yr5CucFuV9sCUl0FWjIJqtYohXQh77t1gcanIowjTGWklScjplQ+cThSo
1UbLS2xY0PvNfoxr9Oe1bk1s1WsOIS7QkVxz2lM5dYkI7K2vjdA/3W0me5ZuB+QwHQnwlOWH2Jre
WqOEyx43S5r5ncnlCs7x2gwX1xHP7tYXB75Fw+Y/0iLXVEAr/Gotl8OJJvx2a5zj4XAJQFGopoXT
1kqnrwV1debw+9qjxSGRjjOoQzqk4tdJMQdqFHrVvGkZfV8qC+wAIZHoJXN4f2PMW8WArSMvEei7
8dac124tevNoDm8zgVba0NaWvW4t3CtTQdEtLaW9BZ11KsPYXNv5aJ9bTrFrhaoZ1Ydya/Hr1kK/
PveQvAlcTtdsTZcgRFKoAP6HHsBm6wSs1npAvRG2/ZBsrYHWzwZBQxmfZ884p2u9IPl2DhGdBUgD
H3htIHSGyTlVDrWE1lpQKNeqwnZrLZQ9jCKbfJTwFXftNaykwcnUOGvfoQCpvKMylMtPcVSFOxih
hbOUwXtrS6zWPPdlbstC7Nu1UNFZqxX/GSZ/DpMMX/9+mDx++Z+0+JtRki/6fZQ0foPLjt9VY2bD
//PLAhk5D7wLeTwX38afSDm69xtMN2ZIvF3sin8l5ejWb1hJCPJwBQX0RdvKfyMC8qV/GSXBUa/Z
GLJx/OFwF66j5i9GDmoPaeIqKG9TOlsNcoGUvkaTiyeS82rIZFd1p95l9KEp2fZ6+kdV7+wUxpLd
O4O3cOrai2je8CZ64n4wFad+rOF1u09TlIzi0VqWqt1nnLfDBxjz2L2bG67RN/R/qljXiNkrlkXw
utTptpMqmy2uehNSFOQE4LFtamkDNE9muSsor2gMW0NpkpeUnCisk9nt6ireZV6ealcwBkI/wet1
qSfrVfZfsRKxQa7ZfCznCK2HuhCdrc/jnCTCOBN/qLFGCfYWt9q2DMi3xUC6LQlEkdMdOA5mf0ct
mmCPMG1LBXtbMOBzYtlAuQqLh7h0ZHVTLJOANvNzO8FmNEL4Y6nhT97IMgh+Y3JtWWrEBtuNcVt0
zNvSQ98WIATbbZrJtsVIsS1JTMZfKBbb8qRb9yjE51ipyG294myrlnlbu0TbCoZ2G+s7ekB6S7Og
EnJA14G1bW4kv3LtJ9tGZ9q2O0UEtJtvizTEHmSqe623XZC+roXoVGFDFA/rtqjyskbdEctk75Vi
ZdyN5lSqQV177JnoX6W9lzJr9k9y20V5217K3nZU47avqpZau05kLWFBLNWHutjpnsNG/xjieSYs
T0UYfS0d9ZAdiY6dMKWLZ7tuGe5ln2ZhzBCLwsUCVF9vENSKnuV2qZi2C4YsR7s+AV5gJffzDuJ6
g96tq9mYyaAaWw5TIS1uLQloFu4w5pjYykNe9iTHwahzs8ATeNRo92wvtAbb+j3B+PqljxTTZh2F
IIK66tTuHtI1pXkxvt4lkFys6u2KxZU/PzdmbuxHfEx7DiBD7gn3IxC4M480J8JaakvYmILbZSu7
7dfeWwOryXUgj3CEPTLlASKyQgdtAtnuGjHo4BBwvFDb2nS3Yl0qGWBmu/b4VNsUn5qFal3AoHzK
tlJeCrJ7QBbjWtar8XxVBBjlJA7eVugLMYRy37jB82fuuG914sqtliJgdysFztd+4FShPS2ekPJB
XveHuaFHuB2dztyvO636mzHR93tsLFqHOwNgxkmvXJwSDM2etXe20mIuCBQYp1uZMfpMH4UyE3II
Qa/YR9XtwWdH1D59qeYoS4MmtrvP1axMD3FMc3KWLhq9ezq6VmlNXjByt63PWj4Yw1EyPj6gultn
4uyo0oZO2ZoEC3gfyzTRD2t8RCU4TNffzm5xcFFDScHP6uXECVdWLUonl00qF9r4ydVq9VNpUvId
Nj1tUDvIcV7EhzetFx+megwCRs3M19KKLUDtRtuto2b0qaPMzGUTbs7v3jSL5OKUEr3Qm6AMstVM
Og57aXXHVHGqIzQn/dFh/FwnNk+enJReOjABQ/a2KNX83aU2wQ0orVeKoBwitLI6yrJn4pbOvTtp
bh82VjvYu8KJ9a+9YZQ0G5om9cn/nNg/T2zOuH9/Yp9THrK/ObH5oj9O7NUZ7pEM1nDobWbK39d2
KDzWupnDngqIFz3nD/GHNheSLWQA1lJ1Mu+rJPOvtd3/D9sOB9lfDmzSHxr7PzJuJGjJe/7lwP5/
bDvZatojPVhxIDth3sbuCFihsbn8RpZJVzUO4JrYEbHW2ABOlfEYlasRtVLmnMvJysCLVnDtoGrj
bVWVE9d5CViEfrED6kXitxQXjwT4AtLKxV1d6Dm+2bF+yzKvOtJXCffJc/JLsi6qhJa6uxXv977Q
YpD1nurXScxOfQXpQU2rLsuUPS/DjB2YFkKU8i7b0wlq0IJqRTc6Uvke8VjfGUtHqRMfv5txpiN6
TKaeq6YOh5NI/blX2zQwaHLZpZlzaoSRfO8nvQnKtVcB5YAzCnHMj2cWUXE/3OIJon9ajMsBgnrp
LzRL8LdROhKyrXm0EoHzuxUcQLGn+FUvP6MJa365yNqHZETzLQe9X2V57/fuCsanbffAy9V81Abt
S43Ox8FGdQ32uDkQdKJSJuE6ZzlHeSilZZLryt0ggUYIWkKBrpYt1GwOcxVaI7p71hjQvYg939oL
w4kndPsKAL4N+7b5Uor65E7WWWSNt1O4n52cyVB3NLVkOwPu776NqnlfFuPe4JilN0dV9opTzGE5
a80OPwH1mAMXrLy3XqPVESOL5oMGcJxgC3WDeQL5whLBSOtrANVrPnMlKw+C/rGzcLUu4+2+GO+T
NTUPk27Ne5LdxTGNJgsFA3jQyVhlGrrknwhvX35iB2NqQa5gb9rr2tB96Br4gzQc8EzNTnaQapPc
GJlU3lBAprAW2fTgjW3xCsaxMoJpLuoz2NPlHpJpdzNLkPN5VYnQ6vlrC31dDTX28FZEg/HS1bFy
r+dN/RqzcZoi0x9KQ6ytFPRUzumc7uuhX54l1CK/48Rgx9MKfzAUcz967oNQFTpiTSvyxx4qTdMl
5zlKqoOntq9Dat5YifupU3mG0h5YxVLzLXeUt0q2O6NSP9SJfoUBATBw6YkMyqX8wJaHy1znPIlf
dHFT2/ab3UYXV/8WN+2bg/aDdOQdLFPeU4YzBC6sRZ5G2F6Npb1y5IsDNGzLp2f+eczMNxC+gTdN
78vUII7J5gtRCDQH9VFNlQMJdrkzVOQ34IW+N+B1gwv0yRCeH+voDq5aJATFyoNRjSx8hHKDlmAH
INn3STR1AWi8PjANWqg9myrZUoPsV5+0BtSVxUF/KFX2+lXZIiyy3ira1MfPAjw7sXeO3jx0jTHx
ypk/447OKRunzULt87t5degXWeqG2G2oAlcKP5Hq5wK8FnJDRCVpMp+w1O0N6iv8TBZcyzP4NXDU
jCV94vBLd3Y5ncoCBYGM5qnJ41sFRU+22Tc9hydMxEA/6FPT79K2VHbA8qoDZJkbmeTtWnB+67pR
E9iJcueMc7mL6oYmazrCY7W7EUUDzdbRL6m6fvNm7ctcxfx52Qayn9fCrpUOVqc5Cse+iXwhddyJ
ZR/02TxxiqvmaRL9xYjHZzrBt+JIuiDUlp8+Dw6mnvkDQ+kPoUb6vl4dTXRuS65G1lqsOj/ZHd/N
xNSXwO70e75tXz3ZnJDQtYAV8vca8Tio20mD3Nk7j6J0Fl90dGlglN1lY3nt6u7OnilfnelVgkaM
10zuilI/xjXDnut+SE0Nl9Sg/xnklFuYLSvH9XFs0ZRes9F6GgrtwRD2pYyHO1VbcOpG064s0mlv
Jk16ZOfpsR/LsKTp4xKjrQ/dHAwC5d63mgZq0exGL3C23gYmrFulRdlKeMIfRq2QB96l3TvYUvGw
VCgpuzGhrX2cx+HqaQ0ruMIzWLpjwxBLnAduxH2EC+XyaBmGzjJ5opw5PxXxcinksjESpV90udx7
EJtesES8p6LED6sXbeANw1de27wHC4AZGYNxMETN1eibj4lrXphUcRwYnf29iDDfltT5ZjmVHqVY
FCqIojS03NbZC5iNA55gzB09EZh4uhtxNB+oiooPY6W9OrXXARowyDe7Tv0JezIg5rFJgtipcjSo
un3vZUc5lDfX90iTNPZWQ4xM3WvNN4Hqe05a3Vewo4Raa3wxBtUN9dR7iea2OUW6TXwFR6nOlmXX
tRhiJvxtdMw41kn3uIprSqodIatbuwwvpDa76bEp+mjvjnrjl65zsnr3i6BDjUL3Hw7ww7QbAxI7
XzOJf9pMjR9ZHRl7MF7io8HZ6u1QvWXYYynaTZl+1zWOHuL5dc8JZDXUIARAbnZ+qYyPDiVaB5ty
lKeYW8FedemLtHlHDZBRG3cBx9XhyfGkci66yvYTDUV7hGqLVB5l59bSiwJbCjjvElR0CMVzPkG2
/WEvibaH6/MGPhVabjmf6dykGyqx06uazeZ9lspiP2s8pm1SJQdXTqy04gq9UU6jr8aDpFcZcdaT
Xoh7wN1Z7cKrserZJFmh7eYhfJ+go8xjdNwX4mkH22mvnTWcmzr9sQj50iRmjUWovbe6bPmUmphb
1BgAGl3O6TNTQPGtJ2xO08NcH9r2a+f03AG7qgncikZ7tbNYRdDJ9K4BEmCPXMYmepzBCn2m1XHy
22XY83DNfs2je5jM5LbMJ+rAYyCtU/sJwBRQcD48oZ15exscERMN3jw2I2eKpAu/9FRx4EgbwyL2
6F1ngRKMkcyp7HQ1cn0F04TFV1EdPPMQZO3OUowbm4VBBYdw53B9Pc5OExjcTQ+d6T3HvTP53eTt
xRyjSRNYDMs68rGT7Jc4KR+9BgJjXUassYg4+GlOVIBNYsmrxwrrNOYzb/GmX9wcS7LnLeC9uwdT
mQUfKdejvxeS8MHTS2AGS83ifOr3GbYG+jSS5jCWSLIdQyWOKbqKsqa379JCkOEqdSJcDbIugcLv
4/g2zWPo9Zx2UXcdHeMaV5TuUN2KRUmTa99n91RifmEjwJyiq7exVcBSt8IR31ba8yNlF3vIrOaY
t/bgg0VPCAv0C/u9FTepmNRmOilN3DLILJ3uGMlnYOo5++pw8byrZkenmI+Q1hlnbfCOdSs/kGz2
U0Jpb1JTgZjOh24ynzS6+aj5omue/npevi5lh2Bk0uE+ioY3TW3AyNCa1eTdN5inxqA95AtXUlMm
H0x93/IoDrIUL4dRdm3QcXb66hAdhrWoto/HAwPpSS2LDpdIDf+NmNOx61fzVnTf0jsYcGN5mXS+
EuI779x90fExVfp1XHmJ1OaHB4B3ZyrNQczjpRM6nctlWPRGkIzYoIVx6PkA90lxXzWS2iXCd1dQ
mhdh8HcY50BrgY5Ql6uSgYBi6MR7NkEPuHICIu60tyzVc0ytInuC8t1pcfCYpaRJqs7nJ45PvuMU
kUeXOoFk9mrFaXwUSn5vQPSy9ERlmsBsZqJOqfj/jZcBr8NtNqtLUBXDe1+rXTDwH8Sa+jAk0Tcj
yX+MOTYNXh5LAMvyEWcuwYT6VcPsROAfCGFtfUut5PPCxjUogYgGjjLeF2Z+EycVXVZ59RFnVONl
7m3DGK/3+lMLM3O35PJONSt735Ks8ech/pomVFOXlAPIoa32ueHcuWAyOb8NwvZpHZ1qS69Oohru
Ywd9nfJrconNsdGSniKM5KmZ+2fPsl9ioNYJ74HTvOBkXDRGID5pzU7U2jOk8VCZzEd10J8qTqNZ
1y4Uqt8VK8mSSvLVDkmO84z1+juGmi7AVGjD7ATAr9vDvCPrzYtEk0e7Vu7nNB8CXZHQ8RXeGFiZ
zixEL71jVDiYx5NBOVig8WEHg5sH0tNkWHjtMW2SMy8DLN8x5oB5hEyoRyUCCfbLvZOhu1aDmKCX
5+8N02CPnhmAC55uFBUTnu3hwaqg4vq/XL3/Bo+0Zet+yS+td1jPUlHAiGCqluX8JUdoQl5xLMoz
OUMsQW00tyecs+mJIMMjXgHqFZsa5xu2zwT7qO+KnDcVJ9yebT8FS3pevgpt+Ug15n5BHc/dNDL2
UPl4n7vF7PONM/dGOZ0hcmK6V9yzbkafdJdHKtIr31S4zRQ5Dk59uU/MIoyo0hsjyqBjZdyPlnZr
9P0xwmo11t1xTOVNGxlByf8/KmAnOxZ+iX3NqdLE2s0srHDfWjQ+JjxLyDpuh08J12K0iwykxBYR
LRgSAfRZDXpONX2O3wcNwjMlkIGZsuXP6+aM/6IHuZm774vXTyfqpMCaQrN/bdTu4jW1dnQR9q4w
TG0fWPxCl+O6wKaKyB+E/aIvNq6xAlakZnXPidcVkI5JbJ2qnDBUbhTJnRp5TwDRg07KT5gc7nOe
6LAcQBCOy0C7qpzzu//8c2Yv/2fZgh80UgaBeA2DjAN7EXPMr3uGVapLI676O4nKi5WyuqQ6F5LZ
63om4+GhK8g0UHuJo08Td/gTvjud9mRk6dEZogdwPpxLrW6giurrRtCgGhCfqTfrT2izL8nAkTz2
9rnuHKxSw2dD5YFQU9p8ONz8WQw/nBhJPs/CBL3wUOD62TUMFQ+zIZ48PR3OMb7U4zjRJoEF+gZF
9uTqNS7m6qjZzZlslMOKRC77gYYdwIX1TTlQuxMbpyKx54BGqfOoZ/dD1Z+8udhXTfypzcSL2sy3
jl7e1o6Cr216NJZHR5HXHt73Li5iHeRlfGBlf5Lt8tTb5XvjRgxd3Y3aOPuB652qQApPvIPmpvfI
13ta5V+MwrkUTDzDkh8Xs7zL7WrmUm49KXpPLgMwrt3fU+QXdsYYNpl7MTvrk2a17a7txnMU05qn
2o9j9VIyPimIrnN5AuW+o1HmkW4VB5nY8fbY0ONAQI19sKfhxhxZA4iq/CZSrzs1g03iKM7fhyHV
gmgydD+NaKv0ivt6Up5K1UwBubdsYXvHPOWAqH0ApVkAyvUHvoUZy08d2IP16Fn1vU0C6VnTindU
o2VnanoKArsrd7JOLV/XlnOCNEG2anzMpqa8UhyIE1P/IqruK3bBz4VQ+B7F+YQWoyeXefbk3ciQ
9ojxRjzUXjF9aIVh7/MSMSzVivjkxu1r4ljfsmgm2COZFZyUMtSkRjBwPw30kPvsRoilxEl6qSP9
W8XLXm+Md1xRO3VCYNIydKRSBG0r2qOsusNiWqcJf/jINu2kLcmwMuntaxJHHxB+Fr+fBjSgGqy2
00GDE3P5nGnsPApHiY7qQrWt4Y3DMZpGuhVlHoVTBgl8oLHXXyadVzjvjzSqJr9ZuLbir+gYgJ3+
iDUlB4KLpZL6eH3XD7WvCTC6kU50RC+qI4YRkkcDbefUF3ZHjc7YszJU8znt0uOQFxcUvjIc26EO
qGsYTmZrdUFFIGs3maZ7yI1Y+majiSfZ6e2uxklGsI6+VooXuAGOj95c2e9FzrSAYORRuknutFgA
rbCC0TAH4VsIFHS6kNFYhtRPO34ipHMj8qRiRVCrZ2wOX5J+etQS6fDRZtfw2W4GggOONtBnV/X7
7V30T2JlRXP+e92bxMrDlz4t/0b65ut+l77N31CwLXBUrKMNhG7e0n9I3zoEHQME6B//5l+JFec3
suygYlxCyCAz1xq336Vv3SQ9vTL0HAobdZP75X+zrCZ79udDhES1sQKQPH4pYAfo8H8+RMxqTDCJ
48vK4VcvV4WyAOwqhgWNDKMRC5mqKYvhcWGPOp1wjEUUc7eIBwGZq4ZxT7MOGLmTJ+jgbsAiKjAA
65MFcLvJJuHZyGTtMmgjQEu4i5Ppk0l2rfHVURvlq870ryIdsOcM7bFb9pJnv/ZFOqSfAZ5TY4Rc
gqFGy4s5OkkaXFhs990IlVo0riZel8YulXfJXRwZz9PvpRbV5d6tCf7dFGIqu4vDMoyMjDVJLRyK
GEUXG2rGLcidFIRvC1G332msoIvHRNiF+aSiI6m46bOOj9VEavuoo9o3j3EO7/nR6ZDUd70hEo6J
wUkeFt5x7YOqIPHTW8gLgXwNP3RDfYiNekkpFe8GjVqocUy5DMb5liKvpiTpvs1d7ZIvz3+m49Ak
iMqZW2yOgYcIHbO0nt/OIDamG75g3a83etU+MpsjbVfbDt5U1Mo9oEWr2PYUEg8I54zmJ2DAsXZN
06lA72rx2bDat1u9Sl6yhf15OOqi4t8Phjrg3d+MAcpqEpAtPws42MOEeYCxEdSa33S4p9eS62qo
b6yhgNk/ttU4fHg6lup9GRsFlR9x0qohIf1Gf+wMEJZPQjhy3LuzMr9GOsU2txk7RAspU424Ks4l
38eU+4l5tm2Jlg6bdmk5CppkCNUI7N+eSz99u7nLkEZeYdTiJ8vMqh+GLKhKwE8hiwfOPWMEKlkY
ZfbPLk/n+PtP77P/+T992v36Mvv5BX+8yHhPEbHjfrEl7Nii/fEiU+Fr4tG2EUZ/vuL+9SIjeoew
bELO0dariPZL9M7BxcNbDsONi/tK48X4v//XnyCw/V/++Vc8Ni+tv7zItNVqw69nWBZucHP9nX6d
hq286hTdwghnVnn2puSatVNwG5SB2bbxC20Agj2ctqbTizm+r0nrUJI2jPPtsFjlcO2bVv9hSqPD
IwlHnhNXnexHgZEsD6dRcdWwsKT+QeMU9stSb/FZZFsbHJi0ekQxgQ9zsLbGOHNrj0u2JrlkLZVr
EqygVFTgc766hdTpncMhc9AQIZ4MFG8iulw1smjfOkpaYNOunX5f1D3DCHr/kn1yCjK7sLWwHpO5
QTzzu6QfU3yzg169UJeVzk/9AoZnx5VQYFKroql8XiLW3SHqYVZ8dQZXr3bp1rA3bW17w9a8N45s
PztApWwBDb8tRvj9j6OGhrLswSTyRznH3mxOWBXZ6lNAqDakodpktDpctUNt4PyJYrLh3Kp5YUR1
tPa1jz9Kly1MmDZtmez4w/fOh+a0LivHdCA5Z7cdFVOwkItwqPGj0l1NfKOWXN+KFFOvN3fTQSl1
+Ynl64wqs4bsJKk4uncrydg/YwL7JBvDRMvF44DhVF8R+iS087emg2m0k1p+WWJV53egOGXCNJTk
ud9JJwJH4SbEA60tKljnWIaDwdMGyA2wBrgA1wYVKB6mzmBeo4gYcnsu9Ytc62rFwMoxJrqoD1Ri
hdqaalQdbhOXbDDaZ9KJhLKKLRU522mhEEsm2Y7D3e5Jb3mG2JlrwlIZnSWk/Kl/SzPdfDJ7s8dv
MSgv2WTTcbUmOiMsEDPymHGfwha5lJpsQYKI7orJvAy0ZPbuuzVZqqcKUnWxZlkcjOeo0C73fr9Y
cy9VmQs8ybGnndIqVt/ReZQ2dDMGegLaXPACV2N1xPKmSG4S/vYXY2nqFwcTBlJlUajPI5se7nvV
FKROMoO5qrjUhlUBpGqI2OsOvDAgsQLa86d4+J4DbEajzGoC7Qty/JL1CAAGPQ8xSbi0cfJgbUIP
l3LWBSUNEelry1Xel//L3pksx41k6fpVymrdkAHuGBfVi4hARHCmKFIiuYFxEuZ5xtPfD6CkpCgl
s7J0za6udXORiyQVCDgc7n7OPzVZbh1YUS4I3wE4thFOFMoxaQkVDemiJ7xSTXGBxMCOpJnYdYy6
3kF916D8doKoISImIFD1A+rD3Kiz25S4rn0pTSLAOhA5aGslCDko30nvtQmk4lG5anlljweanwlb
YAfwZqit7jYRFUXtc8Qn2VfZTWR27fvQPoYnOqF/oiU4WOGlNzCDuqi8aYyYeJk+bk7ysuI+U1un
+EiogvAByQ90BEou5sfsUVbluKMoox3pknJj+F5JCFNtxJfYe9IuIaqLoC/c5/a5CBTK8yYh+Inq
jgZfUOebeNBzNF2w5LYDLxEVSl1cpExcV6bEaRiJph0Rowu7q8tBeKntjkYldWb4aw60RFsyqoTJ
Rfog4UND+pcgVHedLjqXyTScdIqCXwlhZncxyxh5TtKz3yOCqwFH5bix1LI5I47JpN1AITfBiq7E
JkqJx6oJ2Fh5tIxZIS5pHd/otfVpUHvBA+nDzRjEIEoJVRiHAIP3tSxdTMwy1wYW3HC81ON1ZvhI
FnJYWwTHtNTM9PWS+TTQD43bxYZzCyte7Oh4oAspTDXeNakRnmWSFhQKR/8Yy9NYQ6DjxwUco4Dm
nprFBRjzjIyBCgz2UTejaZo2TcN2iPP+AYMHQDjDGKEVlws4l5AIItaTaYXAI6Xs1rE2wSq3IS6S
CFNxssO3zWc2zcn2XTx2BlCwCQ2bg5VrCBuAc4Yn5TjUT7iJgkSLtDlFltidTF3i7NQuqi7JrfI/
lFSwKwFkipqTXmrWTa6EGvheBXfdBIOQp6riycOywMSxLw3l3i8qQXNC9XbTYJoXQYqE0Erb5gbj
FJ5louy04C6Clu96TizdxFTGXdF3aA5GoaPmU/trZ0asTU3WOy9GY4PRd7cuEgvuQQ8hpRMJKnIb
AecUOMExuSr0hB05nmO44uxM4HY7FrVLPz47Nykmj9As9Vt7asVnUGrDJaUITuIcRflXKQavKpTF
0RcfYQT1Qufc/No4kwS7CSUNPsK4fDkbunX2R2sAoG9lphyolfDXQ2NPV1Qa/V94pWk/dNg4T3DC
BaDTaOep9itRWO9bzmSHeFpbkgBoH0X35ehH40olIHKnJFl5Ag6EbsOKopN0KEEKU2bos03k/+Ti
GlIXOidKzTdr65O7x5A+xcsD6bd/+OVMKt4JIRY6N158fN7zgVSa70wNb2sckZkys53XN1KZwCxM
IkMkwEPC+F7K8a+VtXhHOY6NioQdbqAD/FuKwrluftGFJ9gDbrrF4QOfCodz96upwwRxCqMu0rVn
KldeVR3oU3QS5PVfTFHU8q8vxGlccJv4zmN5TUzB9+feUSBMimqVVU4teLXNUjkuVSQzHyB5xDe9
hF+Zd2NEy9OyrDsdOrV6plSCBNPej4lPncYhV4B/rFBz1g0uUuI2LEZn+qjGU+ttxjSCJr3Sm7S4
V0GEOOqFFnGaBqzjjq6WxbFn1Xpk+q3jWCpkAAZtMcL5zHku61xXiHRGiQfdZyKjEBeAcsJeqRxZ
5E/NBqekdQF/yTkHrsfBr440PTxy8ASSawwddMIsK8BPIhE9Apf0pfIz5yIwX+rBZKkNcT2jTtSW
mlFb6kdzqSWtpa6Mlhozfy44yd3zDuOlDlWWmtSZy9NuqVTrpWqFrEYF2y/VLHQWKlsOAHV7ofeV
b38ocrqrF3ncWu355LED3yh9DmO/U/QhAryByF/5OZz+ZuH3dwvXH88Mw4Xrdkc2ZvIhWvQAESmF
G6oqKKj1mMw8wpmZWhozSRWzTQirpm+Y5zrkk0tyTkE+0oXc6ixE16zShydrZr+aKXyNVYPs5sxJ
oPrYC0dWSktcRDNxFjCv3quDDZu2ccqgZZg8xNhaEwMJewvvNkN/zgEs97YkTtIoBh4LzgiQqq69
zICyS7Cmfg2tEPL1QMGER7ahgpQvLN98YfxCCyByiyw0qLwzG1ibecFqGzyRLwtVWFtow1lF7tlW
L4xpjySp2DBlPxklpxtwpPLC5Lweb7xn4vFCQh5mPjKxU90+k4pJsp0Hwzgb6bibpX44zBRm8cxm
XpjNXlI7m7T0ab3HM/XZEA06TrM2e7mlNCnjD4GFbHKla41KdGjb0I7PipzQBBkQQ7uViCdqaoc8
V+cQpay+0cm6pVbQMxndxFaRaNuYLPJiHTg9vEe8o3P/CkeWiSBassqHE9zdMaFDEqnC3RRR3nzS
0E3eJjDc2x6qVsc5ZWWRgpFcjZofAoCG+WdQTdYI8tyaDPNUdaj3FTiYcjsHe7W3xEGZ1kb2Al3A
4NuDvsXERkSYjMTg7qkVfLY7PAbzorEQ1E7xua/V+c7vvPaomEMBEarUm0CI9l7VFNNl0IDGA8NO
r6egEIcm4WNu3aXayg/LB0Vp22swQDp/EIjCVZZ55tbHgvQjZqLBGb3K8Uxvs7LZMYPVK5wF61Ov
Fglgu8hjg257HfSXZW1k6jnvQ94dxKMzINoPRnM/FMKZXK1u1ODATwRhLV0Sz6zLdvhgd6l/LWVv
AO1prEUcoRwrtZtj0RauYlFHaBxR1mUnrY3ekF8nMQJ7wI0sOXJqeVJOUXaTx5N+LhCmHjfom7eV
2uPMZCUko+t+emLaU7cPY5Ed6kakNyss/u5tCY0H9YrVuRF7+jZXdPU+03VIkUYa7VTSgSHh1dGH
eGjaUz+wQk6TVtN/jpFlow8bq2yFD05zIJTWvk466W8h9Y5XCdQ2N7T6nEwsXKtP6U/1F3iX+kQE
NVDsstR0Sw6ym2TImjuz6LUPDdKME7Ck6wlx6qZDfCDXdVlZe5JR/D3nL1FhvTI5J4E9kMA6tQaA
EsC9GmCIkjPybLbRKhqb+KPfRdm5xoTjAyAfAGsUxq5rZFLtG5gbNu2DuQdIEi9SWmFiIMJyDb3T
6Q91mdUPaR7FeNUrdUUZ2/SUW2hf0s9xW0+7PlZA75SmgHgXq/ZKLVoQmGT2cclqS1wLGrauYopw
GwwdscaRU0IHC6Hz+yWerH1b0RxA4kJ/2TYMlxV9h+rp0RTBCVqGk8mv6k+SivWsGiGfrR1bnzCm
iGPb27S8cm6RheUW/Ueeb2lmTw+172GR26R1ug+rgt3IMYcHO8+Cs9FukSoVXZ9tq8yoj6uumxOz
1VQjRnZIPhU8yKcwq80L26m7aaOoDjfFHmGd4I1jnhDBIx0XHWQIAbiPw7VFI+CQgRiApwqfZN9h
RPpaBoa4Mkovvx3oOUDEibzyEj8D+hwCMttTV6m4qFRt4eyQzmZov3inrulR6XMiaSe3GXUjBUdR
xyxyPnQeC50pDtA9rCojNh9TYYbE+yE6Yt7QtiakHN39fqwnY2PZ+Xt4r3C3mpFlYoMzm7/NKr+E
Rdm08SrAjgg+gmeuBqqkUyfqp5soT7VDwAgDr56hPrOGmBzGtqrdQM/S07Elxg6azeRVbmNGvA2y
LM6wlzNvBJv5Pop9/GjqVvNZU/AGqvqsOfQCWa1VLUwvIloHh+0YWFBCYnE8kir0IYiBGTFOFJuy
H6N9MxTFpjRi7YCAy4m4yihk02nqvRI046lTpdgJwfCsMMfpx2ucfLIEHtRW1Zvm2Jz0+mo0G+Wz
j23+3i6C8L3Xmwip1C44LKehhjnlm1d+Aa9VsDrv+Q9eLnYNvaoMnWlPGJC6mUgNXeO0jLme3mFo
EpT1xSQb7DID+gRqa5nM8wRt9oBtCqGnhSqOFNn2txJrTXaPPNnivmVsGyLVz7POvNeFP+zUyPLg
Itmo9jyJtN8LB4g9dPep83XjqIqLHkG+MqK0p4HQ+lkC7pdXUKxr56jO5Gc71O7olkwUlDEZbVVs
0nDTcI0gOX3beYyioYAPh2mb0iYhILszgfoxj20PUfrFB4VplucVGrkD3Dwmug1K1RxNZm8eNrmJ
nU/ehusaMTONRmxwbIxF13SLoEna+rCjPQnSEmbGpaaNYg1DYNrHnQofDsjfOh1sn6TByDJXxMc+
5uAE28SWMKlSvSUb2TMLQPAzA1bjNFjXOcKiNaHRCfZTo69tRZ95pYt2C8q9UMgh9SGsZprVrC3L
h2SkpvmxAvH+aLJK+WiMcX9rVlMz7fOqzXdAmjlRpblR7oTRhucw/dNtb1YtAwjifk5bgPI3H3Pn
2oSld+jzzM+jUjFPwq4Ydl1SpAc1knTYo1l5lU8wmdSKqPak4kRgFxwz404Ta61KP6f82dFoaeLU
Gzu5MUGRPvat4kgXf49oT5vA3pT+IO77Rvc++lor12am6HQXhmaDzl6lyaXB0EPTre7iGl7NSoaG
6W+gDSdi108NFXYK4de5xKRerzmczDZhBbNB/yCcUT3TMcH9RCN1Uq7VYGw+hz3NYzpNTbEN6oYF
rqKBFc/9gfRRcURkHiuxI71LOpx99j4c0wHvqzBXm3MBoQwlXmtbO8Kp+qus1K0J37dQXiESQDqF
uRZSDqdToh1+RvJDhM/CiUBZfmWLVFh0dUMjPAkhV34mZTpOXLNXaLCyuMkTeOH+zVLb/U+ucZER
oZMTwL1/XuSe3MXx9wXuH//qm3KKqCvaJijuCJJZyr8vRa79DrNrYamgLhgRLoLmr6iLfOegqXLQ
BoGrAK9QnH4pchFVmbQ0qHOB4nDOQTv9CmV5C3WZMZUXRa4U0lSNuf5WTYlNj/UKc/H6UDj9gLWS
IzrzpJUQQZh51VE+2dbGgObIkjHo7V8w3F6V1vNVSZmln0YkEVSj1w2huTUPqOphsuilWxlbUPyj
iW2WltqLh/ETKt0rSOmHC70qrWUAdBvhfrKOnPdZe+AN+1hxALknzPOfRlxvjP7921f8yYASp6Ja
lNR04jQxF/svpONmaokRq+2I+Ljo0oKJ3j7JWN+bk7k2xsu3r/WqcTDf3ctrybn59eJaWIWE8ONb
UukrL8FYQXmf+87F29f4sYPGRThQmAKtPi0R69VFCGp2mNvsO8Mg3veN876vhgthQ7AajYui97ZB
wpEXWvV7Dsvnb1/8JzcI+MhLMM94HJ1ezc6izDu7nWTIIZQAx4hYhVXniGfqy3dA5Evg8acXIUwF
bJNmEzjn96OIOx0mlxW7a9N3OUfUKdvO5/eDt2/lxylvEx5kzqFYnO1/eNHyNA+DceQgmqsjudXZ
BX1JFGnx8BfXmWf09y801zGgg8A9oXVlz0rJF3MiU/oIdRrX4ZU/kKhtQ6VcU/QfWfA33r4liCo/
XosFisYuoRfwWV51yBIMTeq8IYPSHLv9KDNtA3CxD838E3a9bLdiXBvJiLti1O3YNW9HnxK59wzc
BK3jok3bv4jj+clcxT4WMSq8d6BsMXcNX948yk5f43Qfrtu6vSSYXHGLpondkpdPBqWN4gWJnk+m
tgG1twef2bw9Ij80ukGuWeeZspaBufFC1Xkx+MUQFYOO3Gw9hhjUI0JrHnMrRYUhQs6tdYCAsuRs
hVWUlfzFw5i3pe8fPIUum4kBB4hFlW/w/b23UBoN0QXQ2Lv2U9QSaBO0zhOQ32acYSfDkzi+VlOF
olszXbBxHaoIp7c4jw8iQ7+nNMoQqHWgCVm3V5vkIpuU8ADOPsQc+IycKdpVNzrGX/Q/f5hEc0Ql
uD/gioNaeJH2vhizUqU8sWgPrT01kgei8sW5nPzoL5KTsKL7YXx4LeitzNQCesuvJysYlmJnEL7X
UmAI0q3gbRf4C8zYZa2GGk7rCdhuNWObZuEnCDu0T5ERA+nHZbGTBalLsnYyV+08Eyut5snrHW3d
LujpMM50/8AGflvQ1WhBWs0ZdLVEX62GGYi1F0w20kT+MZyBWn2GbJ0FvbWGOsDpHw2a4wap40OL
Hlr11vCBfZ2hVXaGVVGop37v7clSEw+mXkxk2SIZOqUJoYqTHFAFEKxv6bWAOFN255Mz03HtXnFT
HXbUCpvg4ThcTB4LXe2ocWb/x8EwmZa56lcYxWMSaWP09BRaRw6yhchE34fs0CO0y8ux1AlRIWQn
gVSH8l6bLSvRUuBeCTdras7l4nBZJCE2DRGM/YucwAQKMlrK6azKLN7jPoqNZganIzi2qizktxgp
xM4ZmRzandm28S6VpXeczYaespahWyi9c96Udp+7/WIcOozFcBArOjaj4ewwqkZGoiNAzWtKRPgT
UEa7JnEhITmnZAygJavxz7izTd8/d5JJdzsz0dZFE1VuF9aOW/mheaR1eruiBVpdJWU9J9xW+XSU
KtNUrCuoTcDnQRvdYLFc+isxA2ykithrUYY9JUc4RzuoNhxzPM8OwZ5Dt/KmYJuPdLxCq6xXOLAk
RxKP24Qqq5rKdW+L4VNVhOZ5MxtV5cpI2pqv6TSRabhNH6Nn41vqAyqDjGYVDhz45Y4m0T80l5Ly
OCvIpd6Os8uuSH27WVVW23VuQMrbdNorsrjXHf1m0LterKxI2MW6BpgV69Kyyn3g4Am9ria1HNYJ
ag786XAf7gXislqrPQRgoMHtnDvlQEYw8uy9Y2eJayyUj3Ghf6gLFYTSFlpI8EwRWegi0cwcIVPE
uy0h99nrsh2CjkfQl/KCah1LvrS1oZ/0dDMZBy22B9itQTgbNQ9DpOcoJrURHZVJloplufFIAEiz
DQdpjRdTW6rEDxSWApus6qZjjs2IyfJRHT8WIcvfmW8oPo9rCsC6YRHEmHqhwiP+AMewNttjrdUr
59CZoOrqSlgj/+47c8AbWEnKZM/GaQaH9JQqaxUrOAoeG2aU0uHFT01bpbH0sgOSXakQGwWbnI4W
kYzyBySxmbfjagJ1Qdo16TZAUHDpNTqlKnq/OPgQdl7WroIUuxMSoUZ0XpHVFG5f+6Aq+piCsKBQ
QBrf4KtLzljKkhnRoEzBZKppLAFonJhMmc04xSA3dlWD4viazO9Ns8UDYGUjtPM2pZ1ZBI6NYSZu
iy5DDN1pWgw0BBZSgxNh4QaBcQgM9SxKG+vOp3HO9ZtyvPVbLbopFtQJrb1yrPB27KK5TDTmgtFa
asemcaLEDRsv+zw2pcT8dak05Vx0xnP5GcyFaNdLP97Fc3na97OPfzkXrZGoyRd2sDu70ueiVi71
bZAXY3MeLXVvu9TAPrpY79L35trYwYDhsV4q5jmCs9soSyUdmyWgE97gVNnGXHDLufR28DPWP1hL
RQ5JbKLviRFP+lGvUG6tkqWCjwB//I1aVBwkyVKp1d3Q9z0vIKW/OjcBmHrowScGH6pr+0mve2UH
4yN7qBX8K02NIyI8IkVufIqbtRPVzaEMIX8JKD0nUsY04jqkrGy3UV7v27xA/helqBoKNdh1TKBj
mZbOIVjJjcRDeBtrnjgSRIZcQ9fiDE+Ct+OvFWPiKfsyQyYpc6e5GpoyvKLHXZ0aio09W2cELMnm
iNwhaKwm2zRGanzIE4OuUpMrR3lJigSMCMWl3SZJqwlJ0KjVFAKZNbXOahxsYu48fewhikbJrsUy
CgZZHowrYZb3Q08XfQvLJu+Po3hShm2hRng44+SN3l6DihQF+jZJZXEw5WOH8AoLfAfLuxNVLa8t
7DAwbdO94GiQgxK7rd0yta0JN1VITRY2Q21R1TZ0I0wcCie7ztAXmDLZNqbX4hwQq4cT/I6TalKa
i7H2x4MSFeOxigxlZ9VVAZBRD4fFCPtGscvhY+M34qptCmNGj8pzJAgw33BjXodV7R/leYR1ttCo
UVJzhEih6Og5UnnqR/FAlwdXC0G3Cm5Tavt71Qxukdk25gZN/Og6nQOnwuHf0ZYyZhP2kemcjzfm
aI0owJrKxqe6NIMdxAf9rLNnbmHU1+IsnIr+qGs87LxSS3MVAoXPzdzx1gB91jrjjbzHZLzE9Tg2
XQ8hMdCcY59EudF/AMkzdinWP/Ds1BD1fWGT1wKqdGa2qJrofMEO06Npm/FqPZZOEuxQKXQAxLZT
HsFOUS5Cop8O85zIHG/S4mOkDMVBaRJ9SEM7OSiHPjkqWLAOQ7/sj7IwjvcaTaxLmWoCmXFt7tME
EmInRYpalgrTJ9TTTSsCOgaZFGcZU4O1UEPEKvzs0ekTTMx9oRS3+OGy4ynao5G14Z7GbnHmT87o
9h08c1yhPlhU//seBtAmUoNsM2hjDSAYlFawUiMt/6ySzrXOhM+yPxg2qj5hoAgFNnFLHs7HpHQQ
rLR5dJyldXCok7mnb/w0U4n4GXVenexBaK1fQO3C+RsEQxZuC5C4SQwNKXRtogXnW2XrIOmVPeT9
flW2gb2h5+/g3ZuXKzWlM457DCV82BZo2tXsMI8g7/RaFFwmHi6OU5IwdJ4gHRGjyoMh6bWNNfjq
QSiNEd9Kpo9ErYvsBttRO8ohRFqsAqHUgsNGx+dI1au7gc35srbL6rTDmeHecTDW1yleMP0oSiRx
0O2MxlIv+qi886IqoEeiCRhwhXVSKBqSbklkpjVF4Cw9oCaPuEeXaWm7YI5sMOnHt6upi8On0Ymd
U78XBVYrBkk6ckCYXcwsUBnPBk5jWBCUFSrdLk5CLV81nKEJpqLXPXRY08S92u/xWn8sEcmeK5Dl
qW9G7X5M9PvEr2CvWUgPpzTp176UD0UZQervR7K+tMIFjAEqsWNMJcn/w4Eni/zThOiaTa9Y3hEB
McA0dt2q+MSnwWOQ2/nZYHghvliEsZEe1B6pUX6G8LrYshNEm7R3vBWeFs0B1iiha/dSUVdxOeb3
lZXwntW4fhlVwppmFb2rQDR3TQrRrTrirYt8AchFjTvXpJG9Ui0kE9DWo+YIg+cUdGcKvKMIAQUY
E/4qvq74bDRRp19aQkn38wJ6NIaVeVBiaXoVTr5/akpzNvGKkzUpAclJX2BdBscMQ4Q8qmndhwDC
zuBAp5i1YlpmVfcp3d9V2agA9SmGO3VQtwSHoeHkZnCQaObFH89RsR4Im7exchiD29Hx+yO8boqH
Mki9tVN2xaatkv7QAHHadUE3bQ1RDXtCnJzzUgDmRlXfUoPiKbdRbS0L9lhMNOep71vqSYeBwwiQ
EGvnvqj0o8Bs1SvkYM7a4fCGyEl6WzQh2S6JRmXdKmW/i5G879vG6HeAzxyRY9T5uU/uUpOs1UYt
ka4nkBGwOQ1A+zKo2YLzpkKlXiGUHyCe1XmGqLSEBRvhFIxV3kqvLP84M9Jsa5qacq8gD3lfAoXn
m06fpYFJjkhDI+SDZTvR9NNW73GoCUOHTbjFstBr8T6o9FzZ8Pn6vo3xhImLAmH/KOrsKrQa/bJB
I4gyPahrKLbp1L2H1lNVGyUcydUqejKjV72o48sxIm1+VUEUxvyAVcOdpra50qGD33ZR168hJOZ3
EANqH1MSjZhpwI6ZNB35R5EdpJcGyRv6ZozYEjYl2ViQInTE115Z3dqRHuy7wnnoujYk0VUW25HM
uXXVGsFZWftylVtZ+xEbRtMtNF//2EF1PoP5233GCSJ0h9b3Pvu9A1g+YKO8imWgWsBgJpwKjVC2
G1MTdr0CxQFf7FOpHIxw7NAzT/G4E1BA9nHQ2tvSKdMPXpQlZ3AUm6vC8/RTGD34ztRJX+6SuM2O
O0NV90oZmxg39UO0UgO6SKnqpQf4QU+upQOemXViu9CY1RvpZ4pNqFkdkt2LCAqBkBIOvP1WcFqF
lfUUWAw4v6nWnCVs7BGhRK/IKzM/RVnWQQeGfLC2E8Vf60MwHDhWlJxpucERyOFWYYpDKFh5qRqY
7n+Ztk4wi4b5jjqqOKB4MW6zkVQ25lBChMA7+rll8L+Ixmzc/+eIxkU43j1+R9l7RjTmf/UF0bDf
abpUOfdLQZ8FCOMrbU8X71TV0VGvk1CiLgS8bxFOiEWsOVIYmIM/WFKlvyIazjuwDDTvCKBxXKVW
/juIBrzO7zs9MIpUywJTETrUQQJy51bsi44SHBLcw2kyrCPVmjAxaEuZ0GLCnb3IjZ0Bql7d2ETZ
5p/TsfeLZiWjsR3DQx2jVThVjT5Y6Fxh5KTYEijl2CkQNoLIkitTGWKb2lg1CMsxagqpZN0UjV2t
jQ6KmbZCMFALIgBri+gMEWf4Roy6OT5Olq54DwRpl/l7Q8F8psPAym9nKjT5m/qZLHLPPIWfHpcn
cjSjE6Um1pHMp1LZw+u1MbMxEaB0GExrLok5eAmtKGL0x1ILdcxkMEwK9pHnh7eTWkXDYWfWWCXp
jtNpDxa+Ipzgm4gKf4XwYUw2kQKiue1pIOunjdoU5wGn9/4Iv4lJPbIRSR8HHSSxw0mvsGFeIbpR
0VD7hX/YBeJQGRGXrKyWY/8qqLr2uEuHnHMO3LKUsCYLTBkPqSQiOtHXQgAkzBdMiNfcAm0IW71U
ecd1Ok1G1W8IUq4hIMWalqUr0WtK5CNRUTC6yHBJGz9qUhnDC0+b0Nh6XdG2BGhNo9ZscHUTw0br
qLlgNndKMm3Thucli6FdW1npWLccNRUFj73eRK+WWOgr/AA65dpuETRsECRz5AvVpJyLP4KrkP0p
ovDUvV0JXDf4XiPtUl2BrXM2LiLB2MSd4s4bLHh7Y890P/YXfSGCFtM48J/Vh4sS0SnZkmh80A7a
lIWicM4qimEI3mdFaQqXGRBXR2owxNXJsCgeM5KBZpFcHiu34ORTey0rx8JdiQFKg/sG/7J2G490
H7dy0Vzadtb01w0R3eR6F2ZGez/nb2HJcGxtUG4KdZZxhlUDHSZVI2SfMgzAG6w+ipqL0pnK7CRq
Bk5AcYs0/LheJHh6RWag6sadIqYzwoTkHL4E6H5NXxXyU5P1DgcMC2B7DUNdgwK60EEhkEcNrmGd
Ut2EXe15D/7cBKEBwIHMrZ/7JcTK4NM1Lu2UpiYI8XO0tFnSpeWC37JOgy0vTWdpycz9mWo0cusW
My7IdWLp5JQCix1sxn0TNpxVd+WlpvoeD8hJjXSnwoTFHWlpFMELg5xzGBZtQCcJNUbteBs/spO6
rpAByWDw9ilJAcVjiO8iYRQONAf4HYSmW+dj7WEtDowRwEXw/fzKIm4Lp/5+CKtnG4j/H/aZL99x
ToN2ybZsxvftUzVePNVt0nxDkeffnueoEC7z/+yPvsLTP/+gfzwtV74kOe9f/7x7xFVmQzOnCh+a
l7TxL6g64ON3O9fyvZYv/dbHJHfcW/vI5+Mhzj4D3doEVVx+/vmPBDfsL79m/9KkCtcbeH35Aazg
ei+G6c8G4u17fB7Rt//mrRt4HqKDx3/988s4AO782jioOLOCR0p15hjMP9+Pg/aO9BgHMjqJPcvP
/6NxeMjbDFO9iyc/zL/zp8UX598bglef8GIq6O/maYCon4f8cg4gzwdBdGYgb/kBRPwt58Dz93qG
ub+9Wn/jXYBIAiIGE8P640ZfjoP5zgZC1cVMNJl/ANR+y3H4NyfCq6XlxURAUCIABLE2fb5RBvbl
OGjvJFIUiffV869/13F4/l7/+XyY10beBkBYglS/vPQvxkE67wyJCYaKCfTy87u+F89r9n8+DppF
mATZr0L/sz2CwgdXA3D+r8P0W74XMEN+bY+Q8zhAWcPu/+uNvpgPhkoViGLf+fpryBC/4zjMJIxf
GwfrnQ3NbqZXfJv4L8ZBMl0cZBzwbX7PAfjBAedvH5rMd6rkXCRnPs2LO9clgSzQ+CBnPc+P51PJ
b3RaolH9y6sBqTO6zZrnvLp5MachwvF5nhNwMX+3p/9Naflrs19/Z5PEI2AaPj9kZvmLOTDvClgj
zcGOzwNBM+Z3XAV+YPH+7ZdAe4fWCrBJ++nuqGvvBGWDjk/Cb/ou/NHF+7X5wEtPDiZ04Vfvg/GO
ecABAvLr8vM33od/Y8X4Vo2ugzB5XOrQ8Kn+Wbn6Z3/wtfr68fdfKq+5vJrLiu/+cC5Ln6/9R5n6
398dJZfq8MUvv1aLy3W+/PMvN/jjpb+71te7+vo/9+FTdVc9BOPyi/HL1zy9Sylk/8zo589r6W9P
/a2PxQ/tTc32L3785d19G/9Y1s9b9B8j+EMX4N/65m+2rX/xa5/mVRM8Vdk/tiRnNTyVr1/3RUVO
Z+JXb+H0Lqp+msLCq/Srn/2mTuEXh4dJ80Z28C9++FvJNL/40W/F1P3iR7t3dcOE+frcXswTTuW/
+iwZ79Vd8FPVCSew/wuf/pYl4psD87N17lv77MfV72tb7Gf/7Pulff6Lh+Tprvrv/wMAAP//</cx:binary>
              </cx:geoCache>
            </cx:geography>
          </cx:layoutPr>
          <cx:valueColors>
            <cx:minColor>
              <a:srgbClr val="F2F0F5"/>
            </cx:minColor>
            <cx:maxColor>
              <a:srgbClr val="5F5490"/>
            </cx:maxColor>
          </cx:valueColors>
        </cx:series>
      </cx:plotAreaRegion>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strDim type="cat">
        <cx:f>_xlchart.v5.35</cx:f>
        <cx:nf>_xlchart.v5.34</cx:nf>
      </cx:strDim>
      <cx:numDim type="colorVal">
        <cx:f>_xlchart.v5.37</cx:f>
        <cx:nf>_xlchart.v5.36</cx:nf>
      </cx:numDim>
    </cx:data>
  </cx:chartData>
  <cx:chart>
    <cx:plotArea>
      <cx:plotAreaRegion>
        <cx:plotSurface>
          <cx:spPr>
            <a:noFill/>
            <a:ln>
              <a:noFill/>
            </a:ln>
          </cx:spPr>
        </cx:plotSurface>
        <cx:series layoutId="regionMap" uniqueId="{4D2E30E1-B953-4C3B-A0D8-28138A817629}">
          <cx:tx>
            <cx:txData>
              <cx:f>_xlchart.v5.35</cx:f>
              <cx:v>Northern Borders Najran Al-Jouf Hail Al-Bahah Jazan Tabuk Qassim Asir Madinah Makkah Eastern Province Riyadh</cx:v>
            </cx:txData>
          </cx:tx>
          <cx:dataPt idx="12">
            <cx:spPr>
              <a:ln>
                <a:solidFill>
                  <a:srgbClr val="E8E8E8">
                    <a:lumMod val="10000"/>
                    <a:alpha val="0"/>
                  </a:srgbClr>
                </a:solidFill>
              </a:ln>
            </cx:spPr>
          </cx:dataPt>
          <cx:dataLabels>
            <cx:visibility seriesName="0" categoryName="0" value="1"/>
          </cx:dataLabels>
          <cx:dataId val="0"/>
          <cx:layoutPr>
            <cx:geography cultureLanguage="en-GB" cultureRegion="SA" attribution="Powered by Bing">
              <cx:geoCache provider="{E9337A44-BEBE-4D9F-B70C-5C5E7DAFC167}">
                <cx:binary>1HvZjt04su2vGH45L0dZJMWx0dWAKe0xZ8/2i5BOpzWTEkVJlL7+RHpqO8vlvo0qXMBpA/ZOaZNU
LEbEihXUP2/DP26buxv3KLSNGf5xG35/XHjf/eO334bb4q69GU7a8tbZwX7wJ7e2/c1++FDe3v32
3t3Mpcl/IwjT326LG+fvwuN//RNGy+/smb298aU11+OdW57eDWPjh59c++GlRzfv29Kk5eBdeevx
748vrPPFnTOPtHXv79zw+NGd8aVfni/d3e+Pv7v78aPfHo75h/kfNbBEP76H7xJ1ooTCmHCiPv08
ftRYk3++TMkJjhGOKZPo4w/9MvXFTQtf/7qwrbOwojv3v4+e3Yzvy0dP3M278ubLzT9a58dV3rx/
7+6GAR7447//DwN+97Bw/+XTx49u7Wj8vbVzMPzvj79fQTnY5NP1xN4/8bMnH0302/dw/eufD34B
Rnvwm28QfWjh/3TpD4Be3wxD2f7MPP8ljPwExYBUTPH3+MUnWErGOOef0BVf5vyE35PmESylbP8q
bH82zgO0rp88+xXRurip3I35Yrkfbeb/Di0sTyjjMcdCfPKqB6DxE8kJpQSRT5fjL1N/drqPy/mr
kH16qIejPADs4snxVwRsf1M2X2z21+Ei4oQSzISg7Idw4ZMYszhGDP8Qrv3N/5TNQzv/efz+cVz8
4SAPwNo/OfyKYD1poqMdP/yNeEFOk1goxOIf5bRYnbCYS4mo+grnJzi+xsTjzfzhryIGIfFHwzzA
7Hi5/RUxe37zbqz/RsTEiWQx5uTHATEWJ0RxrJiSX+b8BNXHZfxVoH44yAOYnj/RvyJM4Fr6prgp
vljtb4iF6AQxSWmMPhMK9T3fwCdUUCVjgr+63gPf+rigv4oZONcPx3kAm36y/xVhO96sfyvdAPdh
HCFC/4zjizjGiAr0Q8yOJazmrwL2w0EeoHV88vZXROvJULq/z8GwOsFUQmpSD0ghOVGKM/KZYyAE
l7/1rP+5X8ZfRemHgzxA6cmzX5JlnN+8L83fGgnpiUSCEy4+hzrITd9Uzvcsg3EJ1z6TePI9Xud3
9+v5q4D9eJQHiJ0/SX9Fvzq/qeu/FTB8wgUihOEf0kKKTwjoHJSA8338eVAqf1rOXwbs40M9HOUP
gJ3+ioBtbgZ/L1JdOTuV5vbuy4b/G1hHfJ/BuIzjz9h8zzoYuo+ZgOqXyw9o4ueFPbT6f1uD/ckw
D8Db/Joax9NyuXn/dxJFUJ4wsA4eP8hj7ATCItRn+N/ax7d57NM6/ipUPx7lAVJPD29+BTf7qbr5
7R7+7sb/VgemJ/caMJTNoPB+k8YoPWEUshhGP4bre631z1fzY1Xj+29/t/7/PzLun0u8X0Xz9Mbf
bD6q7d+ovD+/+kUefvDVn4n2nyx3eP/7Y4yYYgJDCPsq5N+P8x3Z+678/v5LdxCEf38M7EMRwkH7
5UxxLhQks/nu4xV6QhWjQDA5h4IbIwil5r698KUXoGLJAGzQ+wWsYbDjx0uwDTiCVYFyEguuWPy1
4XFlmyW35qtFPn9+ZMb2ypbGD78/hsm7T3fdr1UQyiWJYQyoIgmGnMzg+u3NU+ipwM34f4vJjagI
RZtUQ4+3PVuZ1F41LGnp0r9afN2lQWG6Qk3+1UY/mBZ28h+mBS1c8Jhh6Gfg+2V9M23GEY7ElDXJ
isty18wy204dWXY/nwWM9NNZ7q9/M0s1R1bmRLUJr+SazNlEfTr1btRhbXiqxl7cLF1dJTVaMajl
P3vAe7s9tOs3Dxg/eEBfi3UM0dIma9jmQ6uXelvS+j9Y8UfgfTvJg+dzed/iolzbpM42tKk3VMSJ
dfvB+6Sf/ObnTyTFH55JQlpXoAtxziTHGLTwb81JBY7X4GiTjPMc1KZfugWd+sbKSnM/YqobwstN
xWr+fuZdsHrxi0zbOOeXk1jrfcYdthtqKhonkzHZa9JYizbD2Knd7JAY0zGK3F1MhYw1nSp8tgQ+
mUSFoXvbqyZ+YcOyOM1LmQ86ytqQxt6aYzbXZTLEroy2YwG7fZN7xc47tYjzHKuu10oN05pWZuBP
C1WjN8bESleoxXY3TFO96oiW/myWazDbshD+mbKmuFxY14S0cMG3exB3bG3WHaNovS0y+JNEYs3v
MBHddprbdlPWtczSrjKr0VEfuS4RI/OXKHfDq8LbNx0eNmXHklmQzbCY64msbFMHZls9F0q9jToZ
Nms9yqDLSvWJZ1n1PuOk3GamaTd2EOR161VIhzXyjcY5lbqLPDzdbMFJm3FYd4SP5kOIclfqustc
o42t6kjnnAy3a6nm41KMnS4hWjW6ltPyuqGmeNn1AHcy+7hxe8Y6tvN95ltN8nFOiqkyVyWEgZdV
5HClS1UzTcCGRYJGJoUuZeByy/pVnTOwvUvameT72q5iP5d5FidUVnEiQlXrcR7Kc9HN+FmRs+Fm
gRiXssyGI+/6PiFTOT8tOt5fVGK2dBtHig26nuIc/jvK12hg/jAtzmi0jKbUUazmD0UhykrXKh4v
8DBUzyTDc1qxqSsTKwx+V+fVsuWkmDcqtkWUKM/fxayiXlc1MUdYwrQvad6e57IxaY/masuWwW2z
JcZn1GX0is/BvClads5H0ZyKbrS3ZKrLGzQIkWSilf6M2EiwUtN4Zq1N1dTmr2k2hmezIXWli4YM
H8jgUXHwhGbrpi0Wvm8WFZyeI2qngxuYQVd27sdi1HmEhwuI1OgFjSbnd8DelkvIKcXlbNH00pqM
b4sFlTosyOWJI3J8vZZTMlblZeR54jNZ66Xo7WYSgRxzJtvXM3W81FI2YuPnZnrHBBpSS7MhsTUe
t1HRP6fhKkKD3XWFra9M50UiJrkebCuKD1Md4VQqSio95zLQLZmJ63YMKy5ShV0+ve2nSEVv4zla
hr3szGT2Cx66NvGmtB8CzssDtxDtX0T5ZMtc136EzaVRhbK3nlTWv8rrDIWkUVbxpCkyHM5N5ddJ
FyW1+YtcgYclVV8VXVKJrsFbRE1cvaGwETrdorwf3kCasUgLDF7+hhRVmW/bzlZLko9eqG2MPeqO
uZjbDPZwHOygOfGV0kXuxWEt3XLtBzO8EguvyzRzBt3UnSnjpFcl39exGte0BoggxCkSJzMphtOK
WVpoRMZhSWVWj2WKZDBBOxtlXhM/uk5PTRAfKFnlqrtGLOc9C2IvTI3GfdkHbt/3svB0u3ZOvpjy
xu9yarKUigo9beBEwrWqGkdSxmKbJyiUETtVdmp5Ennvikr3FUF0k6kyjFs5mHncwfjenEaTGJtT
3nCXb+s2Joumgb+wk2KndBnXo5V8ega+Hh1GVC6RRuOY7aaqzDaAgDqPw5w1Z9E0FfLQ1MNSp12c
sT2oluLMT7h+i8o6np9Dbu/rA1obNG8GvxoCkYyNy4WcGOxqXq5piV07bi2L+uo09AYhDemiKhKJ
2BBvSl7tu7Z+2fne6160UantHPM5ycGhzbkoBB8T29t145ouDzpQX+44CvXBCoRPp7wTBzeHZUhb
0uTdJjM5N+DZ0j5fJnbk7TA/533XNhqOWNigSTZJfm1DUEmPacCnaO278czaUOi4jKUC7slJOJMR
gRjNs+JgQlNEWuLY7nJGNzau10MUQ/rZjsy1Gx9bxxLih9Fvet5EB9RnRan7Oa8vVyAbbxyNBwIp
pK4m7Ws5HptsHvoEWNbc6AlP01Pameyl69icOB+7l8Oc0XM1DuOkhQn563LoR5Ms1ZxBArITWzQ4
mT8s+dRAIC/iCm86yWWjXc6zfi/afErsuubbphBtlRA3zWMC2wannuaN0Xm1hitbhQmSFGSYTtNK
FlXSs7mWekK0ia9R19ev4y4HONnqW6cVtBkW8Kyo6TUaZMkTF0VDUtA68L0cXdnqqY9g3T2Jyh4g
VJHRXVxHCY0YYEql6tChLoK/ZqqomvVYhryt00BReDWWU3cYI9y47TIyOmxjv2YmrdZuTpEoSbSL
SYyfiilfwMRFf1ZxKtdLwD+8gP1YZWnfD0vSsE52m24teKG7MWqWa+KKetw7N2TdJuIoOlZyGvah
C1FxisBwfXPNTcHwHV6QOhvFgjVlyu67qKFXYXH1HhXgaLQJLmhPRJXkIqdJFGN1u4qp2PglTEcp
4jWJK3jsTg7hgKNh/kDR0m0oNlm5gTJvavQ8DuVZnLfRVcU6n8ZjZc8X4u1+CRl5vmBUv3Rw+wqW
dt1Flwl2Id19hs1DBbYi6HLtK7wzcjZverOKpCX1szWaWKyD8pPalIjTPDVWRRsU9/xMlW2PEzJH
7buqqPBzkcle6nzMybFAS/SuyOwQJ6OZRHYcIY/GGsWkvGNjll03We2OtHE0cTUe0knVo+5Z0+7L
tZnfLZEUKVOm3Vpavsmmub7KGoW3FlX5dgCikCrYmlrJyNxiHtDLIsIocTwadqWdxE6Fke3KePH7
SAxv7DTg/ThboQ2P8qcRNr2mpDNbMediL5URW0nFuqlwCclSliFhZV/sh8oXG8HYK9SC9UVBwoWS
jqUd82pLhPcpsoLDfqrVnkZE7jLeFy+CswW4LVkOfT69oxBgcZEMmc8upOo7rda21Y1199a1cerw
PGu2zMOumkN/wTLzbA60PBqf5TtIOx9EK3BiAlP7rEXtvuaE7GRcskNUlWUys8Vfj5IMCTzE89A6
CYy8FWdLdh98lFFpLFF/XhoS73G+9HoIVbFpFR3TunJjrrOmoLoqmzYxNtqVjh07COCmnPYoKLPl
Y7RjUTxvyqbxWqCySEWROy0UyTfNwPdO4rRLUQFUG5cLulCjmi95B+jxYIunVezkkbqxShtuxqSA
XQ9MZa3PcrSwZGxoeUClr7fTaNjVKE048KkOB9e39VnTFX3qq5wkEP7GfZ/Vba4LJsZNUSBx7UpS
XJo28qXOpzxLzQzcrzauOZ2XYdkpWjaJmdV86mXp740dHZq4YEle4uglpp3UbcmdbhC16cIbkljl
mw9LLVwC7KvY29aojWyU0bwgwBai/jWu1lyTwbVnJe3WQy0ynutpWYBiLPVRYLBnk+edDhPUH35Y
3TsMMSpdCvyORYM7r0mO9bQaVadxhNqLMkMk1qqr5JaspUxI5kQDAXlsNavXekMmC14BZfGSyJpM
W7pYta8Uzw65mNxZH4qSpbRpqGZTLaxmbpx3S9VLr7PMlFcOHGono2C3UJhO2xGLHjgbx2+rOW7S
PNT0mNEZgqukXUJMwImvbaNDs1Z6HDKxZb4e0t7Q6mppVH0INPMmiRwcCrSsnJOVZbXmERLLxkIg
nXVbxExu1risk7iW5LytkG8Sasoab0lWzXfViPydUDmkpRGm2vUEhJFtlwGTa1TjNrwf53SxPT7v
aVwlfsrndK2KRbeugkhBsLgYl4btqqlQCUGmOYYBpK0kpssybmis+J3FHc4S5oIhCYTIRXfZIHTl
zNDptZYuzbvaJALZOE5KOiGsQf/g/X7EHO8WQu2GL3zO9KLG6TrPcPMUKthxI0Vb7Atf+/myRWg9
NlMxPFtZK5DOBt89myZSa0YqSHhDvoD9qqVM6wwvr5aFZxuB8bITnLFa5zhysFM7zlO8rnWiaNfv
KSlQCnUh8DoGme59NnJ+QzmzWAMvirY2n8ScUE7Aa2psjjhroy1RTbY1HpxH477Hmb7PktuYMKeH
AZVJFchwyuNFpEPNRcJQJVOehTyVznWHVg50J6iEyi4YJNIQvI2vBx/RO15aqBFMEOYMj3hud4HN
uEgRqcJ7ZpTXrqumF5N30bsyl+XLObDplkPlNu8rUDs2S1RPKZkCvxqBnp7iTFR6yGayyXDXP89N
M9ebKcLjSwSl5Wk7lQqWOcYJ5GCUAeCh6jZD27rXNot6+DWE3a2nYU1Fy/DOidLnOh6WLujK9vFZ
z5hH2kXMnTkyhucoRODdZsQHiAl1Yoq8PctZUV4og/n5KLl7S9t2upbDGG+WZgLOH0XLTZz1RAfe
N1fZvHTPCzz6azuHCXh+J3QxyeFZVfgePF6xTTwFoCkGVXvmrE8XBFum4yyH1S3xHhyK3LnaEg1s
3x1cF0/7sSNKty1XOosydMXrFarPhpIxkWscHZRsiguSiXI310C6eBa3NxLDHhwaOb8TMvhzz/Oq
OocIxZNspPkHHtPyFVQuhOi1aG2UjnWe73IkzI0rWH+XudgiqGeY2bZ1TJ/PJZRYECsQxIq8tgGK
b76uXFescu+nkkNJZmi291DEviGkhwAaIRkfp9VBpd+uygc90MnpPkzDczEgfD0Kk8x85ECls0n3
tFfnch3eZlnWnlsIHley7eItcG28jcdQX2S2gpo5ghsPEDWKaSfGeI7TnsTDAUhKSFTT8c1ipmmL
xDw+tbYkZfJzgQk/1JfE/dlmru7PgmFGYw5y6Lf6EhNxKxogxMkkI2C6vguQWOQEtSurDDksDa8v
qjGgRkte0bRbxvnaz+u670gzH7j31Ta3S38Z87ZM2yC6Fz9f4EM5UcSMgvxOsQSOiUEE+359fUCM
VjhAVJsKtO1ad0cRbxJn29ftRLUzaheyDE5x/kxIfKiUCiACsRRExnCMTpF79fhbo2Q2XoYiRybB
fj4AVz2fgZ7/fIp7Qfs7sfJ+DoowIlDAMTj4BW2ib+dQAQ4zL3Q1SV2v+XGqutTOKPEKXxRWvZH5
eilnuoUaeE/p2uq8NU8hxmxVZ855Zp5XRm4sX86JqXI9Z931z5f3h21BCYVlwaHPGHpY6qHs2HZc
RJGHo+VRIe2ercVgdRwN02EwnYF2+8+s/VBRFTCXAlVcKH5/7vchxBma2rIppQEdJbJ6VTOQcqCc
x6kUatKyVevbsnCgA/x82j8AQAl0uxXlcNCYg4b4YOfXgH5ZlMEmaGmnbTev5SZYXhRa8aXYlUXX
JJUF2agH5aD4D3P/wLyMKSEJVwR67pR8Dz5qOUZF3UK8iCJ0tsaiODSDAb5TNH0c/pOP3z/Jt7q4
YAgrKkHfZ4wgSdH3s2VDxZvRzSDJmwFpJgmErazNnNSqF37XrP7e3Y1vr9u6Wl/lMn4+T5Aj0qpV
IcF5kJA+Te82sa2aU2AAhUsk5PWXbm0C1iEa0ZGA5Lz/OUB/2BcPlv3AQ1xRRKxCtE0K8JAbE0i7
YRyEkHmFImJhRfuuDtid/XxS/kdbEeijC8IRhQwrH8Sbwhtxr2qZpBx9amSLtKw4SNbC9TsGovh/
wCa+R/oBNjGSTCEp4aQMu+85fRsGsp4tQBOHFpSmegKtd53GAsDp+Fm02ColXeX12tZitzjnToei
4IltS5EWjRvTrEC40E6x4rjC2zrXreFxCVpbC3d2RQNdJTGSPeL1BDkxIqByu9YfaijPmY4g6cfA
skR3jRqaLdpMlkDZmZXT676VdBOKKAbGU/BthnA9HEDKsLc/Nza5h/D7p8cIAjv0wkDuZoI88EFf
R7yu+qhNoMlA2zSzHsTrrAQRD9PYHKsR10a3IW5vVePbp2QFNavjk9o3hoOAWU4SyO3ap1Em6Zl1
xpxXeZGdz5AeNMa1grRmWXhas6nZZ8BIbj6u/3NX9OrTSj919m5tt7gyLz6/zfT147/Ov7wi9fF9
mX///v59qH9/em5b+PvwlvuJvt4D83ye+L7f+d0H0MDgbadv+q9/0mH99L7Vn1z8b9qvBNziawj/
Q/v180GQL+db/t2Avf/apwYsYyfwzs195zWGXiecvIR9/6kBCx11zjjI1Jh/3Pgx7Ph/N2DheB84
3f3LVlRKApc+N2DhlRE4lITUfSCDQ0xw3OW/acBCgvl+48EwDEuCYoUIg4D3MPjbzC1+heyfjAOe
HDqtacY4eQuaST5Mb0Nwa9td5dypBVQ7KpqKdO+qLOctRB4QVvGbGhp24FAY94VtEyX7yVxgVvd9
kcTBLBR8y8RttLIruUyggm0z5fsZHeelyNbjQAMp7uNabI9VZwlNJW2hF7fOPXFps7hKJGSYwgKi
qS3WBngZjM8FHTNQLZqqTfKJrlhXxoNaAuVpfDeV5Rzf8Kgy8wdR2jpU2qN5DEJT59Wc+Irn2a5o
y4pt8BiRPhmWqWDPIw7vlu2MbbJBh5aT993oK3rVcNxUm6m2403jQz1c+2Yawp1pGLrKVyioLkiz
4LjQFrpt/pQsQ6UOEG6aD3NBJ5K0oDPNiQLj2gvZuemiHJEbdiEaKhBHWZbXOTBM4qJz6L81ISlb
6M7oKB9buuk6WhYamhHzgVXK3aGI8POhj2uoNKxht8VogUxXY4d11ABS+wgE+A+xr9mumWYPDaC1
WbNjM4/LS9RUoPjWIzvlU4lDUqxxAVSrkS89BxUib0m2B/7hXrU9l/5VI/rRajLm8Svsi6HfYKjj
XnvQFW9YV2TPmxBHp21WDNd4FvMr7wt2U/cxQVtfDcslmgySmpbVwrSqfG6gFTIblOAidO/KBdrt
mq5U1aeljIc+zbK+fati17+ZcIu20MBL8iIe8xT6fN3TuEawtWLrsw9zCTXzpnK0N4ee4JlsG26r
cRsiPJ1CQyKbCPBzRet9nRehPM2bzuagibvpruubyuzaJQd9Y81qcVuq8lnJdj1XoJm1ZPEv64kO
Z3Aqgfc6AO07bbyCKhrOU+OwcTKHLMH9Ge+amSZ4XTw0l7qMpayd2lcWC/ZGZmP7Oi+IeAqsuhmS
ReD2bd4G/JplvrqF/arEuYQtPKYM+htPxxbHYxKwmG4FxIn3pFxRvCehhCMRaIFG1KaffdPqgZc4
Bu2hmd8wXmMLymtO3xaKts0Gekty3ERLCRLV1EbhPANh+pV0pLkYiiCOUPSM4x63npZpkTEzv40K
0dHEcGgO72pXRQDFENXzhq1RU+8GnDV1KhYISgnCfGDajyMF5cMuyyuUdTHToEdFL+w4jf1mBmnv
TcvW8XVb8QmcYFrHU9Alx1vspDtfhvmyaZd2o8IsykQNTkCDMCx3rHPrK2MzdtV14xhOQc8ELsPy
Wi77qgt9BOKoqYF4Drl/UUpSbUNAA7Sh1nw90LWqPvTrTBttI9lzzSu+voUCj7xdTIhfdHHTQ9FY
D/7NvY3eC0nD83o1gWoZeSCXORBZmxhQ6t5KNUuVcOjgfOjmsbwGccpGugKdoNQQn1em52qqrxcv
IRcbgwdyTgaTwXGDvORdYrMCRmK4Ad2ZLgC8l9FyibN1vOkWMr9uXUc/rEjOedKpKt9X2JBCYwEh
URvodVC9rH3ztoazB5PmAioLIJgWhFfayqbW5WgkSmeF2z7JFsrFfnDDtOjGxf3TKbTTvd5VuLN1
XUHthY4YfQ2NtOKirmJ4CraIHDTjQG2yAB1WGwUHI4yWpmgucuStO6p4UK+xDfIinhYzHgpZz3sv
REt0Z4qtxezWN9LfmSF3l53Aw6UNef6uclCuMZBy0SUIOHAIoiW4Oe9RVi+6hjHQlqkswi8V6Igk
CVk3wGmDMoTLZqjl+Ux49SGr+vVVv/SvDWB+zkB5fTkKm53lICReTgoCCVgJWt96jWaG9gakq+hg
XGxe057xV7hhORzcyBqQbY5LWdlpp/IVy2NU0sYnXkSiXOGcwjTU9fOqEOPgEixNbjfQjODYbIyo
wmJgv7ZzFB/GLPQQnPLe+RsrVC0+zHzJeZNSH0Mn2jUcuoLgs6HesbqGwROIr0t7XnWkKy6HMiZD
rwvU9AiEHyeUFqONi9RO0OwBCXnfNtAFOS5h5tmRQ4sqOgVtLRJvs7gLY9L4VQ8IxN0tmmo3FJo3
CwnpuC4YWhoTOIhPx6zHVcJEgcun7Wzn5WWDoh5d4hlHVQ5KsAGmB6/qDE2phykeQCHFltELxyV6
3s/QuE4GYSauVegrrmvaVFEi1h6KOui0tdOFCA7OXQhZg/RnZXHuoR1wxkcSQV+7rUau3Rof8znk
R4lnNFws1LVF93/sfVlznri67i+ii0kgboFv8GzHcQbfqNIZBEJiEkKgX38eku4u+3Mfe2Xd7X3O
xVrlrpQtBg3v+0wAZfcHcp7GbXuppXb+Bc+GyF4sa93fWry5+Lr2Gj/ceytdZdlNwqJYSPp4XfZd
103B15Grge6jNqmW85rx+jEWOqmOfVDH61nEg+jb2mqANrlY+jbYedmo6oKGjl8xzXi1C9dEXCWJ
a4arka0OM8a33MwKCG+X2oPJQlK/D0H9d3cgTzP2ddDj+m0KmxYoes8aoh6sZZO/E2lmSRkuKJQO
s7Sr+FhBDDkWmybJl5BbuG7dD01dUZvPtPeSCP3IaLy91J0IXQ75ZGSC3I5NVUW50JVa63MIIrJu
ypuo2cIFDOiVz53vKXJwKzaluAeu0a61avIIHsbUvNFUnTSOKB3TKAWUACU72gpKo+c9lU0qxTH3
h3IVKdhXrI51KCOlPrIQkH27sBqmxH/K37/agKeCvlMULUoREoB61fezGIRl5p8ARiNgGo2Tfygh
4gZuvtZF1QXn88ovzGC+OxHuJNXHegzvURzWua8YTt7w0Z/9D2Kk93Iku9evKNx6+ied1a8rgiwi
AICz9f8nzTPEfq0bomwoe82vrenfj5DB9IE5Qw/6hWsH9j0bq7wO/BZ1xbrzVD3tMlZ/JdY8RB37
DprxATvC+2pQO02jI+ZoVQArnN94WSeV+F8XmgU0g4sY8tuTR0dbHzKDEBcqxSIPDN1inmnzFtjz
U9x4+jxQ7IMTCCm6iJ9v8IksUceahMnsbW+oO1Aqbo2k4ITSOa+j6AMKsV0LRKjguv6TWH2eguYL
EnULTf5Va0adr/5yJtMG/NpiD6+/q3+/tq1LgrwPPUl4gjlYHjH0RXgEKwVlzo3ONcUbERMpGjdO
+TRNP9ZZfa9JD8lJNb5ndfXZRew6ijgKofpsGUKWpzqE6KKp3hJ0bq3ai6mEmfTP5W2QyZNHJwTP
JPaxoaxXelFXst3hf9cQEdxYVn9KPHmW8XSn4uCqcd1ZooODrGcPfDTb8WgKj5EX3Gaz+54KiNm6
ZL4LOjAebp5KiUlVsDh+Yzn+25TKQjSfKcTEUGKcoAqxbMUS63gog9pLSuKznQk5fQO13O76+YQK
aIo+NAZ4C+zyVGwaas+oaAiwsUD18Mix1vdja8eSmR7azMzFybvXp8nLuwqwRAAXA5yCOPkUqUfp
lFjx86785F6nAdrFztd6euO+fs62kxvLom3TSIDKAAo7ed2gj5WXTXh6RHZJVjQZC88AZYf1MeOQ
OTWg/vdpO4bffLE4dMAt8evzYF3Tm3mJ+gul6XCN3T258kjIx6KrVT8VgvbqQ7sa+i1pUIyWbl5d
UghWZcluXNPwWml/fOA9rceNIvWGYmg4u3/9Cb58ZXEESJ8GwN2Bh54KoGPGo8CsrgfbiyYk0mXE
9TEe5NkQoD5/fayTMwjbGsYCtIADCJRplG1v88micVPg20EvPXRtad5AEGpZunNS3UY2OPR+eP1z
uP+PRG2Q4T9H8Qsk6nkyyRMgCr/1FxAV/oGYIrgAKA1IBjoHL+ovICqCE2BbSyDAMhpHm/T6LyAK
JlSU2iAkKN7e9m9PgKjkD0BHcApDwJ9Cbvl7TgC4jJ9vI2iiiY+9ioDGAhkQb/k1T+dJoLqVTQv0
aQqSpOpBB3oUF2Th7UJzOgYxqVC6C0hld0mt6ji8art6RlWbutl6QG8Aki/HOR6ghNA5p9Mcfkyc
kXP/g6uILoeUgloxRe+paqu3nDMQn0FwUPsDWJfc+C7qP/Wdy5bgz96zjtqHOfLhbyuYXerxBnSs
FLfNwHn34Hdddes0M27nDTxMb4NWsbhsp7RevggxCpSGYjb0fdM3zTfNh6a5sjaa0rsqQq1d6K4P
QUBU0JrOpe8gsIIYKK1ii+1yTNm1Acp2lTLhtx9ab4a2c5a8WS/iYO2WGeo2nuhjFYtE7+tEoplr
A1qxfewPKOeLfuD2Xia2OTQazeH1MvZeewnwrIfAdx7tOV+bCbqxORvFQ8xb7u2jCHaIg2+AVeX1
HDCcRWPkm5ylJoaSx6/CrxLaK383EVU1uyqUybsO9WoE9E1BtkDHJPhBFiGnS+mNbkckdXeBDOPC
b3XNCjEBWM8zvLz6oGOIwyEAdgaEuAwAD6KhGubSI90sSiRDDOLMMdAraa31d1Yl8hBX0m/LilZQ
LSde1jyk1epBMzS2LuMHkc3ecp55yzweW1fJus77Pl3nI9ScGlKEoWtQ3LAYwpbp0gtVi//ShgJW
iXVT8aRwujbJ8KuW+X9gH3rmvnoKbYOVeW0Leu7h+v4Tqd82op+/9gwM/wcLD1CQPHUjwQpIsN8g
D2n7l7/2oAjRYyREH+PTMEzRBmFn+BsMT/6I0owgzYBEwMuz3zIjJT/tRk8OfET70GCjXbezEZTk
6RbEAZdIHcReLgE2ewfGOUrNGABR2Y4pOV9IUJfh6JxfhF7o2zyIpvWDc6sKzmbhDVnhJ0r+GFWw
3nOeqWgfxpM4QognDmHldJN7fgUFeGoZBzfFh2Mfc1FosQ5AWsXIoaLhwxnV3kPrKClG6rcXgVon
v4giNn6sxZCWIWqCbyB5/Hcp2uG9xaor4jD4HFkmCqcmVFzUWHmshhbqiX5s+JcFy/XzypsRgvYU
wqVgbUXOpqY5azhEZHgll7juTENTRuOxGPuQ/ECBk0nATLMtoQGObwlLgMB6Oi56Ftk7Ah9DVTSG
A9SLGMAXKEBMlM9ZFR9WOIDaHILbxpbB5JQ46wfl4gumlzQ6bxoJ/wBqd3EPkimcDxE01H2ZatZM
V1Wz1IcOquUr4fVwxtRtSj752676EBIztq9tDDIc5MNSdbUu1yCronslOHbCY9tCI/i1+bULqBkY
O+ovPazZXDLLFBY+UL6YvZ8dXTnA3L4fgmoXz0A3Z0D4gANQrAM96zUcD0QZFnjfg6zzzG0IhRGE
O3hhsHnt2pqZbvRKNY60968WRWgDdsLBDAAIxMiuKjC9PWjMSx4mpmniIgzaLLgSlEJ56maotAB3
ozaD6M433yz8DHOuMIOupCCQC9nBwJ8wE9HRS8hpICxLk3lmOy9Yko+MUO4BJwb9Ug5ugUPJAtf8
YgwBOdKRJrtIx5lMl72cYkfzZWxHs2fVBLB9XgyvMeUBIBoThfJqimU8v0tiNWNqqSiJPxNSrYCH
mVrzzoxz9jHLGvqeDk13nfSiMnsfGri7NFno/C4QXkvOIMQY9Qfr0eQDc5n4VvltFN8M3dw/LmvT
1geXegu0ZLXkxbBkoGWWToEi6hPRFAaHdF0mkHuiDrBpsx5wlk4K7qXWfk1G0nCY5rx6BXuR0q96
qDgU4n04VRcQCzlbBP1IHDxMns7AfTTu0xQRcjVUgeYXLrS9zHGIQNKYLtAR7cbWc6b0Wm5vaBXM
KCL6fs0d+h04N9J1vOuVCR8IWUOvZPWwfm7NjLHnlgL51Y2BTtWqbEcaOgXnAYxNeesWVBqMzNH7
oV7hdJlhrH0QlQvFbujW6mzsVgtY1+s5NIncDvBe8cG6L8CJR7sbI8dh3UlX3p9Xohn0Uau6WopJ
Rr7IWz71NzRg/lAuzmvc+7bqqzDvVszF3AbwFtyoDpw91KdR+g2CRwnDhkRXVoZ27N8bKfh0hvYi
ccVoYAcqqyGt1U41ybyvA4joQbpnGewFUCzbvA+S6kvfqPjYBba6QaM5x3vVes1nZiKx6rzNYmDW
NgjxUlhg9QXvYyx/kdbxd5f00W0fwgmUERvxvOOD+AHNmm/2VnbSwesZrgYVXOWDm/Bk3QEiDfpy
5f6YlItO1VH5pocSt+PtBwDr4ScI07jKJ0e7j+hGyecFcjw/z+D34GXQrtDG9IRpg6mSguvva0Rr
grngwAmjJYmqooUPcr8OseEXTdRDVcj5cONMkn30sLH2uc2whvZwxSjYPPqs3tMhmIBRzWyQubJZ
ttleBidBwcQzhOiDmuokD+tWwijBPB5BkTh3pWBwjpy/gKsj3fH0LByyDiDvL6RaQyLeTvncMkyn
Q2QsY0lZAyFk+2keK1fAaegDRKjtCgYOmpXEjRYKPH9OLvsuEV2N7QQtnsobru2jGjgU+eEQJXVh
Ql97dC6V6HoRknzgq8f629SGURNDl0fUMEN5agc8Y41FY9GqX7PYl22wbCJGzJZhDFGrwqHowYkC
kYmhuxoOglSVSxprSKljviz5EJFhbM4EASFchDgmg8vWh0zF39UmwN/dVUCJbbdfY93m2IZMVYbQ
yEIPKxuwYwcaSwdrlD8als4l53wxZmcqQE8XilRsGAFNNcnS3HqxY5TkfZypYSd04H0lVaRMPlq+
DJexwAv2wNE8Etutzf2aeq0uCTVrVnI6tvf1kKVdkVSQG+dWkTUpfKam8U7QjptLBjEMlKokc+uR
LFr/kKTV7z2YHBZ4bVKIuvFE1PdKVZLvGZixCSSgHNaii5bwsZdV5d571kLLNEoF3oi3/dqWSscs
vQmbqO4veByODfS3PqNYJlXmclozFNS5lWmSFNTT4XQYNC5e5FiTOim1gp3p06xglqrydUzcdDM5
E6BdURxKxF4oq/dpIBXMYhbujAgoL7bnKKym5Cxya6IuK9/ws7XGxnJplfHBeYf4m+7gt7WMr0Uy
LOGt81sVFYuEa2U/LG2S3IkFyHsZ1nP4yHWU9rkMXJ8VEO4LfW2TrDlSu9KbCXeUfeDUdBSbTDyT
aylhdD6X/owTqxkbD5wgskr99mZqArvm1Prkxm/TZiicmRSskBvW9BWkI+8Kqoz9LAdYSAtlFn5N
Zm+9Jz1je/RG2EbHta5geoMXUE1BHoQmfIQ3AyQENqG4e+xSU3+SgAHBtbUNTG8rcJnkTHl8gJet
r9p7KBhD8sETS7r6hTc3MjzHTpLFOzkkIFoLGHbHH3GHm/rQ0U3p3wk1V6Wm00BYjtmv2cUo09g/
iN5Kt6e60Q3UetpCLVxjRcAkIiFjBVES++JrL+ek39GZO5dXmIvr7ayWij+ayclHkSwkKpxIcKFC
dds7lS3pdx1K4PpsjWZNoIn2SK9yBSWz2qNWZAYaILPs+6kK2KXJWOLeBdTx4H29Vr7YuaHL0hqO
4yF8BM9o9K1aSXsLLWv6KCT6w92imzA6mKnGVGmDsB93xMb9nNtITQ0em7NwTkeBqudHI5CriN1B
S7JfKXTvx2r0JMzT4L+gDvf5SnMpIvmJYW77V6pSIzlEGXPwmtIevD9NehwNiUuFSnM5T7jFaPDA
JBGdjfMu4gSardpb4z3qsOoqWGz4sZWLuAkDT72nHV3XgrAgIjsIRqK10MmMqnwKcCT7HepjDSsq
/j6dRzD8Mo4AGzfZ+NHPpr4v4soYU66WpN4O1pKkuWlIPzU3AMRZCJtBmx0dzIf6HKy6AAexLPV+
kb45Z9qnX8BYtnPhkYE+DpzBfaAwaZJ7b9awjvkshZl+bVazR3krfyRTz4/MeByz2cT6R+eT5aE3
c3CYmZ9WRxmq/p3DUl33kNNiitYpts4Et3DG4dDazaz279jozM0I/+23tKotyE+/NmGx1ZKF5zyf
YNZH8VR0LQxouWcrzHrKoVgtdVdnWa4z64e7xGsdT2EmgUBnT8HRXLgqXnwICOao+qYaNZA9kQ0E
LmEMs2SRKqWzs2GOkk+d14iLbgJzmHPm2wmAe0fnwjb+8oWMwxrnUTrAXjihfgSBrWWiUGcD07uk
SVddeQELEL+sRwJrAlHgy9rOpLeo2rMvSjXdXiwTpsQUsRoUQgh+Dsa1eLElqt75feVsao5uqtbb
ZDbYeCDSEEfwF/C8qIol2S6dxuXPxhdZd6Zmgq1Pe1407DPILrrcB1XTnU+LCdTO9mnVQYuOjf33
gMwQ6lzsVCE6UaRfAAo7gYObOFgQKbXlHcQZ1kqD0uIHHBC4FjQJuObJz1IY5MfJzW/wIhtM/7Qv
RSofIsRioGJgP9AIn0BjHdSl3QC5cbEssrF54wi/Fy2MihLgTw6jYEuKGTXzbVTD1+dQUtg37v0E
nAtxBSnSwdHKA0LcIomfg3M4pgfX1Niie+Wza+2peM/0qn88wQtuf93RM/Zwu5HTG42Q7wlJXBz7
fnKiAXVya4tgHIS2wPW6TAet+sIkdXYZLhaChsyD6iRnbsFTQFWHDSUYErjw4NWN30P3C4f261f0
8r6RKwEogG6hU2nyk1x8Al5PwusY7Ghd4dYo3gcJ2vmWrfzu90eJECm8TSo/Qdjz86fbBBXciT91
JNR3Z2iUYpQ4rEU22D+A8L883Y08e/5wfxoIoDMFvoqwlZOHSxaKNlJAXe5D3BdjAw9Dii5mWB/E
ClDzjTn78skhJhmWhRREDQSDm4LxKZwLSoAlE7MwhrUZlshK4mUH9dCs35iZJ1QGZuZGucRpQhHn
lkCR83ycufcNjjusDXjbZrHvACP2OVsRs+JHfbtroqlmZ68/yO1PPn+QgDqh2YSaIgGjkZwshg1b
x9GKTAAKGfmPsU6iW1JVM4y9JnnvO6u+4rhZCt/DPH1jPr54h5tDIAtT3Czx0Wyd7EFd4vcQ5UMJ
zhtpsVMvBEaBUCuIlUYuQsRqvjZjghPufNvyyCb/htUvi9LwdGKGfd2rOqCobWbIYNCuLTgYhFzX
BwKpIC8wfnrHSEU+QFXD2gPZwOu6b+pPr1/Ii5eM68DmB1Z486BAzvD8Ja/aF2HkETiyJrrVJK1D
CxGMqKUKf2ggxCAyeXNmgQ95/prBQ2C3jcJg25Agn3g+aA2rFZyBMAuQiZAPqksDHhRIRyGqlK0/
cwiOKFyIeTNmXP1isX59auA/WavE3zTBIGswq7F8TnaEAAIr9MRQAUq4pC982E46NIVU/+BVjBbm
t54uaHbwOJjRyP1KMFx2MqlWnRh/iSG/k+hPL4yZwQFCJPUZYi1RjhRI4RsDnuwN24A4QrDhbeHA
FLlUz58shHBTFZoOMSlTCnwUkSkgwN/cVU8mDWBkmIlwWm/wML6J8GK/o7Ws+syrYF9V/W7MRFC6
WFdp0dlQHBN/eev4OpkwvwbchsNk/am6eX5bCeIPkDMCJ9vIo/BRomH9CMkS1BMVKQ14cZgFVyzU
11/eyY6AQSOofMDjbu4Z+JNOnqUm6WjF2nOAs/YbAyRTZJ35hiykt8wz/zIQCP4MqFdMsLOfemeq
tQ76cITUbMWyyKXkyD2QU5OLsFnfmB//MtSWSYb2AgPCkRc+f5DWt8iYQROQQzkoyp83JVGeltl2
e68/vmD7W0828+35gfTE4U6Avm713fOxJEuI0FFSFWDVVoAgsJMBALXTfAWHpBOQCqf8Luo0u3YK
rVYeIJYCcrtFOWSWxDKRV32wSLt7/bJePgFYoZKYbGnM0M8nJ+u/nSAwExo6Ixg9xI754NgUNWKX
bT/9/lDQNuA54+YR2X3yABCsUC3wwlZFMMwPqQHrqcyDj59/fxiUkDi7AlimYcF6/pxFLeCtrACh
T4EgaD2l3CH9AxKnaZT/xcOjoIVSP8JMxSR6PhT09SmdG8oLq9VaIKIMIQsoP4p6++n1u3q55Ddz
NRjwDKYlKMxOhgLAIhv4z3mBWkccgT5jfS+zcWeqwR4DvoNfEa+dv74+6kk/gDmLIhyHA75dgAmS
np5Mc9t4TERQQ2OHy2DbQ695bYkxN5lGoISrKvsRoULmTFLQOxMd1Bv16r/MzhTzk6JAB8mLivX5
A0azbOngRdv5P/fhberL8LGTW22gEoULev1uX46GW/VhaINJJcO4J4e/UrI3WTp4+TCuDx4U7sWU
TA//wV7wciBQf5AybGZInILk5GUGwlI+g1lGg7X8XAkg0v6rlZDAaQnrD4piCiHeydOb+m6pE2LA
eyRuLmu8ow/DYmbw2/jpdx8d1L1bxCPmyhZ1eFLC2GmCaSHo8ei0ON/WtoJC6b9Z25gIEJCgHsWZ
iwLt+XyQhKAXHsCb0rjqLoC3flNR3F7AFv/t9ft5UThAjEU3cSDmHMojevLoSOXVo5gAd4g4EMeY
WKgn3typ/mUQ6F0gAketjU8mnQ4ypdDtdoKyXEZtew/diUbSGxzIv30rkF9ha88gu0Hzd/JqIOEe
wAwt7GfI3B3Ol/ZiQDDZb69UeBvwUS/YuyJsFPE25Z/0r6hv6zquJpaHXRJGiPZS63wwsUD5DHsE
KvjXb+rlCsIY8Va2QpUH0v5kOLbCGZGugEpDCNQfpF3c2bACMJBJuux+fygIGlFJ4qNlUOidzLlo
gDge1ICXj6phSymzurvwEaV51g01kgFfH+zFlAAIgJxiaBwRVPqy42uUyFaA3vCFMD/ee0CCdn6F
yfebo6BqhIUjw8aA+QC5+POX5blmnGGYyBCthemmgbgiZQC5jK+P8uIdYRQ8NKB/23GMM+v5KAYZ
HV4yNiznaJ3t0fg0mNErq/Qdasl4eAN0eFGEYzSIOrAJ/ZwXp1XjYiJNEz5AlFs39YdoS57Ax8uG
d2swg38XCb96/e5evCmMl8GwTlHK4PMjp5urLwQdQLFnUBkCUvaQgIUEWSqOvz0KxoGWEbMB6QSn
NRNDa9OJoWNwqXtsvfDVgnaQwkOy8t+deXhRAGwo6jOgN1DIPX9b8GbCQFQjRSRUg2lAriG5KxeI
AhjfGIi8KGUw0laZQbUFtQ3+//lImlvbehXWrtz2biRvLVc1Y+GfCuqEy15HrIKkoO9u+gzkp4cP
w8gS2VECeo8RCTKwVTewlYAg8ce8jXzvAmEC5hJ6B+jcgknVuyBdzbWZZvJIuiTyiqaS+hr+OPeh
ylZgB4Af14cknrr+YmAGRBSEYOg8bRrXd6C4gftNHFGEedUkA4d1G0zDEfzlx4HZSJwrRvhnTaal
2odbl/Ww2JFdA1PXUQ7yppuRc9PqB+t6yq/1BLVeDhowuoV6j7pSQ+BwCeGfhZQt5kzs4i5KgCvT
MPvu5iVRSOGLbVjyMVmOjq8dvZ5qjcSk1EO5Q1MD+Pd3ZxiC0fGpIyQzoIlFf3fyNuCSWISBkchw
1LC68VoQT2/O45erE+mBOEvBLgJuJafNI8Pj8JMQx0NMO8BJkVzYdZsZ1JDWY9fBijir37stuEPQ
aEFk5aNAh5R+u6An51E3WgmIiCBO0DT6x5Kp+CDbmf9eakm0eVBQlyfY4XD2vYCRBfVqRyD/yMcl
QimOKIHSEU/dv34vpxspRoGPIgMCiI0AkNzJds1kjfDNymfg7k13IXSPjC8tGToAlbzZaJzua9tg
2G5QYMVbIXxaLjSiN3XXGS83iG3NO4VjgYO4/LUJ/JZo8d8N+k/9+f+h0//wvds+zqX/53j9scj+
gUdfKqz//vTq3184fSqN/JXVvsF0v4SOcYKPvoSouIBMA1qDW+EfoWMK2TTgL5wfyV8B6s+EjphJ
UDrCAATjAX7p79h1fHkQWmtEE0G7vYUJpL/j+sfXMrDOnqAe21LfTpPtr6EBwbb/fB0SjUsO0okW
CWgVJOSlKkbYkyfgkIugM1pkj4zmn95GDx4978wFQ3oMHIyLcD7aGC7hvxyR02aPjDsfQEgZN3Gb
/ug7Ok1fwmwc/cKqNYa7Uv3yWkLeycN219Ou6naynxd9TXrq+WDxssw7QJasxsMv0YsFAnQMiG76
K+I6TRJYdtek5R/aWjeQEZAqoTvoIChB/KrHgnEo6tA6m+2R/Nd29GDXYUxIAUy7g9ddcYmwOfSM
cauXgncyqXbcR77o9RA5G3ypoHAWn4ibgdKdpTZDiuARlmBNNFD8MTLuFoyr88RtXC/e8nngcdZ2
BQtt3S33um8MIhwDXfd77dRQoUpErloInywBX/wZsg3zI+TEf299lD8TwrYm6DO+VYMDn1ZPW7bm
6rpH3fB0uRJiiKvdYPpB7+asRmhk5/6EWCu8GsHqFIY1Gd3ip3sEGWtf5/Ddy9KsFEGMKqlcXEII
DZl03yO2Owy6DgRrFp9pqEp0MVkRXIMzz450QpAc/Ibu1snYfWPTGOP7x1m2R854thZxM8m7niqk
OUe4kI/cg40DAQdLoK5dOorSU6tZjtBN9x5kI7y+b2Yo926jkVU8x3MLysEb9F0MY/kVl+LPJOro
DtlitKQ+95ecGR+RuFB000uG/r6sfQ7NUUuT5mPjbHKXzL276sZZ6aIdURrlSMl18gANioEmzGqc
6lCiRw9NMgUlDkf/wts6gEK1y3BUKFHScp7sGOUSwlQ49qrR5Wll5mgXNSq8hHSBBhCzyMArRp0O
t0pb5OVusiGgKRbpAxq6plvhmAkPrkHVlYeplHfpAmtpbrWVxRIl1xw2AC8PIQj+JCYjP9a+G++h
PG8PPc1+iNnpLO9EG8EhWpPvLb6R8AlkmAepYD/uRzO3j4vji8wdhKSIsLCT2oEDR/UhkXwAIzkC
NonUh9SK5XomUBoRzDFXOBiN8j6cM/kuIQuYprjxCDuOiLA1Zxb8c3cOf3bVnCPXOrvGhIxvo2wK
zqq0sYeFu/pPiUnFitVJApTTpKVS3rXskWxFoaK8hwrhLBPhgPC8ps5A9puYHgcPqRQtDvbNsbpp
Ty0iQYpK9dIDxJaqPfJpYSqo+vm7zRqodEZ8/eVbDOxGIYQzRHKDNNW3nprkDqvW5pjNyDl2Y+YY
AneEI0UL8UoxYw0jPd26oJgjE3ulTx1FthxI8cvMC/j7uoZo+tDFnXc1KdSrcLEGPd1POnBdiTBk
fTcotno3nfLG6jDCZXsL43QAfhCmLbJHtaM/BUhEflRIqGQHDxFQd8g3RlYFAA64H8zaDwX2K0hK
5waxwv7gr/cKFuUmX2BLu8ZDGyB0HhzilDniby/TJaveDbK+q6oF1+gad0WjeTxLhwW5aVKgfsDK
bNg17AfI2EKsu7lQcYSw01j5F6xOYVWORU2uMqYRIN15LVJHxTBDiKmrGUHEHiTrtlBjKlzeDRJO
aI5H8w6EdSb3nCEJLp/aFuRbEF1i8QZnhC9xsTRDdWlcv/g70gMqvaTwl4e3M1RY+ojvBKTyyL24
7w/WNtga0g5B2rDsGQ5mnSOTNzUzEs09jXTfcrDKQjfm9LTl82AGouyilzE+umD2pKvH8WBVGvNd
3UKye8BO3UNlh3+lpendd4RefDCMexDsjfV1B4jnO5Ibe/NxccEYHZKoCaf97FbP5oActS4G0SX5
LBNaQdk+zz3yWxnLCpLMyAKNtUi7HW4iRN5WgvRzZJJKuF48aEre9+10aFpRXYL0JS3kxd2EDPaB
e0hxTBiiLCqyIDyZS7e2V7ZLoJZYWOsh1611SHO1iDWX5906jT2iOIkN9Q3DnnSsrF7JOSyHaXvv
e0HdPaxBS6ddxEyrD/5KrbkSNfRc7RtN2RYb9PSchicKn0MArY0adqPnTtu/ls84x8c6LQIA/4AD
WDPcp6EW3xEv78O5Mk7si1lFfzaGruvyVFJ/U4XiWwPWH75o6QdXoRONX+A9hp9GxEAjY9eIa64Q
Dp4HC43+JL1DNKdPYEn3fXwZQhN8oQSCfZdD7Bx+pR4XMO+3X3/WTr9Vaf7vDIxCX/1/LyL//lzp
v9SO+L2/akf4XdD7+WAw/rHj/WXU8/8AQrTlo22cNMybmC5/J0b5fwCCBRWYAN2B0z/Bn/vbJJP9
4Wfo70DiA0CPkSD5O7Uj+sLnc3JjH2AdhX0cogtodE4j+7YMzH6yViAYvht32iGTAx6WPiwh6RkL
cJHfVURkgXRtVY6Zhaqw8aejwBcCdkGLHmn16KEKJ3eIevcjmMwhEeQWYUN3YYsPtnQCX8lJ2a6P
EfPQT/IMNUK4QzJHmnsLvBGcWOiRFb7YAyncDq4MlXdZcDMpGK9FdhtVyZ9IoIYMfEv3Dj3vYz1p
WCT867gZp3MHmeQuks28b+C2x9aaInMY8YPdNSRktqxh/+FAFMPrrqMSObJVIO/VPATAk9pNolmH
OEdXfK0oh6lvB7cg1tw6LOSA5UuPiAleD2vVkneTJ6I1D7ijh76G3L0m6fBZa6bOQwQk6P/D3pn1
1m2lXfrnfFcMOA9Ao4E+JM+sWZYl3RC2bHOeublJ/vp+SKfSTpAqoNC3uatUIg8SD/e717vWs3aL
rZRhp7qZjiUuoWRGVb7FSZ+yXtSusJPqLwvX5ECAor2PBxeL8BTxCWVJb1k7uxdSYNufIckY9oBr
HWiN91Kpi3kDZFpOPgKMUYSyLi81PShnckrjFVN/TkrIxMfs2UUdsnAfjl0Z1Wc5WN4zvC0mVxtm
9yc5JDGMnCaBTsP4MoVO1lZBr7TMnP1S9LtuRk/RKg42lysDo7zhkp8wR9+ewSU5cGADRUPxdZQC
03e2vBmKriw+Uej+aGvzRQM8cWp6+DE+Ocs3j9XrDmPoGAwOSSjXzL4k8xTQOEHBh90GUprWvjCa
8dDMmedXCuPHEk0/jA5HiFJk6s0q57MnxphI5Fw5yrwi2VwdSGwOu2pdArp1LUMOaTuI1axjqOXb
SE/J2cKIvGOaP2J7z257o619s63xpVvw2Me4T77G+Thduzlydp3SzPvEVL7MZVvhqJy/mp37gSUU
OLNnvtGVlR6cnFKJyW2OqIf6WUvXyhxrKgsyIQq1CmGPkhO0WW9/XgYvvZ8zwWzbeE3+ZXBy+N86
15NUj5WUb7fETVtr6rVC7yIOG2fNoa6m7IvaNK559rIkPeQq6ZhdXUEXGix3uNgm3nVR2fotkz4C
62QWrT8mhnVvimb6DI5LxfG1ZIfc9fKnrMz5ORNuKS6zrJB/aqH6yJ2fxkXT+Ei3KUlPUm2NJTF1
6njGTCEgM2Ij3RNxkY9WS9QhBXi267W8Ce0I6jrnjhfoRulDfgMe7dHAMIkHzYUS7C3N5z4FPFFp
mH0J8AqcmkYy4+JL5+Pq+ExM83sWFcxm1aNqSnHRJR+6yc4pEzLl6nLtskNR1PLIMn9uwIkr86Vp
NKwkGWuJoGrTbo+G+a1JNUjV5mWsk3WeWHTCGdpbq5VgIqTXhmC7NT+WkANMXd4wAb3Yuc2M3TyO
IiJgrD0zDT7kDkzw3OQRbHkEQ2iT9rWe+Ju08TL6k5vzUHhls7dnSRhuzr4iuh+7aLphhPhiLdN8
tjsz8hVR637eCIZi0dY8vIosUj/O6ng5wALHQpEp8a7s54unAP2YGgUWQN0RrskpRQEoY54Wy/yR
1sbREs540PI8CsD2XeJoodNkjp+8Sr9X8+Kz0jkULrmOEch46PgkkaowtPGmzuxqL8mY7IbauuR9
B5u+Hd8Gg//R4VoFwz2+ed3wbdbSz3JqXmM3v4Pq8D7XynGea4oERvMD5emYerbX3OQjlQlwooxe
3JVu3SXXTIfy5Zv20jxYK3oTRtCw4+eWhw0pt8eZidNfr5r7zhTKKZ3S9hHKsvmatoWk+cCC+6nP
tcbzI3gF7vSpHnk5uFomuOYaoxaqovboroGOGeZwmOoz9LZW7hQLaRhWp1XnO9h0zC+0hAUJ3EUW
a/o+6uwP7NrvUwqxPxlpSMJQkV66cfJhIIkdMI/qwHVOOY3RJG6XmhhPDVTk5FksAf15MrIDgT7t
CFpLvcPD3+k7ECXTlYazbK06Kz+J2IasHus1uC4k9AbVvFZ5C6Zt/rzMZnrjDRbv72bq59scpLp+
Q5ze6EMwX5PkTV03QZ4Ol3bKDpmqUT3AZfGCsUGGuUyfR93cq1bzUuRqHtqaKL4PzXhjpRV6iWZ7
X4nX2N/RTfrbZTE4awVrgoD4OC9frZjKIJdwp/4Z3ViQA11l5fEfR7fzF/njbyY3vuz3yU1bq7nR
nRnaVbyTv8SbHeALkA0cND+8BWx8/5jcDO03VlXs4ohuseNAFf9jctPd31ABAYeu+WYbJM5/xfrE
YvvnyQ3REcVdXYW/daXAU/Zn1W/lmxPeTRdfY+SS+2zMrL2HSrJnrZGfK2vN842if6Q3KFkCc13s
UGOQgufilyYq0qNb2jsjXuoXq61d/b6xFaW9QAM8Nut0usspLKKHCbKC8jCAi3P5mOWzS9SSDUwX
h51sEm3n1o7ZvWaFsFUJkrCMbmVFMOtEMLMaQlIgHFBWYZwN6TWhOrQIGVKrDmZWZyH5i0KFTlCx
jO00iVOaoUrSaVRUd1wbq1vPS2SKJ36931AdtB7qXHpyJzFeaT/hJtStlyIqgNov9XpRUlAar+12
exrWi5RdNNqzM01kw0iKEjJp1TIJBkMzfQci8knrrSvIwuqQbDdvfMncwsnXjY/wJbmbkxTnnh7j
uII0ut3fxyQmzgmDgXu9lTlcEq31ui+mhpt/sooAxDCLa78KA8WmEZT9GN3CU2TAUuoG7UIFjXmK
VmmBHKh27VAbjKpJH+lLm1AgyF+dMZajS3A2mreEMlArQA4uT1ldUx63qRmtDR2Cy/BokPZxKB/L
Cqd7EKXiRgfOtPEd8ln/KkQliPssDr9rv4onzU8dZdNUjFVeEZvSUm+qSyNzFBjAHRH331WXAfoX
P/Pba1e8cug2iy4sJTDjTtUY9VZpZxV5AD2g96g/tZ8MBzk2bZUoZf61XfUh04vib9ioox+ZA720
1A1KRMa2c7/xA+QQzdC5vldAj4iAef1K7abtyTAnd6YAYdWmylWmaoVNinGVrtAWULGiTdGqpHpC
LxieDKFSdoIJngFReI8TsA0UsVUc85JeHoh4aCcx9eZ9sopo/aanccfi4FHi2BSnOJ4pRZhbM8Pp
vcy5eMp7GLMrj59xc1XsslW7410PWHPV80bdSXmlo/EZc84RN2/Sn1El1bu56oHZIpSwQ3J+TfTZ
/J5b9fLN1Usg2EoeKQNx0aT4bKxaY7LJjji8ptDdBElj1SbVTabMN8lyiFEv+0qbHdJaRsX3pU8H
7h8oneYmeiabAGquWqi7yaLkltqFGQS1NOM/M5BiYJ4FBN3FZWz5+O+KVWUtVr0V9q/xqdpEWH0T
ZNnLQizr7GodZjfRdhbKfOMqOYVnq6bbQjtB9E1jqiJz07lC70P+9TYpmDPPDaxVHx5NK0d8RDdO
VgWZBkTEZAAuCMt8cJMnjEW14i91OUxHdVWhJYd9eStJmVGfterUGh69fGcCBn2gzgV9sl81bWVV
tweSuq+zbVxVmSLAm3V2pI/R/tIuzGxiFcbztIBqrhuFdTJW4ZxoYQkoLqfzU6ixPQam0u11lVle
o4gyobyPJ6hYNXguEFyNxp/SPCBWHxypfiNU+XWpGxbSMTF9v9PK8QjjG3V/2JR+8m2o/u26AGj7
NWvtQPVlIp7WLUE0FdpzW4EgwNhevsWMqCG6AFe0KK+ZDlWwntO5Uu3xFA8TbvTQZvuScAsa9YS3
YDOk6X1bGLUTA4sd1P7yr5CucFuV9sCUl0FWjIJqtYohXQh77t1gcanIowjTGWklScjplQ+cThSo
1UbLS2xY0PvNfoxr9Oe1bk1s1WsOIS7QkVxz2lM5dYkI7K2vjdA/3W0me5ZuB+QwHQnwlOWH2Jre
WqOEyx43S5r5ncnlCs7x2gwX1xHP7tYXB75Fw+Y/0iLXVEAr/Gotl8OJJvx2a5zj4XAJQFGopoXT
1kqnrwV1debw+9qjxSGRjjOoQzqk4tdJMQdqFHrVvGkZfV8qC+wAIZHoJXN4f2PMW8WArSMvEei7
8dac124tevNoDm8zgVba0NaWvW4t3CtTQdEtLaW9BZ11KsPYXNv5aJ9bTrFrhaoZ1Ydya/Hr1kK/
PveQvAlcTtdsTZcgRFKoAP6HHsBm6wSs1npAvRG2/ZBsrYHWzwZBQxmfZ884p2u9IPl2DhGdBUgD
H3htIHSGyTlVDrWE1lpQKNeqwnZrLZQ9jCKbfJTwFXftNaykwcnUOGvfoQCpvKMylMtPcVSFOxih
hbOUwXtrS6zWPPdlbstC7Nu1UNFZqxX/GSZ/DpMMX/9+mDx++Z+0+JtRki/6fZQ0foPLjt9VY2bD
//PLAhk5D7wLeTwX38afSDm69xtMN2ZIvF3sin8l5ejWb1hJCPJwBQX0RdvKfyMC8qV/GSXBUa/Z
GLJx/OFwF66j5i9GDmoPaeIqKG9TOlsNcoGUvkaTiyeS82rIZFd1p95l9KEp2fZ6+kdV7+wUxpLd
O4O3cOrai2je8CZ64n4wFad+rOF1u09TlIzi0VqWqt1nnLfDBxjz2L2bG67RN/R/qljXiNkrlkXw
utTptpMqmy2uehNSFOQE4LFtamkDNE9muSsor2gMW0NpkpeUnCisk9nt6ireZV6ealcwBkI/wet1
qSfrVfZfsRKxQa7ZfCznCK2HuhCdrc/jnCTCOBN/qLFGCfYWt9q2DMi3xUC6LQlEkdMdOA5mf0ct
mmCPMG1LBXtbMOBzYtlAuQqLh7h0ZHVTLJOANvNzO8FmNEL4Y6nhT97IMgh+Y3JtWWrEBtuNcVt0
zNvSQ98WIATbbZrJtsVIsS1JTMZfKBbb8qRb9yjE51ipyG294myrlnlbu0TbCoZ2G+s7ekB6S7Og
EnJA14G1bW4kv3LtJ9tGZ9q2O0UEtJtvizTEHmSqe623XZC+roXoVGFDFA/rtqjyskbdEctk75Vi
ZdyN5lSqQV177JnoX6W9lzJr9k9y20V5217K3nZU47avqpZau05kLWFBLNWHutjpnsNG/xjieSYs
T0UYfS0d9ZAdiY6dMKWLZ7tuGe5ln2ZhzBCLwsUCVF9vENSKnuV2qZi2C4YsR7s+AV5gJffzDuJ6
g96tq9mYyaAaWw5TIS1uLQloFu4w5pjYykNe9iTHwahzs8ATeNRo92wvtAbb+j3B+PqljxTTZh2F
IIK66tTuHtI1pXkxvt4lkFys6u2KxZU/PzdmbuxHfEx7DiBD7gn3IxC4M480J8JaakvYmILbZSu7
7dfeWwOryXUgj3CEPTLlASKyQgdtAtnuGjHo4BBwvFDb2nS3Yl0qGWBmu/b4VNsUn5qFal3AoHzK
tlJeCrJ7QBbjWtar8XxVBBjlJA7eVugLMYRy37jB82fuuG914sqtliJgdysFztd+4FShPS2ekPJB
XveHuaFHuB2dztyvO636mzHR93tsLFqHOwNgxkmvXJwSDM2etXe20mIuCBQYp1uZMfpMH4UyE3II
Qa/YR9XtwWdH1D59qeYoS4MmtrvP1axMD3FMc3KWLhq9ezq6VmlNXjByt63PWj4Yw1EyPj6gultn
4uyo0oZO2ZoEC3gfyzTRD2t8RCU4TNffzm5xcFFDScHP6uXECVdWLUonl00qF9r4ydVq9VNpUvId
Nj1tUDvIcV7EhzetFx+megwCRs3M19KKLUDtRtuto2b0qaPMzGUTbs7v3jSL5OKUEr3Qm6AMstVM
Og57aXXHVHGqIzQn/dFh/FwnNk+enJReOjABQ/a2KNX83aU2wQ0orVeKoBwitLI6yrJn4pbOvTtp
bh82VjvYu8KJ9a+9YZQ0G5om9cn/nNg/T2zOuH9/Yp9THrK/ObH5oj9O7NUZ7pEM1nDobWbK39d2
KDzWupnDngqIFz3nD/GHNheSLWQA1lJ1Mu+rJPOvtd3/D9sOB9lfDmzSHxr7PzJuJGjJe/7lwP5/
bDvZatojPVhxIDth3sbuCFihsbn8RpZJVzUO4JrYEbHW2ABOlfEYlasRtVLmnMvJysCLVnDtoGrj
bVWVE9d5CViEfrED6kXitxQXjwT4AtLKxV1d6Dm+2bF+yzKvOtJXCffJc/JLsi6qhJa6uxXv977Q
YpD1nurXScxOfQXpQU2rLsuUPS/DjB2YFkKU8i7b0wlq0IJqRTc6Uvke8VjfGUtHqRMfv5txpiN6
TKaeq6YOh5NI/blX2zQwaHLZpZlzaoSRfO8nvQnKtVcB5YAzCnHMj2cWUXE/3OIJon9ajMsBgnrp
LzRL8LdROhKyrXm0EoHzuxUcQLGn+FUvP6MJa365yNqHZETzLQe9X2V57/fuCsanbffAy9V81Abt
S43Ox8FGdQ32uDkQdKJSJuE6ZzlHeSilZZLryt0ggUYIWkKBrpYt1GwOcxVaI7p71hjQvYg939oL
w4kndPsKAL4N+7b5Uor65E7WWWSNt1O4n52cyVB3NLVkOwPu776NqnlfFuPe4JilN0dV9opTzGE5
a80OPwH1mAMXrLy3XqPVESOL5oMGcJxgC3WDeQL5whLBSOtrANVrPnMlKw+C/rGzcLUu4+2+GO+T
NTUPk27Ne5LdxTGNJgsFA3jQyVhlGrrknwhvX35iB2NqQa5gb9rr2tB96Br4gzQc8EzNTnaQapPc
GJlU3lBAprAW2fTgjW3xCsaxMoJpLuoz2NPlHpJpdzNLkPN5VYnQ6vlrC31dDTX28FZEg/HS1bFy
r+dN/RqzcZoi0x9KQ6ytFPRUzumc7uuhX54l1CK/48Rgx9MKfzAUcz967oNQFTpiTSvyxx4qTdMl
5zlKqoOntq9Dat5YifupU3mG0h5YxVLzLXeUt0q2O6NSP9SJfoUBATBw6YkMyqX8wJaHy1znPIlf
dHFT2/ab3UYXV/8WN+2bg/aDdOQdLFPeU4YzBC6sRZ5G2F6Npb1y5IsDNGzLp2f+eczMNxC+gTdN
78vUII7J5gtRCDQH9VFNlQMJdrkzVOQ34IW+N+B1gwv0yRCeH+voDq5aJATFyoNRjSx8hHKDlmAH
INn3STR1AWi8PjANWqg9myrZUoPsV5+0BtSVxUF/KFX2+lXZIiyy3ira1MfPAjw7sXeO3jx0jTHx
ypk/447OKRunzULt87t5degXWeqG2G2oAlcKP5Hq5wK8FnJDRCVpMp+w1O0N6iv8TBZcyzP4NXDU
jCV94vBLd3Y5ncoCBYGM5qnJ41sFRU+22Tc9hydMxEA/6FPT79K2VHbA8qoDZJkbmeTtWnB+67pR
E9iJcueMc7mL6oYmazrCY7W7EUUDzdbRL6m6fvNm7ctcxfx52Qayn9fCrpUOVqc5Cse+iXwhddyJ
ZR/02TxxiqvmaRL9xYjHZzrBt+JIuiDUlp8+Dw6mnvkDQ+kPoUb6vl4dTXRuS65G1lqsOj/ZHd/N
xNSXwO70e75tXz3ZnJDQtYAV8vca8Tio20mD3Nk7j6J0Fl90dGlglN1lY3nt6u7OnilfnelVgkaM
10zuilI/xjXDnut+SE0Nl9Sg/xnklFuYLSvH9XFs0ZRes9F6GgrtwRD2pYyHO1VbcOpG064s0mlv
Jk16ZOfpsR/LsKTp4xKjrQ/dHAwC5d63mgZq0exGL3C23gYmrFulRdlKeMIfRq2QB96l3TvYUvGw
VCgpuzGhrX2cx+HqaQ0ruMIzWLpjwxBLnAduxH2EC+XyaBmGzjJ5opw5PxXxcinksjESpV90udx7
EJtesES8p6LED6sXbeANw1de27wHC4AZGYNxMETN1eibj4lrXphUcRwYnf29iDDfltT5ZjmVHqVY
FCqIojS03NbZC5iNA55gzB09EZh4uhtxNB+oiooPY6W9OrXXARowyDe7Tv0JezIg5rFJgtipcjSo
un3vZUc5lDfX90iTNPZWQ4xM3WvNN4Hqe05a3Vewo4Raa3wxBtUN9dR7iea2OUW6TXwFR6nOlmXX
tRhiJvxtdMw41kn3uIprSqodIatbuwwvpDa76bEp+mjvjnrjl65zsnr3i6BDjUL3Hw7ww7QbAxI7
XzOJf9pMjR9ZHRl7MF7io8HZ6u1QvWXYYynaTZl+1zWOHuL5dc8JZDXUIARAbnZ+qYyPDiVaB5ty
lKeYW8FedemLtHlHDZBRG3cBx9XhyfGkci66yvYTDUV7hGqLVB5l59bSiwJbCjjvElR0CMVzPkG2
/WEvibaH6/MGPhVabjmf6dykGyqx06uazeZ9lspiP2s8pm1SJQdXTqy04gq9UU6jr8aDpFcZcdaT
Xoh7wN1Z7cKrserZJFmh7eYhfJ+go8xjdNwX4mkH22mvnTWcmzr9sQj50iRmjUWovbe6bPmUmphb
1BgAGl3O6TNTQPGtJ2xO08NcH9r2a+f03AG7qgncikZ7tbNYRdDJ9K4BEmCPXMYmepzBCn2m1XHy
22XY83DNfs2je5jM5LbMJ+rAYyCtU/sJwBRQcD48oZ15exscERMN3jw2I2eKpAu/9FRx4EgbwyL2
6F1ngRKMkcyp7HQ1cn0F04TFV1EdPPMQZO3OUowbm4VBBYdw53B9Pc5OExjcTQ+d6T3HvTP53eTt
xRyjSRNYDMs68rGT7Jc4KR+9BgJjXUassYg4+GlOVIBNYsmrxwrrNOYzb/GmX9wcS7LnLeC9uwdT
mQUfKdejvxeS8MHTS2AGS83ifOr3GbYG+jSS5jCWSLIdQyWOKbqKsqa379JCkOEqdSJcDbIugcLv
4/g2zWPo9Zx2UXcdHeMaV5TuUN2KRUmTa99n91RifmEjwJyiq7exVcBSt8IR31ba8yNlF3vIrOaY
t/bgg0VPCAv0C/u9FTepmNRmOilN3DLILJ3uGMlnYOo5++pw8byrZkenmI+Q1hlnbfCOdSs/kGz2
U0Jpb1JTgZjOh24ynzS6+aj5omue/npevi5lh2Bk0uE+ioY3TW3AyNCa1eTdN5inxqA95AtXUlMm
H0x93/IoDrIUL4dRdm3QcXb66hAdhrWoto/HAwPpSS2LDpdIDf+NmNOx61fzVnTf0jsYcGN5mXS+
EuI779x90fExVfp1XHmJ1OaHB4B3ZyrNQczjpRM6nctlWPRGkIzYoIVx6PkA90lxXzWS2iXCd1dQ
mhdh8HcY50BrgY5Ql6uSgYBi6MR7NkEPuHICIu60tyzVc0ytInuC8t1pcfCYpaRJqs7nJ45PvuMU
kUeXOoFk9mrFaXwUSn5vQPSy9ERlmsBsZqJOqfj/jZcBr8NtNqtLUBXDe1+rXTDwH8Sa+jAk0Tcj
yX+MOTYNXh5LAMvyEWcuwYT6VcPsROAfCGFtfUut5PPCxjUogYgGjjLeF2Z+EycVXVZ59RFnVONl
7m3DGK/3+lMLM3O35PJONSt735Ks8ech/pomVFOXlAPIoa32ueHcuWAyOb8NwvZpHZ1qS69Oohru
Ywd9nfJrconNsdGSniKM5KmZ+2fPsl9ioNYJ74HTvOBkXDRGID5pzU7U2jOk8VCZzEd10J8qTqNZ
1y4Uqt8VK8mSSvLVDkmO84z1+juGmi7AVGjD7ATAr9vDvCPrzYtEk0e7Vu7nNB8CXZHQ8RXeGFiZ
zixEL71jVDiYx5NBOVig8WEHg5sH0tNkWHjtMW2SMy8DLN8x5oB5hEyoRyUCCfbLvZOhu1aDmKCX
5+8N02CPnhmAC55uFBUTnu3hwaqg4vq/XL3/Bo+0Zet+yS+td1jPUlHAiGCqluX8JUdoQl5xLMoz
OUMsQW00tyecs+mJIMMjXgHqFZsa5xu2zwT7qO+KnDcVJ9yebT8FS3pevgpt+Ug15n5BHc/dNDL2
UPl4n7vF7PONM/dGOZ0hcmK6V9yzbkafdJdHKtIr31S4zRQ5Dk59uU/MIoyo0hsjyqBjZdyPlnZr
9P0xwmo11t1xTOVNGxlByf8/KmAnOxZ+iX3NqdLE2s0srHDfWjQ+JjxLyDpuh08J12K0iwykxBYR
LRgSAfRZDXpONX2O3wcNwjMlkIGZsuXP6+aM/6IHuZm774vXTyfqpMCaQrN/bdTu4jW1dnQR9q4w
TG0fWPxCl+O6wKaKyB+E/aIvNq6xAlakZnXPidcVkI5JbJ2qnDBUbhTJnRp5TwDRg07KT5gc7nOe
6LAcQBCOy0C7qpzzu//8c2Yv/2fZgh80UgaBeA2DjAN7EXPMr3uGVapLI676O4nKi5WyuqQ6F5LZ
63om4+GhK8g0UHuJo08Td/gTvjud9mRk6dEZogdwPpxLrW6giurrRtCgGhCfqTfrT2izL8nAkTz2
9rnuHKxSw2dD5YFQU9p8ONz8WQw/nBhJPs/CBL3wUOD62TUMFQ+zIZ48PR3OMb7U4zjRJoEF+gZF
9uTqNS7m6qjZzZlslMOKRC77gYYdwIX1TTlQuxMbpyKx54BGqfOoZ/dD1Z+8udhXTfypzcSL2sy3
jl7e1o6Cr216NJZHR5HXHt73Li5iHeRlfGBlf5Lt8tTb5XvjRgxd3Y3aOPuB652qQApPvIPmpvfI
13ta5V+MwrkUTDzDkh8Xs7zL7WrmUm49KXpPLgMwrt3fU+QXdsYYNpl7MTvrk2a17a7txnMU05qn
2o9j9VIyPimIrnN5AuW+o1HmkW4VB5nY8fbY0ONAQI19sKfhxhxZA4iq/CZSrzs1g03iKM7fhyHV
gmgydD+NaKv0ivt6Up5K1UwBubdsYXvHPOWAqH0ApVkAyvUHvoUZy08d2IP16Fn1vU0C6VnTindU
o2VnanoKArsrd7JOLV/XlnOCNEG2anzMpqa8UhyIE1P/IqruK3bBz4VQ+B7F+YQWoyeXefbk3ciQ
9ojxRjzUXjF9aIVh7/MSMSzVivjkxu1r4ljfsmgm2COZFZyUMtSkRjBwPw30kPvsRoilxEl6qSP9
W8XLXm+Md1xRO3VCYNIydKRSBG0r2qOsusNiWqcJf/jINu2kLcmwMuntaxJHHxB+Fr+fBjSgGqy2
00GDE3P5nGnsPApHiY7qQrWt4Y3DMZpGuhVlHoVTBgl8oLHXXyadVzjvjzSqJr9ZuLbir+gYgJ3+
iDUlB4KLpZL6eH3XD7WvCTC6kU50RC+qI4YRkkcDbefUF3ZHjc7YszJU8znt0uOQFxcUvjIc26EO
qGsYTmZrdUFFIGs3maZ7yI1Y+majiSfZ6e2uxklGsI6+VooXuAGOj95c2e9FzrSAYORRuknutFgA
rbCC0TAH4VsIFHS6kNFYhtRPO34ipHMj8qRiRVCrZ2wOX5J+etQS6fDRZtfw2W4GggOONtBnV/X7
7V30T2JlRXP+e92bxMrDlz4t/0b65ut+l77N31CwLXBUrKMNhG7e0n9I3zoEHQME6B//5l+JFec3
suygYlxCyCAz1xq336Vv3SQ9vTL0HAobdZP75X+zrCZ79udDhES1sQKQPH4pYAfo8H8+RMxqTDCJ
48vK4VcvV4WyAOwqhgWNDKMRC5mqKYvhcWGPOp1wjEUUc7eIBwGZq4ZxT7MOGLmTJ+jgbsAiKjAA
65MFcLvJJuHZyGTtMmgjQEu4i5Ppk0l2rfHVURvlq870ryIdsOcM7bFb9pJnv/ZFOqSfAZ5TY4Rc
gqFGy4s5OkkaXFhs990IlVo0riZel8YulXfJXRwZz9PvpRbV5d6tCf7dFGIqu4vDMoyMjDVJLRyK
GEUXG2rGLcidFIRvC1G332msoIvHRNiF+aSiI6m46bOOj9VEavuoo9o3j3EO7/nR6ZDUd70hEo6J
wUkeFt5x7YOqIPHTW8gLgXwNP3RDfYiNekkpFe8GjVqocUy5DMb5liKvpiTpvs1d7ZIvz3+m49Ak
iMqZW2yOgYcIHbO0nt/OIDamG75g3a83etU+MpsjbVfbDt5U1Mo9oEWr2PYUEg8I54zmJ2DAsXZN
06lA72rx2bDat1u9Sl6yhf15OOqi4t8Phjrg3d+MAcpqEpAtPws42MOEeYCxEdSa33S4p9eS62qo
b6yhgNk/ttU4fHg6lup9GRsFlR9x0qohIf1Gf+wMEJZPQjhy3LuzMr9GOsU2txk7RAspU424Ks4l
38eU+4l5tm2Jlg6bdmk5CppkCNUI7N+eSz99u7nLkEZeYdTiJ8vMqh+GLKhKwE8hiwfOPWMEKlkY
ZfbPLk/n+PtP77P/+T992v36Mvv5BX+8yHhPEbHjfrEl7Nii/fEiU+Fr4tG2EUZ/vuL+9SIjeoew
bELO0dariPZL9M7BxcNbDsONi/tK48X4v//XnyCw/V/++Vc8Ni+tv7zItNVqw69nWBZucHP9nX6d
hq286hTdwghnVnn2puSatVNwG5SB2bbxC20Agj2ctqbTizm+r0nrUJI2jPPtsFjlcO2bVv9hSqPD
IwlHnhNXnexHgZEsD6dRcdWwsKT+QeMU9stSb/FZZFsbHJi0ekQxgQ9zsLbGOHNrj0u2JrlkLZVr
EqygVFTgc766hdTpncMhc9AQIZ4MFG8iulw1smjfOkpaYNOunX5f1D3DCHr/kn1yCjK7sLWwHpO5
QTzzu6QfU3yzg169UJeVzk/9AoZnx5VQYFKroql8XiLW3SHqYVZ8dQZXr3bp1rA3bW17w9a8N45s
PztApWwBDb8tRvj9j6OGhrLswSTyRznH3mxOWBXZ6lNAqDakodpktDpctUNt4PyJYrLh3Kp5YUR1
tPa1jz9Kly1MmDZtmez4w/fOh+a0LivHdCA5Z7cdFVOwkItwqPGj0l1NfKOWXN+KFFOvN3fTQSl1
+Ynl64wqs4bsJKk4uncrydg/YwL7JBvDRMvF44DhVF8R+iS087emg2m0k1p+WWJV53egOGXCNJTk
ud9JJwJH4SbEA60tKljnWIaDwdMGyA2wBrgA1wYVKB6mzmBeo4gYcnsu9Ytc62rFwMoxJrqoD1Ri
hdqaalQdbhOXbDDaZ9KJhLKKLRU522mhEEsm2Y7D3e5Jb3mG2JlrwlIZnSWk/Kl/SzPdfDJ7s8dv
MSgv2WTTcbUmOiMsEDPymHGfwha5lJpsQYKI7orJvAy0ZPbuuzVZqqcKUnWxZlkcjOeo0C73fr9Y
cy9VmQs8ybGnndIqVt/ReZQ2dDMGegLaXPACV2N1xPKmSG4S/vYXY2nqFwcTBlJlUajPI5se7nvV
FKROMoO5qrjUhlUBpGqI2OsOvDAgsQLa86d4+J4DbEajzGoC7Qty/JL1CAAGPQ8xSbi0cfJgbUIP
l3LWBSUNEelry1Xel//L3pksx41k6fpVymrdkAHuGBfVi4hARHCmKFIiuYFxEuZ5xtPfD6CkpCgl
s7J0za6udXORiyQVCDgc7n7OPzVZbh1YUS4I3wE4thFOFMoxaQkVDemiJ7xSTXGBxMCOpJnYdYy6
3kF916D8doKoISImIFD1A+rD3Kiz25S4rn0pTSLAOhA5aGslCDko30nvtQmk4lG5anlljweanwlb
YAfwZqit7jYRFUXtc8Qn2VfZTWR27fvQPoYnOqF/oiU4WOGlNzCDuqi8aYyYeJk+bk7ysuI+U1un
+EiogvAByQ90BEou5sfsUVbluKMoox3pknJj+F5JCFNtxJfYe9IuIaqLoC/c5/a5CBTK8yYh+Inq
jgZfUOebeNBzNF2w5LYDLxEVSl1cpExcV6bEaRiJph0Rowu7q8tBeKntjkYldWb4aw60RFsyqoTJ
Rfog4UND+pcgVHedLjqXyTScdIqCXwlhZncxyxh5TtKz3yOCqwFH5bix1LI5I47JpN1AITfBiq7E
JkqJx6oJ2Fh5tIxZIS5pHd/otfVpUHvBA+nDzRjEIEoJVRiHAIP3tSxdTMwy1wYW3HC81ON1ZvhI
FnJYWwTHtNTM9PWS+TTQD43bxYZzCyte7Oh4oAspTDXeNakRnmWSFhQKR/8Yy9NYQ6DjxwUco4Dm
nprFBRjzjIyBCgz2UTejaZo2TcN2iPP+AYMHQDjDGKEVlws4l5AIItaTaYXAI6Xs1rE2wSq3IS6S
CFNxssO3zWc2zcn2XTx2BlCwCQ2bg5VrCBuAc4Yn5TjUT7iJgkSLtDlFltidTF3i7NQuqi7JrfI/
lFSwKwFkipqTXmrWTa6EGvheBXfdBIOQp6riycOywMSxLw3l3i8qQXNC9XbTYJoXQYqE0Erb5gbj
FJ5louy04C6Clu96TizdxFTGXdF3aA5GoaPmU/trZ0asTU3WOy9GY4PRd7cuEgvuQQ8hpRMJKnIb
AecUOMExuSr0hB05nmO44uxM4HY7FrVLPz47Nykmj9As9Vt7asVnUGrDJaUITuIcRflXKQavKpTF
0RcfYQT1Qufc/No4kwS7CSUNPsK4fDkbunX2R2sAoG9lphyolfDXQ2NPV1Qa/V94pWk/dNg4T3DC
BaDTaOep9itRWO9bzmSHeFpbkgBoH0X35ehH40olIHKnJFl5Ag6EbsOKopN0KEEKU2bos03k/+Ti
GlIXOidKzTdr65O7x5A+xcsD6bd/+OVMKt4JIRY6N158fN7zgVSa70wNb2sckZkys53XN1KZwCxM
IkMkwEPC+F7K8a+VtXhHOY6NioQdbqAD/FuKwrluftGFJ9gDbrrF4QOfCodz96upwwRxCqMu0rVn
KldeVR3oU3QS5PVfTFHU8q8vxGlccJv4zmN5TUzB9+feUSBMimqVVU4teLXNUjkuVSQzHyB5xDe9
hF+Zd2NEy9OyrDsdOrV6plSCBNPej4lPncYhV4B/rFBz1g0uUuI2LEZn+qjGU+ttxjSCJr3Sm7S4
V0GEOOqFFnGaBqzjjq6WxbFn1Xpk+q3jWCpkAAZtMcL5zHku61xXiHRGiQfdZyKjEBeAcsJeqRxZ
5E/NBqekdQF/yTkHrsfBr440PTxy8ASSawwddMIsK8BPIhE9Apf0pfIz5yIwX+rBZKkNcT2jTtSW
mlFb6kdzqSWtpa6Mlhozfy44yd3zDuOlDlWWmtSZy9NuqVTrpWqFrEYF2y/VLHQWKlsOAHV7ofeV
b38ocrqrF3ncWu355LED3yh9DmO/U/QhAryByF/5OZz+ZuH3dwvXH88Mw4Xrdkc2ZvIhWvQAESmF
G6oqKKj1mMw8wpmZWhozSRWzTQirpm+Y5zrkk0tyTkE+0oXc6ixE16zShydrZr+aKXyNVYPs5sxJ
oPrYC0dWSktcRDNxFjCv3quDDZu2ccqgZZg8xNhaEwMJewvvNkN/zgEs97YkTtIoBh4LzgiQqq69
zICyS7Cmfg2tEPL1QMGER7ahgpQvLN98YfxCCyByiyw0qLwzG1ibecFqGzyRLwtVWFtow1lF7tlW
L4xpjySp2DBlPxklpxtwpPLC5Lweb7xn4vFCQh5mPjKxU90+k4pJsp0Hwzgb6bibpX44zBRm8cxm
XpjNXlI7m7T0ab3HM/XZEA06TrM2e7mlNCnjD4GFbHKla41KdGjb0I7PipzQBBkQQ7uViCdqaoc8
V+cQpay+0cm6pVbQMxndxFaRaNuYLPJiHTg9vEe8o3P/CkeWiSBassqHE9zdMaFDEqnC3RRR3nzS
0E3eJjDc2x6qVsc5ZWWRgpFcjZofAoCG+WdQTdYI8tyaDPNUdaj3FTiYcjsHe7W3xEGZ1kb2Al3A
4NuDvsXERkSYjMTg7qkVfLY7PAbzorEQ1E7xua/V+c7vvPaomEMBEarUm0CI9l7VFNNl0IDGA8NO
r6egEIcm4WNu3aXayg/LB0Vp22swQDp/EIjCVZZ55tbHgvQjZqLBGb3K8Uxvs7LZMYPVK5wF61Ov
Fglgu8hjg257HfSXZW1k6jnvQ94dxKMzINoPRnM/FMKZXK1u1ODATwRhLV0Sz6zLdvhgd6l/LWVv
AO1prEUcoRwrtZtj0RauYlFHaBxR1mUnrY3ekF8nMQJ7wI0sOXJqeVJOUXaTx5N+LhCmHjfom7eV
2uPMZCUko+t+emLaU7cPY5Ed6kakNyss/u5tCY0H9YrVuRF7+jZXdPU+03VIkUYa7VTSgSHh1dGH
eGjaUz+wQk6TVtN/jpFlow8bq2yFD05zIJTWvk466W8h9Y5XCdQ2N7T6nEwsXKtP6U/1F3iX+kQE
NVDsstR0Sw6ym2TImjuz6LUPDdKME7Ck6wlx6qZDfCDXdVlZe5JR/D3nL1FhvTI5J4E9kMA6tQaA
EsC9GmCIkjPybLbRKhqb+KPfRdm5xoTjAyAfAGsUxq5rZFLtG5gbNu2DuQdIEi9SWmFiIMJyDb3T
6Q91mdUPaR7FeNUrdUUZ2/SUW2hf0s9xW0+7PlZA75SmgHgXq/ZKLVoQmGT2cclqS1wLGrauYopw
GwwdscaRU0IHC6Hz+yWerH1b0RxA4kJ/2TYMlxV9h+rp0RTBCVqGk8mv6k+SivWsGiGfrR1bnzCm
iGPb27S8cm6RheUW/Ueeb2lmTw+172GR26R1ug+rgt3IMYcHO8+Cs9FukSoVXZ9tq8yoj6uumxOz
1VQjRnZIPhU8yKcwq80L26m7aaOoDjfFHmGd4I1jnhDBIx0XHWQIAbiPw7VFI+CQgRiApwqfZN9h
RPpaBoa4Mkovvx3oOUDEibzyEj8D+hwCMttTV6m4qFRt4eyQzmZov3inrulR6XMiaSe3GXUjBUdR
xyxyPnQeC50pDtA9rCojNh9TYYbE+yE6Yt7QtiakHN39fqwnY2PZ+Xt4r3C3mpFlYoMzm7/NKr+E
Rdm08SrAjgg+gmeuBqqkUyfqp5soT7VDwAgDr56hPrOGmBzGtqrdQM/S07Elxg6azeRVbmNGvA2y
LM6wlzNvBJv5Pop9/GjqVvNZU/AGqvqsOfQCWa1VLUwvIloHh+0YWFBCYnE8kir0IYiBGTFOFJuy
H6N9MxTFpjRi7YCAy4m4yihk02nqvRI046lTpdgJwfCsMMfpx2ucfLIEHtRW1Zvm2Jz0+mo0G+Wz
j23+3i6C8L3Xmwip1C44LKehhjnlm1d+Aa9VsDrv+Q9eLnYNvaoMnWlPGJC6mUgNXeO0jLme3mFo
EpT1xSQb7DID+gRqa5nM8wRt9oBtCqGnhSqOFNn2txJrTXaPPNnivmVsGyLVz7POvNeFP+zUyPLg
Itmo9jyJtN8LB4g9dPep83XjqIqLHkG+MqK0p4HQ+lkC7pdXUKxr56jO5Gc71O7olkwUlDEZbVVs
0nDTcI0gOX3beYyioYAPh2mb0iYhILszgfoxj20PUfrFB4VplucVGrkD3Dwmug1K1RxNZm8eNrmJ
nU/ehusaMTONRmxwbIxF13SLoEna+rCjPQnSEmbGpaaNYg1DYNrHnQofDsjfOh1sn6TByDJXxMc+
5uAE28SWMKlSvSUb2TMLQPAzA1bjNFjXOcKiNaHRCfZTo69tRZ95pYt2C8q9UMgh9SGsZprVrC3L
h2SkpvmxAvH+aLJK+WiMcX9rVlMz7fOqzXdAmjlRpblR7oTRhucw/dNtb1YtAwjifk5bgPI3H3Pn
2oSld+jzzM+jUjFPwq4Ydl1SpAc1knTYo1l5lU8wmdSKqPak4kRgFxwz404Ta61KP6f82dFoaeLU
Gzu5MUGRPvat4kgXf49oT5vA3pT+IO77Rvc++lor12am6HQXhmaDzl6lyaXB0EPTre7iGl7NSoaG
6W+gDSdi108NFXYK4de5xKRerzmczDZhBbNB/yCcUT3TMcH9RCN1Uq7VYGw+hz3NYzpNTbEN6oYF
rqKBFc/9gfRRcURkHiuxI71LOpx99j4c0wHvqzBXm3MBoQwlXmtbO8Kp+qus1K0J37dQXiESQDqF
uRZSDqdToh1+RvJDhM/CiUBZfmWLVFh0dUMjPAkhV34mZTpOXLNXaLCyuMkTeOH+zVLb/U+ucZER
oZMTwL1/XuSe3MXx9wXuH//qm3KKqCvaJijuCJJZyr8vRa79DrNrYamgLhgRLoLmr6iLfOegqXLQ
BoGrAK9QnH4pchFVmbQ0qHOB4nDOQTv9CmV5C3WZMZUXRa4U0lSNuf5WTYlNj/UKc/H6UDj9gLWS
IzrzpJUQQZh51VE+2dbGgObIkjHo7V8w3F6V1vNVSZmln0YkEVSj1w2huTUPqOphsuilWxlbUPyj
iW2WltqLh/ETKt0rSOmHC70qrWUAdBvhfrKOnPdZe+AN+1hxALknzPOfRlxvjP7921f8yYASp6Ja
lNR04jQxF/svpONmaokRq+2I+Ljo0oKJ3j7JWN+bk7k2xsu3r/WqcTDf3ctrybn59eJaWIWE8ONb
UukrL8FYQXmf+87F29f4sYPGRThQmAKtPi0R69VFCGp2mNvsO8Mg3veN876vhgthQ7AajYui97ZB
wpEXWvV7Dsvnb1/8JzcI+MhLMM94HJ1ezc6izDu7nWTIIZQAx4hYhVXniGfqy3dA5Evg8acXIUwF
bJNmEzjn96OIOx0mlxW7a9N3OUfUKdvO5/eDt2/lxylvEx5kzqFYnO1/eNHyNA+DceQgmqsjudXZ
BX1JFGnx8BfXmWf09y801zGgg8A9oXVlz0rJF3MiU/oIdRrX4ZU/kKhtQ6VcU/QfWfA33r4liCo/
XosFisYuoRfwWV51yBIMTeq8IYPSHLv9KDNtA3CxD838E3a9bLdiXBvJiLti1O3YNW9HnxK59wzc
BK3jok3bv4jj+clcxT4WMSq8d6BsMXcNX948yk5f43Qfrtu6vSSYXHGLpondkpdPBqWN4gWJnk+m
tgG1twef2bw9Ij80ukGuWeeZspaBufFC1Xkx+MUQFYOO3Gw9hhjUI0JrHnMrRYUhQs6tdYCAsuRs
hVWUlfzFw5i3pe8fPIUum4kBB4hFlW/w/b23UBoN0QXQ2Lv2U9QSaBO0zhOQ32acYSfDkzi+VlOF
olszXbBxHaoIp7c4jw8iQ7+nNMoQqHWgCVm3V5vkIpuU8ADOPsQc+IycKdpVNzrGX/Q/f5hEc0Ql
uD/gioNaeJH2vhizUqU8sWgPrT01kgei8sW5nPzoL5KTsKL7YXx4LeitzNQCesuvJysYlmJnEL7X
UmAI0q3gbRf4C8zYZa2GGk7rCdhuNWObZuEnCDu0T5ERA+nHZbGTBalLsnYyV+08Eyut5snrHW3d
LujpMM50/8AGflvQ1WhBWs0ZdLVEX62GGYi1F0w20kT+MZyBWn2GbJ0FvbWGOsDpHw2a4wap40OL
Hlr11vCBfZ2hVXaGVVGop37v7clSEw+mXkxk2SIZOqUJoYqTHFAFEKxv6bWAOFN255Mz03HtXnFT
HXbUCpvg4ThcTB4LXe2ocWb/x8EwmZa56lcYxWMSaWP09BRaRw6yhchE34fs0CO0y8ux1AlRIWQn
gVSH8l6bLSvRUuBeCTdras7l4nBZJCE2DRGM/YucwAQKMlrK6azKLN7jPoqNZganIzi2qizktxgp
xM4ZmRzandm28S6VpXeczYaespahWyi9c96Udp+7/WIcOozFcBArOjaj4ewwqkZGoiNAzWtKRPgT
UEa7JnEhITmnZAygJavxz7izTd8/d5JJdzsz0dZFE1VuF9aOW/mheaR1eruiBVpdJWU9J9xW+XSU
KtNUrCuoTcDnQRvdYLFc+isxA2ykithrUYY9JUc4RzuoNhxzPM8OwZ5Dt/KmYJuPdLxCq6xXOLAk
RxKP24Qqq5rKdW+L4VNVhOZ5MxtV5cpI2pqv6TSRabhNH6Nn41vqAyqDjGYVDhz45Y4m0T80l5Ly
OCvIpd6Os8uuSH27WVVW23VuQMrbdNorsrjXHf1m0LterKxI2MW6BpgV69Kyyn3g4Am9ria1HNYJ
ag786XAf7gXislqrPQRgoMHtnDvlQEYw8uy9Y2eJayyUj3Ghf6gLFYTSFlpI8EwRWegi0cwcIVPE
uy0h99nrsh2CjkfQl/KCah1LvrS1oZ/0dDMZBy22B9itQTgbNQ9DpOcoJrURHZVJloplufFIAEiz
DQdpjRdTW6rEDxSWApus6qZjjs2IyfJRHT8WIcvfmW8oPo9rCsC6YRHEmHqhwiP+AMewNttjrdUr
59CZoOrqSlgj/+47c8AbWEnKZM/GaQaH9JQqaxUrOAoeG2aU0uHFT01bpbH0sgOSXakQGwWbnI4W
kYzyBySxmbfjagJ1Qdo16TZAUHDpNTqlKnq/OPgQdl7WroIUuxMSoUZ0XpHVFG5f+6Aq+piCsKBQ
QBrf4KtLzljKkhnRoEzBZKppLAFonJhMmc04xSA3dlWD4viazO9Ns8UDYGUjtPM2pZ1ZBI6NYSZu
iy5DDN1pWgw0BBZSgxNh4QaBcQgM9SxKG+vOp3HO9ZtyvPVbLbopFtQJrb1yrPB27KK5TDTmgtFa
asemcaLEDRsv+zw2pcT8dak05Vx0xnP5GcyFaNdLP97Fc3na97OPfzkXrZGoyRd2sDu70ueiVi71
bZAXY3MeLXVvu9TAPrpY79L35trYwYDhsV4q5jmCs9soSyUdmyWgE97gVNnGXHDLufR28DPWP1hL
RQ5JbKLviRFP+lGvUG6tkqWCjwB//I1aVBwkyVKp1d3Q9z0vIKW/OjcBmHrowScGH6pr+0mve2UH
4yN7qBX8K02NIyI8IkVufIqbtRPVzaEMIX8JKD0nUsY04jqkrGy3UV7v27xA/helqBoKNdh1TKBj
mZbOIVjJjcRDeBtrnjgSRIZcQ9fiDE+Ct+OvFWPiKfsyQyYpc6e5GpoyvKLHXZ0aio09W2cELMnm
iNwhaKwm2zRGanzIE4OuUpMrR3lJigSMCMWl3SZJqwlJ0KjVFAKZNbXOahxsYu48fewhikbJrsUy
CgZZHowrYZb3Q08XfQvLJu+Po3hShm2hRng44+SN3l6DihQF+jZJZXEw5WOH8AoLfAfLuxNVLa8t
7DAwbdO94GiQgxK7rd0yta0JN1VITRY2Q21R1TZ0I0wcCie7ztAXmDLZNqbX4hwQq4cT/I6TalKa
i7H2x4MSFeOxigxlZ9VVAZBRD4fFCPtGscvhY+M34qptCmNGj8pzJAgw33BjXodV7R/leYR1ttCo
UVJzhEih6Og5UnnqR/FAlwdXC0G3Cm5Tavt71Qxukdk25gZN/Og6nQOnwuHf0ZYyZhP2kemcjzfm
aI0owJrKxqe6NIMdxAf9rLNnbmHU1+IsnIr+qGs87LxSS3MVAoXPzdzx1gB91jrjjbzHZLzE9Tg2
XQ8hMdCcY59EudF/AMkzdinWP/Ds1BD1fWGT1wKqdGa2qJrofMEO06Npm/FqPZZOEuxQKXQAxLZT
HsFOUS5Cop8O85zIHG/S4mOkDMVBaRJ9SEM7OSiHPjkqWLAOQ7/sj7IwjvcaTaxLmWoCmXFt7tME
EmInRYpalgrTJ9TTTSsCOgaZFGcZU4O1UEPEKvzs0ekTTMx9oRS3+OGy4ynao5G14Z7GbnHmT87o
9h08c1yhPlhU//seBtAmUoNsM2hjDSAYlFawUiMt/6ySzrXOhM+yPxg2qj5hoAgFNnFLHs7HpHQQ
rLR5dJyldXCok7mnb/w0U4n4GXVenexBaK1fQO3C+RsEQxZuC5C4SQwNKXRtogXnW2XrIOmVPeT9
flW2gb2h5+/g3ZuXKzWlM457DCV82BZo2tXsMI8g7/RaFFwmHi6OU5IwdJ4gHRGjyoMh6bWNNfjq
QSiNEd9Kpo9ErYvsBttRO8ohRFqsAqHUgsNGx+dI1au7gc35srbL6rTDmeHecTDW1yleMP0oSiRx
0O2MxlIv+qi886IqoEeiCRhwhXVSKBqSbklkpjVF4Cw9oCaPuEeXaWm7YI5sMOnHt6upi8On0Ymd
U78XBVYrBkk6ckCYXcwsUBnPBk5jWBCUFSrdLk5CLV81nKEJpqLXPXRY08S92u/xWn8sEcmeK5Dl
qW9G7X5M9PvEr2CvWUgPpzTp176UD0UZQervR7K+tMIFjAEqsWNMJcn/w4Eni/zThOiaTa9Y3hEB
McA0dt2q+MSnwWOQ2/nZYHghvliEsZEe1B6pUX6G8LrYshNEm7R3vBWeFs0B1iiha/dSUVdxOeb3
lZXwntW4fhlVwppmFb2rQDR3TQrRrTrirYt8AchFjTvXpJG9Ui0kE9DWo+YIg+cUdGcKvKMIAQUY
E/4qvq74bDRRp19aQkn38wJ6NIaVeVBiaXoVTr5/akpzNvGKkzUpAclJX2BdBscMQ4Q8qmndhwDC
zuBAp5i1YlpmVfcp3d9V2agA9SmGO3VQtwSHoeHkZnCQaObFH89RsR4Im7exchiD29Hx+yO8boqH
Mki9tVN2xaatkv7QAHHadUE3bQ1RDXtCnJzzUgDmRlXfUoPiKbdRbS0L9lhMNOep71vqSYeBwwiQ
EGvnvqj0o8Bs1SvkYM7a4fCGyEl6WzQh2S6JRmXdKmW/i5G879vG6HeAzxyRY9T5uU/uUpOs1UYt
ka4nkBGwOQ1A+zKo2YLzpkKlXiGUHyCe1XmGqLSEBRvhFIxV3kqvLP84M9Jsa5qacq8gD3lfAoXn
m06fpYFJjkhDI+SDZTvR9NNW73GoCUOHTbjFstBr8T6o9FzZ8Pn6vo3xhImLAmH/KOrsKrQa/bJB
I4gyPahrKLbp1L2H1lNVGyUcydUqejKjV72o48sxIm1+VUEUxvyAVcOdpra50qGD33ZR168hJOZ3
EANqH1MSjZhpwI6ZNB35R5EdpJcGyRv6ZozYEjYl2ViQInTE115Z3dqRHuy7wnnoujYk0VUW25HM
uXXVGsFZWftylVtZ+xEbRtMtNF//2EF1PoP5233GCSJ0h9b3Pvu9A1g+YKO8imWgWsBgJpwKjVC2
G1MTdr0CxQFf7FOpHIxw7NAzT/G4E1BA9nHQ2tvSKdMPXpQlZ3AUm6vC8/RTGD34ztRJX+6SuM2O
O0NV90oZmxg39UO0UgO6SKnqpQf4QU+upQOemXViu9CY1RvpZ4pNqFkdkt2LCAqBkBIOvP1WcFqF
lfUUWAw4v6nWnCVs7BGhRK/IKzM/RVnWQQeGfLC2E8Vf60MwHDhWlJxpucERyOFWYYpDKFh5qRqY
7n+Ztk4wi4b5jjqqOKB4MW6zkVQ25lBChMA7+rll8L+Ixmzc/+eIxkU43j1+R9l7RjTmf/UF0bDf
abpUOfdLQZ8FCOMrbU8X71TV0VGvk1CiLgS8bxFOiEWsOVIYmIM/WFKlvyIazjuwDDTvCKBxXKVW
/juIBrzO7zs9MIpUywJTETrUQQJy51bsi44SHBLcw2kyrCPVmjAxaEuZ0GLCnb3IjZ0Bql7d2ETZ
5p/TsfeLZiWjsR3DQx2jVThVjT5Y6Fxh5KTYEijl2CkQNoLIkitTGWKb2lg1CMsxagqpZN0UjV2t
jQ6KmbZCMFALIgBri+gMEWf4Roy6OT5Olq54DwRpl/l7Q8F8psPAym9nKjT5m/qZLHLPPIWfHpcn
cjSjE6Um1pHMp1LZw+u1MbMxEaB0GExrLok5eAmtKGL0x1ILdcxkMEwK9pHnh7eTWkXDYWfWWCXp
jtNpDxa+Ipzgm4gKf4XwYUw2kQKiue1pIOunjdoU5wGn9/4Iv4lJPbIRSR8HHSSxw0mvsGFeIbpR
0VD7hX/YBeJQGRGXrKyWY/8qqLr2uEuHnHMO3LKUsCYLTBkPqSQiOtHXQgAkzBdMiNfcAm0IW71U
ecd1Ok1G1W8IUq4hIMWalqUr0WtK5CNRUTC6yHBJGz9qUhnDC0+b0Nh6XdG2BGhNo9ZscHUTw0br
qLlgNndKMm3Thucli6FdW1npWLccNRUFj73eRK+WWOgr/AA65dpuETRsECRz5AvVpJyLP4KrkP0p
ovDUvV0JXDf4XiPtUl2BrXM2LiLB2MSd4s4bLHh7Y890P/YXfSGCFtM48J/Vh4sS0SnZkmh80A7a
lIWicM4qimEI3mdFaQqXGRBXR2owxNXJsCgeM5KBZpFcHiu34ORTey0rx8JdiQFKg/sG/7J2G490
H7dy0Vzadtb01w0R3eR6F2ZGez/nb2HJcGxtUG4KdZZxhlUDHSZVI2SfMgzAG6w+ipqL0pnK7CRq
Bk5AcYs0/LheJHh6RWag6sadIqYzwoTkHL4E6H5NXxXyU5P1DgcMC2B7DUNdgwK60EEhkEcNrmGd
Ut2EXe15D/7cBKEBwIHMrZ/7JcTK4NM1Lu2UpiYI8XO0tFnSpeWC37JOgy0vTWdpycz9mWo0cusW
My7IdWLp5JQCix1sxn0TNpxVd+WlpvoeD8hJjXSnwoTFHWlpFMELg5xzGBZtQCcJNUbteBs/spO6
rpAByWDw9ilJAcVjiO8iYRQONAf4HYSmW+dj7WEtDowRwEXw/fzKIm4Lp/5+CKtnG4j/H/aZL99x
ToN2ybZsxvftUzVePNVt0nxDkeffnueoEC7z/+yPvsLTP/+gfzwtV74kOe9f/7x7xFVmQzOnCh+a
l7TxL6g64ON3O9fyvZYv/dbHJHfcW/vI5+Mhzj4D3doEVVx+/vmPBDfsL79m/9KkCtcbeH35Aazg
ei+G6c8G4u17fB7Rt//mrRt4HqKDx3/988s4AO782jioOLOCR0p15hjMP9+Pg/aO9BgHMjqJPcvP
/6NxeMjbDFO9iyc/zL/zp8UX598bglef8GIq6O/maYCon4f8cg4gzwdBdGYgb/kBRPwt58Dz93qG
ub+9Wn/jXYBIAiIGE8P640ZfjoP5zgZC1cVMNJl/ANR+y3H4NyfCq6XlxURAUCIABLE2fb5RBvbl
OGjvJFIUiffV869/13F4/l7/+XyY10beBkBYglS/vPQvxkE67wyJCYaKCfTy87u+F89r9n8+DppF
mATZr0L/sz2CwgdXA3D+r8P0W74XMEN+bY+Q8zhAWcPu/+uNvpgPhkoViGLf+fpryBC/4zjMJIxf
GwfrnQ3NbqZXfJv4L8ZBMl0cZBzwbX7PAfjBAedvH5rMd6rkXCRnPs2LO9clgSzQ+CBnPc+P51PJ
b3RaolH9y6sBqTO6zZrnvLp5MachwvF5nhNwMX+3p/9Naflrs19/Z5PEI2AaPj9kZvmLOTDvClgj
zcGOzwNBM+Z3XAV+YPH+7ZdAe4fWCrBJ++nuqGvvBGWDjk/Cb/ou/NHF+7X5wEtPDiZ04Vfvg/GO
ecABAvLr8vM33od/Y8X4Vo2ugzB5XOrQ8Kn+Wbn6Z3/wtfr68fdfKq+5vJrLiu/+cC5Ln6/9R5n6
398dJZfq8MUvv1aLy3W+/PMvN/jjpb+71te7+vo/9+FTdVc9BOPyi/HL1zy9Sylk/8zo589r6W9P
/a2PxQ/tTc32L3785d19G/9Y1s9b9B8j+EMX4N/65m+2rX/xa5/mVRM8Vdk/tiRnNTyVr1/3RUVO
Z+JXb+H0Lqp+msLCq/Srn/2mTuEXh4dJ80Z28C9++FvJNL/40W/F1P3iR7t3dcOE+frcXswTTuW/
+iwZ79Vd8FPVCSew/wuf/pYl4psD87N17lv77MfV72tb7Gf/7Pulff6Lh+Tprvrv/wMAAP//</cx:binary>
              </cx:geoCache>
            </cx:geography>
          </cx:layoutPr>
          <cx:valueColors>
            <cx:minColor>
              <a:srgbClr val="F2F0F5"/>
            </cx:minColor>
            <cx:maxColor>
              <a:srgbClr val="5F5490"/>
            </cx:maxColor>
          </cx:valueColors>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3.xml"/><Relationship Id="rId5" Type="http://schemas.microsoft.com/office/2014/relationships/chartEx" Target="../charts/chartEx2.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8" Type="http://schemas.microsoft.com/office/2014/relationships/chartEx" Target="../charts/chartEx4.xml"/><Relationship Id="rId3" Type="http://schemas.openxmlformats.org/officeDocument/2006/relationships/chart" Target="../charts/chart4.xml"/><Relationship Id="rId7" Type="http://schemas.openxmlformats.org/officeDocument/2006/relationships/chart" Target="../charts/chart7.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hyperlink" Target="#Drilldown!A1"/><Relationship Id="rId5" Type="http://schemas.openxmlformats.org/officeDocument/2006/relationships/chart" Target="../charts/chart6.xml"/><Relationship Id="rId10" Type="http://schemas.openxmlformats.org/officeDocument/2006/relationships/image" Target="../media/image4.svg"/><Relationship Id="rId4" Type="http://schemas.openxmlformats.org/officeDocument/2006/relationships/chart" Target="../charts/chart5.xml"/><Relationship Id="rId9" Type="http://schemas.openxmlformats.org/officeDocument/2006/relationships/image" Target="../media/image3.png"/></Relationships>
</file>

<file path=xl/drawings/_rels/drawing3.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chart" Target="../charts/chart10.xml"/><Relationship Id="rId7" Type="http://schemas.microsoft.com/office/2014/relationships/chartEx" Target="../charts/chartEx6.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2.xml"/><Relationship Id="rId11" Type="http://schemas.openxmlformats.org/officeDocument/2006/relationships/chart" Target="../charts/chart15.xml"/><Relationship Id="rId5" Type="http://schemas.openxmlformats.org/officeDocument/2006/relationships/chart" Target="../charts/chart11.xml"/><Relationship Id="rId10" Type="http://schemas.microsoft.com/office/2014/relationships/chartEx" Target="../charts/chartEx7.xml"/><Relationship Id="rId4" Type="http://schemas.microsoft.com/office/2014/relationships/chartEx" Target="../charts/chartEx5.xml"/><Relationship Id="rId9"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Overview!A1"/><Relationship Id="rId7" Type="http://schemas.openxmlformats.org/officeDocument/2006/relationships/chart" Target="../charts/chart19.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18.xml"/><Relationship Id="rId5" Type="http://schemas.openxmlformats.org/officeDocument/2006/relationships/chart" Target="../charts/chart17.xml"/><Relationship Id="rId10" Type="http://schemas.microsoft.com/office/2014/relationships/chartEx" Target="../charts/chartEx8.xml"/><Relationship Id="rId4" Type="http://schemas.openxmlformats.org/officeDocument/2006/relationships/chart" Target="../charts/chart16.xml"/><Relationship Id="rId9"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xdr:from>
      <xdr:col>9</xdr:col>
      <xdr:colOff>600075</xdr:colOff>
      <xdr:row>17</xdr:row>
      <xdr:rowOff>9525</xdr:rowOff>
    </xdr:from>
    <xdr:to>
      <xdr:col>15</xdr:col>
      <xdr:colOff>282575</xdr:colOff>
      <xdr:row>31</xdr:row>
      <xdr:rowOff>168275</xdr:rowOff>
    </xdr:to>
    <xdr:graphicFrame macro="">
      <xdr:nvGraphicFramePr>
        <xdr:cNvPr id="2" name="Chart 1">
          <a:extLst>
            <a:ext uri="{FF2B5EF4-FFF2-40B4-BE49-F238E27FC236}">
              <a16:creationId xmlns:a16="http://schemas.microsoft.com/office/drawing/2014/main" id="{F9E47649-7C30-58C4-667A-E366EA4A2F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723900</xdr:colOff>
      <xdr:row>18</xdr:row>
      <xdr:rowOff>93662</xdr:rowOff>
    </xdr:from>
    <xdr:to>
      <xdr:col>19</xdr:col>
      <xdr:colOff>104775</xdr:colOff>
      <xdr:row>33</xdr:row>
      <xdr:rowOff>122237</xdr:rowOff>
    </xdr:to>
    <xdr:graphicFrame macro="">
      <xdr:nvGraphicFramePr>
        <xdr:cNvPr id="5" name="Chart 4">
          <a:extLst>
            <a:ext uri="{FF2B5EF4-FFF2-40B4-BE49-F238E27FC236}">
              <a16:creationId xmlns:a16="http://schemas.microsoft.com/office/drawing/2014/main" id="{2C7CE511-F308-A8B8-810A-41C5C1F17C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777875</xdr:colOff>
      <xdr:row>7</xdr:row>
      <xdr:rowOff>7937</xdr:rowOff>
    </xdr:from>
    <xdr:to>
      <xdr:col>24</xdr:col>
      <xdr:colOff>409575</xdr:colOff>
      <xdr:row>22</xdr:row>
      <xdr:rowOff>39687</xdr:rowOff>
    </xdr:to>
    <xdr:graphicFrame macro="">
      <xdr:nvGraphicFramePr>
        <xdr:cNvPr id="6" name="Chart 5">
          <a:extLst>
            <a:ext uri="{FF2B5EF4-FFF2-40B4-BE49-F238E27FC236}">
              <a16:creationId xmlns:a16="http://schemas.microsoft.com/office/drawing/2014/main" id="{959EE9EB-A1A7-B9F2-E0F9-DDD5730AFC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2338</xdr:colOff>
      <xdr:row>35</xdr:row>
      <xdr:rowOff>1837</xdr:rowOff>
    </xdr:from>
    <xdr:to>
      <xdr:col>23</xdr:col>
      <xdr:colOff>465554</xdr:colOff>
      <xdr:row>49</xdr:row>
      <xdr:rowOff>171616</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217860F0-0C02-F003-72C1-F60DAEABAE4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8976138" y="6447087"/>
              <a:ext cx="4578016" cy="2747879"/>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31</xdr:col>
      <xdr:colOff>445167</xdr:colOff>
      <xdr:row>31</xdr:row>
      <xdr:rowOff>177298</xdr:rowOff>
    </xdr:from>
    <xdr:to>
      <xdr:col>37</xdr:col>
      <xdr:colOff>248317</xdr:colOff>
      <xdr:row>46</xdr:row>
      <xdr:rowOff>163261</xdr:rowOff>
    </xdr:to>
    <mc:AlternateContent xmlns:mc="http://schemas.openxmlformats.org/markup-compatibility/2006">
      <mc:Choice xmlns:cx4="http://schemas.microsoft.com/office/drawing/2016/5/10/chartex" Requires="cx4">
        <xdr:graphicFrame macro="">
          <xdr:nvGraphicFramePr>
            <xdr:cNvPr id="7" name="Chart 6">
              <a:extLst>
                <a:ext uri="{FF2B5EF4-FFF2-40B4-BE49-F238E27FC236}">
                  <a16:creationId xmlns:a16="http://schemas.microsoft.com/office/drawing/2014/main" id="{84D46BCA-40C1-9E4F-7756-125BA1DDE94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31287117" y="5885948"/>
              <a:ext cx="4527550" cy="2748213"/>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23</xdr:col>
      <xdr:colOff>668420</xdr:colOff>
      <xdr:row>34</xdr:row>
      <xdr:rowOff>28240</xdr:rowOff>
    </xdr:from>
    <xdr:to>
      <xdr:col>27</xdr:col>
      <xdr:colOff>451001</xdr:colOff>
      <xdr:row>48</xdr:row>
      <xdr:rowOff>147993</xdr:rowOff>
    </xdr:to>
    <mc:AlternateContent xmlns:mc="http://schemas.openxmlformats.org/markup-compatibility/2006">
      <mc:Choice xmlns:cx4="http://schemas.microsoft.com/office/drawing/2016/5/10/chartex" Requires="cx4">
        <xdr:graphicFrame macro="">
          <xdr:nvGraphicFramePr>
            <xdr:cNvPr id="8" name="Chart 7">
              <a:extLst>
                <a:ext uri="{FF2B5EF4-FFF2-40B4-BE49-F238E27FC236}">
                  <a16:creationId xmlns:a16="http://schemas.microsoft.com/office/drawing/2014/main" id="{6F17322A-02B6-40AD-8388-797D41F9128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3757020" y="6289340"/>
              <a:ext cx="2868681" cy="2697853"/>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3</xdr:col>
      <xdr:colOff>431801</xdr:colOff>
      <xdr:row>57</xdr:row>
      <xdr:rowOff>57150</xdr:rowOff>
    </xdr:to>
    <xdr:sp macro="" textlink="">
      <xdr:nvSpPr>
        <xdr:cNvPr id="2" name="Rectangle 1">
          <a:extLst>
            <a:ext uri="{FF2B5EF4-FFF2-40B4-BE49-F238E27FC236}">
              <a16:creationId xmlns:a16="http://schemas.microsoft.com/office/drawing/2014/main" id="{ED242ECB-9831-4A7E-91DE-22073C426BF7}"/>
            </a:ext>
          </a:extLst>
        </xdr:cNvPr>
        <xdr:cNvSpPr/>
      </xdr:nvSpPr>
      <xdr:spPr>
        <a:xfrm>
          <a:off x="1" y="0"/>
          <a:ext cx="2260600" cy="10674350"/>
        </a:xfrm>
        <a:prstGeom prst="rect">
          <a:avLst/>
        </a:prstGeom>
        <a:solidFill>
          <a:srgbClr val="312B5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kern="1200"/>
            <a:t>  </a:t>
          </a:r>
        </a:p>
      </xdr:txBody>
    </xdr:sp>
    <xdr:clientData/>
  </xdr:twoCellAnchor>
  <xdr:twoCellAnchor>
    <xdr:from>
      <xdr:col>1</xdr:col>
      <xdr:colOff>27305</xdr:colOff>
      <xdr:row>0</xdr:row>
      <xdr:rowOff>0</xdr:rowOff>
    </xdr:from>
    <xdr:to>
      <xdr:col>3</xdr:col>
      <xdr:colOff>414868</xdr:colOff>
      <xdr:row>57</xdr:row>
      <xdr:rowOff>45359</xdr:rowOff>
    </xdr:to>
    <xdr:sp macro="" textlink="">
      <xdr:nvSpPr>
        <xdr:cNvPr id="3" name="Rectangle: Top Corners Rounded 2">
          <a:extLst>
            <a:ext uri="{FF2B5EF4-FFF2-40B4-BE49-F238E27FC236}">
              <a16:creationId xmlns:a16="http://schemas.microsoft.com/office/drawing/2014/main" id="{CF560AA8-26E6-4FBA-8DD1-BBE71FAFD8D4}"/>
            </a:ext>
          </a:extLst>
        </xdr:cNvPr>
        <xdr:cNvSpPr/>
      </xdr:nvSpPr>
      <xdr:spPr>
        <a:xfrm rot="16200000">
          <a:off x="-3756736" y="4391827"/>
          <a:ext cx="10386788" cy="1603134"/>
        </a:xfrm>
        <a:prstGeom prst="round2SameRect">
          <a:avLst/>
        </a:prstGeom>
        <a:solidFill>
          <a:srgbClr val="5F549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twoCellAnchor>
    <xdr:from>
      <xdr:col>3</xdr:col>
      <xdr:colOff>415464</xdr:colOff>
      <xdr:row>0</xdr:row>
      <xdr:rowOff>0</xdr:rowOff>
    </xdr:from>
    <xdr:to>
      <xdr:col>25</xdr:col>
      <xdr:colOff>598716</xdr:colOff>
      <xdr:row>57</xdr:row>
      <xdr:rowOff>108859</xdr:rowOff>
    </xdr:to>
    <xdr:sp macro="" textlink="">
      <xdr:nvSpPr>
        <xdr:cNvPr id="4" name="Rectangle: Top Corners Rounded 3">
          <a:extLst>
            <a:ext uri="{FF2B5EF4-FFF2-40B4-BE49-F238E27FC236}">
              <a16:creationId xmlns:a16="http://schemas.microsoft.com/office/drawing/2014/main" id="{FD076606-2DAB-49BA-812A-DB3B97F3C469}"/>
            </a:ext>
          </a:extLst>
        </xdr:cNvPr>
        <xdr:cNvSpPr/>
      </xdr:nvSpPr>
      <xdr:spPr>
        <a:xfrm rot="5400000">
          <a:off x="3790946" y="-1552125"/>
          <a:ext cx="10450288" cy="13554538"/>
        </a:xfrm>
        <a:prstGeom prst="round2SameRect">
          <a:avLst>
            <a:gd name="adj1" fmla="val 6734"/>
            <a:gd name="adj2" fmla="val 1934"/>
          </a:avLst>
        </a:prstGeom>
        <a:solidFill>
          <a:srgbClr val="F2F0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kern="1200"/>
            <a:t>»½	</a:t>
          </a:r>
          <a:r>
            <a:rPr lang="en-GB" sz="1100" kern="1200" baseline="30000"/>
            <a:t>	+_</a:t>
          </a:r>
          <a:endParaRPr lang="en-GB" sz="1100" kern="1200"/>
        </a:p>
      </xdr:txBody>
    </xdr:sp>
    <xdr:clientData/>
  </xdr:twoCellAnchor>
  <xdr:twoCellAnchor>
    <xdr:from>
      <xdr:col>1</xdr:col>
      <xdr:colOff>71753</xdr:colOff>
      <xdr:row>8</xdr:row>
      <xdr:rowOff>34928</xdr:rowOff>
    </xdr:from>
    <xdr:to>
      <xdr:col>3</xdr:col>
      <xdr:colOff>434199</xdr:colOff>
      <xdr:row>15</xdr:row>
      <xdr:rowOff>85725</xdr:rowOff>
    </xdr:to>
    <xdr:grpSp>
      <xdr:nvGrpSpPr>
        <xdr:cNvPr id="5" name="Group 4">
          <a:extLst>
            <a:ext uri="{FF2B5EF4-FFF2-40B4-BE49-F238E27FC236}">
              <a16:creationId xmlns:a16="http://schemas.microsoft.com/office/drawing/2014/main" id="{C4D1EFDD-B1C7-4616-BE4B-A576BB40EF89}"/>
            </a:ext>
          </a:extLst>
        </xdr:cNvPr>
        <xdr:cNvGrpSpPr/>
      </xdr:nvGrpSpPr>
      <xdr:grpSpPr>
        <a:xfrm>
          <a:off x="679539" y="1486357"/>
          <a:ext cx="1578017" cy="1320797"/>
          <a:chOff x="811528" y="2447928"/>
          <a:chExt cx="1581646" cy="1311272"/>
        </a:xfrm>
      </xdr:grpSpPr>
      <xdr:sp macro="" textlink="">
        <xdr:nvSpPr>
          <xdr:cNvPr id="6" name="Rectangle: Top Corners Rounded 5">
            <a:extLst>
              <a:ext uri="{FF2B5EF4-FFF2-40B4-BE49-F238E27FC236}">
                <a16:creationId xmlns:a16="http://schemas.microsoft.com/office/drawing/2014/main" id="{BB3B48F2-BB2A-6FD8-1751-89A626AD94B3}"/>
              </a:ext>
            </a:extLst>
          </xdr:cNvPr>
          <xdr:cNvSpPr/>
        </xdr:nvSpPr>
        <xdr:spPr>
          <a:xfrm rot="16200000">
            <a:off x="1126806" y="2512056"/>
            <a:ext cx="561340" cy="1191895"/>
          </a:xfrm>
          <a:prstGeom prst="round2SameRect">
            <a:avLst>
              <a:gd name="adj1" fmla="val 50000"/>
              <a:gd name="adj2" fmla="val 0"/>
            </a:avLst>
          </a:prstGeom>
          <a:solidFill>
            <a:srgbClr val="F2F0F5"/>
          </a:solidFill>
          <a:ln w="19050" cap="flat" cmpd="sng" algn="ctr">
            <a:noFill/>
            <a:prstDash val="solid"/>
            <a:miter lim="800000"/>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indent="0" algn="l" defTabSz="914400" rtl="0" eaLnBrk="1" latinLnBrk="0" hangingPunct="1">
              <a:defRPr sz="1100" kern="1200">
                <a:solidFill>
                  <a:schemeClr val="lt1"/>
                </a:solidFill>
                <a:latin typeface="+mn-lt"/>
                <a:ea typeface="+mn-ea"/>
                <a:cs typeface="+mn-cs"/>
              </a:defRPr>
            </a:lvl1pPr>
            <a:lvl2pPr marL="457200" indent="0" algn="l" defTabSz="914400" rtl="0" eaLnBrk="1" latinLnBrk="0" hangingPunct="1">
              <a:defRPr sz="1100" kern="1200">
                <a:solidFill>
                  <a:schemeClr val="lt1"/>
                </a:solidFill>
                <a:latin typeface="+mn-lt"/>
                <a:ea typeface="+mn-ea"/>
                <a:cs typeface="+mn-cs"/>
              </a:defRPr>
            </a:lvl2pPr>
            <a:lvl3pPr marL="914400" indent="0" algn="l" defTabSz="914400" rtl="0" eaLnBrk="1" latinLnBrk="0" hangingPunct="1">
              <a:defRPr sz="1100" kern="1200">
                <a:solidFill>
                  <a:schemeClr val="lt1"/>
                </a:solidFill>
                <a:latin typeface="+mn-lt"/>
                <a:ea typeface="+mn-ea"/>
                <a:cs typeface="+mn-cs"/>
              </a:defRPr>
            </a:lvl3pPr>
            <a:lvl4pPr marL="1371600" indent="0" algn="l" defTabSz="914400" rtl="0" eaLnBrk="1" latinLnBrk="0" hangingPunct="1">
              <a:defRPr sz="1100" kern="1200">
                <a:solidFill>
                  <a:schemeClr val="lt1"/>
                </a:solidFill>
                <a:latin typeface="+mn-lt"/>
                <a:ea typeface="+mn-ea"/>
                <a:cs typeface="+mn-cs"/>
              </a:defRPr>
            </a:lvl4pPr>
            <a:lvl5pPr marL="1828800" indent="0" algn="l" defTabSz="914400" rtl="0" eaLnBrk="1" latinLnBrk="0" hangingPunct="1">
              <a:defRPr sz="1100" kern="1200">
                <a:solidFill>
                  <a:schemeClr val="lt1"/>
                </a:solidFill>
                <a:latin typeface="+mn-lt"/>
                <a:ea typeface="+mn-ea"/>
                <a:cs typeface="+mn-cs"/>
              </a:defRPr>
            </a:lvl5pPr>
            <a:lvl6pPr marL="2286000" indent="0" algn="l" defTabSz="914400" rtl="0" eaLnBrk="1" latinLnBrk="0" hangingPunct="1">
              <a:defRPr sz="1100" kern="1200">
                <a:solidFill>
                  <a:schemeClr val="lt1"/>
                </a:solidFill>
                <a:latin typeface="+mn-lt"/>
                <a:ea typeface="+mn-ea"/>
                <a:cs typeface="+mn-cs"/>
              </a:defRPr>
            </a:lvl6pPr>
            <a:lvl7pPr marL="2743200" indent="0" algn="l" defTabSz="914400" rtl="0" eaLnBrk="1" latinLnBrk="0" hangingPunct="1">
              <a:defRPr sz="1100" kern="1200">
                <a:solidFill>
                  <a:schemeClr val="lt1"/>
                </a:solidFill>
                <a:latin typeface="+mn-lt"/>
                <a:ea typeface="+mn-ea"/>
                <a:cs typeface="+mn-cs"/>
              </a:defRPr>
            </a:lvl7pPr>
            <a:lvl8pPr marL="3200400" indent="0" algn="l" defTabSz="914400" rtl="0" eaLnBrk="1" latinLnBrk="0" hangingPunct="1">
              <a:defRPr sz="1100" kern="1200">
                <a:solidFill>
                  <a:schemeClr val="lt1"/>
                </a:solidFill>
                <a:latin typeface="+mn-lt"/>
                <a:ea typeface="+mn-ea"/>
                <a:cs typeface="+mn-cs"/>
              </a:defRPr>
            </a:lvl8pPr>
            <a:lvl9pPr marL="3657600" indent="0" algn="l" defTabSz="914400" rtl="0" eaLnBrk="1" latinLnBrk="0" hangingPunct="1">
              <a:defRPr sz="1100" kern="12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GB" sz="1100" b="0" i="0" u="none" strike="noStrike" kern="1200" cap="none" spc="0" normalizeH="0" baseline="0">
                <a:ln>
                  <a:noFill/>
                </a:ln>
                <a:solidFill>
                  <a:sysClr val="window" lastClr="FFFFFF"/>
                </a:solidFill>
                <a:effectLst/>
                <a:uLnTx/>
                <a:uFillTx/>
                <a:latin typeface="Aptos Narrow" panose="02110004020202020204"/>
                <a:ea typeface="+mn-ea"/>
                <a:cs typeface="+mn-cs"/>
              </a:rPr>
              <a:t> </a:t>
            </a:r>
          </a:p>
        </xdr:txBody>
      </xdr:sp>
      <xdr:sp macro="" textlink="">
        <xdr:nvSpPr>
          <xdr:cNvPr id="7" name="Free-form: Shape 6">
            <a:extLst>
              <a:ext uri="{FF2B5EF4-FFF2-40B4-BE49-F238E27FC236}">
                <a16:creationId xmlns:a16="http://schemas.microsoft.com/office/drawing/2014/main" id="{D1289AA0-7349-4FF3-E3FC-413DD31E7B9A}"/>
              </a:ext>
            </a:extLst>
          </xdr:cNvPr>
          <xdr:cNvSpPr/>
        </xdr:nvSpPr>
        <xdr:spPr>
          <a:xfrm>
            <a:off x="2003424" y="2447928"/>
            <a:ext cx="389750" cy="1311272"/>
          </a:xfrm>
          <a:custGeom>
            <a:avLst/>
            <a:gdLst>
              <a:gd name="connsiteX0" fmla="*/ 383400 w 383400"/>
              <a:gd name="connsiteY0" fmla="*/ 0 h 1339200"/>
              <a:gd name="connsiteX1" fmla="*/ 383400 w 383400"/>
              <a:gd name="connsiteY1" fmla="*/ 1339200 h 1339200"/>
              <a:gd name="connsiteX2" fmla="*/ 0 w 383400"/>
              <a:gd name="connsiteY2" fmla="*/ 955800 h 1339200"/>
              <a:gd name="connsiteX3" fmla="*/ 0 w 383400"/>
              <a:gd name="connsiteY3" fmla="*/ 383400 h 1339200"/>
              <a:gd name="connsiteX4" fmla="*/ 383400 w 383400"/>
              <a:gd name="connsiteY4" fmla="*/ 0 h 13392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83400" h="1339200">
                <a:moveTo>
                  <a:pt x="383400" y="0"/>
                </a:moveTo>
                <a:lnTo>
                  <a:pt x="383400" y="1339200"/>
                </a:lnTo>
                <a:cubicBezTo>
                  <a:pt x="383400" y="1127454"/>
                  <a:pt x="211746" y="955800"/>
                  <a:pt x="0" y="955800"/>
                </a:cubicBezTo>
                <a:lnTo>
                  <a:pt x="0" y="383400"/>
                </a:lnTo>
                <a:cubicBezTo>
                  <a:pt x="211746" y="383400"/>
                  <a:pt x="383400" y="211746"/>
                  <a:pt x="383400" y="0"/>
                </a:cubicBezTo>
                <a:close/>
              </a:path>
            </a:pathLst>
          </a:custGeom>
          <a:solidFill>
            <a:srgbClr val="F2F0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GB"/>
          </a:p>
        </xdr:txBody>
      </xdr:sp>
    </xdr:grpSp>
    <xdr:clientData/>
  </xdr:twoCellAnchor>
  <xdr:twoCellAnchor editAs="oneCell">
    <xdr:from>
      <xdr:col>1</xdr:col>
      <xdr:colOff>267757</xdr:colOff>
      <xdr:row>2</xdr:row>
      <xdr:rowOff>186067</xdr:rowOff>
    </xdr:from>
    <xdr:to>
      <xdr:col>3</xdr:col>
      <xdr:colOff>262466</xdr:colOff>
      <xdr:row>9</xdr:row>
      <xdr:rowOff>16933</xdr:rowOff>
    </xdr:to>
    <xdr:pic>
      <xdr:nvPicPr>
        <xdr:cNvPr id="8" name="Graphic 7" descr="Convertible with solid fill">
          <a:extLst>
            <a:ext uri="{FF2B5EF4-FFF2-40B4-BE49-F238E27FC236}">
              <a16:creationId xmlns:a16="http://schemas.microsoft.com/office/drawing/2014/main" id="{A2FDEC6C-77F8-4E6C-BAE0-44E30047335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77357" y="558600"/>
          <a:ext cx="1213909" cy="1134733"/>
        </a:xfrm>
        <a:prstGeom prst="rect">
          <a:avLst/>
        </a:prstGeom>
      </xdr:spPr>
    </xdr:pic>
    <xdr:clientData/>
  </xdr:twoCellAnchor>
  <xdr:twoCellAnchor>
    <xdr:from>
      <xdr:col>4</xdr:col>
      <xdr:colOff>393375</xdr:colOff>
      <xdr:row>0</xdr:row>
      <xdr:rowOff>72571</xdr:rowOff>
    </xdr:from>
    <xdr:to>
      <xdr:col>24</xdr:col>
      <xdr:colOff>283308</xdr:colOff>
      <xdr:row>3</xdr:row>
      <xdr:rowOff>15289</xdr:rowOff>
    </xdr:to>
    <xdr:sp macro="" textlink="">
      <xdr:nvSpPr>
        <xdr:cNvPr id="10" name="Rectangle 9">
          <a:extLst>
            <a:ext uri="{FF2B5EF4-FFF2-40B4-BE49-F238E27FC236}">
              <a16:creationId xmlns:a16="http://schemas.microsoft.com/office/drawing/2014/main" id="{A90BA616-C207-4989-948E-950ABE3F56B2}"/>
            </a:ext>
          </a:extLst>
        </xdr:cNvPr>
        <xdr:cNvSpPr/>
      </xdr:nvSpPr>
      <xdr:spPr>
        <a:xfrm>
          <a:off x="2824518" y="72571"/>
          <a:ext cx="12045647" cy="487004"/>
        </a:xfrm>
        <a:prstGeom prst="rect">
          <a:avLst/>
        </a:prstGeom>
        <a:noFill/>
        <a:ln w="31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200">
              <a:solidFill>
                <a:srgbClr val="5F5490"/>
              </a:solidFill>
            </a:rPr>
            <a:t>Saudi Arabia Used Cars Dashboard</a:t>
          </a:r>
          <a:endParaRPr lang="en-GB" sz="3200" kern="1200">
            <a:solidFill>
              <a:srgbClr val="5F5490"/>
            </a:solidFill>
          </a:endParaRPr>
        </a:p>
      </xdr:txBody>
    </xdr:sp>
    <xdr:clientData/>
  </xdr:twoCellAnchor>
  <xdr:twoCellAnchor>
    <xdr:from>
      <xdr:col>15</xdr:col>
      <xdr:colOff>53171</xdr:colOff>
      <xdr:row>4</xdr:row>
      <xdr:rowOff>16880</xdr:rowOff>
    </xdr:from>
    <xdr:to>
      <xdr:col>19</xdr:col>
      <xdr:colOff>494771</xdr:colOff>
      <xdr:row>9</xdr:row>
      <xdr:rowOff>161360</xdr:rowOff>
    </xdr:to>
    <xdr:grpSp>
      <xdr:nvGrpSpPr>
        <xdr:cNvPr id="55" name="Group 54">
          <a:extLst>
            <a:ext uri="{FF2B5EF4-FFF2-40B4-BE49-F238E27FC236}">
              <a16:creationId xmlns:a16="http://schemas.microsoft.com/office/drawing/2014/main" id="{4C9F0D32-12BD-8988-ED02-7133B15D7552}"/>
            </a:ext>
          </a:extLst>
        </xdr:cNvPr>
        <xdr:cNvGrpSpPr/>
      </xdr:nvGrpSpPr>
      <xdr:grpSpPr>
        <a:xfrm>
          <a:off x="9169957" y="742594"/>
          <a:ext cx="2872743" cy="1051623"/>
          <a:chOff x="9148326" y="1200356"/>
          <a:chExt cx="2864369" cy="1076744"/>
        </a:xfrm>
      </xdr:grpSpPr>
      <xdr:grpSp>
        <xdr:nvGrpSpPr>
          <xdr:cNvPr id="17" name="Group 16">
            <a:extLst>
              <a:ext uri="{FF2B5EF4-FFF2-40B4-BE49-F238E27FC236}">
                <a16:creationId xmlns:a16="http://schemas.microsoft.com/office/drawing/2014/main" id="{58AC5D4A-C0BE-4C1E-B593-62F6ED68287C}"/>
              </a:ext>
            </a:extLst>
          </xdr:cNvPr>
          <xdr:cNvGrpSpPr/>
        </xdr:nvGrpSpPr>
        <xdr:grpSpPr>
          <a:xfrm>
            <a:off x="9148326" y="1200356"/>
            <a:ext cx="2864369" cy="1076744"/>
            <a:chOff x="2803210" y="1636714"/>
            <a:chExt cx="3075303" cy="1097281"/>
          </a:xfrm>
        </xdr:grpSpPr>
        <xdr:sp macro="" textlink="">
          <xdr:nvSpPr>
            <xdr:cNvPr id="18" name="Rectangle: Top Corners Rounded 17">
              <a:extLst>
                <a:ext uri="{FF2B5EF4-FFF2-40B4-BE49-F238E27FC236}">
                  <a16:creationId xmlns:a16="http://schemas.microsoft.com/office/drawing/2014/main" id="{6D29F78D-511E-40E4-5280-5A08F33EE553}"/>
                </a:ext>
              </a:extLst>
            </xdr:cNvPr>
            <xdr:cNvSpPr/>
          </xdr:nvSpPr>
          <xdr:spPr>
            <a:xfrm rot="5400000">
              <a:off x="3863658" y="719139"/>
              <a:ext cx="1097280" cy="2932430"/>
            </a:xfrm>
            <a:prstGeom prst="round2SameRect">
              <a:avLst/>
            </a:prstGeom>
            <a:solidFill>
              <a:schemeClr val="bg1"/>
            </a:solidFill>
            <a:ln w="3175">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kern="1200"/>
                <a:t> </a:t>
              </a:r>
            </a:p>
          </xdr:txBody>
        </xdr:sp>
        <xdr:sp macro="" textlink="">
          <xdr:nvSpPr>
            <xdr:cNvPr id="19" name="Rectangle: Top Corners Rounded 18">
              <a:extLst>
                <a:ext uri="{FF2B5EF4-FFF2-40B4-BE49-F238E27FC236}">
                  <a16:creationId xmlns:a16="http://schemas.microsoft.com/office/drawing/2014/main" id="{7D0673C9-3B84-DFAB-BF06-A95687F91FA9}"/>
                </a:ext>
              </a:extLst>
            </xdr:cNvPr>
            <xdr:cNvSpPr/>
          </xdr:nvSpPr>
          <xdr:spPr>
            <a:xfrm rot="16200000">
              <a:off x="2334104" y="2108996"/>
              <a:ext cx="1094105" cy="155893"/>
            </a:xfrm>
            <a:prstGeom prst="round2SameRect">
              <a:avLst>
                <a:gd name="adj1" fmla="val 50000"/>
                <a:gd name="adj2" fmla="val 0"/>
              </a:avLst>
            </a:prstGeom>
            <a:solidFill>
              <a:srgbClr val="34A25A"/>
            </a:solidFill>
            <a:ln w="3175">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kern="1200"/>
                <a:t> </a:t>
              </a:r>
            </a:p>
          </xdr:txBody>
        </xdr:sp>
      </xdr:grpSp>
      <xdr:sp macro="" textlink="">
        <xdr:nvSpPr>
          <xdr:cNvPr id="37" name="Rectangle 36">
            <a:extLst>
              <a:ext uri="{FF2B5EF4-FFF2-40B4-BE49-F238E27FC236}">
                <a16:creationId xmlns:a16="http://schemas.microsoft.com/office/drawing/2014/main" id="{F40BDAF1-58BE-4B69-B9C6-79B58D5EBCB6}"/>
              </a:ext>
            </a:extLst>
          </xdr:cNvPr>
          <xdr:cNvSpPr/>
        </xdr:nvSpPr>
        <xdr:spPr>
          <a:xfrm>
            <a:off x="9282651" y="1234223"/>
            <a:ext cx="2656744" cy="82865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600" kern="1200" baseline="0">
                <a:solidFill>
                  <a:schemeClr val="tx1"/>
                </a:solidFill>
                <a:latin typeface="+mn-lt"/>
                <a:ea typeface="+mn-ea"/>
                <a:cs typeface="+mn-cs"/>
              </a:rPr>
              <a:t>Average Milage in KM</a:t>
            </a:r>
            <a:endParaRPr lang="en-GB" sz="1600" kern="1200">
              <a:solidFill>
                <a:schemeClr val="tx1"/>
              </a:solidFill>
              <a:latin typeface="+mn-lt"/>
              <a:ea typeface="+mn-ea"/>
              <a:cs typeface="+mn-cs"/>
            </a:endParaRPr>
          </a:p>
          <a:p>
            <a:pPr algn="l"/>
            <a:endParaRPr lang="en-GB" sz="1100" kern="1200"/>
          </a:p>
        </xdr:txBody>
      </xdr:sp>
      <xdr:sp macro="" textlink="'Overview Sources'!E2">
        <xdr:nvSpPr>
          <xdr:cNvPr id="38" name="Rectangle 37">
            <a:extLst>
              <a:ext uri="{FF2B5EF4-FFF2-40B4-BE49-F238E27FC236}">
                <a16:creationId xmlns:a16="http://schemas.microsoft.com/office/drawing/2014/main" id="{417634DA-335E-41BE-8A9E-17054F6D1466}"/>
              </a:ext>
            </a:extLst>
          </xdr:cNvPr>
          <xdr:cNvSpPr/>
        </xdr:nvSpPr>
        <xdr:spPr>
          <a:xfrm>
            <a:off x="9478107" y="1510815"/>
            <a:ext cx="2308796" cy="58627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A99AFCF-49D8-46F3-A511-764670F6A0A1}" type="TxLink">
              <a:rPr lang="en-US" sz="2400" b="0" i="0" u="none" strike="noStrike" kern="1200">
                <a:solidFill>
                  <a:srgbClr val="000000"/>
                </a:solidFill>
                <a:latin typeface="Aptos Narrow"/>
                <a:ea typeface="+mn-ea"/>
                <a:cs typeface="+mn-cs"/>
              </a:rPr>
              <a:pPr marL="0" indent="0" algn="ctr"/>
              <a:t> 127,351 </a:t>
            </a:fld>
            <a:endParaRPr lang="en-GB" sz="2400" b="0" i="0" u="none" strike="noStrike" kern="1200">
              <a:solidFill>
                <a:srgbClr val="000000"/>
              </a:solidFill>
              <a:latin typeface="Aptos Narrow"/>
              <a:ea typeface="+mn-ea"/>
              <a:cs typeface="+mn-cs"/>
            </a:endParaRPr>
          </a:p>
        </xdr:txBody>
      </xdr:sp>
    </xdr:grpSp>
    <xdr:clientData/>
  </xdr:twoCellAnchor>
  <xdr:twoCellAnchor>
    <xdr:from>
      <xdr:col>4</xdr:col>
      <xdr:colOff>228854</xdr:colOff>
      <xdr:row>4</xdr:row>
      <xdr:rowOff>21113</xdr:rowOff>
    </xdr:from>
    <xdr:to>
      <xdr:col>9</xdr:col>
      <xdr:colOff>60854</xdr:colOff>
      <xdr:row>9</xdr:row>
      <xdr:rowOff>165593</xdr:rowOff>
    </xdr:to>
    <xdr:grpSp>
      <xdr:nvGrpSpPr>
        <xdr:cNvPr id="51" name="Group 50">
          <a:extLst>
            <a:ext uri="{FF2B5EF4-FFF2-40B4-BE49-F238E27FC236}">
              <a16:creationId xmlns:a16="http://schemas.microsoft.com/office/drawing/2014/main" id="{F3300CFE-CD60-660C-4105-DCD4B32B31D2}"/>
            </a:ext>
          </a:extLst>
        </xdr:cNvPr>
        <xdr:cNvGrpSpPr/>
      </xdr:nvGrpSpPr>
      <xdr:grpSpPr>
        <a:xfrm>
          <a:off x="2659997" y="746827"/>
          <a:ext cx="2870928" cy="1051623"/>
          <a:chOff x="2671162" y="1697527"/>
          <a:chExt cx="2860462" cy="1076744"/>
        </a:xfrm>
      </xdr:grpSpPr>
      <xdr:grpSp>
        <xdr:nvGrpSpPr>
          <xdr:cNvPr id="11" name="Group 10">
            <a:extLst>
              <a:ext uri="{FF2B5EF4-FFF2-40B4-BE49-F238E27FC236}">
                <a16:creationId xmlns:a16="http://schemas.microsoft.com/office/drawing/2014/main" id="{EFDA622E-8A69-4D9B-9915-4234C634351C}"/>
              </a:ext>
            </a:extLst>
          </xdr:cNvPr>
          <xdr:cNvGrpSpPr/>
        </xdr:nvGrpSpPr>
        <xdr:grpSpPr>
          <a:xfrm>
            <a:off x="2671162" y="1697527"/>
            <a:ext cx="2860462" cy="1076744"/>
            <a:chOff x="2803210" y="1636714"/>
            <a:chExt cx="3075304" cy="1097281"/>
          </a:xfrm>
        </xdr:grpSpPr>
        <xdr:sp macro="" textlink="">
          <xdr:nvSpPr>
            <xdr:cNvPr id="12" name="Rectangle: Top Corners Rounded 11">
              <a:extLst>
                <a:ext uri="{FF2B5EF4-FFF2-40B4-BE49-F238E27FC236}">
                  <a16:creationId xmlns:a16="http://schemas.microsoft.com/office/drawing/2014/main" id="{6F6B5BF8-2C62-ED17-AE9F-3AACD1993615}"/>
                </a:ext>
              </a:extLst>
            </xdr:cNvPr>
            <xdr:cNvSpPr/>
          </xdr:nvSpPr>
          <xdr:spPr>
            <a:xfrm rot="5400000">
              <a:off x="3863659" y="719139"/>
              <a:ext cx="1097280" cy="2932430"/>
            </a:xfrm>
            <a:prstGeom prst="round2SameRect">
              <a:avLst/>
            </a:prstGeom>
            <a:solidFill>
              <a:schemeClr val="bg1"/>
            </a:solidFill>
            <a:ln w="3175">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kern="1200"/>
                <a:t> </a:t>
              </a:r>
            </a:p>
          </xdr:txBody>
        </xdr:sp>
        <xdr:sp macro="" textlink="">
          <xdr:nvSpPr>
            <xdr:cNvPr id="13" name="Rectangle: Top Corners Rounded 12">
              <a:extLst>
                <a:ext uri="{FF2B5EF4-FFF2-40B4-BE49-F238E27FC236}">
                  <a16:creationId xmlns:a16="http://schemas.microsoft.com/office/drawing/2014/main" id="{1A4E73A1-5485-CA0C-6659-E2BD8B23F639}"/>
                </a:ext>
              </a:extLst>
            </xdr:cNvPr>
            <xdr:cNvSpPr/>
          </xdr:nvSpPr>
          <xdr:spPr>
            <a:xfrm rot="16200000">
              <a:off x="2334104" y="2108996"/>
              <a:ext cx="1094105" cy="155893"/>
            </a:xfrm>
            <a:prstGeom prst="round2SameRect">
              <a:avLst>
                <a:gd name="adj1" fmla="val 50000"/>
                <a:gd name="adj2" fmla="val 0"/>
              </a:avLst>
            </a:prstGeom>
            <a:solidFill>
              <a:srgbClr val="F7A197"/>
            </a:solidFill>
            <a:ln w="3175">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kern="1200"/>
                <a:t> </a:t>
              </a:r>
            </a:p>
          </xdr:txBody>
        </xdr:sp>
      </xdr:grpSp>
      <xdr:sp macro="" textlink="">
        <xdr:nvSpPr>
          <xdr:cNvPr id="31" name="Rectangle 30">
            <a:extLst>
              <a:ext uri="{FF2B5EF4-FFF2-40B4-BE49-F238E27FC236}">
                <a16:creationId xmlns:a16="http://schemas.microsoft.com/office/drawing/2014/main" id="{E2FB141E-3D52-4A62-BE6F-1C33B3534DF8}"/>
              </a:ext>
            </a:extLst>
          </xdr:cNvPr>
          <xdr:cNvSpPr/>
        </xdr:nvSpPr>
        <xdr:spPr>
          <a:xfrm>
            <a:off x="2774878" y="1727161"/>
            <a:ext cx="2660894" cy="82865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600" kern="1200" baseline="0">
                <a:solidFill>
                  <a:schemeClr val="tx1"/>
                </a:solidFill>
                <a:latin typeface="+mn-lt"/>
                <a:ea typeface="+mn-ea"/>
                <a:cs typeface="+mn-cs"/>
              </a:rPr>
              <a:t>N</a:t>
            </a:r>
            <a:r>
              <a:rPr lang="en-GB" sz="1600" kern="1200">
                <a:solidFill>
                  <a:schemeClr val="tx1"/>
                </a:solidFill>
                <a:latin typeface="+mn-lt"/>
                <a:ea typeface="+mn-ea"/>
                <a:cs typeface="+mn-cs"/>
              </a:rPr>
              <a:t>umber of Cars</a:t>
            </a:r>
          </a:p>
          <a:p>
            <a:pPr algn="l"/>
            <a:endParaRPr lang="en-GB" sz="1100" kern="1200"/>
          </a:p>
        </xdr:txBody>
      </xdr:sp>
      <xdr:sp macro="" textlink="'Overview Sources'!A2">
        <xdr:nvSpPr>
          <xdr:cNvPr id="40" name="Rectangle 39">
            <a:extLst>
              <a:ext uri="{FF2B5EF4-FFF2-40B4-BE49-F238E27FC236}">
                <a16:creationId xmlns:a16="http://schemas.microsoft.com/office/drawing/2014/main" id="{4176458E-F3EB-769E-7CEB-25835683A755}"/>
              </a:ext>
            </a:extLst>
          </xdr:cNvPr>
          <xdr:cNvSpPr/>
        </xdr:nvSpPr>
        <xdr:spPr>
          <a:xfrm>
            <a:off x="3499637" y="2084870"/>
            <a:ext cx="1159598" cy="5051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1EE34F0-5F38-411A-AF7B-DB79342F68D0}" type="TxLink">
              <a:rPr lang="en-US" sz="2400" b="0" i="0" u="none" strike="noStrike" kern="1200">
                <a:solidFill>
                  <a:srgbClr val="000000"/>
                </a:solidFill>
                <a:latin typeface="Aptos Narrow"/>
                <a:ea typeface="+mn-ea"/>
                <a:cs typeface="+mn-cs"/>
              </a:rPr>
              <a:pPr marL="0" indent="0" algn="ctr"/>
              <a:t> 5,475 </a:t>
            </a:fld>
            <a:endParaRPr lang="en-GB" sz="2400" b="0" i="0" u="none" strike="noStrike" kern="1200">
              <a:solidFill>
                <a:srgbClr val="000000"/>
              </a:solidFill>
              <a:latin typeface="Aptos Narrow"/>
              <a:ea typeface="+mn-ea"/>
              <a:cs typeface="+mn-cs"/>
            </a:endParaRPr>
          </a:p>
        </xdr:txBody>
      </xdr:sp>
    </xdr:grpSp>
    <xdr:clientData/>
  </xdr:twoCellAnchor>
  <xdr:twoCellAnchor>
    <xdr:from>
      <xdr:col>9</xdr:col>
      <xdr:colOff>328337</xdr:colOff>
      <xdr:row>4</xdr:row>
      <xdr:rowOff>24288</xdr:rowOff>
    </xdr:from>
    <xdr:to>
      <xdr:col>14</xdr:col>
      <xdr:colOff>160337</xdr:colOff>
      <xdr:row>9</xdr:row>
      <xdr:rowOff>172354</xdr:rowOff>
    </xdr:to>
    <xdr:grpSp>
      <xdr:nvGrpSpPr>
        <xdr:cNvPr id="50" name="Group 49">
          <a:extLst>
            <a:ext uri="{FF2B5EF4-FFF2-40B4-BE49-F238E27FC236}">
              <a16:creationId xmlns:a16="http://schemas.microsoft.com/office/drawing/2014/main" id="{94CE828A-1AAF-8BDC-A19A-FABF042B9589}"/>
            </a:ext>
          </a:extLst>
        </xdr:cNvPr>
        <xdr:cNvGrpSpPr/>
      </xdr:nvGrpSpPr>
      <xdr:grpSpPr>
        <a:xfrm>
          <a:off x="5798408" y="750002"/>
          <a:ext cx="2870929" cy="1055209"/>
          <a:chOff x="5799107" y="1700702"/>
          <a:chExt cx="2860461" cy="1076744"/>
        </a:xfrm>
      </xdr:grpSpPr>
      <xdr:grpSp>
        <xdr:nvGrpSpPr>
          <xdr:cNvPr id="14" name="Group 13">
            <a:extLst>
              <a:ext uri="{FF2B5EF4-FFF2-40B4-BE49-F238E27FC236}">
                <a16:creationId xmlns:a16="http://schemas.microsoft.com/office/drawing/2014/main" id="{CD832DC5-213E-4886-90EE-32F087B7DE88}"/>
              </a:ext>
            </a:extLst>
          </xdr:cNvPr>
          <xdr:cNvGrpSpPr/>
        </xdr:nvGrpSpPr>
        <xdr:grpSpPr>
          <a:xfrm>
            <a:off x="5799107" y="1700702"/>
            <a:ext cx="2860461" cy="1076744"/>
            <a:chOff x="2803210" y="1636714"/>
            <a:chExt cx="3075304" cy="1097281"/>
          </a:xfrm>
        </xdr:grpSpPr>
        <xdr:sp macro="" textlink="">
          <xdr:nvSpPr>
            <xdr:cNvPr id="15" name="Rectangle: Top Corners Rounded 14">
              <a:extLst>
                <a:ext uri="{FF2B5EF4-FFF2-40B4-BE49-F238E27FC236}">
                  <a16:creationId xmlns:a16="http://schemas.microsoft.com/office/drawing/2014/main" id="{216A59D5-0264-7420-942A-862495E35AA8}"/>
                </a:ext>
              </a:extLst>
            </xdr:cNvPr>
            <xdr:cNvSpPr/>
          </xdr:nvSpPr>
          <xdr:spPr>
            <a:xfrm rot="5400000">
              <a:off x="3863659" y="719139"/>
              <a:ext cx="1097280" cy="2932430"/>
            </a:xfrm>
            <a:prstGeom prst="round2SameRect">
              <a:avLst/>
            </a:prstGeom>
            <a:solidFill>
              <a:schemeClr val="bg1"/>
            </a:solidFill>
            <a:ln w="3175">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kern="1200"/>
                <a:t> </a:t>
              </a:r>
            </a:p>
          </xdr:txBody>
        </xdr:sp>
        <xdr:sp macro="" textlink="">
          <xdr:nvSpPr>
            <xdr:cNvPr id="16" name="Rectangle: Top Corners Rounded 15">
              <a:extLst>
                <a:ext uri="{FF2B5EF4-FFF2-40B4-BE49-F238E27FC236}">
                  <a16:creationId xmlns:a16="http://schemas.microsoft.com/office/drawing/2014/main" id="{95E0405D-8DCC-9C2E-A429-314CEB9DF344}"/>
                </a:ext>
              </a:extLst>
            </xdr:cNvPr>
            <xdr:cNvSpPr/>
          </xdr:nvSpPr>
          <xdr:spPr>
            <a:xfrm rot="16200000">
              <a:off x="2334104" y="2108996"/>
              <a:ext cx="1094105" cy="155893"/>
            </a:xfrm>
            <a:prstGeom prst="round2SameRect">
              <a:avLst>
                <a:gd name="adj1" fmla="val 50000"/>
                <a:gd name="adj2" fmla="val 0"/>
              </a:avLst>
            </a:prstGeom>
            <a:solidFill>
              <a:srgbClr val="312B57"/>
            </a:solidFill>
            <a:ln w="3175">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kern="1200"/>
                <a:t> </a:t>
              </a:r>
            </a:p>
          </xdr:txBody>
        </xdr:sp>
      </xdr:grpSp>
      <xdr:sp macro="" textlink="">
        <xdr:nvSpPr>
          <xdr:cNvPr id="33" name="Rectangle 32">
            <a:extLst>
              <a:ext uri="{FF2B5EF4-FFF2-40B4-BE49-F238E27FC236}">
                <a16:creationId xmlns:a16="http://schemas.microsoft.com/office/drawing/2014/main" id="{F8AE55BC-C388-4931-9C78-C55F0CB69ACF}"/>
              </a:ext>
            </a:extLst>
          </xdr:cNvPr>
          <xdr:cNvSpPr/>
        </xdr:nvSpPr>
        <xdr:spPr>
          <a:xfrm>
            <a:off x="5976907" y="1727161"/>
            <a:ext cx="2653811" cy="82865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600" kern="1200" baseline="0">
                <a:solidFill>
                  <a:schemeClr val="tx1"/>
                </a:solidFill>
                <a:latin typeface="+mn-lt"/>
                <a:ea typeface="+mn-ea"/>
                <a:cs typeface="+mn-cs"/>
              </a:rPr>
              <a:t>Average Price in SAR</a:t>
            </a:r>
            <a:endParaRPr lang="en-GB" sz="1600" kern="1200">
              <a:solidFill>
                <a:schemeClr val="tx1"/>
              </a:solidFill>
              <a:latin typeface="+mn-lt"/>
              <a:ea typeface="+mn-ea"/>
              <a:cs typeface="+mn-cs"/>
            </a:endParaRPr>
          </a:p>
          <a:p>
            <a:pPr algn="l"/>
            <a:endParaRPr lang="en-GB" sz="1100" kern="1200"/>
          </a:p>
        </xdr:txBody>
      </xdr:sp>
      <xdr:sp macro="" textlink="'Overview Sources'!C2">
        <xdr:nvSpPr>
          <xdr:cNvPr id="41" name="Rectangle 40">
            <a:extLst>
              <a:ext uri="{FF2B5EF4-FFF2-40B4-BE49-F238E27FC236}">
                <a16:creationId xmlns:a16="http://schemas.microsoft.com/office/drawing/2014/main" id="{4FAB8B38-D879-44A7-8306-5BAA62AAF2EF}"/>
              </a:ext>
            </a:extLst>
          </xdr:cNvPr>
          <xdr:cNvSpPr/>
        </xdr:nvSpPr>
        <xdr:spPr>
          <a:xfrm>
            <a:off x="6720463" y="2084870"/>
            <a:ext cx="1159599" cy="5051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5F1BDD8F-C101-42EA-9C6C-BBE2CAEFABAB}" type="TxLink">
              <a:rPr lang="en-US" sz="2400" b="0" i="0" u="none" strike="noStrike" kern="1200">
                <a:solidFill>
                  <a:srgbClr val="000000"/>
                </a:solidFill>
                <a:latin typeface="Aptos Narrow"/>
                <a:ea typeface="+mn-ea"/>
                <a:cs typeface="+mn-cs"/>
              </a:rPr>
              <a:pPr marL="0" indent="0" algn="ctr"/>
              <a:t> 78,744 </a:t>
            </a:fld>
            <a:endParaRPr lang="en-GB" sz="2400" b="0" i="0" u="none" strike="noStrike" kern="1200">
              <a:solidFill>
                <a:srgbClr val="000000"/>
              </a:solidFill>
              <a:latin typeface="Aptos Narrow"/>
              <a:ea typeface="+mn-ea"/>
              <a:cs typeface="+mn-cs"/>
            </a:endParaRPr>
          </a:p>
        </xdr:txBody>
      </xdr:sp>
    </xdr:grpSp>
    <xdr:clientData/>
  </xdr:twoCellAnchor>
  <xdr:twoCellAnchor>
    <xdr:from>
      <xdr:col>4</xdr:col>
      <xdr:colOff>203844</xdr:colOff>
      <xdr:row>13</xdr:row>
      <xdr:rowOff>18248</xdr:rowOff>
    </xdr:from>
    <xdr:to>
      <xdr:col>14</xdr:col>
      <xdr:colOff>296387</xdr:colOff>
      <xdr:row>30</xdr:row>
      <xdr:rowOff>87527</xdr:rowOff>
    </xdr:to>
    <xdr:grpSp>
      <xdr:nvGrpSpPr>
        <xdr:cNvPr id="62" name="Group 61">
          <a:extLst>
            <a:ext uri="{FF2B5EF4-FFF2-40B4-BE49-F238E27FC236}">
              <a16:creationId xmlns:a16="http://schemas.microsoft.com/office/drawing/2014/main" id="{88CFA3BF-A8F7-9E2A-71F8-50091499182D}"/>
            </a:ext>
          </a:extLst>
        </xdr:cNvPr>
        <xdr:cNvGrpSpPr/>
      </xdr:nvGrpSpPr>
      <xdr:grpSpPr>
        <a:xfrm>
          <a:off x="2634987" y="2376819"/>
          <a:ext cx="6170400" cy="3153565"/>
          <a:chOff x="2634987" y="2494746"/>
          <a:chExt cx="6170400" cy="3153565"/>
        </a:xfrm>
      </xdr:grpSpPr>
      <xdr:sp macro="" textlink="">
        <xdr:nvSpPr>
          <xdr:cNvPr id="23" name="Rectangle: Rounded Corners 22">
            <a:extLst>
              <a:ext uri="{FF2B5EF4-FFF2-40B4-BE49-F238E27FC236}">
                <a16:creationId xmlns:a16="http://schemas.microsoft.com/office/drawing/2014/main" id="{0099AED7-774F-46D5-B419-5D6F43E0D4A2}"/>
              </a:ext>
            </a:extLst>
          </xdr:cNvPr>
          <xdr:cNvSpPr/>
        </xdr:nvSpPr>
        <xdr:spPr>
          <a:xfrm>
            <a:off x="2703530" y="2494746"/>
            <a:ext cx="6101857" cy="3153565"/>
          </a:xfrm>
          <a:prstGeom prst="roundRect">
            <a:avLst>
              <a:gd name="adj" fmla="val 4948"/>
            </a:avLst>
          </a:prstGeom>
          <a:solidFill>
            <a:schemeClr val="bg1"/>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graphicFrame macro="">
        <xdr:nvGraphicFramePr>
          <xdr:cNvPr id="35" name="Chart 34">
            <a:extLst>
              <a:ext uri="{FF2B5EF4-FFF2-40B4-BE49-F238E27FC236}">
                <a16:creationId xmlns:a16="http://schemas.microsoft.com/office/drawing/2014/main" id="{327FD217-4781-447C-A489-2BB941B0B361}"/>
              </a:ext>
            </a:extLst>
          </xdr:cNvPr>
          <xdr:cNvGraphicFramePr>
            <a:graphicFrameLocks/>
          </xdr:cNvGraphicFramePr>
        </xdr:nvGraphicFramePr>
        <xdr:xfrm>
          <a:off x="2634987" y="2778229"/>
          <a:ext cx="5964821" cy="2745921"/>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42" name="Rectangle 41">
            <a:extLst>
              <a:ext uri="{FF2B5EF4-FFF2-40B4-BE49-F238E27FC236}">
                <a16:creationId xmlns:a16="http://schemas.microsoft.com/office/drawing/2014/main" id="{4C8B80C6-B46A-B63B-D2DC-B01E476D20DB}"/>
              </a:ext>
            </a:extLst>
          </xdr:cNvPr>
          <xdr:cNvSpPr/>
        </xdr:nvSpPr>
        <xdr:spPr>
          <a:xfrm>
            <a:off x="2726689" y="2547422"/>
            <a:ext cx="3822976" cy="35708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GB" sz="1400" b="0" i="0" baseline="0">
                <a:solidFill>
                  <a:sysClr val="windowText" lastClr="000000"/>
                </a:solidFill>
                <a:effectLst/>
                <a:latin typeface="+mn-lt"/>
                <a:ea typeface="+mn-ea"/>
                <a:cs typeface="+mn-cs"/>
              </a:rPr>
              <a:t>Top Manufacturers Average Prices (SAR) </a:t>
            </a:r>
            <a:endParaRPr lang="en-GB" sz="1400" b="0">
              <a:solidFill>
                <a:sysClr val="windowText" lastClr="000000"/>
              </a:solidFill>
              <a:effectLst/>
            </a:endParaRPr>
          </a:p>
          <a:p>
            <a:pPr algn="l"/>
            <a:endParaRPr lang="en-GB" sz="1100"/>
          </a:p>
        </xdr:txBody>
      </xdr:sp>
    </xdr:grpSp>
    <xdr:clientData/>
  </xdr:twoCellAnchor>
  <xdr:twoCellAnchor>
    <xdr:from>
      <xdr:col>4</xdr:col>
      <xdr:colOff>275178</xdr:colOff>
      <xdr:row>31</xdr:row>
      <xdr:rowOff>99367</xdr:rowOff>
    </xdr:from>
    <xdr:to>
      <xdr:col>14</xdr:col>
      <xdr:colOff>299178</xdr:colOff>
      <xdr:row>48</xdr:row>
      <xdr:rowOff>167997</xdr:rowOff>
    </xdr:to>
    <xdr:grpSp>
      <xdr:nvGrpSpPr>
        <xdr:cNvPr id="58" name="Group 57">
          <a:extLst>
            <a:ext uri="{FF2B5EF4-FFF2-40B4-BE49-F238E27FC236}">
              <a16:creationId xmlns:a16="http://schemas.microsoft.com/office/drawing/2014/main" id="{722CC75E-9081-A119-3349-3F3E2C438F3A}"/>
            </a:ext>
          </a:extLst>
        </xdr:cNvPr>
        <xdr:cNvGrpSpPr/>
      </xdr:nvGrpSpPr>
      <xdr:grpSpPr>
        <a:xfrm>
          <a:off x="2706321" y="5723653"/>
          <a:ext cx="6101857" cy="3152915"/>
          <a:chOff x="2724464" y="5614794"/>
          <a:chExt cx="6101857" cy="3152915"/>
        </a:xfrm>
      </xdr:grpSpPr>
      <xdr:sp macro="" textlink="">
        <xdr:nvSpPr>
          <xdr:cNvPr id="25" name="Rectangle: Rounded Corners 24">
            <a:extLst>
              <a:ext uri="{FF2B5EF4-FFF2-40B4-BE49-F238E27FC236}">
                <a16:creationId xmlns:a16="http://schemas.microsoft.com/office/drawing/2014/main" id="{A3B85DD0-C047-434F-8973-FFCCBDAD93DF}"/>
              </a:ext>
            </a:extLst>
          </xdr:cNvPr>
          <xdr:cNvSpPr/>
        </xdr:nvSpPr>
        <xdr:spPr>
          <a:xfrm>
            <a:off x="2724464" y="5614794"/>
            <a:ext cx="6101857" cy="3152915"/>
          </a:xfrm>
          <a:prstGeom prst="roundRect">
            <a:avLst>
              <a:gd name="adj" fmla="val 4948"/>
            </a:avLst>
          </a:prstGeom>
          <a:solidFill>
            <a:schemeClr val="bg1"/>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graphicFrame macro="">
        <xdr:nvGraphicFramePr>
          <xdr:cNvPr id="36" name="Chart 35">
            <a:extLst>
              <a:ext uri="{FF2B5EF4-FFF2-40B4-BE49-F238E27FC236}">
                <a16:creationId xmlns:a16="http://schemas.microsoft.com/office/drawing/2014/main" id="{E2043A0A-7D85-4103-9340-2229C22C24CA}"/>
              </a:ext>
            </a:extLst>
          </xdr:cNvPr>
          <xdr:cNvGraphicFramePr>
            <a:graphicFrameLocks/>
          </xdr:cNvGraphicFramePr>
        </xdr:nvGraphicFramePr>
        <xdr:xfrm>
          <a:off x="3154299" y="5694722"/>
          <a:ext cx="4550833" cy="3021896"/>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44" name="Rectangle 43">
            <a:extLst>
              <a:ext uri="{FF2B5EF4-FFF2-40B4-BE49-F238E27FC236}">
                <a16:creationId xmlns:a16="http://schemas.microsoft.com/office/drawing/2014/main" id="{07DDDBBE-A20C-BCCD-2678-A094A24932C2}"/>
              </a:ext>
            </a:extLst>
          </xdr:cNvPr>
          <xdr:cNvSpPr/>
        </xdr:nvSpPr>
        <xdr:spPr>
          <a:xfrm>
            <a:off x="2820694" y="5691908"/>
            <a:ext cx="3108880" cy="35708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a:solidFill>
                  <a:sysClr val="windowText" lastClr="000000"/>
                </a:solidFill>
              </a:rPr>
              <a:t>Tranmission</a:t>
            </a:r>
            <a:r>
              <a:rPr lang="en-GB" sz="1400" baseline="0">
                <a:solidFill>
                  <a:sysClr val="windowText" lastClr="000000"/>
                </a:solidFill>
              </a:rPr>
              <a:t> Types</a:t>
            </a:r>
            <a:endParaRPr lang="en-GB" sz="1400">
              <a:solidFill>
                <a:sysClr val="windowText" lastClr="000000"/>
              </a:solidFill>
            </a:endParaRPr>
          </a:p>
        </xdr:txBody>
      </xdr:sp>
    </xdr:grpSp>
    <xdr:clientData/>
  </xdr:twoCellAnchor>
  <xdr:twoCellAnchor>
    <xdr:from>
      <xdr:col>14</xdr:col>
      <xdr:colOff>534625</xdr:colOff>
      <xdr:row>31</xdr:row>
      <xdr:rowOff>108438</xdr:rowOff>
    </xdr:from>
    <xdr:to>
      <xdr:col>24</xdr:col>
      <xdr:colOff>558625</xdr:colOff>
      <xdr:row>48</xdr:row>
      <xdr:rowOff>177068</xdr:rowOff>
    </xdr:to>
    <xdr:grpSp>
      <xdr:nvGrpSpPr>
        <xdr:cNvPr id="61" name="Group 60">
          <a:extLst>
            <a:ext uri="{FF2B5EF4-FFF2-40B4-BE49-F238E27FC236}">
              <a16:creationId xmlns:a16="http://schemas.microsoft.com/office/drawing/2014/main" id="{9D7B417B-C4AD-F3ED-3405-B10C97191166}"/>
            </a:ext>
          </a:extLst>
        </xdr:cNvPr>
        <xdr:cNvGrpSpPr/>
      </xdr:nvGrpSpPr>
      <xdr:grpSpPr>
        <a:xfrm>
          <a:off x="9043625" y="5732724"/>
          <a:ext cx="6101857" cy="3152915"/>
          <a:chOff x="9116193" y="5841580"/>
          <a:chExt cx="6101857" cy="3152915"/>
        </a:xfrm>
      </xdr:grpSpPr>
      <xdr:sp macro="" textlink="">
        <xdr:nvSpPr>
          <xdr:cNvPr id="26" name="Rectangle: Rounded Corners 25">
            <a:extLst>
              <a:ext uri="{FF2B5EF4-FFF2-40B4-BE49-F238E27FC236}">
                <a16:creationId xmlns:a16="http://schemas.microsoft.com/office/drawing/2014/main" id="{9CFADC1E-92F1-4AC5-AC9E-9E62B11E16F5}"/>
              </a:ext>
            </a:extLst>
          </xdr:cNvPr>
          <xdr:cNvSpPr/>
        </xdr:nvSpPr>
        <xdr:spPr>
          <a:xfrm>
            <a:off x="9116193" y="5841580"/>
            <a:ext cx="6101857" cy="3152915"/>
          </a:xfrm>
          <a:prstGeom prst="roundRect">
            <a:avLst>
              <a:gd name="adj" fmla="val 4948"/>
            </a:avLst>
          </a:prstGeom>
          <a:solidFill>
            <a:schemeClr val="bg1"/>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graphicFrame macro="">
        <xdr:nvGraphicFramePr>
          <xdr:cNvPr id="39" name="Chart 38">
            <a:extLst>
              <a:ext uri="{FF2B5EF4-FFF2-40B4-BE49-F238E27FC236}">
                <a16:creationId xmlns:a16="http://schemas.microsoft.com/office/drawing/2014/main" id="{B6EA8157-01E9-4F8A-B6F8-86C409C6CCA5}"/>
              </a:ext>
            </a:extLst>
          </xdr:cNvPr>
          <xdr:cNvGraphicFramePr>
            <a:graphicFrameLocks/>
          </xdr:cNvGraphicFramePr>
        </xdr:nvGraphicFramePr>
        <xdr:xfrm>
          <a:off x="9247918" y="6149404"/>
          <a:ext cx="5819725" cy="2794592"/>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45" name="Rectangle 44">
            <a:extLst>
              <a:ext uri="{FF2B5EF4-FFF2-40B4-BE49-F238E27FC236}">
                <a16:creationId xmlns:a16="http://schemas.microsoft.com/office/drawing/2014/main" id="{E97D474C-22E4-7C50-FD3A-602D5390CD56}"/>
              </a:ext>
            </a:extLst>
          </xdr:cNvPr>
          <xdr:cNvSpPr/>
        </xdr:nvSpPr>
        <xdr:spPr>
          <a:xfrm>
            <a:off x="9195488" y="5923643"/>
            <a:ext cx="3550997" cy="3598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GB" sz="1400" b="0" i="0" baseline="0">
                <a:solidFill>
                  <a:sysClr val="windowText" lastClr="000000"/>
                </a:solidFill>
                <a:effectLst/>
                <a:latin typeface="+mn-lt"/>
                <a:ea typeface="+mn-ea"/>
                <a:cs typeface="+mn-cs"/>
              </a:rPr>
              <a:t>Top Manufacturers Average Mileage (KM)  </a:t>
            </a:r>
          </a:p>
          <a:p>
            <a:pPr algn="l"/>
            <a:endParaRPr lang="en-GB" sz="1100"/>
          </a:p>
        </xdr:txBody>
      </xdr:sp>
    </xdr:grpSp>
    <xdr:clientData/>
  </xdr:twoCellAnchor>
  <xdr:oneCellAnchor>
    <xdr:from>
      <xdr:col>11</xdr:col>
      <xdr:colOff>152400</xdr:colOff>
      <xdr:row>21</xdr:row>
      <xdr:rowOff>127000</xdr:rowOff>
    </xdr:from>
    <xdr:ext cx="184731" cy="264560"/>
    <xdr:sp macro="" textlink="">
      <xdr:nvSpPr>
        <xdr:cNvPr id="32" name="TextBox 31">
          <a:extLst>
            <a:ext uri="{FF2B5EF4-FFF2-40B4-BE49-F238E27FC236}">
              <a16:creationId xmlns:a16="http://schemas.microsoft.com/office/drawing/2014/main" id="{E5D430F0-E6E3-A9A8-BDA7-A5FFF1D59648}"/>
            </a:ext>
          </a:extLst>
        </xdr:cNvPr>
        <xdr:cNvSpPr txBox="1"/>
      </xdr:nvSpPr>
      <xdr:spPr>
        <a:xfrm>
          <a:off x="6858000" y="4038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xdr:twoCellAnchor>
    <xdr:from>
      <xdr:col>1</xdr:col>
      <xdr:colOff>33866</xdr:colOff>
      <xdr:row>22</xdr:row>
      <xdr:rowOff>50799</xdr:rowOff>
    </xdr:from>
    <xdr:to>
      <xdr:col>3</xdr:col>
      <xdr:colOff>423333</xdr:colOff>
      <xdr:row>25</xdr:row>
      <xdr:rowOff>169333</xdr:rowOff>
    </xdr:to>
    <xdr:sp macro="" textlink="">
      <xdr:nvSpPr>
        <xdr:cNvPr id="34" name="TextBox 33">
          <a:hlinkClick xmlns:r="http://schemas.openxmlformats.org/officeDocument/2006/relationships" r:id="rId6"/>
          <a:extLst>
            <a:ext uri="{FF2B5EF4-FFF2-40B4-BE49-F238E27FC236}">
              <a16:creationId xmlns:a16="http://schemas.microsoft.com/office/drawing/2014/main" id="{615CB43B-C5C9-5081-7315-D24610EAE953}"/>
            </a:ext>
          </a:extLst>
        </xdr:cNvPr>
        <xdr:cNvSpPr txBox="1"/>
      </xdr:nvSpPr>
      <xdr:spPr>
        <a:xfrm>
          <a:off x="643466" y="4148666"/>
          <a:ext cx="1608667" cy="677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GB" sz="1100">
              <a:solidFill>
                <a:srgbClr val="F2F0F5"/>
              </a:solidFill>
              <a:effectLst/>
              <a:latin typeface="+mn-lt"/>
              <a:ea typeface="+mn-ea"/>
              <a:cs typeface="+mn-cs"/>
            </a:rPr>
            <a:t>Drilldown</a:t>
          </a:r>
          <a:endParaRPr lang="en-GB">
            <a:solidFill>
              <a:srgbClr val="F2F0F5"/>
            </a:solidFill>
            <a:effectLst/>
          </a:endParaRPr>
        </a:p>
        <a:p>
          <a:endParaRPr lang="en-GB" sz="1100"/>
        </a:p>
      </xdr:txBody>
    </xdr:sp>
    <xdr:clientData/>
  </xdr:twoCellAnchor>
  <xdr:twoCellAnchor>
    <xdr:from>
      <xdr:col>1</xdr:col>
      <xdr:colOff>67733</xdr:colOff>
      <xdr:row>10</xdr:row>
      <xdr:rowOff>-1</xdr:rowOff>
    </xdr:from>
    <xdr:to>
      <xdr:col>3</xdr:col>
      <xdr:colOff>457200</xdr:colOff>
      <xdr:row>13</xdr:row>
      <xdr:rowOff>118533</xdr:rowOff>
    </xdr:to>
    <xdr:sp macro="" textlink="">
      <xdr:nvSpPr>
        <xdr:cNvPr id="47" name="TextBox 46">
          <a:extLst>
            <a:ext uri="{FF2B5EF4-FFF2-40B4-BE49-F238E27FC236}">
              <a16:creationId xmlns:a16="http://schemas.microsoft.com/office/drawing/2014/main" id="{3A1549DB-0478-8BAE-1538-E3AEE55165FD}"/>
            </a:ext>
          </a:extLst>
        </xdr:cNvPr>
        <xdr:cNvSpPr txBox="1"/>
      </xdr:nvSpPr>
      <xdr:spPr>
        <a:xfrm>
          <a:off x="675519" y="1814285"/>
          <a:ext cx="1605038" cy="6628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GB" sz="1100">
              <a:solidFill>
                <a:schemeClr val="dk1"/>
              </a:solidFill>
              <a:effectLst/>
              <a:latin typeface="+mn-lt"/>
              <a:ea typeface="+mn-ea"/>
              <a:cs typeface="+mn-cs"/>
            </a:rPr>
            <a:t>Overview</a:t>
          </a:r>
          <a:endParaRPr lang="en-GB">
            <a:effectLst/>
          </a:endParaRPr>
        </a:p>
        <a:p>
          <a:endParaRPr lang="en-GB" sz="1100"/>
        </a:p>
      </xdr:txBody>
    </xdr:sp>
    <xdr:clientData/>
  </xdr:twoCellAnchor>
  <xdr:twoCellAnchor>
    <xdr:from>
      <xdr:col>20</xdr:col>
      <xdr:colOff>222505</xdr:colOff>
      <xdr:row>4</xdr:row>
      <xdr:rowOff>23172</xdr:rowOff>
    </xdr:from>
    <xdr:to>
      <xdr:col>25</xdr:col>
      <xdr:colOff>64276</xdr:colOff>
      <xdr:row>9</xdr:row>
      <xdr:rowOff>164536</xdr:rowOff>
    </xdr:to>
    <xdr:grpSp>
      <xdr:nvGrpSpPr>
        <xdr:cNvPr id="54" name="Group 53">
          <a:extLst>
            <a:ext uri="{FF2B5EF4-FFF2-40B4-BE49-F238E27FC236}">
              <a16:creationId xmlns:a16="http://schemas.microsoft.com/office/drawing/2014/main" id="{36AA50E2-F3BB-A023-B035-A4C9E65A03A3}"/>
            </a:ext>
          </a:extLst>
        </xdr:cNvPr>
        <xdr:cNvGrpSpPr/>
      </xdr:nvGrpSpPr>
      <xdr:grpSpPr>
        <a:xfrm>
          <a:off x="12378219" y="748886"/>
          <a:ext cx="2880700" cy="1048507"/>
          <a:chOff x="12346121" y="1206648"/>
          <a:chExt cx="2870233" cy="1073628"/>
        </a:xfrm>
      </xdr:grpSpPr>
      <xdr:sp macro="" textlink="">
        <xdr:nvSpPr>
          <xdr:cNvPr id="22" name="Rectangle: Top Corners Rounded 21">
            <a:extLst>
              <a:ext uri="{FF2B5EF4-FFF2-40B4-BE49-F238E27FC236}">
                <a16:creationId xmlns:a16="http://schemas.microsoft.com/office/drawing/2014/main" id="{04D3C36B-066A-4B81-290A-B6EC401F8002}"/>
              </a:ext>
            </a:extLst>
          </xdr:cNvPr>
          <xdr:cNvSpPr/>
        </xdr:nvSpPr>
        <xdr:spPr>
          <a:xfrm rot="16200000">
            <a:off x="11881808" y="1670961"/>
            <a:ext cx="1073628" cy="145002"/>
          </a:xfrm>
          <a:prstGeom prst="round2SameRect">
            <a:avLst>
              <a:gd name="adj1" fmla="val 50000"/>
              <a:gd name="adj2" fmla="val 0"/>
            </a:avLst>
          </a:prstGeom>
          <a:solidFill>
            <a:srgbClr val="FFC000"/>
          </a:solidFill>
          <a:ln w="3175">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kern="1200"/>
              <a:t> </a:t>
            </a:r>
          </a:p>
        </xdr:txBody>
      </xdr:sp>
      <xdr:grpSp>
        <xdr:nvGrpSpPr>
          <xdr:cNvPr id="53" name="Group 52">
            <a:extLst>
              <a:ext uri="{FF2B5EF4-FFF2-40B4-BE49-F238E27FC236}">
                <a16:creationId xmlns:a16="http://schemas.microsoft.com/office/drawing/2014/main" id="{1EB1A5F5-D35D-36B3-07CE-ED27584F4226}"/>
              </a:ext>
            </a:extLst>
          </xdr:cNvPr>
          <xdr:cNvGrpSpPr/>
        </xdr:nvGrpSpPr>
        <xdr:grpSpPr>
          <a:xfrm>
            <a:off x="12381780" y="1213305"/>
            <a:ext cx="2834574" cy="1062929"/>
            <a:chOff x="12381780" y="1213305"/>
            <a:chExt cx="2834574" cy="1062929"/>
          </a:xfrm>
        </xdr:grpSpPr>
        <xdr:sp macro="" textlink="">
          <xdr:nvSpPr>
            <xdr:cNvPr id="21" name="Rectangle: Top Corners Rounded 20">
              <a:extLst>
                <a:ext uri="{FF2B5EF4-FFF2-40B4-BE49-F238E27FC236}">
                  <a16:creationId xmlns:a16="http://schemas.microsoft.com/office/drawing/2014/main" id="{42F031C9-E191-1D7E-1E28-E8EF07132014}"/>
                </a:ext>
              </a:extLst>
            </xdr:cNvPr>
            <xdr:cNvSpPr/>
          </xdr:nvSpPr>
          <xdr:spPr>
            <a:xfrm rot="5400000">
              <a:off x="13321104" y="380985"/>
              <a:ext cx="1062929" cy="2727570"/>
            </a:xfrm>
            <a:prstGeom prst="round2SameRect">
              <a:avLst/>
            </a:prstGeom>
            <a:solidFill>
              <a:schemeClr val="bg1"/>
            </a:solidFill>
            <a:ln w="3175">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kern="1200"/>
                <a:t> </a:t>
              </a:r>
            </a:p>
          </xdr:txBody>
        </xdr:sp>
        <xdr:sp macro="" textlink="'Overview Sources'!G3">
          <xdr:nvSpPr>
            <xdr:cNvPr id="28" name="Rectangle 27">
              <a:extLst>
                <a:ext uri="{FF2B5EF4-FFF2-40B4-BE49-F238E27FC236}">
                  <a16:creationId xmlns:a16="http://schemas.microsoft.com/office/drawing/2014/main" id="{2CECEAED-C270-4467-8A16-86E49469E416}"/>
                </a:ext>
              </a:extLst>
            </xdr:cNvPr>
            <xdr:cNvSpPr/>
          </xdr:nvSpPr>
          <xdr:spPr>
            <a:xfrm>
              <a:off x="13168496" y="1486884"/>
              <a:ext cx="1151458" cy="50604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C165B4B6-237C-4142-9448-C647705BBC28}" type="TxLink">
                <a:rPr lang="en-US" sz="2400" b="0" i="0" u="none" strike="noStrike" kern="1200">
                  <a:solidFill>
                    <a:srgbClr val="000000"/>
                  </a:solidFill>
                  <a:latin typeface="Aptos Narrow"/>
                  <a:ea typeface="+mn-ea"/>
                  <a:cs typeface="+mn-cs"/>
                </a:rPr>
                <a:pPr marL="0" indent="0" algn="ctr"/>
                <a:t>Toyota</a:t>
              </a:fld>
              <a:endParaRPr lang="en-GB" sz="2400" b="0" i="0" u="none" strike="noStrike" kern="1200">
                <a:solidFill>
                  <a:srgbClr val="000000"/>
                </a:solidFill>
                <a:latin typeface="Aptos Narrow"/>
                <a:ea typeface="+mn-ea"/>
                <a:cs typeface="+mn-cs"/>
              </a:endParaRPr>
            </a:p>
          </xdr:txBody>
        </xdr:sp>
        <xdr:sp macro="" textlink="'Overview Sources'!I3">
          <xdr:nvSpPr>
            <xdr:cNvPr id="46" name="TextBox 45">
              <a:extLst>
                <a:ext uri="{FF2B5EF4-FFF2-40B4-BE49-F238E27FC236}">
                  <a16:creationId xmlns:a16="http://schemas.microsoft.com/office/drawing/2014/main" id="{A11748F7-96C8-5468-DC47-2FD6F650BEF2}"/>
                </a:ext>
              </a:extLst>
            </xdr:cNvPr>
            <xdr:cNvSpPr txBox="1"/>
          </xdr:nvSpPr>
          <xdr:spPr>
            <a:xfrm>
              <a:off x="13304711" y="1912248"/>
              <a:ext cx="932092" cy="279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CCE6D3C-9061-4C31-A76C-EAE588FF6C54}" type="TxLink">
                <a:rPr lang="en-US" sz="1100" b="0" i="0" u="none" strike="noStrike">
                  <a:solidFill>
                    <a:srgbClr val="000000"/>
                  </a:solidFill>
                  <a:latin typeface="Aptos Narrow"/>
                </a:rPr>
                <a:pPr algn="ctr"/>
                <a:t>(1251 cars)</a:t>
              </a:fld>
              <a:endParaRPr lang="en-GB" sz="1100" b="0" i="0"/>
            </a:p>
          </xdr:txBody>
        </xdr:sp>
        <xdr:sp macro="" textlink="">
          <xdr:nvSpPr>
            <xdr:cNvPr id="27" name="Rectangle 26">
              <a:extLst>
                <a:ext uri="{FF2B5EF4-FFF2-40B4-BE49-F238E27FC236}">
                  <a16:creationId xmlns:a16="http://schemas.microsoft.com/office/drawing/2014/main" id="{00EAC19C-AE38-44FE-AB6F-9E2908F5D375}"/>
                </a:ext>
              </a:extLst>
            </xdr:cNvPr>
            <xdr:cNvSpPr/>
          </xdr:nvSpPr>
          <xdr:spPr>
            <a:xfrm>
              <a:off x="12381780" y="1234223"/>
              <a:ext cx="2665859" cy="82865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600" kern="1200" baseline="0">
                  <a:solidFill>
                    <a:schemeClr val="tx1"/>
                  </a:solidFill>
                  <a:latin typeface="+mn-lt"/>
                  <a:ea typeface="+mn-ea"/>
                  <a:cs typeface="+mn-cs"/>
                </a:rPr>
                <a:t>Top Car Maker</a:t>
              </a:r>
              <a:endParaRPr lang="en-GB" sz="1600" kern="1200">
                <a:solidFill>
                  <a:schemeClr val="tx1"/>
                </a:solidFill>
                <a:latin typeface="+mn-lt"/>
                <a:ea typeface="+mn-ea"/>
                <a:cs typeface="+mn-cs"/>
              </a:endParaRPr>
            </a:p>
            <a:p>
              <a:pPr algn="l"/>
              <a:endParaRPr lang="en-GB" sz="1100" kern="1200"/>
            </a:p>
          </xdr:txBody>
        </xdr:sp>
      </xdr:grpSp>
    </xdr:grpSp>
    <xdr:clientData/>
  </xdr:twoCellAnchor>
  <xdr:twoCellAnchor>
    <xdr:from>
      <xdr:col>14</xdr:col>
      <xdr:colOff>531834</xdr:colOff>
      <xdr:row>13</xdr:row>
      <xdr:rowOff>18852</xdr:rowOff>
    </xdr:from>
    <xdr:to>
      <xdr:col>24</xdr:col>
      <xdr:colOff>555834</xdr:colOff>
      <xdr:row>30</xdr:row>
      <xdr:rowOff>88131</xdr:rowOff>
    </xdr:to>
    <xdr:sp macro="" textlink="">
      <xdr:nvSpPr>
        <xdr:cNvPr id="24" name="Rectangle: Rounded Corners 23">
          <a:extLst>
            <a:ext uri="{FF2B5EF4-FFF2-40B4-BE49-F238E27FC236}">
              <a16:creationId xmlns:a16="http://schemas.microsoft.com/office/drawing/2014/main" id="{557EC3BB-D5A5-485A-B72C-0D2BB2A67A44}"/>
            </a:ext>
          </a:extLst>
        </xdr:cNvPr>
        <xdr:cNvSpPr/>
      </xdr:nvSpPr>
      <xdr:spPr>
        <a:xfrm>
          <a:off x="9040834" y="2377423"/>
          <a:ext cx="6101857" cy="3153565"/>
        </a:xfrm>
        <a:prstGeom prst="roundRect">
          <a:avLst>
            <a:gd name="adj" fmla="val 4948"/>
          </a:avLst>
        </a:prstGeom>
        <a:solidFill>
          <a:schemeClr val="bg1"/>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twoCellAnchor>
    <xdr:from>
      <xdr:col>14</xdr:col>
      <xdr:colOff>547710</xdr:colOff>
      <xdr:row>14</xdr:row>
      <xdr:rowOff>145143</xdr:rowOff>
    </xdr:from>
    <xdr:to>
      <xdr:col>19</xdr:col>
      <xdr:colOff>408214</xdr:colOff>
      <xdr:row>30</xdr:row>
      <xdr:rowOff>81643</xdr:rowOff>
    </xdr:to>
    <xdr:graphicFrame macro="">
      <xdr:nvGraphicFramePr>
        <xdr:cNvPr id="29" name="Chart 28">
          <a:extLst>
            <a:ext uri="{FF2B5EF4-FFF2-40B4-BE49-F238E27FC236}">
              <a16:creationId xmlns:a16="http://schemas.microsoft.com/office/drawing/2014/main" id="{2864E0C7-E5B8-4218-BA4C-CD85033FBA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3343</xdr:colOff>
      <xdr:row>13</xdr:row>
      <xdr:rowOff>79995</xdr:rowOff>
    </xdr:from>
    <xdr:to>
      <xdr:col>20</xdr:col>
      <xdr:colOff>73295</xdr:colOff>
      <xdr:row>15</xdr:row>
      <xdr:rowOff>74222</xdr:rowOff>
    </xdr:to>
    <xdr:sp macro="" textlink="">
      <xdr:nvSpPr>
        <xdr:cNvPr id="43" name="Rectangle 42">
          <a:extLst>
            <a:ext uri="{FF2B5EF4-FFF2-40B4-BE49-F238E27FC236}">
              <a16:creationId xmlns:a16="http://schemas.microsoft.com/office/drawing/2014/main" id="{39D1341F-8D83-8CB6-201B-F81A9395A38C}"/>
            </a:ext>
          </a:extLst>
        </xdr:cNvPr>
        <xdr:cNvSpPr/>
      </xdr:nvSpPr>
      <xdr:spPr>
        <a:xfrm>
          <a:off x="9120129" y="2438566"/>
          <a:ext cx="3108880" cy="35708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GB" sz="1400" b="0" i="0" baseline="0">
              <a:solidFill>
                <a:sysClr val="windowText" lastClr="000000"/>
              </a:solidFill>
              <a:effectLst/>
              <a:latin typeface="+mn-lt"/>
              <a:ea typeface="+mn-ea"/>
              <a:cs typeface="+mn-cs"/>
            </a:rPr>
            <a:t>Regional Distribution</a:t>
          </a:r>
          <a:endParaRPr lang="en-GB" sz="1400">
            <a:solidFill>
              <a:sysClr val="windowText" lastClr="000000"/>
            </a:solidFill>
            <a:effectLst/>
          </a:endParaRPr>
        </a:p>
        <a:p>
          <a:pPr algn="l"/>
          <a:endParaRPr lang="en-GB" sz="1100"/>
        </a:p>
      </xdr:txBody>
    </xdr:sp>
    <xdr:clientData/>
  </xdr:twoCellAnchor>
  <xdr:twoCellAnchor>
    <xdr:from>
      <xdr:col>19</xdr:col>
      <xdr:colOff>154216</xdr:colOff>
      <xdr:row>13</xdr:row>
      <xdr:rowOff>63500</xdr:rowOff>
    </xdr:from>
    <xdr:to>
      <xdr:col>24</xdr:col>
      <xdr:colOff>508002</xdr:colOff>
      <xdr:row>30</xdr:row>
      <xdr:rowOff>27214</xdr:rowOff>
    </xdr:to>
    <xdr:grpSp>
      <xdr:nvGrpSpPr>
        <xdr:cNvPr id="30" name="Group 29">
          <a:extLst>
            <a:ext uri="{FF2B5EF4-FFF2-40B4-BE49-F238E27FC236}">
              <a16:creationId xmlns:a16="http://schemas.microsoft.com/office/drawing/2014/main" id="{2A234BC3-EEAA-A9C5-D71D-9B8DABE94862}"/>
            </a:ext>
          </a:extLst>
        </xdr:cNvPr>
        <xdr:cNvGrpSpPr/>
      </xdr:nvGrpSpPr>
      <xdr:grpSpPr>
        <a:xfrm>
          <a:off x="11702145" y="2422071"/>
          <a:ext cx="3392714" cy="3048000"/>
          <a:chOff x="14160500" y="2013856"/>
          <a:chExt cx="2915900" cy="2772000"/>
        </a:xfrm>
      </xdr:grpSpPr>
      <mc:AlternateContent xmlns:mc="http://schemas.openxmlformats.org/markup-compatibility/2006">
        <mc:Choice xmlns:cx4="http://schemas.microsoft.com/office/drawing/2016/5/10/chartex" Requires="cx4">
          <xdr:graphicFrame macro="">
            <xdr:nvGraphicFramePr>
              <xdr:cNvPr id="20" name="Chart 19">
                <a:extLst>
                  <a:ext uri="{FF2B5EF4-FFF2-40B4-BE49-F238E27FC236}">
                    <a16:creationId xmlns:a16="http://schemas.microsoft.com/office/drawing/2014/main" id="{E67C2D9B-5AAC-4A75-9A9F-CA08F76B029B}"/>
                  </a:ext>
                </a:extLst>
              </xdr:cNvPr>
              <xdr:cNvGraphicFramePr/>
            </xdr:nvGraphicFramePr>
            <xdr:xfrm>
              <a:off x="14160500" y="2013856"/>
              <a:ext cx="2915900" cy="277200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14160500" y="2013856"/>
                <a:ext cx="2915900" cy="27720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sp macro="" textlink="">
        <xdr:nvSpPr>
          <xdr:cNvPr id="49" name="Rectangle 48">
            <a:extLst>
              <a:ext uri="{FF2B5EF4-FFF2-40B4-BE49-F238E27FC236}">
                <a16:creationId xmlns:a16="http://schemas.microsoft.com/office/drawing/2014/main" id="{5F3B719B-2B80-A9FD-BA66-21CA6BB90588}"/>
              </a:ext>
            </a:extLst>
          </xdr:cNvPr>
          <xdr:cNvSpPr/>
        </xdr:nvSpPr>
        <xdr:spPr>
          <a:xfrm>
            <a:off x="15969292" y="4546606"/>
            <a:ext cx="1075922" cy="170538"/>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xdr:col>
      <xdr:colOff>381000</xdr:colOff>
      <xdr:row>38</xdr:row>
      <xdr:rowOff>27214</xdr:rowOff>
    </xdr:from>
    <xdr:to>
      <xdr:col>3</xdr:col>
      <xdr:colOff>79829</xdr:colOff>
      <xdr:row>43</xdr:row>
      <xdr:rowOff>34471</xdr:rowOff>
    </xdr:to>
    <xdr:pic>
      <xdr:nvPicPr>
        <xdr:cNvPr id="48" name="Graphic 47" descr="Presentation with bar chart outline">
          <a:extLst>
            <a:ext uri="{FF2B5EF4-FFF2-40B4-BE49-F238E27FC236}">
              <a16:creationId xmlns:a16="http://schemas.microsoft.com/office/drawing/2014/main" id="{835A15E7-B63F-CEE0-A051-615E188272F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988786" y="6921500"/>
          <a:ext cx="914400" cy="914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20</xdr:col>
      <xdr:colOff>194449</xdr:colOff>
      <xdr:row>55</xdr:row>
      <xdr:rowOff>171340</xdr:rowOff>
    </xdr:from>
    <xdr:to>
      <xdr:col>24</xdr:col>
      <xdr:colOff>102659</xdr:colOff>
      <xdr:row>70</xdr:row>
      <xdr:rowOff>44792</xdr:rowOff>
    </xdr:to>
    <xdr:graphicFrame macro="">
      <xdr:nvGraphicFramePr>
        <xdr:cNvPr id="3" name="Chart 2">
          <a:extLst>
            <a:ext uri="{FF2B5EF4-FFF2-40B4-BE49-F238E27FC236}">
              <a16:creationId xmlns:a16="http://schemas.microsoft.com/office/drawing/2014/main" id="{66A4E678-DB3F-4090-B200-C93D916001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777875</xdr:colOff>
      <xdr:row>7</xdr:row>
      <xdr:rowOff>7937</xdr:rowOff>
    </xdr:from>
    <xdr:to>
      <xdr:col>29</xdr:col>
      <xdr:colOff>409575</xdr:colOff>
      <xdr:row>22</xdr:row>
      <xdr:rowOff>39687</xdr:rowOff>
    </xdr:to>
    <xdr:graphicFrame macro="">
      <xdr:nvGraphicFramePr>
        <xdr:cNvPr id="4" name="Chart 3">
          <a:extLst>
            <a:ext uri="{FF2B5EF4-FFF2-40B4-BE49-F238E27FC236}">
              <a16:creationId xmlns:a16="http://schemas.microsoft.com/office/drawing/2014/main" id="{AF29757F-EAFD-4A8D-8481-BF99E87A15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54</xdr:row>
      <xdr:rowOff>122543</xdr:rowOff>
    </xdr:from>
    <xdr:to>
      <xdr:col>15</xdr:col>
      <xdr:colOff>333096</xdr:colOff>
      <xdr:row>69</xdr:row>
      <xdr:rowOff>108507</xdr:rowOff>
    </xdr:to>
    <xdr:graphicFrame macro="">
      <xdr:nvGraphicFramePr>
        <xdr:cNvPr id="9" name="Chart 8">
          <a:extLst>
            <a:ext uri="{FF2B5EF4-FFF2-40B4-BE49-F238E27FC236}">
              <a16:creationId xmlns:a16="http://schemas.microsoft.com/office/drawing/2014/main" id="{6198192A-E5FB-2140-E313-0694054CF8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7937</xdr:colOff>
      <xdr:row>18</xdr:row>
      <xdr:rowOff>15876</xdr:rowOff>
    </xdr:from>
    <xdr:to>
      <xdr:col>23</xdr:col>
      <xdr:colOff>65049</xdr:colOff>
      <xdr:row>33</xdr:row>
      <xdr:rowOff>45838</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59830A6F-F7C7-4DC0-8AA4-ECB6965B1A3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9350037" y="3330576"/>
              <a:ext cx="2895562" cy="2792212"/>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33</xdr:col>
      <xdr:colOff>765969</xdr:colOff>
      <xdr:row>7</xdr:row>
      <xdr:rowOff>61118</xdr:rowOff>
    </xdr:from>
    <xdr:to>
      <xdr:col>38</xdr:col>
      <xdr:colOff>527844</xdr:colOff>
      <xdr:row>22</xdr:row>
      <xdr:rowOff>65881</xdr:rowOff>
    </xdr:to>
    <xdr:graphicFrame macro="">
      <xdr:nvGraphicFramePr>
        <xdr:cNvPr id="7" name="Chart 6">
          <a:extLst>
            <a:ext uri="{FF2B5EF4-FFF2-40B4-BE49-F238E27FC236}">
              <a16:creationId xmlns:a16="http://schemas.microsoft.com/office/drawing/2014/main" id="{1980E803-B211-5D21-6801-27A541F54F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71438</xdr:colOff>
      <xdr:row>10</xdr:row>
      <xdr:rowOff>59530</xdr:rowOff>
    </xdr:from>
    <xdr:to>
      <xdr:col>2</xdr:col>
      <xdr:colOff>687822</xdr:colOff>
      <xdr:row>17</xdr:row>
      <xdr:rowOff>140949</xdr:rowOff>
    </xdr:to>
    <mc:AlternateContent xmlns:mc="http://schemas.openxmlformats.org/markup-compatibility/2006" xmlns:a14="http://schemas.microsoft.com/office/drawing/2010/main">
      <mc:Choice Requires="a14">
        <xdr:graphicFrame macro="">
          <xdr:nvGraphicFramePr>
            <xdr:cNvPr id="10" name="Maker 2">
              <a:extLst>
                <a:ext uri="{FF2B5EF4-FFF2-40B4-BE49-F238E27FC236}">
                  <a16:creationId xmlns:a16="http://schemas.microsoft.com/office/drawing/2014/main" id="{D400A69B-D900-4664-B924-9C53ED8D73A9}"/>
                </a:ext>
              </a:extLst>
            </xdr:cNvPr>
            <xdr:cNvGraphicFramePr/>
          </xdr:nvGraphicFramePr>
          <xdr:xfrm>
            <a:off x="0" y="0"/>
            <a:ext cx="0" cy="0"/>
          </xdr:xfrm>
          <a:graphic>
            <a:graphicData uri="http://schemas.microsoft.com/office/drawing/2010/slicer">
              <sle:slicer xmlns:sle="http://schemas.microsoft.com/office/drawing/2010/slicer" name="Maker 2"/>
            </a:graphicData>
          </a:graphic>
        </xdr:graphicFrame>
      </mc:Choice>
      <mc:Fallback xmlns="">
        <xdr:sp macro="" textlink="">
          <xdr:nvSpPr>
            <xdr:cNvPr id="0" name=""/>
            <xdr:cNvSpPr>
              <a:spLocks noTextEdit="1"/>
            </xdr:cNvSpPr>
          </xdr:nvSpPr>
          <xdr:spPr>
            <a:xfrm>
              <a:off x="68263" y="1845468"/>
              <a:ext cx="2529950" cy="133475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18</xdr:row>
      <xdr:rowOff>18256</xdr:rowOff>
    </xdr:from>
    <xdr:to>
      <xdr:col>2</xdr:col>
      <xdr:colOff>696609</xdr:colOff>
      <xdr:row>25</xdr:row>
      <xdr:rowOff>106450</xdr:rowOff>
    </xdr:to>
    <mc:AlternateContent xmlns:mc="http://schemas.openxmlformats.org/markup-compatibility/2006" xmlns:a14="http://schemas.microsoft.com/office/drawing/2010/main">
      <mc:Choice Requires="a14">
        <xdr:graphicFrame macro="">
          <xdr:nvGraphicFramePr>
            <xdr:cNvPr id="11" name="Province 1">
              <a:extLst>
                <a:ext uri="{FF2B5EF4-FFF2-40B4-BE49-F238E27FC236}">
                  <a16:creationId xmlns:a16="http://schemas.microsoft.com/office/drawing/2014/main" id="{076EBA92-FDE1-F658-2752-232AA04E8291}"/>
                </a:ext>
              </a:extLst>
            </xdr:cNvPr>
            <xdr:cNvGraphicFramePr/>
          </xdr:nvGraphicFramePr>
          <xdr:xfrm>
            <a:off x="0" y="0"/>
            <a:ext cx="0" cy="0"/>
          </xdr:xfrm>
          <a:graphic>
            <a:graphicData uri="http://schemas.microsoft.com/office/drawing/2010/slicer">
              <sle:slicer xmlns:sle="http://schemas.microsoft.com/office/drawing/2010/slicer" name="Province 1"/>
            </a:graphicData>
          </a:graphic>
        </xdr:graphicFrame>
      </mc:Choice>
      <mc:Fallback xmlns="">
        <xdr:sp macro="" textlink="">
          <xdr:nvSpPr>
            <xdr:cNvPr id="0" name=""/>
            <xdr:cNvSpPr>
              <a:spLocks noTextEdit="1"/>
            </xdr:cNvSpPr>
          </xdr:nvSpPr>
          <xdr:spPr>
            <a:xfrm>
              <a:off x="82550" y="3232944"/>
              <a:ext cx="2530800" cy="13351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586184</xdr:colOff>
      <xdr:row>1</xdr:row>
      <xdr:rowOff>116682</xdr:rowOff>
    </xdr:from>
    <xdr:to>
      <xdr:col>15</xdr:col>
      <xdr:colOff>80565</xdr:colOff>
      <xdr:row>17</xdr:row>
      <xdr:rowOff>8732</xdr:rowOff>
    </xdr:to>
    <xdr:graphicFrame macro="">
      <xdr:nvGraphicFramePr>
        <xdr:cNvPr id="12" name="Chart 11">
          <a:extLst>
            <a:ext uri="{FF2B5EF4-FFF2-40B4-BE49-F238E27FC236}">
              <a16:creationId xmlns:a16="http://schemas.microsoft.com/office/drawing/2014/main" id="{E3B912E6-27CB-7721-BC25-0256E60EF4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11510</xdr:colOff>
      <xdr:row>55</xdr:row>
      <xdr:rowOff>396</xdr:rowOff>
    </xdr:from>
    <xdr:to>
      <xdr:col>19</xdr:col>
      <xdr:colOff>529829</xdr:colOff>
      <xdr:row>68</xdr:row>
      <xdr:rowOff>37702</xdr:rowOff>
    </xdr:to>
    <mc:AlternateContent xmlns:mc="http://schemas.openxmlformats.org/markup-compatibility/2006">
      <mc:Choice xmlns:cx4="http://schemas.microsoft.com/office/drawing/2016/5/10/chartex" Requires="cx4">
        <xdr:graphicFrame macro="">
          <xdr:nvGraphicFramePr>
            <xdr:cNvPr id="6" name="Chart 5">
              <a:extLst>
                <a:ext uri="{FF2B5EF4-FFF2-40B4-BE49-F238E27FC236}">
                  <a16:creationId xmlns:a16="http://schemas.microsoft.com/office/drawing/2014/main" id="{F92263E2-F82C-2333-CA1A-A504A670EE1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15308660" y="10128646"/>
              <a:ext cx="3617119" cy="2431256"/>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18</xdr:col>
      <xdr:colOff>779318</xdr:colOff>
      <xdr:row>72</xdr:row>
      <xdr:rowOff>100445</xdr:rowOff>
    </xdr:from>
    <xdr:to>
      <xdr:col>23</xdr:col>
      <xdr:colOff>467591</xdr:colOff>
      <xdr:row>87</xdr:row>
      <xdr:rowOff>72736</xdr:rowOff>
    </xdr:to>
    <xdr:graphicFrame macro="">
      <xdr:nvGraphicFramePr>
        <xdr:cNvPr id="2" name="Chart 1">
          <a:extLst>
            <a:ext uri="{FF2B5EF4-FFF2-40B4-BE49-F238E27FC236}">
              <a16:creationId xmlns:a16="http://schemas.microsoft.com/office/drawing/2014/main" id="{E9EAE5ED-D584-4B61-BF1C-4B2D7E4A34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25</xdr:col>
      <xdr:colOff>0</xdr:colOff>
      <xdr:row>32</xdr:row>
      <xdr:rowOff>0</xdr:rowOff>
    </xdr:from>
    <xdr:to>
      <xdr:col>29</xdr:col>
      <xdr:colOff>416791</xdr:colOff>
      <xdr:row>47</xdr:row>
      <xdr:rowOff>31750</xdr:rowOff>
    </xdr:to>
    <xdr:graphicFrame macro="">
      <xdr:nvGraphicFramePr>
        <xdr:cNvPr id="8" name="Chart 7">
          <a:extLst>
            <a:ext uri="{FF2B5EF4-FFF2-40B4-BE49-F238E27FC236}">
              <a16:creationId xmlns:a16="http://schemas.microsoft.com/office/drawing/2014/main" id="{5D62CCBE-4146-4144-9886-D2F5BD58CB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18</xdr:col>
      <xdr:colOff>411079</xdr:colOff>
      <xdr:row>90</xdr:row>
      <xdr:rowOff>45285</xdr:rowOff>
    </xdr:from>
    <xdr:to>
      <xdr:col>23</xdr:col>
      <xdr:colOff>129841</xdr:colOff>
      <xdr:row>105</xdr:row>
      <xdr:rowOff>84555</xdr:rowOff>
    </xdr:to>
    <mc:AlternateContent xmlns:mc="http://schemas.openxmlformats.org/markup-compatibility/2006">
      <mc:Choice xmlns:cx4="http://schemas.microsoft.com/office/drawing/2016/5/10/chartex" Requires="cx4">
        <xdr:graphicFrame macro="">
          <xdr:nvGraphicFramePr>
            <xdr:cNvPr id="13" name="Chart 12">
              <a:extLst>
                <a:ext uri="{FF2B5EF4-FFF2-40B4-BE49-F238E27FC236}">
                  <a16:creationId xmlns:a16="http://schemas.microsoft.com/office/drawing/2014/main" id="{D14861F5-D5B7-BEEE-89CC-7B0B579AAA2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7708479" y="16618785"/>
              <a:ext cx="4601912" cy="280152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33</xdr:col>
      <xdr:colOff>137583</xdr:colOff>
      <xdr:row>66</xdr:row>
      <xdr:rowOff>113595</xdr:rowOff>
    </xdr:from>
    <xdr:to>
      <xdr:col>37</xdr:col>
      <xdr:colOff>673806</xdr:colOff>
      <xdr:row>81</xdr:row>
      <xdr:rowOff>105128</xdr:rowOff>
    </xdr:to>
    <xdr:graphicFrame macro="">
      <xdr:nvGraphicFramePr>
        <xdr:cNvPr id="21" name="Chart 20">
          <a:extLst>
            <a:ext uri="{FF2B5EF4-FFF2-40B4-BE49-F238E27FC236}">
              <a16:creationId xmlns:a16="http://schemas.microsoft.com/office/drawing/2014/main" id="{9EF58906-0DD8-A01A-7543-775AD063B7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xdr:colOff>
      <xdr:row>0</xdr:row>
      <xdr:rowOff>0</xdr:rowOff>
    </xdr:from>
    <xdr:to>
      <xdr:col>3</xdr:col>
      <xdr:colOff>431801</xdr:colOff>
      <xdr:row>57</xdr:row>
      <xdr:rowOff>57150</xdr:rowOff>
    </xdr:to>
    <xdr:sp macro="" textlink="">
      <xdr:nvSpPr>
        <xdr:cNvPr id="2" name="Rectangle 1">
          <a:extLst>
            <a:ext uri="{FF2B5EF4-FFF2-40B4-BE49-F238E27FC236}">
              <a16:creationId xmlns:a16="http://schemas.microsoft.com/office/drawing/2014/main" id="{6D0BAF1E-5D2F-4052-B457-206F5CC6F2A0}"/>
            </a:ext>
          </a:extLst>
        </xdr:cNvPr>
        <xdr:cNvSpPr/>
      </xdr:nvSpPr>
      <xdr:spPr>
        <a:xfrm>
          <a:off x="1" y="0"/>
          <a:ext cx="2260600" cy="10553700"/>
        </a:xfrm>
        <a:prstGeom prst="rect">
          <a:avLst/>
        </a:prstGeom>
        <a:solidFill>
          <a:srgbClr val="312B5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kern="1200"/>
            <a:t>  </a:t>
          </a:r>
        </a:p>
      </xdr:txBody>
    </xdr:sp>
    <xdr:clientData/>
  </xdr:twoCellAnchor>
  <xdr:twoCellAnchor>
    <xdr:from>
      <xdr:col>1</xdr:col>
      <xdr:colOff>30480</xdr:colOff>
      <xdr:row>0</xdr:row>
      <xdr:rowOff>0</xdr:rowOff>
    </xdr:from>
    <xdr:to>
      <xdr:col>3</xdr:col>
      <xdr:colOff>411693</xdr:colOff>
      <xdr:row>57</xdr:row>
      <xdr:rowOff>54430</xdr:rowOff>
    </xdr:to>
    <xdr:sp macro="" textlink="">
      <xdr:nvSpPr>
        <xdr:cNvPr id="3" name="Rectangle: Top Corners Rounded 2">
          <a:extLst>
            <a:ext uri="{FF2B5EF4-FFF2-40B4-BE49-F238E27FC236}">
              <a16:creationId xmlns:a16="http://schemas.microsoft.com/office/drawing/2014/main" id="{C988934E-0167-4BCA-8EFF-D0D90576EF7E}"/>
            </a:ext>
          </a:extLst>
        </xdr:cNvPr>
        <xdr:cNvSpPr/>
      </xdr:nvSpPr>
      <xdr:spPr>
        <a:xfrm rot="16200000">
          <a:off x="-3622933" y="4265734"/>
          <a:ext cx="10137323" cy="1605856"/>
        </a:xfrm>
        <a:prstGeom prst="round2SameRect">
          <a:avLst/>
        </a:prstGeom>
        <a:solidFill>
          <a:srgbClr val="5F549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twoCellAnchor>
    <xdr:from>
      <xdr:col>3</xdr:col>
      <xdr:colOff>412288</xdr:colOff>
      <xdr:row>0</xdr:row>
      <xdr:rowOff>0</xdr:rowOff>
    </xdr:from>
    <xdr:to>
      <xdr:col>25</xdr:col>
      <xdr:colOff>589645</xdr:colOff>
      <xdr:row>57</xdr:row>
      <xdr:rowOff>87993</xdr:rowOff>
    </xdr:to>
    <xdr:sp macro="" textlink="">
      <xdr:nvSpPr>
        <xdr:cNvPr id="4" name="Rectangle: Top Corners Rounded 3">
          <a:extLst>
            <a:ext uri="{FF2B5EF4-FFF2-40B4-BE49-F238E27FC236}">
              <a16:creationId xmlns:a16="http://schemas.microsoft.com/office/drawing/2014/main" id="{1DEB24BE-CC43-4AD5-A027-C3B94D510F15}"/>
            </a:ext>
          </a:extLst>
        </xdr:cNvPr>
        <xdr:cNvSpPr/>
      </xdr:nvSpPr>
      <xdr:spPr>
        <a:xfrm rot="5400000">
          <a:off x="3795256" y="-1559611"/>
          <a:ext cx="10429422" cy="13548643"/>
        </a:xfrm>
        <a:prstGeom prst="round2SameRect">
          <a:avLst>
            <a:gd name="adj1" fmla="val 6734"/>
            <a:gd name="adj2" fmla="val 1934"/>
          </a:avLst>
        </a:prstGeom>
        <a:solidFill>
          <a:srgbClr val="F2F0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twoCellAnchor>
    <xdr:from>
      <xdr:col>1</xdr:col>
      <xdr:colOff>53599</xdr:colOff>
      <xdr:row>20</xdr:row>
      <xdr:rowOff>62123</xdr:rowOff>
    </xdr:from>
    <xdr:to>
      <xdr:col>3</xdr:col>
      <xdr:colOff>416045</xdr:colOff>
      <xdr:row>27</xdr:row>
      <xdr:rowOff>112920</xdr:rowOff>
    </xdr:to>
    <xdr:grpSp>
      <xdr:nvGrpSpPr>
        <xdr:cNvPr id="5" name="Group 4">
          <a:extLst>
            <a:ext uri="{FF2B5EF4-FFF2-40B4-BE49-F238E27FC236}">
              <a16:creationId xmlns:a16="http://schemas.microsoft.com/office/drawing/2014/main" id="{557BCF30-0F94-4834-A22D-3BF2C5ABFA91}"/>
            </a:ext>
          </a:extLst>
        </xdr:cNvPr>
        <xdr:cNvGrpSpPr/>
      </xdr:nvGrpSpPr>
      <xdr:grpSpPr>
        <a:xfrm>
          <a:off x="661385" y="3690694"/>
          <a:ext cx="1578017" cy="1320797"/>
          <a:chOff x="811528" y="2447928"/>
          <a:chExt cx="1581646" cy="1311272"/>
        </a:xfrm>
      </xdr:grpSpPr>
      <xdr:sp macro="" textlink="">
        <xdr:nvSpPr>
          <xdr:cNvPr id="6" name="Rectangle: Top Corners Rounded 5">
            <a:extLst>
              <a:ext uri="{FF2B5EF4-FFF2-40B4-BE49-F238E27FC236}">
                <a16:creationId xmlns:a16="http://schemas.microsoft.com/office/drawing/2014/main" id="{5CFFD4BC-56F2-8267-0A7E-9D0E2225C3D5}"/>
              </a:ext>
            </a:extLst>
          </xdr:cNvPr>
          <xdr:cNvSpPr/>
        </xdr:nvSpPr>
        <xdr:spPr>
          <a:xfrm rot="16200000">
            <a:off x="1126806" y="2512056"/>
            <a:ext cx="561340" cy="1191895"/>
          </a:xfrm>
          <a:prstGeom prst="round2SameRect">
            <a:avLst>
              <a:gd name="adj1" fmla="val 50000"/>
              <a:gd name="adj2" fmla="val 0"/>
            </a:avLst>
          </a:prstGeom>
          <a:solidFill>
            <a:srgbClr val="F2F0F5"/>
          </a:solidFill>
          <a:ln w="19050" cap="flat" cmpd="sng" algn="ctr">
            <a:noFill/>
            <a:prstDash val="solid"/>
            <a:miter lim="800000"/>
          </a:ln>
          <a:effectLst/>
        </xdr:spPr>
        <xdr:txBody>
          <a:bodyPr rot="0" spcFirstLastPara="0" vert="horz" wrap="square" lIns="91440" tIns="45720" rIns="91440" bIns="45720" numCol="1" spcCol="0" rtlCol="0" fromWordArt="0" anchor="t" anchorCtr="0" forceAA="0" compatLnSpc="1">
            <a:prstTxWarp prst="textNoShape">
              <a:avLst/>
            </a:prstTxWarp>
            <a:noAutofit/>
          </a:bodyPr>
          <a:lstStyle>
            <a:defPPr>
              <a:defRPr lang="en-US"/>
            </a:defPPr>
            <a:lvl1pPr marL="0" indent="0" algn="l" defTabSz="914400" rtl="0" eaLnBrk="1" latinLnBrk="0" hangingPunct="1">
              <a:defRPr sz="1100" kern="1200">
                <a:solidFill>
                  <a:schemeClr val="lt1"/>
                </a:solidFill>
                <a:latin typeface="+mn-lt"/>
                <a:ea typeface="+mn-ea"/>
                <a:cs typeface="+mn-cs"/>
              </a:defRPr>
            </a:lvl1pPr>
            <a:lvl2pPr marL="457200" indent="0" algn="l" defTabSz="914400" rtl="0" eaLnBrk="1" latinLnBrk="0" hangingPunct="1">
              <a:defRPr sz="1100" kern="1200">
                <a:solidFill>
                  <a:schemeClr val="lt1"/>
                </a:solidFill>
                <a:latin typeface="+mn-lt"/>
                <a:ea typeface="+mn-ea"/>
                <a:cs typeface="+mn-cs"/>
              </a:defRPr>
            </a:lvl2pPr>
            <a:lvl3pPr marL="914400" indent="0" algn="l" defTabSz="914400" rtl="0" eaLnBrk="1" latinLnBrk="0" hangingPunct="1">
              <a:defRPr sz="1100" kern="1200">
                <a:solidFill>
                  <a:schemeClr val="lt1"/>
                </a:solidFill>
                <a:latin typeface="+mn-lt"/>
                <a:ea typeface="+mn-ea"/>
                <a:cs typeface="+mn-cs"/>
              </a:defRPr>
            </a:lvl3pPr>
            <a:lvl4pPr marL="1371600" indent="0" algn="l" defTabSz="914400" rtl="0" eaLnBrk="1" latinLnBrk="0" hangingPunct="1">
              <a:defRPr sz="1100" kern="1200">
                <a:solidFill>
                  <a:schemeClr val="lt1"/>
                </a:solidFill>
                <a:latin typeface="+mn-lt"/>
                <a:ea typeface="+mn-ea"/>
                <a:cs typeface="+mn-cs"/>
              </a:defRPr>
            </a:lvl4pPr>
            <a:lvl5pPr marL="1828800" indent="0" algn="l" defTabSz="914400" rtl="0" eaLnBrk="1" latinLnBrk="0" hangingPunct="1">
              <a:defRPr sz="1100" kern="1200">
                <a:solidFill>
                  <a:schemeClr val="lt1"/>
                </a:solidFill>
                <a:latin typeface="+mn-lt"/>
                <a:ea typeface="+mn-ea"/>
                <a:cs typeface="+mn-cs"/>
              </a:defRPr>
            </a:lvl5pPr>
            <a:lvl6pPr marL="2286000" indent="0" algn="l" defTabSz="914400" rtl="0" eaLnBrk="1" latinLnBrk="0" hangingPunct="1">
              <a:defRPr sz="1100" kern="1200">
                <a:solidFill>
                  <a:schemeClr val="lt1"/>
                </a:solidFill>
                <a:latin typeface="+mn-lt"/>
                <a:ea typeface="+mn-ea"/>
                <a:cs typeface="+mn-cs"/>
              </a:defRPr>
            </a:lvl6pPr>
            <a:lvl7pPr marL="2743200" indent="0" algn="l" defTabSz="914400" rtl="0" eaLnBrk="1" latinLnBrk="0" hangingPunct="1">
              <a:defRPr sz="1100" kern="1200">
                <a:solidFill>
                  <a:schemeClr val="lt1"/>
                </a:solidFill>
                <a:latin typeface="+mn-lt"/>
                <a:ea typeface="+mn-ea"/>
                <a:cs typeface="+mn-cs"/>
              </a:defRPr>
            </a:lvl7pPr>
            <a:lvl8pPr marL="3200400" indent="0" algn="l" defTabSz="914400" rtl="0" eaLnBrk="1" latinLnBrk="0" hangingPunct="1">
              <a:defRPr sz="1100" kern="1200">
                <a:solidFill>
                  <a:schemeClr val="lt1"/>
                </a:solidFill>
                <a:latin typeface="+mn-lt"/>
                <a:ea typeface="+mn-ea"/>
                <a:cs typeface="+mn-cs"/>
              </a:defRPr>
            </a:lvl8pPr>
            <a:lvl9pPr marL="3657600" indent="0" algn="l" defTabSz="914400" rtl="0" eaLnBrk="1" latinLnBrk="0" hangingPunct="1">
              <a:defRPr sz="1100" kern="1200">
                <a:solidFill>
                  <a:schemeClr val="lt1"/>
                </a:solidFill>
                <a:latin typeface="+mn-lt"/>
                <a:ea typeface="+mn-ea"/>
                <a:cs typeface="+mn-cs"/>
              </a:defRPr>
            </a:lvl9pP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GB" sz="1100" b="0" i="0" u="none" strike="noStrike" kern="1200" cap="none" spc="0" normalizeH="0" baseline="0">
                <a:ln>
                  <a:noFill/>
                </a:ln>
                <a:solidFill>
                  <a:sysClr val="window" lastClr="FFFFFF"/>
                </a:solidFill>
                <a:effectLst/>
                <a:uLnTx/>
                <a:uFillTx/>
                <a:latin typeface="Aptos Narrow" panose="02110004020202020204"/>
                <a:ea typeface="+mn-ea"/>
                <a:cs typeface="+mn-cs"/>
              </a:rPr>
              <a:t> </a:t>
            </a:r>
          </a:p>
        </xdr:txBody>
      </xdr:sp>
      <xdr:sp macro="" textlink="">
        <xdr:nvSpPr>
          <xdr:cNvPr id="7" name="Free-form: Shape 6">
            <a:extLst>
              <a:ext uri="{FF2B5EF4-FFF2-40B4-BE49-F238E27FC236}">
                <a16:creationId xmlns:a16="http://schemas.microsoft.com/office/drawing/2014/main" id="{27514934-838F-BE2B-8232-CA2A6D688648}"/>
              </a:ext>
            </a:extLst>
          </xdr:cNvPr>
          <xdr:cNvSpPr/>
        </xdr:nvSpPr>
        <xdr:spPr>
          <a:xfrm>
            <a:off x="2003424" y="2447928"/>
            <a:ext cx="389750" cy="1311272"/>
          </a:xfrm>
          <a:custGeom>
            <a:avLst/>
            <a:gdLst>
              <a:gd name="connsiteX0" fmla="*/ 383400 w 383400"/>
              <a:gd name="connsiteY0" fmla="*/ 0 h 1339200"/>
              <a:gd name="connsiteX1" fmla="*/ 383400 w 383400"/>
              <a:gd name="connsiteY1" fmla="*/ 1339200 h 1339200"/>
              <a:gd name="connsiteX2" fmla="*/ 0 w 383400"/>
              <a:gd name="connsiteY2" fmla="*/ 955800 h 1339200"/>
              <a:gd name="connsiteX3" fmla="*/ 0 w 383400"/>
              <a:gd name="connsiteY3" fmla="*/ 383400 h 1339200"/>
              <a:gd name="connsiteX4" fmla="*/ 383400 w 383400"/>
              <a:gd name="connsiteY4" fmla="*/ 0 h 13392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83400" h="1339200">
                <a:moveTo>
                  <a:pt x="383400" y="0"/>
                </a:moveTo>
                <a:lnTo>
                  <a:pt x="383400" y="1339200"/>
                </a:lnTo>
                <a:cubicBezTo>
                  <a:pt x="383400" y="1127454"/>
                  <a:pt x="211746" y="955800"/>
                  <a:pt x="0" y="955800"/>
                </a:cubicBezTo>
                <a:lnTo>
                  <a:pt x="0" y="383400"/>
                </a:lnTo>
                <a:cubicBezTo>
                  <a:pt x="211746" y="383400"/>
                  <a:pt x="383400" y="211746"/>
                  <a:pt x="383400" y="0"/>
                </a:cubicBezTo>
                <a:close/>
              </a:path>
            </a:pathLst>
          </a:custGeom>
          <a:solidFill>
            <a:srgbClr val="F2F0F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GB"/>
          </a:p>
        </xdr:txBody>
      </xdr:sp>
    </xdr:grpSp>
    <xdr:clientData/>
  </xdr:twoCellAnchor>
  <xdr:twoCellAnchor editAs="oneCell">
    <xdr:from>
      <xdr:col>1</xdr:col>
      <xdr:colOff>267757</xdr:colOff>
      <xdr:row>2</xdr:row>
      <xdr:rowOff>186067</xdr:rowOff>
    </xdr:from>
    <xdr:to>
      <xdr:col>3</xdr:col>
      <xdr:colOff>262466</xdr:colOff>
      <xdr:row>9</xdr:row>
      <xdr:rowOff>16933</xdr:rowOff>
    </xdr:to>
    <xdr:pic>
      <xdr:nvPicPr>
        <xdr:cNvPr id="8" name="Graphic 7" descr="Convertible with solid fill">
          <a:extLst>
            <a:ext uri="{FF2B5EF4-FFF2-40B4-BE49-F238E27FC236}">
              <a16:creationId xmlns:a16="http://schemas.microsoft.com/office/drawing/2014/main" id="{BC6A8864-EF27-428E-B3B3-87C6123E310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77357" y="554367"/>
          <a:ext cx="1213909" cy="1119916"/>
        </a:xfrm>
        <a:prstGeom prst="rect">
          <a:avLst/>
        </a:prstGeom>
      </xdr:spPr>
    </xdr:pic>
    <xdr:clientData/>
  </xdr:twoCellAnchor>
  <xdr:twoCellAnchor>
    <xdr:from>
      <xdr:col>4</xdr:col>
      <xdr:colOff>393375</xdr:colOff>
      <xdr:row>0</xdr:row>
      <xdr:rowOff>72571</xdr:rowOff>
    </xdr:from>
    <xdr:to>
      <xdr:col>24</xdr:col>
      <xdr:colOff>283308</xdr:colOff>
      <xdr:row>3</xdr:row>
      <xdr:rowOff>15289</xdr:rowOff>
    </xdr:to>
    <xdr:sp macro="" textlink="">
      <xdr:nvSpPr>
        <xdr:cNvPr id="9" name="Rectangle 8">
          <a:extLst>
            <a:ext uri="{FF2B5EF4-FFF2-40B4-BE49-F238E27FC236}">
              <a16:creationId xmlns:a16="http://schemas.microsoft.com/office/drawing/2014/main" id="{C97EC918-2964-44CC-889F-27C2684380B6}"/>
            </a:ext>
          </a:extLst>
        </xdr:cNvPr>
        <xdr:cNvSpPr/>
      </xdr:nvSpPr>
      <xdr:spPr>
        <a:xfrm>
          <a:off x="2831775" y="72571"/>
          <a:ext cx="12081933" cy="495168"/>
        </a:xfrm>
        <a:prstGeom prst="rect">
          <a:avLst/>
        </a:prstGeom>
        <a:noFill/>
        <a:ln w="31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200">
              <a:solidFill>
                <a:srgbClr val="5F5490"/>
              </a:solidFill>
            </a:rPr>
            <a:t>Saudi Arabia Used Cars Dashboard</a:t>
          </a:r>
          <a:endParaRPr lang="en-GB" sz="3200" kern="1200">
            <a:solidFill>
              <a:srgbClr val="5F5490"/>
            </a:solidFill>
          </a:endParaRPr>
        </a:p>
      </xdr:txBody>
    </xdr:sp>
    <xdr:clientData/>
  </xdr:twoCellAnchor>
  <xdr:twoCellAnchor>
    <xdr:from>
      <xdr:col>15</xdr:col>
      <xdr:colOff>53174</xdr:colOff>
      <xdr:row>4</xdr:row>
      <xdr:rowOff>16879</xdr:rowOff>
    </xdr:from>
    <xdr:to>
      <xdr:col>19</xdr:col>
      <xdr:colOff>494771</xdr:colOff>
      <xdr:row>12</xdr:row>
      <xdr:rowOff>5450</xdr:rowOff>
    </xdr:to>
    <xdr:grpSp>
      <xdr:nvGrpSpPr>
        <xdr:cNvPr id="11" name="Group 10">
          <a:extLst>
            <a:ext uri="{FF2B5EF4-FFF2-40B4-BE49-F238E27FC236}">
              <a16:creationId xmlns:a16="http://schemas.microsoft.com/office/drawing/2014/main" id="{6B972173-53F4-4E10-FE72-47539E648FCE}"/>
            </a:ext>
          </a:extLst>
        </xdr:cNvPr>
        <xdr:cNvGrpSpPr/>
      </xdr:nvGrpSpPr>
      <xdr:grpSpPr>
        <a:xfrm>
          <a:off x="9169960" y="742593"/>
          <a:ext cx="2872740" cy="1440000"/>
          <a:chOff x="2803210" y="1636714"/>
          <a:chExt cx="3075296" cy="1097281"/>
        </a:xfrm>
      </xdr:grpSpPr>
      <xdr:sp macro="" textlink="">
        <xdr:nvSpPr>
          <xdr:cNvPr id="14" name="Rectangle: Top Corners Rounded 13">
            <a:extLst>
              <a:ext uri="{FF2B5EF4-FFF2-40B4-BE49-F238E27FC236}">
                <a16:creationId xmlns:a16="http://schemas.microsoft.com/office/drawing/2014/main" id="{9F3849A3-DD02-47D9-CCA8-779467526964}"/>
              </a:ext>
            </a:extLst>
          </xdr:cNvPr>
          <xdr:cNvSpPr/>
        </xdr:nvSpPr>
        <xdr:spPr>
          <a:xfrm rot="5400000">
            <a:off x="3863653" y="719140"/>
            <a:ext cx="1097280" cy="2932427"/>
          </a:xfrm>
          <a:prstGeom prst="round2SameRect">
            <a:avLst/>
          </a:prstGeom>
          <a:solidFill>
            <a:schemeClr val="bg1"/>
          </a:solidFill>
          <a:ln w="3175">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kern="1200"/>
              <a:t> </a:t>
            </a:r>
          </a:p>
        </xdr:txBody>
      </xdr:sp>
      <xdr:sp macro="" textlink="">
        <xdr:nvSpPr>
          <xdr:cNvPr id="15" name="Rectangle: Top Corners Rounded 14">
            <a:extLst>
              <a:ext uri="{FF2B5EF4-FFF2-40B4-BE49-F238E27FC236}">
                <a16:creationId xmlns:a16="http://schemas.microsoft.com/office/drawing/2014/main" id="{D4164373-2FF9-AE7F-F335-B58737216AAE}"/>
              </a:ext>
            </a:extLst>
          </xdr:cNvPr>
          <xdr:cNvSpPr/>
        </xdr:nvSpPr>
        <xdr:spPr>
          <a:xfrm rot="16200000">
            <a:off x="2334104" y="2108996"/>
            <a:ext cx="1094105" cy="155893"/>
          </a:xfrm>
          <a:prstGeom prst="round2SameRect">
            <a:avLst>
              <a:gd name="adj1" fmla="val 50000"/>
              <a:gd name="adj2" fmla="val 0"/>
            </a:avLst>
          </a:prstGeom>
          <a:solidFill>
            <a:srgbClr val="34A25A"/>
          </a:solidFill>
          <a:ln w="3175">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kern="1200"/>
              <a:t> </a:t>
            </a:r>
          </a:p>
        </xdr:txBody>
      </xdr:sp>
    </xdr:grpSp>
    <xdr:clientData/>
  </xdr:twoCellAnchor>
  <xdr:twoCellAnchor>
    <xdr:from>
      <xdr:col>4</xdr:col>
      <xdr:colOff>228854</xdr:colOff>
      <xdr:row>4</xdr:row>
      <xdr:rowOff>21113</xdr:rowOff>
    </xdr:from>
    <xdr:to>
      <xdr:col>9</xdr:col>
      <xdr:colOff>64029</xdr:colOff>
      <xdr:row>9</xdr:row>
      <xdr:rowOff>162418</xdr:rowOff>
    </xdr:to>
    <xdr:grpSp>
      <xdr:nvGrpSpPr>
        <xdr:cNvPr id="17" name="Group 16">
          <a:extLst>
            <a:ext uri="{FF2B5EF4-FFF2-40B4-BE49-F238E27FC236}">
              <a16:creationId xmlns:a16="http://schemas.microsoft.com/office/drawing/2014/main" id="{C5582B22-7570-E0A1-565A-9C0C26D13A46}"/>
            </a:ext>
          </a:extLst>
        </xdr:cNvPr>
        <xdr:cNvGrpSpPr/>
      </xdr:nvGrpSpPr>
      <xdr:grpSpPr>
        <a:xfrm>
          <a:off x="2659997" y="746827"/>
          <a:ext cx="2874103" cy="1048448"/>
          <a:chOff x="2803210" y="1636714"/>
          <a:chExt cx="3075304" cy="1097281"/>
        </a:xfrm>
      </xdr:grpSpPr>
      <xdr:sp macro="" textlink="">
        <xdr:nvSpPr>
          <xdr:cNvPr id="20" name="Rectangle: Top Corners Rounded 19">
            <a:extLst>
              <a:ext uri="{FF2B5EF4-FFF2-40B4-BE49-F238E27FC236}">
                <a16:creationId xmlns:a16="http://schemas.microsoft.com/office/drawing/2014/main" id="{23CD5352-50A4-5A58-9238-C16D7DA6B9E0}"/>
              </a:ext>
            </a:extLst>
          </xdr:cNvPr>
          <xdr:cNvSpPr/>
        </xdr:nvSpPr>
        <xdr:spPr>
          <a:xfrm rot="5400000">
            <a:off x="3863659" y="719139"/>
            <a:ext cx="1097280" cy="2932430"/>
          </a:xfrm>
          <a:prstGeom prst="round2SameRect">
            <a:avLst/>
          </a:prstGeom>
          <a:solidFill>
            <a:schemeClr val="bg1"/>
          </a:solidFill>
          <a:ln w="3175">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kern="1200"/>
              <a:t> </a:t>
            </a:r>
          </a:p>
        </xdr:txBody>
      </xdr:sp>
      <xdr:sp macro="" textlink="">
        <xdr:nvSpPr>
          <xdr:cNvPr id="21" name="Rectangle: Top Corners Rounded 20">
            <a:extLst>
              <a:ext uri="{FF2B5EF4-FFF2-40B4-BE49-F238E27FC236}">
                <a16:creationId xmlns:a16="http://schemas.microsoft.com/office/drawing/2014/main" id="{FAEEEB8A-EAF3-9746-E038-1D7520CB943A}"/>
              </a:ext>
            </a:extLst>
          </xdr:cNvPr>
          <xdr:cNvSpPr/>
        </xdr:nvSpPr>
        <xdr:spPr>
          <a:xfrm rot="16200000">
            <a:off x="2334104" y="2108996"/>
            <a:ext cx="1094105" cy="155893"/>
          </a:xfrm>
          <a:prstGeom prst="round2SameRect">
            <a:avLst>
              <a:gd name="adj1" fmla="val 50000"/>
              <a:gd name="adj2" fmla="val 0"/>
            </a:avLst>
          </a:prstGeom>
          <a:solidFill>
            <a:srgbClr val="F7A197"/>
          </a:solidFill>
          <a:ln w="3175">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kern="1200"/>
              <a:t> </a:t>
            </a:r>
          </a:p>
        </xdr:txBody>
      </xdr:sp>
    </xdr:grpSp>
    <xdr:clientData/>
  </xdr:twoCellAnchor>
  <xdr:twoCellAnchor>
    <xdr:from>
      <xdr:col>4</xdr:col>
      <xdr:colOff>333886</xdr:colOff>
      <xdr:row>4</xdr:row>
      <xdr:rowOff>49344</xdr:rowOff>
    </xdr:from>
    <xdr:to>
      <xdr:col>8</xdr:col>
      <xdr:colOff>579281</xdr:colOff>
      <xdr:row>8</xdr:row>
      <xdr:rowOff>131202</xdr:rowOff>
    </xdr:to>
    <xdr:sp macro="" textlink="">
      <xdr:nvSpPr>
        <xdr:cNvPr id="18" name="Rectangle 17">
          <a:extLst>
            <a:ext uri="{FF2B5EF4-FFF2-40B4-BE49-F238E27FC236}">
              <a16:creationId xmlns:a16="http://schemas.microsoft.com/office/drawing/2014/main" id="{9B9E780B-30AE-5E7C-2786-E8743E724EA4}"/>
            </a:ext>
          </a:extLst>
        </xdr:cNvPr>
        <xdr:cNvSpPr/>
      </xdr:nvSpPr>
      <xdr:spPr>
        <a:xfrm>
          <a:off x="2783172" y="756915"/>
          <a:ext cx="2694680" cy="78943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600" kern="1200" baseline="0">
              <a:solidFill>
                <a:schemeClr val="tx1"/>
              </a:solidFill>
              <a:latin typeface="+mn-lt"/>
              <a:ea typeface="+mn-ea"/>
              <a:cs typeface="+mn-cs"/>
            </a:rPr>
            <a:t>N</a:t>
          </a:r>
          <a:r>
            <a:rPr lang="en-GB" sz="1600" kern="1200">
              <a:solidFill>
                <a:schemeClr val="tx1"/>
              </a:solidFill>
              <a:latin typeface="+mn-lt"/>
              <a:ea typeface="+mn-ea"/>
              <a:cs typeface="+mn-cs"/>
            </a:rPr>
            <a:t>umber of Cars</a:t>
          </a:r>
        </a:p>
        <a:p>
          <a:pPr algn="l"/>
          <a:endParaRPr lang="en-GB" sz="1100" kern="1200"/>
        </a:p>
      </xdr:txBody>
    </xdr:sp>
    <xdr:clientData/>
  </xdr:twoCellAnchor>
  <xdr:twoCellAnchor>
    <xdr:from>
      <xdr:col>5</xdr:col>
      <xdr:colOff>455527</xdr:colOff>
      <xdr:row>6</xdr:row>
      <xdr:rowOff>36333</xdr:rowOff>
    </xdr:from>
    <xdr:to>
      <xdr:col>7</xdr:col>
      <xdr:colOff>405206</xdr:colOff>
      <xdr:row>8</xdr:row>
      <xdr:rowOff>163789</xdr:rowOff>
    </xdr:to>
    <xdr:sp macro="" textlink="'Drilldown Sources'!A4">
      <xdr:nvSpPr>
        <xdr:cNvPr id="19" name="Rectangle 18">
          <a:extLst>
            <a:ext uri="{FF2B5EF4-FFF2-40B4-BE49-F238E27FC236}">
              <a16:creationId xmlns:a16="http://schemas.microsoft.com/office/drawing/2014/main" id="{1A3050F1-21C7-ACAC-955C-D179A418E5FB}"/>
            </a:ext>
          </a:extLst>
        </xdr:cNvPr>
        <xdr:cNvSpPr/>
      </xdr:nvSpPr>
      <xdr:spPr>
        <a:xfrm>
          <a:off x="3517134" y="1097690"/>
          <a:ext cx="1174322" cy="4812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DF059B3-36EA-4292-AD69-1908904C8E82}" type="TxLink">
            <a:rPr lang="en-US" sz="2400" b="0" i="0" u="none" strike="noStrike" kern="1200">
              <a:solidFill>
                <a:srgbClr val="000000"/>
              </a:solidFill>
              <a:latin typeface="Aptos Narrow"/>
              <a:ea typeface="+mn-ea"/>
              <a:cs typeface="+mn-cs"/>
            </a:rPr>
            <a:pPr marL="0" indent="0" algn="ctr"/>
            <a:t>3,719</a:t>
          </a:fld>
          <a:endParaRPr lang="en-GB" sz="2400" b="0" i="0" u="none" strike="noStrike" kern="1200">
            <a:solidFill>
              <a:srgbClr val="000000"/>
            </a:solidFill>
            <a:latin typeface="Aptos Narrow"/>
            <a:ea typeface="+mn-ea"/>
            <a:cs typeface="+mn-cs"/>
          </a:endParaRPr>
        </a:p>
      </xdr:txBody>
    </xdr:sp>
    <xdr:clientData/>
  </xdr:twoCellAnchor>
  <xdr:twoCellAnchor>
    <xdr:from>
      <xdr:col>9</xdr:col>
      <xdr:colOff>328337</xdr:colOff>
      <xdr:row>4</xdr:row>
      <xdr:rowOff>24288</xdr:rowOff>
    </xdr:from>
    <xdr:to>
      <xdr:col>14</xdr:col>
      <xdr:colOff>160337</xdr:colOff>
      <xdr:row>12</xdr:row>
      <xdr:rowOff>12859</xdr:rowOff>
    </xdr:to>
    <xdr:grpSp>
      <xdr:nvGrpSpPr>
        <xdr:cNvPr id="23" name="Group 22">
          <a:extLst>
            <a:ext uri="{FF2B5EF4-FFF2-40B4-BE49-F238E27FC236}">
              <a16:creationId xmlns:a16="http://schemas.microsoft.com/office/drawing/2014/main" id="{AE3A9997-8CF4-D9CC-A357-01E92F151A17}"/>
            </a:ext>
          </a:extLst>
        </xdr:cNvPr>
        <xdr:cNvGrpSpPr/>
      </xdr:nvGrpSpPr>
      <xdr:grpSpPr>
        <a:xfrm>
          <a:off x="5798408" y="750002"/>
          <a:ext cx="2870929" cy="1440000"/>
          <a:chOff x="2803210" y="1636714"/>
          <a:chExt cx="3075304" cy="1097281"/>
        </a:xfrm>
      </xdr:grpSpPr>
      <xdr:sp macro="" textlink="">
        <xdr:nvSpPr>
          <xdr:cNvPr id="26" name="Rectangle: Top Corners Rounded 25">
            <a:extLst>
              <a:ext uri="{FF2B5EF4-FFF2-40B4-BE49-F238E27FC236}">
                <a16:creationId xmlns:a16="http://schemas.microsoft.com/office/drawing/2014/main" id="{602F4811-8E3E-CE81-2FE1-0280273A020C}"/>
              </a:ext>
            </a:extLst>
          </xdr:cNvPr>
          <xdr:cNvSpPr/>
        </xdr:nvSpPr>
        <xdr:spPr>
          <a:xfrm rot="5400000">
            <a:off x="3863659" y="719139"/>
            <a:ext cx="1097280" cy="2932430"/>
          </a:xfrm>
          <a:prstGeom prst="round2SameRect">
            <a:avLst/>
          </a:prstGeom>
          <a:solidFill>
            <a:schemeClr val="bg1"/>
          </a:solidFill>
          <a:ln w="3175">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kern="1200"/>
              <a:t> </a:t>
            </a:r>
          </a:p>
        </xdr:txBody>
      </xdr:sp>
      <xdr:sp macro="" textlink="">
        <xdr:nvSpPr>
          <xdr:cNvPr id="27" name="Rectangle: Top Corners Rounded 26">
            <a:extLst>
              <a:ext uri="{FF2B5EF4-FFF2-40B4-BE49-F238E27FC236}">
                <a16:creationId xmlns:a16="http://schemas.microsoft.com/office/drawing/2014/main" id="{809252C4-3E7E-AB85-BCEE-A05B4B73234D}"/>
              </a:ext>
            </a:extLst>
          </xdr:cNvPr>
          <xdr:cNvSpPr/>
        </xdr:nvSpPr>
        <xdr:spPr>
          <a:xfrm rot="16200000">
            <a:off x="2334104" y="2108996"/>
            <a:ext cx="1094105" cy="155893"/>
          </a:xfrm>
          <a:prstGeom prst="round2SameRect">
            <a:avLst>
              <a:gd name="adj1" fmla="val 50000"/>
              <a:gd name="adj2" fmla="val 0"/>
            </a:avLst>
          </a:prstGeom>
          <a:solidFill>
            <a:srgbClr val="312B57"/>
          </a:solidFill>
          <a:ln w="3175">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kern="1200"/>
              <a:t> </a:t>
            </a:r>
          </a:p>
        </xdr:txBody>
      </xdr:sp>
    </xdr:grpSp>
    <xdr:clientData/>
  </xdr:twoCellAnchor>
  <xdr:twoCellAnchor>
    <xdr:from>
      <xdr:col>4</xdr:col>
      <xdr:colOff>272387</xdr:colOff>
      <xdr:row>13</xdr:row>
      <xdr:rowOff>18248</xdr:rowOff>
    </xdr:from>
    <xdr:to>
      <xdr:col>14</xdr:col>
      <xdr:colOff>296387</xdr:colOff>
      <xdr:row>30</xdr:row>
      <xdr:rowOff>87527</xdr:rowOff>
    </xdr:to>
    <xdr:sp macro="" textlink="">
      <xdr:nvSpPr>
        <xdr:cNvPr id="29" name="Rectangle: Rounded Corners 28">
          <a:extLst>
            <a:ext uri="{FF2B5EF4-FFF2-40B4-BE49-F238E27FC236}">
              <a16:creationId xmlns:a16="http://schemas.microsoft.com/office/drawing/2014/main" id="{EE1ECCCE-E23F-307E-27A4-7D169303E0FE}"/>
            </a:ext>
          </a:extLst>
        </xdr:cNvPr>
        <xdr:cNvSpPr/>
      </xdr:nvSpPr>
      <xdr:spPr>
        <a:xfrm>
          <a:off x="2703530" y="2376819"/>
          <a:ext cx="6101857" cy="3153565"/>
        </a:xfrm>
        <a:prstGeom prst="roundRect">
          <a:avLst>
            <a:gd name="adj" fmla="val 4948"/>
          </a:avLst>
        </a:prstGeom>
        <a:solidFill>
          <a:schemeClr val="bg1"/>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twoCellAnchor>
    <xdr:from>
      <xdr:col>4</xdr:col>
      <xdr:colOff>295546</xdr:colOff>
      <xdr:row>13</xdr:row>
      <xdr:rowOff>70924</xdr:rowOff>
    </xdr:from>
    <xdr:to>
      <xdr:col>10</xdr:col>
      <xdr:colOff>471808</xdr:colOff>
      <xdr:row>15</xdr:row>
      <xdr:rowOff>65151</xdr:rowOff>
    </xdr:to>
    <xdr:sp macro="" textlink="">
      <xdr:nvSpPr>
        <xdr:cNvPr id="31" name="Rectangle 30">
          <a:extLst>
            <a:ext uri="{FF2B5EF4-FFF2-40B4-BE49-F238E27FC236}">
              <a16:creationId xmlns:a16="http://schemas.microsoft.com/office/drawing/2014/main" id="{3A257350-EC5A-D0F9-4393-23CD58B34848}"/>
            </a:ext>
          </a:extLst>
        </xdr:cNvPr>
        <xdr:cNvSpPr/>
      </xdr:nvSpPr>
      <xdr:spPr>
        <a:xfrm>
          <a:off x="2726689" y="2429495"/>
          <a:ext cx="3822976" cy="35708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GB" sz="1400" b="0" i="0" baseline="0">
              <a:solidFill>
                <a:sysClr val="windowText" lastClr="000000"/>
              </a:solidFill>
              <a:effectLst/>
              <a:latin typeface="+mn-lt"/>
              <a:ea typeface="+mn-ea"/>
              <a:cs typeface="+mn-cs"/>
            </a:rPr>
            <a:t>Average Price (SAR) </a:t>
          </a:r>
          <a:endParaRPr lang="en-GB" sz="1400" b="0">
            <a:solidFill>
              <a:sysClr val="windowText" lastClr="000000"/>
            </a:solidFill>
            <a:effectLst/>
          </a:endParaRPr>
        </a:p>
        <a:p>
          <a:pPr algn="l"/>
          <a:endParaRPr lang="en-GB" sz="1100"/>
        </a:p>
      </xdr:txBody>
    </xdr:sp>
    <xdr:clientData/>
  </xdr:twoCellAnchor>
  <xdr:twoCellAnchor>
    <xdr:from>
      <xdr:col>4</xdr:col>
      <xdr:colOff>302392</xdr:colOff>
      <xdr:row>31</xdr:row>
      <xdr:rowOff>90296</xdr:rowOff>
    </xdr:from>
    <xdr:to>
      <xdr:col>14</xdr:col>
      <xdr:colOff>326392</xdr:colOff>
      <xdr:row>48</xdr:row>
      <xdr:rowOff>158926</xdr:rowOff>
    </xdr:to>
    <xdr:sp macro="" textlink="">
      <xdr:nvSpPr>
        <xdr:cNvPr id="33" name="Rectangle: Rounded Corners 32">
          <a:extLst>
            <a:ext uri="{FF2B5EF4-FFF2-40B4-BE49-F238E27FC236}">
              <a16:creationId xmlns:a16="http://schemas.microsoft.com/office/drawing/2014/main" id="{3C7DEAA7-EAF2-C320-0FF6-720DAE763090}"/>
            </a:ext>
          </a:extLst>
        </xdr:cNvPr>
        <xdr:cNvSpPr/>
      </xdr:nvSpPr>
      <xdr:spPr>
        <a:xfrm>
          <a:off x="2733535" y="5714582"/>
          <a:ext cx="6101857" cy="3152915"/>
        </a:xfrm>
        <a:prstGeom prst="roundRect">
          <a:avLst>
            <a:gd name="adj" fmla="val 4948"/>
          </a:avLst>
        </a:prstGeom>
        <a:solidFill>
          <a:schemeClr val="bg1"/>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twoCellAnchor>
    <xdr:from>
      <xdr:col>4</xdr:col>
      <xdr:colOff>371408</xdr:colOff>
      <xdr:row>31</xdr:row>
      <xdr:rowOff>176481</xdr:rowOff>
    </xdr:from>
    <xdr:to>
      <xdr:col>9</xdr:col>
      <xdr:colOff>441360</xdr:colOff>
      <xdr:row>33</xdr:row>
      <xdr:rowOff>170708</xdr:rowOff>
    </xdr:to>
    <xdr:sp macro="" textlink="">
      <xdr:nvSpPr>
        <xdr:cNvPr id="35" name="Rectangle 34">
          <a:extLst>
            <a:ext uri="{FF2B5EF4-FFF2-40B4-BE49-F238E27FC236}">
              <a16:creationId xmlns:a16="http://schemas.microsoft.com/office/drawing/2014/main" id="{0630C1C9-A642-DB2B-15AF-84E97DD900A6}"/>
            </a:ext>
          </a:extLst>
        </xdr:cNvPr>
        <xdr:cNvSpPr/>
      </xdr:nvSpPr>
      <xdr:spPr>
        <a:xfrm>
          <a:off x="2802551" y="5800767"/>
          <a:ext cx="3108880" cy="35708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a:solidFill>
                <a:sysClr val="windowText" lastClr="000000"/>
              </a:solidFill>
            </a:rPr>
            <a:t>Tranmission</a:t>
          </a:r>
          <a:r>
            <a:rPr lang="en-GB" sz="1400" baseline="0">
              <a:solidFill>
                <a:sysClr val="windowText" lastClr="000000"/>
              </a:solidFill>
            </a:rPr>
            <a:t> Types</a:t>
          </a:r>
          <a:endParaRPr lang="en-GB" sz="1400">
            <a:solidFill>
              <a:sysClr val="windowText" lastClr="000000"/>
            </a:solidFill>
          </a:endParaRPr>
        </a:p>
      </xdr:txBody>
    </xdr:sp>
    <xdr:clientData/>
  </xdr:twoCellAnchor>
  <xdr:twoCellAnchor>
    <xdr:from>
      <xdr:col>14</xdr:col>
      <xdr:colOff>534625</xdr:colOff>
      <xdr:row>31</xdr:row>
      <xdr:rowOff>108438</xdr:rowOff>
    </xdr:from>
    <xdr:to>
      <xdr:col>24</xdr:col>
      <xdr:colOff>558625</xdr:colOff>
      <xdr:row>48</xdr:row>
      <xdr:rowOff>177068</xdr:rowOff>
    </xdr:to>
    <xdr:sp macro="" textlink="">
      <xdr:nvSpPr>
        <xdr:cNvPr id="37" name="Rectangle: Rounded Corners 36">
          <a:extLst>
            <a:ext uri="{FF2B5EF4-FFF2-40B4-BE49-F238E27FC236}">
              <a16:creationId xmlns:a16="http://schemas.microsoft.com/office/drawing/2014/main" id="{6B046A30-C581-7AC7-650B-9A4E603FAFE0}"/>
            </a:ext>
          </a:extLst>
        </xdr:cNvPr>
        <xdr:cNvSpPr/>
      </xdr:nvSpPr>
      <xdr:spPr>
        <a:xfrm>
          <a:off x="9043625" y="5732724"/>
          <a:ext cx="6101857" cy="3152915"/>
        </a:xfrm>
        <a:prstGeom prst="roundRect">
          <a:avLst>
            <a:gd name="adj" fmla="val 4948"/>
          </a:avLst>
        </a:prstGeom>
        <a:solidFill>
          <a:schemeClr val="bg1"/>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twoCellAnchor>
    <xdr:from>
      <xdr:col>15</xdr:col>
      <xdr:colOff>6134</xdr:colOff>
      <xdr:row>32</xdr:row>
      <xdr:rowOff>9073</xdr:rowOff>
    </xdr:from>
    <xdr:to>
      <xdr:col>20</xdr:col>
      <xdr:colOff>518203</xdr:colOff>
      <xdr:row>34</xdr:row>
      <xdr:rowOff>6027</xdr:rowOff>
    </xdr:to>
    <xdr:sp macro="" textlink="">
      <xdr:nvSpPr>
        <xdr:cNvPr id="39" name="Rectangle 38">
          <a:extLst>
            <a:ext uri="{FF2B5EF4-FFF2-40B4-BE49-F238E27FC236}">
              <a16:creationId xmlns:a16="http://schemas.microsoft.com/office/drawing/2014/main" id="{360FB982-38DD-16BB-C42A-5ECA5C3C915F}"/>
            </a:ext>
          </a:extLst>
        </xdr:cNvPr>
        <xdr:cNvSpPr/>
      </xdr:nvSpPr>
      <xdr:spPr>
        <a:xfrm>
          <a:off x="9122920" y="5814787"/>
          <a:ext cx="3550997" cy="3598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GB" sz="1400" b="0" i="0" baseline="0">
              <a:solidFill>
                <a:sysClr val="windowText" lastClr="000000"/>
              </a:solidFill>
              <a:effectLst/>
              <a:latin typeface="+mn-lt"/>
              <a:ea typeface="+mn-ea"/>
              <a:cs typeface="+mn-cs"/>
            </a:rPr>
            <a:t>Average Mileage (KM)  </a:t>
          </a:r>
        </a:p>
        <a:p>
          <a:pPr algn="l"/>
          <a:endParaRPr lang="en-GB" sz="1100"/>
        </a:p>
      </xdr:txBody>
    </xdr:sp>
    <xdr:clientData/>
  </xdr:twoCellAnchor>
  <xdr:oneCellAnchor>
    <xdr:from>
      <xdr:col>11</xdr:col>
      <xdr:colOff>152400</xdr:colOff>
      <xdr:row>21</xdr:row>
      <xdr:rowOff>127000</xdr:rowOff>
    </xdr:from>
    <xdr:ext cx="184731" cy="264560"/>
    <xdr:sp macro="" textlink="">
      <xdr:nvSpPr>
        <xdr:cNvPr id="40" name="TextBox 39">
          <a:extLst>
            <a:ext uri="{FF2B5EF4-FFF2-40B4-BE49-F238E27FC236}">
              <a16:creationId xmlns:a16="http://schemas.microsoft.com/office/drawing/2014/main" id="{F8623B7C-BB1C-43AA-A92D-AAF323B98066}"/>
            </a:ext>
          </a:extLst>
        </xdr:cNvPr>
        <xdr:cNvSpPr txBox="1"/>
      </xdr:nvSpPr>
      <xdr:spPr>
        <a:xfrm>
          <a:off x="6858000" y="39941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xdr:twoCellAnchor>
    <xdr:from>
      <xdr:col>1</xdr:col>
      <xdr:colOff>33866</xdr:colOff>
      <xdr:row>22</xdr:row>
      <xdr:rowOff>50799</xdr:rowOff>
    </xdr:from>
    <xdr:to>
      <xdr:col>3</xdr:col>
      <xdr:colOff>423333</xdr:colOff>
      <xdr:row>25</xdr:row>
      <xdr:rowOff>169333</xdr:rowOff>
    </xdr:to>
    <xdr:sp macro="" textlink="">
      <xdr:nvSpPr>
        <xdr:cNvPr id="41" name="TextBox 40">
          <a:extLst>
            <a:ext uri="{FF2B5EF4-FFF2-40B4-BE49-F238E27FC236}">
              <a16:creationId xmlns:a16="http://schemas.microsoft.com/office/drawing/2014/main" id="{5047ACB4-96B7-48EF-BCA2-2A4B0BC349B9}"/>
            </a:ext>
          </a:extLst>
        </xdr:cNvPr>
        <xdr:cNvSpPr txBox="1"/>
      </xdr:nvSpPr>
      <xdr:spPr>
        <a:xfrm>
          <a:off x="643466" y="4102099"/>
          <a:ext cx="1608667" cy="670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GB" sz="1100">
              <a:solidFill>
                <a:srgbClr val="312B57"/>
              </a:solidFill>
              <a:effectLst/>
              <a:latin typeface="+mn-lt"/>
              <a:ea typeface="+mn-ea"/>
              <a:cs typeface="+mn-cs"/>
            </a:rPr>
            <a:t>Drilldown</a:t>
          </a:r>
        </a:p>
        <a:p>
          <a:endParaRPr lang="en-GB" sz="1100"/>
        </a:p>
      </xdr:txBody>
    </xdr:sp>
    <xdr:clientData/>
  </xdr:twoCellAnchor>
  <xdr:twoCellAnchor>
    <xdr:from>
      <xdr:col>1</xdr:col>
      <xdr:colOff>67733</xdr:colOff>
      <xdr:row>10</xdr:row>
      <xdr:rowOff>-1</xdr:rowOff>
    </xdr:from>
    <xdr:to>
      <xdr:col>3</xdr:col>
      <xdr:colOff>457200</xdr:colOff>
      <xdr:row>13</xdr:row>
      <xdr:rowOff>118533</xdr:rowOff>
    </xdr:to>
    <xdr:sp macro="" textlink="">
      <xdr:nvSpPr>
        <xdr:cNvPr id="42" name="TextBox 41">
          <a:hlinkClick xmlns:r="http://schemas.openxmlformats.org/officeDocument/2006/relationships" r:id="rId3"/>
          <a:extLst>
            <a:ext uri="{FF2B5EF4-FFF2-40B4-BE49-F238E27FC236}">
              <a16:creationId xmlns:a16="http://schemas.microsoft.com/office/drawing/2014/main" id="{0B5689CA-75B9-4A75-8C3B-41CD072EE27F}"/>
            </a:ext>
          </a:extLst>
        </xdr:cNvPr>
        <xdr:cNvSpPr txBox="1"/>
      </xdr:nvSpPr>
      <xdr:spPr>
        <a:xfrm>
          <a:off x="677333" y="1841499"/>
          <a:ext cx="1608667" cy="670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GB" sz="1100">
              <a:solidFill>
                <a:srgbClr val="E3DFEF"/>
              </a:solidFill>
              <a:effectLst/>
              <a:latin typeface="+mn-lt"/>
              <a:ea typeface="+mn-ea"/>
              <a:cs typeface="+mn-cs"/>
            </a:rPr>
            <a:t>Overview</a:t>
          </a:r>
          <a:endParaRPr lang="en-GB">
            <a:solidFill>
              <a:srgbClr val="E3DFEF"/>
            </a:solidFill>
            <a:effectLst/>
          </a:endParaRPr>
        </a:p>
        <a:p>
          <a:endParaRPr lang="en-GB" sz="1100"/>
        </a:p>
      </xdr:txBody>
    </xdr:sp>
    <xdr:clientData/>
  </xdr:twoCellAnchor>
  <xdr:twoCellAnchor>
    <xdr:from>
      <xdr:col>20</xdr:col>
      <xdr:colOff>222505</xdr:colOff>
      <xdr:row>4</xdr:row>
      <xdr:rowOff>23172</xdr:rowOff>
    </xdr:from>
    <xdr:to>
      <xdr:col>20</xdr:col>
      <xdr:colOff>368036</xdr:colOff>
      <xdr:row>9</xdr:row>
      <xdr:rowOff>164536</xdr:rowOff>
    </xdr:to>
    <xdr:sp macro="" textlink="">
      <xdr:nvSpPr>
        <xdr:cNvPr id="44" name="Rectangle: Top Corners Rounded 43">
          <a:extLst>
            <a:ext uri="{FF2B5EF4-FFF2-40B4-BE49-F238E27FC236}">
              <a16:creationId xmlns:a16="http://schemas.microsoft.com/office/drawing/2014/main" id="{3179E741-641F-F175-CD0A-604F093E770E}"/>
            </a:ext>
          </a:extLst>
        </xdr:cNvPr>
        <xdr:cNvSpPr/>
      </xdr:nvSpPr>
      <xdr:spPr>
        <a:xfrm rot="16200000">
          <a:off x="11926731" y="1200374"/>
          <a:ext cx="1048507" cy="145531"/>
        </a:xfrm>
        <a:prstGeom prst="round2SameRect">
          <a:avLst>
            <a:gd name="adj1" fmla="val 50000"/>
            <a:gd name="adj2" fmla="val 0"/>
          </a:avLst>
        </a:prstGeom>
        <a:solidFill>
          <a:srgbClr val="FFC000"/>
        </a:solidFill>
        <a:ln w="3175">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kern="1200"/>
            <a:t> </a:t>
          </a:r>
        </a:p>
      </xdr:txBody>
    </xdr:sp>
    <xdr:clientData/>
  </xdr:twoCellAnchor>
  <xdr:twoCellAnchor>
    <xdr:from>
      <xdr:col>20</xdr:col>
      <xdr:colOff>258294</xdr:colOff>
      <xdr:row>4</xdr:row>
      <xdr:rowOff>29673</xdr:rowOff>
    </xdr:from>
    <xdr:to>
      <xdr:col>25</xdr:col>
      <xdr:colOff>64276</xdr:colOff>
      <xdr:row>9</xdr:row>
      <xdr:rowOff>160588</xdr:rowOff>
    </xdr:to>
    <xdr:grpSp>
      <xdr:nvGrpSpPr>
        <xdr:cNvPr id="45" name="Group 44">
          <a:extLst>
            <a:ext uri="{FF2B5EF4-FFF2-40B4-BE49-F238E27FC236}">
              <a16:creationId xmlns:a16="http://schemas.microsoft.com/office/drawing/2014/main" id="{F7D09A84-CB85-E9B9-F564-677D9EF9D062}"/>
            </a:ext>
          </a:extLst>
        </xdr:cNvPr>
        <xdr:cNvGrpSpPr/>
      </xdr:nvGrpSpPr>
      <xdr:grpSpPr>
        <a:xfrm>
          <a:off x="12414008" y="755387"/>
          <a:ext cx="2844911" cy="1038058"/>
          <a:chOff x="12381780" y="1213305"/>
          <a:chExt cx="2834574" cy="1062929"/>
        </a:xfrm>
      </xdr:grpSpPr>
      <xdr:sp macro="" textlink="">
        <xdr:nvSpPr>
          <xdr:cNvPr id="46" name="Rectangle: Top Corners Rounded 45">
            <a:extLst>
              <a:ext uri="{FF2B5EF4-FFF2-40B4-BE49-F238E27FC236}">
                <a16:creationId xmlns:a16="http://schemas.microsoft.com/office/drawing/2014/main" id="{4A25A471-2E93-BEAB-7F26-D97D3989C26B}"/>
              </a:ext>
            </a:extLst>
          </xdr:cNvPr>
          <xdr:cNvSpPr/>
        </xdr:nvSpPr>
        <xdr:spPr>
          <a:xfrm rot="5400000">
            <a:off x="13321104" y="380985"/>
            <a:ext cx="1062929" cy="2727570"/>
          </a:xfrm>
          <a:prstGeom prst="round2SameRect">
            <a:avLst/>
          </a:prstGeom>
          <a:solidFill>
            <a:schemeClr val="bg1"/>
          </a:solidFill>
          <a:ln w="3175">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kern="1200"/>
              <a:t> </a:t>
            </a:r>
          </a:p>
        </xdr:txBody>
      </xdr:sp>
      <xdr:sp macro="" textlink="'Drilldown Sources'!E4">
        <xdr:nvSpPr>
          <xdr:cNvPr id="47" name="Rectangle 46">
            <a:extLst>
              <a:ext uri="{FF2B5EF4-FFF2-40B4-BE49-F238E27FC236}">
                <a16:creationId xmlns:a16="http://schemas.microsoft.com/office/drawing/2014/main" id="{34C8EABD-ADE8-2DC4-7088-950498DFB270}"/>
              </a:ext>
            </a:extLst>
          </xdr:cNvPr>
          <xdr:cNvSpPr/>
        </xdr:nvSpPr>
        <xdr:spPr>
          <a:xfrm>
            <a:off x="13168496" y="1486884"/>
            <a:ext cx="1151458" cy="50604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ACB77EB-AFDC-4193-9C7E-B884902497DE}" type="TxLink">
              <a:rPr lang="en-US" sz="2400" b="0" i="0" u="none" strike="noStrike" kern="1200">
                <a:solidFill>
                  <a:srgbClr val="000000"/>
                </a:solidFill>
                <a:latin typeface="Aptos Narrow"/>
                <a:ea typeface="+mn-ea"/>
                <a:cs typeface="+mn-cs"/>
              </a:rPr>
              <a:pPr marL="0" indent="0" algn="ctr"/>
              <a:t>Toyota</a:t>
            </a:fld>
            <a:endParaRPr lang="en-GB" sz="2400" b="0" i="0" u="none" strike="noStrike" kern="1200">
              <a:solidFill>
                <a:srgbClr val="000000"/>
              </a:solidFill>
              <a:latin typeface="Aptos Narrow"/>
              <a:ea typeface="+mn-ea"/>
              <a:cs typeface="+mn-cs"/>
            </a:endParaRPr>
          </a:p>
        </xdr:txBody>
      </xdr:sp>
      <xdr:sp macro="" textlink="'Drilldown Sources'!G4">
        <xdr:nvSpPr>
          <xdr:cNvPr id="48" name="TextBox 47">
            <a:extLst>
              <a:ext uri="{FF2B5EF4-FFF2-40B4-BE49-F238E27FC236}">
                <a16:creationId xmlns:a16="http://schemas.microsoft.com/office/drawing/2014/main" id="{FEA718E1-AA3F-CEC8-A0BA-9AAB3CB91253}"/>
              </a:ext>
            </a:extLst>
          </xdr:cNvPr>
          <xdr:cNvSpPr txBox="1"/>
        </xdr:nvSpPr>
        <xdr:spPr>
          <a:xfrm>
            <a:off x="13304711" y="1912248"/>
            <a:ext cx="932092" cy="279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C7E62C8-DA0B-4CD3-B537-AF72A58498C4}" type="TxLink">
              <a:rPr lang="en-US" sz="1100" b="0" i="0" u="none" strike="noStrike">
                <a:solidFill>
                  <a:srgbClr val="000000"/>
                </a:solidFill>
                <a:latin typeface="Aptos Narrow"/>
              </a:rPr>
              <a:pPr algn="ctr"/>
              <a:t>(794 cars)</a:t>
            </a:fld>
            <a:endParaRPr lang="en-GB" sz="1100" b="0" i="0"/>
          </a:p>
        </xdr:txBody>
      </xdr:sp>
      <xdr:sp macro="" textlink="">
        <xdr:nvSpPr>
          <xdr:cNvPr id="49" name="Rectangle 48">
            <a:extLst>
              <a:ext uri="{FF2B5EF4-FFF2-40B4-BE49-F238E27FC236}">
                <a16:creationId xmlns:a16="http://schemas.microsoft.com/office/drawing/2014/main" id="{BA954A80-69DE-DBE8-D799-DB5966B6B9D3}"/>
              </a:ext>
            </a:extLst>
          </xdr:cNvPr>
          <xdr:cNvSpPr/>
        </xdr:nvSpPr>
        <xdr:spPr>
          <a:xfrm>
            <a:off x="12381780" y="1234223"/>
            <a:ext cx="2665859" cy="82865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600" kern="1200" baseline="0">
                <a:solidFill>
                  <a:schemeClr val="tx1"/>
                </a:solidFill>
                <a:latin typeface="+mn-lt"/>
                <a:ea typeface="+mn-ea"/>
                <a:cs typeface="+mn-cs"/>
              </a:rPr>
              <a:t>Top Car Maker</a:t>
            </a:r>
            <a:endParaRPr lang="en-GB" sz="1600" kern="1200">
              <a:solidFill>
                <a:schemeClr val="tx1"/>
              </a:solidFill>
              <a:latin typeface="+mn-lt"/>
              <a:ea typeface="+mn-ea"/>
              <a:cs typeface="+mn-cs"/>
            </a:endParaRPr>
          </a:p>
          <a:p>
            <a:pPr algn="l"/>
            <a:endParaRPr lang="en-GB" sz="1100" kern="1200"/>
          </a:p>
        </xdr:txBody>
      </xdr:sp>
    </xdr:grpSp>
    <xdr:clientData/>
  </xdr:twoCellAnchor>
  <xdr:twoCellAnchor>
    <xdr:from>
      <xdr:col>14</xdr:col>
      <xdr:colOff>531834</xdr:colOff>
      <xdr:row>13</xdr:row>
      <xdr:rowOff>18852</xdr:rowOff>
    </xdr:from>
    <xdr:to>
      <xdr:col>24</xdr:col>
      <xdr:colOff>555834</xdr:colOff>
      <xdr:row>30</xdr:row>
      <xdr:rowOff>88131</xdr:rowOff>
    </xdr:to>
    <xdr:sp macro="" textlink="">
      <xdr:nvSpPr>
        <xdr:cNvPr id="51" name="Rectangle: Rounded Corners 50">
          <a:extLst>
            <a:ext uri="{FF2B5EF4-FFF2-40B4-BE49-F238E27FC236}">
              <a16:creationId xmlns:a16="http://schemas.microsoft.com/office/drawing/2014/main" id="{FF62D4F4-22C1-0A3B-1C85-F08FF184A8DD}"/>
            </a:ext>
          </a:extLst>
        </xdr:cNvPr>
        <xdr:cNvSpPr/>
      </xdr:nvSpPr>
      <xdr:spPr>
        <a:xfrm>
          <a:off x="9040834" y="2377423"/>
          <a:ext cx="6101857" cy="3153565"/>
        </a:xfrm>
        <a:prstGeom prst="roundRect">
          <a:avLst>
            <a:gd name="adj" fmla="val 4948"/>
          </a:avLst>
        </a:prstGeom>
        <a:solidFill>
          <a:schemeClr val="bg1"/>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xdr:twoCellAnchor>
    <xdr:from>
      <xdr:col>15</xdr:col>
      <xdr:colOff>3343</xdr:colOff>
      <xdr:row>13</xdr:row>
      <xdr:rowOff>79995</xdr:rowOff>
    </xdr:from>
    <xdr:to>
      <xdr:col>20</xdr:col>
      <xdr:colOff>73295</xdr:colOff>
      <xdr:row>15</xdr:row>
      <xdr:rowOff>74222</xdr:rowOff>
    </xdr:to>
    <xdr:sp macro="" textlink="">
      <xdr:nvSpPr>
        <xdr:cNvPr id="53" name="Rectangle 52">
          <a:extLst>
            <a:ext uri="{FF2B5EF4-FFF2-40B4-BE49-F238E27FC236}">
              <a16:creationId xmlns:a16="http://schemas.microsoft.com/office/drawing/2014/main" id="{9E000AA2-A79D-56CB-2382-6FAA195A9495}"/>
            </a:ext>
          </a:extLst>
        </xdr:cNvPr>
        <xdr:cNvSpPr/>
      </xdr:nvSpPr>
      <xdr:spPr>
        <a:xfrm>
          <a:off x="9120129" y="2438566"/>
          <a:ext cx="3108880" cy="35708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GB" sz="1400" b="0" i="0" baseline="0">
              <a:solidFill>
                <a:sysClr val="windowText" lastClr="000000"/>
              </a:solidFill>
              <a:effectLst/>
              <a:latin typeface="+mn-lt"/>
              <a:ea typeface="+mn-ea"/>
              <a:cs typeface="+mn-cs"/>
            </a:rPr>
            <a:t>Regional Distribution</a:t>
          </a:r>
          <a:endParaRPr lang="en-GB" sz="1400">
            <a:solidFill>
              <a:sysClr val="windowText" lastClr="000000"/>
            </a:solidFill>
            <a:effectLst/>
          </a:endParaRPr>
        </a:p>
        <a:p>
          <a:pPr algn="l"/>
          <a:endParaRPr lang="en-GB" sz="1100"/>
        </a:p>
      </xdr:txBody>
    </xdr:sp>
    <xdr:clientData/>
  </xdr:twoCellAnchor>
  <xdr:twoCellAnchor editAs="oneCell">
    <xdr:from>
      <xdr:col>15</xdr:col>
      <xdr:colOff>272143</xdr:colOff>
      <xdr:row>4</xdr:row>
      <xdr:rowOff>68036</xdr:rowOff>
    </xdr:from>
    <xdr:to>
      <xdr:col>19</xdr:col>
      <xdr:colOff>355982</xdr:colOff>
      <xdr:row>11</xdr:row>
      <xdr:rowOff>161361</xdr:rowOff>
    </xdr:to>
    <mc:AlternateContent xmlns:mc="http://schemas.openxmlformats.org/markup-compatibility/2006" xmlns:a14="http://schemas.microsoft.com/office/drawing/2010/main">
      <mc:Choice Requires="a14">
        <xdr:graphicFrame macro="">
          <xdr:nvGraphicFramePr>
            <xdr:cNvPr id="28" name="Maker 3">
              <a:extLst>
                <a:ext uri="{FF2B5EF4-FFF2-40B4-BE49-F238E27FC236}">
                  <a16:creationId xmlns:a16="http://schemas.microsoft.com/office/drawing/2014/main" id="{19D10326-E476-4D5B-B4E2-E6D98A5989CB}"/>
                </a:ext>
              </a:extLst>
            </xdr:cNvPr>
            <xdr:cNvGraphicFramePr/>
          </xdr:nvGraphicFramePr>
          <xdr:xfrm>
            <a:off x="0" y="0"/>
            <a:ext cx="0" cy="0"/>
          </xdr:xfrm>
          <a:graphic>
            <a:graphicData uri="http://schemas.microsoft.com/office/drawing/2010/slicer">
              <sle:slicer xmlns:sle="http://schemas.microsoft.com/office/drawing/2010/slicer" name="Maker 3"/>
            </a:graphicData>
          </a:graphic>
        </xdr:graphicFrame>
      </mc:Choice>
      <mc:Fallback xmlns="">
        <xdr:sp macro="" textlink="">
          <xdr:nvSpPr>
            <xdr:cNvPr id="0" name=""/>
            <xdr:cNvSpPr>
              <a:spLocks noTextEdit="1"/>
            </xdr:cNvSpPr>
          </xdr:nvSpPr>
          <xdr:spPr>
            <a:xfrm>
              <a:off x="9388929" y="793750"/>
              <a:ext cx="2514982" cy="13633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285750</xdr:colOff>
      <xdr:row>41</xdr:row>
      <xdr:rowOff>136072</xdr:rowOff>
    </xdr:from>
    <xdr:to>
      <xdr:col>3</xdr:col>
      <xdr:colOff>176893</xdr:colOff>
      <xdr:row>43</xdr:row>
      <xdr:rowOff>136071</xdr:rowOff>
    </xdr:to>
    <xdr:sp macro="" textlink="">
      <xdr:nvSpPr>
        <xdr:cNvPr id="32" name="TextBox 31">
          <a:extLst>
            <a:ext uri="{FF2B5EF4-FFF2-40B4-BE49-F238E27FC236}">
              <a16:creationId xmlns:a16="http://schemas.microsoft.com/office/drawing/2014/main" id="{1E1B8247-E995-3B81-E3BE-0F32B067A5D0}"/>
            </a:ext>
          </a:extLst>
        </xdr:cNvPr>
        <xdr:cNvSpPr txBox="1"/>
      </xdr:nvSpPr>
      <xdr:spPr>
        <a:xfrm>
          <a:off x="893536" y="7574643"/>
          <a:ext cx="1106714" cy="362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solidFill>
                <a:srgbClr val="E3DFDF"/>
              </a:solidFill>
            </a:rPr>
            <a:t>Export Data</a:t>
          </a:r>
        </a:p>
      </xdr:txBody>
    </xdr:sp>
    <xdr:clientData/>
  </xdr:twoCellAnchor>
  <xdr:twoCellAnchor editAs="oneCell">
    <xdr:from>
      <xdr:col>9</xdr:col>
      <xdr:colOff>517072</xdr:colOff>
      <xdr:row>4</xdr:row>
      <xdr:rowOff>69397</xdr:rowOff>
    </xdr:from>
    <xdr:to>
      <xdr:col>13</xdr:col>
      <xdr:colOff>601761</xdr:colOff>
      <xdr:row>11</xdr:row>
      <xdr:rowOff>174033</xdr:rowOff>
    </xdr:to>
    <mc:AlternateContent xmlns:mc="http://schemas.openxmlformats.org/markup-compatibility/2006" xmlns:a14="http://schemas.microsoft.com/office/drawing/2010/main">
      <mc:Choice Requires="a14">
        <xdr:graphicFrame macro="">
          <xdr:nvGraphicFramePr>
            <xdr:cNvPr id="34" name="Province 2">
              <a:extLst>
                <a:ext uri="{FF2B5EF4-FFF2-40B4-BE49-F238E27FC236}">
                  <a16:creationId xmlns:a16="http://schemas.microsoft.com/office/drawing/2014/main" id="{4F0A9D95-12FC-4A01-8D34-A36468FFC9F5}"/>
                </a:ext>
              </a:extLst>
            </xdr:cNvPr>
            <xdr:cNvGraphicFramePr/>
          </xdr:nvGraphicFramePr>
          <xdr:xfrm>
            <a:off x="0" y="0"/>
            <a:ext cx="0" cy="0"/>
          </xdr:xfrm>
          <a:graphic>
            <a:graphicData uri="http://schemas.microsoft.com/office/drawing/2010/slicer">
              <sle:slicer xmlns:sle="http://schemas.microsoft.com/office/drawing/2010/slicer" name="Province 2"/>
            </a:graphicData>
          </a:graphic>
        </xdr:graphicFrame>
      </mc:Choice>
      <mc:Fallback xmlns="">
        <xdr:sp macro="" textlink="">
          <xdr:nvSpPr>
            <xdr:cNvPr id="0" name=""/>
            <xdr:cNvSpPr>
              <a:spLocks noTextEdit="1"/>
            </xdr:cNvSpPr>
          </xdr:nvSpPr>
          <xdr:spPr>
            <a:xfrm>
              <a:off x="5987143" y="795111"/>
              <a:ext cx="2515832" cy="137463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4</xdr:col>
      <xdr:colOff>326572</xdr:colOff>
      <xdr:row>15</xdr:row>
      <xdr:rowOff>40820</xdr:rowOff>
    </xdr:from>
    <xdr:to>
      <xdr:col>14</xdr:col>
      <xdr:colOff>231321</xdr:colOff>
      <xdr:row>30</xdr:row>
      <xdr:rowOff>48078</xdr:rowOff>
    </xdr:to>
    <xdr:graphicFrame macro="">
      <xdr:nvGraphicFramePr>
        <xdr:cNvPr id="36" name="Chart 35">
          <a:extLst>
            <a:ext uri="{FF2B5EF4-FFF2-40B4-BE49-F238E27FC236}">
              <a16:creationId xmlns:a16="http://schemas.microsoft.com/office/drawing/2014/main" id="{FB340069-5833-42D2-AC38-B39072268B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578757</xdr:colOff>
      <xdr:row>14</xdr:row>
      <xdr:rowOff>172357</xdr:rowOff>
    </xdr:from>
    <xdr:to>
      <xdr:col>20</xdr:col>
      <xdr:colOff>90715</xdr:colOff>
      <xdr:row>30</xdr:row>
      <xdr:rowOff>59850</xdr:rowOff>
    </xdr:to>
    <xdr:graphicFrame macro="">
      <xdr:nvGraphicFramePr>
        <xdr:cNvPr id="12" name="Chart 11">
          <a:extLst>
            <a:ext uri="{FF2B5EF4-FFF2-40B4-BE49-F238E27FC236}">
              <a16:creationId xmlns:a16="http://schemas.microsoft.com/office/drawing/2014/main" id="{20316ECA-00F9-4AA2-843B-57C0F65C01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97982</xdr:colOff>
      <xdr:row>31</xdr:row>
      <xdr:rowOff>172355</xdr:rowOff>
    </xdr:from>
    <xdr:to>
      <xdr:col>12</xdr:col>
      <xdr:colOff>407007</xdr:colOff>
      <xdr:row>48</xdr:row>
      <xdr:rowOff>108894</xdr:rowOff>
    </xdr:to>
    <xdr:graphicFrame macro="">
      <xdr:nvGraphicFramePr>
        <xdr:cNvPr id="38" name="Chart 37">
          <a:extLst>
            <a:ext uri="{FF2B5EF4-FFF2-40B4-BE49-F238E27FC236}">
              <a16:creationId xmlns:a16="http://schemas.microsoft.com/office/drawing/2014/main" id="{8C781CCE-E6A9-4413-BBF2-798F3A3D59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385172</xdr:colOff>
      <xdr:row>28</xdr:row>
      <xdr:rowOff>48012</xdr:rowOff>
    </xdr:from>
    <xdr:to>
      <xdr:col>24</xdr:col>
      <xdr:colOff>482146</xdr:colOff>
      <xdr:row>29</xdr:row>
      <xdr:rowOff>149257</xdr:rowOff>
    </xdr:to>
    <xdr:sp macro="" textlink="">
      <xdr:nvSpPr>
        <xdr:cNvPr id="57" name="Rectangle 56">
          <a:extLst>
            <a:ext uri="{FF2B5EF4-FFF2-40B4-BE49-F238E27FC236}">
              <a16:creationId xmlns:a16="http://schemas.microsoft.com/office/drawing/2014/main" id="{174288F3-1744-44FC-0057-BA07A9C53E77}"/>
            </a:ext>
          </a:extLst>
        </xdr:cNvPr>
        <xdr:cNvSpPr/>
      </xdr:nvSpPr>
      <xdr:spPr>
        <a:xfrm>
          <a:off x="13756458" y="5128012"/>
          <a:ext cx="1312545" cy="282674"/>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14</xdr:col>
      <xdr:colOff>506638</xdr:colOff>
      <xdr:row>33</xdr:row>
      <xdr:rowOff>125640</xdr:rowOff>
    </xdr:from>
    <xdr:to>
      <xdr:col>24</xdr:col>
      <xdr:colOff>489857</xdr:colOff>
      <xdr:row>48</xdr:row>
      <xdr:rowOff>161447</xdr:rowOff>
    </xdr:to>
    <xdr:graphicFrame macro="">
      <xdr:nvGraphicFramePr>
        <xdr:cNvPr id="59" name="Chart 58">
          <a:extLst>
            <a:ext uri="{FF2B5EF4-FFF2-40B4-BE49-F238E27FC236}">
              <a16:creationId xmlns:a16="http://schemas.microsoft.com/office/drawing/2014/main" id="{0004FBF5-9F69-4BF0-A784-E57887646E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xdr:col>
      <xdr:colOff>602342</xdr:colOff>
      <xdr:row>38</xdr:row>
      <xdr:rowOff>29662</xdr:rowOff>
    </xdr:from>
    <xdr:to>
      <xdr:col>2</xdr:col>
      <xdr:colOff>522967</xdr:colOff>
      <xdr:row>41</xdr:row>
      <xdr:rowOff>29206</xdr:rowOff>
    </xdr:to>
    <xdr:pic macro="[0]!Export">
      <xdr:nvPicPr>
        <xdr:cNvPr id="30" name="Graphic 29" descr="Share with solid fill">
          <a:extLst>
            <a:ext uri="{FF2B5EF4-FFF2-40B4-BE49-F238E27FC236}">
              <a16:creationId xmlns:a16="http://schemas.microsoft.com/office/drawing/2014/main" id="{90F2F330-17C5-0F37-C321-5C221749D98E}"/>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214663" y="6751591"/>
          <a:ext cx="532947" cy="530222"/>
        </a:xfrm>
        <a:prstGeom prst="rect">
          <a:avLst/>
        </a:prstGeom>
      </xdr:spPr>
    </xdr:pic>
    <xdr:clientData/>
  </xdr:twoCellAnchor>
  <xdr:twoCellAnchor>
    <xdr:from>
      <xdr:col>19</xdr:col>
      <xdr:colOff>117928</xdr:colOff>
      <xdr:row>13</xdr:row>
      <xdr:rowOff>63499</xdr:rowOff>
    </xdr:from>
    <xdr:to>
      <xdr:col>24</xdr:col>
      <xdr:colOff>470200</xdr:colOff>
      <xdr:row>30</xdr:row>
      <xdr:rowOff>28413</xdr:rowOff>
    </xdr:to>
    <xdr:grpSp>
      <xdr:nvGrpSpPr>
        <xdr:cNvPr id="25" name="Group 24">
          <a:extLst>
            <a:ext uri="{FF2B5EF4-FFF2-40B4-BE49-F238E27FC236}">
              <a16:creationId xmlns:a16="http://schemas.microsoft.com/office/drawing/2014/main" id="{E6DBAFD8-61BE-92A0-F547-370A5A38E2C3}"/>
            </a:ext>
          </a:extLst>
        </xdr:cNvPr>
        <xdr:cNvGrpSpPr/>
      </xdr:nvGrpSpPr>
      <xdr:grpSpPr>
        <a:xfrm>
          <a:off x="11665857" y="2422070"/>
          <a:ext cx="3391200" cy="3049200"/>
          <a:chOff x="11665857" y="2422070"/>
          <a:chExt cx="3391200" cy="3049200"/>
        </a:xfrm>
      </xdr:grpSpPr>
      <xdr:grpSp>
        <xdr:nvGrpSpPr>
          <xdr:cNvPr id="22" name="Group 21">
            <a:extLst>
              <a:ext uri="{FF2B5EF4-FFF2-40B4-BE49-F238E27FC236}">
                <a16:creationId xmlns:a16="http://schemas.microsoft.com/office/drawing/2014/main" id="{76CD35BA-5E19-308D-9FEA-17DE245502C4}"/>
              </a:ext>
            </a:extLst>
          </xdr:cNvPr>
          <xdr:cNvGrpSpPr/>
        </xdr:nvGrpSpPr>
        <xdr:grpSpPr>
          <a:xfrm>
            <a:off x="11665857" y="2422070"/>
            <a:ext cx="3391200" cy="3049200"/>
            <a:chOff x="11665857" y="2422070"/>
            <a:chExt cx="3391200" cy="3049200"/>
          </a:xfrm>
          <a:noFill/>
        </xdr:grpSpPr>
        <mc:AlternateContent xmlns:mc="http://schemas.openxmlformats.org/markup-compatibility/2006">
          <mc:Choice xmlns:cx4="http://schemas.microsoft.com/office/drawing/2016/5/10/chartex" Requires="cx4">
            <xdr:graphicFrame macro="">
              <xdr:nvGraphicFramePr>
                <xdr:cNvPr id="10" name="Chart 9">
                  <a:extLst>
                    <a:ext uri="{FF2B5EF4-FFF2-40B4-BE49-F238E27FC236}">
                      <a16:creationId xmlns:a16="http://schemas.microsoft.com/office/drawing/2014/main" id="{7282F266-DB7B-4973-A877-E432A7E75836}"/>
                    </a:ext>
                  </a:extLst>
                </xdr:cNvPr>
                <xdr:cNvGraphicFramePr/>
              </xdr:nvGraphicFramePr>
              <xdr:xfrm>
                <a:off x="11665857" y="2422070"/>
                <a:ext cx="3391200" cy="304920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1665857" y="2422070"/>
                  <a:ext cx="3391200" cy="30492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sp macro="" textlink="">
          <xdr:nvSpPr>
            <xdr:cNvPr id="16" name="Rectangle 15">
              <a:extLst>
                <a:ext uri="{FF2B5EF4-FFF2-40B4-BE49-F238E27FC236}">
                  <a16:creationId xmlns:a16="http://schemas.microsoft.com/office/drawing/2014/main" id="{7678B87A-6FEE-43E3-A287-7125FEE5F129}"/>
                </a:ext>
              </a:extLst>
            </xdr:cNvPr>
            <xdr:cNvSpPr/>
          </xdr:nvSpPr>
          <xdr:spPr>
            <a:xfrm>
              <a:off x="13788571" y="5216070"/>
              <a:ext cx="1267719" cy="17950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sp macro="" textlink="">
        <xdr:nvSpPr>
          <xdr:cNvPr id="24" name="Rectangle 23">
            <a:extLst>
              <a:ext uri="{FF2B5EF4-FFF2-40B4-BE49-F238E27FC236}">
                <a16:creationId xmlns:a16="http://schemas.microsoft.com/office/drawing/2014/main" id="{A520CD5E-4EF0-42E6-8AF2-4730854219D3}"/>
              </a:ext>
            </a:extLst>
          </xdr:cNvPr>
          <xdr:cNvSpPr/>
        </xdr:nvSpPr>
        <xdr:spPr>
          <a:xfrm>
            <a:off x="13797644" y="5206999"/>
            <a:ext cx="1251859" cy="187518"/>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KhalidAlshammari\Documents\Saudi%20Arabia%20Provinces%20(2024).xlsx" TargetMode="External"/><Relationship Id="rId1" Type="http://schemas.openxmlformats.org/officeDocument/2006/relationships/externalLinkPath" Target="/Users/KhalidAlshammari/Documents/Saudi%20Arabia%20Provinces%20(202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audi Arabia Provinces"/>
    </sheetNames>
    <sheetDataSet>
      <sheetData sheetId="0">
        <row r="17">
          <cell r="B17" t="str">
            <v>Province</v>
          </cell>
          <cell r="C17" t="str">
            <v>Value</v>
          </cell>
        </row>
        <row r="18">
          <cell r="B18" t="str">
            <v>Al Bahah Region</v>
          </cell>
        </row>
        <row r="19">
          <cell r="B19" t="str">
            <v>Al Jawf Region</v>
          </cell>
        </row>
        <row r="20">
          <cell r="B20" t="str">
            <v>Al Madinah Region</v>
          </cell>
        </row>
        <row r="21">
          <cell r="B21" t="str">
            <v>Al-Qassim Region</v>
          </cell>
        </row>
        <row r="22">
          <cell r="B22" t="str">
            <v>'Asir Region</v>
          </cell>
        </row>
        <row r="23">
          <cell r="B23" t="str">
            <v>Eastern Province, ash-Sharqiyah</v>
          </cell>
        </row>
        <row r="24">
          <cell r="B24" t="str">
            <v>Ha'il Region</v>
          </cell>
        </row>
        <row r="25">
          <cell r="B25" t="str">
            <v>Jizan Region</v>
          </cell>
        </row>
        <row r="26">
          <cell r="B26" t="str">
            <v>Makkah Region</v>
          </cell>
        </row>
        <row r="27">
          <cell r="B27" t="str">
            <v>Najran Region</v>
          </cell>
        </row>
        <row r="28">
          <cell r="B28" t="str">
            <v>Northern Borders Region</v>
          </cell>
        </row>
        <row r="29">
          <cell r="B29" t="str">
            <v>Riyadh Region</v>
          </cell>
        </row>
        <row r="30">
          <cell r="B30" t="str">
            <v>Tabuk Region</v>
          </cell>
        </row>
      </sheetData>
    </sheetDataSet>
  </externalBook>
</externalLink>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lshammari" refreshedDate="45774.480962731483" backgroundQuery="1" createdVersion="8" refreshedVersion="8" minRefreshableVersion="3" recordCount="0" supportSubquery="1" supportAdvancedDrill="1" xr:uid="{342F5459-788A-40A8-BABF-16FFA4608BB8}">
  <cacheSource type="external" connectionId="2"/>
  <cacheFields count="2">
    <cacheField name="[Data_Source].[Province].[Province]" caption="Province" numFmtId="0" hierarchy="13" level="1">
      <sharedItems count="13">
        <s v="Al-Bahah"/>
        <s v="Al-Jouf"/>
        <s v="Asir"/>
        <s v="Eastern Province"/>
        <s v="Hail"/>
        <s v="Jazan"/>
        <s v="Madinah"/>
        <s v="Makkah"/>
        <s v="Najran"/>
        <s v="Northern Borders"/>
        <s v="Qassim"/>
        <s v="Riyadh"/>
        <s v="Tabuk"/>
      </sharedItems>
    </cacheField>
    <cacheField name="[Measures].[Count of Car ID]" caption="Count of Car ID" numFmtId="0" hierarchy="22" level="32767"/>
  </cacheFields>
  <cacheHierarchies count="28">
    <cacheHierarchy uniqueName="[Data_Source].[Car ID]" caption="Car ID" attribute="1" defaultMemberUniqueName="[Data_Source].[Car ID].[All]" allUniqueName="[Data_Source].[Car ID].[All]" dimensionUniqueName="[Data_Source]" displayFolder="" count="0" memberValueDatatype="20" unbalanced="0"/>
    <cacheHierarchy uniqueName="[Data_Source].[Maker]" caption="Maker" attribute="1" defaultMemberUniqueName="[Data_Source].[Maker].[All]" allUniqueName="[Data_Source].[Maker].[All]" dimensionUniqueName="[Data_Source]" displayFolder="" count="0" memberValueDatatype="130" unbalanced="0"/>
    <cacheHierarchy uniqueName="[Data_Source].[Model]" caption="Model" attribute="1" defaultMemberUniqueName="[Data_Source].[Model].[All]" allUniqueName="[Data_Source].[Model].[All]" dimensionUniqueName="[Data_Source]" displayFolder="" count="0" memberValueDatatype="130" unbalanced="0"/>
    <cacheHierarchy uniqueName="[Data_Source].[Year]" caption="Year" attribute="1" defaultMemberUniqueName="[Data_Source].[Year].[All]" allUniqueName="[Data_Source].[Year].[All]" dimensionUniqueName="[Data_Source]" displayFolder="" count="0" memberValueDatatype="20" unbalanced="0"/>
    <cacheHierarchy uniqueName="[Data_Source].[Car Age]" caption="Car Age" attribute="1" defaultMemberUniqueName="[Data_Source].[Car Age].[All]" allUniqueName="[Data_Source].[Car Age].[All]" dimensionUniqueName="[Data_Source]" displayFolder="" count="0" memberValueDatatype="130" unbalanced="0"/>
    <cacheHierarchy uniqueName="[Data_Source].[Origin]" caption="Origin" attribute="1" defaultMemberUniqueName="[Data_Source].[Origin].[All]" allUniqueName="[Data_Source].[Origin].[All]" dimensionUniqueName="[Data_Source]" displayFolder="" count="0" memberValueDatatype="130" unbalanced="0"/>
    <cacheHierarchy uniqueName="[Data_Source].[Color]" caption="Color" attribute="1" defaultMemberUniqueName="[Data_Source].[Color].[All]" allUniqueName="[Data_Source].[Color].[All]" dimensionUniqueName="[Data_Source]" displayFolder="" count="0" memberValueDatatype="130" unbalanced="0"/>
    <cacheHierarchy uniqueName="[Data_Source].[Options]" caption="Options" attribute="1" defaultMemberUniqueName="[Data_Source].[Options].[All]" allUniqueName="[Data_Source].[Options].[All]" dimensionUniqueName="[Data_Source]" displayFolder="" count="0" memberValueDatatype="130" unbalanced="0"/>
    <cacheHierarchy uniqueName="[Data_Source].[Engine Size]" caption="Engine Size" attribute="1" defaultMemberUniqueName="[Data_Source].[Engine Size].[All]" allUniqueName="[Data_Source].[Engine Size].[All]" dimensionUniqueName="[Data_Source]" displayFolder="" count="0" memberValueDatatype="5" unbalanced="0"/>
    <cacheHierarchy uniqueName="[Data_Source].[Fuel Type]" caption="Fuel Type" attribute="1" defaultMemberUniqueName="[Data_Source].[Fuel Type].[All]" allUniqueName="[Data_Source].[Fuel Type].[All]" dimensionUniqueName="[Data_Source]" displayFolder="" count="0" memberValueDatatype="130" unbalanced="0"/>
    <cacheHierarchy uniqueName="[Data_Source].[Transmission Type]" caption="Transmission Type" attribute="1" defaultMemberUniqueName="[Data_Source].[Transmission Type].[All]" allUniqueName="[Data_Source].[Transmission Type].[All]" dimensionUniqueName="[Data_Source]" displayFolder="" count="0" memberValueDatatype="130" unbalanced="0"/>
    <cacheHierarchy uniqueName="[Data_Source].[Mileage]" caption="Mileage" attribute="1" defaultMemberUniqueName="[Data_Source].[Mileage].[All]" allUniqueName="[Data_Source].[Mileage].[All]" dimensionUniqueName="[Data_Source]" displayFolder="" count="0" memberValueDatatype="20" unbalanced="0"/>
    <cacheHierarchy uniqueName="[Data_Source].[Region]" caption="Region" attribute="1" defaultMemberUniqueName="[Data_Source].[Region].[All]" allUniqueName="[Data_Source].[Region].[All]" dimensionUniqueName="[Data_Source]" displayFolder="" count="0" memberValueDatatype="130" unbalanced="0"/>
    <cacheHierarchy uniqueName="[Data_Source].[Province]" caption="Province" attribute="1" defaultMemberUniqueName="[Data_Source].[Province].[All]" allUniqueName="[Data_Source].[Province].[All]" dimensionUniqueName="[Data_Source]" displayFolder="" count="2" memberValueDatatype="130" unbalanced="0">
      <fieldsUsage count="2">
        <fieldUsage x="-1"/>
        <fieldUsage x="0"/>
      </fieldsUsage>
    </cacheHierarchy>
    <cacheHierarchy uniqueName="[Data_Source].[Price (SAR)]" caption="Price (SAR)" attribute="1" defaultMemberUniqueName="[Data_Source].[Price (SAR)].[All]" allUniqueName="[Data_Source].[Price (SAR)].[All]" dimensionUniqueName="[Data_Source]" displayFolder="" count="0" memberValueDatatype="20" unbalanced="0"/>
    <cacheHierarchy uniqueName="[Data_Source].[Overall Median Price (SAR)]" caption="Overall Median Price (SAR)" attribute="1" defaultMemberUniqueName="[Data_Source].[Overall Median Price (SAR)].[All]" allUniqueName="[Data_Source].[Overall Median Price (SAR)].[All]" dimensionUniqueName="[Data_Source]" displayFolder="" count="0" memberValueDatatype="20" unbalanced="0"/>
    <cacheHierarchy uniqueName="[Data_Source].[Median Price per Maker (SAR)]" caption="Median Price per Maker (SAR)" attribute="1" defaultMemberUniqueName="[Data_Source].[Median Price per Maker (SAR)].[All]" allUniqueName="[Data_Source].[Median Price per Maker (SAR)].[All]" dimensionUniqueName="[Data_Source]" displayFolder="" count="0" memberValueDatatype="130" unbalanced="0"/>
    <cacheHierarchy uniqueName="[Measures].[__XL_Count Data_Source]" caption="__XL_Count Data_Source" measure="1" displayFolder="" measureGroup="Data_Source" count="0" hidden="1"/>
    <cacheHierarchy uniqueName="[Measures].[__No measures defined]" caption="__No measures defined" measure="1" displayFolder="" count="0" hidden="1"/>
    <cacheHierarchy uniqueName="[Measures].[Count of Median Price per Maker (SAR)]" caption="Count of Median Price per Maker (SAR)" measure="1" displayFolder="" measureGroup="Data_Source" count="0" hidden="1">
      <extLst>
        <ext xmlns:x15="http://schemas.microsoft.com/office/spreadsheetml/2010/11/main" uri="{B97F6D7D-B522-45F9-BDA1-12C45D357490}">
          <x15:cacheHierarchy aggregatedColumn="16"/>
        </ext>
      </extLst>
    </cacheHierarchy>
    <cacheHierarchy uniqueName="[Measures].[Count of Model]" caption="Count of Model" measure="1" displayFolder="" measureGroup="Data_Source" count="0" hidden="1">
      <extLst>
        <ext xmlns:x15="http://schemas.microsoft.com/office/spreadsheetml/2010/11/main" uri="{B97F6D7D-B522-45F9-BDA1-12C45D357490}">
          <x15:cacheHierarchy aggregatedColumn="2"/>
        </ext>
      </extLst>
    </cacheHierarchy>
    <cacheHierarchy uniqueName="[Measures].[Sum of Car ID]" caption="Sum of Car ID" measure="1" displayFolder="" measureGroup="Data_Source" count="0" hidden="1">
      <extLst>
        <ext xmlns:x15="http://schemas.microsoft.com/office/spreadsheetml/2010/11/main" uri="{B97F6D7D-B522-45F9-BDA1-12C45D357490}">
          <x15:cacheHierarchy aggregatedColumn="0"/>
        </ext>
      </extLst>
    </cacheHierarchy>
    <cacheHierarchy uniqueName="[Measures].[Count of Car ID]" caption="Count of Car ID" measure="1" displayFolder="" measureGroup="Data_Source" count="0" oneField="1" hidden="1">
      <fieldsUsage count="1">
        <fieldUsage x="1"/>
      </fieldsUsage>
      <extLst>
        <ext xmlns:x15="http://schemas.microsoft.com/office/spreadsheetml/2010/11/main" uri="{B97F6D7D-B522-45F9-BDA1-12C45D357490}">
          <x15:cacheHierarchy aggregatedColumn="0"/>
        </ext>
      </extLst>
    </cacheHierarchy>
    <cacheHierarchy uniqueName="[Measures].[Distinct Count of Car ID]" caption="Distinct Count of Car ID" measure="1" displayFolder="" measureGroup="Data_Source" count="0" hidden="1">
      <extLst>
        <ext xmlns:x15="http://schemas.microsoft.com/office/spreadsheetml/2010/11/main" uri="{B97F6D7D-B522-45F9-BDA1-12C45D357490}">
          <x15:cacheHierarchy aggregatedColumn="0"/>
        </ext>
      </extLst>
    </cacheHierarchy>
    <cacheHierarchy uniqueName="[Measures].[Sum of Mileage]" caption="Sum of Mileage" measure="1" displayFolder="" measureGroup="Data_Source" count="0" hidden="1">
      <extLst>
        <ext xmlns:x15="http://schemas.microsoft.com/office/spreadsheetml/2010/11/main" uri="{B97F6D7D-B522-45F9-BDA1-12C45D357490}">
          <x15:cacheHierarchy aggregatedColumn="11"/>
        </ext>
      </extLst>
    </cacheHierarchy>
    <cacheHierarchy uniqueName="[Measures].[Average of Mileage]" caption="Average of Mileage" measure="1" displayFolder="" measureGroup="Data_Source" count="0" hidden="1">
      <extLst>
        <ext xmlns:x15="http://schemas.microsoft.com/office/spreadsheetml/2010/11/main" uri="{B97F6D7D-B522-45F9-BDA1-12C45D357490}">
          <x15:cacheHierarchy aggregatedColumn="11"/>
        </ext>
      </extLst>
    </cacheHierarchy>
    <cacheHierarchy uniqueName="[Measures].[Sum of Price (SAR)]" caption="Sum of Price (SAR)" measure="1" displayFolder="" measureGroup="Data_Source" count="0" hidden="1">
      <extLst>
        <ext xmlns:x15="http://schemas.microsoft.com/office/spreadsheetml/2010/11/main" uri="{B97F6D7D-B522-45F9-BDA1-12C45D357490}">
          <x15:cacheHierarchy aggregatedColumn="14"/>
        </ext>
      </extLst>
    </cacheHierarchy>
    <cacheHierarchy uniqueName="[Measures].[Average of Price (SAR)]" caption="Average of Price (SAR)" measure="1" displayFolder="" measureGroup="Data_Source" count="0" hidden="1">
      <extLst>
        <ext xmlns:x15="http://schemas.microsoft.com/office/spreadsheetml/2010/11/main" uri="{B97F6D7D-B522-45F9-BDA1-12C45D357490}">
          <x15:cacheHierarchy aggregatedColumn="14"/>
        </ext>
      </extLst>
    </cacheHierarchy>
  </cacheHierarchies>
  <kpis count="0"/>
  <dimensions count="2">
    <dimension name="Data_Source" uniqueName="[Data_Source]" caption="Data_Source"/>
    <dimension measure="1" name="Measures" uniqueName="[Measures]" caption="Measures"/>
  </dimensions>
  <measureGroups count="1">
    <measureGroup name="Data_Source" caption="Data_Sourc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lshammari" refreshedDate="45774.480963773145" backgroundQuery="1" createdVersion="8" refreshedVersion="8" minRefreshableVersion="3" recordCount="0" supportSubquery="1" supportAdvancedDrill="1" xr:uid="{69CD3F68-3A8D-4D5E-BDC2-0C6B81C93DFB}">
  <cacheSource type="external" connectionId="2"/>
  <cacheFields count="2">
    <cacheField name="[Data_Source].[Maker].[Maker]" caption="Maker" numFmtId="0" hierarchy="1" level="1">
      <sharedItems count="5">
        <s v="Chevrolet"/>
        <s v="Ford"/>
        <s v="Hyundai"/>
        <s v="Nissan"/>
        <s v="Toyota"/>
      </sharedItems>
    </cacheField>
    <cacheField name="[Measures].[Average of Price (SAR)]" caption="Average of Price (SAR)" numFmtId="0" hierarchy="27" level="32767"/>
  </cacheFields>
  <cacheHierarchies count="28">
    <cacheHierarchy uniqueName="[Data_Source].[Car ID]" caption="Car ID" attribute="1" defaultMemberUniqueName="[Data_Source].[Car ID].[All]" allUniqueName="[Data_Source].[Car ID].[All]" dimensionUniqueName="[Data_Source]" displayFolder="" count="0" memberValueDatatype="20" unbalanced="0"/>
    <cacheHierarchy uniqueName="[Data_Source].[Maker]" caption="Maker" attribute="1" defaultMemberUniqueName="[Data_Source].[Maker].[All]" allUniqueName="[Data_Source].[Maker].[All]" dimensionUniqueName="[Data_Source]" displayFolder="" count="2" memberValueDatatype="130" unbalanced="0">
      <fieldsUsage count="2">
        <fieldUsage x="-1"/>
        <fieldUsage x="0"/>
      </fieldsUsage>
    </cacheHierarchy>
    <cacheHierarchy uniqueName="[Data_Source].[Model]" caption="Model" attribute="1" defaultMemberUniqueName="[Data_Source].[Model].[All]" allUniqueName="[Data_Source].[Model].[All]" dimensionUniqueName="[Data_Source]" displayFolder="" count="0" memberValueDatatype="130" unbalanced="0"/>
    <cacheHierarchy uniqueName="[Data_Source].[Year]" caption="Year" attribute="1" defaultMemberUniqueName="[Data_Source].[Year].[All]" allUniqueName="[Data_Source].[Year].[All]" dimensionUniqueName="[Data_Source]" displayFolder="" count="0" memberValueDatatype="20" unbalanced="0"/>
    <cacheHierarchy uniqueName="[Data_Source].[Car Age]" caption="Car Age" attribute="1" defaultMemberUniqueName="[Data_Source].[Car Age].[All]" allUniqueName="[Data_Source].[Car Age].[All]" dimensionUniqueName="[Data_Source]" displayFolder="" count="0" memberValueDatatype="130" unbalanced="0"/>
    <cacheHierarchy uniqueName="[Data_Source].[Origin]" caption="Origin" attribute="1" defaultMemberUniqueName="[Data_Source].[Origin].[All]" allUniqueName="[Data_Source].[Origin].[All]" dimensionUniqueName="[Data_Source]" displayFolder="" count="0" memberValueDatatype="130" unbalanced="0"/>
    <cacheHierarchy uniqueName="[Data_Source].[Color]" caption="Color" attribute="1" defaultMemberUniqueName="[Data_Source].[Color].[All]" allUniqueName="[Data_Source].[Color].[All]" dimensionUniqueName="[Data_Source]" displayFolder="" count="0" memberValueDatatype="130" unbalanced="0"/>
    <cacheHierarchy uniqueName="[Data_Source].[Options]" caption="Options" attribute="1" defaultMemberUniqueName="[Data_Source].[Options].[All]" allUniqueName="[Data_Source].[Options].[All]" dimensionUniqueName="[Data_Source]" displayFolder="" count="0" memberValueDatatype="130" unbalanced="0"/>
    <cacheHierarchy uniqueName="[Data_Source].[Engine Size]" caption="Engine Size" attribute="1" defaultMemberUniqueName="[Data_Source].[Engine Size].[All]" allUniqueName="[Data_Source].[Engine Size].[All]" dimensionUniqueName="[Data_Source]" displayFolder="" count="0" memberValueDatatype="5" unbalanced="0"/>
    <cacheHierarchy uniqueName="[Data_Source].[Fuel Type]" caption="Fuel Type" attribute="1" defaultMemberUniqueName="[Data_Source].[Fuel Type].[All]" allUniqueName="[Data_Source].[Fuel Type].[All]" dimensionUniqueName="[Data_Source]" displayFolder="" count="0" memberValueDatatype="130" unbalanced="0"/>
    <cacheHierarchy uniqueName="[Data_Source].[Transmission Type]" caption="Transmission Type" attribute="1" defaultMemberUniqueName="[Data_Source].[Transmission Type].[All]" allUniqueName="[Data_Source].[Transmission Type].[All]" dimensionUniqueName="[Data_Source]" displayFolder="" count="0" memberValueDatatype="130" unbalanced="0"/>
    <cacheHierarchy uniqueName="[Data_Source].[Mileage]" caption="Mileage" attribute="1" defaultMemberUniqueName="[Data_Source].[Mileage].[All]" allUniqueName="[Data_Source].[Mileage].[All]" dimensionUniqueName="[Data_Source]" displayFolder="" count="0" memberValueDatatype="20" unbalanced="0"/>
    <cacheHierarchy uniqueName="[Data_Source].[Region]" caption="Region" attribute="1" defaultMemberUniqueName="[Data_Source].[Region].[All]" allUniqueName="[Data_Source].[Region].[All]" dimensionUniqueName="[Data_Source]" displayFolder="" count="0" memberValueDatatype="130" unbalanced="0"/>
    <cacheHierarchy uniqueName="[Data_Source].[Province]" caption="Province" attribute="1" defaultMemberUniqueName="[Data_Source].[Province].[All]" allUniqueName="[Data_Source].[Province].[All]" dimensionUniqueName="[Data_Source]" displayFolder="" count="0" memberValueDatatype="130" unbalanced="0"/>
    <cacheHierarchy uniqueName="[Data_Source].[Price (SAR)]" caption="Price (SAR)" attribute="1" defaultMemberUniqueName="[Data_Source].[Price (SAR)].[All]" allUniqueName="[Data_Source].[Price (SAR)].[All]" dimensionUniqueName="[Data_Source]" displayFolder="" count="0" memberValueDatatype="20" unbalanced="0"/>
    <cacheHierarchy uniqueName="[Data_Source].[Overall Median Price (SAR)]" caption="Overall Median Price (SAR)" attribute="1" defaultMemberUniqueName="[Data_Source].[Overall Median Price (SAR)].[All]" allUniqueName="[Data_Source].[Overall Median Price (SAR)].[All]" dimensionUniqueName="[Data_Source]" displayFolder="" count="0" memberValueDatatype="20" unbalanced="0"/>
    <cacheHierarchy uniqueName="[Data_Source].[Median Price per Maker (SAR)]" caption="Median Price per Maker (SAR)" attribute="1" defaultMemberUniqueName="[Data_Source].[Median Price per Maker (SAR)].[All]" allUniqueName="[Data_Source].[Median Price per Maker (SAR)].[All]" dimensionUniqueName="[Data_Source]" displayFolder="" count="0" memberValueDatatype="130" unbalanced="0"/>
    <cacheHierarchy uniqueName="[Measures].[__XL_Count Data_Source]" caption="__XL_Count Data_Source" measure="1" displayFolder="" measureGroup="Data_Source" count="0" hidden="1"/>
    <cacheHierarchy uniqueName="[Measures].[__No measures defined]" caption="__No measures defined" measure="1" displayFolder="" count="0" hidden="1"/>
    <cacheHierarchy uniqueName="[Measures].[Count of Median Price per Maker (SAR)]" caption="Count of Median Price per Maker (SAR)" measure="1" displayFolder="" measureGroup="Data_Source" count="0" hidden="1">
      <extLst>
        <ext xmlns:x15="http://schemas.microsoft.com/office/spreadsheetml/2010/11/main" uri="{B97F6D7D-B522-45F9-BDA1-12C45D357490}">
          <x15:cacheHierarchy aggregatedColumn="16"/>
        </ext>
      </extLst>
    </cacheHierarchy>
    <cacheHierarchy uniqueName="[Measures].[Count of Model]" caption="Count of Model" measure="1" displayFolder="" measureGroup="Data_Source" count="0" hidden="1">
      <extLst>
        <ext xmlns:x15="http://schemas.microsoft.com/office/spreadsheetml/2010/11/main" uri="{B97F6D7D-B522-45F9-BDA1-12C45D357490}">
          <x15:cacheHierarchy aggregatedColumn="2"/>
        </ext>
      </extLst>
    </cacheHierarchy>
    <cacheHierarchy uniqueName="[Measures].[Sum of Car ID]" caption="Sum of Car ID" measure="1" displayFolder="" measureGroup="Data_Source" count="0" hidden="1">
      <extLst>
        <ext xmlns:x15="http://schemas.microsoft.com/office/spreadsheetml/2010/11/main" uri="{B97F6D7D-B522-45F9-BDA1-12C45D357490}">
          <x15:cacheHierarchy aggregatedColumn="0"/>
        </ext>
      </extLst>
    </cacheHierarchy>
    <cacheHierarchy uniqueName="[Measures].[Count of Car ID]" caption="Count of Car ID" measure="1" displayFolder="" measureGroup="Data_Source" count="0" hidden="1">
      <extLst>
        <ext xmlns:x15="http://schemas.microsoft.com/office/spreadsheetml/2010/11/main" uri="{B97F6D7D-B522-45F9-BDA1-12C45D357490}">
          <x15:cacheHierarchy aggregatedColumn="0"/>
        </ext>
      </extLst>
    </cacheHierarchy>
    <cacheHierarchy uniqueName="[Measures].[Distinct Count of Car ID]" caption="Distinct Count of Car ID" measure="1" displayFolder="" measureGroup="Data_Source" count="0" hidden="1">
      <extLst>
        <ext xmlns:x15="http://schemas.microsoft.com/office/spreadsheetml/2010/11/main" uri="{B97F6D7D-B522-45F9-BDA1-12C45D357490}">
          <x15:cacheHierarchy aggregatedColumn="0"/>
        </ext>
      </extLst>
    </cacheHierarchy>
    <cacheHierarchy uniqueName="[Measures].[Sum of Mileage]" caption="Sum of Mileage" measure="1" displayFolder="" measureGroup="Data_Source" count="0" hidden="1">
      <extLst>
        <ext xmlns:x15="http://schemas.microsoft.com/office/spreadsheetml/2010/11/main" uri="{B97F6D7D-B522-45F9-BDA1-12C45D357490}">
          <x15:cacheHierarchy aggregatedColumn="11"/>
        </ext>
      </extLst>
    </cacheHierarchy>
    <cacheHierarchy uniqueName="[Measures].[Average of Mileage]" caption="Average of Mileage" measure="1" displayFolder="" measureGroup="Data_Source" count="0" hidden="1">
      <extLst>
        <ext xmlns:x15="http://schemas.microsoft.com/office/spreadsheetml/2010/11/main" uri="{B97F6D7D-B522-45F9-BDA1-12C45D357490}">
          <x15:cacheHierarchy aggregatedColumn="11"/>
        </ext>
      </extLst>
    </cacheHierarchy>
    <cacheHierarchy uniqueName="[Measures].[Sum of Price (SAR)]" caption="Sum of Price (SAR)" measure="1" displayFolder="" measureGroup="Data_Source" count="0" hidden="1">
      <extLst>
        <ext xmlns:x15="http://schemas.microsoft.com/office/spreadsheetml/2010/11/main" uri="{B97F6D7D-B522-45F9-BDA1-12C45D357490}">
          <x15:cacheHierarchy aggregatedColumn="14"/>
        </ext>
      </extLst>
    </cacheHierarchy>
    <cacheHierarchy uniqueName="[Measures].[Average of Price (SAR)]" caption="Average of Price (SAR)" measure="1" displayFolder="" measureGroup="Data_Source" count="0" oneField="1" hidden="1">
      <fieldsUsage count="1">
        <fieldUsage x="1"/>
      </fieldsUsage>
      <extLst>
        <ext xmlns:x15="http://schemas.microsoft.com/office/spreadsheetml/2010/11/main" uri="{B97F6D7D-B522-45F9-BDA1-12C45D357490}">
          <x15:cacheHierarchy aggregatedColumn="14"/>
        </ext>
      </extLst>
    </cacheHierarchy>
  </cacheHierarchies>
  <kpis count="0"/>
  <dimensions count="2">
    <dimension name="Data_Source" uniqueName="[Data_Source]" caption="Data_Source"/>
    <dimension measure="1" name="Measures" uniqueName="[Measures]" caption="Measures"/>
  </dimensions>
  <measureGroups count="1">
    <measureGroup name="Data_Source" caption="Data_Sourc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lshammari" refreshedDate="45774.480965509261" backgroundQuery="1" createdVersion="8" refreshedVersion="8" minRefreshableVersion="3" recordCount="0" supportSubquery="1" supportAdvancedDrill="1" xr:uid="{0CD3271E-D0EE-4141-88AB-553EC048F981}">
  <cacheSource type="external" connectionId="2"/>
  <cacheFields count="2">
    <cacheField name="[Measures].[Count of Car ID]" caption="Count of Car ID" numFmtId="0" hierarchy="22" level="32767"/>
    <cacheField name="[Data_Source].[Transmission Type].[Transmission Type]" caption="Transmission Type" numFmtId="0" hierarchy="10" level="1">
      <sharedItems count="2">
        <s v="Automatic"/>
        <s v="Manual"/>
      </sharedItems>
    </cacheField>
  </cacheFields>
  <cacheHierarchies count="28">
    <cacheHierarchy uniqueName="[Data_Source].[Car ID]" caption="Car ID" attribute="1" defaultMemberUniqueName="[Data_Source].[Car ID].[All]" allUniqueName="[Data_Source].[Car ID].[All]" dimensionUniqueName="[Data_Source]" displayFolder="" count="0" memberValueDatatype="20" unbalanced="0"/>
    <cacheHierarchy uniqueName="[Data_Source].[Maker]" caption="Maker" attribute="1" defaultMemberUniqueName="[Data_Source].[Maker].[All]" allUniqueName="[Data_Source].[Maker].[All]" dimensionUniqueName="[Data_Source]" displayFolder="" count="0" memberValueDatatype="130" unbalanced="0"/>
    <cacheHierarchy uniqueName="[Data_Source].[Model]" caption="Model" attribute="1" defaultMemberUniqueName="[Data_Source].[Model].[All]" allUniqueName="[Data_Source].[Model].[All]" dimensionUniqueName="[Data_Source]" displayFolder="" count="0" memberValueDatatype="130" unbalanced="0"/>
    <cacheHierarchy uniqueName="[Data_Source].[Year]" caption="Year" attribute="1" defaultMemberUniqueName="[Data_Source].[Year].[All]" allUniqueName="[Data_Source].[Year].[All]" dimensionUniqueName="[Data_Source]" displayFolder="" count="0" memberValueDatatype="20" unbalanced="0"/>
    <cacheHierarchy uniqueName="[Data_Source].[Car Age]" caption="Car Age" attribute="1" defaultMemberUniqueName="[Data_Source].[Car Age].[All]" allUniqueName="[Data_Source].[Car Age].[All]" dimensionUniqueName="[Data_Source]" displayFolder="" count="0" memberValueDatatype="130" unbalanced="0"/>
    <cacheHierarchy uniqueName="[Data_Source].[Origin]" caption="Origin" attribute="1" defaultMemberUniqueName="[Data_Source].[Origin].[All]" allUniqueName="[Data_Source].[Origin].[All]" dimensionUniqueName="[Data_Source]" displayFolder="" count="0" memberValueDatatype="130" unbalanced="0"/>
    <cacheHierarchy uniqueName="[Data_Source].[Color]" caption="Color" attribute="1" defaultMemberUniqueName="[Data_Source].[Color].[All]" allUniqueName="[Data_Source].[Color].[All]" dimensionUniqueName="[Data_Source]" displayFolder="" count="0" memberValueDatatype="130" unbalanced="0"/>
    <cacheHierarchy uniqueName="[Data_Source].[Options]" caption="Options" attribute="1" defaultMemberUniqueName="[Data_Source].[Options].[All]" allUniqueName="[Data_Source].[Options].[All]" dimensionUniqueName="[Data_Source]" displayFolder="" count="0" memberValueDatatype="130" unbalanced="0"/>
    <cacheHierarchy uniqueName="[Data_Source].[Engine Size]" caption="Engine Size" attribute="1" defaultMemberUniqueName="[Data_Source].[Engine Size].[All]" allUniqueName="[Data_Source].[Engine Size].[All]" dimensionUniqueName="[Data_Source]" displayFolder="" count="0" memberValueDatatype="5" unbalanced="0"/>
    <cacheHierarchy uniqueName="[Data_Source].[Fuel Type]" caption="Fuel Type" attribute="1" defaultMemberUniqueName="[Data_Source].[Fuel Type].[All]" allUniqueName="[Data_Source].[Fuel Type].[All]" dimensionUniqueName="[Data_Source]" displayFolder="" count="0" memberValueDatatype="130" unbalanced="0"/>
    <cacheHierarchy uniqueName="[Data_Source].[Transmission Type]" caption="Transmission Type" attribute="1" defaultMemberUniqueName="[Data_Source].[Transmission Type].[All]" allUniqueName="[Data_Source].[Transmission Type].[All]" dimensionUniqueName="[Data_Source]" displayFolder="" count="2" memberValueDatatype="130" unbalanced="0">
      <fieldsUsage count="2">
        <fieldUsage x="-1"/>
        <fieldUsage x="1"/>
      </fieldsUsage>
    </cacheHierarchy>
    <cacheHierarchy uniqueName="[Data_Source].[Mileage]" caption="Mileage" attribute="1" defaultMemberUniqueName="[Data_Source].[Mileage].[All]" allUniqueName="[Data_Source].[Mileage].[All]" dimensionUniqueName="[Data_Source]" displayFolder="" count="0" memberValueDatatype="20" unbalanced="0"/>
    <cacheHierarchy uniqueName="[Data_Source].[Region]" caption="Region" attribute="1" defaultMemberUniqueName="[Data_Source].[Region].[All]" allUniqueName="[Data_Source].[Region].[All]" dimensionUniqueName="[Data_Source]" displayFolder="" count="0" memberValueDatatype="130" unbalanced="0"/>
    <cacheHierarchy uniqueName="[Data_Source].[Province]" caption="Province" attribute="1" defaultMemberUniqueName="[Data_Source].[Province].[All]" allUniqueName="[Data_Source].[Province].[All]" dimensionUniqueName="[Data_Source]" displayFolder="" count="0" memberValueDatatype="130" unbalanced="0"/>
    <cacheHierarchy uniqueName="[Data_Source].[Price (SAR)]" caption="Price (SAR)" attribute="1" defaultMemberUniqueName="[Data_Source].[Price (SAR)].[All]" allUniqueName="[Data_Source].[Price (SAR)].[All]" dimensionUniqueName="[Data_Source]" displayFolder="" count="0" memberValueDatatype="20" unbalanced="0"/>
    <cacheHierarchy uniqueName="[Data_Source].[Overall Median Price (SAR)]" caption="Overall Median Price (SAR)" attribute="1" defaultMemberUniqueName="[Data_Source].[Overall Median Price (SAR)].[All]" allUniqueName="[Data_Source].[Overall Median Price (SAR)].[All]" dimensionUniqueName="[Data_Source]" displayFolder="" count="0" memberValueDatatype="20" unbalanced="0"/>
    <cacheHierarchy uniqueName="[Data_Source].[Median Price per Maker (SAR)]" caption="Median Price per Maker (SAR)" attribute="1" defaultMemberUniqueName="[Data_Source].[Median Price per Maker (SAR)].[All]" allUniqueName="[Data_Source].[Median Price per Maker (SAR)].[All]" dimensionUniqueName="[Data_Source]" displayFolder="" count="0" memberValueDatatype="130" unbalanced="0"/>
    <cacheHierarchy uniqueName="[Measures].[__XL_Count Data_Source]" caption="__XL_Count Data_Source" measure="1" displayFolder="" measureGroup="Data_Source" count="0" hidden="1"/>
    <cacheHierarchy uniqueName="[Measures].[__No measures defined]" caption="__No measures defined" measure="1" displayFolder="" count="0" hidden="1"/>
    <cacheHierarchy uniqueName="[Measures].[Count of Median Price per Maker (SAR)]" caption="Count of Median Price per Maker (SAR)" measure="1" displayFolder="" measureGroup="Data_Source" count="0" hidden="1">
      <extLst>
        <ext xmlns:x15="http://schemas.microsoft.com/office/spreadsheetml/2010/11/main" uri="{B97F6D7D-B522-45F9-BDA1-12C45D357490}">
          <x15:cacheHierarchy aggregatedColumn="16"/>
        </ext>
      </extLst>
    </cacheHierarchy>
    <cacheHierarchy uniqueName="[Measures].[Count of Model]" caption="Count of Model" measure="1" displayFolder="" measureGroup="Data_Source" count="0" hidden="1">
      <extLst>
        <ext xmlns:x15="http://schemas.microsoft.com/office/spreadsheetml/2010/11/main" uri="{B97F6D7D-B522-45F9-BDA1-12C45D357490}">
          <x15:cacheHierarchy aggregatedColumn="2"/>
        </ext>
      </extLst>
    </cacheHierarchy>
    <cacheHierarchy uniqueName="[Measures].[Sum of Car ID]" caption="Sum of Car ID" measure="1" displayFolder="" measureGroup="Data_Source" count="0" hidden="1">
      <extLst>
        <ext xmlns:x15="http://schemas.microsoft.com/office/spreadsheetml/2010/11/main" uri="{B97F6D7D-B522-45F9-BDA1-12C45D357490}">
          <x15:cacheHierarchy aggregatedColumn="0"/>
        </ext>
      </extLst>
    </cacheHierarchy>
    <cacheHierarchy uniqueName="[Measures].[Count of Car ID]" caption="Count of Car ID" measure="1" displayFolder="" measureGroup="Data_Source" count="0" oneField="1" hidden="1">
      <fieldsUsage count="1">
        <fieldUsage x="0"/>
      </fieldsUsage>
      <extLst>
        <ext xmlns:x15="http://schemas.microsoft.com/office/spreadsheetml/2010/11/main" uri="{B97F6D7D-B522-45F9-BDA1-12C45D357490}">
          <x15:cacheHierarchy aggregatedColumn="0"/>
        </ext>
      </extLst>
    </cacheHierarchy>
    <cacheHierarchy uniqueName="[Measures].[Distinct Count of Car ID]" caption="Distinct Count of Car ID" measure="1" displayFolder="" measureGroup="Data_Source" count="0" hidden="1">
      <extLst>
        <ext xmlns:x15="http://schemas.microsoft.com/office/spreadsheetml/2010/11/main" uri="{B97F6D7D-B522-45F9-BDA1-12C45D357490}">
          <x15:cacheHierarchy aggregatedColumn="0"/>
        </ext>
      </extLst>
    </cacheHierarchy>
    <cacheHierarchy uniqueName="[Measures].[Sum of Mileage]" caption="Sum of Mileage" measure="1" displayFolder="" measureGroup="Data_Source" count="0" hidden="1">
      <extLst>
        <ext xmlns:x15="http://schemas.microsoft.com/office/spreadsheetml/2010/11/main" uri="{B97F6D7D-B522-45F9-BDA1-12C45D357490}">
          <x15:cacheHierarchy aggregatedColumn="11"/>
        </ext>
      </extLst>
    </cacheHierarchy>
    <cacheHierarchy uniqueName="[Measures].[Average of Mileage]" caption="Average of Mileage" measure="1" displayFolder="" measureGroup="Data_Source" count="0" hidden="1">
      <extLst>
        <ext xmlns:x15="http://schemas.microsoft.com/office/spreadsheetml/2010/11/main" uri="{B97F6D7D-B522-45F9-BDA1-12C45D357490}">
          <x15:cacheHierarchy aggregatedColumn="11"/>
        </ext>
      </extLst>
    </cacheHierarchy>
    <cacheHierarchy uniqueName="[Measures].[Sum of Price (SAR)]" caption="Sum of Price (SAR)" measure="1" displayFolder="" measureGroup="Data_Source" count="0" hidden="1">
      <extLst>
        <ext xmlns:x15="http://schemas.microsoft.com/office/spreadsheetml/2010/11/main" uri="{B97F6D7D-B522-45F9-BDA1-12C45D357490}">
          <x15:cacheHierarchy aggregatedColumn="14"/>
        </ext>
      </extLst>
    </cacheHierarchy>
    <cacheHierarchy uniqueName="[Measures].[Average of Price (SAR)]" caption="Average of Price (SAR)" measure="1" displayFolder="" measureGroup="Data_Source" count="0" hidden="1">
      <extLst>
        <ext xmlns:x15="http://schemas.microsoft.com/office/spreadsheetml/2010/11/main" uri="{B97F6D7D-B522-45F9-BDA1-12C45D357490}">
          <x15:cacheHierarchy aggregatedColumn="14"/>
        </ext>
      </extLst>
    </cacheHierarchy>
  </cacheHierarchies>
  <kpis count="0"/>
  <dimensions count="2">
    <dimension name="Data_Source" uniqueName="[Data_Source]" caption="Data_Source"/>
    <dimension measure="1" name="Measures" uniqueName="[Measures]" caption="Measures"/>
  </dimensions>
  <measureGroups count="1">
    <measureGroup name="Data_Source" caption="Data_Sourc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lshammari" refreshedDate="45774.480967129632" backgroundQuery="1" createdVersion="8" refreshedVersion="8" minRefreshableVersion="3" recordCount="0" supportSubquery="1" supportAdvancedDrill="1" xr:uid="{EA4BAFCF-D196-4F6A-9160-8613D0D054B7}">
  <cacheSource type="external" connectionId="2"/>
  <cacheFields count="2">
    <cacheField name="[Data_Source].[Maker].[Maker]" caption="Maker" numFmtId="0" hierarchy="1" level="1">
      <sharedItems count="57">
        <s v="Aston Martin"/>
        <s v="Audi"/>
        <s v="Bentley"/>
        <s v="BMW"/>
        <s v="BYD"/>
        <s v="Cadillac"/>
        <s v="Changan"/>
        <s v="Chery"/>
        <s v="Chevrolet"/>
        <s v="Chrysler"/>
        <s v="Classic"/>
        <s v="Daihatsu"/>
        <s v="Dodge"/>
        <s v="FAW"/>
        <s v="Ferrari"/>
        <s v="Fiat"/>
        <s v="Ford"/>
        <s v="Foton"/>
        <s v="GAC"/>
        <s v="Geely"/>
        <s v="Genesis"/>
        <s v="GMC"/>
        <s v="Great Wall"/>
        <s v="HAVAL"/>
        <s v="Honda"/>
        <s v="Hummer"/>
        <s v="Hyundai"/>
        <s v="INFINITI"/>
        <s v="Isuzu"/>
        <s v="Iveco"/>
        <s v="Jaguar"/>
        <s v="Jeep"/>
        <s v="Kia"/>
        <s v="Land Rover"/>
        <s v="Lexus"/>
        <s v="Lifan"/>
        <s v="Lincoln"/>
        <s v="Maserati"/>
        <s v="Mazda"/>
        <s v="Mercedes"/>
        <s v="Mercury"/>
        <s v="MG"/>
        <s v="MINI"/>
        <s v="Mitsubishi"/>
        <s v="Nissan"/>
        <s v="Other"/>
        <s v="Peugeot"/>
        <s v="Porsche"/>
        <s v="Renault"/>
        <s v="Rolls-Royce"/>
        <s v="Škoda"/>
        <s v="Subaru"/>
        <s v="Suzuki"/>
        <s v="Toyota"/>
        <s v="Victory Auto"/>
        <s v="Volkswagen"/>
        <s v="Zhengzhou"/>
      </sharedItems>
    </cacheField>
    <cacheField name="[Measures].[Count of Car ID]" caption="Count of Car ID" numFmtId="0" hierarchy="22" level="32767"/>
  </cacheFields>
  <cacheHierarchies count="28">
    <cacheHierarchy uniqueName="[Data_Source].[Car ID]" caption="Car ID" attribute="1" defaultMemberUniqueName="[Data_Source].[Car ID].[All]" allUniqueName="[Data_Source].[Car ID].[All]" dimensionUniqueName="[Data_Source]" displayFolder="" count="0" memberValueDatatype="20" unbalanced="0"/>
    <cacheHierarchy uniqueName="[Data_Source].[Maker]" caption="Maker" attribute="1" defaultMemberUniqueName="[Data_Source].[Maker].[All]" allUniqueName="[Data_Source].[Maker].[All]" dimensionUniqueName="[Data_Source]" displayFolder="" count="2" memberValueDatatype="130" unbalanced="0">
      <fieldsUsage count="2">
        <fieldUsage x="-1"/>
        <fieldUsage x="0"/>
      </fieldsUsage>
    </cacheHierarchy>
    <cacheHierarchy uniqueName="[Data_Source].[Model]" caption="Model" attribute="1" defaultMemberUniqueName="[Data_Source].[Model].[All]" allUniqueName="[Data_Source].[Model].[All]" dimensionUniqueName="[Data_Source]" displayFolder="" count="0" memberValueDatatype="130" unbalanced="0"/>
    <cacheHierarchy uniqueName="[Data_Source].[Year]" caption="Year" attribute="1" defaultMemberUniqueName="[Data_Source].[Year].[All]" allUniqueName="[Data_Source].[Year].[All]" dimensionUniqueName="[Data_Source]" displayFolder="" count="0" memberValueDatatype="20" unbalanced="0"/>
    <cacheHierarchy uniqueName="[Data_Source].[Car Age]" caption="Car Age" attribute="1" defaultMemberUniqueName="[Data_Source].[Car Age].[All]" allUniqueName="[Data_Source].[Car Age].[All]" dimensionUniqueName="[Data_Source]" displayFolder="" count="0" memberValueDatatype="130" unbalanced="0"/>
    <cacheHierarchy uniqueName="[Data_Source].[Origin]" caption="Origin" attribute="1" defaultMemberUniqueName="[Data_Source].[Origin].[All]" allUniqueName="[Data_Source].[Origin].[All]" dimensionUniqueName="[Data_Source]" displayFolder="" count="0" memberValueDatatype="130" unbalanced="0"/>
    <cacheHierarchy uniqueName="[Data_Source].[Color]" caption="Color" attribute="1" defaultMemberUniqueName="[Data_Source].[Color].[All]" allUniqueName="[Data_Source].[Color].[All]" dimensionUniqueName="[Data_Source]" displayFolder="" count="0" memberValueDatatype="130" unbalanced="0"/>
    <cacheHierarchy uniqueName="[Data_Source].[Options]" caption="Options" attribute="1" defaultMemberUniqueName="[Data_Source].[Options].[All]" allUniqueName="[Data_Source].[Options].[All]" dimensionUniqueName="[Data_Source]" displayFolder="" count="0" memberValueDatatype="130" unbalanced="0"/>
    <cacheHierarchy uniqueName="[Data_Source].[Engine Size]" caption="Engine Size" attribute="1" defaultMemberUniqueName="[Data_Source].[Engine Size].[All]" allUniqueName="[Data_Source].[Engine Size].[All]" dimensionUniqueName="[Data_Source]" displayFolder="" count="0" memberValueDatatype="5" unbalanced="0"/>
    <cacheHierarchy uniqueName="[Data_Source].[Fuel Type]" caption="Fuel Type" attribute="1" defaultMemberUniqueName="[Data_Source].[Fuel Type].[All]" allUniqueName="[Data_Source].[Fuel Type].[All]" dimensionUniqueName="[Data_Source]" displayFolder="" count="0" memberValueDatatype="130" unbalanced="0"/>
    <cacheHierarchy uniqueName="[Data_Source].[Transmission Type]" caption="Transmission Type" attribute="1" defaultMemberUniqueName="[Data_Source].[Transmission Type].[All]" allUniqueName="[Data_Source].[Transmission Type].[All]" dimensionUniqueName="[Data_Source]" displayFolder="" count="0" memberValueDatatype="130" unbalanced="0"/>
    <cacheHierarchy uniqueName="[Data_Source].[Mileage]" caption="Mileage" attribute="1" defaultMemberUniqueName="[Data_Source].[Mileage].[All]" allUniqueName="[Data_Source].[Mileage].[All]" dimensionUniqueName="[Data_Source]" displayFolder="" count="0" memberValueDatatype="20" unbalanced="0"/>
    <cacheHierarchy uniqueName="[Data_Source].[Region]" caption="Region" attribute="1" defaultMemberUniqueName="[Data_Source].[Region].[All]" allUniqueName="[Data_Source].[Region].[All]" dimensionUniqueName="[Data_Source]" displayFolder="" count="0" memberValueDatatype="130" unbalanced="0"/>
    <cacheHierarchy uniqueName="[Data_Source].[Province]" caption="Province" attribute="1" defaultMemberUniqueName="[Data_Source].[Province].[All]" allUniqueName="[Data_Source].[Province].[All]" dimensionUniqueName="[Data_Source]" displayFolder="" count="0" memberValueDatatype="130" unbalanced="0"/>
    <cacheHierarchy uniqueName="[Data_Source].[Price (SAR)]" caption="Price (SAR)" attribute="1" defaultMemberUniqueName="[Data_Source].[Price (SAR)].[All]" allUniqueName="[Data_Source].[Price (SAR)].[All]" dimensionUniqueName="[Data_Source]" displayFolder="" count="0" memberValueDatatype="20" unbalanced="0"/>
    <cacheHierarchy uniqueName="[Data_Source].[Overall Median Price (SAR)]" caption="Overall Median Price (SAR)" attribute="1" defaultMemberUniqueName="[Data_Source].[Overall Median Price (SAR)].[All]" allUniqueName="[Data_Source].[Overall Median Price (SAR)].[All]" dimensionUniqueName="[Data_Source]" displayFolder="" count="0" memberValueDatatype="20" unbalanced="0"/>
    <cacheHierarchy uniqueName="[Data_Source].[Median Price per Maker (SAR)]" caption="Median Price per Maker (SAR)" attribute="1" defaultMemberUniqueName="[Data_Source].[Median Price per Maker (SAR)].[All]" allUniqueName="[Data_Source].[Median Price per Maker (SAR)].[All]" dimensionUniqueName="[Data_Source]" displayFolder="" count="0" memberValueDatatype="130" unbalanced="0"/>
    <cacheHierarchy uniqueName="[Measures].[__XL_Count Data_Source]" caption="__XL_Count Data_Source" measure="1" displayFolder="" measureGroup="Data_Source" count="0" hidden="1"/>
    <cacheHierarchy uniqueName="[Measures].[__No measures defined]" caption="__No measures defined" measure="1" displayFolder="" count="0" hidden="1"/>
    <cacheHierarchy uniqueName="[Measures].[Count of Median Price per Maker (SAR)]" caption="Count of Median Price per Maker (SAR)" measure="1" displayFolder="" measureGroup="Data_Source" count="0" hidden="1">
      <extLst>
        <ext xmlns:x15="http://schemas.microsoft.com/office/spreadsheetml/2010/11/main" uri="{B97F6D7D-B522-45F9-BDA1-12C45D357490}">
          <x15:cacheHierarchy aggregatedColumn="16"/>
        </ext>
      </extLst>
    </cacheHierarchy>
    <cacheHierarchy uniqueName="[Measures].[Count of Model]" caption="Count of Model" measure="1" displayFolder="" measureGroup="Data_Source" count="0" hidden="1">
      <extLst>
        <ext xmlns:x15="http://schemas.microsoft.com/office/spreadsheetml/2010/11/main" uri="{B97F6D7D-B522-45F9-BDA1-12C45D357490}">
          <x15:cacheHierarchy aggregatedColumn="2"/>
        </ext>
      </extLst>
    </cacheHierarchy>
    <cacheHierarchy uniqueName="[Measures].[Sum of Car ID]" caption="Sum of Car ID" measure="1" displayFolder="" measureGroup="Data_Source" count="0" hidden="1">
      <extLst>
        <ext xmlns:x15="http://schemas.microsoft.com/office/spreadsheetml/2010/11/main" uri="{B97F6D7D-B522-45F9-BDA1-12C45D357490}">
          <x15:cacheHierarchy aggregatedColumn="0"/>
        </ext>
      </extLst>
    </cacheHierarchy>
    <cacheHierarchy uniqueName="[Measures].[Count of Car ID]" caption="Count of Car ID" measure="1" displayFolder="" measureGroup="Data_Source" count="0" oneField="1" hidden="1">
      <fieldsUsage count="1">
        <fieldUsage x="1"/>
      </fieldsUsage>
      <extLst>
        <ext xmlns:x15="http://schemas.microsoft.com/office/spreadsheetml/2010/11/main" uri="{B97F6D7D-B522-45F9-BDA1-12C45D357490}">
          <x15:cacheHierarchy aggregatedColumn="0"/>
        </ext>
      </extLst>
    </cacheHierarchy>
    <cacheHierarchy uniqueName="[Measures].[Distinct Count of Car ID]" caption="Distinct Count of Car ID" measure="1" displayFolder="" measureGroup="Data_Source" count="0" hidden="1">
      <extLst>
        <ext xmlns:x15="http://schemas.microsoft.com/office/spreadsheetml/2010/11/main" uri="{B97F6D7D-B522-45F9-BDA1-12C45D357490}">
          <x15:cacheHierarchy aggregatedColumn="0"/>
        </ext>
      </extLst>
    </cacheHierarchy>
    <cacheHierarchy uniqueName="[Measures].[Sum of Mileage]" caption="Sum of Mileage" measure="1" displayFolder="" measureGroup="Data_Source" count="0" hidden="1">
      <extLst>
        <ext xmlns:x15="http://schemas.microsoft.com/office/spreadsheetml/2010/11/main" uri="{B97F6D7D-B522-45F9-BDA1-12C45D357490}">
          <x15:cacheHierarchy aggregatedColumn="11"/>
        </ext>
      </extLst>
    </cacheHierarchy>
    <cacheHierarchy uniqueName="[Measures].[Average of Mileage]" caption="Average of Mileage" measure="1" displayFolder="" measureGroup="Data_Source" count="0" hidden="1">
      <extLst>
        <ext xmlns:x15="http://schemas.microsoft.com/office/spreadsheetml/2010/11/main" uri="{B97F6D7D-B522-45F9-BDA1-12C45D357490}">
          <x15:cacheHierarchy aggregatedColumn="11"/>
        </ext>
      </extLst>
    </cacheHierarchy>
    <cacheHierarchy uniqueName="[Measures].[Sum of Price (SAR)]" caption="Sum of Price (SAR)" measure="1" displayFolder="" measureGroup="Data_Source" count="0" hidden="1">
      <extLst>
        <ext xmlns:x15="http://schemas.microsoft.com/office/spreadsheetml/2010/11/main" uri="{B97F6D7D-B522-45F9-BDA1-12C45D357490}">
          <x15:cacheHierarchy aggregatedColumn="14"/>
        </ext>
      </extLst>
    </cacheHierarchy>
    <cacheHierarchy uniqueName="[Measures].[Average of Price (SAR)]" caption="Average of Price (SAR)" measure="1" displayFolder="" measureGroup="Data_Source" count="0" hidden="1">
      <extLst>
        <ext xmlns:x15="http://schemas.microsoft.com/office/spreadsheetml/2010/11/main" uri="{B97F6D7D-B522-45F9-BDA1-12C45D357490}">
          <x15:cacheHierarchy aggregatedColumn="14"/>
        </ext>
      </extLst>
    </cacheHierarchy>
  </cacheHierarchies>
  <kpis count="0"/>
  <dimensions count="2">
    <dimension name="Data_Source" uniqueName="[Data_Source]" caption="Data_Source"/>
    <dimension measure="1" name="Measures" uniqueName="[Measures]" caption="Measures"/>
  </dimensions>
  <measureGroups count="1">
    <measureGroup name="Data_Source" caption="Data_Sourc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lshammari" refreshedDate="45774.48096828704" backgroundQuery="1" createdVersion="8" refreshedVersion="8" minRefreshableVersion="3" recordCount="0" supportSubquery="1" supportAdvancedDrill="1" xr:uid="{1D7FEBBE-8BC6-4D70-86E2-5A6B52352CFC}">
  <cacheSource type="external" connectionId="2"/>
  <cacheFields count="2">
    <cacheField name="[Data_Source].[Maker].[Maker]" caption="Maker" numFmtId="0" hierarchy="1" level="1">
      <sharedItems count="5">
        <s v="Chevrolet"/>
        <s v="Ford"/>
        <s v="Hyundai"/>
        <s v="Nissan"/>
        <s v="Toyota"/>
      </sharedItems>
    </cacheField>
    <cacheField name="[Measures].[Average of Mileage]" caption="Average of Mileage" numFmtId="0" hierarchy="25" level="32767"/>
  </cacheFields>
  <cacheHierarchies count="28">
    <cacheHierarchy uniqueName="[Data_Source].[Car ID]" caption="Car ID" attribute="1" defaultMemberUniqueName="[Data_Source].[Car ID].[All]" allUniqueName="[Data_Source].[Car ID].[All]" dimensionUniqueName="[Data_Source]" displayFolder="" count="0" memberValueDatatype="20" unbalanced="0"/>
    <cacheHierarchy uniqueName="[Data_Source].[Maker]" caption="Maker" attribute="1" defaultMemberUniqueName="[Data_Source].[Maker].[All]" allUniqueName="[Data_Source].[Maker].[All]" dimensionUniqueName="[Data_Source]" displayFolder="" count="2" memberValueDatatype="130" unbalanced="0">
      <fieldsUsage count="2">
        <fieldUsage x="-1"/>
        <fieldUsage x="0"/>
      </fieldsUsage>
    </cacheHierarchy>
    <cacheHierarchy uniqueName="[Data_Source].[Model]" caption="Model" attribute="1" defaultMemberUniqueName="[Data_Source].[Model].[All]" allUniqueName="[Data_Source].[Model].[All]" dimensionUniqueName="[Data_Source]" displayFolder="" count="0" memberValueDatatype="130" unbalanced="0"/>
    <cacheHierarchy uniqueName="[Data_Source].[Year]" caption="Year" attribute="1" defaultMemberUniqueName="[Data_Source].[Year].[All]" allUniqueName="[Data_Source].[Year].[All]" dimensionUniqueName="[Data_Source]" displayFolder="" count="0" memberValueDatatype="20" unbalanced="0"/>
    <cacheHierarchy uniqueName="[Data_Source].[Car Age]" caption="Car Age" attribute="1" defaultMemberUniqueName="[Data_Source].[Car Age].[All]" allUniqueName="[Data_Source].[Car Age].[All]" dimensionUniqueName="[Data_Source]" displayFolder="" count="0" memberValueDatatype="130" unbalanced="0"/>
    <cacheHierarchy uniqueName="[Data_Source].[Origin]" caption="Origin" attribute="1" defaultMemberUniqueName="[Data_Source].[Origin].[All]" allUniqueName="[Data_Source].[Origin].[All]" dimensionUniqueName="[Data_Source]" displayFolder="" count="0" memberValueDatatype="130" unbalanced="0"/>
    <cacheHierarchy uniqueName="[Data_Source].[Color]" caption="Color" attribute="1" defaultMemberUniqueName="[Data_Source].[Color].[All]" allUniqueName="[Data_Source].[Color].[All]" dimensionUniqueName="[Data_Source]" displayFolder="" count="0" memberValueDatatype="130" unbalanced="0"/>
    <cacheHierarchy uniqueName="[Data_Source].[Options]" caption="Options" attribute="1" defaultMemberUniqueName="[Data_Source].[Options].[All]" allUniqueName="[Data_Source].[Options].[All]" dimensionUniqueName="[Data_Source]" displayFolder="" count="0" memberValueDatatype="130" unbalanced="0"/>
    <cacheHierarchy uniqueName="[Data_Source].[Engine Size]" caption="Engine Size" attribute="1" defaultMemberUniqueName="[Data_Source].[Engine Size].[All]" allUniqueName="[Data_Source].[Engine Size].[All]" dimensionUniqueName="[Data_Source]" displayFolder="" count="0" memberValueDatatype="5" unbalanced="0"/>
    <cacheHierarchy uniqueName="[Data_Source].[Fuel Type]" caption="Fuel Type" attribute="1" defaultMemberUniqueName="[Data_Source].[Fuel Type].[All]" allUniqueName="[Data_Source].[Fuel Type].[All]" dimensionUniqueName="[Data_Source]" displayFolder="" count="0" memberValueDatatype="130" unbalanced="0"/>
    <cacheHierarchy uniqueName="[Data_Source].[Transmission Type]" caption="Transmission Type" attribute="1" defaultMemberUniqueName="[Data_Source].[Transmission Type].[All]" allUniqueName="[Data_Source].[Transmission Type].[All]" dimensionUniqueName="[Data_Source]" displayFolder="" count="0" memberValueDatatype="130" unbalanced="0"/>
    <cacheHierarchy uniqueName="[Data_Source].[Mileage]" caption="Mileage" attribute="1" defaultMemberUniqueName="[Data_Source].[Mileage].[All]" allUniqueName="[Data_Source].[Mileage].[All]" dimensionUniqueName="[Data_Source]" displayFolder="" count="0" memberValueDatatype="20" unbalanced="0"/>
    <cacheHierarchy uniqueName="[Data_Source].[Region]" caption="Region" attribute="1" defaultMemberUniqueName="[Data_Source].[Region].[All]" allUniqueName="[Data_Source].[Region].[All]" dimensionUniqueName="[Data_Source]" displayFolder="" count="0" memberValueDatatype="130" unbalanced="0"/>
    <cacheHierarchy uniqueName="[Data_Source].[Province]" caption="Province" attribute="1" defaultMemberUniqueName="[Data_Source].[Province].[All]" allUniqueName="[Data_Source].[Province].[All]" dimensionUniqueName="[Data_Source]" displayFolder="" count="0" memberValueDatatype="130" unbalanced="0"/>
    <cacheHierarchy uniqueName="[Data_Source].[Price (SAR)]" caption="Price (SAR)" attribute="1" defaultMemberUniqueName="[Data_Source].[Price (SAR)].[All]" allUniqueName="[Data_Source].[Price (SAR)].[All]" dimensionUniqueName="[Data_Source]" displayFolder="" count="0" memberValueDatatype="20" unbalanced="0"/>
    <cacheHierarchy uniqueName="[Data_Source].[Overall Median Price (SAR)]" caption="Overall Median Price (SAR)" attribute="1" defaultMemberUniqueName="[Data_Source].[Overall Median Price (SAR)].[All]" allUniqueName="[Data_Source].[Overall Median Price (SAR)].[All]" dimensionUniqueName="[Data_Source]" displayFolder="" count="0" memberValueDatatype="20" unbalanced="0"/>
    <cacheHierarchy uniqueName="[Data_Source].[Median Price per Maker (SAR)]" caption="Median Price per Maker (SAR)" attribute="1" defaultMemberUniqueName="[Data_Source].[Median Price per Maker (SAR)].[All]" allUniqueName="[Data_Source].[Median Price per Maker (SAR)].[All]" dimensionUniqueName="[Data_Source]" displayFolder="" count="0" memberValueDatatype="130" unbalanced="0"/>
    <cacheHierarchy uniqueName="[Measures].[__XL_Count Data_Source]" caption="__XL_Count Data_Source" measure="1" displayFolder="" measureGroup="Data_Source" count="0" hidden="1"/>
    <cacheHierarchy uniqueName="[Measures].[__No measures defined]" caption="__No measures defined" measure="1" displayFolder="" count="0" hidden="1"/>
    <cacheHierarchy uniqueName="[Measures].[Count of Median Price per Maker (SAR)]" caption="Count of Median Price per Maker (SAR)" measure="1" displayFolder="" measureGroup="Data_Source" count="0" hidden="1">
      <extLst>
        <ext xmlns:x15="http://schemas.microsoft.com/office/spreadsheetml/2010/11/main" uri="{B97F6D7D-B522-45F9-BDA1-12C45D357490}">
          <x15:cacheHierarchy aggregatedColumn="16"/>
        </ext>
      </extLst>
    </cacheHierarchy>
    <cacheHierarchy uniqueName="[Measures].[Count of Model]" caption="Count of Model" measure="1" displayFolder="" measureGroup="Data_Source" count="0" hidden="1">
      <extLst>
        <ext xmlns:x15="http://schemas.microsoft.com/office/spreadsheetml/2010/11/main" uri="{B97F6D7D-B522-45F9-BDA1-12C45D357490}">
          <x15:cacheHierarchy aggregatedColumn="2"/>
        </ext>
      </extLst>
    </cacheHierarchy>
    <cacheHierarchy uniqueName="[Measures].[Sum of Car ID]" caption="Sum of Car ID" measure="1" displayFolder="" measureGroup="Data_Source" count="0" hidden="1">
      <extLst>
        <ext xmlns:x15="http://schemas.microsoft.com/office/spreadsheetml/2010/11/main" uri="{B97F6D7D-B522-45F9-BDA1-12C45D357490}">
          <x15:cacheHierarchy aggregatedColumn="0"/>
        </ext>
      </extLst>
    </cacheHierarchy>
    <cacheHierarchy uniqueName="[Measures].[Count of Car ID]" caption="Count of Car ID" measure="1" displayFolder="" measureGroup="Data_Source" count="0" hidden="1">
      <extLst>
        <ext xmlns:x15="http://schemas.microsoft.com/office/spreadsheetml/2010/11/main" uri="{B97F6D7D-B522-45F9-BDA1-12C45D357490}">
          <x15:cacheHierarchy aggregatedColumn="0"/>
        </ext>
      </extLst>
    </cacheHierarchy>
    <cacheHierarchy uniqueName="[Measures].[Distinct Count of Car ID]" caption="Distinct Count of Car ID" measure="1" displayFolder="" measureGroup="Data_Source" count="0" hidden="1">
      <extLst>
        <ext xmlns:x15="http://schemas.microsoft.com/office/spreadsheetml/2010/11/main" uri="{B97F6D7D-B522-45F9-BDA1-12C45D357490}">
          <x15:cacheHierarchy aggregatedColumn="0"/>
        </ext>
      </extLst>
    </cacheHierarchy>
    <cacheHierarchy uniqueName="[Measures].[Sum of Mileage]" caption="Sum of Mileage" measure="1" displayFolder="" measureGroup="Data_Source" count="0" hidden="1">
      <extLst>
        <ext xmlns:x15="http://schemas.microsoft.com/office/spreadsheetml/2010/11/main" uri="{B97F6D7D-B522-45F9-BDA1-12C45D357490}">
          <x15:cacheHierarchy aggregatedColumn="11"/>
        </ext>
      </extLst>
    </cacheHierarchy>
    <cacheHierarchy uniqueName="[Measures].[Average of Mileage]" caption="Average of Mileage" measure="1" displayFolder="" measureGroup="Data_Source" count="0" oneField="1" hidden="1">
      <fieldsUsage count="1">
        <fieldUsage x="1"/>
      </fieldsUsage>
      <extLst>
        <ext xmlns:x15="http://schemas.microsoft.com/office/spreadsheetml/2010/11/main" uri="{B97F6D7D-B522-45F9-BDA1-12C45D357490}">
          <x15:cacheHierarchy aggregatedColumn="11"/>
        </ext>
      </extLst>
    </cacheHierarchy>
    <cacheHierarchy uniqueName="[Measures].[Sum of Price (SAR)]" caption="Sum of Price (SAR)" measure="1" displayFolder="" measureGroup="Data_Source" count="0" hidden="1">
      <extLst>
        <ext xmlns:x15="http://schemas.microsoft.com/office/spreadsheetml/2010/11/main" uri="{B97F6D7D-B522-45F9-BDA1-12C45D357490}">
          <x15:cacheHierarchy aggregatedColumn="14"/>
        </ext>
      </extLst>
    </cacheHierarchy>
    <cacheHierarchy uniqueName="[Measures].[Average of Price (SAR)]" caption="Average of Price (SAR)" measure="1" displayFolder="" measureGroup="Data_Source" count="0" hidden="1">
      <extLst>
        <ext xmlns:x15="http://schemas.microsoft.com/office/spreadsheetml/2010/11/main" uri="{B97F6D7D-B522-45F9-BDA1-12C45D357490}">
          <x15:cacheHierarchy aggregatedColumn="14"/>
        </ext>
      </extLst>
    </cacheHierarchy>
  </cacheHierarchies>
  <kpis count="0"/>
  <dimensions count="2">
    <dimension name="Data_Source" uniqueName="[Data_Source]" caption="Data_Source"/>
    <dimension measure="1" name="Measures" uniqueName="[Measures]" caption="Measures"/>
  </dimensions>
  <measureGroups count="1">
    <measureGroup name="Data_Source" caption="Data_Sourc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lshammari" refreshedDate="45774.480969560187" backgroundQuery="1" createdVersion="8" refreshedVersion="8" minRefreshableVersion="3" recordCount="0" supportSubquery="1" supportAdvancedDrill="1" xr:uid="{1C9F83CE-4622-4CC3-830B-EB79FFA6943F}">
  <cacheSource type="external" connectionId="2"/>
  <cacheFields count="2">
    <cacheField name="[Data_Source].[Maker].[Maker]" caption="Maker" numFmtId="0" hierarchy="1" level="1">
      <sharedItems count="57">
        <s v="Aston Martin"/>
        <s v="Audi"/>
        <s v="Bentley"/>
        <s v="BMW"/>
        <s v="BYD"/>
        <s v="Cadillac"/>
        <s v="Changan"/>
        <s v="Chery"/>
        <s v="Chevrolet"/>
        <s v="Chrysler"/>
        <s v="Classic"/>
        <s v="Daihatsu"/>
        <s v="Dodge"/>
        <s v="FAW"/>
        <s v="Ferrari"/>
        <s v="Fiat"/>
        <s v="Ford"/>
        <s v="Foton"/>
        <s v="GAC"/>
        <s v="Geely"/>
        <s v="Genesis"/>
        <s v="GMC"/>
        <s v="Great Wall"/>
        <s v="HAVAL"/>
        <s v="Honda"/>
        <s v="Hummer"/>
        <s v="Hyundai"/>
        <s v="INFINITI"/>
        <s v="Isuzu"/>
        <s v="Iveco"/>
        <s v="Jaguar"/>
        <s v="Jeep"/>
        <s v="Kia"/>
        <s v="Land Rover"/>
        <s v="Lexus"/>
        <s v="Lifan"/>
        <s v="Lincoln"/>
        <s v="Maserati"/>
        <s v="Mazda"/>
        <s v="Mercedes"/>
        <s v="Mercury"/>
        <s v="MG"/>
        <s v="MINI"/>
        <s v="Mitsubishi"/>
        <s v="Nissan"/>
        <s v="Other"/>
        <s v="Peugeot"/>
        <s v="Porsche"/>
        <s v="Renault"/>
        <s v="Rolls-Royce"/>
        <s v="Škoda"/>
        <s v="Subaru"/>
        <s v="Suzuki"/>
        <s v="Toyota"/>
        <s v="Victory Auto"/>
        <s v="Volkswagen"/>
        <s v="Zhengzhou"/>
      </sharedItems>
    </cacheField>
    <cacheField name="[Measures].[Average of Mileage]" caption="Average of Mileage" numFmtId="0" hierarchy="25" level="32767"/>
  </cacheFields>
  <cacheHierarchies count="28">
    <cacheHierarchy uniqueName="[Data_Source].[Car ID]" caption="Car ID" attribute="1" defaultMemberUniqueName="[Data_Source].[Car ID].[All]" allUniqueName="[Data_Source].[Car ID].[All]" dimensionUniqueName="[Data_Source]" displayFolder="" count="0" memberValueDatatype="20" unbalanced="0"/>
    <cacheHierarchy uniqueName="[Data_Source].[Maker]" caption="Maker" attribute="1" defaultMemberUniqueName="[Data_Source].[Maker].[All]" allUniqueName="[Data_Source].[Maker].[All]" dimensionUniqueName="[Data_Source]" displayFolder="" count="2" memberValueDatatype="130" unbalanced="0">
      <fieldsUsage count="2">
        <fieldUsage x="-1"/>
        <fieldUsage x="0"/>
      </fieldsUsage>
    </cacheHierarchy>
    <cacheHierarchy uniqueName="[Data_Source].[Model]" caption="Model" attribute="1" defaultMemberUniqueName="[Data_Source].[Model].[All]" allUniqueName="[Data_Source].[Model].[All]" dimensionUniqueName="[Data_Source]" displayFolder="" count="0" memberValueDatatype="130" unbalanced="0"/>
    <cacheHierarchy uniqueName="[Data_Source].[Year]" caption="Year" attribute="1" defaultMemberUniqueName="[Data_Source].[Year].[All]" allUniqueName="[Data_Source].[Year].[All]" dimensionUniqueName="[Data_Source]" displayFolder="" count="0" memberValueDatatype="20" unbalanced="0"/>
    <cacheHierarchy uniqueName="[Data_Source].[Car Age]" caption="Car Age" attribute="1" defaultMemberUniqueName="[Data_Source].[Car Age].[All]" allUniqueName="[Data_Source].[Car Age].[All]" dimensionUniqueName="[Data_Source]" displayFolder="" count="0" memberValueDatatype="130" unbalanced="0"/>
    <cacheHierarchy uniqueName="[Data_Source].[Origin]" caption="Origin" attribute="1" defaultMemberUniqueName="[Data_Source].[Origin].[All]" allUniqueName="[Data_Source].[Origin].[All]" dimensionUniqueName="[Data_Source]" displayFolder="" count="0" memberValueDatatype="130" unbalanced="0"/>
    <cacheHierarchy uniqueName="[Data_Source].[Color]" caption="Color" attribute="1" defaultMemberUniqueName="[Data_Source].[Color].[All]" allUniqueName="[Data_Source].[Color].[All]" dimensionUniqueName="[Data_Source]" displayFolder="" count="0" memberValueDatatype="130" unbalanced="0"/>
    <cacheHierarchy uniqueName="[Data_Source].[Options]" caption="Options" attribute="1" defaultMemberUniqueName="[Data_Source].[Options].[All]" allUniqueName="[Data_Source].[Options].[All]" dimensionUniqueName="[Data_Source]" displayFolder="" count="0" memberValueDatatype="130" unbalanced="0"/>
    <cacheHierarchy uniqueName="[Data_Source].[Engine Size]" caption="Engine Size" attribute="1" defaultMemberUniqueName="[Data_Source].[Engine Size].[All]" allUniqueName="[Data_Source].[Engine Size].[All]" dimensionUniqueName="[Data_Source]" displayFolder="" count="0" memberValueDatatype="5" unbalanced="0"/>
    <cacheHierarchy uniqueName="[Data_Source].[Fuel Type]" caption="Fuel Type" attribute="1" defaultMemberUniqueName="[Data_Source].[Fuel Type].[All]" allUniqueName="[Data_Source].[Fuel Type].[All]" dimensionUniqueName="[Data_Source]" displayFolder="" count="0" memberValueDatatype="130" unbalanced="0"/>
    <cacheHierarchy uniqueName="[Data_Source].[Transmission Type]" caption="Transmission Type" attribute="1" defaultMemberUniqueName="[Data_Source].[Transmission Type].[All]" allUniqueName="[Data_Source].[Transmission Type].[All]" dimensionUniqueName="[Data_Source]" displayFolder="" count="0" memberValueDatatype="130" unbalanced="0"/>
    <cacheHierarchy uniqueName="[Data_Source].[Mileage]" caption="Mileage" attribute="1" defaultMemberUniqueName="[Data_Source].[Mileage].[All]" allUniqueName="[Data_Source].[Mileage].[All]" dimensionUniqueName="[Data_Source]" displayFolder="" count="0" memberValueDatatype="20" unbalanced="0"/>
    <cacheHierarchy uniqueName="[Data_Source].[Region]" caption="Region" attribute="1" defaultMemberUniqueName="[Data_Source].[Region].[All]" allUniqueName="[Data_Source].[Region].[All]" dimensionUniqueName="[Data_Source]" displayFolder="" count="0" memberValueDatatype="130" unbalanced="0"/>
    <cacheHierarchy uniqueName="[Data_Source].[Province]" caption="Province" attribute="1" defaultMemberUniqueName="[Data_Source].[Province].[All]" allUniqueName="[Data_Source].[Province].[All]" dimensionUniqueName="[Data_Source]" displayFolder="" count="0" memberValueDatatype="130" unbalanced="0"/>
    <cacheHierarchy uniqueName="[Data_Source].[Price (SAR)]" caption="Price (SAR)" attribute="1" defaultMemberUniqueName="[Data_Source].[Price (SAR)].[All]" allUniqueName="[Data_Source].[Price (SAR)].[All]" dimensionUniqueName="[Data_Source]" displayFolder="" count="0" memberValueDatatype="20" unbalanced="0"/>
    <cacheHierarchy uniqueName="[Data_Source].[Overall Median Price (SAR)]" caption="Overall Median Price (SAR)" attribute="1" defaultMemberUniqueName="[Data_Source].[Overall Median Price (SAR)].[All]" allUniqueName="[Data_Source].[Overall Median Price (SAR)].[All]" dimensionUniqueName="[Data_Source]" displayFolder="" count="0" memberValueDatatype="20" unbalanced="0"/>
    <cacheHierarchy uniqueName="[Data_Source].[Median Price per Maker (SAR)]" caption="Median Price per Maker (SAR)" attribute="1" defaultMemberUniqueName="[Data_Source].[Median Price per Maker (SAR)].[All]" allUniqueName="[Data_Source].[Median Price per Maker (SAR)].[All]" dimensionUniqueName="[Data_Source]" displayFolder="" count="0" memberValueDatatype="130" unbalanced="0"/>
    <cacheHierarchy uniqueName="[Measures].[__XL_Count Data_Source]" caption="__XL_Count Data_Source" measure="1" displayFolder="" measureGroup="Data_Source" count="0" hidden="1"/>
    <cacheHierarchy uniqueName="[Measures].[__No measures defined]" caption="__No measures defined" measure="1" displayFolder="" count="0" hidden="1"/>
    <cacheHierarchy uniqueName="[Measures].[Count of Median Price per Maker (SAR)]" caption="Count of Median Price per Maker (SAR)" measure="1" displayFolder="" measureGroup="Data_Source" count="0" hidden="1">
      <extLst>
        <ext xmlns:x15="http://schemas.microsoft.com/office/spreadsheetml/2010/11/main" uri="{B97F6D7D-B522-45F9-BDA1-12C45D357490}">
          <x15:cacheHierarchy aggregatedColumn="16"/>
        </ext>
      </extLst>
    </cacheHierarchy>
    <cacheHierarchy uniqueName="[Measures].[Count of Model]" caption="Count of Model" measure="1" displayFolder="" measureGroup="Data_Source" count="0" hidden="1">
      <extLst>
        <ext xmlns:x15="http://schemas.microsoft.com/office/spreadsheetml/2010/11/main" uri="{B97F6D7D-B522-45F9-BDA1-12C45D357490}">
          <x15:cacheHierarchy aggregatedColumn="2"/>
        </ext>
      </extLst>
    </cacheHierarchy>
    <cacheHierarchy uniqueName="[Measures].[Sum of Car ID]" caption="Sum of Car ID" measure="1" displayFolder="" measureGroup="Data_Source" count="0" hidden="1">
      <extLst>
        <ext xmlns:x15="http://schemas.microsoft.com/office/spreadsheetml/2010/11/main" uri="{B97F6D7D-B522-45F9-BDA1-12C45D357490}">
          <x15:cacheHierarchy aggregatedColumn="0"/>
        </ext>
      </extLst>
    </cacheHierarchy>
    <cacheHierarchy uniqueName="[Measures].[Count of Car ID]" caption="Count of Car ID" measure="1" displayFolder="" measureGroup="Data_Source" count="0" hidden="1">
      <extLst>
        <ext xmlns:x15="http://schemas.microsoft.com/office/spreadsheetml/2010/11/main" uri="{B97F6D7D-B522-45F9-BDA1-12C45D357490}">
          <x15:cacheHierarchy aggregatedColumn="0"/>
        </ext>
      </extLst>
    </cacheHierarchy>
    <cacheHierarchy uniqueName="[Measures].[Distinct Count of Car ID]" caption="Distinct Count of Car ID" measure="1" displayFolder="" measureGroup="Data_Source" count="0" hidden="1">
      <extLst>
        <ext xmlns:x15="http://schemas.microsoft.com/office/spreadsheetml/2010/11/main" uri="{B97F6D7D-B522-45F9-BDA1-12C45D357490}">
          <x15:cacheHierarchy aggregatedColumn="0"/>
        </ext>
      </extLst>
    </cacheHierarchy>
    <cacheHierarchy uniqueName="[Measures].[Sum of Mileage]" caption="Sum of Mileage" measure="1" displayFolder="" measureGroup="Data_Source" count="0" hidden="1">
      <extLst>
        <ext xmlns:x15="http://schemas.microsoft.com/office/spreadsheetml/2010/11/main" uri="{B97F6D7D-B522-45F9-BDA1-12C45D357490}">
          <x15:cacheHierarchy aggregatedColumn="11"/>
        </ext>
      </extLst>
    </cacheHierarchy>
    <cacheHierarchy uniqueName="[Measures].[Average of Mileage]" caption="Average of Mileage" measure="1" displayFolder="" measureGroup="Data_Source" count="0" oneField="1" hidden="1">
      <fieldsUsage count="1">
        <fieldUsage x="1"/>
      </fieldsUsage>
      <extLst>
        <ext xmlns:x15="http://schemas.microsoft.com/office/spreadsheetml/2010/11/main" uri="{B97F6D7D-B522-45F9-BDA1-12C45D357490}">
          <x15:cacheHierarchy aggregatedColumn="11"/>
        </ext>
      </extLst>
    </cacheHierarchy>
    <cacheHierarchy uniqueName="[Measures].[Sum of Price (SAR)]" caption="Sum of Price (SAR)" measure="1" displayFolder="" measureGroup="Data_Source" count="0" hidden="1">
      <extLst>
        <ext xmlns:x15="http://schemas.microsoft.com/office/spreadsheetml/2010/11/main" uri="{B97F6D7D-B522-45F9-BDA1-12C45D357490}">
          <x15:cacheHierarchy aggregatedColumn="14"/>
        </ext>
      </extLst>
    </cacheHierarchy>
    <cacheHierarchy uniqueName="[Measures].[Average of Price (SAR)]" caption="Average of Price (SAR)" measure="1" displayFolder="" measureGroup="Data_Source" count="0" hidden="1">
      <extLst>
        <ext xmlns:x15="http://schemas.microsoft.com/office/spreadsheetml/2010/11/main" uri="{B97F6D7D-B522-45F9-BDA1-12C45D357490}">
          <x15:cacheHierarchy aggregatedColumn="14"/>
        </ext>
      </extLst>
    </cacheHierarchy>
  </cacheHierarchies>
  <kpis count="0"/>
  <dimensions count="2">
    <dimension name="Data_Source" uniqueName="[Data_Source]" caption="Data_Source"/>
    <dimension measure="1" name="Measures" uniqueName="[Measures]" caption="Measures"/>
  </dimensions>
  <measureGroups count="1">
    <measureGroup name="Data_Source" caption="Data_Sourc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lshammari" refreshedDate="45774.480970717595" backgroundQuery="1" createdVersion="8" refreshedVersion="8" minRefreshableVersion="3" recordCount="0" supportSubquery="1" supportAdvancedDrill="1" xr:uid="{0DCDE2C7-5C5C-4E40-9237-5623DE099162}">
  <cacheSource type="external" connectionId="2"/>
  <cacheFields count="2">
    <cacheField name="[Data_Source].[Province].[Province]" caption="Province" numFmtId="0" hierarchy="13" level="1">
      <sharedItems count="13">
        <s v="Al-Bahah"/>
        <s v="Al-Jouf"/>
        <s v="Asir"/>
        <s v="Eastern Province"/>
        <s v="Hail"/>
        <s v="Jazan"/>
        <s v="Madinah"/>
        <s v="Makkah"/>
        <s v="Najran"/>
        <s v="Northern Borders"/>
        <s v="Qassim"/>
        <s v="Riyadh"/>
        <s v="Tabuk"/>
      </sharedItems>
    </cacheField>
    <cacheField name="[Measures].[Count of Car ID]" caption="Count of Car ID" numFmtId="0" hierarchy="22" level="32767"/>
  </cacheFields>
  <cacheHierarchies count="28">
    <cacheHierarchy uniqueName="[Data_Source].[Car ID]" caption="Car ID" attribute="1" defaultMemberUniqueName="[Data_Source].[Car ID].[All]" allUniqueName="[Data_Source].[Car ID].[All]" dimensionUniqueName="[Data_Source]" displayFolder="" count="0" memberValueDatatype="20" unbalanced="0"/>
    <cacheHierarchy uniqueName="[Data_Source].[Maker]" caption="Maker" attribute="1" defaultMemberUniqueName="[Data_Source].[Maker].[All]" allUniqueName="[Data_Source].[Maker].[All]" dimensionUniqueName="[Data_Source]" displayFolder="" count="0" memberValueDatatype="130" unbalanced="0"/>
    <cacheHierarchy uniqueName="[Data_Source].[Model]" caption="Model" attribute="1" defaultMemberUniqueName="[Data_Source].[Model].[All]" allUniqueName="[Data_Source].[Model].[All]" dimensionUniqueName="[Data_Source]" displayFolder="" count="0" memberValueDatatype="130" unbalanced="0"/>
    <cacheHierarchy uniqueName="[Data_Source].[Year]" caption="Year" attribute="1" defaultMemberUniqueName="[Data_Source].[Year].[All]" allUniqueName="[Data_Source].[Year].[All]" dimensionUniqueName="[Data_Source]" displayFolder="" count="0" memberValueDatatype="20" unbalanced="0"/>
    <cacheHierarchy uniqueName="[Data_Source].[Car Age]" caption="Car Age" attribute="1" defaultMemberUniqueName="[Data_Source].[Car Age].[All]" allUniqueName="[Data_Source].[Car Age].[All]" dimensionUniqueName="[Data_Source]" displayFolder="" count="0" memberValueDatatype="130" unbalanced="0"/>
    <cacheHierarchy uniqueName="[Data_Source].[Origin]" caption="Origin" attribute="1" defaultMemberUniqueName="[Data_Source].[Origin].[All]" allUniqueName="[Data_Source].[Origin].[All]" dimensionUniqueName="[Data_Source]" displayFolder="" count="0" memberValueDatatype="130" unbalanced="0"/>
    <cacheHierarchy uniqueName="[Data_Source].[Color]" caption="Color" attribute="1" defaultMemberUniqueName="[Data_Source].[Color].[All]" allUniqueName="[Data_Source].[Color].[All]" dimensionUniqueName="[Data_Source]" displayFolder="" count="0" memberValueDatatype="130" unbalanced="0"/>
    <cacheHierarchy uniqueName="[Data_Source].[Options]" caption="Options" attribute="1" defaultMemberUniqueName="[Data_Source].[Options].[All]" allUniqueName="[Data_Source].[Options].[All]" dimensionUniqueName="[Data_Source]" displayFolder="" count="0" memberValueDatatype="130" unbalanced="0"/>
    <cacheHierarchy uniqueName="[Data_Source].[Engine Size]" caption="Engine Size" attribute="1" defaultMemberUniqueName="[Data_Source].[Engine Size].[All]" allUniqueName="[Data_Source].[Engine Size].[All]" dimensionUniqueName="[Data_Source]" displayFolder="" count="0" memberValueDatatype="5" unbalanced="0"/>
    <cacheHierarchy uniqueName="[Data_Source].[Fuel Type]" caption="Fuel Type" attribute="1" defaultMemberUniqueName="[Data_Source].[Fuel Type].[All]" allUniqueName="[Data_Source].[Fuel Type].[All]" dimensionUniqueName="[Data_Source]" displayFolder="" count="0" memberValueDatatype="130" unbalanced="0"/>
    <cacheHierarchy uniqueName="[Data_Source].[Transmission Type]" caption="Transmission Type" attribute="1" defaultMemberUniqueName="[Data_Source].[Transmission Type].[All]" allUniqueName="[Data_Source].[Transmission Type].[All]" dimensionUniqueName="[Data_Source]" displayFolder="" count="0" memberValueDatatype="130" unbalanced="0"/>
    <cacheHierarchy uniqueName="[Data_Source].[Mileage]" caption="Mileage" attribute="1" defaultMemberUniqueName="[Data_Source].[Mileage].[All]" allUniqueName="[Data_Source].[Mileage].[All]" dimensionUniqueName="[Data_Source]" displayFolder="" count="0" memberValueDatatype="20" unbalanced="0"/>
    <cacheHierarchy uniqueName="[Data_Source].[Region]" caption="Region" attribute="1" defaultMemberUniqueName="[Data_Source].[Region].[All]" allUniqueName="[Data_Source].[Region].[All]" dimensionUniqueName="[Data_Source]" displayFolder="" count="0" memberValueDatatype="130" unbalanced="0"/>
    <cacheHierarchy uniqueName="[Data_Source].[Province]" caption="Province" attribute="1" defaultMemberUniqueName="[Data_Source].[Province].[All]" allUniqueName="[Data_Source].[Province].[All]" dimensionUniqueName="[Data_Source]" displayFolder="" count="2" memberValueDatatype="130" unbalanced="0">
      <fieldsUsage count="2">
        <fieldUsage x="-1"/>
        <fieldUsage x="0"/>
      </fieldsUsage>
    </cacheHierarchy>
    <cacheHierarchy uniqueName="[Data_Source].[Price (SAR)]" caption="Price (SAR)" attribute="1" defaultMemberUniqueName="[Data_Source].[Price (SAR)].[All]" allUniqueName="[Data_Source].[Price (SAR)].[All]" dimensionUniqueName="[Data_Source]" displayFolder="" count="0" memberValueDatatype="20" unbalanced="0"/>
    <cacheHierarchy uniqueName="[Data_Source].[Overall Median Price (SAR)]" caption="Overall Median Price (SAR)" attribute="1" defaultMemberUniqueName="[Data_Source].[Overall Median Price (SAR)].[All]" allUniqueName="[Data_Source].[Overall Median Price (SAR)].[All]" dimensionUniqueName="[Data_Source]" displayFolder="" count="0" memberValueDatatype="20" unbalanced="0"/>
    <cacheHierarchy uniqueName="[Data_Source].[Median Price per Maker (SAR)]" caption="Median Price per Maker (SAR)" attribute="1" defaultMemberUniqueName="[Data_Source].[Median Price per Maker (SAR)].[All]" allUniqueName="[Data_Source].[Median Price per Maker (SAR)].[All]" dimensionUniqueName="[Data_Source]" displayFolder="" count="0" memberValueDatatype="130" unbalanced="0"/>
    <cacheHierarchy uniqueName="[Measures].[__XL_Count Data_Source]" caption="__XL_Count Data_Source" measure="1" displayFolder="" measureGroup="Data_Source" count="0" hidden="1"/>
    <cacheHierarchy uniqueName="[Measures].[__No measures defined]" caption="__No measures defined" measure="1" displayFolder="" count="0" hidden="1"/>
    <cacheHierarchy uniqueName="[Measures].[Count of Median Price per Maker (SAR)]" caption="Count of Median Price per Maker (SAR)" measure="1" displayFolder="" measureGroup="Data_Source" count="0" hidden="1">
      <extLst>
        <ext xmlns:x15="http://schemas.microsoft.com/office/spreadsheetml/2010/11/main" uri="{B97F6D7D-B522-45F9-BDA1-12C45D357490}">
          <x15:cacheHierarchy aggregatedColumn="16"/>
        </ext>
      </extLst>
    </cacheHierarchy>
    <cacheHierarchy uniqueName="[Measures].[Count of Model]" caption="Count of Model" measure="1" displayFolder="" measureGroup="Data_Source" count="0" hidden="1">
      <extLst>
        <ext xmlns:x15="http://schemas.microsoft.com/office/spreadsheetml/2010/11/main" uri="{B97F6D7D-B522-45F9-BDA1-12C45D357490}">
          <x15:cacheHierarchy aggregatedColumn="2"/>
        </ext>
      </extLst>
    </cacheHierarchy>
    <cacheHierarchy uniqueName="[Measures].[Sum of Car ID]" caption="Sum of Car ID" measure="1" displayFolder="" measureGroup="Data_Source" count="0" hidden="1">
      <extLst>
        <ext xmlns:x15="http://schemas.microsoft.com/office/spreadsheetml/2010/11/main" uri="{B97F6D7D-B522-45F9-BDA1-12C45D357490}">
          <x15:cacheHierarchy aggregatedColumn="0"/>
        </ext>
      </extLst>
    </cacheHierarchy>
    <cacheHierarchy uniqueName="[Measures].[Count of Car ID]" caption="Count of Car ID" measure="1" displayFolder="" measureGroup="Data_Source" count="0" oneField="1" hidden="1">
      <fieldsUsage count="1">
        <fieldUsage x="1"/>
      </fieldsUsage>
      <extLst>
        <ext xmlns:x15="http://schemas.microsoft.com/office/spreadsheetml/2010/11/main" uri="{B97F6D7D-B522-45F9-BDA1-12C45D357490}">
          <x15:cacheHierarchy aggregatedColumn="0"/>
        </ext>
      </extLst>
    </cacheHierarchy>
    <cacheHierarchy uniqueName="[Measures].[Distinct Count of Car ID]" caption="Distinct Count of Car ID" measure="1" displayFolder="" measureGroup="Data_Source" count="0" hidden="1">
      <extLst>
        <ext xmlns:x15="http://schemas.microsoft.com/office/spreadsheetml/2010/11/main" uri="{B97F6D7D-B522-45F9-BDA1-12C45D357490}">
          <x15:cacheHierarchy aggregatedColumn="0"/>
        </ext>
      </extLst>
    </cacheHierarchy>
    <cacheHierarchy uniqueName="[Measures].[Sum of Mileage]" caption="Sum of Mileage" measure="1" displayFolder="" measureGroup="Data_Source" count="0" hidden="1">
      <extLst>
        <ext xmlns:x15="http://schemas.microsoft.com/office/spreadsheetml/2010/11/main" uri="{B97F6D7D-B522-45F9-BDA1-12C45D357490}">
          <x15:cacheHierarchy aggregatedColumn="11"/>
        </ext>
      </extLst>
    </cacheHierarchy>
    <cacheHierarchy uniqueName="[Measures].[Average of Mileage]" caption="Average of Mileage" measure="1" displayFolder="" measureGroup="Data_Source" count="0" hidden="1">
      <extLst>
        <ext xmlns:x15="http://schemas.microsoft.com/office/spreadsheetml/2010/11/main" uri="{B97F6D7D-B522-45F9-BDA1-12C45D357490}">
          <x15:cacheHierarchy aggregatedColumn="11"/>
        </ext>
      </extLst>
    </cacheHierarchy>
    <cacheHierarchy uniqueName="[Measures].[Sum of Price (SAR)]" caption="Sum of Price (SAR)" measure="1" displayFolder="" measureGroup="Data_Source" count="0" hidden="1">
      <extLst>
        <ext xmlns:x15="http://schemas.microsoft.com/office/spreadsheetml/2010/11/main" uri="{B97F6D7D-B522-45F9-BDA1-12C45D357490}">
          <x15:cacheHierarchy aggregatedColumn="14"/>
        </ext>
      </extLst>
    </cacheHierarchy>
    <cacheHierarchy uniqueName="[Measures].[Average of Price (SAR)]" caption="Average of Price (SAR)" measure="1" displayFolder="" measureGroup="Data_Source" count="0" hidden="1">
      <extLst>
        <ext xmlns:x15="http://schemas.microsoft.com/office/spreadsheetml/2010/11/main" uri="{B97F6D7D-B522-45F9-BDA1-12C45D357490}">
          <x15:cacheHierarchy aggregatedColumn="14"/>
        </ext>
      </extLst>
    </cacheHierarchy>
  </cacheHierarchies>
  <kpis count="0"/>
  <dimensions count="2">
    <dimension name="Data_Source" uniqueName="[Data_Source]" caption="Data_Source"/>
    <dimension measure="1" name="Measures" uniqueName="[Measures]" caption="Measures"/>
  </dimensions>
  <measureGroups count="1">
    <measureGroup name="Data_Source" caption="Data_Sourc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id Alshammari" refreshedDate="45774.480972106481" backgroundQuery="1" createdVersion="8" refreshedVersion="8" minRefreshableVersion="3" recordCount="0" supportSubquery="1" supportAdvancedDrill="1" xr:uid="{633AE923-65ED-46DA-B8C7-3F7C51A5782C}">
  <cacheSource type="external" connectionId="2"/>
  <cacheFields count="2">
    <cacheField name="[Measures].[Count of Car ID]" caption="Count of Car ID" numFmtId="0" hierarchy="22" level="32767"/>
    <cacheField name="[Data_Source].[Transmission Type].[Transmission Type]" caption="Transmission Type" numFmtId="0" hierarchy="10" level="1">
      <sharedItems count="2">
        <s v="Automatic"/>
        <s v="Manual"/>
      </sharedItems>
    </cacheField>
  </cacheFields>
  <cacheHierarchies count="28">
    <cacheHierarchy uniqueName="[Data_Source].[Car ID]" caption="Car ID" attribute="1" defaultMemberUniqueName="[Data_Source].[Car ID].[All]" allUniqueName="[Data_Source].[Car ID].[All]" dimensionUniqueName="[Data_Source]" displayFolder="" count="0" memberValueDatatype="20" unbalanced="0"/>
    <cacheHierarchy uniqueName="[Data_Source].[Maker]" caption="Maker" attribute="1" defaultMemberUniqueName="[Data_Source].[Maker].[All]" allUniqueName="[Data_Source].[Maker].[All]" dimensionUniqueName="[Data_Source]" displayFolder="" count="0" memberValueDatatype="130" unbalanced="0"/>
    <cacheHierarchy uniqueName="[Data_Source].[Model]" caption="Model" attribute="1" defaultMemberUniqueName="[Data_Source].[Model].[All]" allUniqueName="[Data_Source].[Model].[All]" dimensionUniqueName="[Data_Source]" displayFolder="" count="0" memberValueDatatype="130" unbalanced="0"/>
    <cacheHierarchy uniqueName="[Data_Source].[Year]" caption="Year" attribute="1" defaultMemberUniqueName="[Data_Source].[Year].[All]" allUniqueName="[Data_Source].[Year].[All]" dimensionUniqueName="[Data_Source]" displayFolder="" count="0" memberValueDatatype="20" unbalanced="0"/>
    <cacheHierarchy uniqueName="[Data_Source].[Car Age]" caption="Car Age" attribute="1" defaultMemberUniqueName="[Data_Source].[Car Age].[All]" allUniqueName="[Data_Source].[Car Age].[All]" dimensionUniqueName="[Data_Source]" displayFolder="" count="0" memberValueDatatype="130" unbalanced="0"/>
    <cacheHierarchy uniqueName="[Data_Source].[Origin]" caption="Origin" attribute="1" defaultMemberUniqueName="[Data_Source].[Origin].[All]" allUniqueName="[Data_Source].[Origin].[All]" dimensionUniqueName="[Data_Source]" displayFolder="" count="0" memberValueDatatype="130" unbalanced="0"/>
    <cacheHierarchy uniqueName="[Data_Source].[Color]" caption="Color" attribute="1" defaultMemberUniqueName="[Data_Source].[Color].[All]" allUniqueName="[Data_Source].[Color].[All]" dimensionUniqueName="[Data_Source]" displayFolder="" count="0" memberValueDatatype="130" unbalanced="0"/>
    <cacheHierarchy uniqueName="[Data_Source].[Options]" caption="Options" attribute="1" defaultMemberUniqueName="[Data_Source].[Options].[All]" allUniqueName="[Data_Source].[Options].[All]" dimensionUniqueName="[Data_Source]" displayFolder="" count="0" memberValueDatatype="130" unbalanced="0"/>
    <cacheHierarchy uniqueName="[Data_Source].[Engine Size]" caption="Engine Size" attribute="1" defaultMemberUniqueName="[Data_Source].[Engine Size].[All]" allUniqueName="[Data_Source].[Engine Size].[All]" dimensionUniqueName="[Data_Source]" displayFolder="" count="0" memberValueDatatype="5" unbalanced="0"/>
    <cacheHierarchy uniqueName="[Data_Source].[Fuel Type]" caption="Fuel Type" attribute="1" defaultMemberUniqueName="[Data_Source].[Fuel Type].[All]" allUniqueName="[Data_Source].[Fuel Type].[All]" dimensionUniqueName="[Data_Source]" displayFolder="" count="0" memberValueDatatype="130" unbalanced="0"/>
    <cacheHierarchy uniqueName="[Data_Source].[Transmission Type]" caption="Transmission Type" attribute="1" defaultMemberUniqueName="[Data_Source].[Transmission Type].[All]" allUniqueName="[Data_Source].[Transmission Type].[All]" dimensionUniqueName="[Data_Source]" displayFolder="" count="2" memberValueDatatype="130" unbalanced="0">
      <fieldsUsage count="2">
        <fieldUsage x="-1"/>
        <fieldUsage x="1"/>
      </fieldsUsage>
    </cacheHierarchy>
    <cacheHierarchy uniqueName="[Data_Source].[Mileage]" caption="Mileage" attribute="1" defaultMemberUniqueName="[Data_Source].[Mileage].[All]" allUniqueName="[Data_Source].[Mileage].[All]" dimensionUniqueName="[Data_Source]" displayFolder="" count="0" memberValueDatatype="20" unbalanced="0"/>
    <cacheHierarchy uniqueName="[Data_Source].[Region]" caption="Region" attribute="1" defaultMemberUniqueName="[Data_Source].[Region].[All]" allUniqueName="[Data_Source].[Region].[All]" dimensionUniqueName="[Data_Source]" displayFolder="" count="0" memberValueDatatype="130" unbalanced="0"/>
    <cacheHierarchy uniqueName="[Data_Source].[Province]" caption="Province" attribute="1" defaultMemberUniqueName="[Data_Source].[Province].[All]" allUniqueName="[Data_Source].[Province].[All]" dimensionUniqueName="[Data_Source]" displayFolder="" count="0" memberValueDatatype="130" unbalanced="0"/>
    <cacheHierarchy uniqueName="[Data_Source].[Price (SAR)]" caption="Price (SAR)" attribute="1" defaultMemberUniqueName="[Data_Source].[Price (SAR)].[All]" allUniqueName="[Data_Source].[Price (SAR)].[All]" dimensionUniqueName="[Data_Source]" displayFolder="" count="0" memberValueDatatype="20" unbalanced="0"/>
    <cacheHierarchy uniqueName="[Data_Source].[Overall Median Price (SAR)]" caption="Overall Median Price (SAR)" attribute="1" defaultMemberUniqueName="[Data_Source].[Overall Median Price (SAR)].[All]" allUniqueName="[Data_Source].[Overall Median Price (SAR)].[All]" dimensionUniqueName="[Data_Source]" displayFolder="" count="0" memberValueDatatype="20" unbalanced="0"/>
    <cacheHierarchy uniqueName="[Data_Source].[Median Price per Maker (SAR)]" caption="Median Price per Maker (SAR)" attribute="1" defaultMemberUniqueName="[Data_Source].[Median Price per Maker (SAR)].[All]" allUniqueName="[Data_Source].[Median Price per Maker (SAR)].[All]" dimensionUniqueName="[Data_Source]" displayFolder="" count="0" memberValueDatatype="130" unbalanced="0"/>
    <cacheHierarchy uniqueName="[Measures].[__XL_Count Data_Source]" caption="__XL_Count Data_Source" measure="1" displayFolder="" measureGroup="Data_Source" count="0" hidden="1"/>
    <cacheHierarchy uniqueName="[Measures].[__No measures defined]" caption="__No measures defined" measure="1" displayFolder="" count="0" hidden="1"/>
    <cacheHierarchy uniqueName="[Measures].[Count of Median Price per Maker (SAR)]" caption="Count of Median Price per Maker (SAR)" measure="1" displayFolder="" measureGroup="Data_Source" count="0" hidden="1">
      <extLst>
        <ext xmlns:x15="http://schemas.microsoft.com/office/spreadsheetml/2010/11/main" uri="{B97F6D7D-B522-45F9-BDA1-12C45D357490}">
          <x15:cacheHierarchy aggregatedColumn="16"/>
        </ext>
      </extLst>
    </cacheHierarchy>
    <cacheHierarchy uniqueName="[Measures].[Count of Model]" caption="Count of Model" measure="1" displayFolder="" measureGroup="Data_Source" count="0" hidden="1">
      <extLst>
        <ext xmlns:x15="http://schemas.microsoft.com/office/spreadsheetml/2010/11/main" uri="{B97F6D7D-B522-45F9-BDA1-12C45D357490}">
          <x15:cacheHierarchy aggregatedColumn="2"/>
        </ext>
      </extLst>
    </cacheHierarchy>
    <cacheHierarchy uniqueName="[Measures].[Sum of Car ID]" caption="Sum of Car ID" measure="1" displayFolder="" measureGroup="Data_Source" count="0" hidden="1">
      <extLst>
        <ext xmlns:x15="http://schemas.microsoft.com/office/spreadsheetml/2010/11/main" uri="{B97F6D7D-B522-45F9-BDA1-12C45D357490}">
          <x15:cacheHierarchy aggregatedColumn="0"/>
        </ext>
      </extLst>
    </cacheHierarchy>
    <cacheHierarchy uniqueName="[Measures].[Count of Car ID]" caption="Count of Car ID" measure="1" displayFolder="" measureGroup="Data_Source" count="0" oneField="1" hidden="1">
      <fieldsUsage count="1">
        <fieldUsage x="0"/>
      </fieldsUsage>
      <extLst>
        <ext xmlns:x15="http://schemas.microsoft.com/office/spreadsheetml/2010/11/main" uri="{B97F6D7D-B522-45F9-BDA1-12C45D357490}">
          <x15:cacheHierarchy aggregatedColumn="0"/>
        </ext>
      </extLst>
    </cacheHierarchy>
    <cacheHierarchy uniqueName="[Measures].[Distinct Count of Car ID]" caption="Distinct Count of Car ID" measure="1" displayFolder="" measureGroup="Data_Source" count="0" hidden="1">
      <extLst>
        <ext xmlns:x15="http://schemas.microsoft.com/office/spreadsheetml/2010/11/main" uri="{B97F6D7D-B522-45F9-BDA1-12C45D357490}">
          <x15:cacheHierarchy aggregatedColumn="0"/>
        </ext>
      </extLst>
    </cacheHierarchy>
    <cacheHierarchy uniqueName="[Measures].[Sum of Mileage]" caption="Sum of Mileage" measure="1" displayFolder="" measureGroup="Data_Source" count="0" hidden="1">
      <extLst>
        <ext xmlns:x15="http://schemas.microsoft.com/office/spreadsheetml/2010/11/main" uri="{B97F6D7D-B522-45F9-BDA1-12C45D357490}">
          <x15:cacheHierarchy aggregatedColumn="11"/>
        </ext>
      </extLst>
    </cacheHierarchy>
    <cacheHierarchy uniqueName="[Measures].[Average of Mileage]" caption="Average of Mileage" measure="1" displayFolder="" measureGroup="Data_Source" count="0" hidden="1">
      <extLst>
        <ext xmlns:x15="http://schemas.microsoft.com/office/spreadsheetml/2010/11/main" uri="{B97F6D7D-B522-45F9-BDA1-12C45D357490}">
          <x15:cacheHierarchy aggregatedColumn="11"/>
        </ext>
      </extLst>
    </cacheHierarchy>
    <cacheHierarchy uniqueName="[Measures].[Sum of Price (SAR)]" caption="Sum of Price (SAR)" measure="1" displayFolder="" measureGroup="Data_Source" count="0" hidden="1">
      <extLst>
        <ext xmlns:x15="http://schemas.microsoft.com/office/spreadsheetml/2010/11/main" uri="{B97F6D7D-B522-45F9-BDA1-12C45D357490}">
          <x15:cacheHierarchy aggregatedColumn="14"/>
        </ext>
      </extLst>
    </cacheHierarchy>
    <cacheHierarchy uniqueName="[Measures].[Average of Price (SAR)]" caption="Average of Price (SAR)" measure="1" displayFolder="" measureGroup="Data_Source" count="0" hidden="1">
      <extLst>
        <ext xmlns:x15="http://schemas.microsoft.com/office/spreadsheetml/2010/11/main" uri="{B97F6D7D-B522-45F9-BDA1-12C45D357490}">
          <x15:cacheHierarchy aggregatedColumn="14"/>
        </ext>
      </extLst>
    </cacheHierarchy>
  </cacheHierarchies>
  <kpis count="0"/>
  <dimensions count="2">
    <dimension name="Data_Source" uniqueName="[Data_Source]" caption="Data_Source"/>
    <dimension measure="1" name="Measures" uniqueName="[Measures]" caption="Measures"/>
  </dimensions>
  <measureGroups count="1">
    <measureGroup name="Data_Source" caption="Data_Source"/>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halid Alshammari" refreshedDate="45774.48097326389" createdVersion="8" refreshedVersion="8" minRefreshableVersion="3" recordCount="5475" xr:uid="{900CF8F6-1B4A-4634-9E25-AC379149FB94}">
  <cacheSource type="worksheet">
    <worksheetSource name="Data_Source"/>
  </cacheSource>
  <cacheFields count="17">
    <cacheField name="Car ID" numFmtId="0">
      <sharedItems containsSemiMixedTypes="0" containsString="0" containsNumber="1" containsInteger="1" minValue="1" maxValue="5475"/>
    </cacheField>
    <cacheField name="Maker" numFmtId="0">
      <sharedItems count="57">
        <s v="Toyota"/>
        <s v="Lexus"/>
        <s v="Jeep"/>
        <s v="Ford"/>
        <s v="Nissan"/>
        <s v="GMC"/>
        <s v="Mazda"/>
        <s v="Mercedes"/>
        <s v="Kia"/>
        <s v="Suzuki"/>
        <s v="Hyundai"/>
        <s v="Chevrolet"/>
        <s v="Fiat"/>
        <s v="Honda"/>
        <s v="Geely"/>
        <s v="Renault"/>
        <s v="Jaguar"/>
        <s v="HAVAL"/>
        <s v="Genesis"/>
        <s v="Changan"/>
        <s v="MG"/>
        <s v="Dodge"/>
        <s v="Volkswagen"/>
        <s v="Audi"/>
        <s v="BMW"/>
        <s v="Mitsubishi"/>
        <s v="Land Rover"/>
        <s v="GAC"/>
        <s v="Daihatsu"/>
        <s v="Bentley"/>
        <s v="Lincoln"/>
        <s v="MINI"/>
        <s v="Cadillac"/>
        <s v="Chrysler"/>
        <s v="INFINITI"/>
        <s v="Porsche"/>
        <s v="Mercury"/>
        <s v="Aston Martin"/>
        <s v="Rolls-Royce"/>
        <s v="Isuzu"/>
        <s v="Hummer"/>
        <s v="Other"/>
        <s v="Peugeot"/>
        <s v="Victory Auto"/>
        <s v="Chery"/>
        <s v="Classic"/>
        <s v="Iveco"/>
        <s v="Subaru"/>
        <s v="FAW"/>
        <s v="Maserati"/>
        <s v="Lifan"/>
        <s v="Foton"/>
        <s v="Great Wall"/>
        <s v="Zhengzhou"/>
        <s v="Ferrari"/>
        <s v="Škoda"/>
        <s v="BYD"/>
      </sharedItems>
    </cacheField>
    <cacheField name="Model" numFmtId="0">
      <sharedItems containsMixedTypes="1" containsNumber="1" containsInteger="1" minValue="2" maxValue="5008"/>
    </cacheField>
    <cacheField name="Year" numFmtId="0">
      <sharedItems containsSemiMixedTypes="0" containsString="0" containsNumber="1" containsInteger="1" minValue="1963" maxValue="2021"/>
    </cacheField>
    <cacheField name="Car Age" numFmtId="1">
      <sharedItems containsSemiMixedTypes="0" containsString="0" containsNumber="1" containsInteger="1" minValue="4" maxValue="62"/>
    </cacheField>
    <cacheField name="Origin" numFmtId="0">
      <sharedItems/>
    </cacheField>
    <cacheField name="Color" numFmtId="0">
      <sharedItems/>
    </cacheField>
    <cacheField name="Options" numFmtId="0">
      <sharedItems/>
    </cacheField>
    <cacheField name="Engine Size" numFmtId="0">
      <sharedItems containsSemiMixedTypes="0" containsString="0" containsNumber="1" minValue="1" maxValue="9"/>
    </cacheField>
    <cacheField name="Fuel Type" numFmtId="0">
      <sharedItems/>
    </cacheField>
    <cacheField name="Transmission Type" numFmtId="0">
      <sharedItems count="2">
        <s v="Automatic"/>
        <s v="Manual"/>
      </sharedItems>
    </cacheField>
    <cacheField name="Mileage" numFmtId="0">
      <sharedItems containsSemiMixedTypes="0" containsString="0" containsNumber="1" containsInteger="1" minValue="100" maxValue="1600074"/>
    </cacheField>
    <cacheField name="Region" numFmtId="0">
      <sharedItems/>
    </cacheField>
    <cacheField name="Province" numFmtId="0">
      <sharedItems count="26">
        <s v="Riyadh"/>
        <s v="Eastern Province"/>
        <s v="Madinah"/>
        <s v="Makkah"/>
        <s v="Asir"/>
        <s v="Tabuk"/>
        <s v="Qassim"/>
        <s v="Al-Bahah"/>
        <s v="Hail"/>
        <s v="Al-Jouf"/>
        <s v="Northern Borders"/>
        <s v="Jazan"/>
        <s v="Najran"/>
        <s v="Riyadh Region" u="1"/>
        <s v="Eastern Province, ash-Sharqiyah" u="1"/>
        <s v="Al Madinah Region" u="1"/>
        <s v="Makkah Region" u="1"/>
        <s v="'Asir Region" u="1"/>
        <s v="Tabuk Region" u="1"/>
        <s v="Al-Qassim Region" u="1"/>
        <s v="Al Bahah Region" u="1"/>
        <s v="Ha'il Region" u="1"/>
        <s v="Al Jawf Region" u="1"/>
        <s v="Northern Borders Region" u="1"/>
        <s v="Jizan Region" u="1"/>
        <s v="Najran Region" u="1"/>
      </sharedItems>
    </cacheField>
    <cacheField name="Price (SAR)" numFmtId="3">
      <sharedItems containsSemiMixedTypes="0" containsString="0" containsNumber="1" containsInteger="1" minValue="1128" maxValue="1150000"/>
    </cacheField>
    <cacheField name="Overall Median Price (SAR)" numFmtId="3">
      <sharedItems containsSemiMixedTypes="0" containsString="0" containsNumber="1" containsInteger="1" minValue="58000" maxValue="58000"/>
    </cacheField>
    <cacheField name="Median Price per Maker (SAR)" numFmtId="3">
      <sharedItems containsSemiMixedTypes="0" containsString="0" containsNumber="1" minValue="10500" maxValue="560000"/>
    </cacheField>
  </cacheFields>
  <extLst>
    <ext xmlns:x14="http://schemas.microsoft.com/office/spreadsheetml/2009/9/main" uri="{725AE2AE-9491-48be-B2B4-4EB974FC3084}">
      <x14:pivotCacheDefinition pivotCacheId="210749601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75">
  <r>
    <n v="1"/>
    <x v="0"/>
    <s v="Land Cruiser"/>
    <n v="2020"/>
    <n v="5"/>
    <s v="Gulf Arabic"/>
    <s v="White"/>
    <s v="Semi Full"/>
    <n v="5.7"/>
    <s v="Gas"/>
    <x v="0"/>
    <n v="14598"/>
    <s v="Riyadh"/>
    <x v="0"/>
    <n v="289500"/>
    <n v="58000"/>
    <n v="65000"/>
  </r>
  <r>
    <n v="2"/>
    <x v="0"/>
    <s v="Land Cruiser"/>
    <n v="2017"/>
    <n v="8"/>
    <s v="Gulf Arabic"/>
    <s v="White"/>
    <s v="Full"/>
    <n v="4.5999999999999996"/>
    <s v="Gas"/>
    <x v="0"/>
    <n v="200000"/>
    <s v="Dammam"/>
    <x v="1"/>
    <n v="180000"/>
    <n v="58000"/>
    <n v="65000"/>
  </r>
  <r>
    <n v="3"/>
    <x v="1"/>
    <s v="LX"/>
    <n v="2018"/>
    <n v="7"/>
    <s v="Saudi"/>
    <s v="Navy"/>
    <s v="Full"/>
    <n v="5.7"/>
    <s v="Gas"/>
    <x v="0"/>
    <n v="98000"/>
    <s v="Riyadh"/>
    <x v="0"/>
    <n v="365000"/>
    <n v="58000"/>
    <n v="142000"/>
  </r>
  <r>
    <n v="4"/>
    <x v="0"/>
    <s v="Corolla"/>
    <n v="2017"/>
    <n v="8"/>
    <s v="Saudi"/>
    <s v="White"/>
    <s v="Standard"/>
    <n v="1.6"/>
    <s v="Gas"/>
    <x v="0"/>
    <n v="86782"/>
    <s v="Dammam"/>
    <x v="1"/>
    <n v="46000"/>
    <n v="58000"/>
    <n v="65000"/>
  </r>
  <r>
    <n v="5"/>
    <x v="2"/>
    <s v="Wrangler"/>
    <n v="2018"/>
    <n v="7"/>
    <s v="Saudi"/>
    <s v="White"/>
    <s v="Full"/>
    <n v="3"/>
    <s v="Gas"/>
    <x v="0"/>
    <n v="70000"/>
    <s v="Dammam"/>
    <x v="1"/>
    <n v="108000"/>
    <n v="58000"/>
    <n v="83000"/>
  </r>
  <r>
    <n v="6"/>
    <x v="3"/>
    <s v="Expedition"/>
    <n v="2009"/>
    <n v="16"/>
    <s v="Saudi"/>
    <s v="Red"/>
    <s v="Standard"/>
    <n v="5.4"/>
    <s v="Gas"/>
    <x v="0"/>
    <n v="360"/>
    <s v="Riyadh"/>
    <x v="0"/>
    <n v="32000"/>
    <n v="58000"/>
    <n v="55000"/>
  </r>
  <r>
    <n v="7"/>
    <x v="0"/>
    <s v="Avalon"/>
    <n v="2017"/>
    <n v="8"/>
    <s v="Gulf Arabic"/>
    <s v="White"/>
    <s v="Full"/>
    <n v="3.5"/>
    <s v="Gas"/>
    <x v="0"/>
    <n v="53000"/>
    <s v="Riyadh"/>
    <x v="0"/>
    <n v="118000"/>
    <n v="58000"/>
    <n v="65000"/>
  </r>
  <r>
    <n v="8"/>
    <x v="4"/>
    <s v="Sunny"/>
    <n v="2014"/>
    <n v="11"/>
    <s v="Saudi"/>
    <s v="Red"/>
    <s v="Standard"/>
    <n v="1.5"/>
    <s v="Gas"/>
    <x v="0"/>
    <n v="139740"/>
    <s v="Riyadh"/>
    <x v="0"/>
    <n v="20000"/>
    <n v="58000"/>
    <n v="36500"/>
  </r>
  <r>
    <n v="9"/>
    <x v="5"/>
    <s v="Yukon"/>
    <n v="2007"/>
    <n v="18"/>
    <s v="Saudi"/>
    <s v="Blue"/>
    <s v="Standard"/>
    <n v="5.3"/>
    <s v="Gas"/>
    <x v="0"/>
    <n v="221000"/>
    <s v="Dammam"/>
    <x v="1"/>
    <n v="30000"/>
    <n v="58000"/>
    <n v="72000"/>
  </r>
  <r>
    <n v="10"/>
    <x v="0"/>
    <s v="Land Cruiser"/>
    <n v="2020"/>
    <n v="5"/>
    <s v="Saudi"/>
    <s v="White"/>
    <s v="Standard"/>
    <n v="4"/>
    <s v="Gas"/>
    <x v="0"/>
    <n v="560"/>
    <s v="Riyadh"/>
    <x v="0"/>
    <n v="191500"/>
    <n v="58000"/>
    <n v="65000"/>
  </r>
  <r>
    <n v="11"/>
    <x v="6"/>
    <n v="6"/>
    <n v="2018"/>
    <n v="7"/>
    <s v="Saudi"/>
    <s v="White"/>
    <s v="Standard"/>
    <n v="2.5"/>
    <s v="Gas"/>
    <x v="0"/>
    <n v="42885"/>
    <s v="Dammam"/>
    <x v="1"/>
    <n v="65000"/>
    <n v="58000"/>
    <n v="56000"/>
  </r>
  <r>
    <n v="12"/>
    <x v="0"/>
    <s v="Ciocca"/>
    <n v="2013"/>
    <n v="12"/>
    <s v="Saudi"/>
    <s v="White"/>
    <s v="Standard"/>
    <n v="5.7"/>
    <s v="Gas"/>
    <x v="0"/>
    <n v="114000"/>
    <s v="Al-Medina"/>
    <x v="2"/>
    <n v="89000"/>
    <n v="58000"/>
    <n v="65000"/>
  </r>
  <r>
    <n v="13"/>
    <x v="3"/>
    <s v="Mustang"/>
    <n v="2018"/>
    <n v="7"/>
    <s v="Other"/>
    <s v="Navy"/>
    <s v="Full"/>
    <n v="2.2999999999999998"/>
    <s v="Gas"/>
    <x v="0"/>
    <n v="79000"/>
    <s v="Dammam"/>
    <x v="1"/>
    <n v="122000"/>
    <n v="58000"/>
    <n v="55000"/>
  </r>
  <r>
    <n v="14"/>
    <x v="7"/>
    <s v="S"/>
    <n v="2020"/>
    <n v="5"/>
    <s v="Gulf Arabic"/>
    <s v="Black"/>
    <s v="Full"/>
    <n v="3"/>
    <s v="Gas"/>
    <x v="0"/>
    <n v="46000"/>
    <s v="Dammam"/>
    <x v="1"/>
    <n v="365000"/>
    <n v="58000"/>
    <n v="145000"/>
  </r>
  <r>
    <n v="15"/>
    <x v="3"/>
    <s v="Taurus"/>
    <n v="2016"/>
    <n v="9"/>
    <s v="Other"/>
    <s v="White"/>
    <s v="Semi Full"/>
    <n v="3.5"/>
    <s v="Gas"/>
    <x v="0"/>
    <n v="125000"/>
    <s v="Yanbu"/>
    <x v="2"/>
    <n v="67000"/>
    <n v="58000"/>
    <n v="55000"/>
  </r>
  <r>
    <n v="16"/>
    <x v="6"/>
    <n v="6"/>
    <n v="2020"/>
    <n v="5"/>
    <s v="Saudi"/>
    <s v="White"/>
    <s v="Standard"/>
    <n v="2.5"/>
    <s v="Gas"/>
    <x v="0"/>
    <n v="78000"/>
    <s v="Riyadh"/>
    <x v="0"/>
    <n v="76000"/>
    <n v="58000"/>
    <n v="56000"/>
  </r>
  <r>
    <n v="17"/>
    <x v="0"/>
    <s v="Furniture"/>
    <n v="2017"/>
    <n v="8"/>
    <s v="Saudi"/>
    <s v="White"/>
    <s v="Full"/>
    <n v="4"/>
    <s v="Gas"/>
    <x v="0"/>
    <n v="30000"/>
    <s v="Riyadh"/>
    <x v="0"/>
    <n v="118000"/>
    <n v="58000"/>
    <n v="65000"/>
  </r>
  <r>
    <n v="18"/>
    <x v="0"/>
    <s v="Furniture"/>
    <n v="2013"/>
    <n v="12"/>
    <s v="Saudi"/>
    <s v="Golden"/>
    <s v="Standard"/>
    <n v="2.7"/>
    <s v="Gas"/>
    <x v="0"/>
    <n v="350000"/>
    <s v="Riyadh"/>
    <x v="0"/>
    <n v="50000"/>
    <n v="58000"/>
    <n v="65000"/>
  </r>
  <r>
    <n v="19"/>
    <x v="5"/>
    <s v="Acadia"/>
    <n v="2008"/>
    <n v="17"/>
    <s v="Saudi"/>
    <s v="Golden"/>
    <s v="Full"/>
    <n v="3.6"/>
    <s v="Gas"/>
    <x v="0"/>
    <n v="220000"/>
    <s v="Riyadh"/>
    <x v="0"/>
    <n v="20000"/>
    <n v="58000"/>
    <n v="72000"/>
  </r>
  <r>
    <n v="20"/>
    <x v="1"/>
    <s v="RX"/>
    <n v="2015"/>
    <n v="10"/>
    <s v="Saudi"/>
    <s v="Brown"/>
    <s v="Full"/>
    <n v="3.5"/>
    <s v="Gas"/>
    <x v="0"/>
    <n v="80885"/>
    <s v="Jeddah"/>
    <x v="3"/>
    <n v="126500"/>
    <n v="58000"/>
    <n v="142000"/>
  </r>
  <r>
    <n v="21"/>
    <x v="8"/>
    <s v="Sorento"/>
    <n v="2015"/>
    <n v="10"/>
    <s v="Saudi"/>
    <s v="Grey"/>
    <s v="Full"/>
    <n v="3.5"/>
    <s v="Gas"/>
    <x v="0"/>
    <n v="116731"/>
    <s v="Riyadh"/>
    <x v="0"/>
    <n v="52000"/>
    <n v="58000"/>
    <n v="40000"/>
  </r>
  <r>
    <n v="22"/>
    <x v="9"/>
    <s v="Jimny"/>
    <n v="2020"/>
    <n v="5"/>
    <s v="Saudi"/>
    <s v="White"/>
    <s v="Full"/>
    <n v="1.5"/>
    <s v="Gas"/>
    <x v="0"/>
    <n v="12000"/>
    <s v="Dammam"/>
    <x v="1"/>
    <n v="175000"/>
    <n v="58000"/>
    <n v="28000"/>
  </r>
  <r>
    <n v="23"/>
    <x v="7"/>
    <s v="GLC"/>
    <n v="2019"/>
    <n v="6"/>
    <s v="Saudi"/>
    <s v="Grey"/>
    <s v="Full"/>
    <n v="2"/>
    <s v="Gas"/>
    <x v="0"/>
    <n v="56000"/>
    <s v="Dammam"/>
    <x v="1"/>
    <n v="223000"/>
    <n v="58000"/>
    <n v="145000"/>
  </r>
  <r>
    <n v="24"/>
    <x v="0"/>
    <s v="Hilux"/>
    <n v="2018"/>
    <n v="7"/>
    <s v="Saudi"/>
    <s v="White"/>
    <s v="Full"/>
    <n v="2.7"/>
    <s v="Gas"/>
    <x v="1"/>
    <n v="175000"/>
    <s v="Riyadh"/>
    <x v="0"/>
    <n v="63000"/>
    <n v="58000"/>
    <n v="65000"/>
  </r>
  <r>
    <n v="25"/>
    <x v="0"/>
    <s v="Camry"/>
    <n v="2017"/>
    <n v="8"/>
    <s v="Saudi"/>
    <s v="Black"/>
    <s v="Standard"/>
    <n v="2.5"/>
    <s v="Gas"/>
    <x v="0"/>
    <n v="135000"/>
    <s v="Dammam"/>
    <x v="1"/>
    <n v="60000"/>
    <n v="58000"/>
    <n v="65000"/>
  </r>
  <r>
    <n v="26"/>
    <x v="4"/>
    <s v="Patrol"/>
    <n v="2016"/>
    <n v="9"/>
    <s v="Saudi"/>
    <s v="Brown"/>
    <s v="Full"/>
    <n v="4"/>
    <s v="Gas"/>
    <x v="0"/>
    <n v="183000"/>
    <s v="Khobar"/>
    <x v="1"/>
    <n v="150000"/>
    <n v="58000"/>
    <n v="36500"/>
  </r>
  <r>
    <n v="27"/>
    <x v="6"/>
    <s v="CX9"/>
    <n v="2020"/>
    <n v="5"/>
    <s v="Saudi"/>
    <s v="Brown"/>
    <s v="Full"/>
    <n v="3.5"/>
    <s v="Gas"/>
    <x v="0"/>
    <n v="25182"/>
    <s v="Riyadh"/>
    <x v="0"/>
    <n v="120000"/>
    <n v="58000"/>
    <n v="56000"/>
  </r>
  <r>
    <n v="28"/>
    <x v="0"/>
    <s v="Hilux"/>
    <n v="2016"/>
    <n v="9"/>
    <s v="Saudi"/>
    <s v="White"/>
    <s v="Full"/>
    <n v="2.7"/>
    <s v="Gas"/>
    <x v="1"/>
    <n v="320000"/>
    <s v="Riyadh"/>
    <x v="0"/>
    <n v="65000"/>
    <n v="58000"/>
    <n v="65000"/>
  </r>
  <r>
    <n v="29"/>
    <x v="8"/>
    <s v="Rio"/>
    <n v="2017"/>
    <n v="8"/>
    <s v="Saudi"/>
    <s v="White"/>
    <s v="Standard"/>
    <n v="1.4"/>
    <s v="Gas"/>
    <x v="0"/>
    <n v="180818"/>
    <s v="Riyadh"/>
    <x v="0"/>
    <n v="27500"/>
    <n v="58000"/>
    <n v="40000"/>
  </r>
  <r>
    <n v="30"/>
    <x v="0"/>
    <s v="Hilux"/>
    <n v="2013"/>
    <n v="12"/>
    <s v="Saudi"/>
    <s v="White"/>
    <s v="Full"/>
    <n v="2.7"/>
    <s v="Gas"/>
    <x v="1"/>
    <n v="186"/>
    <s v="Al-Namas"/>
    <x v="4"/>
    <n v="70000"/>
    <n v="58000"/>
    <n v="65000"/>
  </r>
  <r>
    <n v="31"/>
    <x v="1"/>
    <s v="LX"/>
    <n v="2018"/>
    <n v="7"/>
    <s v="Saudi"/>
    <s v="Navy"/>
    <s v="Full"/>
    <n v="5.7"/>
    <s v="Gas"/>
    <x v="0"/>
    <n v="94800"/>
    <s v="Riyadh"/>
    <x v="0"/>
    <n v="370000"/>
    <n v="58000"/>
    <n v="142000"/>
  </r>
  <r>
    <n v="32"/>
    <x v="7"/>
    <s v="S"/>
    <n v="2006"/>
    <n v="19"/>
    <s v="Saudi"/>
    <s v="Black"/>
    <s v="Full"/>
    <n v="3"/>
    <s v="Gas"/>
    <x v="0"/>
    <n v="228000"/>
    <s v="Taef"/>
    <x v="3"/>
    <n v="45000"/>
    <n v="58000"/>
    <n v="145000"/>
  </r>
  <r>
    <n v="33"/>
    <x v="0"/>
    <s v="Corolla"/>
    <n v="2018"/>
    <n v="7"/>
    <s v="Saudi"/>
    <s v="White"/>
    <s v="Standard"/>
    <n v="1.6"/>
    <s v="Gas"/>
    <x v="0"/>
    <n v="50000"/>
    <s v="Riyadh"/>
    <x v="0"/>
    <n v="53000"/>
    <n v="58000"/>
    <n v="65000"/>
  </r>
  <r>
    <n v="34"/>
    <x v="3"/>
    <s v="Victoria"/>
    <n v="1997"/>
    <n v="28"/>
    <s v="Saudi"/>
    <s v="Green"/>
    <s v="Full"/>
    <n v="4.8"/>
    <s v="Gas"/>
    <x v="0"/>
    <n v="377"/>
    <s v="Dammam"/>
    <x v="1"/>
    <n v="12000"/>
    <n v="58000"/>
    <n v="55000"/>
  </r>
  <r>
    <n v="35"/>
    <x v="10"/>
    <s v="Sonata"/>
    <n v="2016"/>
    <n v="9"/>
    <s v="Gulf Arabic"/>
    <s v="White"/>
    <s v="Full"/>
    <n v="2.4"/>
    <s v="Gas"/>
    <x v="0"/>
    <n v="38000"/>
    <s v="Riyadh"/>
    <x v="0"/>
    <n v="63000"/>
    <n v="58000"/>
    <n v="42000"/>
  </r>
  <r>
    <n v="36"/>
    <x v="8"/>
    <s v="Sorento"/>
    <n v="2016"/>
    <n v="9"/>
    <s v="Saudi"/>
    <s v="White"/>
    <s v="Full"/>
    <n v="3.5"/>
    <s v="Gas"/>
    <x v="0"/>
    <n v="93914"/>
    <s v="Riyadh"/>
    <x v="0"/>
    <n v="68500"/>
    <n v="58000"/>
    <n v="40000"/>
  </r>
  <r>
    <n v="37"/>
    <x v="3"/>
    <s v="Explorer"/>
    <n v="2011"/>
    <n v="14"/>
    <s v="Other"/>
    <s v="Grey"/>
    <s v="Standard"/>
    <n v="3.6"/>
    <s v="Gas"/>
    <x v="0"/>
    <n v="226185"/>
    <s v="Riyadh"/>
    <x v="0"/>
    <n v="31000"/>
    <n v="58000"/>
    <n v="55000"/>
  </r>
  <r>
    <n v="38"/>
    <x v="3"/>
    <s v="Flex"/>
    <n v="2015"/>
    <n v="10"/>
    <s v="Saudi"/>
    <s v="Black"/>
    <s v="Standard"/>
    <n v="3.6"/>
    <s v="Gas"/>
    <x v="0"/>
    <n v="290000"/>
    <s v="Riyadh"/>
    <x v="0"/>
    <n v="30000"/>
    <n v="58000"/>
    <n v="55000"/>
  </r>
  <r>
    <n v="39"/>
    <x v="0"/>
    <s v="Avalon"/>
    <n v="2019"/>
    <n v="6"/>
    <s v="Saudi"/>
    <s v="White"/>
    <s v="Standard"/>
    <n v="3.5"/>
    <s v="Gas"/>
    <x v="0"/>
    <n v="43418"/>
    <s v="Riyadh"/>
    <x v="0"/>
    <n v="115000"/>
    <n v="58000"/>
    <n v="65000"/>
  </r>
  <r>
    <n v="40"/>
    <x v="3"/>
    <s v="Vego"/>
    <n v="2016"/>
    <n v="9"/>
    <s v="Gulf Arabic"/>
    <s v="Silver"/>
    <s v="Standard"/>
    <n v="1.5"/>
    <s v="Gas"/>
    <x v="0"/>
    <n v="165200"/>
    <s v="Dammam"/>
    <x v="1"/>
    <n v="19000"/>
    <n v="58000"/>
    <n v="55000"/>
  </r>
  <r>
    <n v="41"/>
    <x v="0"/>
    <s v="Hilux"/>
    <n v="2018"/>
    <n v="7"/>
    <s v="Saudi"/>
    <s v="White"/>
    <s v="Semi Full"/>
    <n v="2.7"/>
    <s v="Gas"/>
    <x v="1"/>
    <n v="201000"/>
    <s v="Dammam"/>
    <x v="1"/>
    <n v="85000"/>
    <n v="58000"/>
    <n v="65000"/>
  </r>
  <r>
    <n v="42"/>
    <x v="10"/>
    <s v="Elantra"/>
    <n v="2020"/>
    <n v="5"/>
    <s v="Saudi"/>
    <s v="Another Color"/>
    <s v="Full"/>
    <n v="2"/>
    <s v="Gas"/>
    <x v="0"/>
    <n v="44000"/>
    <s v="Jeddah"/>
    <x v="3"/>
    <n v="61000"/>
    <n v="58000"/>
    <n v="42000"/>
  </r>
  <r>
    <n v="43"/>
    <x v="7"/>
    <s v="S"/>
    <n v="2014"/>
    <n v="11"/>
    <s v="Other"/>
    <s v="Grey"/>
    <s v="Full"/>
    <n v="4"/>
    <s v="Gas"/>
    <x v="0"/>
    <n v="29000"/>
    <s v="Dammam"/>
    <x v="1"/>
    <n v="260000"/>
    <n v="58000"/>
    <n v="145000"/>
  </r>
  <r>
    <n v="44"/>
    <x v="10"/>
    <s v="Sonata"/>
    <n v="2016"/>
    <n v="9"/>
    <s v="Gulf Arabic"/>
    <s v="Blue"/>
    <s v="Full"/>
    <n v="1.5"/>
    <s v="Gas"/>
    <x v="0"/>
    <n v="73000"/>
    <s v="Tabouk"/>
    <x v="5"/>
    <n v="63000"/>
    <n v="58000"/>
    <n v="42000"/>
  </r>
  <r>
    <n v="45"/>
    <x v="10"/>
    <s v="Sonata"/>
    <n v="2018"/>
    <n v="7"/>
    <s v="Saudi"/>
    <s v="Another Color"/>
    <s v="Standard"/>
    <n v="2.4"/>
    <s v="Gas"/>
    <x v="0"/>
    <n v="100000"/>
    <s v="Riyadh"/>
    <x v="0"/>
    <n v="52000"/>
    <n v="58000"/>
    <n v="42000"/>
  </r>
  <r>
    <n v="46"/>
    <x v="10"/>
    <s v="Sonata"/>
    <n v="2020"/>
    <n v="5"/>
    <s v="Saudi"/>
    <s v="Grey"/>
    <s v="Semi Full"/>
    <n v="2.5"/>
    <s v="Gas"/>
    <x v="0"/>
    <n v="44590"/>
    <s v="Riyadh"/>
    <x v="0"/>
    <n v="89500"/>
    <n v="58000"/>
    <n v="42000"/>
  </r>
  <r>
    <n v="47"/>
    <x v="3"/>
    <s v="Focus"/>
    <n v="2012"/>
    <n v="13"/>
    <s v="Saudi"/>
    <s v="Navy"/>
    <s v="Standard"/>
    <n v="1.6"/>
    <s v="Gas"/>
    <x v="0"/>
    <n v="181"/>
    <s v="Riyadh"/>
    <x v="0"/>
    <n v="15000"/>
    <n v="58000"/>
    <n v="55000"/>
  </r>
  <r>
    <n v="48"/>
    <x v="11"/>
    <s v="Caprice"/>
    <n v="2011"/>
    <n v="14"/>
    <s v="Saudi"/>
    <s v="Another Color"/>
    <s v="Semi Full"/>
    <n v="8"/>
    <s v="Gas"/>
    <x v="0"/>
    <n v="236000"/>
    <s v="Tabouk"/>
    <x v="5"/>
    <n v="35000"/>
    <n v="58000"/>
    <n v="60000"/>
  </r>
  <r>
    <n v="49"/>
    <x v="10"/>
    <s v="Azera"/>
    <n v="2018"/>
    <n v="7"/>
    <s v="Saudi"/>
    <s v="Brown"/>
    <s v="Full"/>
    <n v="3.5"/>
    <s v="Gas"/>
    <x v="0"/>
    <n v="44000"/>
    <s v="Riyadh"/>
    <x v="0"/>
    <n v="96000"/>
    <n v="58000"/>
    <n v="42000"/>
  </r>
  <r>
    <n v="50"/>
    <x v="12"/>
    <n v="500"/>
    <n v="2020"/>
    <n v="5"/>
    <s v="Gulf Arabic"/>
    <s v="Black"/>
    <s v="Full"/>
    <n v="1.4"/>
    <s v="Gas"/>
    <x v="0"/>
    <n v="7000"/>
    <s v="Riyadh"/>
    <x v="0"/>
    <n v="115000"/>
    <n v="58000"/>
    <n v="62000"/>
  </r>
  <r>
    <n v="51"/>
    <x v="3"/>
    <s v="Echo Sport"/>
    <n v="2021"/>
    <n v="4"/>
    <s v="Gulf Arabic"/>
    <s v="Silver"/>
    <s v="Semi Full"/>
    <n v="1.5"/>
    <s v="Gas"/>
    <x v="0"/>
    <n v="1900"/>
    <s v="Riyadh"/>
    <x v="0"/>
    <n v="55000"/>
    <n v="58000"/>
    <n v="55000"/>
  </r>
  <r>
    <n v="52"/>
    <x v="0"/>
    <s v="Yaris"/>
    <n v="2015"/>
    <n v="10"/>
    <s v="Saudi"/>
    <s v="Black"/>
    <s v="Full"/>
    <n v="1.5"/>
    <s v="Gas"/>
    <x v="0"/>
    <n v="203429"/>
    <s v="Riyadh"/>
    <x v="0"/>
    <n v="29000"/>
    <n v="58000"/>
    <n v="65000"/>
  </r>
  <r>
    <n v="53"/>
    <x v="6"/>
    <n v="6"/>
    <n v="2020"/>
    <n v="5"/>
    <s v="Saudi"/>
    <s v="Navy"/>
    <s v="Full"/>
    <n v="2.5"/>
    <s v="Gas"/>
    <x v="0"/>
    <n v="50000"/>
    <s v="Riyadh"/>
    <x v="0"/>
    <n v="100000"/>
    <n v="58000"/>
    <n v="56000"/>
  </r>
  <r>
    <n v="54"/>
    <x v="3"/>
    <s v="F150"/>
    <n v="2014"/>
    <n v="11"/>
    <s v="Saudi"/>
    <s v="Silver"/>
    <s v="Standard"/>
    <n v="8"/>
    <s v="Gas"/>
    <x v="0"/>
    <n v="147000"/>
    <s v="Riyadh"/>
    <x v="0"/>
    <n v="80000"/>
    <n v="58000"/>
    <n v="55000"/>
  </r>
  <r>
    <n v="55"/>
    <x v="0"/>
    <s v="Hilux"/>
    <n v="2018"/>
    <n v="7"/>
    <s v="Saudi"/>
    <s v="White"/>
    <s v="Standard"/>
    <n v="2.7"/>
    <s v="Gas"/>
    <x v="1"/>
    <n v="194000"/>
    <s v="Riyadh"/>
    <x v="0"/>
    <n v="80000"/>
    <n v="58000"/>
    <n v="65000"/>
  </r>
  <r>
    <n v="56"/>
    <x v="13"/>
    <s v="Pilot"/>
    <n v="2005"/>
    <n v="20"/>
    <s v="Other"/>
    <s v="Blue"/>
    <s v="Semi Full"/>
    <n v="6"/>
    <s v="Gas"/>
    <x v="0"/>
    <n v="4130"/>
    <s v="Dammam"/>
    <x v="1"/>
    <n v="15000"/>
    <n v="58000"/>
    <n v="60500"/>
  </r>
  <r>
    <n v="57"/>
    <x v="11"/>
    <s v="Caprice"/>
    <n v="2013"/>
    <n v="12"/>
    <s v="Saudi"/>
    <s v="Silver"/>
    <s v="Standard"/>
    <n v="6.2"/>
    <s v="Gas"/>
    <x v="0"/>
    <n v="55769"/>
    <s v="Riyadh"/>
    <x v="0"/>
    <n v="90000"/>
    <n v="58000"/>
    <n v="60000"/>
  </r>
  <r>
    <n v="58"/>
    <x v="3"/>
    <s v="Expedition"/>
    <n v="2016"/>
    <n v="9"/>
    <s v="Saudi"/>
    <s v="White"/>
    <s v="Standard"/>
    <n v="3.5"/>
    <s v="Gas"/>
    <x v="0"/>
    <n v="103000"/>
    <s v="Riyadh"/>
    <x v="0"/>
    <n v="83000"/>
    <n v="58000"/>
    <n v="55000"/>
  </r>
  <r>
    <n v="59"/>
    <x v="14"/>
    <s v="Emgrand"/>
    <n v="2020"/>
    <n v="5"/>
    <s v="Saudi"/>
    <s v="Navy"/>
    <s v="Semi Full"/>
    <n v="1.8"/>
    <s v="Gas"/>
    <x v="0"/>
    <n v="15000"/>
    <s v="Riyadh"/>
    <x v="0"/>
    <n v="60000"/>
    <n v="58000"/>
    <n v="42500"/>
  </r>
  <r>
    <n v="60"/>
    <x v="4"/>
    <s v="Land Cruiser Pickup"/>
    <n v="2016"/>
    <n v="9"/>
    <s v="Saudi"/>
    <s v="Brown"/>
    <s v="Full"/>
    <n v="4.8"/>
    <s v="Gas"/>
    <x v="1"/>
    <n v="50000"/>
    <s v="Riyadh"/>
    <x v="0"/>
    <n v="85000"/>
    <n v="58000"/>
    <n v="36500"/>
  </r>
  <r>
    <n v="61"/>
    <x v="3"/>
    <s v="Mustang"/>
    <n v="2010"/>
    <n v="15"/>
    <s v="Saudi"/>
    <s v="Red"/>
    <s v="Semi Full"/>
    <n v="4"/>
    <s v="Gas"/>
    <x v="1"/>
    <n v="169000"/>
    <s v="Riyadh"/>
    <x v="0"/>
    <n v="50000"/>
    <n v="58000"/>
    <n v="55000"/>
  </r>
  <r>
    <n v="62"/>
    <x v="11"/>
    <s v="Tahoe"/>
    <n v="2015"/>
    <n v="10"/>
    <s v="Saudi"/>
    <s v="Silver"/>
    <s v="Standard"/>
    <n v="5.3"/>
    <s v="Gas"/>
    <x v="0"/>
    <n v="176332"/>
    <s v="Riyadh"/>
    <x v="0"/>
    <n v="120000"/>
    <n v="58000"/>
    <n v="60000"/>
  </r>
  <r>
    <n v="63"/>
    <x v="10"/>
    <s v="Accent"/>
    <n v="2017"/>
    <n v="8"/>
    <s v="Saudi"/>
    <s v="Grey"/>
    <s v="Full"/>
    <n v="1.6"/>
    <s v="Gas"/>
    <x v="0"/>
    <n v="140000"/>
    <s v="Jeddah"/>
    <x v="3"/>
    <n v="30000"/>
    <n v="58000"/>
    <n v="42000"/>
  </r>
  <r>
    <n v="64"/>
    <x v="15"/>
    <s v="Fluence"/>
    <n v="2014"/>
    <n v="11"/>
    <s v="Saudi"/>
    <s v="Silver"/>
    <s v="Semi Full"/>
    <n v="1.6"/>
    <s v="Gas"/>
    <x v="0"/>
    <n v="135000"/>
    <s v="Riyadh"/>
    <x v="0"/>
    <n v="18000"/>
    <n v="58000"/>
    <n v="26000"/>
  </r>
  <r>
    <n v="65"/>
    <x v="16"/>
    <s v="F-Pace"/>
    <n v="2019"/>
    <n v="6"/>
    <s v="Saudi"/>
    <s v="Blue"/>
    <s v="Full"/>
    <n v="2.5"/>
    <s v="Gas"/>
    <x v="0"/>
    <n v="27000"/>
    <s v="Riyadh"/>
    <x v="0"/>
    <n v="185000"/>
    <n v="58000"/>
    <n v="155000"/>
  </r>
  <r>
    <n v="66"/>
    <x v="17"/>
    <s v="H6"/>
    <n v="2020"/>
    <n v="5"/>
    <s v="Saudi"/>
    <s v="Blue"/>
    <s v="Full"/>
    <n v="1.5"/>
    <s v="Gas"/>
    <x v="0"/>
    <n v="9000"/>
    <s v="Riyadh"/>
    <x v="0"/>
    <n v="70000"/>
    <n v="58000"/>
    <n v="69000"/>
  </r>
  <r>
    <n v="67"/>
    <x v="10"/>
    <s v="Accent"/>
    <n v="2017"/>
    <n v="8"/>
    <s v="Saudi"/>
    <s v="Silver"/>
    <s v="Standard"/>
    <n v="1.4"/>
    <s v="Gas"/>
    <x v="0"/>
    <n v="166000"/>
    <s v="Riyadh"/>
    <x v="0"/>
    <n v="29500"/>
    <n v="58000"/>
    <n v="42000"/>
  </r>
  <r>
    <n v="68"/>
    <x v="0"/>
    <s v="Hilux"/>
    <n v="2015"/>
    <n v="10"/>
    <s v="Saudi"/>
    <s v="White"/>
    <s v="Full"/>
    <n v="2.7"/>
    <s v="Gas"/>
    <x v="1"/>
    <n v="276"/>
    <s v="Aseer"/>
    <x v="4"/>
    <n v="57000"/>
    <n v="58000"/>
    <n v="65000"/>
  </r>
  <r>
    <n v="69"/>
    <x v="18"/>
    <s v="G80"/>
    <n v="2019"/>
    <n v="6"/>
    <s v="Saudi"/>
    <s v="Another Color"/>
    <s v="Semi Full"/>
    <n v="3.3"/>
    <s v="Gas"/>
    <x v="0"/>
    <n v="50000"/>
    <s v="Riyadh"/>
    <x v="0"/>
    <n v="125000"/>
    <n v="58000"/>
    <n v="88000"/>
  </r>
  <r>
    <n v="70"/>
    <x v="19"/>
    <s v="Seven"/>
    <n v="2020"/>
    <n v="5"/>
    <s v="Saudi"/>
    <s v="Red"/>
    <s v="Standard"/>
    <n v="1.5"/>
    <s v="Gas"/>
    <x v="0"/>
    <n v="47528"/>
    <s v="Riyadh"/>
    <x v="0"/>
    <n v="28500"/>
    <n v="58000"/>
    <n v="44000"/>
  </r>
  <r>
    <n v="71"/>
    <x v="0"/>
    <s v="Corolla"/>
    <n v="2013"/>
    <n v="12"/>
    <s v="Saudi"/>
    <s v="Silver"/>
    <s v="Standard"/>
    <n v="1.6"/>
    <s v="Gas"/>
    <x v="0"/>
    <n v="186000"/>
    <s v="Al-Medina"/>
    <x v="2"/>
    <n v="27000"/>
    <n v="58000"/>
    <n v="65000"/>
  </r>
  <r>
    <n v="72"/>
    <x v="9"/>
    <s v="APV"/>
    <n v="2016"/>
    <n v="9"/>
    <s v="Saudi"/>
    <s v="Black"/>
    <s v="Standard"/>
    <n v="1.5"/>
    <s v="Gas"/>
    <x v="1"/>
    <n v="110000"/>
    <s v="Riyadh"/>
    <x v="0"/>
    <n v="29500"/>
    <n v="58000"/>
    <n v="28000"/>
  </r>
  <r>
    <n v="73"/>
    <x v="3"/>
    <s v="Echo Sport"/>
    <n v="2020"/>
    <n v="5"/>
    <s v="Gulf Arabic"/>
    <s v="Silver"/>
    <s v="Semi Full"/>
    <n v="2"/>
    <s v="Gas"/>
    <x v="0"/>
    <n v="3000"/>
    <s v="Riyadh"/>
    <x v="0"/>
    <n v="55000"/>
    <n v="58000"/>
    <n v="55000"/>
  </r>
  <r>
    <n v="74"/>
    <x v="20"/>
    <s v="GS"/>
    <n v="2020"/>
    <n v="5"/>
    <s v="Saudi"/>
    <s v="White"/>
    <s v="Semi Full"/>
    <n v="2"/>
    <s v="Gas"/>
    <x v="0"/>
    <n v="11000"/>
    <s v="Riyadh"/>
    <x v="0"/>
    <n v="51000"/>
    <n v="58000"/>
    <n v="48000"/>
  </r>
  <r>
    <n v="75"/>
    <x v="21"/>
    <s v="Charger"/>
    <n v="2016"/>
    <n v="9"/>
    <s v="Other"/>
    <s v="Grey"/>
    <s v="Full"/>
    <n v="5.7"/>
    <s v="Gas"/>
    <x v="0"/>
    <n v="123000"/>
    <s v="Riyadh"/>
    <x v="0"/>
    <n v="109000"/>
    <n v="58000"/>
    <n v="71000"/>
  </r>
  <r>
    <n v="76"/>
    <x v="22"/>
    <s v="Touareg"/>
    <n v="2012"/>
    <n v="13"/>
    <s v="Saudi"/>
    <s v="Another Color"/>
    <s v="Semi Full"/>
    <n v="4"/>
    <s v="Gas"/>
    <x v="0"/>
    <n v="243000"/>
    <s v="Riyadh"/>
    <x v="0"/>
    <n v="50000"/>
    <n v="58000"/>
    <n v="49500"/>
  </r>
  <r>
    <n v="77"/>
    <x v="3"/>
    <s v="Explorer"/>
    <n v="2009"/>
    <n v="16"/>
    <s v="Other"/>
    <s v="Black"/>
    <s v="Full"/>
    <n v="4"/>
    <s v="Gas"/>
    <x v="0"/>
    <n v="211000"/>
    <s v="Riyadh"/>
    <x v="0"/>
    <n v="16000"/>
    <n v="58000"/>
    <n v="55000"/>
  </r>
  <r>
    <n v="78"/>
    <x v="7"/>
    <s v="S"/>
    <n v="2019"/>
    <n v="6"/>
    <s v="Gulf Arabic"/>
    <s v="Black"/>
    <s v="Semi Full"/>
    <n v="3.5"/>
    <s v="Gas"/>
    <x v="0"/>
    <n v="80000"/>
    <s v="Riyadh"/>
    <x v="0"/>
    <n v="355000"/>
    <n v="58000"/>
    <n v="145000"/>
  </r>
  <r>
    <n v="79"/>
    <x v="11"/>
    <s v="Tahoe"/>
    <n v="2015"/>
    <n v="10"/>
    <s v="Saudi"/>
    <s v="Golden"/>
    <s v="Standard"/>
    <n v="5.3"/>
    <s v="Gas"/>
    <x v="0"/>
    <n v="150000"/>
    <s v="Jeddah"/>
    <x v="3"/>
    <n v="100000"/>
    <n v="58000"/>
    <n v="60000"/>
  </r>
  <r>
    <n v="80"/>
    <x v="23"/>
    <s v="Q5"/>
    <n v="2018"/>
    <n v="7"/>
    <s v="Saudi"/>
    <s v="Grey"/>
    <s v="Full"/>
    <n v="2"/>
    <s v="Gas"/>
    <x v="0"/>
    <n v="60000"/>
    <s v="Dammam"/>
    <x v="1"/>
    <n v="155000"/>
    <n v="58000"/>
    <n v="91000"/>
  </r>
  <r>
    <n v="81"/>
    <x v="0"/>
    <s v="Ciocca"/>
    <n v="2013"/>
    <n v="12"/>
    <s v="Other"/>
    <s v="Black"/>
    <s v="Full"/>
    <n v="5.7"/>
    <s v="Gas"/>
    <x v="0"/>
    <n v="53000"/>
    <s v="Riyadh"/>
    <x v="0"/>
    <n v="90000"/>
    <n v="58000"/>
    <n v="65000"/>
  </r>
  <r>
    <n v="82"/>
    <x v="21"/>
    <s v="Durango"/>
    <n v="2013"/>
    <n v="12"/>
    <s v="Saudi"/>
    <s v="Grey"/>
    <s v="Full"/>
    <n v="5.7"/>
    <s v="Gas"/>
    <x v="0"/>
    <n v="213000"/>
    <s v="Riyadh"/>
    <x v="0"/>
    <n v="40000"/>
    <n v="58000"/>
    <n v="71000"/>
  </r>
  <r>
    <n v="83"/>
    <x v="24"/>
    <s v="X"/>
    <n v="2020"/>
    <n v="5"/>
    <s v="Other"/>
    <s v="Black"/>
    <s v="Standard"/>
    <n v="3"/>
    <s v="Gas"/>
    <x v="0"/>
    <n v="55000"/>
    <s v="Riyadh"/>
    <x v="0"/>
    <n v="266000"/>
    <n v="58000"/>
    <n v="110000"/>
  </r>
  <r>
    <n v="84"/>
    <x v="7"/>
    <s v="A"/>
    <n v="2020"/>
    <n v="5"/>
    <s v="Other"/>
    <s v="Black"/>
    <s v="Standard"/>
    <n v="2"/>
    <s v="Gas"/>
    <x v="0"/>
    <n v="3710"/>
    <s v="Riyadh"/>
    <x v="0"/>
    <n v="173000"/>
    <n v="58000"/>
    <n v="145000"/>
  </r>
  <r>
    <n v="85"/>
    <x v="25"/>
    <s v="Pajero"/>
    <n v="2016"/>
    <n v="9"/>
    <s v="Saudi"/>
    <s v="White"/>
    <s v="Full"/>
    <n v="3.8"/>
    <s v="Gas"/>
    <x v="0"/>
    <n v="200"/>
    <s v="Riyadh"/>
    <x v="0"/>
    <n v="56000"/>
    <n v="58000"/>
    <n v="54000"/>
  </r>
  <r>
    <n v="86"/>
    <x v="8"/>
    <s v="Cerato"/>
    <n v="2016"/>
    <n v="9"/>
    <s v="Saudi"/>
    <s v="White"/>
    <s v="Standard"/>
    <n v="1.6"/>
    <s v="Gas"/>
    <x v="0"/>
    <n v="34000"/>
    <s v="Riyadh"/>
    <x v="0"/>
    <n v="32000"/>
    <n v="58000"/>
    <n v="40000"/>
  </r>
  <r>
    <n v="87"/>
    <x v="7"/>
    <s v="E"/>
    <n v="2016"/>
    <n v="9"/>
    <s v="Gulf Arabic"/>
    <s v="White"/>
    <s v="Full"/>
    <n v="3"/>
    <s v="Gas"/>
    <x v="0"/>
    <n v="117000"/>
    <s v="Riyadh"/>
    <x v="0"/>
    <n v="110000"/>
    <n v="58000"/>
    <n v="145000"/>
  </r>
  <r>
    <n v="88"/>
    <x v="0"/>
    <s v="Avalon"/>
    <n v="2021"/>
    <n v="4"/>
    <s v="Saudi"/>
    <s v="White"/>
    <s v="Semi Full"/>
    <n v="3.5"/>
    <s v="Gas"/>
    <x v="0"/>
    <n v="6500"/>
    <s v="Riyadh"/>
    <x v="0"/>
    <n v="140000"/>
    <n v="58000"/>
    <n v="65000"/>
  </r>
  <r>
    <n v="89"/>
    <x v="4"/>
    <s v="Altima"/>
    <n v="2017"/>
    <n v="8"/>
    <s v="Saudi"/>
    <s v="White"/>
    <s v="Standard"/>
    <n v="2.5"/>
    <s v="Gas"/>
    <x v="0"/>
    <n v="64000"/>
    <s v="Riyadh"/>
    <x v="0"/>
    <n v="58000"/>
    <n v="58000"/>
    <n v="36500"/>
  </r>
  <r>
    <n v="90"/>
    <x v="25"/>
    <s v="Pajero"/>
    <n v="2017"/>
    <n v="8"/>
    <s v="Saudi"/>
    <s v="White"/>
    <s v="Full"/>
    <n v="3.5"/>
    <s v="Gas"/>
    <x v="0"/>
    <n v="65400"/>
    <s v="Riyadh"/>
    <x v="0"/>
    <n v="58000"/>
    <n v="58000"/>
    <n v="54000"/>
  </r>
  <r>
    <n v="91"/>
    <x v="26"/>
    <s v="Range Rover"/>
    <n v="2014"/>
    <n v="11"/>
    <s v="Saudi"/>
    <s v="White"/>
    <s v="Full"/>
    <n v="5"/>
    <s v="Gas"/>
    <x v="0"/>
    <n v="131000"/>
    <s v="Riyadh"/>
    <x v="0"/>
    <n v="230000"/>
    <n v="58000"/>
    <n v="242500"/>
  </r>
  <r>
    <n v="92"/>
    <x v="3"/>
    <s v="Expedition"/>
    <n v="2013"/>
    <n v="12"/>
    <s v="Saudi"/>
    <s v="White"/>
    <s v="Standard"/>
    <n v="5.4"/>
    <s v="Gas"/>
    <x v="0"/>
    <n v="235000"/>
    <s v="Riyadh"/>
    <x v="0"/>
    <n v="50000"/>
    <n v="58000"/>
    <n v="55000"/>
  </r>
  <r>
    <n v="93"/>
    <x v="7"/>
    <s v="GLC"/>
    <n v="2020"/>
    <n v="5"/>
    <s v="Gulf Arabic"/>
    <s v="White"/>
    <s v="Semi Full"/>
    <n v="2"/>
    <s v="Gas"/>
    <x v="0"/>
    <n v="7000"/>
    <s v="Riyadh"/>
    <x v="0"/>
    <n v="275000"/>
    <n v="58000"/>
    <n v="145000"/>
  </r>
  <r>
    <n v="94"/>
    <x v="10"/>
    <s v="Accent"/>
    <n v="2015"/>
    <n v="10"/>
    <s v="Gulf Arabic"/>
    <s v="White"/>
    <s v="Semi Full"/>
    <n v="1.6"/>
    <s v="Gas"/>
    <x v="0"/>
    <n v="230000"/>
    <s v="Riyadh"/>
    <x v="0"/>
    <n v="28000"/>
    <n v="58000"/>
    <n v="42000"/>
  </r>
  <r>
    <n v="95"/>
    <x v="10"/>
    <s v="Elantra"/>
    <n v="2009"/>
    <n v="16"/>
    <s v="Saudi"/>
    <s v="White"/>
    <s v="Standard"/>
    <n v="1"/>
    <s v="Gas"/>
    <x v="1"/>
    <n v="4000"/>
    <s v="Riyadh"/>
    <x v="0"/>
    <n v="11000"/>
    <n v="58000"/>
    <n v="42000"/>
  </r>
  <r>
    <n v="96"/>
    <x v="0"/>
    <s v="Hilux"/>
    <n v="2011"/>
    <n v="14"/>
    <s v="Saudi"/>
    <s v="White"/>
    <s v="Standard"/>
    <n v="1.4"/>
    <s v="Gas"/>
    <x v="1"/>
    <n v="300000"/>
    <s v="Tabouk"/>
    <x v="5"/>
    <n v="20000"/>
    <n v="58000"/>
    <n v="65000"/>
  </r>
  <r>
    <n v="97"/>
    <x v="4"/>
    <s v="Pathfinder"/>
    <n v="2006"/>
    <n v="19"/>
    <s v="Saudi"/>
    <s v="White"/>
    <s v="Full"/>
    <n v="3.5"/>
    <s v="Gas"/>
    <x v="0"/>
    <n v="300"/>
    <s v="Riyadh"/>
    <x v="0"/>
    <n v="21000"/>
    <n v="58000"/>
    <n v="36500"/>
  </r>
  <r>
    <n v="98"/>
    <x v="4"/>
    <s v="Sunny"/>
    <n v="2016"/>
    <n v="9"/>
    <s v="Saudi"/>
    <s v="White"/>
    <s v="Standard"/>
    <n v="1.5"/>
    <s v="Gas"/>
    <x v="0"/>
    <n v="211000"/>
    <s v="Riyadh"/>
    <x v="0"/>
    <n v="20000"/>
    <n v="58000"/>
    <n v="36500"/>
  </r>
  <r>
    <n v="99"/>
    <x v="10"/>
    <s v="Tucson"/>
    <n v="2016"/>
    <n v="9"/>
    <s v="Saudi"/>
    <s v="Grey"/>
    <s v="Standard"/>
    <n v="2"/>
    <s v="Gas"/>
    <x v="0"/>
    <n v="72000"/>
    <s v="Riyadh"/>
    <x v="0"/>
    <n v="54000"/>
    <n v="58000"/>
    <n v="42000"/>
  </r>
  <r>
    <n v="100"/>
    <x v="0"/>
    <s v="Camry"/>
    <n v="2017"/>
    <n v="8"/>
    <s v="Saudi"/>
    <s v="White"/>
    <s v="Full"/>
    <n v="1.4"/>
    <s v="Gas"/>
    <x v="0"/>
    <n v="13400"/>
    <s v="Riyadh"/>
    <x v="0"/>
    <n v="65000"/>
    <n v="58000"/>
    <n v="65000"/>
  </r>
  <r>
    <n v="101"/>
    <x v="3"/>
    <s v="Expedition"/>
    <n v="2013"/>
    <n v="12"/>
    <s v="Other"/>
    <s v="Grey"/>
    <s v="Standard"/>
    <n v="5.4"/>
    <s v="Gas"/>
    <x v="0"/>
    <n v="121000"/>
    <s v="Riyadh"/>
    <x v="0"/>
    <n v="40000"/>
    <n v="58000"/>
    <n v="55000"/>
  </r>
  <r>
    <n v="102"/>
    <x v="4"/>
    <s v="Datsun"/>
    <n v="2016"/>
    <n v="9"/>
    <s v="Saudi"/>
    <s v="White"/>
    <s v="Semi Full"/>
    <n v="2.7"/>
    <s v="Gas"/>
    <x v="0"/>
    <n v="109766"/>
    <s v="Riyadh"/>
    <x v="0"/>
    <n v="50500"/>
    <n v="58000"/>
    <n v="36500"/>
  </r>
  <r>
    <n v="103"/>
    <x v="7"/>
    <s v="A"/>
    <n v="2021"/>
    <n v="4"/>
    <s v="Other"/>
    <s v="Black"/>
    <s v="Standard"/>
    <n v="2"/>
    <s v="Gas"/>
    <x v="0"/>
    <n v="10000"/>
    <s v="Riyadh"/>
    <x v="0"/>
    <n v="179000"/>
    <n v="58000"/>
    <n v="145000"/>
  </r>
  <r>
    <n v="104"/>
    <x v="27"/>
    <s v="GS3"/>
    <n v="2021"/>
    <n v="4"/>
    <s v="Gulf Arabic"/>
    <s v="White"/>
    <s v="Semi Full"/>
    <n v="1.3"/>
    <s v="Gas"/>
    <x v="0"/>
    <n v="9000"/>
    <s v="Riyadh"/>
    <x v="0"/>
    <n v="46000"/>
    <n v="58000"/>
    <n v="57000"/>
  </r>
  <r>
    <n v="105"/>
    <x v="24"/>
    <s v="X"/>
    <n v="2011"/>
    <n v="14"/>
    <s v="Other"/>
    <s v="Black"/>
    <s v="Full"/>
    <n v="6"/>
    <s v="Gas"/>
    <x v="0"/>
    <n v="160000"/>
    <s v="Riyadh"/>
    <x v="0"/>
    <n v="45000"/>
    <n v="58000"/>
    <n v="110000"/>
  </r>
  <r>
    <n v="106"/>
    <x v="0"/>
    <s v="Land Cruiser"/>
    <n v="2014"/>
    <n v="11"/>
    <s v="Gulf Arabic"/>
    <s v="White"/>
    <s v="Semi Full"/>
    <n v="4.5999999999999996"/>
    <s v="Gas"/>
    <x v="0"/>
    <n v="270000"/>
    <s v="Riyadh"/>
    <x v="0"/>
    <n v="86000"/>
    <n v="58000"/>
    <n v="65000"/>
  </r>
  <r>
    <n v="107"/>
    <x v="5"/>
    <s v="Acadia"/>
    <n v="2017"/>
    <n v="8"/>
    <s v="Saudi"/>
    <s v="White"/>
    <s v="Semi Full"/>
    <n v="3.6"/>
    <s v="Gas"/>
    <x v="0"/>
    <n v="298000"/>
    <s v="Aseer"/>
    <x v="4"/>
    <n v="75000"/>
    <n v="58000"/>
    <n v="72000"/>
  </r>
  <r>
    <n v="108"/>
    <x v="0"/>
    <s v="Land Cruiser"/>
    <n v="2021"/>
    <n v="4"/>
    <s v="Gulf Arabic"/>
    <s v="White"/>
    <s v="Semi Full"/>
    <n v="4"/>
    <s v="Gas"/>
    <x v="0"/>
    <n v="4000"/>
    <s v="Riyadh"/>
    <x v="0"/>
    <n v="225000"/>
    <n v="58000"/>
    <n v="65000"/>
  </r>
  <r>
    <n v="109"/>
    <x v="1"/>
    <s v="LX"/>
    <n v="2015"/>
    <n v="10"/>
    <s v="Saudi"/>
    <s v="White"/>
    <s v="Full"/>
    <n v="5.7"/>
    <s v="Gas"/>
    <x v="0"/>
    <n v="247000"/>
    <s v="Riyadh"/>
    <x v="0"/>
    <n v="165000"/>
    <n v="58000"/>
    <n v="142000"/>
  </r>
  <r>
    <n v="110"/>
    <x v="18"/>
    <s v="Royal"/>
    <n v="2016"/>
    <n v="9"/>
    <s v="Saudi"/>
    <s v="White"/>
    <s v="Full"/>
    <n v="3.8"/>
    <s v="Gas"/>
    <x v="0"/>
    <n v="140000"/>
    <s v="Riyadh"/>
    <x v="0"/>
    <n v="88000"/>
    <n v="58000"/>
    <n v="88000"/>
  </r>
  <r>
    <n v="111"/>
    <x v="10"/>
    <s v="Sonata"/>
    <n v="2020"/>
    <n v="5"/>
    <s v="Saudi"/>
    <s v="White"/>
    <s v="Full"/>
    <n v="2.5"/>
    <s v="Gas"/>
    <x v="0"/>
    <n v="17000"/>
    <s v="Jeddah"/>
    <x v="3"/>
    <n v="1430"/>
    <n v="58000"/>
    <n v="42000"/>
  </r>
  <r>
    <n v="112"/>
    <x v="10"/>
    <s v="Sonata"/>
    <n v="2016"/>
    <n v="9"/>
    <s v="Saudi"/>
    <s v="White"/>
    <s v="Full"/>
    <n v="2.4"/>
    <s v="Gas"/>
    <x v="0"/>
    <n v="140000"/>
    <s v="Dammam"/>
    <x v="1"/>
    <n v="56000"/>
    <n v="58000"/>
    <n v="42000"/>
  </r>
  <r>
    <n v="113"/>
    <x v="10"/>
    <s v="Accent"/>
    <n v="2019"/>
    <n v="6"/>
    <s v="Saudi"/>
    <s v="White"/>
    <s v="Standard"/>
    <n v="1.6"/>
    <s v="Gas"/>
    <x v="0"/>
    <n v="76600"/>
    <s v="Dammam"/>
    <x v="1"/>
    <n v="40000"/>
    <n v="58000"/>
    <n v="42000"/>
  </r>
  <r>
    <n v="114"/>
    <x v="1"/>
    <s v="RC"/>
    <n v="2019"/>
    <n v="6"/>
    <s v="Other"/>
    <s v="White"/>
    <s v="Full"/>
    <n v="3.6"/>
    <s v="Gas"/>
    <x v="0"/>
    <n v="42000"/>
    <s v="Dammam"/>
    <x v="1"/>
    <n v="215000"/>
    <n v="58000"/>
    <n v="142000"/>
  </r>
  <r>
    <n v="115"/>
    <x v="10"/>
    <s v="H1"/>
    <n v="2018"/>
    <n v="7"/>
    <s v="Saudi"/>
    <s v="White"/>
    <s v="Standard"/>
    <n v="2.4"/>
    <s v="Gas"/>
    <x v="0"/>
    <n v="151000"/>
    <s v="Dammam"/>
    <x v="1"/>
    <n v="58000"/>
    <n v="58000"/>
    <n v="42000"/>
  </r>
  <r>
    <n v="116"/>
    <x v="10"/>
    <s v="Sonata"/>
    <n v="2017"/>
    <n v="8"/>
    <s v="Saudi"/>
    <s v="White"/>
    <s v="Full"/>
    <n v="2.4"/>
    <s v="Gas"/>
    <x v="0"/>
    <n v="69000"/>
    <s v="Dammam"/>
    <x v="1"/>
    <n v="51000"/>
    <n v="58000"/>
    <n v="42000"/>
  </r>
  <r>
    <n v="117"/>
    <x v="8"/>
    <s v="Mohave"/>
    <n v="2014"/>
    <n v="11"/>
    <s v="Saudi"/>
    <s v="White"/>
    <s v="Standard"/>
    <n v="3.8"/>
    <s v="Gas"/>
    <x v="0"/>
    <n v="192"/>
    <s v="Dammam"/>
    <x v="1"/>
    <n v="39000"/>
    <n v="58000"/>
    <n v="40000"/>
  </r>
  <r>
    <n v="118"/>
    <x v="7"/>
    <s v="S"/>
    <n v="2013"/>
    <n v="12"/>
    <s v="Saudi"/>
    <s v="White"/>
    <s v="Full"/>
    <n v="3"/>
    <s v="Gas"/>
    <x v="0"/>
    <n v="110000"/>
    <s v="Dammam"/>
    <x v="1"/>
    <n v="113000"/>
    <n v="58000"/>
    <n v="145000"/>
  </r>
  <r>
    <n v="119"/>
    <x v="3"/>
    <s v="Taurus"/>
    <n v="2015"/>
    <n v="10"/>
    <s v="Other"/>
    <s v="White"/>
    <s v="Full"/>
    <n v="3.5"/>
    <s v="Gas"/>
    <x v="0"/>
    <n v="96000"/>
    <s v="Dammam"/>
    <x v="1"/>
    <n v="85000"/>
    <n v="58000"/>
    <n v="55000"/>
  </r>
  <r>
    <n v="120"/>
    <x v="0"/>
    <s v="Camry"/>
    <n v="2001"/>
    <n v="24"/>
    <s v="Other"/>
    <s v="Golden"/>
    <s v="Semi Full"/>
    <n v="2.5"/>
    <s v="Gas"/>
    <x v="0"/>
    <n v="346900"/>
    <s v="Dammam"/>
    <x v="1"/>
    <n v="17000"/>
    <n v="58000"/>
    <n v="65000"/>
  </r>
  <r>
    <n v="121"/>
    <x v="6"/>
    <n v="3"/>
    <n v="2017"/>
    <n v="8"/>
    <s v="Gulf Arabic"/>
    <s v="Grey"/>
    <s v="Full"/>
    <n v="1.6"/>
    <s v="Gas"/>
    <x v="0"/>
    <n v="92000"/>
    <s v="Dammam"/>
    <x v="1"/>
    <n v="59000"/>
    <n v="58000"/>
    <n v="56000"/>
  </r>
  <r>
    <n v="122"/>
    <x v="4"/>
    <s v="Altima"/>
    <n v="2015"/>
    <n v="10"/>
    <s v="Gulf Arabic"/>
    <s v="White"/>
    <s v="Full"/>
    <n v="2.5"/>
    <s v="Gas"/>
    <x v="0"/>
    <n v="119500"/>
    <s v="Qassim"/>
    <x v="6"/>
    <n v="47000"/>
    <n v="58000"/>
    <n v="36500"/>
  </r>
  <r>
    <n v="123"/>
    <x v="20"/>
    <s v="ZS"/>
    <n v="2021"/>
    <n v="4"/>
    <s v="Saudi"/>
    <s v="Blue"/>
    <s v="Standard"/>
    <n v="1.5"/>
    <s v="Gas"/>
    <x v="0"/>
    <n v="600"/>
    <s v="Dammam"/>
    <x v="1"/>
    <n v="51000"/>
    <n v="58000"/>
    <n v="48000"/>
  </r>
  <r>
    <n v="124"/>
    <x v="2"/>
    <s v="Wrangler"/>
    <n v="2018"/>
    <n v="7"/>
    <s v="Saudi"/>
    <s v="Grey"/>
    <s v="Full"/>
    <n v="3.6"/>
    <s v="Gas"/>
    <x v="0"/>
    <n v="61300"/>
    <s v="Dammam"/>
    <x v="1"/>
    <n v="165000"/>
    <n v="58000"/>
    <n v="83000"/>
  </r>
  <r>
    <n v="125"/>
    <x v="5"/>
    <s v="Sierra"/>
    <n v="2015"/>
    <n v="10"/>
    <s v="Saudi"/>
    <s v="Another Color"/>
    <s v="Standard"/>
    <n v="5.3"/>
    <s v="Gas"/>
    <x v="0"/>
    <n v="259000"/>
    <s v="Dammam"/>
    <x v="1"/>
    <n v="75000"/>
    <n v="58000"/>
    <n v="72000"/>
  </r>
  <r>
    <n v="126"/>
    <x v="7"/>
    <s v="E"/>
    <n v="2017"/>
    <n v="8"/>
    <s v="Saudi"/>
    <s v="Grey"/>
    <s v="Full"/>
    <n v="2"/>
    <s v="Gas"/>
    <x v="0"/>
    <n v="20600"/>
    <s v="Dammam"/>
    <x v="1"/>
    <n v="210000"/>
    <n v="58000"/>
    <n v="145000"/>
  </r>
  <r>
    <n v="127"/>
    <x v="1"/>
    <s v="NX"/>
    <n v="2018"/>
    <n v="7"/>
    <s v="Saudi"/>
    <s v="White"/>
    <s v="Standard"/>
    <n v="2"/>
    <s v="Gas"/>
    <x v="0"/>
    <n v="1800"/>
    <s v="Jeddah"/>
    <x v="3"/>
    <n v="161000"/>
    <n v="58000"/>
    <n v="142000"/>
  </r>
  <r>
    <n v="128"/>
    <x v="11"/>
    <s v="Traverse"/>
    <n v="2016"/>
    <n v="9"/>
    <s v="Other"/>
    <s v="White"/>
    <s v="Full"/>
    <n v="3.4"/>
    <s v="Gas"/>
    <x v="0"/>
    <n v="154000"/>
    <s v="Dammam"/>
    <x v="1"/>
    <n v="79000"/>
    <n v="58000"/>
    <n v="60000"/>
  </r>
  <r>
    <n v="129"/>
    <x v="25"/>
    <s v="Pajero"/>
    <n v="2016"/>
    <n v="9"/>
    <s v="Gulf Arabic"/>
    <s v="White"/>
    <s v="Full"/>
    <n v="3.5"/>
    <s v="Gas"/>
    <x v="0"/>
    <n v="190000"/>
    <s v="Dammam"/>
    <x v="1"/>
    <n v="55000"/>
    <n v="58000"/>
    <n v="54000"/>
  </r>
  <r>
    <n v="130"/>
    <x v="0"/>
    <s v="Hiace"/>
    <n v="2000"/>
    <n v="25"/>
    <s v="Saudi"/>
    <s v="White"/>
    <s v="Standard"/>
    <n v="2.7"/>
    <s v="Gas"/>
    <x v="1"/>
    <n v="2000"/>
    <s v="Jeddah"/>
    <x v="3"/>
    <n v="12000"/>
    <n v="58000"/>
    <n v="65000"/>
  </r>
  <r>
    <n v="131"/>
    <x v="0"/>
    <s v="Furniture"/>
    <n v="2017"/>
    <n v="8"/>
    <s v="Saudi"/>
    <s v="White"/>
    <s v="Semi Full"/>
    <n v="2.7"/>
    <s v="Gas"/>
    <x v="0"/>
    <n v="6000"/>
    <s v="Jeddah"/>
    <x v="3"/>
    <n v="85000"/>
    <n v="58000"/>
    <n v="65000"/>
  </r>
  <r>
    <n v="132"/>
    <x v="10"/>
    <s v="Accent"/>
    <n v="2018"/>
    <n v="7"/>
    <s v="Saudi"/>
    <s v="Silver"/>
    <s v="Standard"/>
    <n v="1.4"/>
    <s v="Gas"/>
    <x v="0"/>
    <n v="65700"/>
    <s v="Dammam"/>
    <x v="1"/>
    <n v="32000"/>
    <n v="58000"/>
    <n v="42000"/>
  </r>
  <r>
    <n v="133"/>
    <x v="0"/>
    <s v="Avalon"/>
    <n v="2013"/>
    <n v="12"/>
    <s v="Saudi"/>
    <s v="Red"/>
    <s v="Full"/>
    <n v="3.5"/>
    <s v="Gas"/>
    <x v="0"/>
    <n v="101000"/>
    <s v="Jeddah"/>
    <x v="3"/>
    <n v="70000"/>
    <n v="58000"/>
    <n v="65000"/>
  </r>
  <r>
    <n v="134"/>
    <x v="6"/>
    <s v="CX5"/>
    <n v="2020"/>
    <n v="5"/>
    <s v="Saudi"/>
    <s v="Red"/>
    <s v="Standard"/>
    <n v="2.5"/>
    <s v="Gas"/>
    <x v="0"/>
    <n v="25000"/>
    <s v="Jeddah"/>
    <x v="3"/>
    <n v="84000"/>
    <n v="58000"/>
    <n v="56000"/>
  </r>
  <r>
    <n v="135"/>
    <x v="18"/>
    <s v="G80"/>
    <n v="2017"/>
    <n v="8"/>
    <s v="Saudi"/>
    <s v="Grey"/>
    <s v="Semi Full"/>
    <n v="3.8"/>
    <s v="Gas"/>
    <x v="0"/>
    <n v="240000"/>
    <s v="Jeddah"/>
    <x v="3"/>
    <n v="80000"/>
    <n v="58000"/>
    <n v="88000"/>
  </r>
  <r>
    <n v="136"/>
    <x v="26"/>
    <s v="Range Rover"/>
    <n v="2013"/>
    <n v="12"/>
    <s v="Saudi"/>
    <s v="White"/>
    <s v="Semi Full"/>
    <n v="8.6999999999999993"/>
    <s v="Gas"/>
    <x v="0"/>
    <n v="177"/>
    <s v="Jeddah"/>
    <x v="3"/>
    <n v="88000"/>
    <n v="58000"/>
    <n v="242500"/>
  </r>
  <r>
    <n v="137"/>
    <x v="4"/>
    <s v="Datsun"/>
    <n v="1998"/>
    <n v="27"/>
    <s v="Saudi"/>
    <s v="White"/>
    <s v="Full"/>
    <n v="2.4"/>
    <s v="Gas"/>
    <x v="1"/>
    <n v="400000"/>
    <s v="Jeddah"/>
    <x v="3"/>
    <n v="18000"/>
    <n v="58000"/>
    <n v="36500"/>
  </r>
  <r>
    <n v="138"/>
    <x v="0"/>
    <s v="Innova"/>
    <n v="2017"/>
    <n v="8"/>
    <s v="Saudi"/>
    <s v="White"/>
    <s v="Full"/>
    <n v="2.7"/>
    <s v="Gas"/>
    <x v="0"/>
    <n v="130000"/>
    <s v="Jeddah"/>
    <x v="3"/>
    <n v="67000"/>
    <n v="58000"/>
    <n v="65000"/>
  </r>
  <r>
    <n v="139"/>
    <x v="21"/>
    <s v="Charger"/>
    <n v="2020"/>
    <n v="5"/>
    <s v="Unknown"/>
    <s v="Grey"/>
    <s v="Full"/>
    <n v="3.6"/>
    <s v="Gas"/>
    <x v="0"/>
    <n v="9120"/>
    <s v="Riyadh"/>
    <x v="0"/>
    <n v="115000"/>
    <n v="58000"/>
    <n v="71000"/>
  </r>
  <r>
    <n v="140"/>
    <x v="0"/>
    <s v="Land Cruiser Pickup"/>
    <n v="2019"/>
    <n v="6"/>
    <s v="Saudi"/>
    <s v="Brown"/>
    <s v="Full"/>
    <n v="4"/>
    <s v="Gas"/>
    <x v="1"/>
    <n v="67000"/>
    <s v="Jeddah"/>
    <x v="3"/>
    <n v="95000"/>
    <n v="58000"/>
    <n v="65000"/>
  </r>
  <r>
    <n v="141"/>
    <x v="4"/>
    <s v="Altima"/>
    <n v="2009"/>
    <n v="16"/>
    <s v="Saudi"/>
    <s v="Silver"/>
    <s v="Full"/>
    <n v="2.5"/>
    <s v="Gas"/>
    <x v="1"/>
    <n v="200"/>
    <s v="Jeddah"/>
    <x v="3"/>
    <n v="20000"/>
    <n v="58000"/>
    <n v="36500"/>
  </r>
  <r>
    <n v="142"/>
    <x v="11"/>
    <s v="Tahoe"/>
    <n v="2017"/>
    <n v="8"/>
    <s v="Saudi"/>
    <s v="Black"/>
    <s v="Semi Full"/>
    <n v="5.7"/>
    <s v="Gas"/>
    <x v="0"/>
    <n v="55000"/>
    <s v="Jeddah"/>
    <x v="3"/>
    <n v="153000"/>
    <n v="58000"/>
    <n v="60000"/>
  </r>
  <r>
    <n v="143"/>
    <x v="4"/>
    <s v="Sentra"/>
    <n v="2018"/>
    <n v="7"/>
    <s v="Saudi"/>
    <s v="Silver"/>
    <s v="Semi Full"/>
    <n v="1.6"/>
    <s v="Gas"/>
    <x v="0"/>
    <n v="78000"/>
    <s v="Riyadh"/>
    <x v="0"/>
    <n v="38000"/>
    <n v="58000"/>
    <n v="36500"/>
  </r>
  <r>
    <n v="144"/>
    <x v="0"/>
    <s v="Land Cruiser"/>
    <n v="2014"/>
    <n v="11"/>
    <s v="Gulf Arabic"/>
    <s v="White"/>
    <s v="Full"/>
    <n v="4.5999999999999996"/>
    <s v="Gas"/>
    <x v="0"/>
    <n v="213000"/>
    <s v="Dammam"/>
    <x v="1"/>
    <n v="142000"/>
    <n v="58000"/>
    <n v="65000"/>
  </r>
  <r>
    <n v="145"/>
    <x v="0"/>
    <s v="Land Cruiser"/>
    <n v="2015"/>
    <n v="10"/>
    <s v="Gulf Arabic"/>
    <s v="White"/>
    <s v="Full"/>
    <n v="4.5999999999999996"/>
    <s v="Gas"/>
    <x v="0"/>
    <n v="280000"/>
    <s v="Dammam"/>
    <x v="1"/>
    <n v="140000"/>
    <n v="58000"/>
    <n v="65000"/>
  </r>
  <r>
    <n v="146"/>
    <x v="3"/>
    <s v="Taurus"/>
    <n v="2016"/>
    <n v="9"/>
    <s v="Saudi"/>
    <s v="Red"/>
    <s v="Semi Full"/>
    <n v="3.5"/>
    <s v="Gas"/>
    <x v="0"/>
    <n v="118000"/>
    <s v="Dammam"/>
    <x v="1"/>
    <n v="65000"/>
    <n v="58000"/>
    <n v="55000"/>
  </r>
  <r>
    <n v="147"/>
    <x v="5"/>
    <s v="Yukon"/>
    <n v="2009"/>
    <n v="16"/>
    <s v="Saudi"/>
    <s v="Black"/>
    <s v="Standard"/>
    <n v="5.3"/>
    <s v="Gas"/>
    <x v="0"/>
    <n v="523000"/>
    <s v="Al-Ahsa"/>
    <x v="1"/>
    <n v="45000"/>
    <n v="58000"/>
    <n v="72000"/>
  </r>
  <r>
    <n v="148"/>
    <x v="0"/>
    <s v="Hilux"/>
    <n v="2016"/>
    <n v="9"/>
    <s v="Gulf Arabic"/>
    <s v="White"/>
    <s v="Full"/>
    <n v="2.7"/>
    <s v="Gas"/>
    <x v="1"/>
    <n v="86000"/>
    <s v="Jubail"/>
    <x v="1"/>
    <n v="60000"/>
    <n v="58000"/>
    <n v="65000"/>
  </r>
  <r>
    <n v="149"/>
    <x v="0"/>
    <s v="Hilux"/>
    <n v="2018"/>
    <n v="7"/>
    <s v="Saudi"/>
    <s v="White"/>
    <s v="Full"/>
    <n v="2.7"/>
    <s v="Gas"/>
    <x v="1"/>
    <n v="48000"/>
    <s v="Aseer"/>
    <x v="4"/>
    <n v="90000"/>
    <n v="58000"/>
    <n v="65000"/>
  </r>
  <r>
    <n v="150"/>
    <x v="0"/>
    <s v="Land Cruiser"/>
    <n v="2016"/>
    <n v="9"/>
    <s v="Saudi"/>
    <s v="White"/>
    <s v="Full"/>
    <n v="5.7"/>
    <s v="Gas"/>
    <x v="0"/>
    <n v="1918"/>
    <s v="Jeddah"/>
    <x v="3"/>
    <n v="251500"/>
    <n v="58000"/>
    <n v="65000"/>
  </r>
  <r>
    <n v="151"/>
    <x v="5"/>
    <s v="Suburban"/>
    <n v="1990"/>
    <n v="35"/>
    <s v="Saudi"/>
    <s v="Black"/>
    <s v="Semi Full"/>
    <n v="3.5"/>
    <s v="Gas"/>
    <x v="0"/>
    <n v="140000"/>
    <s v="Aseer"/>
    <x v="4"/>
    <n v="5000"/>
    <n v="58000"/>
    <n v="72000"/>
  </r>
  <r>
    <n v="152"/>
    <x v="3"/>
    <s v="Taurus"/>
    <n v="2017"/>
    <n v="8"/>
    <s v="Saudi"/>
    <s v="Grey"/>
    <s v="Standard"/>
    <n v="6"/>
    <s v="Gas"/>
    <x v="0"/>
    <n v="75000"/>
    <s v="Dammam"/>
    <x v="1"/>
    <n v="65000"/>
    <n v="58000"/>
    <n v="55000"/>
  </r>
  <r>
    <n v="153"/>
    <x v="15"/>
    <s v="Dokker"/>
    <n v="2016"/>
    <n v="9"/>
    <s v="Saudi"/>
    <s v="White"/>
    <s v="Standard"/>
    <n v="1.8"/>
    <s v="Gas"/>
    <x v="1"/>
    <n v="143000"/>
    <s v="Riyadh"/>
    <x v="0"/>
    <n v="20000"/>
    <n v="58000"/>
    <n v="26000"/>
  </r>
  <r>
    <n v="154"/>
    <x v="25"/>
    <s v="Pajero"/>
    <n v="2016"/>
    <n v="9"/>
    <s v="Saudi"/>
    <s v="White"/>
    <s v="Full"/>
    <n v="3.5"/>
    <s v="Gas"/>
    <x v="0"/>
    <n v="190000"/>
    <s v="Dammam"/>
    <x v="1"/>
    <n v="58000"/>
    <n v="58000"/>
    <n v="54000"/>
  </r>
  <r>
    <n v="155"/>
    <x v="10"/>
    <s v="Accent"/>
    <n v="2020"/>
    <n v="5"/>
    <s v="Saudi"/>
    <s v="Navy"/>
    <s v="Full"/>
    <n v="1.6"/>
    <s v="Gas"/>
    <x v="0"/>
    <n v="10400"/>
    <s v="Dammam"/>
    <x v="1"/>
    <n v="53000"/>
    <n v="58000"/>
    <n v="42000"/>
  </r>
  <r>
    <n v="156"/>
    <x v="0"/>
    <s v="Corolla"/>
    <n v="2015"/>
    <n v="10"/>
    <s v="Saudi"/>
    <s v="White"/>
    <s v="Standard"/>
    <n v="1.6"/>
    <s v="Gas"/>
    <x v="0"/>
    <n v="312000"/>
    <s v="Khobar"/>
    <x v="1"/>
    <n v="32000"/>
    <n v="58000"/>
    <n v="65000"/>
  </r>
  <r>
    <n v="157"/>
    <x v="8"/>
    <s v="Optima"/>
    <n v="2019"/>
    <n v="6"/>
    <s v="Saudi"/>
    <s v="Brown"/>
    <s v="Standard"/>
    <n v="2"/>
    <s v="Gas"/>
    <x v="0"/>
    <n v="91000"/>
    <s v="Qassim"/>
    <x v="6"/>
    <n v="1440"/>
    <n v="58000"/>
    <n v="40000"/>
  </r>
  <r>
    <n v="158"/>
    <x v="10"/>
    <s v="Elantra"/>
    <n v="2018"/>
    <n v="7"/>
    <s v="Saudi"/>
    <s v="White"/>
    <s v="Semi Full"/>
    <n v="2"/>
    <s v="Gas"/>
    <x v="0"/>
    <n v="88000"/>
    <s v="Riyadh"/>
    <x v="0"/>
    <n v="44000"/>
    <n v="58000"/>
    <n v="42000"/>
  </r>
  <r>
    <n v="159"/>
    <x v="0"/>
    <s v="Hilux"/>
    <n v="1999"/>
    <n v="26"/>
    <s v="Saudi"/>
    <s v="White"/>
    <s v="Semi Full"/>
    <n v="2.7"/>
    <s v="Gas"/>
    <x v="1"/>
    <n v="375"/>
    <s v="Abha"/>
    <x v="7"/>
    <n v="19000"/>
    <n v="58000"/>
    <n v="65000"/>
  </r>
  <r>
    <n v="160"/>
    <x v="0"/>
    <s v="Hilux"/>
    <n v="2016"/>
    <n v="9"/>
    <s v="Gulf Arabic"/>
    <s v="White"/>
    <s v="Full"/>
    <n v="2.7"/>
    <s v="Gas"/>
    <x v="1"/>
    <n v="220000"/>
    <s v="Riyadh"/>
    <x v="0"/>
    <n v="68000"/>
    <n v="58000"/>
    <n v="65000"/>
  </r>
  <r>
    <n v="161"/>
    <x v="8"/>
    <s v="Sportage"/>
    <n v="2017"/>
    <n v="8"/>
    <s v="Saudi"/>
    <s v="Golden"/>
    <s v="Standard"/>
    <n v="2"/>
    <s v="Gas"/>
    <x v="0"/>
    <n v="75000"/>
    <s v="Al-Ahsa"/>
    <x v="1"/>
    <n v="50000"/>
    <n v="58000"/>
    <n v="40000"/>
  </r>
  <r>
    <n v="162"/>
    <x v="10"/>
    <s v="Accent"/>
    <n v="2017"/>
    <n v="8"/>
    <s v="Saudi"/>
    <s v="White"/>
    <s v="Standard"/>
    <n v="1.4"/>
    <s v="Gas"/>
    <x v="0"/>
    <n v="158000"/>
    <s v="Riyadh"/>
    <x v="0"/>
    <n v="24000"/>
    <n v="58000"/>
    <n v="42000"/>
  </r>
  <r>
    <n v="163"/>
    <x v="7"/>
    <s v="C"/>
    <n v="2017"/>
    <n v="8"/>
    <s v="Other"/>
    <s v="Black"/>
    <s v="Full"/>
    <n v="2"/>
    <s v="Gas"/>
    <x v="0"/>
    <n v="86000"/>
    <s v="Jeddah"/>
    <x v="3"/>
    <n v="105000"/>
    <n v="58000"/>
    <n v="145000"/>
  </r>
  <r>
    <n v="164"/>
    <x v="0"/>
    <s v="Cressida"/>
    <n v="1993"/>
    <n v="32"/>
    <s v="Saudi"/>
    <s v="White"/>
    <s v="Semi Full"/>
    <n v="4"/>
    <s v="Gas"/>
    <x v="1"/>
    <n v="492000"/>
    <s v="Riyadh"/>
    <x v="0"/>
    <n v="11000"/>
    <n v="58000"/>
    <n v="65000"/>
  </r>
  <r>
    <n v="165"/>
    <x v="0"/>
    <s v="Furniture"/>
    <n v="2015"/>
    <n v="10"/>
    <s v="Saudi"/>
    <s v="White"/>
    <s v="Full"/>
    <n v="2.7"/>
    <s v="Gas"/>
    <x v="0"/>
    <n v="209"/>
    <s v="Riyadh"/>
    <x v="0"/>
    <n v="72000"/>
    <n v="58000"/>
    <n v="65000"/>
  </r>
  <r>
    <n v="166"/>
    <x v="10"/>
    <s v="Sonata"/>
    <n v="2016"/>
    <n v="9"/>
    <s v="Saudi"/>
    <s v="White"/>
    <s v="Full"/>
    <n v="2.4"/>
    <s v="Gas"/>
    <x v="0"/>
    <n v="155"/>
    <s v="Riyadh"/>
    <x v="0"/>
    <n v="48000"/>
    <n v="58000"/>
    <n v="42000"/>
  </r>
  <r>
    <n v="167"/>
    <x v="0"/>
    <s v="Corolla"/>
    <n v="2017"/>
    <n v="8"/>
    <s v="Saudi"/>
    <s v="White"/>
    <s v="Standard"/>
    <n v="1.6"/>
    <s v="Gas"/>
    <x v="0"/>
    <n v="249410"/>
    <s v="Dammam"/>
    <x v="1"/>
    <n v="43000"/>
    <n v="58000"/>
    <n v="65000"/>
  </r>
  <r>
    <n v="168"/>
    <x v="3"/>
    <s v="Taurus"/>
    <n v="2013"/>
    <n v="12"/>
    <s v="Saudi"/>
    <s v="Silver"/>
    <s v="Standard"/>
    <n v="3.5"/>
    <s v="Gas"/>
    <x v="0"/>
    <n v="87108"/>
    <s v="Riyadh"/>
    <x v="0"/>
    <n v="56500"/>
    <n v="58000"/>
    <n v="55000"/>
  </r>
  <r>
    <n v="169"/>
    <x v="3"/>
    <s v="Flex"/>
    <n v="2017"/>
    <n v="8"/>
    <s v="Gulf Arabic"/>
    <s v="White"/>
    <s v="Standard"/>
    <n v="2.5"/>
    <s v="Gas"/>
    <x v="0"/>
    <n v="110000"/>
    <s v="Riyadh"/>
    <x v="0"/>
    <n v="67000"/>
    <n v="58000"/>
    <n v="55000"/>
  </r>
  <r>
    <n v="170"/>
    <x v="0"/>
    <s v="Land Cruiser Pickup"/>
    <n v="2018"/>
    <n v="7"/>
    <s v="Saudi"/>
    <s v="Another Color"/>
    <s v="Full"/>
    <n v="4"/>
    <s v="Gas"/>
    <x v="1"/>
    <n v="75000"/>
    <s v="Dammam"/>
    <x v="1"/>
    <n v="125000"/>
    <n v="58000"/>
    <n v="65000"/>
  </r>
  <r>
    <n v="171"/>
    <x v="5"/>
    <s v="Sierra"/>
    <n v="2017"/>
    <n v="8"/>
    <s v="Gulf Arabic"/>
    <s v="Black"/>
    <s v="Full"/>
    <n v="5.3"/>
    <s v="Gas"/>
    <x v="0"/>
    <n v="108000"/>
    <s v="Riyadh"/>
    <x v="0"/>
    <n v="95000"/>
    <n v="58000"/>
    <n v="72000"/>
  </r>
  <r>
    <n v="172"/>
    <x v="8"/>
    <s v="Cadenza"/>
    <n v="2016"/>
    <n v="9"/>
    <s v="Saudi"/>
    <s v="White"/>
    <s v="Standard"/>
    <n v="3.3"/>
    <s v="Gas"/>
    <x v="0"/>
    <n v="145000"/>
    <s v="Riyadh"/>
    <x v="0"/>
    <n v="63000"/>
    <n v="58000"/>
    <n v="40000"/>
  </r>
  <r>
    <n v="173"/>
    <x v="24"/>
    <s v="X"/>
    <n v="2020"/>
    <n v="5"/>
    <s v="Gulf Arabic"/>
    <s v="White"/>
    <s v="Semi Full"/>
    <n v="2"/>
    <s v="Gas"/>
    <x v="0"/>
    <n v="22000"/>
    <s v="Dammam"/>
    <x v="1"/>
    <n v="130000"/>
    <n v="58000"/>
    <n v="110000"/>
  </r>
  <r>
    <n v="174"/>
    <x v="0"/>
    <s v="Land Cruiser"/>
    <n v="2012"/>
    <n v="13"/>
    <s v="Saudi"/>
    <s v="Grey"/>
    <s v="Full"/>
    <n v="1"/>
    <s v="Gas"/>
    <x v="0"/>
    <n v="448000"/>
    <s v="Riyadh"/>
    <x v="0"/>
    <n v="109000"/>
    <n v="58000"/>
    <n v="65000"/>
  </r>
  <r>
    <n v="175"/>
    <x v="0"/>
    <s v="Camry"/>
    <n v="2015"/>
    <n v="10"/>
    <s v="Saudi"/>
    <s v="White"/>
    <s v="Standard"/>
    <n v="2.5"/>
    <s v="Gas"/>
    <x v="0"/>
    <n v="120000"/>
    <s v="Dammam"/>
    <x v="1"/>
    <n v="48000"/>
    <n v="58000"/>
    <n v="65000"/>
  </r>
  <r>
    <n v="176"/>
    <x v="0"/>
    <s v="Hiace"/>
    <n v="2016"/>
    <n v="9"/>
    <s v="Saudi"/>
    <s v="White"/>
    <s v="Standard"/>
    <n v="2.7"/>
    <s v="Gas"/>
    <x v="1"/>
    <n v="264000"/>
    <s v="Dammam"/>
    <x v="1"/>
    <n v="65000"/>
    <n v="58000"/>
    <n v="65000"/>
  </r>
  <r>
    <n v="177"/>
    <x v="23"/>
    <s v="A8"/>
    <n v="2013"/>
    <n v="12"/>
    <s v="Other"/>
    <s v="Black"/>
    <s v="Full"/>
    <n v="4"/>
    <s v="Gas"/>
    <x v="0"/>
    <n v="100000"/>
    <s v="Riyadh"/>
    <x v="0"/>
    <n v="108000"/>
    <n v="58000"/>
    <n v="91000"/>
  </r>
  <r>
    <n v="178"/>
    <x v="11"/>
    <s v="Silverado"/>
    <n v="2014"/>
    <n v="11"/>
    <s v="Saudi"/>
    <s v="Red"/>
    <s v="Semi Full"/>
    <n v="5.3"/>
    <s v="Gas"/>
    <x v="0"/>
    <n v="213000"/>
    <s v="Dammam"/>
    <x v="1"/>
    <n v="70000"/>
    <n v="58000"/>
    <n v="60000"/>
  </r>
  <r>
    <n v="179"/>
    <x v="0"/>
    <s v="Land Cruiser"/>
    <n v="2015"/>
    <n v="10"/>
    <s v="Saudi"/>
    <s v="Grey"/>
    <s v="Full"/>
    <n v="4"/>
    <s v="Gas"/>
    <x v="0"/>
    <n v="180000"/>
    <s v="Dammam"/>
    <x v="1"/>
    <n v="135000"/>
    <n v="58000"/>
    <n v="65000"/>
  </r>
  <r>
    <n v="180"/>
    <x v="0"/>
    <s v="Land Cruiser"/>
    <n v="2016"/>
    <n v="9"/>
    <s v="Gulf Arabic"/>
    <s v="White"/>
    <s v="Full"/>
    <n v="4"/>
    <s v="Gas"/>
    <x v="1"/>
    <n v="220000"/>
    <s v="Dammam"/>
    <x v="1"/>
    <n v="130000"/>
    <n v="58000"/>
    <n v="65000"/>
  </r>
  <r>
    <n v="181"/>
    <x v="0"/>
    <s v="Corolla"/>
    <n v="2020"/>
    <n v="5"/>
    <s v="Saudi"/>
    <s v="Another Color"/>
    <s v="Standard"/>
    <n v="1.6"/>
    <s v="Gas"/>
    <x v="0"/>
    <n v="16479"/>
    <s v="Riyadh"/>
    <x v="0"/>
    <n v="56000"/>
    <n v="58000"/>
    <n v="65000"/>
  </r>
  <r>
    <n v="182"/>
    <x v="13"/>
    <s v="Accord"/>
    <n v="2019"/>
    <n v="6"/>
    <s v="Gulf Arabic"/>
    <s v="White"/>
    <s v="Full"/>
    <n v="2"/>
    <s v="Gas"/>
    <x v="0"/>
    <n v="45000"/>
    <s v="Riyadh"/>
    <x v="0"/>
    <n v="102000"/>
    <n v="58000"/>
    <n v="60500"/>
  </r>
  <r>
    <n v="183"/>
    <x v="10"/>
    <s v="Accent"/>
    <n v="2017"/>
    <n v="8"/>
    <s v="Saudi"/>
    <s v="Grey"/>
    <s v="Semi Full"/>
    <n v="1.4"/>
    <s v="Gas"/>
    <x v="0"/>
    <n v="147000"/>
    <s v="Riyadh"/>
    <x v="0"/>
    <n v="29000"/>
    <n v="58000"/>
    <n v="42000"/>
  </r>
  <r>
    <n v="184"/>
    <x v="11"/>
    <s v="Impala"/>
    <n v="2014"/>
    <n v="11"/>
    <s v="Saudi"/>
    <s v="White"/>
    <s v="Semi Full"/>
    <n v="3.6"/>
    <s v="Gas"/>
    <x v="0"/>
    <n v="181000"/>
    <s v="Riyadh"/>
    <x v="0"/>
    <n v="60000"/>
    <n v="58000"/>
    <n v="60000"/>
  </r>
  <r>
    <n v="185"/>
    <x v="11"/>
    <s v="Impala"/>
    <n v="2017"/>
    <n v="8"/>
    <s v="Saudi"/>
    <s v="Navy"/>
    <s v="Semi Full"/>
    <n v="3.6"/>
    <s v="Gas"/>
    <x v="0"/>
    <n v="122102"/>
    <s v="Riyadh"/>
    <x v="0"/>
    <n v="53500"/>
    <n v="58000"/>
    <n v="60000"/>
  </r>
  <r>
    <n v="186"/>
    <x v="0"/>
    <s v="FJ"/>
    <n v="2016"/>
    <n v="9"/>
    <s v="Saudi"/>
    <s v="Black"/>
    <s v="Semi Full"/>
    <n v="4"/>
    <s v="Gas"/>
    <x v="0"/>
    <n v="381000"/>
    <s v="Riyadh"/>
    <x v="0"/>
    <n v="88000"/>
    <n v="58000"/>
    <n v="65000"/>
  </r>
  <r>
    <n v="187"/>
    <x v="4"/>
    <s v="Maxima"/>
    <n v="2010"/>
    <n v="15"/>
    <s v="Gulf Arabic"/>
    <s v="Black"/>
    <s v="Full"/>
    <n v="3"/>
    <s v="Gas"/>
    <x v="0"/>
    <n v="280000"/>
    <s v="Riyadh"/>
    <x v="0"/>
    <n v="22000"/>
    <n v="58000"/>
    <n v="36500"/>
  </r>
  <r>
    <n v="188"/>
    <x v="10"/>
    <s v="H1"/>
    <n v="2010"/>
    <n v="15"/>
    <s v="Saudi"/>
    <s v="Blue"/>
    <s v="Standard"/>
    <n v="1.4"/>
    <s v="Gas"/>
    <x v="0"/>
    <n v="147000"/>
    <s v="Riyadh"/>
    <x v="0"/>
    <n v="29000"/>
    <n v="58000"/>
    <n v="42000"/>
  </r>
  <r>
    <n v="189"/>
    <x v="8"/>
    <s v="Cerato"/>
    <n v="2017"/>
    <n v="8"/>
    <s v="Saudi"/>
    <s v="Grey"/>
    <s v="Standard"/>
    <n v="1.6"/>
    <s v="Gas"/>
    <x v="0"/>
    <n v="20000"/>
    <s v="Riyadh"/>
    <x v="0"/>
    <n v="41000"/>
    <n v="58000"/>
    <n v="40000"/>
  </r>
  <r>
    <n v="190"/>
    <x v="7"/>
    <s v="S"/>
    <n v="2010"/>
    <n v="15"/>
    <s v="Other"/>
    <s v="Grey"/>
    <s v="Semi Full"/>
    <n v="5.5"/>
    <s v="Gas"/>
    <x v="0"/>
    <n v="228000"/>
    <s v="Al-Ahsa"/>
    <x v="1"/>
    <n v="63000"/>
    <n v="58000"/>
    <n v="145000"/>
  </r>
  <r>
    <n v="191"/>
    <x v="26"/>
    <s v="Range Rover"/>
    <n v="2006"/>
    <n v="19"/>
    <s v="Saudi"/>
    <s v="Blue"/>
    <s v="Full"/>
    <n v="4.4000000000000004"/>
    <s v="Gas"/>
    <x v="0"/>
    <n v="289000"/>
    <s v="Riyadh"/>
    <x v="0"/>
    <n v="20000"/>
    <n v="58000"/>
    <n v="242500"/>
  </r>
  <r>
    <n v="192"/>
    <x v="0"/>
    <s v="Ciocca"/>
    <n v="2016"/>
    <n v="9"/>
    <s v="Saudi"/>
    <s v="Another Color"/>
    <s v="Standard"/>
    <n v="5.7"/>
    <s v="Gas"/>
    <x v="0"/>
    <n v="348000"/>
    <s v="Riyadh"/>
    <x v="0"/>
    <n v="79000"/>
    <n v="58000"/>
    <n v="65000"/>
  </r>
  <r>
    <n v="193"/>
    <x v="0"/>
    <s v="Yaris"/>
    <n v="2016"/>
    <n v="9"/>
    <s v="Saudi"/>
    <s v="Grey"/>
    <s v="Standard"/>
    <n v="1.5"/>
    <s v="Gas"/>
    <x v="1"/>
    <n v="134000"/>
    <s v="Jubail"/>
    <x v="1"/>
    <n v="23000"/>
    <n v="58000"/>
    <n v="65000"/>
  </r>
  <r>
    <n v="194"/>
    <x v="11"/>
    <s v="Tahoe"/>
    <n v="2019"/>
    <n v="6"/>
    <s v="Gulf Arabic"/>
    <s v="White"/>
    <s v="Semi Full"/>
    <n v="5.3"/>
    <s v="Gas"/>
    <x v="0"/>
    <n v="32300"/>
    <s v="Aseer"/>
    <x v="4"/>
    <n v="168000"/>
    <n v="58000"/>
    <n v="60000"/>
  </r>
  <r>
    <n v="195"/>
    <x v="6"/>
    <s v="CX9"/>
    <n v="2016"/>
    <n v="9"/>
    <s v="Saudi"/>
    <s v="Another Color"/>
    <s v="Full"/>
    <n v="2.5"/>
    <s v="Gas"/>
    <x v="0"/>
    <n v="91000"/>
    <s v="Dammam"/>
    <x v="1"/>
    <n v="75000"/>
    <n v="58000"/>
    <n v="56000"/>
  </r>
  <r>
    <n v="196"/>
    <x v="0"/>
    <s v="Camry"/>
    <n v="2016"/>
    <n v="9"/>
    <s v="Saudi"/>
    <s v="Brown"/>
    <s v="Standard"/>
    <n v="2.5"/>
    <s v="Gas"/>
    <x v="0"/>
    <n v="136111"/>
    <s v="Riyadh"/>
    <x v="0"/>
    <n v="53500"/>
    <n v="58000"/>
    <n v="65000"/>
  </r>
  <r>
    <n v="197"/>
    <x v="4"/>
    <s v="Datsun"/>
    <n v="2016"/>
    <n v="9"/>
    <s v="Gulf Arabic"/>
    <s v="White"/>
    <s v="Full"/>
    <n v="2.4"/>
    <s v="Gas"/>
    <x v="1"/>
    <n v="188"/>
    <s v="Hail"/>
    <x v="8"/>
    <n v="33000"/>
    <n v="58000"/>
    <n v="36500"/>
  </r>
  <r>
    <n v="198"/>
    <x v="0"/>
    <s v="Corolla"/>
    <n v="2017"/>
    <n v="8"/>
    <s v="Saudi"/>
    <s v="Silver"/>
    <s v="Standard"/>
    <n v="1.6"/>
    <s v="Gas"/>
    <x v="0"/>
    <n v="110000"/>
    <s v="Dammam"/>
    <x v="1"/>
    <n v="45000"/>
    <n v="58000"/>
    <n v="65000"/>
  </r>
  <r>
    <n v="199"/>
    <x v="3"/>
    <s v="Fusion"/>
    <n v="2016"/>
    <n v="9"/>
    <s v="Saudi"/>
    <s v="Another Color"/>
    <s v="Standard"/>
    <n v="2.5"/>
    <s v="Gas"/>
    <x v="0"/>
    <n v="107590"/>
    <s v="Riyadh"/>
    <x v="0"/>
    <n v="54500"/>
    <n v="58000"/>
    <n v="55000"/>
  </r>
  <r>
    <n v="200"/>
    <x v="8"/>
    <s v="Soul"/>
    <n v="2014"/>
    <n v="11"/>
    <s v="Saudi"/>
    <s v="Green"/>
    <s v="Semi Full"/>
    <n v="1.6"/>
    <s v="Gas"/>
    <x v="0"/>
    <n v="157603"/>
    <s v="Riyadh"/>
    <x v="0"/>
    <n v="31500"/>
    <n v="58000"/>
    <n v="40000"/>
  </r>
  <r>
    <n v="201"/>
    <x v="10"/>
    <s v="Accent"/>
    <n v="2015"/>
    <n v="10"/>
    <s v="Saudi"/>
    <s v="White"/>
    <s v="Standard"/>
    <n v="1.4"/>
    <s v="Gas"/>
    <x v="0"/>
    <n v="105000"/>
    <s v="Dammam"/>
    <x v="1"/>
    <n v="24000"/>
    <n v="58000"/>
    <n v="42000"/>
  </r>
  <r>
    <n v="202"/>
    <x v="6"/>
    <s v="CX9"/>
    <n v="2015"/>
    <n v="10"/>
    <s v="Saudi"/>
    <s v="White"/>
    <s v="Full"/>
    <n v="3.7"/>
    <s v="Gas"/>
    <x v="0"/>
    <n v="217162"/>
    <s v="Riyadh"/>
    <x v="0"/>
    <n v="68500"/>
    <n v="58000"/>
    <n v="56000"/>
  </r>
  <r>
    <n v="203"/>
    <x v="25"/>
    <s v="Pajero"/>
    <n v="2016"/>
    <n v="9"/>
    <s v="Saudi"/>
    <s v="White"/>
    <s v="Full"/>
    <n v="3.8"/>
    <s v="Gas"/>
    <x v="0"/>
    <n v="75000"/>
    <s v="Jeddah"/>
    <x v="3"/>
    <n v="70000"/>
    <n v="58000"/>
    <n v="54000"/>
  </r>
  <r>
    <n v="204"/>
    <x v="0"/>
    <s v="FJ"/>
    <n v="2020"/>
    <n v="5"/>
    <s v="Gulf Arabic"/>
    <s v="White"/>
    <s v="Full"/>
    <n v="4"/>
    <s v="Gas"/>
    <x v="0"/>
    <n v="22300"/>
    <s v="Riyadh"/>
    <x v="0"/>
    <n v="132000"/>
    <n v="58000"/>
    <n v="65000"/>
  </r>
  <r>
    <n v="205"/>
    <x v="16"/>
    <s v="F-Pace"/>
    <n v="2018"/>
    <n v="7"/>
    <s v="Saudi"/>
    <s v="White"/>
    <s v="Full"/>
    <n v="2.5"/>
    <s v="Gas"/>
    <x v="0"/>
    <n v="70000"/>
    <s v="Jeddah"/>
    <x v="3"/>
    <n v="145000"/>
    <n v="58000"/>
    <n v="155000"/>
  </r>
  <r>
    <n v="206"/>
    <x v="7"/>
    <s v="C"/>
    <n v="2015"/>
    <n v="10"/>
    <s v="Gulf Arabic"/>
    <s v="Black"/>
    <s v="Semi Full"/>
    <n v="2"/>
    <s v="Gas"/>
    <x v="0"/>
    <n v="85000"/>
    <s v="Qassim"/>
    <x v="6"/>
    <n v="119000"/>
    <n v="58000"/>
    <n v="145000"/>
  </r>
  <r>
    <n v="207"/>
    <x v="3"/>
    <s v="Expedition"/>
    <n v="2016"/>
    <n v="9"/>
    <s v="Gulf Arabic"/>
    <s v="Black"/>
    <s v="Full"/>
    <n v="5.4"/>
    <s v="Gas"/>
    <x v="0"/>
    <n v="100000"/>
    <s v="Qassim"/>
    <x v="6"/>
    <n v="98000"/>
    <n v="58000"/>
    <n v="55000"/>
  </r>
  <r>
    <n v="208"/>
    <x v="5"/>
    <s v="Yukon"/>
    <n v="2014"/>
    <n v="11"/>
    <s v="Saudi"/>
    <s v="Bronze"/>
    <s v="Semi Full"/>
    <n v="5.3"/>
    <s v="Gas"/>
    <x v="0"/>
    <n v="235000"/>
    <s v="Dammam"/>
    <x v="1"/>
    <n v="72000"/>
    <n v="58000"/>
    <n v="72000"/>
  </r>
  <r>
    <n v="209"/>
    <x v="11"/>
    <s v="Malibu"/>
    <n v="2010"/>
    <n v="15"/>
    <s v="Saudi"/>
    <s v="Navy"/>
    <s v="Full"/>
    <n v="3.6"/>
    <s v="Gas"/>
    <x v="0"/>
    <n v="26000"/>
    <s v="Riyadh"/>
    <x v="0"/>
    <n v="17000"/>
    <n v="58000"/>
    <n v="60000"/>
  </r>
  <r>
    <n v="210"/>
    <x v="3"/>
    <s v="Explorer"/>
    <n v="2012"/>
    <n v="13"/>
    <s v="Saudi"/>
    <s v="Black"/>
    <s v="Standard"/>
    <n v="3.5"/>
    <s v="Gas"/>
    <x v="0"/>
    <n v="336000"/>
    <s v="Dammam"/>
    <x v="1"/>
    <n v="35000"/>
    <n v="58000"/>
    <n v="55000"/>
  </r>
  <r>
    <n v="211"/>
    <x v="1"/>
    <s v="ES"/>
    <n v="2016"/>
    <n v="9"/>
    <s v="Other"/>
    <s v="White"/>
    <s v="Full"/>
    <n v="1.5"/>
    <s v="Gas"/>
    <x v="0"/>
    <n v="100000"/>
    <s v="Aseer"/>
    <x v="4"/>
    <n v="128000"/>
    <n v="58000"/>
    <n v="142000"/>
  </r>
  <r>
    <n v="212"/>
    <x v="8"/>
    <s v="Sportage"/>
    <n v="2016"/>
    <n v="9"/>
    <s v="Saudi"/>
    <s v="Black"/>
    <s v="Full"/>
    <n v="2.4"/>
    <s v="Gas"/>
    <x v="0"/>
    <n v="190000"/>
    <s v="Riyadh"/>
    <x v="0"/>
    <n v="62000"/>
    <n v="58000"/>
    <n v="40000"/>
  </r>
  <r>
    <n v="213"/>
    <x v="10"/>
    <s v="Elantra"/>
    <n v="2019"/>
    <n v="6"/>
    <s v="Saudi"/>
    <s v="Silver"/>
    <s v="Standard"/>
    <n v="2"/>
    <s v="Gas"/>
    <x v="0"/>
    <n v="22999"/>
    <s v="Riyadh"/>
    <x v="0"/>
    <n v="53000"/>
    <n v="58000"/>
    <n v="42000"/>
  </r>
  <r>
    <n v="214"/>
    <x v="10"/>
    <s v="Elantra"/>
    <n v="2014"/>
    <n v="11"/>
    <s v="Saudi"/>
    <s v="Black"/>
    <s v="Full"/>
    <n v="2"/>
    <s v="Gas"/>
    <x v="0"/>
    <n v="288051"/>
    <s v="Riyadh"/>
    <x v="0"/>
    <n v="28000"/>
    <n v="58000"/>
    <n v="42000"/>
  </r>
  <r>
    <n v="215"/>
    <x v="10"/>
    <s v="Azera"/>
    <n v="2013"/>
    <n v="12"/>
    <s v="Saudi"/>
    <s v="Grey"/>
    <s v="Full"/>
    <n v="3"/>
    <s v="Gas"/>
    <x v="0"/>
    <n v="284000"/>
    <s v="Riyadh"/>
    <x v="0"/>
    <n v="32000"/>
    <n v="58000"/>
    <n v="42000"/>
  </r>
  <r>
    <n v="216"/>
    <x v="1"/>
    <s v="GS"/>
    <n v="2016"/>
    <n v="9"/>
    <s v="Other"/>
    <s v="Silver"/>
    <s v="Semi Full"/>
    <n v="2.5"/>
    <s v="Gas"/>
    <x v="0"/>
    <n v="58000"/>
    <s v="Dammam"/>
    <x v="1"/>
    <n v="137000"/>
    <n v="58000"/>
    <n v="142000"/>
  </r>
  <r>
    <n v="217"/>
    <x v="19"/>
    <s v="Eado"/>
    <n v="2020"/>
    <n v="5"/>
    <s v="Saudi"/>
    <s v="Red"/>
    <s v="Semi Full"/>
    <n v="1.6"/>
    <s v="Gas"/>
    <x v="0"/>
    <n v="91000"/>
    <s v="Dammam"/>
    <x v="1"/>
    <n v="43000"/>
    <n v="58000"/>
    <n v="44000"/>
  </r>
  <r>
    <n v="218"/>
    <x v="7"/>
    <s v="C"/>
    <n v="2016"/>
    <n v="9"/>
    <s v="Other"/>
    <s v="Grey"/>
    <s v="Full"/>
    <n v="2"/>
    <s v="Gas"/>
    <x v="0"/>
    <n v="120000"/>
    <s v="Riyadh"/>
    <x v="0"/>
    <n v="114000"/>
    <n v="58000"/>
    <n v="145000"/>
  </r>
  <r>
    <n v="219"/>
    <x v="3"/>
    <s v="Taurus"/>
    <n v="2017"/>
    <n v="8"/>
    <s v="Other"/>
    <s v="Grey"/>
    <s v="Semi Full"/>
    <n v="3.5"/>
    <s v="Gas"/>
    <x v="0"/>
    <n v="131000"/>
    <s v="Dammam"/>
    <x v="1"/>
    <n v="67000"/>
    <n v="58000"/>
    <n v="55000"/>
  </r>
  <r>
    <n v="220"/>
    <x v="4"/>
    <s v="Patrol"/>
    <n v="2012"/>
    <n v="13"/>
    <s v="Saudi"/>
    <s v="White"/>
    <s v="Semi Full"/>
    <n v="5.6"/>
    <s v="Gas"/>
    <x v="0"/>
    <n v="381000"/>
    <s v="Riyadh"/>
    <x v="0"/>
    <n v="75000"/>
    <n v="58000"/>
    <n v="36500"/>
  </r>
  <r>
    <n v="221"/>
    <x v="0"/>
    <s v="Hiace"/>
    <n v="2007"/>
    <n v="18"/>
    <s v="Saudi"/>
    <s v="White"/>
    <s v="Standard"/>
    <n v="2.7"/>
    <s v="Gas"/>
    <x v="1"/>
    <n v="230"/>
    <s v="Jeddah"/>
    <x v="3"/>
    <n v="25000"/>
    <n v="58000"/>
    <n v="65000"/>
  </r>
  <r>
    <n v="222"/>
    <x v="10"/>
    <s v="Accent"/>
    <n v="2017"/>
    <n v="8"/>
    <s v="Saudi"/>
    <s v="White"/>
    <s v="Standard"/>
    <n v="1.4"/>
    <s v="Gas"/>
    <x v="0"/>
    <n v="108000"/>
    <s v="Riyadh"/>
    <x v="0"/>
    <n v="29000"/>
    <n v="58000"/>
    <n v="42000"/>
  </r>
  <r>
    <n v="223"/>
    <x v="1"/>
    <s v="LX"/>
    <n v="2013"/>
    <n v="12"/>
    <s v="Saudi"/>
    <s v="Silver"/>
    <s v="Standard"/>
    <n v="5.7"/>
    <s v="Gas"/>
    <x v="0"/>
    <n v="240000"/>
    <s v="Riyadh"/>
    <x v="0"/>
    <n v="145000"/>
    <n v="58000"/>
    <n v="142000"/>
  </r>
  <r>
    <n v="224"/>
    <x v="10"/>
    <s v="Elantra"/>
    <n v="2014"/>
    <n v="11"/>
    <s v="Saudi"/>
    <s v="Grey"/>
    <s v="Full"/>
    <n v="2"/>
    <s v="Gas"/>
    <x v="0"/>
    <n v="290000"/>
    <s v="Riyadh"/>
    <x v="0"/>
    <n v="33500"/>
    <n v="58000"/>
    <n v="42000"/>
  </r>
  <r>
    <n v="225"/>
    <x v="1"/>
    <s v="LX"/>
    <n v="2020"/>
    <n v="5"/>
    <s v="Saudi"/>
    <s v="White"/>
    <s v="Full"/>
    <n v="5.7"/>
    <s v="Gas"/>
    <x v="0"/>
    <n v="14000"/>
    <s v="Jeddah"/>
    <x v="3"/>
    <n v="420000"/>
    <n v="58000"/>
    <n v="142000"/>
  </r>
  <r>
    <n v="226"/>
    <x v="0"/>
    <s v="Land Cruiser"/>
    <n v="2002"/>
    <n v="23"/>
    <s v="Saudi"/>
    <s v="White"/>
    <s v="Semi Full"/>
    <n v="4"/>
    <s v="Gas"/>
    <x v="1"/>
    <n v="3000"/>
    <s v="Dammam"/>
    <x v="1"/>
    <n v="42000"/>
    <n v="58000"/>
    <n v="65000"/>
  </r>
  <r>
    <n v="227"/>
    <x v="4"/>
    <s v="Sunny"/>
    <n v="2016"/>
    <n v="9"/>
    <s v="Gulf Arabic"/>
    <s v="White"/>
    <s v="Standard"/>
    <n v="1.5"/>
    <s v="Gas"/>
    <x v="0"/>
    <n v="158000"/>
    <s v="Qassim"/>
    <x v="6"/>
    <n v="23000"/>
    <n v="58000"/>
    <n v="36500"/>
  </r>
  <r>
    <n v="228"/>
    <x v="0"/>
    <s v="Corolla"/>
    <n v="2018"/>
    <n v="7"/>
    <s v="Saudi"/>
    <s v="Silver"/>
    <s v="Standard"/>
    <n v="1.6"/>
    <s v="Gas"/>
    <x v="0"/>
    <n v="90000"/>
    <s v="Riyadh"/>
    <x v="0"/>
    <n v="48500"/>
    <n v="58000"/>
    <n v="65000"/>
  </r>
  <r>
    <n v="229"/>
    <x v="4"/>
    <s v="Sentra"/>
    <n v="2016"/>
    <n v="9"/>
    <s v="Saudi"/>
    <s v="White"/>
    <s v="Standard"/>
    <n v="1.6"/>
    <s v="Gas"/>
    <x v="0"/>
    <n v="188000"/>
    <s v="Riyadh"/>
    <x v="0"/>
    <n v="32000"/>
    <n v="58000"/>
    <n v="36500"/>
  </r>
  <r>
    <n v="230"/>
    <x v="5"/>
    <s v="Yukon"/>
    <n v="2016"/>
    <n v="9"/>
    <s v="Saudi"/>
    <s v="Golden"/>
    <s v="Semi Full"/>
    <n v="5.5"/>
    <s v="Gas"/>
    <x v="0"/>
    <n v="145000"/>
    <s v="Al-Medina"/>
    <x v="2"/>
    <n v="100000"/>
    <n v="58000"/>
    <n v="72000"/>
  </r>
  <r>
    <n v="231"/>
    <x v="28"/>
    <s v="Terios Ground"/>
    <n v="2015"/>
    <n v="10"/>
    <s v="Saudi"/>
    <s v="Red"/>
    <s v="Full"/>
    <n v="1.5"/>
    <s v="Gas"/>
    <x v="0"/>
    <n v="98000"/>
    <s v="Dammam"/>
    <x v="1"/>
    <n v="35000"/>
    <n v="58000"/>
    <n v="32000"/>
  </r>
  <r>
    <n v="232"/>
    <x v="29"/>
    <s v="Flying Spur"/>
    <n v="2010"/>
    <n v="15"/>
    <s v="Saudi"/>
    <s v="Another Color"/>
    <s v="Full"/>
    <n v="5"/>
    <s v="Gas"/>
    <x v="0"/>
    <n v="58000"/>
    <s v="Dammam"/>
    <x v="1"/>
    <n v="175000"/>
    <n v="58000"/>
    <n v="310000"/>
  </r>
  <r>
    <n v="233"/>
    <x v="10"/>
    <s v="Sonata"/>
    <n v="2018"/>
    <n v="7"/>
    <s v="Saudi"/>
    <s v="Silver"/>
    <s v="Standard"/>
    <n v="2.5"/>
    <s v="Gas"/>
    <x v="0"/>
    <n v="71629"/>
    <s v="Riyadh"/>
    <x v="0"/>
    <n v="50000"/>
    <n v="58000"/>
    <n v="42000"/>
  </r>
  <r>
    <n v="234"/>
    <x v="11"/>
    <s v="Spark"/>
    <n v="2017"/>
    <n v="8"/>
    <s v="Saudi"/>
    <s v="White"/>
    <s v="Semi Full"/>
    <n v="1.4"/>
    <s v="Gas"/>
    <x v="0"/>
    <n v="108"/>
    <s v="Dammam"/>
    <x v="1"/>
    <n v="20000"/>
    <n v="58000"/>
    <n v="60000"/>
  </r>
  <r>
    <n v="235"/>
    <x v="3"/>
    <s v="Taurus"/>
    <n v="2016"/>
    <n v="9"/>
    <s v="Saudi"/>
    <s v="Silver"/>
    <s v="Semi Full"/>
    <n v="2"/>
    <s v="Gas"/>
    <x v="0"/>
    <n v="148000"/>
    <s v="Makkah"/>
    <x v="3"/>
    <n v="58000"/>
    <n v="58000"/>
    <n v="55000"/>
  </r>
  <r>
    <n v="236"/>
    <x v="4"/>
    <s v="Datsun"/>
    <n v="2012"/>
    <n v="13"/>
    <s v="Saudi"/>
    <s v="White"/>
    <s v="Standard"/>
    <n v="1"/>
    <s v="Gas"/>
    <x v="1"/>
    <n v="333000"/>
    <s v="Makkah"/>
    <x v="3"/>
    <n v="18000"/>
    <n v="58000"/>
    <n v="36500"/>
  </r>
  <r>
    <n v="237"/>
    <x v="10"/>
    <s v="Sonata"/>
    <n v="2011"/>
    <n v="14"/>
    <s v="Saudi"/>
    <s v="Black"/>
    <s v="Semi Full"/>
    <n v="2.4"/>
    <s v="Gas"/>
    <x v="0"/>
    <n v="29000"/>
    <s v="Riyadh"/>
    <x v="0"/>
    <n v="23000"/>
    <n v="58000"/>
    <n v="42000"/>
  </r>
  <r>
    <n v="238"/>
    <x v="10"/>
    <s v="Azera"/>
    <n v="2015"/>
    <n v="10"/>
    <s v="Saudi"/>
    <s v="Black"/>
    <s v="Semi Full"/>
    <n v="3"/>
    <s v="Gas"/>
    <x v="0"/>
    <n v="222306"/>
    <s v="Riyadh"/>
    <x v="0"/>
    <n v="38000"/>
    <n v="58000"/>
    <n v="42000"/>
  </r>
  <r>
    <n v="239"/>
    <x v="0"/>
    <s v="Camry"/>
    <n v="2016"/>
    <n v="9"/>
    <s v="Saudi"/>
    <s v="White"/>
    <s v="Standard"/>
    <n v="2.5"/>
    <s v="Gas"/>
    <x v="0"/>
    <n v="130000"/>
    <s v="Jeddah"/>
    <x v="3"/>
    <n v="55000"/>
    <n v="58000"/>
    <n v="65000"/>
  </r>
  <r>
    <n v="240"/>
    <x v="23"/>
    <s v="A6"/>
    <n v="2013"/>
    <n v="12"/>
    <s v="Saudi"/>
    <s v="Black"/>
    <s v="Semi Full"/>
    <n v="3"/>
    <s v="Gas"/>
    <x v="0"/>
    <n v="75000"/>
    <s v="Riyadh"/>
    <x v="0"/>
    <n v="70000"/>
    <n v="58000"/>
    <n v="91000"/>
  </r>
  <r>
    <n v="241"/>
    <x v="26"/>
    <s v="Range Rover"/>
    <n v="2006"/>
    <n v="19"/>
    <s v="Saudi"/>
    <s v="White"/>
    <s v="Full"/>
    <n v="5"/>
    <s v="Gas"/>
    <x v="0"/>
    <n v="220000"/>
    <s v="Dammam"/>
    <x v="1"/>
    <n v="30000"/>
    <n v="58000"/>
    <n v="242500"/>
  </r>
  <r>
    <n v="242"/>
    <x v="10"/>
    <s v="Senta fe"/>
    <n v="2016"/>
    <n v="9"/>
    <s v="Saudi"/>
    <s v="White"/>
    <s v="Semi Full"/>
    <n v="3"/>
    <s v="Gas"/>
    <x v="0"/>
    <n v="131"/>
    <s v="Riyadh"/>
    <x v="0"/>
    <n v="65000"/>
    <n v="58000"/>
    <n v="42000"/>
  </r>
  <r>
    <n v="243"/>
    <x v="10"/>
    <s v="Azera"/>
    <n v="2018"/>
    <n v="7"/>
    <s v="Saudi"/>
    <s v="White"/>
    <s v="Semi Full"/>
    <n v="3.5"/>
    <s v="Gas"/>
    <x v="0"/>
    <n v="72900"/>
    <s v="Riyadh"/>
    <x v="0"/>
    <n v="80000"/>
    <n v="58000"/>
    <n v="42000"/>
  </r>
  <r>
    <n v="244"/>
    <x v="0"/>
    <s v="Hilux"/>
    <n v="2017"/>
    <n v="8"/>
    <s v="Saudi"/>
    <s v="White"/>
    <s v="Standard"/>
    <n v="2.7"/>
    <s v="Gas"/>
    <x v="1"/>
    <n v="73000"/>
    <s v="Dammam"/>
    <x v="1"/>
    <n v="72000"/>
    <n v="58000"/>
    <n v="65000"/>
  </r>
  <r>
    <n v="245"/>
    <x v="0"/>
    <s v="Corolla"/>
    <n v="2016"/>
    <n v="9"/>
    <s v="Saudi"/>
    <s v="White"/>
    <s v="Standard"/>
    <n v="1.6"/>
    <s v="Gas"/>
    <x v="0"/>
    <n v="238000"/>
    <s v="Dammam"/>
    <x v="1"/>
    <n v="40500"/>
    <n v="58000"/>
    <n v="65000"/>
  </r>
  <r>
    <n v="246"/>
    <x v="1"/>
    <s v="LX"/>
    <n v="2006"/>
    <n v="19"/>
    <s v="Gulf Arabic"/>
    <s v="Bronze"/>
    <s v="Full"/>
    <n v="5.7"/>
    <s v="Gas"/>
    <x v="0"/>
    <n v="390000"/>
    <s v="Riyadh"/>
    <x v="0"/>
    <n v="74000"/>
    <n v="58000"/>
    <n v="142000"/>
  </r>
  <r>
    <n v="247"/>
    <x v="7"/>
    <s v="C"/>
    <n v="2019"/>
    <n v="6"/>
    <s v="Saudi"/>
    <s v="Silver"/>
    <s v="Semi Full"/>
    <n v="2"/>
    <s v="Gas"/>
    <x v="0"/>
    <n v="44000"/>
    <s v="Dammam"/>
    <x v="1"/>
    <n v="185000"/>
    <n v="58000"/>
    <n v="145000"/>
  </r>
  <r>
    <n v="248"/>
    <x v="0"/>
    <s v="Yaris"/>
    <n v="2016"/>
    <n v="9"/>
    <s v="Saudi"/>
    <s v="White"/>
    <s v="Standard"/>
    <n v="1.5"/>
    <s v="Gas"/>
    <x v="0"/>
    <n v="166000"/>
    <s v="Dammam"/>
    <x v="1"/>
    <n v="28500"/>
    <n v="58000"/>
    <n v="65000"/>
  </r>
  <r>
    <n v="249"/>
    <x v="10"/>
    <s v="Elantra"/>
    <n v="2020"/>
    <n v="5"/>
    <s v="Saudi"/>
    <s v="White"/>
    <s v="Standard"/>
    <n v="2"/>
    <s v="Gas"/>
    <x v="0"/>
    <n v="102000"/>
    <s v="Dammam"/>
    <x v="1"/>
    <n v="53000"/>
    <n v="58000"/>
    <n v="42000"/>
  </r>
  <r>
    <n v="250"/>
    <x v="0"/>
    <s v="Rav4"/>
    <n v="2017"/>
    <n v="8"/>
    <s v="Saudi"/>
    <s v="Silver"/>
    <s v="Full"/>
    <n v="2.5"/>
    <s v="Gas"/>
    <x v="0"/>
    <n v="174000"/>
    <s v="Jeddah"/>
    <x v="3"/>
    <n v="77000"/>
    <n v="58000"/>
    <n v="65000"/>
  </r>
  <r>
    <n v="251"/>
    <x v="5"/>
    <s v="Suburban"/>
    <n v="2004"/>
    <n v="21"/>
    <s v="Saudi"/>
    <s v="Silver"/>
    <s v="Semi Full"/>
    <n v="5.3"/>
    <s v="Gas"/>
    <x v="0"/>
    <n v="135000"/>
    <s v="Aseer"/>
    <x v="4"/>
    <n v="18500"/>
    <n v="58000"/>
    <n v="72000"/>
  </r>
  <r>
    <n v="252"/>
    <x v="1"/>
    <s v="IS"/>
    <n v="2016"/>
    <n v="9"/>
    <s v="Other"/>
    <s v="Silver"/>
    <s v="Full"/>
    <n v="3.5"/>
    <s v="Gas"/>
    <x v="0"/>
    <n v="132000"/>
    <s v="Dammam"/>
    <x v="1"/>
    <n v="90000"/>
    <n v="58000"/>
    <n v="142000"/>
  </r>
  <r>
    <n v="253"/>
    <x v="24"/>
    <s v="The 5"/>
    <n v="2008"/>
    <n v="17"/>
    <s v="Other"/>
    <s v="Black"/>
    <s v="Full"/>
    <n v="4.8"/>
    <s v="Gas"/>
    <x v="0"/>
    <n v="285627"/>
    <s v="Riyadh"/>
    <x v="0"/>
    <n v="30000"/>
    <n v="58000"/>
    <n v="110000"/>
  </r>
  <r>
    <n v="254"/>
    <x v="0"/>
    <s v="Corolla"/>
    <n v="2018"/>
    <n v="7"/>
    <s v="Saudi"/>
    <s v="White"/>
    <s v="Standard"/>
    <n v="1.6"/>
    <s v="Gas"/>
    <x v="0"/>
    <n v="100000"/>
    <s v="Jeddah"/>
    <x v="3"/>
    <n v="44000"/>
    <n v="58000"/>
    <n v="65000"/>
  </r>
  <r>
    <n v="255"/>
    <x v="10"/>
    <s v="Tucson"/>
    <n v="2018"/>
    <n v="7"/>
    <s v="Saudi"/>
    <s v="Bronze"/>
    <s v="Semi Full"/>
    <n v="1.6"/>
    <s v="Gas"/>
    <x v="0"/>
    <n v="27900"/>
    <s v="Riyadh"/>
    <x v="0"/>
    <n v="72000"/>
    <n v="58000"/>
    <n v="42000"/>
  </r>
  <r>
    <n v="256"/>
    <x v="0"/>
    <s v="Avalon"/>
    <n v="2012"/>
    <n v="13"/>
    <s v="Saudi"/>
    <s v="White"/>
    <s v="Full"/>
    <n v="3.5"/>
    <s v="Gas"/>
    <x v="0"/>
    <n v="225000"/>
    <s v="Aseer"/>
    <x v="4"/>
    <n v="75000"/>
    <n v="58000"/>
    <n v="65000"/>
  </r>
  <r>
    <n v="257"/>
    <x v="3"/>
    <s v="Other"/>
    <n v="2013"/>
    <n v="12"/>
    <s v="Gulf Arabic"/>
    <s v="Blue"/>
    <s v="Semi Full"/>
    <n v="3"/>
    <s v="Gas"/>
    <x v="0"/>
    <n v="318000"/>
    <s v="Riyadh"/>
    <x v="0"/>
    <n v="40000"/>
    <n v="58000"/>
    <n v="55000"/>
  </r>
  <r>
    <n v="258"/>
    <x v="0"/>
    <s v="Yaris"/>
    <n v="2016"/>
    <n v="9"/>
    <s v="Saudi"/>
    <s v="White"/>
    <s v="Standard"/>
    <n v="1.5"/>
    <s v="Gas"/>
    <x v="0"/>
    <n v="133300"/>
    <s v="Dammam"/>
    <x v="1"/>
    <n v="26000"/>
    <n v="58000"/>
    <n v="65000"/>
  </r>
  <r>
    <n v="259"/>
    <x v="10"/>
    <s v="Senta fe"/>
    <n v="2014"/>
    <n v="11"/>
    <s v="Saudi"/>
    <s v="Black"/>
    <s v="Semi Full"/>
    <n v="3"/>
    <s v="Gas"/>
    <x v="0"/>
    <n v="11111"/>
    <s v="Riyadh"/>
    <x v="0"/>
    <n v="49000"/>
    <n v="58000"/>
    <n v="42000"/>
  </r>
  <r>
    <n v="260"/>
    <x v="0"/>
    <s v="Camry"/>
    <n v="2017"/>
    <n v="8"/>
    <s v="Saudi"/>
    <s v="Grey"/>
    <s v="Standard"/>
    <n v="2.5"/>
    <s v="Gas"/>
    <x v="0"/>
    <n v="73000"/>
    <s v="Dammam"/>
    <x v="1"/>
    <n v="58000"/>
    <n v="58000"/>
    <n v="65000"/>
  </r>
  <r>
    <n v="261"/>
    <x v="30"/>
    <s v="MKX"/>
    <n v="2016"/>
    <n v="9"/>
    <s v="Other"/>
    <s v="White"/>
    <s v="Full"/>
    <n v="3.7"/>
    <s v="Gas"/>
    <x v="0"/>
    <n v="99000"/>
    <s v="Dammam"/>
    <x v="1"/>
    <n v="99000"/>
    <n v="58000"/>
    <n v="99000"/>
  </r>
  <r>
    <n v="262"/>
    <x v="10"/>
    <s v="Accent"/>
    <n v="2017"/>
    <n v="8"/>
    <s v="Saudi"/>
    <s v="White"/>
    <s v="Semi Full"/>
    <n v="1.6"/>
    <s v="Gas"/>
    <x v="0"/>
    <n v="173700"/>
    <s v="Riyadh"/>
    <x v="0"/>
    <n v="30000"/>
    <n v="58000"/>
    <n v="42000"/>
  </r>
  <r>
    <n v="263"/>
    <x v="7"/>
    <s v="S"/>
    <n v="2021"/>
    <n v="4"/>
    <s v="Other"/>
    <s v="Black"/>
    <s v="Full"/>
    <n v="3.5"/>
    <s v="Gas"/>
    <x v="0"/>
    <n v="476"/>
    <s v="Riyadh"/>
    <x v="0"/>
    <n v="696000"/>
    <n v="58000"/>
    <n v="145000"/>
  </r>
  <r>
    <n v="264"/>
    <x v="31"/>
    <s v="Copper"/>
    <n v="2016"/>
    <n v="9"/>
    <s v="Gulf Arabic"/>
    <s v="Oily"/>
    <s v="Full"/>
    <n v="2"/>
    <s v="Gas"/>
    <x v="0"/>
    <n v="107000"/>
    <s v="Dammam"/>
    <x v="1"/>
    <n v="80000"/>
    <n v="58000"/>
    <n v="80000"/>
  </r>
  <r>
    <n v="265"/>
    <x v="4"/>
    <s v="Sunny"/>
    <n v="2018"/>
    <n v="7"/>
    <s v="Gulf Arabic"/>
    <s v="Brown"/>
    <s v="Semi Full"/>
    <n v="1.5"/>
    <s v="Gas"/>
    <x v="0"/>
    <n v="106"/>
    <s v="Jeddah"/>
    <x v="3"/>
    <n v="23000"/>
    <n v="58000"/>
    <n v="36500"/>
  </r>
  <r>
    <n v="266"/>
    <x v="0"/>
    <s v="Ciocca"/>
    <n v="2009"/>
    <n v="16"/>
    <s v="Saudi"/>
    <s v="Grey"/>
    <s v="Full"/>
    <n v="5.7"/>
    <s v="Gas"/>
    <x v="0"/>
    <n v="343000"/>
    <s v="Riyadh"/>
    <x v="0"/>
    <n v="60000"/>
    <n v="58000"/>
    <n v="65000"/>
  </r>
  <r>
    <n v="267"/>
    <x v="8"/>
    <s v="Sorento"/>
    <n v="2015"/>
    <n v="10"/>
    <s v="Saudi"/>
    <s v="Brown"/>
    <s v="Standard"/>
    <n v="3.3"/>
    <s v="Gas"/>
    <x v="0"/>
    <n v="94283"/>
    <s v="Riyadh"/>
    <x v="0"/>
    <n v="55500"/>
    <n v="58000"/>
    <n v="40000"/>
  </r>
  <r>
    <n v="268"/>
    <x v="10"/>
    <s v="Sonata"/>
    <n v="2015"/>
    <n v="10"/>
    <s v="Saudi"/>
    <s v="Grey"/>
    <s v="Semi Full"/>
    <n v="2.4"/>
    <s v="Gas"/>
    <x v="0"/>
    <n v="235575"/>
    <s v="Riyadh"/>
    <x v="0"/>
    <n v="47500"/>
    <n v="58000"/>
    <n v="42000"/>
  </r>
  <r>
    <n v="269"/>
    <x v="5"/>
    <s v="Suburban"/>
    <n v="2005"/>
    <n v="20"/>
    <s v="Saudi"/>
    <s v="Another Color"/>
    <s v="Semi Full"/>
    <n v="5.3"/>
    <s v="Gas"/>
    <x v="0"/>
    <n v="420000"/>
    <s v="Dammam"/>
    <x v="1"/>
    <n v="25000"/>
    <n v="58000"/>
    <n v="72000"/>
  </r>
  <r>
    <n v="270"/>
    <x v="30"/>
    <s v="Town Car"/>
    <n v="2005"/>
    <n v="20"/>
    <s v="Saudi"/>
    <s v="Bronze"/>
    <s v="Semi Full"/>
    <n v="5"/>
    <s v="Gas"/>
    <x v="0"/>
    <n v="286"/>
    <s v="Jeddah"/>
    <x v="3"/>
    <n v="14000"/>
    <n v="58000"/>
    <n v="99000"/>
  </r>
  <r>
    <n v="271"/>
    <x v="7"/>
    <s v="C"/>
    <n v="2020"/>
    <n v="5"/>
    <s v="Other"/>
    <s v="White"/>
    <s v="Full"/>
    <n v="3"/>
    <s v="Gas"/>
    <x v="0"/>
    <n v="33000"/>
    <s v="Jeddah"/>
    <x v="3"/>
    <n v="235000"/>
    <n v="58000"/>
    <n v="145000"/>
  </r>
  <r>
    <n v="272"/>
    <x v="1"/>
    <s v="LX"/>
    <n v="2020"/>
    <n v="5"/>
    <s v="Gulf Arabic"/>
    <s v="White"/>
    <s v="Full"/>
    <n v="5.7"/>
    <s v="Gas"/>
    <x v="0"/>
    <n v="455000"/>
    <s v="Riyadh"/>
    <x v="0"/>
    <n v="455000"/>
    <n v="58000"/>
    <n v="142000"/>
  </r>
  <r>
    <n v="273"/>
    <x v="10"/>
    <s v="Azera"/>
    <n v="2018"/>
    <n v="7"/>
    <s v="Saudi"/>
    <s v="White"/>
    <s v="Standard"/>
    <n v="3"/>
    <s v="Gas"/>
    <x v="0"/>
    <n v="147000"/>
    <s v="Riyadh"/>
    <x v="0"/>
    <n v="75000"/>
    <n v="58000"/>
    <n v="42000"/>
  </r>
  <r>
    <n v="274"/>
    <x v="3"/>
    <s v="Edge"/>
    <n v="2012"/>
    <n v="13"/>
    <s v="Saudi"/>
    <s v="Another Color"/>
    <s v="Full"/>
    <n v="3.5"/>
    <s v="Gas"/>
    <x v="0"/>
    <n v="197000"/>
    <s v="Dammam"/>
    <x v="1"/>
    <n v="48500"/>
    <n v="58000"/>
    <n v="55000"/>
  </r>
  <r>
    <n v="275"/>
    <x v="4"/>
    <s v="Altima"/>
    <n v="2017"/>
    <n v="8"/>
    <s v="Saudi"/>
    <s v="White"/>
    <s v="Standard"/>
    <n v="2.5"/>
    <s v="Gas"/>
    <x v="0"/>
    <n v="40000"/>
    <s v="Riyadh"/>
    <x v="0"/>
    <n v="59000"/>
    <n v="58000"/>
    <n v="36500"/>
  </r>
  <r>
    <n v="276"/>
    <x v="7"/>
    <s v="S"/>
    <n v="2012"/>
    <n v="13"/>
    <s v="Saudi"/>
    <s v="Silver"/>
    <s v="Full"/>
    <n v="3"/>
    <s v="Gas"/>
    <x v="0"/>
    <n v="140000"/>
    <s v="Riyadh"/>
    <x v="0"/>
    <n v="95000"/>
    <n v="58000"/>
    <n v="145000"/>
  </r>
  <r>
    <n v="277"/>
    <x v="23"/>
    <s v="A8"/>
    <n v="2016"/>
    <n v="9"/>
    <s v="Saudi"/>
    <s v="Bronze"/>
    <s v="Full"/>
    <n v="3"/>
    <s v="Gas"/>
    <x v="0"/>
    <n v="42000"/>
    <s v="Dammam"/>
    <x v="1"/>
    <n v="165000"/>
    <n v="58000"/>
    <n v="91000"/>
  </r>
  <r>
    <n v="278"/>
    <x v="4"/>
    <s v="Datsun"/>
    <n v="2016"/>
    <n v="9"/>
    <s v="Saudi"/>
    <s v="White"/>
    <s v="Semi Full"/>
    <n v="2.4"/>
    <s v="Gas"/>
    <x v="1"/>
    <n v="39000"/>
    <s v="Dammam"/>
    <x v="1"/>
    <n v="52000"/>
    <n v="58000"/>
    <n v="36500"/>
  </r>
  <r>
    <n v="279"/>
    <x v="10"/>
    <s v="Other"/>
    <n v="2011"/>
    <n v="14"/>
    <s v="Other"/>
    <s v="Black"/>
    <s v="Full"/>
    <n v="4.5999999999999996"/>
    <s v="Gas"/>
    <x v="0"/>
    <n v="270"/>
    <s v="Dammam"/>
    <x v="1"/>
    <n v="30000"/>
    <n v="58000"/>
    <n v="42000"/>
  </r>
  <r>
    <n v="280"/>
    <x v="20"/>
    <s v="ZS"/>
    <n v="2020"/>
    <n v="5"/>
    <s v="Saudi"/>
    <s v="Red"/>
    <s v="Full"/>
    <n v="1.5"/>
    <s v="Gas"/>
    <x v="0"/>
    <n v="33000"/>
    <s v="Riyadh"/>
    <x v="0"/>
    <n v="55000"/>
    <n v="58000"/>
    <n v="48000"/>
  </r>
  <r>
    <n v="281"/>
    <x v="26"/>
    <s v="Range Rover"/>
    <n v="2015"/>
    <n v="10"/>
    <s v="Gulf Arabic"/>
    <s v="White"/>
    <s v="Full"/>
    <n v="5"/>
    <s v="Gas"/>
    <x v="0"/>
    <n v="140000"/>
    <s v="Riyadh"/>
    <x v="0"/>
    <n v="260000"/>
    <n v="58000"/>
    <n v="242500"/>
  </r>
  <r>
    <n v="282"/>
    <x v="7"/>
    <s v="ML"/>
    <n v="2013"/>
    <n v="12"/>
    <s v="Gulf Arabic"/>
    <s v="Another Color"/>
    <s v="Full"/>
    <n v="5.5"/>
    <s v="Gas"/>
    <x v="0"/>
    <n v="140000"/>
    <s v="Riyadh"/>
    <x v="0"/>
    <n v="120000"/>
    <n v="58000"/>
    <n v="145000"/>
  </r>
  <r>
    <n v="283"/>
    <x v="3"/>
    <s v="Expedition"/>
    <n v="2013"/>
    <n v="12"/>
    <s v="Saudi"/>
    <s v="Black"/>
    <s v="Standard"/>
    <n v="5.4"/>
    <s v="Gas"/>
    <x v="0"/>
    <n v="84000"/>
    <s v="Dammam"/>
    <x v="1"/>
    <n v="72000"/>
    <n v="58000"/>
    <n v="55000"/>
  </r>
  <r>
    <n v="284"/>
    <x v="15"/>
    <s v="Duster"/>
    <n v="2018"/>
    <n v="7"/>
    <s v="Saudi"/>
    <s v="Black"/>
    <s v="Standard"/>
    <n v="2"/>
    <s v="Gas"/>
    <x v="0"/>
    <n v="164169"/>
    <s v="Riyadh"/>
    <x v="0"/>
    <n v="29500"/>
    <n v="58000"/>
    <n v="26000"/>
  </r>
  <r>
    <n v="285"/>
    <x v="1"/>
    <s v="LX"/>
    <n v="2005"/>
    <n v="20"/>
    <s v="Other"/>
    <s v="White"/>
    <s v="Full"/>
    <n v="4.8"/>
    <s v="Gas"/>
    <x v="0"/>
    <n v="225000"/>
    <s v="Abha"/>
    <x v="7"/>
    <n v="45000"/>
    <n v="58000"/>
    <n v="142000"/>
  </r>
  <r>
    <n v="286"/>
    <x v="16"/>
    <s v="XF"/>
    <n v="2015"/>
    <n v="10"/>
    <s v="Saudi"/>
    <s v="Red"/>
    <s v="Full"/>
    <n v="3.5"/>
    <s v="Gas"/>
    <x v="0"/>
    <n v="100000"/>
    <s v="Makkah"/>
    <x v="3"/>
    <n v="65000"/>
    <n v="58000"/>
    <n v="155000"/>
  </r>
  <r>
    <n v="287"/>
    <x v="3"/>
    <s v="Expedition"/>
    <n v="2015"/>
    <n v="10"/>
    <s v="Other"/>
    <s v="White"/>
    <s v="Semi Full"/>
    <n v="5.4"/>
    <s v="Gas"/>
    <x v="0"/>
    <n v="115000"/>
    <s v="Hafar Al-Batin"/>
    <x v="1"/>
    <n v="75000"/>
    <n v="58000"/>
    <n v="55000"/>
  </r>
  <r>
    <n v="288"/>
    <x v="8"/>
    <s v="Carnival"/>
    <n v="2015"/>
    <n v="10"/>
    <s v="Gulf Arabic"/>
    <s v="Silver"/>
    <s v="Full"/>
    <n v="3.3"/>
    <s v="Gas"/>
    <x v="0"/>
    <n v="34200"/>
    <s v="Al-Ahsa"/>
    <x v="1"/>
    <n v="50000"/>
    <n v="58000"/>
    <n v="40000"/>
  </r>
  <r>
    <n v="289"/>
    <x v="10"/>
    <s v="Senta fe"/>
    <n v="2019"/>
    <n v="6"/>
    <s v="Other"/>
    <s v="White"/>
    <s v="Full"/>
    <n v="3.5"/>
    <s v="Gas"/>
    <x v="0"/>
    <n v="10000"/>
    <s v="Hafar Al-Batin"/>
    <x v="1"/>
    <n v="2357"/>
    <n v="58000"/>
    <n v="42000"/>
  </r>
  <r>
    <n v="290"/>
    <x v="3"/>
    <s v="Explorer"/>
    <n v="2015"/>
    <n v="10"/>
    <s v="Gulf Arabic"/>
    <s v="Black"/>
    <s v="Full"/>
    <n v="3.5"/>
    <s v="Gas"/>
    <x v="0"/>
    <n v="105407"/>
    <s v="Riyadh"/>
    <x v="0"/>
    <n v="115000"/>
    <n v="58000"/>
    <n v="55000"/>
  </r>
  <r>
    <n v="291"/>
    <x v="11"/>
    <s v="Blazer"/>
    <n v="2006"/>
    <n v="19"/>
    <s v="Saudi"/>
    <s v="Grey"/>
    <s v="Standard"/>
    <n v="3.6"/>
    <s v="Gas"/>
    <x v="0"/>
    <n v="457000"/>
    <s v="Riyadh"/>
    <x v="0"/>
    <n v="10000"/>
    <n v="58000"/>
    <n v="60000"/>
  </r>
  <r>
    <n v="292"/>
    <x v="4"/>
    <s v="Datsun"/>
    <n v="1984"/>
    <n v="41"/>
    <s v="Saudi"/>
    <s v="White"/>
    <s v="Standard"/>
    <n v="2.4"/>
    <s v="Gas"/>
    <x v="1"/>
    <n v="248000"/>
    <s v="Riyadh"/>
    <x v="0"/>
    <n v="7000"/>
    <n v="58000"/>
    <n v="36500"/>
  </r>
  <r>
    <n v="293"/>
    <x v="11"/>
    <s v="Tahoe"/>
    <n v="2019"/>
    <n v="6"/>
    <s v="Saudi"/>
    <s v="Black"/>
    <s v="Standard"/>
    <n v="5.3"/>
    <s v="Gas"/>
    <x v="0"/>
    <n v="34000"/>
    <s v="Riyadh"/>
    <x v="0"/>
    <n v="158000"/>
    <n v="58000"/>
    <n v="60000"/>
  </r>
  <r>
    <n v="294"/>
    <x v="1"/>
    <s v="ES"/>
    <n v="2020"/>
    <n v="5"/>
    <s v="Saudi"/>
    <s v="Grey"/>
    <s v="Standard"/>
    <n v="2.5"/>
    <s v="Gas"/>
    <x v="0"/>
    <n v="30000"/>
    <s v="Riyadh"/>
    <x v="0"/>
    <n v="142500"/>
    <n v="58000"/>
    <n v="142000"/>
  </r>
  <r>
    <n v="295"/>
    <x v="5"/>
    <s v="Sierra"/>
    <n v="2015"/>
    <n v="10"/>
    <s v="Saudi"/>
    <s v="Black"/>
    <s v="Full"/>
    <n v="5.3"/>
    <s v="Gas"/>
    <x v="0"/>
    <n v="112000"/>
    <s v="Aseer"/>
    <x v="4"/>
    <n v="77000"/>
    <n v="58000"/>
    <n v="72000"/>
  </r>
  <r>
    <n v="296"/>
    <x v="31"/>
    <s v="Copper"/>
    <n v="2018"/>
    <n v="7"/>
    <s v="Saudi"/>
    <s v="Silver"/>
    <s v="Full"/>
    <n v="2"/>
    <s v="Gas"/>
    <x v="1"/>
    <n v="59000"/>
    <s v="Riyadh"/>
    <x v="0"/>
    <n v="85000"/>
    <n v="58000"/>
    <n v="80000"/>
  </r>
  <r>
    <n v="297"/>
    <x v="8"/>
    <s v="Carnival"/>
    <n v="2017"/>
    <n v="8"/>
    <s v="Gulf Arabic"/>
    <s v="White"/>
    <s v="Semi Full"/>
    <n v="3.8"/>
    <s v="Gas"/>
    <x v="0"/>
    <n v="77000"/>
    <s v="Riyadh"/>
    <x v="0"/>
    <n v="58000"/>
    <n v="58000"/>
    <n v="40000"/>
  </r>
  <r>
    <n v="298"/>
    <x v="0"/>
    <s v="Camry"/>
    <n v="2000"/>
    <n v="25"/>
    <s v="Saudi"/>
    <s v="White"/>
    <s v="Semi Full"/>
    <n v="1.3"/>
    <s v="Gas"/>
    <x v="1"/>
    <n v="4000"/>
    <s v="Makkah"/>
    <x v="3"/>
    <n v="10000"/>
    <n v="58000"/>
    <n v="65000"/>
  </r>
  <r>
    <n v="299"/>
    <x v="0"/>
    <s v="FJ"/>
    <n v="2017"/>
    <n v="8"/>
    <s v="Gulf Arabic"/>
    <s v="White"/>
    <s v="Full"/>
    <n v="4"/>
    <s v="Gas"/>
    <x v="0"/>
    <n v="114000"/>
    <s v="Qassim"/>
    <x v="6"/>
    <n v="115000"/>
    <n v="58000"/>
    <n v="65000"/>
  </r>
  <r>
    <n v="300"/>
    <x v="0"/>
    <s v="Prado"/>
    <n v="2018"/>
    <n v="7"/>
    <s v="Saudi"/>
    <s v="White"/>
    <s v="Semi Full"/>
    <n v="4"/>
    <s v="Gas"/>
    <x v="0"/>
    <n v="74000"/>
    <s v="Khobar"/>
    <x v="1"/>
    <n v="150000"/>
    <n v="58000"/>
    <n v="65000"/>
  </r>
  <r>
    <n v="301"/>
    <x v="7"/>
    <s v="E"/>
    <n v="2018"/>
    <n v="7"/>
    <s v="Gulf Arabic"/>
    <s v="Black"/>
    <s v="Standard"/>
    <n v="2"/>
    <s v="Gas"/>
    <x v="0"/>
    <n v="167"/>
    <s v="Riyadh"/>
    <x v="0"/>
    <n v="115000"/>
    <n v="58000"/>
    <n v="145000"/>
  </r>
  <r>
    <n v="302"/>
    <x v="0"/>
    <s v="Land Cruiser 70"/>
    <n v="2003"/>
    <n v="22"/>
    <s v="Saudi"/>
    <s v="Brown"/>
    <s v="Standard"/>
    <n v="1.6"/>
    <s v="Gas"/>
    <x v="1"/>
    <n v="230000"/>
    <s v="Riyadh"/>
    <x v="0"/>
    <n v="69000"/>
    <n v="58000"/>
    <n v="65000"/>
  </r>
  <r>
    <n v="303"/>
    <x v="0"/>
    <s v="Ciocca"/>
    <n v="2016"/>
    <n v="9"/>
    <s v="Saudi"/>
    <s v="White"/>
    <s v="Semi Full"/>
    <n v="5.7"/>
    <s v="Gas"/>
    <x v="0"/>
    <n v="390"/>
    <s v="Al-Medina"/>
    <x v="2"/>
    <n v="90000"/>
    <n v="58000"/>
    <n v="65000"/>
  </r>
  <r>
    <n v="304"/>
    <x v="0"/>
    <s v="Land Cruiser"/>
    <n v="2007"/>
    <n v="18"/>
    <s v="Saudi"/>
    <s v="White"/>
    <s v="Full"/>
    <n v="4.5999999999999996"/>
    <s v="Gas"/>
    <x v="0"/>
    <n v="564000"/>
    <s v="Qassim"/>
    <x v="6"/>
    <n v="43000"/>
    <n v="58000"/>
    <n v="65000"/>
  </r>
  <r>
    <n v="305"/>
    <x v="0"/>
    <s v="Land Cruiser"/>
    <n v="2012"/>
    <n v="13"/>
    <s v="Saudi"/>
    <s v="White"/>
    <s v="Full"/>
    <n v="4.5999999999999996"/>
    <s v="Gas"/>
    <x v="0"/>
    <n v="180"/>
    <s v="Al-Jouf"/>
    <x v="9"/>
    <n v="110000"/>
    <n v="58000"/>
    <n v="65000"/>
  </r>
  <r>
    <n v="306"/>
    <x v="0"/>
    <s v="Aurion"/>
    <n v="2010"/>
    <n v="15"/>
    <s v="Saudi"/>
    <s v="White"/>
    <s v="Standard"/>
    <n v="3.5"/>
    <s v="Gas"/>
    <x v="0"/>
    <n v="342000"/>
    <s v="Jubail"/>
    <x v="1"/>
    <n v="30000"/>
    <n v="58000"/>
    <n v="65000"/>
  </r>
  <r>
    <n v="307"/>
    <x v="0"/>
    <s v="Land Cruiser"/>
    <n v="2006"/>
    <n v="19"/>
    <s v="Saudi"/>
    <s v="White"/>
    <s v="Semi Full"/>
    <n v="4.8"/>
    <s v="Gas"/>
    <x v="0"/>
    <n v="247000"/>
    <s v="Al-Medina"/>
    <x v="2"/>
    <n v="55000"/>
    <n v="58000"/>
    <n v="65000"/>
  </r>
  <r>
    <n v="308"/>
    <x v="0"/>
    <s v="Furniture"/>
    <n v="2017"/>
    <n v="8"/>
    <s v="Saudi"/>
    <s v="White"/>
    <s v="Full"/>
    <n v="4"/>
    <s v="Gas"/>
    <x v="0"/>
    <n v="176000"/>
    <s v="Makkah"/>
    <x v="3"/>
    <n v="55000"/>
    <n v="58000"/>
    <n v="65000"/>
  </r>
  <r>
    <n v="309"/>
    <x v="0"/>
    <s v="Hilux"/>
    <n v="2021"/>
    <n v="4"/>
    <s v="Saudi"/>
    <s v="White"/>
    <s v="Full"/>
    <n v="4"/>
    <s v="Gas"/>
    <x v="0"/>
    <n v="4500"/>
    <s v="Aseer"/>
    <x v="4"/>
    <n v="162000"/>
    <n v="58000"/>
    <n v="65000"/>
  </r>
  <r>
    <n v="310"/>
    <x v="0"/>
    <s v="Corolla"/>
    <n v="2018"/>
    <n v="7"/>
    <s v="Saudi"/>
    <s v="White"/>
    <s v="Semi Full"/>
    <n v="1.6"/>
    <s v="Gas"/>
    <x v="0"/>
    <n v="124000"/>
    <s v="Khobar"/>
    <x v="1"/>
    <n v="40000"/>
    <n v="58000"/>
    <n v="65000"/>
  </r>
  <r>
    <n v="311"/>
    <x v="0"/>
    <s v="Land Cruiser Pickup"/>
    <n v="2015"/>
    <n v="10"/>
    <s v="Saudi"/>
    <s v="Brown"/>
    <s v="Semi Full"/>
    <n v="4"/>
    <s v="Gas"/>
    <x v="1"/>
    <n v="260000"/>
    <s v="Jubail"/>
    <x v="1"/>
    <n v="60000"/>
    <n v="58000"/>
    <n v="65000"/>
  </r>
  <r>
    <n v="312"/>
    <x v="0"/>
    <s v="Land Cruiser"/>
    <n v="2021"/>
    <n v="4"/>
    <s v="Gulf Arabic"/>
    <s v="White"/>
    <s v="Full"/>
    <n v="4.5999999999999996"/>
    <s v="Gas"/>
    <x v="0"/>
    <n v="3000"/>
    <s v="Al-Jouf"/>
    <x v="9"/>
    <n v="260000"/>
    <n v="58000"/>
    <n v="65000"/>
  </r>
  <r>
    <n v="313"/>
    <x v="10"/>
    <s v="Elantra"/>
    <n v="2017"/>
    <n v="8"/>
    <s v="Saudi"/>
    <s v="White"/>
    <s v="Standard"/>
    <n v="2"/>
    <s v="Gas"/>
    <x v="0"/>
    <n v="140000"/>
    <s v="Al-Medina"/>
    <x v="2"/>
    <n v="42222"/>
    <n v="58000"/>
    <n v="42000"/>
  </r>
  <r>
    <n v="314"/>
    <x v="6"/>
    <s v="CX3"/>
    <n v="2019"/>
    <n v="6"/>
    <s v="Saudi"/>
    <s v="Black"/>
    <s v="Semi Full"/>
    <n v="2"/>
    <s v="Gas"/>
    <x v="0"/>
    <n v="25000"/>
    <s v="Abha"/>
    <x v="7"/>
    <n v="58000"/>
    <n v="58000"/>
    <n v="56000"/>
  </r>
  <r>
    <n v="315"/>
    <x v="32"/>
    <s v="Escalade"/>
    <n v="2018"/>
    <n v="7"/>
    <s v="Saudi"/>
    <s v="Grey"/>
    <s v="Full"/>
    <n v="6.2"/>
    <s v="Gas"/>
    <x v="0"/>
    <n v="22200"/>
    <s v="Riyadh"/>
    <x v="0"/>
    <n v="230000"/>
    <n v="58000"/>
    <n v="130000"/>
  </r>
  <r>
    <n v="316"/>
    <x v="11"/>
    <s v="Tahoe"/>
    <n v="2012"/>
    <n v="13"/>
    <s v="Saudi"/>
    <s v="Black"/>
    <s v="Full"/>
    <n v="5.3"/>
    <s v="Gas"/>
    <x v="0"/>
    <n v="281"/>
    <s v="Riyadh"/>
    <x v="0"/>
    <n v="65000"/>
    <n v="58000"/>
    <n v="60000"/>
  </r>
  <r>
    <n v="317"/>
    <x v="10"/>
    <s v="Accent"/>
    <n v="2008"/>
    <n v="17"/>
    <s v="Saudi"/>
    <s v="White"/>
    <s v="Standard"/>
    <n v="1.6"/>
    <s v="Gas"/>
    <x v="1"/>
    <n v="250000"/>
    <s v="Qassim"/>
    <x v="6"/>
    <n v="4000"/>
    <n v="58000"/>
    <n v="42000"/>
  </r>
  <r>
    <n v="318"/>
    <x v="3"/>
    <s v="Explorer"/>
    <n v="2005"/>
    <n v="20"/>
    <s v="Saudi"/>
    <s v="Black"/>
    <s v="Standard"/>
    <n v="4"/>
    <s v="Gas"/>
    <x v="0"/>
    <n v="300000"/>
    <s v="Khobar"/>
    <x v="1"/>
    <n v="7000"/>
    <n v="58000"/>
    <n v="55000"/>
  </r>
  <r>
    <n v="319"/>
    <x v="0"/>
    <s v="Yaris"/>
    <n v="2017"/>
    <n v="8"/>
    <s v="Saudi"/>
    <s v="Grey"/>
    <s v="Standard"/>
    <n v="1.5"/>
    <s v="Gas"/>
    <x v="0"/>
    <n v="12500"/>
    <s v="Tabouk"/>
    <x v="5"/>
    <n v="32000"/>
    <n v="58000"/>
    <n v="65000"/>
  </r>
  <r>
    <n v="320"/>
    <x v="10"/>
    <s v="Accent"/>
    <n v="2018"/>
    <n v="7"/>
    <s v="Saudi"/>
    <s v="Another Color"/>
    <s v="Semi Full"/>
    <n v="1.4"/>
    <s v="Gas"/>
    <x v="0"/>
    <n v="114969"/>
    <s v="Al-Jouf"/>
    <x v="9"/>
    <n v="30000"/>
    <n v="58000"/>
    <n v="42000"/>
  </r>
  <r>
    <n v="321"/>
    <x v="10"/>
    <s v="Accent"/>
    <n v="2019"/>
    <n v="6"/>
    <s v="Saudi"/>
    <s v="Grey"/>
    <s v="Standard"/>
    <n v="1.4"/>
    <s v="Gas"/>
    <x v="0"/>
    <n v="107000"/>
    <s v="Riyadh"/>
    <x v="0"/>
    <n v="35000"/>
    <n v="58000"/>
    <n v="42000"/>
  </r>
  <r>
    <n v="322"/>
    <x v="11"/>
    <s v="Cruze"/>
    <n v="2014"/>
    <n v="11"/>
    <s v="Saudi"/>
    <s v="Grey"/>
    <s v="Semi Full"/>
    <n v="1.8"/>
    <s v="Gas"/>
    <x v="0"/>
    <n v="135020"/>
    <s v="Riyadh"/>
    <x v="0"/>
    <n v="24000"/>
    <n v="58000"/>
    <n v="60000"/>
  </r>
  <r>
    <n v="323"/>
    <x v="11"/>
    <s v="Tahoe"/>
    <n v="2017"/>
    <n v="8"/>
    <s v="Saudi"/>
    <s v="Black"/>
    <s v="Semi Full"/>
    <n v="8"/>
    <s v="Gas"/>
    <x v="0"/>
    <n v="220"/>
    <s v="Arar"/>
    <x v="10"/>
    <n v="118000"/>
    <n v="58000"/>
    <n v="60000"/>
  </r>
  <r>
    <n v="324"/>
    <x v="10"/>
    <s v="Elantra"/>
    <n v="2017"/>
    <n v="8"/>
    <s v="Saudi"/>
    <s v="Silver"/>
    <s v="Standard"/>
    <n v="2"/>
    <s v="Gas"/>
    <x v="0"/>
    <n v="86000"/>
    <s v="Hail"/>
    <x v="8"/>
    <n v="34000"/>
    <n v="58000"/>
    <n v="42000"/>
  </r>
  <r>
    <n v="325"/>
    <x v="10"/>
    <s v="Kona"/>
    <n v="2020"/>
    <n v="5"/>
    <s v="Saudi"/>
    <s v="Silver"/>
    <s v="Standard"/>
    <n v="2"/>
    <s v="Gas"/>
    <x v="0"/>
    <n v="6400"/>
    <s v="Al-Medina"/>
    <x v="2"/>
    <n v="1156"/>
    <n v="58000"/>
    <n v="42000"/>
  </r>
  <r>
    <n v="326"/>
    <x v="11"/>
    <s v="Tahoe"/>
    <n v="2018"/>
    <n v="7"/>
    <s v="Other"/>
    <s v="Grey"/>
    <s v="Semi Full"/>
    <n v="5.3"/>
    <s v="Gas"/>
    <x v="0"/>
    <n v="176140"/>
    <s v="Riyadh"/>
    <x v="0"/>
    <n v="153000"/>
    <n v="58000"/>
    <n v="60000"/>
  </r>
  <r>
    <n v="327"/>
    <x v="18"/>
    <s v="G80"/>
    <n v="2016"/>
    <n v="9"/>
    <s v="Saudi"/>
    <s v="Blue"/>
    <s v="Standard"/>
    <n v="3.8"/>
    <s v="Gas"/>
    <x v="0"/>
    <n v="140000"/>
    <s v="Makkah"/>
    <x v="3"/>
    <n v="84000"/>
    <n v="58000"/>
    <n v="88000"/>
  </r>
  <r>
    <n v="328"/>
    <x v="19"/>
    <s v="CS95"/>
    <n v="2020"/>
    <n v="5"/>
    <s v="Saudi"/>
    <s v="Black"/>
    <s v="Semi Full"/>
    <n v="2"/>
    <s v="Gas"/>
    <x v="0"/>
    <n v="45000"/>
    <s v="Hafar Al-Batin"/>
    <x v="1"/>
    <n v="88000"/>
    <n v="58000"/>
    <n v="44000"/>
  </r>
  <r>
    <n v="329"/>
    <x v="6"/>
    <s v="CX9"/>
    <n v="2019"/>
    <n v="6"/>
    <s v="Saudi"/>
    <s v="Red"/>
    <s v="Full"/>
    <n v="2.5"/>
    <s v="Gas"/>
    <x v="0"/>
    <n v="48000"/>
    <s v="Makkah"/>
    <x v="3"/>
    <n v="120000"/>
    <n v="58000"/>
    <n v="56000"/>
  </r>
  <r>
    <n v="330"/>
    <x v="11"/>
    <s v="Tahoe"/>
    <n v="2016"/>
    <n v="9"/>
    <s v="Saudi"/>
    <s v="Silver"/>
    <s v="Semi Full"/>
    <n v="5.3"/>
    <s v="Gas"/>
    <x v="0"/>
    <n v="104000"/>
    <s v="Al-Ahsa"/>
    <x v="1"/>
    <n v="112000"/>
    <n v="58000"/>
    <n v="60000"/>
  </r>
  <r>
    <n v="331"/>
    <x v="4"/>
    <s v="Sunny"/>
    <n v="2018"/>
    <n v="7"/>
    <s v="Saudi"/>
    <s v="Grey"/>
    <s v="Standard"/>
    <n v="1.5"/>
    <s v="Gas"/>
    <x v="0"/>
    <n v="69000"/>
    <s v="Riyadh"/>
    <x v="0"/>
    <n v="28000"/>
    <n v="58000"/>
    <n v="36500"/>
  </r>
  <r>
    <n v="332"/>
    <x v="4"/>
    <s v="Altima"/>
    <n v="2015"/>
    <n v="10"/>
    <s v="Gulf Arabic"/>
    <s v="White"/>
    <s v="Semi Full"/>
    <n v="2.5"/>
    <s v="Gas"/>
    <x v="0"/>
    <n v="94000"/>
    <s v="Qassim"/>
    <x v="6"/>
    <n v="37000"/>
    <n v="58000"/>
    <n v="36500"/>
  </r>
  <r>
    <n v="333"/>
    <x v="4"/>
    <s v="Datsun"/>
    <n v="2008"/>
    <n v="17"/>
    <s v="Other"/>
    <s v="White"/>
    <s v="Standard"/>
    <n v="2.4"/>
    <s v="Gas"/>
    <x v="1"/>
    <n v="180"/>
    <s v="Makkah"/>
    <x v="3"/>
    <n v="30000"/>
    <n v="58000"/>
    <n v="36500"/>
  </r>
  <r>
    <n v="334"/>
    <x v="4"/>
    <s v="Sunny"/>
    <n v="2016"/>
    <n v="9"/>
    <s v="Gulf Arabic"/>
    <s v="White"/>
    <s v="Standard"/>
    <n v="1.5"/>
    <s v="Gas"/>
    <x v="0"/>
    <n v="156103"/>
    <s v="Qassim"/>
    <x v="6"/>
    <n v="23000"/>
    <n v="58000"/>
    <n v="36500"/>
  </r>
  <r>
    <n v="335"/>
    <x v="11"/>
    <s v="Caprice"/>
    <n v="2009"/>
    <n v="16"/>
    <s v="Other"/>
    <s v="White"/>
    <s v="Full"/>
    <n v="6"/>
    <s v="Gas"/>
    <x v="0"/>
    <n v="350000"/>
    <s v="Al-Baha"/>
    <x v="4"/>
    <n v="15000"/>
    <n v="58000"/>
    <n v="60000"/>
  </r>
  <r>
    <n v="336"/>
    <x v="13"/>
    <s v="City"/>
    <n v="2018"/>
    <n v="7"/>
    <s v="Gulf Arabic"/>
    <s v="White"/>
    <s v="Standard"/>
    <n v="1.5"/>
    <s v="Gas"/>
    <x v="0"/>
    <n v="36000"/>
    <s v="Qassim"/>
    <x v="6"/>
    <n v="35000"/>
    <n v="58000"/>
    <n v="60500"/>
  </r>
  <r>
    <n v="337"/>
    <x v="4"/>
    <s v="Altima"/>
    <n v="2015"/>
    <n v="10"/>
    <s v="Gulf Arabic"/>
    <s v="Brown"/>
    <s v="Standard"/>
    <n v="2.5"/>
    <s v="Gas"/>
    <x v="0"/>
    <n v="60829"/>
    <s v="Qassim"/>
    <x v="6"/>
    <n v="48000"/>
    <n v="58000"/>
    <n v="36500"/>
  </r>
  <r>
    <n v="338"/>
    <x v="0"/>
    <s v="Camry"/>
    <n v="2017"/>
    <n v="8"/>
    <s v="Saudi"/>
    <s v="Silver"/>
    <s v="Standard"/>
    <n v="2.5"/>
    <s v="Gas"/>
    <x v="0"/>
    <n v="314000"/>
    <s v="Dammam"/>
    <x v="1"/>
    <n v="46000"/>
    <n v="58000"/>
    <n v="65000"/>
  </r>
  <r>
    <n v="339"/>
    <x v="7"/>
    <s v="S"/>
    <n v="2015"/>
    <n v="10"/>
    <s v="Gulf Arabic"/>
    <s v="White"/>
    <s v="Full"/>
    <n v="1.8"/>
    <s v="Gas"/>
    <x v="0"/>
    <n v="113"/>
    <s v="Taef"/>
    <x v="3"/>
    <n v="240000"/>
    <n v="58000"/>
    <n v="145000"/>
  </r>
  <r>
    <n v="340"/>
    <x v="11"/>
    <s v="Suburban"/>
    <n v="2017"/>
    <n v="8"/>
    <s v="Other"/>
    <s v="Grey"/>
    <s v="Full"/>
    <n v="5.3"/>
    <s v="Gas"/>
    <x v="0"/>
    <n v="153000"/>
    <s v="Riyadh"/>
    <x v="0"/>
    <n v="162000"/>
    <n v="58000"/>
    <n v="60000"/>
  </r>
  <r>
    <n v="341"/>
    <x v="11"/>
    <s v="Silverado"/>
    <n v="2014"/>
    <n v="11"/>
    <s v="Saudi"/>
    <s v="White"/>
    <s v="Semi Full"/>
    <n v="5.3"/>
    <s v="Gas"/>
    <x v="0"/>
    <n v="164000"/>
    <s v="Abha"/>
    <x v="7"/>
    <n v="80000"/>
    <n v="58000"/>
    <n v="60000"/>
  </r>
  <r>
    <n v="342"/>
    <x v="10"/>
    <s v="Sonata"/>
    <n v="2020"/>
    <n v="5"/>
    <s v="Saudi"/>
    <s v="Grey"/>
    <s v="Semi Full"/>
    <n v="2.5"/>
    <s v="Gas"/>
    <x v="0"/>
    <n v="44000"/>
    <s v="Riyadh"/>
    <x v="0"/>
    <n v="88000"/>
    <n v="58000"/>
    <n v="42000"/>
  </r>
  <r>
    <n v="343"/>
    <x v="8"/>
    <s v="Rio"/>
    <n v="2017"/>
    <n v="8"/>
    <s v="Saudi"/>
    <s v="White"/>
    <s v="Standard"/>
    <n v="1.4"/>
    <s v="Gas"/>
    <x v="0"/>
    <n v="144024"/>
    <s v="Riyadh"/>
    <x v="0"/>
    <n v="27500"/>
    <n v="58000"/>
    <n v="40000"/>
  </r>
  <r>
    <n v="344"/>
    <x v="10"/>
    <s v="Elantra"/>
    <n v="2021"/>
    <n v="4"/>
    <s v="Saudi"/>
    <s v="Grey"/>
    <s v="Semi Full"/>
    <n v="2"/>
    <s v="Gas"/>
    <x v="0"/>
    <n v="9974"/>
    <s v="Riyadh"/>
    <x v="0"/>
    <n v="78500"/>
    <n v="58000"/>
    <n v="42000"/>
  </r>
  <r>
    <n v="345"/>
    <x v="10"/>
    <s v="Elantra"/>
    <n v="2019"/>
    <n v="6"/>
    <s v="Saudi"/>
    <s v="Grey"/>
    <s v="Standard"/>
    <n v="1.6"/>
    <s v="Gas"/>
    <x v="0"/>
    <n v="106787"/>
    <s v="Riyadh"/>
    <x v="0"/>
    <n v="48500"/>
    <n v="58000"/>
    <n v="42000"/>
  </r>
  <r>
    <n v="346"/>
    <x v="10"/>
    <s v="Elantra"/>
    <n v="2019"/>
    <n v="6"/>
    <s v="Saudi"/>
    <s v="Silver"/>
    <s v="Standard"/>
    <n v="1.6"/>
    <s v="Gas"/>
    <x v="0"/>
    <n v="116842"/>
    <s v="Riyadh"/>
    <x v="0"/>
    <n v="48500"/>
    <n v="58000"/>
    <n v="42000"/>
  </r>
  <r>
    <n v="347"/>
    <x v="10"/>
    <s v="Sonata"/>
    <n v="2019"/>
    <n v="6"/>
    <s v="Saudi"/>
    <s v="Grey"/>
    <s v="Semi Full"/>
    <n v="2.4"/>
    <s v="Gas"/>
    <x v="0"/>
    <n v="78000"/>
    <s v="Riyadh"/>
    <x v="0"/>
    <n v="62000"/>
    <n v="58000"/>
    <n v="42000"/>
  </r>
  <r>
    <n v="348"/>
    <x v="10"/>
    <s v="Azera"/>
    <n v="2016"/>
    <n v="9"/>
    <s v="Saudi"/>
    <s v="Grey"/>
    <s v="Semi Full"/>
    <n v="3.5"/>
    <s v="Gas"/>
    <x v="0"/>
    <n v="166000"/>
    <s v="Riyadh"/>
    <x v="0"/>
    <n v="47000"/>
    <n v="58000"/>
    <n v="42000"/>
  </r>
  <r>
    <n v="349"/>
    <x v="33"/>
    <s v="C300"/>
    <n v="2019"/>
    <n v="6"/>
    <s v="Saudi"/>
    <s v="Black"/>
    <s v="Full"/>
    <n v="5.7"/>
    <s v="Gas"/>
    <x v="0"/>
    <n v="45000"/>
    <s v="Riyadh"/>
    <x v="0"/>
    <n v="145000"/>
    <n v="58000"/>
    <n v="70000"/>
  </r>
  <r>
    <n v="350"/>
    <x v="13"/>
    <s v="City"/>
    <n v="2016"/>
    <n v="9"/>
    <s v="Saudi"/>
    <s v="Black"/>
    <s v="Full"/>
    <n v="1.5"/>
    <s v="Gas"/>
    <x v="0"/>
    <n v="51000"/>
    <s v="Riyadh"/>
    <x v="0"/>
    <n v="41000"/>
    <n v="58000"/>
    <n v="60500"/>
  </r>
  <r>
    <n v="351"/>
    <x v="30"/>
    <s v="MKZ"/>
    <n v="2016"/>
    <n v="9"/>
    <s v="Other"/>
    <s v="White"/>
    <s v="Semi Full"/>
    <n v="2"/>
    <s v="Gas"/>
    <x v="0"/>
    <n v="112000"/>
    <s v="Makkah"/>
    <x v="3"/>
    <n v="70000"/>
    <n v="58000"/>
    <n v="99000"/>
  </r>
  <r>
    <n v="352"/>
    <x v="11"/>
    <s v="Cruze"/>
    <n v="2013"/>
    <n v="12"/>
    <s v="Saudi"/>
    <s v="Brown"/>
    <s v="Standard"/>
    <n v="1.6"/>
    <s v="Gas"/>
    <x v="0"/>
    <n v="181000"/>
    <s v="Makkah"/>
    <x v="3"/>
    <n v="10000"/>
    <n v="58000"/>
    <n v="60000"/>
  </r>
  <r>
    <n v="353"/>
    <x v="34"/>
    <s v="Q"/>
    <n v="2019"/>
    <n v="6"/>
    <s v="Saudi"/>
    <s v="Silver"/>
    <s v="Full"/>
    <n v="3.5"/>
    <s v="Gas"/>
    <x v="0"/>
    <n v="5000"/>
    <s v="Riyadh"/>
    <x v="0"/>
    <n v="90500"/>
    <n v="58000"/>
    <n v="73500"/>
  </r>
  <r>
    <n v="354"/>
    <x v="0"/>
    <s v="Corolla"/>
    <n v="2019"/>
    <n v="6"/>
    <s v="Saudi"/>
    <s v="Silver"/>
    <s v="Standard"/>
    <n v="1.6"/>
    <s v="Gas"/>
    <x v="0"/>
    <n v="52443"/>
    <s v="Riyadh"/>
    <x v="0"/>
    <n v="56500"/>
    <n v="58000"/>
    <n v="65000"/>
  </r>
  <r>
    <n v="355"/>
    <x v="10"/>
    <s v="Elantra"/>
    <n v="2015"/>
    <n v="10"/>
    <s v="Saudi"/>
    <s v="White"/>
    <s v="Full"/>
    <n v="2"/>
    <s v="Gas"/>
    <x v="0"/>
    <n v="250000"/>
    <s v="Al-Ahsa"/>
    <x v="1"/>
    <n v="32000"/>
    <n v="58000"/>
    <n v="42000"/>
  </r>
  <r>
    <n v="356"/>
    <x v="13"/>
    <s v="HRV"/>
    <n v="2021"/>
    <n v="4"/>
    <s v="Saudi"/>
    <s v="Grey"/>
    <s v="Standard"/>
    <n v="1.8"/>
    <s v="Gas"/>
    <x v="0"/>
    <n v="6018"/>
    <s v="Riyadh"/>
    <x v="0"/>
    <n v="62000"/>
    <n v="58000"/>
    <n v="60500"/>
  </r>
  <r>
    <n v="357"/>
    <x v="8"/>
    <s v="Sportage"/>
    <n v="2016"/>
    <n v="9"/>
    <s v="Saudi"/>
    <s v="Grey"/>
    <s v="Semi Full"/>
    <n v="2"/>
    <s v="Gas"/>
    <x v="0"/>
    <n v="163000"/>
    <s v="Riyadh"/>
    <x v="0"/>
    <n v="43000"/>
    <n v="58000"/>
    <n v="40000"/>
  </r>
  <r>
    <n v="358"/>
    <x v="4"/>
    <s v="Patrol"/>
    <n v="2015"/>
    <n v="10"/>
    <s v="Saudi"/>
    <s v="Grey"/>
    <s v="Full"/>
    <n v="3.2"/>
    <s v="Gas"/>
    <x v="0"/>
    <n v="125000"/>
    <s v="Riyadh"/>
    <x v="0"/>
    <n v="130000"/>
    <n v="58000"/>
    <n v="36500"/>
  </r>
  <r>
    <n v="359"/>
    <x v="21"/>
    <s v="Charger"/>
    <n v="2016"/>
    <n v="9"/>
    <s v="Saudi"/>
    <s v="Navy"/>
    <s v="Full"/>
    <n v="6.2"/>
    <s v="Gas"/>
    <x v="0"/>
    <n v="99000"/>
    <s v="Riyadh"/>
    <x v="0"/>
    <n v="215000"/>
    <n v="58000"/>
    <n v="71000"/>
  </r>
  <r>
    <n v="360"/>
    <x v="21"/>
    <s v="Charger"/>
    <n v="2015"/>
    <n v="10"/>
    <s v="Saudi"/>
    <s v="Red"/>
    <s v="Standard"/>
    <n v="3.6"/>
    <s v="Gas"/>
    <x v="0"/>
    <n v="54300"/>
    <s v="Riyadh"/>
    <x v="0"/>
    <n v="63000"/>
    <n v="58000"/>
    <n v="71000"/>
  </r>
  <r>
    <n v="361"/>
    <x v="0"/>
    <s v="Camry"/>
    <n v="2016"/>
    <n v="9"/>
    <s v="Saudi"/>
    <s v="Navy"/>
    <s v="Full"/>
    <n v="1"/>
    <s v="Gas"/>
    <x v="0"/>
    <n v="75000"/>
    <s v="Riyadh"/>
    <x v="0"/>
    <n v="62000"/>
    <n v="58000"/>
    <n v="65000"/>
  </r>
  <r>
    <n v="362"/>
    <x v="10"/>
    <s v="Coupe"/>
    <n v="2013"/>
    <n v="12"/>
    <s v="Saudi"/>
    <s v="Black"/>
    <s v="Full"/>
    <n v="3.8"/>
    <s v="Gas"/>
    <x v="0"/>
    <n v="80000"/>
    <s v="Jeddah"/>
    <x v="3"/>
    <n v="65000"/>
    <n v="58000"/>
    <n v="42000"/>
  </r>
  <r>
    <n v="363"/>
    <x v="11"/>
    <s v="Optra"/>
    <n v="2008"/>
    <n v="17"/>
    <s v="Other"/>
    <s v="Blue"/>
    <s v="Semi Full"/>
    <n v="1.6"/>
    <s v="Gas"/>
    <x v="0"/>
    <n v="253250"/>
    <s v="Jeddah"/>
    <x v="3"/>
    <n v="9000"/>
    <n v="58000"/>
    <n v="60000"/>
  </r>
  <r>
    <n v="364"/>
    <x v="26"/>
    <s v="Range Rover"/>
    <n v="2015"/>
    <n v="10"/>
    <s v="Saudi"/>
    <s v="Another Color"/>
    <s v="Full"/>
    <n v="3"/>
    <s v="Gas"/>
    <x v="0"/>
    <n v="71500"/>
    <s v="Riyadh"/>
    <x v="0"/>
    <n v="265000"/>
    <n v="58000"/>
    <n v="242500"/>
  </r>
  <r>
    <n v="365"/>
    <x v="11"/>
    <s v="Caprice"/>
    <n v="2013"/>
    <n v="12"/>
    <s v="Saudi"/>
    <s v="Blue"/>
    <s v="Full"/>
    <n v="5.5"/>
    <s v="Gas"/>
    <x v="0"/>
    <n v="184000"/>
    <s v="Riyadh"/>
    <x v="0"/>
    <n v="36000"/>
    <n v="58000"/>
    <n v="60000"/>
  </r>
  <r>
    <n v="366"/>
    <x v="5"/>
    <s v="Suburban"/>
    <n v="2016"/>
    <n v="9"/>
    <s v="Saudi"/>
    <s v="Bronze"/>
    <s v="Full"/>
    <n v="5.3"/>
    <s v="Gas"/>
    <x v="0"/>
    <n v="240000"/>
    <s v="Riyadh"/>
    <x v="0"/>
    <n v="110000"/>
    <n v="58000"/>
    <n v="72000"/>
  </r>
  <r>
    <n v="367"/>
    <x v="8"/>
    <s v="Cadenza"/>
    <n v="2020"/>
    <n v="5"/>
    <s v="Saudi"/>
    <s v="Navy"/>
    <s v="Standard"/>
    <n v="3.3"/>
    <s v="Gas"/>
    <x v="0"/>
    <n v="33300"/>
    <s v="Riyadh"/>
    <x v="0"/>
    <n v="2191"/>
    <n v="58000"/>
    <n v="40000"/>
  </r>
  <r>
    <n v="368"/>
    <x v="21"/>
    <s v="Charger"/>
    <n v="2017"/>
    <n v="8"/>
    <s v="Other"/>
    <s v="Grey"/>
    <s v="Semi Full"/>
    <n v="5.7"/>
    <s v="Gas"/>
    <x v="0"/>
    <n v="141000"/>
    <s v="Riyadh"/>
    <x v="0"/>
    <n v="108000"/>
    <n v="58000"/>
    <n v="71000"/>
  </r>
  <r>
    <n v="369"/>
    <x v="0"/>
    <s v="Land Cruiser 70"/>
    <n v="1978"/>
    <n v="47"/>
    <s v="Saudi"/>
    <s v="Another Color"/>
    <s v="Standard"/>
    <n v="4"/>
    <s v="Gas"/>
    <x v="1"/>
    <n v="400000"/>
    <s v="Riyadh"/>
    <x v="0"/>
    <n v="18000"/>
    <n v="58000"/>
    <n v="65000"/>
  </r>
  <r>
    <n v="370"/>
    <x v="0"/>
    <s v="Rav4"/>
    <n v="2018"/>
    <n v="7"/>
    <s v="Saudi"/>
    <s v="White"/>
    <s v="Full"/>
    <n v="2.5"/>
    <s v="Gas"/>
    <x v="0"/>
    <n v="90000"/>
    <s v="Tabouk"/>
    <x v="5"/>
    <n v="1300"/>
    <n v="58000"/>
    <n v="65000"/>
  </r>
  <r>
    <n v="371"/>
    <x v="11"/>
    <s v="Tahoe"/>
    <n v="2017"/>
    <n v="8"/>
    <s v="Other"/>
    <s v="Another Color"/>
    <s v="Semi Full"/>
    <n v="6.2"/>
    <s v="Gas"/>
    <x v="0"/>
    <n v="105920"/>
    <s v="Riyadh"/>
    <x v="0"/>
    <n v="149000"/>
    <n v="58000"/>
    <n v="60000"/>
  </r>
  <r>
    <n v="372"/>
    <x v="13"/>
    <s v="Accord"/>
    <n v="2015"/>
    <n v="10"/>
    <s v="Gulf Arabic"/>
    <s v="Grey"/>
    <s v="Standard"/>
    <n v="2.4"/>
    <s v="Gas"/>
    <x v="0"/>
    <n v="221000"/>
    <s v="Riyadh"/>
    <x v="0"/>
    <n v="48000"/>
    <n v="58000"/>
    <n v="60500"/>
  </r>
  <r>
    <n v="373"/>
    <x v="3"/>
    <s v="Taurus"/>
    <n v="2015"/>
    <n v="10"/>
    <s v="Saudi"/>
    <s v="White"/>
    <s v="Standard"/>
    <n v="2.5"/>
    <s v="Gas"/>
    <x v="0"/>
    <n v="247000"/>
    <s v="Qassim"/>
    <x v="6"/>
    <n v="55000"/>
    <n v="58000"/>
    <n v="55000"/>
  </r>
  <r>
    <n v="374"/>
    <x v="19"/>
    <s v="Seven"/>
    <n v="2020"/>
    <n v="5"/>
    <s v="Saudi"/>
    <s v="White"/>
    <s v="Standard"/>
    <n v="1.5"/>
    <s v="Gas"/>
    <x v="0"/>
    <n v="36833"/>
    <s v="Riyadh"/>
    <x v="0"/>
    <n v="28500"/>
    <n v="58000"/>
    <n v="44000"/>
  </r>
  <r>
    <n v="375"/>
    <x v="8"/>
    <s v="Optima"/>
    <n v="2017"/>
    <n v="8"/>
    <s v="Saudi"/>
    <s v="White"/>
    <s v="Standard"/>
    <n v="2.4"/>
    <s v="Gas"/>
    <x v="0"/>
    <n v="263400"/>
    <s v="Riyadh"/>
    <x v="0"/>
    <n v="40000"/>
    <n v="58000"/>
    <n v="40000"/>
  </r>
  <r>
    <n v="376"/>
    <x v="32"/>
    <s v="Other"/>
    <n v="2013"/>
    <n v="12"/>
    <s v="Saudi"/>
    <s v="White"/>
    <s v="Full"/>
    <n v="3.6"/>
    <s v="Gas"/>
    <x v="0"/>
    <n v="256000"/>
    <s v="Al-Medina"/>
    <x v="2"/>
    <n v="40000"/>
    <n v="58000"/>
    <n v="130000"/>
  </r>
  <r>
    <n v="377"/>
    <x v="0"/>
    <s v="Aurion"/>
    <n v="2015"/>
    <n v="10"/>
    <s v="Saudi"/>
    <s v="White"/>
    <s v="Semi Full"/>
    <n v="2.6"/>
    <s v="Gas"/>
    <x v="0"/>
    <n v="300"/>
    <s v="Jazan"/>
    <x v="11"/>
    <n v="50000"/>
    <n v="58000"/>
    <n v="65000"/>
  </r>
  <r>
    <n v="378"/>
    <x v="0"/>
    <s v="Cressida"/>
    <n v="1996"/>
    <n v="29"/>
    <s v="Saudi"/>
    <s v="White"/>
    <s v="Semi Full"/>
    <n v="2.4"/>
    <s v="Gas"/>
    <x v="1"/>
    <n v="8000"/>
    <s v="Aseer"/>
    <x v="4"/>
    <n v="13000"/>
    <n v="58000"/>
    <n v="65000"/>
  </r>
  <r>
    <n v="379"/>
    <x v="0"/>
    <s v="Yaris"/>
    <n v="2019"/>
    <n v="6"/>
    <s v="Saudi"/>
    <s v="White"/>
    <s v="Semi Full"/>
    <n v="1.6"/>
    <s v="Gas"/>
    <x v="0"/>
    <n v="18000"/>
    <s v="Riyadh"/>
    <x v="0"/>
    <n v="36000"/>
    <n v="58000"/>
    <n v="65000"/>
  </r>
  <r>
    <n v="380"/>
    <x v="0"/>
    <s v="Land Cruiser"/>
    <n v="2020"/>
    <n v="5"/>
    <s v="Saudi"/>
    <s v="White"/>
    <s v="Full"/>
    <n v="4.5999999999999996"/>
    <s v="Gas"/>
    <x v="0"/>
    <n v="21000"/>
    <s v="Jazan"/>
    <x v="11"/>
    <n v="275000"/>
    <n v="58000"/>
    <n v="65000"/>
  </r>
  <r>
    <n v="381"/>
    <x v="11"/>
    <s v="Suburban"/>
    <n v="1999"/>
    <n v="26"/>
    <s v="Other"/>
    <s v="Golden"/>
    <s v="Full"/>
    <n v="5.3"/>
    <s v="Gas"/>
    <x v="0"/>
    <n v="70000"/>
    <s v="Al-Medina"/>
    <x v="2"/>
    <n v="20000"/>
    <n v="58000"/>
    <n v="60000"/>
  </r>
  <r>
    <n v="382"/>
    <x v="10"/>
    <s v="Senta fe"/>
    <n v="2012"/>
    <n v="13"/>
    <s v="Gulf Arabic"/>
    <s v="Brown"/>
    <s v="Semi Full"/>
    <n v="1"/>
    <s v="Gas"/>
    <x v="0"/>
    <n v="200000"/>
    <s v="Al-Medina"/>
    <x v="2"/>
    <n v="29000"/>
    <n v="58000"/>
    <n v="42000"/>
  </r>
  <r>
    <n v="383"/>
    <x v="10"/>
    <s v="Senta fe"/>
    <n v="2016"/>
    <n v="9"/>
    <s v="Saudi"/>
    <s v="White"/>
    <s v="Full"/>
    <n v="3.3"/>
    <s v="Gas"/>
    <x v="0"/>
    <n v="157000"/>
    <s v="Al-Ahsa"/>
    <x v="1"/>
    <n v="69000"/>
    <n v="58000"/>
    <n v="42000"/>
  </r>
  <r>
    <n v="384"/>
    <x v="6"/>
    <s v="CX9"/>
    <n v="2014"/>
    <n v="11"/>
    <s v="Saudi"/>
    <s v="White"/>
    <s v="Semi Full"/>
    <n v="3.5"/>
    <s v="Gas"/>
    <x v="0"/>
    <n v="123000"/>
    <s v="Riyadh"/>
    <x v="0"/>
    <n v="42000"/>
    <n v="58000"/>
    <n v="56000"/>
  </r>
  <r>
    <n v="385"/>
    <x v="6"/>
    <s v="CX9"/>
    <n v="2016"/>
    <n v="9"/>
    <s v="Gulf Arabic"/>
    <s v="White"/>
    <s v="Full"/>
    <n v="3.7"/>
    <s v="Gas"/>
    <x v="0"/>
    <n v="193000"/>
    <s v="Dammam"/>
    <x v="1"/>
    <n v="68000"/>
    <n v="58000"/>
    <n v="56000"/>
  </r>
  <r>
    <n v="386"/>
    <x v="5"/>
    <s v="Acadia"/>
    <n v="2016"/>
    <n v="9"/>
    <s v="Saudi"/>
    <s v="Black"/>
    <s v="Semi Full"/>
    <n v="3.6"/>
    <s v="Gas"/>
    <x v="0"/>
    <n v="148000"/>
    <s v="Riyadh"/>
    <x v="0"/>
    <n v="70000"/>
    <n v="58000"/>
    <n v="72000"/>
  </r>
  <r>
    <n v="387"/>
    <x v="11"/>
    <s v="Tahoe"/>
    <n v="2013"/>
    <n v="12"/>
    <s v="Saudi"/>
    <s v="Golden"/>
    <s v="Semi Full"/>
    <n v="5.3"/>
    <s v="Gas"/>
    <x v="0"/>
    <n v="248000"/>
    <s v="Al-Ahsa"/>
    <x v="1"/>
    <n v="49000"/>
    <n v="58000"/>
    <n v="60000"/>
  </r>
  <r>
    <n v="388"/>
    <x v="0"/>
    <s v="Prado"/>
    <n v="2015"/>
    <n v="10"/>
    <s v="Saudi"/>
    <s v="Grey"/>
    <s v="Semi Full"/>
    <n v="4"/>
    <s v="Gas"/>
    <x v="0"/>
    <n v="70000"/>
    <s v="Tabouk"/>
    <x v="5"/>
    <n v="110000"/>
    <n v="58000"/>
    <n v="65000"/>
  </r>
  <r>
    <n v="389"/>
    <x v="3"/>
    <s v="Edge"/>
    <n v="2016"/>
    <n v="9"/>
    <s v="Saudi"/>
    <s v="Silver"/>
    <s v="Standard"/>
    <n v="3.6"/>
    <s v="Gas"/>
    <x v="0"/>
    <n v="197000"/>
    <s v="Riyadh"/>
    <x v="0"/>
    <n v="62000"/>
    <n v="58000"/>
    <n v="55000"/>
  </r>
  <r>
    <n v="390"/>
    <x v="1"/>
    <s v="LX"/>
    <n v="2014"/>
    <n v="11"/>
    <s v="Saudi"/>
    <s v="Black"/>
    <s v="Full"/>
    <n v="5.7"/>
    <s v="Gas"/>
    <x v="0"/>
    <n v="220000"/>
    <s v="Riyadh"/>
    <x v="0"/>
    <n v="180000"/>
    <n v="58000"/>
    <n v="142000"/>
  </r>
  <r>
    <n v="391"/>
    <x v="31"/>
    <s v="Countryman"/>
    <n v="2017"/>
    <n v="8"/>
    <s v="Other"/>
    <s v="Grey"/>
    <s v="Full"/>
    <n v="1.4"/>
    <s v="Gas"/>
    <x v="1"/>
    <n v="100000"/>
    <s v="Jeddah"/>
    <x v="3"/>
    <n v="69000"/>
    <n v="58000"/>
    <n v="80000"/>
  </r>
  <r>
    <n v="392"/>
    <x v="10"/>
    <s v="H1"/>
    <n v="2016"/>
    <n v="9"/>
    <s v="Saudi"/>
    <s v="White"/>
    <s v="Standard"/>
    <n v="2.4"/>
    <s v="Gas"/>
    <x v="0"/>
    <n v="154000"/>
    <s v="Al-Ahsa"/>
    <x v="1"/>
    <n v="54000"/>
    <n v="58000"/>
    <n v="42000"/>
  </r>
  <r>
    <n v="393"/>
    <x v="10"/>
    <s v="Elantra"/>
    <n v="2014"/>
    <n v="11"/>
    <s v="Saudi"/>
    <s v="Grey"/>
    <s v="Full"/>
    <n v="2"/>
    <s v="Gas"/>
    <x v="0"/>
    <n v="119000"/>
    <s v="Riyadh"/>
    <x v="0"/>
    <n v="33000"/>
    <n v="58000"/>
    <n v="42000"/>
  </r>
  <r>
    <n v="394"/>
    <x v="1"/>
    <s v="ES"/>
    <n v="2007"/>
    <n v="18"/>
    <s v="Other"/>
    <s v="Grey"/>
    <s v="Full"/>
    <n v="3.5"/>
    <s v="Gas"/>
    <x v="0"/>
    <n v="196000"/>
    <s v="Jeddah"/>
    <x v="3"/>
    <n v="25000"/>
    <n v="58000"/>
    <n v="142000"/>
  </r>
  <r>
    <n v="395"/>
    <x v="35"/>
    <s v="Cayenne"/>
    <n v="2012"/>
    <n v="13"/>
    <s v="Saudi"/>
    <s v="Brown"/>
    <s v="Full"/>
    <n v="3.5"/>
    <s v="Gas"/>
    <x v="0"/>
    <n v="13900"/>
    <s v="Jeddah"/>
    <x v="3"/>
    <n v="95000"/>
    <n v="58000"/>
    <n v="138000"/>
  </r>
  <r>
    <n v="396"/>
    <x v="10"/>
    <s v="Accent"/>
    <n v="2011"/>
    <n v="14"/>
    <s v="Saudi"/>
    <s v="White"/>
    <s v="Standard"/>
    <n v="1.8"/>
    <s v="Gas"/>
    <x v="0"/>
    <n v="285205"/>
    <s v="Al-Medina"/>
    <x v="2"/>
    <n v="14000"/>
    <n v="58000"/>
    <n v="42000"/>
  </r>
  <r>
    <n v="397"/>
    <x v="8"/>
    <s v="Cerato"/>
    <n v="2016"/>
    <n v="9"/>
    <s v="Saudi"/>
    <s v="Black"/>
    <s v="Standard"/>
    <n v="1.6"/>
    <s v="Gas"/>
    <x v="0"/>
    <n v="62000"/>
    <s v="Khobar"/>
    <x v="1"/>
    <n v="29750"/>
    <n v="58000"/>
    <n v="40000"/>
  </r>
  <r>
    <n v="398"/>
    <x v="5"/>
    <s v="Sierra"/>
    <n v="2011"/>
    <n v="14"/>
    <s v="Saudi"/>
    <s v="White"/>
    <s v="Full"/>
    <n v="6.2"/>
    <s v="Gas"/>
    <x v="0"/>
    <n v="165000"/>
    <s v="Dammam"/>
    <x v="1"/>
    <n v="65000"/>
    <n v="58000"/>
    <n v="72000"/>
  </r>
  <r>
    <n v="399"/>
    <x v="0"/>
    <s v="Innova"/>
    <n v="2006"/>
    <n v="19"/>
    <s v="Saudi"/>
    <s v="Black"/>
    <s v="Standard"/>
    <n v="2.5"/>
    <s v="Gas"/>
    <x v="1"/>
    <n v="498000"/>
    <s v="Riyadh"/>
    <x v="0"/>
    <n v="18000"/>
    <n v="58000"/>
    <n v="65000"/>
  </r>
  <r>
    <n v="400"/>
    <x v="10"/>
    <s v="Kona"/>
    <n v="2019"/>
    <n v="6"/>
    <s v="Saudi"/>
    <s v="Grey"/>
    <s v="Full"/>
    <n v="1"/>
    <s v="Gas"/>
    <x v="0"/>
    <n v="22000"/>
    <s v="Riyadh"/>
    <x v="0"/>
    <n v="77000"/>
    <n v="58000"/>
    <n v="42000"/>
  </r>
  <r>
    <n v="401"/>
    <x v="2"/>
    <s v="Patriot"/>
    <n v="2012"/>
    <n v="13"/>
    <s v="Other"/>
    <s v="Oily"/>
    <s v="Semi Full"/>
    <n v="2.4"/>
    <s v="Gas"/>
    <x v="0"/>
    <n v="187000"/>
    <s v="Riyadh"/>
    <x v="0"/>
    <n v="28500"/>
    <n v="58000"/>
    <n v="83000"/>
  </r>
  <r>
    <n v="402"/>
    <x v="11"/>
    <s v="Impala"/>
    <n v="2019"/>
    <n v="6"/>
    <s v="Gulf Arabic"/>
    <s v="White"/>
    <s v="Semi Full"/>
    <n v="3.6"/>
    <s v="Gas"/>
    <x v="0"/>
    <n v="84000"/>
    <s v="Riyadh"/>
    <x v="0"/>
    <n v="77000"/>
    <n v="58000"/>
    <n v="60000"/>
  </r>
  <r>
    <n v="403"/>
    <x v="0"/>
    <s v="Yaris"/>
    <n v="2018"/>
    <n v="7"/>
    <s v="Saudi"/>
    <s v="Silver"/>
    <s v="Standard"/>
    <n v="1.5"/>
    <s v="Gas"/>
    <x v="0"/>
    <n v="76000"/>
    <s v="Hafar Al-Batin"/>
    <x v="1"/>
    <n v="37500"/>
    <n v="58000"/>
    <n v="65000"/>
  </r>
  <r>
    <n v="404"/>
    <x v="10"/>
    <s v="Elantra"/>
    <n v="2018"/>
    <n v="7"/>
    <s v="Saudi"/>
    <s v="White"/>
    <s v="Semi Full"/>
    <n v="2"/>
    <s v="Gas"/>
    <x v="0"/>
    <n v="70000"/>
    <s v="Aseer"/>
    <x v="4"/>
    <n v="57000"/>
    <n v="58000"/>
    <n v="42000"/>
  </r>
  <r>
    <n v="405"/>
    <x v="11"/>
    <s v="Tahoe"/>
    <n v="2015"/>
    <n v="10"/>
    <s v="Saudi"/>
    <s v="Golden"/>
    <s v="Standard"/>
    <n v="5.3"/>
    <s v="Gas"/>
    <x v="0"/>
    <n v="179"/>
    <s v="Riyadh"/>
    <x v="0"/>
    <n v="102000"/>
    <n v="58000"/>
    <n v="60000"/>
  </r>
  <r>
    <n v="406"/>
    <x v="0"/>
    <s v="Furniture"/>
    <n v="2015"/>
    <n v="10"/>
    <s v="Saudi"/>
    <s v="White"/>
    <s v="Full"/>
    <n v="2.7"/>
    <s v="Gas"/>
    <x v="0"/>
    <n v="157000"/>
    <s v="Taef"/>
    <x v="3"/>
    <n v="64000"/>
    <n v="58000"/>
    <n v="65000"/>
  </r>
  <r>
    <n v="407"/>
    <x v="11"/>
    <s v="Caprice"/>
    <n v="2013"/>
    <n v="12"/>
    <s v="Saudi"/>
    <s v="Silver"/>
    <s v="Standard"/>
    <n v="6"/>
    <s v="Gas"/>
    <x v="0"/>
    <n v="55700"/>
    <s v="Riyadh"/>
    <x v="0"/>
    <n v="90000"/>
    <n v="58000"/>
    <n v="60000"/>
  </r>
  <r>
    <n v="408"/>
    <x v="3"/>
    <s v="Explorer"/>
    <n v="2003"/>
    <n v="22"/>
    <s v="Other"/>
    <s v="White"/>
    <s v="Standard"/>
    <n v="4"/>
    <s v="Gas"/>
    <x v="0"/>
    <n v="360000"/>
    <s v="Khobar"/>
    <x v="1"/>
    <n v="8000"/>
    <n v="58000"/>
    <n v="55000"/>
  </r>
  <r>
    <n v="409"/>
    <x v="7"/>
    <s v="C"/>
    <n v="2016"/>
    <n v="9"/>
    <s v="Other"/>
    <s v="Grey"/>
    <s v="Full"/>
    <n v="2"/>
    <s v="Gas"/>
    <x v="0"/>
    <n v="186000"/>
    <s v="Makkah"/>
    <x v="3"/>
    <n v="108000"/>
    <n v="58000"/>
    <n v="145000"/>
  </r>
  <r>
    <n v="410"/>
    <x v="11"/>
    <s v="Malibu"/>
    <n v="2018"/>
    <n v="7"/>
    <s v="Saudi"/>
    <s v="Black"/>
    <s v="Semi Full"/>
    <n v="2.5"/>
    <s v="Gas"/>
    <x v="0"/>
    <n v="56500"/>
    <s v="Qassim"/>
    <x v="6"/>
    <n v="68000"/>
    <n v="58000"/>
    <n v="60000"/>
  </r>
  <r>
    <n v="411"/>
    <x v="0"/>
    <s v="Hilux"/>
    <n v="2016"/>
    <n v="9"/>
    <s v="Gulf Arabic"/>
    <s v="White"/>
    <s v="Full"/>
    <n v="1.6"/>
    <s v="Gas"/>
    <x v="1"/>
    <n v="120"/>
    <s v="Qurayyat"/>
    <x v="9"/>
    <n v="60000"/>
    <n v="58000"/>
    <n v="65000"/>
  </r>
  <r>
    <n v="412"/>
    <x v="11"/>
    <s v="Optra"/>
    <n v="2006"/>
    <n v="19"/>
    <s v="Saudi"/>
    <s v="Red"/>
    <s v="Standard"/>
    <n v="1.6"/>
    <s v="Gas"/>
    <x v="0"/>
    <n v="241000"/>
    <s v="Al-Medina"/>
    <x v="2"/>
    <n v="12000"/>
    <n v="58000"/>
    <n v="60000"/>
  </r>
  <r>
    <n v="413"/>
    <x v="1"/>
    <s v="ES"/>
    <n v="2014"/>
    <n v="11"/>
    <s v="Saudi"/>
    <s v="Brown"/>
    <s v="Full"/>
    <n v="3.5"/>
    <s v="Gas"/>
    <x v="0"/>
    <n v="230000"/>
    <s v="Jubail"/>
    <x v="1"/>
    <n v="82000"/>
    <n v="58000"/>
    <n v="142000"/>
  </r>
  <r>
    <n v="414"/>
    <x v="8"/>
    <s v="Rio"/>
    <n v="2019"/>
    <n v="6"/>
    <s v="Saudi"/>
    <s v="Blue"/>
    <s v="Full"/>
    <n v="1.4"/>
    <s v="Gas"/>
    <x v="0"/>
    <n v="48000"/>
    <s v="Riyadh"/>
    <x v="0"/>
    <n v="38000"/>
    <n v="58000"/>
    <n v="40000"/>
  </r>
  <r>
    <n v="415"/>
    <x v="8"/>
    <s v="Rio"/>
    <n v="2014"/>
    <n v="11"/>
    <s v="Other"/>
    <s v="Another Color"/>
    <s v="Standard"/>
    <n v="1.4"/>
    <s v="Gas"/>
    <x v="0"/>
    <n v="203331"/>
    <s v="Makkah"/>
    <x v="3"/>
    <n v="20000"/>
    <n v="58000"/>
    <n v="40000"/>
  </r>
  <r>
    <n v="416"/>
    <x v="21"/>
    <s v="Durango"/>
    <n v="2011"/>
    <n v="14"/>
    <s v="Saudi"/>
    <s v="Grey"/>
    <s v="Full"/>
    <n v="5.7"/>
    <s v="Gas"/>
    <x v="0"/>
    <n v="199000"/>
    <s v="Riyadh"/>
    <x v="0"/>
    <n v="40000"/>
    <n v="58000"/>
    <n v="71000"/>
  </r>
  <r>
    <n v="417"/>
    <x v="10"/>
    <s v="Accent"/>
    <n v="2018"/>
    <n v="7"/>
    <s v="Saudi"/>
    <s v="Silver"/>
    <s v="Standard"/>
    <n v="1.4"/>
    <s v="Gas"/>
    <x v="0"/>
    <n v="69000"/>
    <s v="Riyadh"/>
    <x v="0"/>
    <n v="35000"/>
    <n v="58000"/>
    <n v="42000"/>
  </r>
  <r>
    <n v="418"/>
    <x v="0"/>
    <s v="Rav4"/>
    <n v="2017"/>
    <n v="8"/>
    <s v="Saudi"/>
    <s v="Grey"/>
    <s v="Standard"/>
    <n v="2.5"/>
    <s v="Gas"/>
    <x v="0"/>
    <n v="235614"/>
    <s v="Riyadh"/>
    <x v="0"/>
    <n v="67500"/>
    <n v="58000"/>
    <n v="65000"/>
  </r>
  <r>
    <n v="419"/>
    <x v="22"/>
    <s v="Passat"/>
    <n v="2012"/>
    <n v="13"/>
    <s v="Saudi"/>
    <s v="Another Color"/>
    <s v="Semi Full"/>
    <n v="2.5"/>
    <s v="Gas"/>
    <x v="0"/>
    <n v="216000"/>
    <s v="Jeddah"/>
    <x v="3"/>
    <n v="22000"/>
    <n v="58000"/>
    <n v="49500"/>
  </r>
  <r>
    <n v="420"/>
    <x v="21"/>
    <s v="Charger"/>
    <n v="2018"/>
    <n v="7"/>
    <s v="Saudi"/>
    <s v="Grey"/>
    <s v="Full"/>
    <n v="5.7"/>
    <s v="Gas"/>
    <x v="0"/>
    <n v="160000"/>
    <s v="Aseer"/>
    <x v="4"/>
    <n v="2700"/>
    <n v="58000"/>
    <n v="71000"/>
  </r>
  <r>
    <n v="421"/>
    <x v="0"/>
    <s v="Hilux"/>
    <n v="2017"/>
    <n v="8"/>
    <s v="Gulf Arabic"/>
    <s v="White"/>
    <s v="Semi Full"/>
    <n v="2.7"/>
    <s v="Gas"/>
    <x v="1"/>
    <n v="83000"/>
    <s v="Jubail"/>
    <x v="1"/>
    <n v="76000"/>
    <n v="58000"/>
    <n v="65000"/>
  </r>
  <r>
    <n v="422"/>
    <x v="0"/>
    <s v="Camry"/>
    <n v="2017"/>
    <n v="8"/>
    <s v="Gulf Arabic"/>
    <s v="White"/>
    <s v="Full"/>
    <n v="2.5"/>
    <s v="Gas"/>
    <x v="0"/>
    <n v="61811"/>
    <s v="Qassim"/>
    <x v="6"/>
    <n v="68000"/>
    <n v="58000"/>
    <n v="65000"/>
  </r>
  <r>
    <n v="423"/>
    <x v="10"/>
    <s v="Sonata"/>
    <n v="2015"/>
    <n v="10"/>
    <s v="Saudi"/>
    <s v="Grey"/>
    <s v="Full"/>
    <n v="2.4"/>
    <s v="Gas"/>
    <x v="0"/>
    <n v="173000"/>
    <s v="Riyadh"/>
    <x v="0"/>
    <n v="43000"/>
    <n v="58000"/>
    <n v="42000"/>
  </r>
  <r>
    <n v="424"/>
    <x v="0"/>
    <s v="Hilux"/>
    <n v="2015"/>
    <n v="10"/>
    <s v="Saudi"/>
    <s v="White"/>
    <s v="Full"/>
    <n v="2.7"/>
    <s v="Gas"/>
    <x v="1"/>
    <n v="157000"/>
    <s v="Abha"/>
    <x v="7"/>
    <n v="60000"/>
    <n v="58000"/>
    <n v="65000"/>
  </r>
  <r>
    <n v="425"/>
    <x v="0"/>
    <s v="Land Cruiser"/>
    <n v="2007"/>
    <n v="18"/>
    <s v="Other"/>
    <s v="White"/>
    <s v="Full"/>
    <n v="4.5999999999999996"/>
    <s v="Gas"/>
    <x v="1"/>
    <n v="160000"/>
    <s v="Jazan"/>
    <x v="11"/>
    <n v="125000"/>
    <n v="58000"/>
    <n v="65000"/>
  </r>
  <r>
    <n v="426"/>
    <x v="1"/>
    <s v="LX"/>
    <n v="2012"/>
    <n v="13"/>
    <s v="Saudi"/>
    <s v="White"/>
    <s v="Full"/>
    <n v="5.7"/>
    <s v="Gas"/>
    <x v="0"/>
    <n v="147000"/>
    <s v="Riyadh"/>
    <x v="0"/>
    <n v="170000"/>
    <n v="58000"/>
    <n v="142000"/>
  </r>
  <r>
    <n v="427"/>
    <x v="1"/>
    <s v="ES"/>
    <n v="2017"/>
    <n v="8"/>
    <s v="Gulf Arabic"/>
    <s v="White"/>
    <s v="Full"/>
    <n v="3.5"/>
    <s v="Gas"/>
    <x v="0"/>
    <n v="95000"/>
    <s v="Riyadh"/>
    <x v="0"/>
    <n v="141000"/>
    <n v="58000"/>
    <n v="142000"/>
  </r>
  <r>
    <n v="428"/>
    <x v="1"/>
    <s v="ES"/>
    <n v="2016"/>
    <n v="9"/>
    <s v="Saudi"/>
    <s v="Grey"/>
    <s v="Semi Full"/>
    <n v="3.6"/>
    <s v="Gas"/>
    <x v="0"/>
    <n v="200000"/>
    <s v="Jeddah"/>
    <x v="3"/>
    <n v="105000"/>
    <n v="58000"/>
    <n v="142000"/>
  </r>
  <r>
    <n v="429"/>
    <x v="0"/>
    <s v="FJ"/>
    <n v="2020"/>
    <n v="5"/>
    <s v="Saudi"/>
    <s v="White"/>
    <s v="Standard"/>
    <n v="4"/>
    <s v="Gas"/>
    <x v="0"/>
    <n v="68500"/>
    <s v="Riyadh"/>
    <x v="0"/>
    <n v="117000"/>
    <n v="58000"/>
    <n v="65000"/>
  </r>
  <r>
    <n v="430"/>
    <x v="3"/>
    <s v="Explorer"/>
    <n v="2006"/>
    <n v="19"/>
    <s v="Other"/>
    <s v="Red"/>
    <s v="Full"/>
    <n v="2.6"/>
    <s v="Gas"/>
    <x v="0"/>
    <n v="35000"/>
    <s v="Aseer"/>
    <x v="4"/>
    <n v="15000"/>
    <n v="58000"/>
    <n v="55000"/>
  </r>
  <r>
    <n v="431"/>
    <x v="4"/>
    <s v="Patrol"/>
    <n v="2020"/>
    <n v="5"/>
    <s v="Saudi"/>
    <s v="Grey"/>
    <s v="Full"/>
    <n v="4"/>
    <s v="Gas"/>
    <x v="0"/>
    <n v="26000"/>
    <s v="Riyadh"/>
    <x v="0"/>
    <n v="235000"/>
    <n v="58000"/>
    <n v="36500"/>
  </r>
  <r>
    <n v="432"/>
    <x v="8"/>
    <s v="Cerato"/>
    <n v="2020"/>
    <n v="5"/>
    <s v="Saudi"/>
    <s v="Grey"/>
    <s v="Standard"/>
    <n v="1.6"/>
    <s v="Gas"/>
    <x v="0"/>
    <n v="31700"/>
    <s v="Makkah"/>
    <x v="3"/>
    <n v="1500"/>
    <n v="58000"/>
    <n v="40000"/>
  </r>
  <r>
    <n v="433"/>
    <x v="0"/>
    <s v="Hilux"/>
    <n v="2018"/>
    <n v="7"/>
    <s v="Saudi"/>
    <s v="White"/>
    <s v="Full"/>
    <n v="2.7"/>
    <s v="Gas"/>
    <x v="1"/>
    <n v="35000"/>
    <s v="Arar"/>
    <x v="10"/>
    <n v="85000"/>
    <n v="58000"/>
    <n v="65000"/>
  </r>
  <r>
    <n v="434"/>
    <x v="10"/>
    <s v="Sonata"/>
    <n v="2016"/>
    <n v="9"/>
    <s v="Saudi"/>
    <s v="Brown"/>
    <s v="Semi Full"/>
    <n v="2.4"/>
    <s v="Gas"/>
    <x v="0"/>
    <n v="210000"/>
    <s v="Riyadh"/>
    <x v="0"/>
    <n v="35000"/>
    <n v="58000"/>
    <n v="42000"/>
  </r>
  <r>
    <n v="435"/>
    <x v="10"/>
    <s v="Sonata"/>
    <n v="2018"/>
    <n v="7"/>
    <s v="Saudi"/>
    <s v="White"/>
    <s v="Semi Full"/>
    <n v="2.4"/>
    <s v="Gas"/>
    <x v="0"/>
    <n v="63000"/>
    <s v="Tabouk"/>
    <x v="5"/>
    <n v="60000"/>
    <n v="58000"/>
    <n v="42000"/>
  </r>
  <r>
    <n v="436"/>
    <x v="0"/>
    <s v="Land Cruiser"/>
    <n v="2003"/>
    <n v="22"/>
    <s v="Saudi"/>
    <s v="Silver"/>
    <s v="Semi Full"/>
    <n v="4.5"/>
    <s v="Gas"/>
    <x v="0"/>
    <n v="397000"/>
    <s v="Khobar"/>
    <x v="1"/>
    <n v="34000"/>
    <n v="58000"/>
    <n v="65000"/>
  </r>
  <r>
    <n v="437"/>
    <x v="0"/>
    <s v="Land Cruiser"/>
    <n v="2011"/>
    <n v="14"/>
    <s v="Gulf Arabic"/>
    <s v="Golden"/>
    <s v="Full"/>
    <n v="4.5"/>
    <s v="Gas"/>
    <x v="0"/>
    <n v="193000"/>
    <s v="Jeddah"/>
    <x v="3"/>
    <n v="110000"/>
    <n v="58000"/>
    <n v="65000"/>
  </r>
  <r>
    <n v="438"/>
    <x v="4"/>
    <s v="Datsun"/>
    <n v="2015"/>
    <n v="10"/>
    <s v="Saudi"/>
    <s v="White"/>
    <s v="Full"/>
    <n v="2.4"/>
    <s v="Gas"/>
    <x v="1"/>
    <n v="147000"/>
    <s v="Jazan"/>
    <x v="11"/>
    <n v="45000"/>
    <n v="58000"/>
    <n v="36500"/>
  </r>
  <r>
    <n v="439"/>
    <x v="0"/>
    <s v="Land Cruiser"/>
    <n v="1993"/>
    <n v="32"/>
    <s v="Saudi"/>
    <s v="Bronze"/>
    <s v="Semi Full"/>
    <n v="4.5999999999999996"/>
    <s v="Gas"/>
    <x v="1"/>
    <n v="400"/>
    <s v="Tabouk"/>
    <x v="5"/>
    <n v="12000"/>
    <n v="58000"/>
    <n v="65000"/>
  </r>
  <r>
    <n v="440"/>
    <x v="3"/>
    <s v="Explorer"/>
    <n v="2016"/>
    <n v="9"/>
    <s v="Other"/>
    <s v="Black"/>
    <s v="Semi Full"/>
    <n v="2.2999999999999998"/>
    <s v="Gas"/>
    <x v="0"/>
    <n v="290000"/>
    <s v="Jeddah"/>
    <x v="3"/>
    <n v="79000"/>
    <n v="58000"/>
    <n v="55000"/>
  </r>
  <r>
    <n v="441"/>
    <x v="11"/>
    <s v="Tahoe"/>
    <n v="2017"/>
    <n v="8"/>
    <s v="Saudi"/>
    <s v="Silver"/>
    <s v="Standard"/>
    <n v="5.3"/>
    <s v="Gas"/>
    <x v="0"/>
    <n v="136000"/>
    <s v="Jeddah"/>
    <x v="3"/>
    <n v="108000"/>
    <n v="58000"/>
    <n v="60000"/>
  </r>
  <r>
    <n v="442"/>
    <x v="24"/>
    <s v="The 7"/>
    <n v="2015"/>
    <n v="10"/>
    <s v="Saudi"/>
    <s v="Another Color"/>
    <s v="Full"/>
    <n v="3.5"/>
    <s v="Gas"/>
    <x v="0"/>
    <n v="110000"/>
    <s v="Jeddah"/>
    <x v="3"/>
    <n v="105000"/>
    <n v="58000"/>
    <n v="110000"/>
  </r>
  <r>
    <n v="443"/>
    <x v="11"/>
    <s v="Tahoe"/>
    <n v="2015"/>
    <n v="10"/>
    <s v="Saudi"/>
    <s v="Black"/>
    <s v="Standard"/>
    <n v="5.3"/>
    <s v="Gas"/>
    <x v="0"/>
    <n v="250000"/>
    <s v="Yanbu"/>
    <x v="2"/>
    <n v="95000"/>
    <n v="58000"/>
    <n v="60000"/>
  </r>
  <r>
    <n v="444"/>
    <x v="0"/>
    <s v="Camry"/>
    <n v="2017"/>
    <n v="8"/>
    <s v="Saudi"/>
    <s v="Silver"/>
    <s v="Semi Full"/>
    <n v="2"/>
    <s v="Gas"/>
    <x v="0"/>
    <n v="135000"/>
    <s v="Qassim"/>
    <x v="6"/>
    <n v="47000"/>
    <n v="58000"/>
    <n v="65000"/>
  </r>
  <r>
    <n v="445"/>
    <x v="0"/>
    <s v="Camry"/>
    <n v="2001"/>
    <n v="24"/>
    <s v="Other"/>
    <s v="Another Color"/>
    <s v="Semi Full"/>
    <n v="2.5"/>
    <s v="Gas"/>
    <x v="1"/>
    <n v="490"/>
    <s v="Aseer"/>
    <x v="4"/>
    <n v="19000"/>
    <n v="58000"/>
    <n v="65000"/>
  </r>
  <r>
    <n v="446"/>
    <x v="1"/>
    <s v="LX"/>
    <n v="2020"/>
    <n v="5"/>
    <s v="Gulf Arabic"/>
    <s v="Silver"/>
    <s v="Full"/>
    <n v="5.7"/>
    <s v="Gas"/>
    <x v="0"/>
    <n v="12794"/>
    <s v="Riyadh"/>
    <x v="0"/>
    <n v="431500"/>
    <n v="58000"/>
    <n v="142000"/>
  </r>
  <r>
    <n v="447"/>
    <x v="3"/>
    <s v="Fusion"/>
    <n v="2015"/>
    <n v="10"/>
    <s v="Saudi"/>
    <s v="Grey"/>
    <s v="Semi Full"/>
    <n v="2.4"/>
    <s v="Gas"/>
    <x v="0"/>
    <n v="178000"/>
    <s v="Hail"/>
    <x v="8"/>
    <n v="30000"/>
    <n v="58000"/>
    <n v="55000"/>
  </r>
  <r>
    <n v="448"/>
    <x v="4"/>
    <s v="Sunny"/>
    <n v="2018"/>
    <n v="7"/>
    <s v="Saudi"/>
    <s v="Another Color"/>
    <s v="Standard"/>
    <n v="1.5"/>
    <s v="Gas"/>
    <x v="0"/>
    <n v="106000"/>
    <s v="Jeddah"/>
    <x v="3"/>
    <n v="24500"/>
    <n v="58000"/>
    <n v="36500"/>
  </r>
  <r>
    <n v="449"/>
    <x v="11"/>
    <s v="Silverado"/>
    <n v="2016"/>
    <n v="9"/>
    <s v="Saudi"/>
    <s v="Brown"/>
    <s v="Semi Full"/>
    <n v="5.3"/>
    <s v="Gas"/>
    <x v="0"/>
    <n v="270000"/>
    <s v="Dammam"/>
    <x v="1"/>
    <n v="75000"/>
    <n v="58000"/>
    <n v="60000"/>
  </r>
  <r>
    <n v="450"/>
    <x v="0"/>
    <s v="Land Cruiser"/>
    <n v="2011"/>
    <n v="14"/>
    <s v="Saudi"/>
    <s v="White"/>
    <s v="Full"/>
    <n v="4.5999999999999996"/>
    <s v="Gas"/>
    <x v="0"/>
    <n v="211000"/>
    <s v="Dammam"/>
    <x v="1"/>
    <n v="115000"/>
    <n v="58000"/>
    <n v="65000"/>
  </r>
  <r>
    <n v="451"/>
    <x v="36"/>
    <s v="Grand Marquis"/>
    <n v="1996"/>
    <n v="29"/>
    <s v="Other"/>
    <s v="Oily"/>
    <s v="Full"/>
    <n v="4.5999999999999996"/>
    <s v="Gas"/>
    <x v="0"/>
    <n v="500"/>
    <s v="Jeddah"/>
    <x v="3"/>
    <n v="5000"/>
    <n v="58000"/>
    <n v="19000"/>
  </r>
  <r>
    <n v="452"/>
    <x v="13"/>
    <s v="Odyssey"/>
    <n v="2015"/>
    <n v="10"/>
    <s v="Saudi"/>
    <s v="Grey"/>
    <s v="Standard"/>
    <n v="3.5"/>
    <s v="Gas"/>
    <x v="0"/>
    <n v="192000"/>
    <s v="Dammam"/>
    <x v="1"/>
    <n v="58000"/>
    <n v="58000"/>
    <n v="60500"/>
  </r>
  <r>
    <n v="453"/>
    <x v="0"/>
    <s v="Rav4"/>
    <n v="2012"/>
    <n v="13"/>
    <s v="Saudi"/>
    <s v="White"/>
    <s v="Standard"/>
    <n v="2.5"/>
    <s v="Gas"/>
    <x v="0"/>
    <n v="234000"/>
    <s v="Dammam"/>
    <x v="1"/>
    <n v="30000"/>
    <n v="58000"/>
    <n v="65000"/>
  </r>
  <r>
    <n v="454"/>
    <x v="3"/>
    <s v="Mustang"/>
    <n v="2016"/>
    <n v="9"/>
    <s v="Other"/>
    <s v="Red"/>
    <s v="Semi Full"/>
    <n v="3.7"/>
    <s v="Gas"/>
    <x v="0"/>
    <n v="79000"/>
    <s v="Riyadh"/>
    <x v="0"/>
    <n v="98000"/>
    <n v="58000"/>
    <n v="55000"/>
  </r>
  <r>
    <n v="455"/>
    <x v="0"/>
    <s v="Land Cruiser"/>
    <n v="2011"/>
    <n v="14"/>
    <s v="Saudi"/>
    <s v="White"/>
    <s v="Full"/>
    <n v="4.5999999999999996"/>
    <s v="Gas"/>
    <x v="0"/>
    <n v="145000"/>
    <s v="Dammam"/>
    <x v="1"/>
    <n v="95000"/>
    <n v="58000"/>
    <n v="65000"/>
  </r>
  <r>
    <n v="456"/>
    <x v="10"/>
    <s v="Elantra"/>
    <n v="2018"/>
    <n v="7"/>
    <s v="Saudi"/>
    <s v="Silver"/>
    <s v="Standard"/>
    <n v="1.6"/>
    <s v="Gas"/>
    <x v="0"/>
    <n v="57000"/>
    <s v="Riyadh"/>
    <x v="0"/>
    <n v="44000"/>
    <n v="58000"/>
    <n v="42000"/>
  </r>
  <r>
    <n v="457"/>
    <x v="8"/>
    <s v="Cerato"/>
    <n v="2016"/>
    <n v="9"/>
    <s v="Other"/>
    <s v="Black"/>
    <s v="Full"/>
    <n v="2"/>
    <s v="Gas"/>
    <x v="0"/>
    <n v="89000"/>
    <s v="Jeddah"/>
    <x v="3"/>
    <n v="40000"/>
    <n v="58000"/>
    <n v="40000"/>
  </r>
  <r>
    <n v="458"/>
    <x v="4"/>
    <s v="Sunny"/>
    <n v="2018"/>
    <n v="7"/>
    <s v="Saudi"/>
    <s v="White"/>
    <s v="Standard"/>
    <n v="1.5"/>
    <s v="Gas"/>
    <x v="0"/>
    <n v="79968"/>
    <s v="Riyadh"/>
    <x v="0"/>
    <n v="29000"/>
    <n v="58000"/>
    <n v="36500"/>
  </r>
  <r>
    <n v="459"/>
    <x v="25"/>
    <s v="Attrage"/>
    <n v="2019"/>
    <n v="6"/>
    <s v="Saudi"/>
    <s v="Grey"/>
    <s v="Standard"/>
    <n v="1.2"/>
    <s v="Gas"/>
    <x v="0"/>
    <n v="19000"/>
    <s v="Dammam"/>
    <x v="1"/>
    <n v="32000"/>
    <n v="58000"/>
    <n v="54000"/>
  </r>
  <r>
    <n v="460"/>
    <x v="14"/>
    <s v="Emgrand"/>
    <n v="2020"/>
    <n v="5"/>
    <s v="Saudi"/>
    <s v="Black"/>
    <s v="Full"/>
    <n v="2.4"/>
    <s v="Gas"/>
    <x v="0"/>
    <n v="37000"/>
    <s v="Qassim"/>
    <x v="6"/>
    <n v="58000"/>
    <n v="58000"/>
    <n v="42500"/>
  </r>
  <r>
    <n v="461"/>
    <x v="11"/>
    <s v="Impala"/>
    <n v="2016"/>
    <n v="9"/>
    <s v="Saudi"/>
    <s v="Black"/>
    <s v="Full"/>
    <n v="3.6"/>
    <s v="Gas"/>
    <x v="0"/>
    <n v="162000"/>
    <s v="Dammam"/>
    <x v="1"/>
    <n v="80000"/>
    <n v="58000"/>
    <n v="60000"/>
  </r>
  <r>
    <n v="462"/>
    <x v="0"/>
    <s v="Land Cruiser"/>
    <n v="2016"/>
    <n v="9"/>
    <s v="Saudi"/>
    <s v="White"/>
    <s v="Semi Full"/>
    <n v="5.7"/>
    <s v="Gas"/>
    <x v="0"/>
    <n v="120000"/>
    <s v="Riyadh"/>
    <x v="0"/>
    <n v="205000"/>
    <n v="58000"/>
    <n v="65000"/>
  </r>
  <r>
    <n v="463"/>
    <x v="11"/>
    <s v="Suburban"/>
    <n v="2019"/>
    <n v="6"/>
    <s v="Saudi"/>
    <s v="Grey"/>
    <s v="Standard"/>
    <n v="5.3"/>
    <s v="Gas"/>
    <x v="0"/>
    <n v="37000"/>
    <s v="Riyadh"/>
    <x v="0"/>
    <n v="148000"/>
    <n v="58000"/>
    <n v="60000"/>
  </r>
  <r>
    <n v="464"/>
    <x v="11"/>
    <s v="Suburban"/>
    <n v="2001"/>
    <n v="24"/>
    <s v="Other"/>
    <s v="Grey"/>
    <s v="Semi Full"/>
    <n v="5.3"/>
    <s v="Gas"/>
    <x v="0"/>
    <n v="500000"/>
    <s v="Riyadh"/>
    <x v="0"/>
    <n v="15000"/>
    <n v="58000"/>
    <n v="60000"/>
  </r>
  <r>
    <n v="465"/>
    <x v="5"/>
    <s v="Terrain"/>
    <n v="2014"/>
    <n v="11"/>
    <s v="Saudi"/>
    <s v="Black"/>
    <s v="Full"/>
    <n v="3.6"/>
    <s v="Gas"/>
    <x v="0"/>
    <n v="112000"/>
    <s v="Dammam"/>
    <x v="1"/>
    <n v="47000"/>
    <n v="58000"/>
    <n v="72000"/>
  </r>
  <r>
    <n v="466"/>
    <x v="4"/>
    <s v="Patrol"/>
    <n v="2005"/>
    <n v="20"/>
    <s v="Saudi"/>
    <s v="Another Color"/>
    <s v="Full"/>
    <n v="4"/>
    <s v="Gas"/>
    <x v="0"/>
    <n v="340000"/>
    <s v="Dammam"/>
    <x v="1"/>
    <n v="35000"/>
    <n v="58000"/>
    <n v="36500"/>
  </r>
  <r>
    <n v="467"/>
    <x v="10"/>
    <s v="Elantra"/>
    <n v="2018"/>
    <n v="7"/>
    <s v="Saudi"/>
    <s v="White"/>
    <s v="Standard"/>
    <n v="2"/>
    <s v="Gas"/>
    <x v="0"/>
    <n v="116000"/>
    <s v="Dammam"/>
    <x v="1"/>
    <n v="48000"/>
    <n v="58000"/>
    <n v="42000"/>
  </r>
  <r>
    <n v="468"/>
    <x v="26"/>
    <s v="Range Rover"/>
    <n v="2020"/>
    <n v="5"/>
    <s v="Saudi"/>
    <s v="Black"/>
    <s v="Full"/>
    <n v="5"/>
    <s v="Gas"/>
    <x v="0"/>
    <n v="100"/>
    <s v="Dammam"/>
    <x v="1"/>
    <n v="700000"/>
    <n v="58000"/>
    <n v="242500"/>
  </r>
  <r>
    <n v="469"/>
    <x v="2"/>
    <s v="Grand Cherokee"/>
    <n v="2013"/>
    <n v="12"/>
    <s v="Other"/>
    <s v="Another Color"/>
    <s v="Full"/>
    <n v="6.4"/>
    <s v="Gas"/>
    <x v="0"/>
    <n v="118000"/>
    <s v="Riyadh"/>
    <x v="0"/>
    <n v="90000"/>
    <n v="58000"/>
    <n v="83000"/>
  </r>
  <r>
    <n v="470"/>
    <x v="7"/>
    <s v="G"/>
    <n v="2015"/>
    <n v="10"/>
    <s v="Saudi"/>
    <s v="Black"/>
    <s v="Full"/>
    <n v="4"/>
    <s v="Gas"/>
    <x v="0"/>
    <n v="188000"/>
    <s v="Dammam"/>
    <x v="1"/>
    <n v="270000"/>
    <n v="58000"/>
    <n v="145000"/>
  </r>
  <r>
    <n v="471"/>
    <x v="7"/>
    <s v="CLS"/>
    <n v="2016"/>
    <n v="9"/>
    <s v="Gulf Arabic"/>
    <s v="Black"/>
    <s v="Full"/>
    <n v="3"/>
    <s v="Gas"/>
    <x v="0"/>
    <n v="45000"/>
    <s v="Dammam"/>
    <x v="1"/>
    <n v="168000"/>
    <n v="58000"/>
    <n v="145000"/>
  </r>
  <r>
    <n v="472"/>
    <x v="3"/>
    <s v="Vego"/>
    <n v="2019"/>
    <n v="6"/>
    <s v="Saudi"/>
    <s v="White"/>
    <s v="Standard"/>
    <n v="1.5"/>
    <s v="Gas"/>
    <x v="0"/>
    <n v="51717"/>
    <s v="Jeddah"/>
    <x v="3"/>
    <n v="29500"/>
    <n v="58000"/>
    <n v="55000"/>
  </r>
  <r>
    <n v="473"/>
    <x v="24"/>
    <s v="The M"/>
    <n v="2020"/>
    <n v="5"/>
    <s v="Saudi"/>
    <s v="Black"/>
    <s v="Full"/>
    <n v="6"/>
    <s v="Gas"/>
    <x v="0"/>
    <n v="13000"/>
    <s v="Riyadh"/>
    <x v="0"/>
    <n v="385000"/>
    <n v="58000"/>
    <n v="110000"/>
  </r>
  <r>
    <n v="474"/>
    <x v="6"/>
    <n v="6"/>
    <n v="2018"/>
    <n v="7"/>
    <s v="Saudi"/>
    <s v="White"/>
    <s v="Standard"/>
    <n v="2.5"/>
    <s v="Gas"/>
    <x v="0"/>
    <n v="71169"/>
    <s v="Dammam"/>
    <x v="1"/>
    <n v="65000"/>
    <n v="58000"/>
    <n v="56000"/>
  </r>
  <r>
    <n v="475"/>
    <x v="4"/>
    <s v="Sunny"/>
    <n v="2016"/>
    <n v="9"/>
    <s v="Saudi"/>
    <s v="White"/>
    <s v="Standard"/>
    <n v="1.5"/>
    <s v="Gas"/>
    <x v="0"/>
    <n v="130000"/>
    <s v="Dammam"/>
    <x v="1"/>
    <n v="25000"/>
    <n v="58000"/>
    <n v="36500"/>
  </r>
  <r>
    <n v="476"/>
    <x v="13"/>
    <s v="Civic"/>
    <n v="2008"/>
    <n v="17"/>
    <s v="Unknown"/>
    <s v="Silver"/>
    <s v="Standard"/>
    <n v="1.6"/>
    <s v="Gas"/>
    <x v="0"/>
    <n v="450000"/>
    <s v="Dammam"/>
    <x v="1"/>
    <n v="15000"/>
    <n v="58000"/>
    <n v="60500"/>
  </r>
  <r>
    <n v="477"/>
    <x v="1"/>
    <s v="GX"/>
    <n v="2015"/>
    <n v="10"/>
    <s v="Saudi"/>
    <s v="White"/>
    <s v="Full"/>
    <n v="4.5999999999999996"/>
    <s v="Gas"/>
    <x v="0"/>
    <n v="146000"/>
    <s v="Riyadh"/>
    <x v="0"/>
    <n v="126000"/>
    <n v="58000"/>
    <n v="142000"/>
  </r>
  <r>
    <n v="478"/>
    <x v="1"/>
    <s v="UX"/>
    <n v="2020"/>
    <n v="5"/>
    <s v="Gulf Arabic"/>
    <s v="White"/>
    <s v="Full"/>
    <n v="2"/>
    <s v="Gas"/>
    <x v="0"/>
    <n v="10000"/>
    <s v="Dammam"/>
    <x v="1"/>
    <n v="176000"/>
    <n v="58000"/>
    <n v="142000"/>
  </r>
  <r>
    <n v="479"/>
    <x v="4"/>
    <s v="Maxima"/>
    <n v="2006"/>
    <n v="19"/>
    <s v="Other"/>
    <s v="Another Color"/>
    <s v="Standard"/>
    <n v="3"/>
    <s v="Gas"/>
    <x v="1"/>
    <n v="400000"/>
    <s v="Jeddah"/>
    <x v="3"/>
    <n v="10000"/>
    <n v="58000"/>
    <n v="36500"/>
  </r>
  <r>
    <n v="480"/>
    <x v="13"/>
    <s v="Accord"/>
    <n v="2005"/>
    <n v="20"/>
    <s v="Gulf Arabic"/>
    <s v="White"/>
    <s v="Full"/>
    <n v="1.4"/>
    <s v="Gas"/>
    <x v="0"/>
    <n v="250000"/>
    <s v="Jeddah"/>
    <x v="3"/>
    <n v="17000"/>
    <n v="58000"/>
    <n v="60500"/>
  </r>
  <r>
    <n v="481"/>
    <x v="10"/>
    <s v="Sonata"/>
    <n v="2013"/>
    <n v="12"/>
    <s v="Saudi"/>
    <s v="White"/>
    <s v="Semi Full"/>
    <n v="2.4"/>
    <s v="Gas"/>
    <x v="0"/>
    <n v="344506"/>
    <s v="Jeddah"/>
    <x v="3"/>
    <n v="30000"/>
    <n v="58000"/>
    <n v="42000"/>
  </r>
  <r>
    <n v="482"/>
    <x v="10"/>
    <s v="Accent"/>
    <n v="2020"/>
    <n v="5"/>
    <s v="Saudi"/>
    <s v="Another Color"/>
    <s v="Standard"/>
    <n v="1.5"/>
    <s v="Gas"/>
    <x v="0"/>
    <n v="12000"/>
    <s v="Riyadh"/>
    <x v="0"/>
    <n v="42000"/>
    <n v="58000"/>
    <n v="42000"/>
  </r>
  <r>
    <n v="483"/>
    <x v="4"/>
    <s v="Sunny"/>
    <n v="2019"/>
    <n v="6"/>
    <s v="Saudi"/>
    <s v="White"/>
    <s v="Standard"/>
    <n v="1.5"/>
    <s v="Gas"/>
    <x v="0"/>
    <n v="99104"/>
    <s v="Riyadh"/>
    <x v="0"/>
    <n v="26800"/>
    <n v="58000"/>
    <n v="36500"/>
  </r>
  <r>
    <n v="484"/>
    <x v="34"/>
    <s v="FX"/>
    <n v="2009"/>
    <n v="16"/>
    <s v="Saudi"/>
    <s v="White"/>
    <s v="Full"/>
    <n v="3.5"/>
    <s v="Gas"/>
    <x v="0"/>
    <n v="250000"/>
    <s v="Jeddah"/>
    <x v="3"/>
    <n v="35000"/>
    <n v="58000"/>
    <n v="73500"/>
  </r>
  <r>
    <n v="485"/>
    <x v="5"/>
    <s v="Yukon"/>
    <n v="2011"/>
    <n v="14"/>
    <s v="Saudi"/>
    <s v="Black"/>
    <s v="Standard"/>
    <n v="5.3"/>
    <s v="Gas"/>
    <x v="0"/>
    <n v="156000"/>
    <s v="Dammam"/>
    <x v="1"/>
    <n v="47000"/>
    <n v="58000"/>
    <n v="72000"/>
  </r>
  <r>
    <n v="486"/>
    <x v="0"/>
    <s v="Land Cruiser"/>
    <n v="2015"/>
    <n v="10"/>
    <s v="Saudi"/>
    <s v="Grey"/>
    <s v="Full"/>
    <n v="4.5999999999999996"/>
    <s v="Gas"/>
    <x v="0"/>
    <n v="99000"/>
    <s v="Dammam"/>
    <x v="1"/>
    <n v="165000"/>
    <n v="58000"/>
    <n v="65000"/>
  </r>
  <r>
    <n v="487"/>
    <x v="8"/>
    <s v="Carnival"/>
    <n v="2016"/>
    <n v="9"/>
    <s v="Saudi"/>
    <s v="Another Color"/>
    <s v="Semi Full"/>
    <n v="3.3"/>
    <s v="Gas"/>
    <x v="0"/>
    <n v="180"/>
    <s v="Jeddah"/>
    <x v="3"/>
    <n v="38000"/>
    <n v="58000"/>
    <n v="40000"/>
  </r>
  <r>
    <n v="488"/>
    <x v="0"/>
    <s v="Camry"/>
    <n v="2016"/>
    <n v="9"/>
    <s v="Saudi"/>
    <s v="Grey"/>
    <s v="Semi Full"/>
    <n v="2.4"/>
    <s v="Gas"/>
    <x v="0"/>
    <n v="77000"/>
    <s v="Riyadh"/>
    <x v="0"/>
    <n v="63000"/>
    <n v="58000"/>
    <n v="65000"/>
  </r>
  <r>
    <n v="489"/>
    <x v="7"/>
    <s v="E"/>
    <n v="2019"/>
    <n v="6"/>
    <s v="Saudi"/>
    <s v="White"/>
    <s v="Full"/>
    <n v="4"/>
    <s v="Gas"/>
    <x v="0"/>
    <n v="80000"/>
    <s v="Jeddah"/>
    <x v="3"/>
    <n v="190000"/>
    <n v="58000"/>
    <n v="145000"/>
  </r>
  <r>
    <n v="490"/>
    <x v="4"/>
    <s v="Sunny"/>
    <n v="2018"/>
    <n v="7"/>
    <s v="Saudi"/>
    <s v="White"/>
    <s v="Standard"/>
    <n v="1.5"/>
    <s v="Gas"/>
    <x v="0"/>
    <n v="94000"/>
    <s v="Dammam"/>
    <x v="1"/>
    <n v="28500"/>
    <n v="58000"/>
    <n v="36500"/>
  </r>
  <r>
    <n v="491"/>
    <x v="10"/>
    <s v="Accent"/>
    <n v="2019"/>
    <n v="6"/>
    <s v="Saudi"/>
    <s v="White"/>
    <s v="Standard"/>
    <n v="1.4"/>
    <s v="Gas"/>
    <x v="0"/>
    <n v="62500"/>
    <s v="Dammam"/>
    <x v="1"/>
    <n v="37000"/>
    <n v="58000"/>
    <n v="42000"/>
  </r>
  <r>
    <n v="492"/>
    <x v="3"/>
    <s v="Expedition"/>
    <n v="2015"/>
    <n v="10"/>
    <s v="Unknown"/>
    <s v="Black"/>
    <s v="Semi Full"/>
    <n v="5.4"/>
    <s v="Gas"/>
    <x v="0"/>
    <n v="125000"/>
    <s v="Jeddah"/>
    <x v="3"/>
    <n v="75000"/>
    <n v="58000"/>
    <n v="55000"/>
  </r>
  <r>
    <n v="493"/>
    <x v="11"/>
    <s v="Lumina"/>
    <n v="2008"/>
    <n v="17"/>
    <s v="Saudi"/>
    <s v="Black"/>
    <s v="Semi Full"/>
    <n v="3.6"/>
    <s v="Gas"/>
    <x v="0"/>
    <n v="205000"/>
    <s v="Dammam"/>
    <x v="1"/>
    <n v="12000"/>
    <n v="58000"/>
    <n v="60000"/>
  </r>
  <r>
    <n v="494"/>
    <x v="11"/>
    <s v="Tahoe"/>
    <n v="2020"/>
    <n v="5"/>
    <s v="Saudi"/>
    <s v="Grey"/>
    <s v="Semi Full"/>
    <n v="5.7"/>
    <s v="Gas"/>
    <x v="0"/>
    <n v="99000"/>
    <s v="Dammam"/>
    <x v="1"/>
    <n v="145000"/>
    <n v="58000"/>
    <n v="60000"/>
  </r>
  <r>
    <n v="495"/>
    <x v="0"/>
    <s v="Land Cruiser"/>
    <n v="2015"/>
    <n v="10"/>
    <s v="Gulf Arabic"/>
    <s v="White"/>
    <s v="Full"/>
    <n v="5.7"/>
    <s v="Gas"/>
    <x v="0"/>
    <n v="143203"/>
    <s v="Riyadh"/>
    <x v="0"/>
    <n v="156500"/>
    <n v="58000"/>
    <n v="65000"/>
  </r>
  <r>
    <n v="496"/>
    <x v="25"/>
    <s v="Pajero"/>
    <n v="2017"/>
    <n v="8"/>
    <s v="Saudi"/>
    <s v="White"/>
    <s v="Semi Full"/>
    <n v="3.5"/>
    <s v="Gas"/>
    <x v="0"/>
    <n v="159000"/>
    <s v="Dammam"/>
    <x v="1"/>
    <n v="55000"/>
    <n v="58000"/>
    <n v="54000"/>
  </r>
  <r>
    <n v="497"/>
    <x v="23"/>
    <s v="Q7"/>
    <n v="2007"/>
    <n v="18"/>
    <s v="Saudi"/>
    <s v="White"/>
    <s v="Full"/>
    <n v="7"/>
    <s v="Gas"/>
    <x v="0"/>
    <n v="180000"/>
    <s v="Riyadh"/>
    <x v="0"/>
    <n v="50000"/>
    <n v="58000"/>
    <n v="91000"/>
  </r>
  <r>
    <n v="498"/>
    <x v="0"/>
    <s v="Rav4"/>
    <n v="2018"/>
    <n v="7"/>
    <s v="Saudi"/>
    <s v="White"/>
    <s v="Standard"/>
    <n v="2.5"/>
    <s v="Gas"/>
    <x v="0"/>
    <n v="72000"/>
    <s v="Jeddah"/>
    <x v="3"/>
    <n v="95000"/>
    <n v="58000"/>
    <n v="65000"/>
  </r>
  <r>
    <n v="499"/>
    <x v="3"/>
    <s v="Explorer"/>
    <n v="2016"/>
    <n v="9"/>
    <s v="Gulf Arabic"/>
    <s v="Red"/>
    <s v="Full"/>
    <n v="3.5"/>
    <s v="Gas"/>
    <x v="0"/>
    <n v="93000"/>
    <s v="Riyadh"/>
    <x v="0"/>
    <n v="95000"/>
    <n v="58000"/>
    <n v="55000"/>
  </r>
  <r>
    <n v="500"/>
    <x v="0"/>
    <s v="Corolla"/>
    <n v="2016"/>
    <n v="9"/>
    <s v="Saudi"/>
    <s v="White"/>
    <s v="Standard"/>
    <n v="1.6"/>
    <s v="Gas"/>
    <x v="0"/>
    <n v="142478"/>
    <s v="Riyadh"/>
    <x v="0"/>
    <n v="44500"/>
    <n v="58000"/>
    <n v="65000"/>
  </r>
  <r>
    <n v="501"/>
    <x v="10"/>
    <s v="Accent"/>
    <n v="2017"/>
    <n v="8"/>
    <s v="Saudi"/>
    <s v="White"/>
    <s v="Standard"/>
    <n v="1.4"/>
    <s v="Gas"/>
    <x v="0"/>
    <n v="65000"/>
    <s v="Riyadh"/>
    <x v="0"/>
    <n v="30000"/>
    <n v="58000"/>
    <n v="42000"/>
  </r>
  <r>
    <n v="502"/>
    <x v="0"/>
    <s v="Hilux"/>
    <n v="2018"/>
    <n v="7"/>
    <s v="Saudi"/>
    <s v="White"/>
    <s v="Full"/>
    <n v="2.7"/>
    <s v="Gas"/>
    <x v="1"/>
    <n v="111000"/>
    <s v="Riyadh"/>
    <x v="0"/>
    <n v="63000"/>
    <n v="58000"/>
    <n v="65000"/>
  </r>
  <r>
    <n v="503"/>
    <x v="10"/>
    <s v="H1"/>
    <n v="2013"/>
    <n v="12"/>
    <s v="Gulf Arabic"/>
    <s v="White"/>
    <s v="Semi Full"/>
    <n v="2.4"/>
    <s v="Gas"/>
    <x v="0"/>
    <n v="246"/>
    <s v="Tabouk"/>
    <x v="5"/>
    <n v="31000"/>
    <n v="58000"/>
    <n v="42000"/>
  </r>
  <r>
    <n v="504"/>
    <x v="0"/>
    <s v="Avanza"/>
    <n v="2016"/>
    <n v="9"/>
    <s v="Saudi"/>
    <s v="White"/>
    <s v="Standard"/>
    <n v="1.6"/>
    <s v="Gas"/>
    <x v="0"/>
    <n v="160000"/>
    <s v="Riyadh"/>
    <x v="0"/>
    <n v="28000"/>
    <n v="58000"/>
    <n v="65000"/>
  </r>
  <r>
    <n v="505"/>
    <x v="6"/>
    <n v="6"/>
    <n v="2018"/>
    <n v="7"/>
    <s v="Gulf Arabic"/>
    <s v="Grey"/>
    <s v="Standard"/>
    <n v="2"/>
    <s v="Gas"/>
    <x v="0"/>
    <n v="71000"/>
    <s v="Qassim"/>
    <x v="6"/>
    <n v="65000"/>
    <n v="58000"/>
    <n v="56000"/>
  </r>
  <r>
    <n v="506"/>
    <x v="10"/>
    <s v="Accent"/>
    <n v="2017"/>
    <n v="8"/>
    <s v="Saudi"/>
    <s v="White"/>
    <s v="Standard"/>
    <n v="1.6"/>
    <s v="Gas"/>
    <x v="0"/>
    <n v="112000"/>
    <s v="Dammam"/>
    <x v="1"/>
    <n v="32000"/>
    <n v="58000"/>
    <n v="42000"/>
  </r>
  <r>
    <n v="507"/>
    <x v="1"/>
    <s v="ES"/>
    <n v="2021"/>
    <n v="4"/>
    <s v="Saudi"/>
    <s v="Another Color"/>
    <s v="Standard"/>
    <n v="2.5"/>
    <s v="Gas"/>
    <x v="0"/>
    <n v="6000"/>
    <s v="Dammam"/>
    <x v="1"/>
    <n v="175000"/>
    <n v="58000"/>
    <n v="142000"/>
  </r>
  <r>
    <n v="508"/>
    <x v="0"/>
    <s v="Camry"/>
    <n v="2017"/>
    <n v="8"/>
    <s v="Saudi"/>
    <s v="Golden"/>
    <s v="Standard"/>
    <n v="2.5"/>
    <s v="Gas"/>
    <x v="0"/>
    <n v="55000"/>
    <s v="Dammam"/>
    <x v="1"/>
    <n v="56000"/>
    <n v="58000"/>
    <n v="65000"/>
  </r>
  <r>
    <n v="509"/>
    <x v="10"/>
    <s v="Tucson"/>
    <n v="2020"/>
    <n v="5"/>
    <s v="Saudi"/>
    <s v="Brown"/>
    <s v="Semi Full"/>
    <n v="2"/>
    <s v="Gas"/>
    <x v="0"/>
    <n v="44000"/>
    <s v="Riyadh"/>
    <x v="0"/>
    <n v="64000"/>
    <n v="58000"/>
    <n v="42000"/>
  </r>
  <r>
    <n v="510"/>
    <x v="0"/>
    <s v="Avalon"/>
    <n v="2020"/>
    <n v="5"/>
    <s v="Saudi"/>
    <s v="Black"/>
    <s v="Full"/>
    <n v="3.5"/>
    <s v="Gas"/>
    <x v="0"/>
    <n v="48000"/>
    <s v="Al-Medina"/>
    <x v="2"/>
    <n v="2465"/>
    <n v="58000"/>
    <n v="65000"/>
  </r>
  <r>
    <n v="511"/>
    <x v="35"/>
    <s v="Panamera"/>
    <n v="2011"/>
    <n v="14"/>
    <s v="Saudi"/>
    <s v="White"/>
    <s v="Full"/>
    <n v="4.8"/>
    <s v="Gas"/>
    <x v="0"/>
    <n v="49000"/>
    <s v="Dammam"/>
    <x v="1"/>
    <n v="125000"/>
    <n v="58000"/>
    <n v="138000"/>
  </r>
  <r>
    <n v="512"/>
    <x v="6"/>
    <n v="6"/>
    <n v="2019"/>
    <n v="6"/>
    <s v="Saudi"/>
    <s v="Grey"/>
    <s v="Standard"/>
    <n v="2.5"/>
    <s v="Gas"/>
    <x v="0"/>
    <n v="64970"/>
    <s v="Riyadh"/>
    <x v="0"/>
    <n v="69500"/>
    <n v="58000"/>
    <n v="56000"/>
  </r>
  <r>
    <n v="513"/>
    <x v="11"/>
    <s v="Caprice"/>
    <n v="2013"/>
    <n v="12"/>
    <s v="Other"/>
    <s v="White"/>
    <s v="Standard"/>
    <n v="6"/>
    <s v="Gas"/>
    <x v="0"/>
    <n v="280000"/>
    <s v="Makkah"/>
    <x v="3"/>
    <n v="44000"/>
    <n v="58000"/>
    <n v="60000"/>
  </r>
  <r>
    <n v="514"/>
    <x v="10"/>
    <s v="Elantra"/>
    <n v="2016"/>
    <n v="9"/>
    <s v="Saudi"/>
    <s v="Another Color"/>
    <s v="Full"/>
    <n v="2"/>
    <s v="Gas"/>
    <x v="0"/>
    <n v="4000"/>
    <s v="Riyadh"/>
    <x v="0"/>
    <n v="48000"/>
    <n v="58000"/>
    <n v="42000"/>
  </r>
  <r>
    <n v="515"/>
    <x v="10"/>
    <s v="Sonata"/>
    <n v="2013"/>
    <n v="12"/>
    <s v="Saudi"/>
    <s v="White"/>
    <s v="Full"/>
    <n v="2.4"/>
    <s v="Gas"/>
    <x v="0"/>
    <n v="205000"/>
    <s v="Riyadh"/>
    <x v="0"/>
    <n v="40000"/>
    <n v="58000"/>
    <n v="42000"/>
  </r>
  <r>
    <n v="516"/>
    <x v="8"/>
    <s v="Cadenza"/>
    <n v="2018"/>
    <n v="7"/>
    <s v="Saudi"/>
    <s v="White"/>
    <s v="Standard"/>
    <n v="3.3"/>
    <s v="Gas"/>
    <x v="0"/>
    <n v="155652"/>
    <s v="Riyadh"/>
    <x v="0"/>
    <n v="72500"/>
    <n v="58000"/>
    <n v="40000"/>
  </r>
  <r>
    <n v="517"/>
    <x v="4"/>
    <s v="Armada"/>
    <n v="2015"/>
    <n v="10"/>
    <s v="Saudi"/>
    <s v="Oily"/>
    <s v="Semi Full"/>
    <n v="5.8"/>
    <s v="Gas"/>
    <x v="0"/>
    <n v="129500"/>
    <s v="Riyadh"/>
    <x v="0"/>
    <n v="40000"/>
    <n v="58000"/>
    <n v="36500"/>
  </r>
  <r>
    <n v="518"/>
    <x v="10"/>
    <s v="Senta fe"/>
    <n v="2016"/>
    <n v="9"/>
    <s v="Saudi"/>
    <s v="Brown"/>
    <s v="Semi Full"/>
    <n v="3.3"/>
    <s v="Gas"/>
    <x v="0"/>
    <n v="126000"/>
    <s v="Riyadh"/>
    <x v="0"/>
    <n v="63000"/>
    <n v="58000"/>
    <n v="42000"/>
  </r>
  <r>
    <n v="519"/>
    <x v="10"/>
    <s v="Elantra"/>
    <n v="2018"/>
    <n v="7"/>
    <s v="Saudi"/>
    <s v="Grey"/>
    <s v="Semi Full"/>
    <n v="1.7"/>
    <s v="Gas"/>
    <x v="0"/>
    <n v="680"/>
    <s v="Riyadh"/>
    <x v="0"/>
    <n v="40000"/>
    <n v="58000"/>
    <n v="42000"/>
  </r>
  <r>
    <n v="520"/>
    <x v="10"/>
    <s v="Sonata"/>
    <n v="2019"/>
    <n v="6"/>
    <s v="Saudi"/>
    <s v="Brown"/>
    <s v="Standard"/>
    <n v="2.4"/>
    <s v="Gas"/>
    <x v="0"/>
    <n v="63000"/>
    <s v="Riyadh"/>
    <x v="0"/>
    <n v="60000"/>
    <n v="58000"/>
    <n v="42000"/>
  </r>
  <r>
    <n v="521"/>
    <x v="4"/>
    <s v="Pathfinder"/>
    <n v="2005"/>
    <n v="20"/>
    <s v="Saudi"/>
    <s v="Silver"/>
    <s v="Semi Full"/>
    <n v="3.5"/>
    <s v="Gas"/>
    <x v="1"/>
    <n v="302000"/>
    <s v="Jeddah"/>
    <x v="3"/>
    <n v="19000"/>
    <n v="58000"/>
    <n v="36500"/>
  </r>
  <r>
    <n v="522"/>
    <x v="11"/>
    <s v="Blazer"/>
    <n v="2015"/>
    <n v="10"/>
    <s v="Saudi"/>
    <s v="Silver"/>
    <s v="Standard"/>
    <n v="3.6"/>
    <s v="Gas"/>
    <x v="0"/>
    <n v="180000"/>
    <s v="Jubail"/>
    <x v="1"/>
    <n v="40000"/>
    <n v="58000"/>
    <n v="60000"/>
  </r>
  <r>
    <n v="523"/>
    <x v="0"/>
    <s v="Land Cruiser"/>
    <n v="2017"/>
    <n v="8"/>
    <s v="Gulf Arabic"/>
    <s v="White"/>
    <s v="Semi Full"/>
    <n v="5.7"/>
    <s v="Gas"/>
    <x v="0"/>
    <n v="100000"/>
    <s v="Riyadh"/>
    <x v="0"/>
    <n v="210000"/>
    <n v="58000"/>
    <n v="65000"/>
  </r>
  <r>
    <n v="524"/>
    <x v="24"/>
    <s v="The 5"/>
    <n v="2019"/>
    <n v="6"/>
    <s v="Saudi"/>
    <s v="Another Color"/>
    <s v="Standard"/>
    <n v="2"/>
    <s v="Gas"/>
    <x v="0"/>
    <n v="49528"/>
    <s v="Jeddah"/>
    <x v="3"/>
    <n v="138000"/>
    <n v="58000"/>
    <n v="110000"/>
  </r>
  <r>
    <n v="525"/>
    <x v="4"/>
    <s v="Datsun"/>
    <n v="2015"/>
    <n v="10"/>
    <s v="Other"/>
    <s v="White"/>
    <s v="Full"/>
    <n v="2.4"/>
    <s v="Gas"/>
    <x v="1"/>
    <n v="261000"/>
    <s v="Taef"/>
    <x v="3"/>
    <n v="35000"/>
    <n v="58000"/>
    <n v="36500"/>
  </r>
  <r>
    <n v="526"/>
    <x v="3"/>
    <s v="Expedition"/>
    <n v="2016"/>
    <n v="9"/>
    <s v="Saudi"/>
    <s v="Black"/>
    <s v="Semi Full"/>
    <n v="5.4"/>
    <s v="Gas"/>
    <x v="0"/>
    <n v="160000"/>
    <s v="Riyadh"/>
    <x v="0"/>
    <n v="85000"/>
    <n v="58000"/>
    <n v="55000"/>
  </r>
  <r>
    <n v="527"/>
    <x v="3"/>
    <s v="Marquis"/>
    <n v="2009"/>
    <n v="16"/>
    <s v="Other"/>
    <s v="White"/>
    <s v="Full"/>
    <n v="4.5999999999999996"/>
    <s v="Gas"/>
    <x v="0"/>
    <n v="338000"/>
    <s v="Jeddah"/>
    <x v="3"/>
    <n v="18000"/>
    <n v="58000"/>
    <n v="55000"/>
  </r>
  <r>
    <n v="528"/>
    <x v="10"/>
    <s v="Azera"/>
    <n v="2016"/>
    <n v="9"/>
    <s v="Saudi"/>
    <s v="Silver"/>
    <s v="Full"/>
    <n v="3"/>
    <s v="Gas"/>
    <x v="0"/>
    <n v="350000"/>
    <s v="Riyadh"/>
    <x v="0"/>
    <n v="41000"/>
    <n v="58000"/>
    <n v="42000"/>
  </r>
  <r>
    <n v="529"/>
    <x v="19"/>
    <s v="Eado"/>
    <n v="2020"/>
    <n v="5"/>
    <s v="Saudi"/>
    <s v="Blue"/>
    <s v="Standard"/>
    <n v="1.6"/>
    <s v="Gas"/>
    <x v="0"/>
    <n v="87235"/>
    <s v="Riyadh"/>
    <x v="0"/>
    <n v="42500"/>
    <n v="58000"/>
    <n v="44000"/>
  </r>
  <r>
    <n v="530"/>
    <x v="0"/>
    <s v="Avalon"/>
    <n v="2013"/>
    <n v="12"/>
    <s v="Saudi"/>
    <s v="Red"/>
    <s v="Full"/>
    <n v="3.5"/>
    <s v="Gas"/>
    <x v="0"/>
    <n v="169000"/>
    <s v="Aseer"/>
    <x v="4"/>
    <n v="75000"/>
    <n v="58000"/>
    <n v="65000"/>
  </r>
  <r>
    <n v="531"/>
    <x v="5"/>
    <s v="Yukon"/>
    <n v="2016"/>
    <n v="9"/>
    <s v="Other"/>
    <s v="White"/>
    <s v="Full"/>
    <n v="5.3"/>
    <s v="Gas"/>
    <x v="0"/>
    <n v="213000"/>
    <s v="Dammam"/>
    <x v="1"/>
    <n v="146000"/>
    <n v="58000"/>
    <n v="72000"/>
  </r>
  <r>
    <n v="532"/>
    <x v="21"/>
    <s v="Charger"/>
    <n v="2017"/>
    <n v="8"/>
    <s v="Saudi"/>
    <s v="Red"/>
    <s v="Full"/>
    <n v="5.7"/>
    <s v="Gas"/>
    <x v="0"/>
    <n v="64000"/>
    <s v="Jeddah"/>
    <x v="3"/>
    <n v="145000"/>
    <n v="58000"/>
    <n v="71000"/>
  </r>
  <r>
    <n v="533"/>
    <x v="10"/>
    <s v="Azera"/>
    <n v="2021"/>
    <n v="4"/>
    <s v="Saudi"/>
    <s v="Bronze"/>
    <s v="Standard"/>
    <n v="3.5"/>
    <s v="Gas"/>
    <x v="0"/>
    <n v="9000"/>
    <s v="Riyadh"/>
    <x v="0"/>
    <n v="122000"/>
    <n v="58000"/>
    <n v="42000"/>
  </r>
  <r>
    <n v="534"/>
    <x v="13"/>
    <s v="Accord"/>
    <n v="2017"/>
    <n v="8"/>
    <s v="Other"/>
    <s v="Black"/>
    <s v="Standard"/>
    <n v="2.4"/>
    <s v="Gas"/>
    <x v="0"/>
    <n v="141000"/>
    <s v="Hail"/>
    <x v="8"/>
    <n v="55000"/>
    <n v="58000"/>
    <n v="60500"/>
  </r>
  <r>
    <n v="535"/>
    <x v="23"/>
    <s v="A5"/>
    <n v="2011"/>
    <n v="14"/>
    <s v="Saudi"/>
    <s v="White"/>
    <s v="Full"/>
    <n v="2.1"/>
    <s v="Gas"/>
    <x v="0"/>
    <n v="218000"/>
    <s v="Al-Medina"/>
    <x v="2"/>
    <n v="40000"/>
    <n v="58000"/>
    <n v="91000"/>
  </r>
  <r>
    <n v="536"/>
    <x v="33"/>
    <s v="C300"/>
    <n v="2013"/>
    <n v="12"/>
    <s v="Saudi"/>
    <s v="Silver"/>
    <s v="Full"/>
    <n v="5.7"/>
    <s v="Gas"/>
    <x v="0"/>
    <n v="241000"/>
    <s v="Riyadh"/>
    <x v="0"/>
    <n v="41000"/>
    <n v="58000"/>
    <n v="70000"/>
  </r>
  <r>
    <n v="537"/>
    <x v="10"/>
    <s v="Azera"/>
    <n v="2016"/>
    <n v="9"/>
    <s v="Saudi"/>
    <s v="Grey"/>
    <s v="Semi Full"/>
    <n v="3"/>
    <s v="Gas"/>
    <x v="0"/>
    <n v="199100"/>
    <s v="Riyadh"/>
    <x v="0"/>
    <n v="52000"/>
    <n v="58000"/>
    <n v="42000"/>
  </r>
  <r>
    <n v="538"/>
    <x v="33"/>
    <s v="S300"/>
    <n v="2011"/>
    <n v="14"/>
    <s v="Other"/>
    <s v="White"/>
    <s v="Full"/>
    <n v="1.3"/>
    <s v="Gas"/>
    <x v="0"/>
    <n v="140000"/>
    <s v="Aseer"/>
    <x v="4"/>
    <n v="23000"/>
    <n v="58000"/>
    <n v="70000"/>
  </r>
  <r>
    <n v="539"/>
    <x v="0"/>
    <s v="Avalon"/>
    <n v="2014"/>
    <n v="11"/>
    <s v="Saudi"/>
    <s v="Brown"/>
    <s v="Semi Full"/>
    <n v="3.5"/>
    <s v="Gas"/>
    <x v="0"/>
    <n v="188257"/>
    <s v="Jeddah"/>
    <x v="3"/>
    <n v="78500"/>
    <n v="58000"/>
    <n v="65000"/>
  </r>
  <r>
    <n v="540"/>
    <x v="3"/>
    <s v="Mustang"/>
    <n v="2015"/>
    <n v="10"/>
    <s v="Other"/>
    <s v="White"/>
    <s v="Full"/>
    <n v="5"/>
    <s v="Gas"/>
    <x v="1"/>
    <n v="111000"/>
    <s v="Makkah"/>
    <x v="3"/>
    <n v="92999"/>
    <n v="58000"/>
    <n v="55000"/>
  </r>
  <r>
    <n v="541"/>
    <x v="5"/>
    <s v="Suburban"/>
    <n v="2004"/>
    <n v="21"/>
    <s v="Other"/>
    <s v="Black"/>
    <s v="Full"/>
    <n v="5.3"/>
    <s v="Gas"/>
    <x v="0"/>
    <n v="452800"/>
    <s v="Jazan"/>
    <x v="11"/>
    <n v="18000"/>
    <n v="58000"/>
    <n v="72000"/>
  </r>
  <r>
    <n v="542"/>
    <x v="10"/>
    <s v="Accent"/>
    <n v="2017"/>
    <n v="8"/>
    <s v="Saudi"/>
    <s v="White"/>
    <s v="Semi Full"/>
    <n v="1.6"/>
    <s v="Gas"/>
    <x v="0"/>
    <n v="207135"/>
    <s v="Riyadh"/>
    <x v="0"/>
    <n v="30000"/>
    <n v="58000"/>
    <n v="42000"/>
  </r>
  <r>
    <n v="543"/>
    <x v="3"/>
    <s v="Flex"/>
    <n v="2012"/>
    <n v="13"/>
    <s v="Saudi"/>
    <s v="Silver"/>
    <s v="Semi Full"/>
    <n v="3.5"/>
    <s v="Gas"/>
    <x v="0"/>
    <n v="277000"/>
    <s v="Dammam"/>
    <x v="1"/>
    <n v="30000"/>
    <n v="58000"/>
    <n v="55000"/>
  </r>
  <r>
    <n v="544"/>
    <x v="0"/>
    <s v="Yaris"/>
    <n v="2018"/>
    <n v="7"/>
    <s v="Saudi"/>
    <s v="Silver"/>
    <s v="Standard"/>
    <n v="1.5"/>
    <s v="Gas"/>
    <x v="0"/>
    <n v="93000"/>
    <s v="Jeddah"/>
    <x v="3"/>
    <n v="35000"/>
    <n v="58000"/>
    <n v="65000"/>
  </r>
  <r>
    <n v="545"/>
    <x v="26"/>
    <s v="Range Rover"/>
    <n v="2016"/>
    <n v="9"/>
    <s v="Other"/>
    <s v="White"/>
    <s v="Full"/>
    <n v="5"/>
    <s v="Gas"/>
    <x v="0"/>
    <n v="101839"/>
    <s v="Riyadh"/>
    <x v="0"/>
    <n v="220000"/>
    <n v="58000"/>
    <n v="242500"/>
  </r>
  <r>
    <n v="546"/>
    <x v="14"/>
    <s v="EC7"/>
    <n v="2014"/>
    <n v="11"/>
    <s v="Other"/>
    <s v="White"/>
    <s v="Standard"/>
    <n v="1.8"/>
    <s v="Gas"/>
    <x v="1"/>
    <n v="74000"/>
    <s v="Jazan"/>
    <x v="11"/>
    <n v="13000"/>
    <n v="58000"/>
    <n v="42500"/>
  </r>
  <r>
    <n v="547"/>
    <x v="3"/>
    <s v="Flex"/>
    <n v="2015"/>
    <n v="10"/>
    <s v="Saudi"/>
    <s v="Grey"/>
    <s v="Semi Full"/>
    <n v="3.5"/>
    <s v="Gas"/>
    <x v="0"/>
    <n v="167000"/>
    <s v="Riyadh"/>
    <x v="0"/>
    <n v="53000"/>
    <n v="58000"/>
    <n v="55000"/>
  </r>
  <r>
    <n v="548"/>
    <x v="10"/>
    <s v="Accent"/>
    <n v="2018"/>
    <n v="7"/>
    <s v="Saudi"/>
    <s v="Silver"/>
    <s v="Standard"/>
    <n v="1.4"/>
    <s v="Gas"/>
    <x v="0"/>
    <n v="64126"/>
    <s v="Dammam"/>
    <x v="1"/>
    <n v="32000"/>
    <n v="58000"/>
    <n v="42000"/>
  </r>
  <r>
    <n v="549"/>
    <x v="10"/>
    <s v="Elantra"/>
    <n v="2019"/>
    <n v="6"/>
    <s v="Saudi"/>
    <s v="Another Color"/>
    <s v="Standard"/>
    <n v="2"/>
    <s v="Gas"/>
    <x v="0"/>
    <n v="66000"/>
    <s v="Riyadh"/>
    <x v="0"/>
    <n v="58000"/>
    <n v="58000"/>
    <n v="42000"/>
  </r>
  <r>
    <n v="550"/>
    <x v="33"/>
    <s v="C300"/>
    <n v="2005"/>
    <n v="20"/>
    <s v="Saudi"/>
    <s v="Black"/>
    <s v="Full"/>
    <n v="5.7"/>
    <s v="Gas"/>
    <x v="0"/>
    <n v="275000"/>
    <s v="Dammam"/>
    <x v="1"/>
    <n v="18000"/>
    <n v="58000"/>
    <n v="70000"/>
  </r>
  <r>
    <n v="551"/>
    <x v="5"/>
    <s v="Yukon"/>
    <n v="2010"/>
    <n v="15"/>
    <s v="Saudi"/>
    <s v="Black"/>
    <s v="Semi Full"/>
    <n v="5"/>
    <s v="Gas"/>
    <x v="0"/>
    <n v="204000"/>
    <s v="Riyadh"/>
    <x v="0"/>
    <n v="44000"/>
    <n v="58000"/>
    <n v="72000"/>
  </r>
  <r>
    <n v="552"/>
    <x v="0"/>
    <s v="FJ"/>
    <n v="2015"/>
    <n v="10"/>
    <s v="Gulf Arabic"/>
    <s v="White"/>
    <s v="Full"/>
    <n v="4"/>
    <s v="Gas"/>
    <x v="0"/>
    <n v="200000"/>
    <s v="Aseer"/>
    <x v="4"/>
    <n v="88000"/>
    <n v="58000"/>
    <n v="65000"/>
  </r>
  <r>
    <n v="553"/>
    <x v="23"/>
    <s v="A4"/>
    <n v="2009"/>
    <n v="16"/>
    <s v="Gulf Arabic"/>
    <s v="White"/>
    <s v="Full"/>
    <n v="1.8"/>
    <s v="Gas"/>
    <x v="0"/>
    <n v="223000"/>
    <s v="Jeddah"/>
    <x v="3"/>
    <n v="27000"/>
    <n v="58000"/>
    <n v="91000"/>
  </r>
  <r>
    <n v="554"/>
    <x v="0"/>
    <s v="Avalon"/>
    <n v="2014"/>
    <n v="11"/>
    <s v="Saudi"/>
    <s v="Black"/>
    <s v="Full"/>
    <n v="3.8"/>
    <s v="Gas"/>
    <x v="0"/>
    <n v="156000"/>
    <s v="Al-Medina"/>
    <x v="2"/>
    <n v="73000"/>
    <n v="58000"/>
    <n v="65000"/>
  </r>
  <r>
    <n v="555"/>
    <x v="10"/>
    <s v="Senta fe"/>
    <n v="2020"/>
    <n v="5"/>
    <s v="Saudi"/>
    <s v="Grey"/>
    <s v="Semi Full"/>
    <n v="3.5"/>
    <s v="Gas"/>
    <x v="0"/>
    <n v="3773"/>
    <s v="Riyadh"/>
    <x v="0"/>
    <n v="124500"/>
    <n v="58000"/>
    <n v="42000"/>
  </r>
  <r>
    <n v="556"/>
    <x v="5"/>
    <s v="Sierra"/>
    <n v="2011"/>
    <n v="14"/>
    <s v="Other"/>
    <s v="Silver"/>
    <s v="Semi Full"/>
    <n v="5.3"/>
    <s v="Gas"/>
    <x v="0"/>
    <n v="258000"/>
    <s v="Riyadh"/>
    <x v="0"/>
    <n v="50000"/>
    <n v="58000"/>
    <n v="72000"/>
  </r>
  <r>
    <n v="557"/>
    <x v="0"/>
    <s v="Corolla"/>
    <n v="2015"/>
    <n v="10"/>
    <s v="Gulf Arabic"/>
    <s v="Silver"/>
    <s v="Semi Full"/>
    <n v="2.5"/>
    <s v="Gas"/>
    <x v="0"/>
    <n v="96000"/>
    <s v="Tabouk"/>
    <x v="5"/>
    <n v="40000"/>
    <n v="58000"/>
    <n v="65000"/>
  </r>
  <r>
    <n v="558"/>
    <x v="1"/>
    <s v="LX"/>
    <n v="2018"/>
    <n v="7"/>
    <s v="Other"/>
    <s v="White"/>
    <s v="Full"/>
    <n v="5.7"/>
    <s v="Gas"/>
    <x v="0"/>
    <n v="107000"/>
    <s v="Riyadh"/>
    <x v="0"/>
    <n v="365000"/>
    <n v="58000"/>
    <n v="142000"/>
  </r>
  <r>
    <n v="559"/>
    <x v="6"/>
    <n v="6"/>
    <n v="2018"/>
    <n v="7"/>
    <s v="Saudi"/>
    <s v="White"/>
    <s v="Standard"/>
    <n v="2.5"/>
    <s v="Gas"/>
    <x v="0"/>
    <n v="79795"/>
    <s v="Dammam"/>
    <x v="1"/>
    <n v="63000"/>
    <n v="58000"/>
    <n v="56000"/>
  </r>
  <r>
    <n v="560"/>
    <x v="10"/>
    <s v="Accent"/>
    <n v="2015"/>
    <n v="10"/>
    <s v="Saudi"/>
    <s v="Silver"/>
    <s v="Standard"/>
    <n v="1.4"/>
    <s v="Gas"/>
    <x v="0"/>
    <n v="181802"/>
    <s v="Dammam"/>
    <x v="1"/>
    <n v="25500"/>
    <n v="58000"/>
    <n v="42000"/>
  </r>
  <r>
    <n v="561"/>
    <x v="11"/>
    <s v="Spark"/>
    <n v="2020"/>
    <n v="5"/>
    <s v="Saudi"/>
    <s v="White"/>
    <s v="Standard"/>
    <n v="1.4"/>
    <s v="Gas"/>
    <x v="0"/>
    <n v="16000"/>
    <s v="Riyadh"/>
    <x v="0"/>
    <n v="27000"/>
    <n v="58000"/>
    <n v="60000"/>
  </r>
  <r>
    <n v="562"/>
    <x v="4"/>
    <s v="Maxima"/>
    <n v="2011"/>
    <n v="14"/>
    <s v="Other"/>
    <s v="Another Color"/>
    <s v="Semi Full"/>
    <n v="3.5"/>
    <s v="Gas"/>
    <x v="0"/>
    <n v="34000"/>
    <s v="Dammam"/>
    <x v="1"/>
    <n v="20000"/>
    <n v="58000"/>
    <n v="36500"/>
  </r>
  <r>
    <n v="563"/>
    <x v="2"/>
    <s v="Wrangler"/>
    <n v="2018"/>
    <n v="7"/>
    <s v="Gulf Arabic"/>
    <s v="Grey"/>
    <s v="Semi Full"/>
    <n v="4.4000000000000004"/>
    <s v="Gas"/>
    <x v="0"/>
    <n v="43000"/>
    <s v="Jeddah"/>
    <x v="3"/>
    <n v="135000"/>
    <n v="58000"/>
    <n v="83000"/>
  </r>
  <r>
    <n v="564"/>
    <x v="4"/>
    <s v="Patrol"/>
    <n v="2019"/>
    <n v="6"/>
    <s v="Saudi"/>
    <s v="White"/>
    <s v="Full"/>
    <n v="4"/>
    <s v="Gas"/>
    <x v="0"/>
    <n v="43000"/>
    <s v="Riyadh"/>
    <x v="0"/>
    <n v="225000"/>
    <n v="58000"/>
    <n v="36500"/>
  </r>
  <r>
    <n v="565"/>
    <x v="0"/>
    <s v="Camry"/>
    <n v="2021"/>
    <n v="4"/>
    <s v="Saudi"/>
    <s v="Silver"/>
    <s v="Standard"/>
    <n v="2.5"/>
    <s v="Gas"/>
    <x v="0"/>
    <n v="10000"/>
    <s v="Taef"/>
    <x v="3"/>
    <n v="1519"/>
    <n v="58000"/>
    <n v="65000"/>
  </r>
  <r>
    <n v="566"/>
    <x v="3"/>
    <s v="Taurus"/>
    <n v="2018"/>
    <n v="7"/>
    <s v="Unknown"/>
    <s v="Black"/>
    <s v="Standard"/>
    <n v="3.5"/>
    <s v="Gas"/>
    <x v="0"/>
    <n v="88000"/>
    <s v="Al-Baha"/>
    <x v="4"/>
    <n v="78000"/>
    <n v="58000"/>
    <n v="55000"/>
  </r>
  <r>
    <n v="567"/>
    <x v="2"/>
    <s v="Grand Cherokee"/>
    <n v="2014"/>
    <n v="11"/>
    <s v="Saudi"/>
    <s v="Grey"/>
    <s v="Full"/>
    <n v="5.8"/>
    <s v="Gas"/>
    <x v="0"/>
    <n v="270000"/>
    <s v="Jeddah"/>
    <x v="3"/>
    <n v="60000"/>
    <n v="58000"/>
    <n v="83000"/>
  </r>
  <r>
    <n v="568"/>
    <x v="23"/>
    <s v="Q5"/>
    <n v="2018"/>
    <n v="7"/>
    <s v="Saudi"/>
    <s v="Another Color"/>
    <s v="Semi Full"/>
    <n v="2"/>
    <s v="Gas"/>
    <x v="0"/>
    <n v="17859"/>
    <s v="Jeddah"/>
    <x v="3"/>
    <n v="141000"/>
    <n v="58000"/>
    <n v="91000"/>
  </r>
  <r>
    <n v="569"/>
    <x v="0"/>
    <s v="Prado"/>
    <n v="2017"/>
    <n v="8"/>
    <s v="Gulf Arabic"/>
    <s v="White"/>
    <s v="Full"/>
    <n v="4"/>
    <s v="Gas"/>
    <x v="0"/>
    <n v="39000"/>
    <s v="Riyadh"/>
    <x v="0"/>
    <n v="151000"/>
    <n v="58000"/>
    <n v="65000"/>
  </r>
  <r>
    <n v="570"/>
    <x v="22"/>
    <s v="Touareg"/>
    <n v="2006"/>
    <n v="19"/>
    <s v="Other"/>
    <s v="Another Color"/>
    <s v="Semi Full"/>
    <n v="4"/>
    <s v="Gas"/>
    <x v="0"/>
    <n v="290000"/>
    <s v="Jeddah"/>
    <x v="3"/>
    <n v="12000"/>
    <n v="58000"/>
    <n v="49500"/>
  </r>
  <r>
    <n v="571"/>
    <x v="0"/>
    <s v="Land Cruiser"/>
    <n v="2017"/>
    <n v="8"/>
    <s v="Gulf Arabic"/>
    <s v="White"/>
    <s v="Full"/>
    <n v="5.7"/>
    <s v="Gas"/>
    <x v="0"/>
    <n v="120000"/>
    <s v="Jeddah"/>
    <x v="3"/>
    <n v="225000"/>
    <n v="58000"/>
    <n v="65000"/>
  </r>
  <r>
    <n v="572"/>
    <x v="3"/>
    <s v="Explorer"/>
    <n v="2016"/>
    <n v="9"/>
    <s v="Gulf Arabic"/>
    <s v="Silver"/>
    <s v="Semi Full"/>
    <n v="3.5"/>
    <s v="Gas"/>
    <x v="0"/>
    <n v="112000"/>
    <s v="Riyadh"/>
    <x v="0"/>
    <n v="83000"/>
    <n v="58000"/>
    <n v="55000"/>
  </r>
  <r>
    <n v="573"/>
    <x v="1"/>
    <s v="ES"/>
    <n v="2018"/>
    <n v="7"/>
    <s v="Saudi"/>
    <s v="Black"/>
    <s v="Full"/>
    <n v="3.5"/>
    <s v="Gas"/>
    <x v="0"/>
    <n v="91000"/>
    <s v="Riyadh"/>
    <x v="0"/>
    <n v="130000"/>
    <n v="58000"/>
    <n v="142000"/>
  </r>
  <r>
    <n v="574"/>
    <x v="0"/>
    <s v="Camry"/>
    <n v="2016"/>
    <n v="9"/>
    <s v="Saudi"/>
    <s v="White"/>
    <s v="Standard"/>
    <n v="2.5"/>
    <s v="Gas"/>
    <x v="0"/>
    <n v="17000"/>
    <s v="Riyadh"/>
    <x v="0"/>
    <n v="35000"/>
    <n v="58000"/>
    <n v="65000"/>
  </r>
  <r>
    <n v="575"/>
    <x v="3"/>
    <s v="Mustang"/>
    <n v="2007"/>
    <n v="18"/>
    <s v="Saudi"/>
    <s v="Red"/>
    <s v="Full"/>
    <n v="4.5999999999999996"/>
    <s v="Gas"/>
    <x v="0"/>
    <n v="195"/>
    <s v="Makkah"/>
    <x v="3"/>
    <n v="27000"/>
    <n v="58000"/>
    <n v="55000"/>
  </r>
  <r>
    <n v="576"/>
    <x v="3"/>
    <s v="Expedition"/>
    <n v="2014"/>
    <n v="11"/>
    <s v="Saudi"/>
    <s v="White"/>
    <s v="Semi Full"/>
    <n v="5.3"/>
    <s v="Gas"/>
    <x v="0"/>
    <n v="210000"/>
    <s v="Riyadh"/>
    <x v="0"/>
    <n v="50000"/>
    <n v="58000"/>
    <n v="55000"/>
  </r>
  <r>
    <n v="577"/>
    <x v="21"/>
    <s v="Charger"/>
    <n v="2013"/>
    <n v="12"/>
    <s v="Saudi"/>
    <s v="Red"/>
    <s v="Full"/>
    <n v="5.7"/>
    <s v="Gas"/>
    <x v="0"/>
    <n v="144000"/>
    <s v="Yanbu"/>
    <x v="2"/>
    <n v="59000"/>
    <n v="58000"/>
    <n v="71000"/>
  </r>
  <r>
    <n v="578"/>
    <x v="26"/>
    <s v="Range Rover"/>
    <n v="2018"/>
    <n v="7"/>
    <s v="Saudi"/>
    <s v="White"/>
    <s v="Full"/>
    <n v="5"/>
    <s v="Gas"/>
    <x v="0"/>
    <n v="26000"/>
    <s v="Riyadh"/>
    <x v="0"/>
    <n v="170000"/>
    <n v="58000"/>
    <n v="242500"/>
  </r>
  <r>
    <n v="579"/>
    <x v="10"/>
    <s v="Tucson"/>
    <n v="2016"/>
    <n v="9"/>
    <s v="Other"/>
    <s v="Brown"/>
    <s v="Semi Full"/>
    <n v="2.4"/>
    <s v="Gas"/>
    <x v="0"/>
    <n v="119800"/>
    <s v="Jeddah"/>
    <x v="3"/>
    <n v="57000"/>
    <n v="58000"/>
    <n v="42000"/>
  </r>
  <r>
    <n v="580"/>
    <x v="4"/>
    <s v="Sunny"/>
    <n v="2019"/>
    <n v="6"/>
    <s v="Other"/>
    <s v="White"/>
    <s v="Semi Full"/>
    <n v="1.5"/>
    <s v="Gas"/>
    <x v="0"/>
    <n v="46000"/>
    <s v="Jeddah"/>
    <x v="3"/>
    <n v="32000"/>
    <n v="58000"/>
    <n v="36500"/>
  </r>
  <r>
    <n v="581"/>
    <x v="0"/>
    <s v="Prado"/>
    <n v="2017"/>
    <n v="8"/>
    <s v="Gulf Arabic"/>
    <s v="Silver"/>
    <s v="Full"/>
    <n v="4"/>
    <s v="Gas"/>
    <x v="0"/>
    <n v="140000"/>
    <s v="Al-Ahsa"/>
    <x v="1"/>
    <n v="125000"/>
    <n v="58000"/>
    <n v="65000"/>
  </r>
  <r>
    <n v="582"/>
    <x v="0"/>
    <s v="Corolla"/>
    <n v="2016"/>
    <n v="9"/>
    <s v="Saudi"/>
    <s v="White"/>
    <s v="Standard"/>
    <n v="1.6"/>
    <s v="Gas"/>
    <x v="0"/>
    <n v="123213"/>
    <s v="Dammam"/>
    <x v="1"/>
    <n v="40500"/>
    <n v="58000"/>
    <n v="65000"/>
  </r>
  <r>
    <n v="583"/>
    <x v="5"/>
    <s v="Yukon"/>
    <n v="2012"/>
    <n v="13"/>
    <s v="Saudi"/>
    <s v="Black"/>
    <s v="Full"/>
    <n v="5.3"/>
    <s v="Gas"/>
    <x v="0"/>
    <n v="270"/>
    <s v="Qassim"/>
    <x v="6"/>
    <n v="39000"/>
    <n v="58000"/>
    <n v="72000"/>
  </r>
  <r>
    <n v="584"/>
    <x v="29"/>
    <s v="Flying Spur"/>
    <n v="2011"/>
    <n v="14"/>
    <s v="Saudi"/>
    <s v="Navy"/>
    <s v="Full"/>
    <n v="6"/>
    <s v="Gas"/>
    <x v="0"/>
    <n v="183000"/>
    <s v="Jeddah"/>
    <x v="3"/>
    <n v="100000"/>
    <n v="58000"/>
    <n v="310000"/>
  </r>
  <r>
    <n v="585"/>
    <x v="3"/>
    <s v="Taurus"/>
    <n v="2015"/>
    <n v="10"/>
    <s v="Saudi"/>
    <s v="Black"/>
    <s v="Semi Full"/>
    <n v="3.3"/>
    <s v="Gas"/>
    <x v="0"/>
    <n v="446000"/>
    <s v="Riyadh"/>
    <x v="0"/>
    <n v="35000"/>
    <n v="58000"/>
    <n v="55000"/>
  </r>
  <r>
    <n v="586"/>
    <x v="0"/>
    <s v="Camry"/>
    <n v="2007"/>
    <n v="18"/>
    <s v="Gulf Arabic"/>
    <s v="Silver"/>
    <s v="Full"/>
    <n v="2.4"/>
    <s v="Gas"/>
    <x v="1"/>
    <n v="450"/>
    <s v="Tabouk"/>
    <x v="5"/>
    <n v="16500"/>
    <n v="58000"/>
    <n v="65000"/>
  </r>
  <r>
    <n v="587"/>
    <x v="0"/>
    <s v="Camry"/>
    <n v="2017"/>
    <n v="8"/>
    <s v="Saudi"/>
    <s v="Another Color"/>
    <s v="Standard"/>
    <n v="2.5"/>
    <s v="Gas"/>
    <x v="0"/>
    <n v="84000"/>
    <s v="Qassim"/>
    <x v="6"/>
    <n v="45000"/>
    <n v="58000"/>
    <n v="65000"/>
  </r>
  <r>
    <n v="588"/>
    <x v="0"/>
    <s v="Hiace"/>
    <n v="2016"/>
    <n v="9"/>
    <s v="Saudi"/>
    <s v="White"/>
    <s v="Standard"/>
    <n v="2.7"/>
    <s v="Gas"/>
    <x v="1"/>
    <n v="180000"/>
    <s v="Abha"/>
    <x v="7"/>
    <n v="72000"/>
    <n v="58000"/>
    <n v="65000"/>
  </r>
  <r>
    <n v="589"/>
    <x v="0"/>
    <s v="Hilux"/>
    <n v="2016"/>
    <n v="9"/>
    <s v="Saudi"/>
    <s v="White"/>
    <s v="Semi Full"/>
    <n v="2.7"/>
    <s v="Gas"/>
    <x v="0"/>
    <n v="162500"/>
    <s v="Hail"/>
    <x v="8"/>
    <n v="84000"/>
    <n v="58000"/>
    <n v="65000"/>
  </r>
  <r>
    <n v="590"/>
    <x v="4"/>
    <s v="X-Trail"/>
    <n v="2018"/>
    <n v="7"/>
    <s v="Saudi"/>
    <s v="Black"/>
    <s v="Standard"/>
    <n v="2.5"/>
    <s v="Gas"/>
    <x v="0"/>
    <n v="78794"/>
    <s v="Jeddah"/>
    <x v="3"/>
    <n v="68000"/>
    <n v="58000"/>
    <n v="36500"/>
  </r>
  <r>
    <n v="591"/>
    <x v="1"/>
    <s v="LX"/>
    <n v="2020"/>
    <n v="5"/>
    <s v="Saudi"/>
    <s v="White"/>
    <s v="Full"/>
    <n v="5.7"/>
    <s v="Gas"/>
    <x v="0"/>
    <n v="10000"/>
    <s v="Jeddah"/>
    <x v="3"/>
    <n v="425000"/>
    <n v="58000"/>
    <n v="142000"/>
  </r>
  <r>
    <n v="592"/>
    <x v="8"/>
    <s v="Sportage"/>
    <n v="2019"/>
    <n v="6"/>
    <s v="Saudi"/>
    <s v="Another Color"/>
    <s v="Standard"/>
    <n v="1.6"/>
    <s v="Gas"/>
    <x v="0"/>
    <n v="61000"/>
    <s v="Jeddah"/>
    <x v="3"/>
    <n v="59000"/>
    <n v="58000"/>
    <n v="40000"/>
  </r>
  <r>
    <n v="593"/>
    <x v="3"/>
    <s v="Marquis"/>
    <n v="2005"/>
    <n v="20"/>
    <s v="Saudi"/>
    <s v="Silver"/>
    <s v="Semi Full"/>
    <n v="4.5999999999999996"/>
    <s v="Gas"/>
    <x v="0"/>
    <n v="270000"/>
    <s v="Jeddah"/>
    <x v="3"/>
    <n v="15000"/>
    <n v="58000"/>
    <n v="55000"/>
  </r>
  <r>
    <n v="594"/>
    <x v="10"/>
    <s v="Elantra"/>
    <n v="2018"/>
    <n v="7"/>
    <s v="Other"/>
    <s v="White"/>
    <s v="Standard"/>
    <n v="1.6"/>
    <s v="Diesel"/>
    <x v="0"/>
    <n v="83000"/>
    <s v="Riyadh"/>
    <x v="0"/>
    <n v="50000"/>
    <n v="58000"/>
    <n v="42000"/>
  </r>
  <r>
    <n v="595"/>
    <x v="1"/>
    <s v="RX"/>
    <n v="2017"/>
    <n v="8"/>
    <s v="Gulf Arabic"/>
    <s v="Black"/>
    <s v="Full"/>
    <n v="3.5"/>
    <s v="Gas"/>
    <x v="0"/>
    <n v="117000"/>
    <s v="Jeddah"/>
    <x v="3"/>
    <n v="180000"/>
    <n v="58000"/>
    <n v="142000"/>
  </r>
  <r>
    <n v="596"/>
    <x v="0"/>
    <s v="Camry"/>
    <n v="2014"/>
    <n v="11"/>
    <s v="Saudi"/>
    <s v="Blue"/>
    <s v="Full"/>
    <n v="2.5"/>
    <s v="Gas"/>
    <x v="0"/>
    <n v="225000"/>
    <s v="Jeddah"/>
    <x v="3"/>
    <n v="48000"/>
    <n v="58000"/>
    <n v="65000"/>
  </r>
  <r>
    <n v="597"/>
    <x v="0"/>
    <s v="Prado"/>
    <n v="2010"/>
    <n v="15"/>
    <s v="Gulf Arabic"/>
    <s v="White"/>
    <s v="Semi Full"/>
    <n v="4"/>
    <s v="Gas"/>
    <x v="0"/>
    <n v="293715"/>
    <s v="Jeddah"/>
    <x v="3"/>
    <n v="75000"/>
    <n v="58000"/>
    <n v="65000"/>
  </r>
  <r>
    <n v="598"/>
    <x v="3"/>
    <s v="Taurus"/>
    <n v="2013"/>
    <n v="12"/>
    <s v="Saudi"/>
    <s v="Silver"/>
    <s v="Standard"/>
    <n v="3.5"/>
    <s v="Gas"/>
    <x v="0"/>
    <n v="53393"/>
    <s v="Riyadh"/>
    <x v="0"/>
    <n v="57500"/>
    <n v="58000"/>
    <n v="55000"/>
  </r>
  <r>
    <n v="599"/>
    <x v="10"/>
    <s v="Sonata"/>
    <n v="2018"/>
    <n v="7"/>
    <s v="Saudi"/>
    <s v="Red"/>
    <s v="Standard"/>
    <n v="2.5"/>
    <s v="Gas"/>
    <x v="0"/>
    <n v="63000"/>
    <s v="Riyadh"/>
    <x v="0"/>
    <n v="58000"/>
    <n v="58000"/>
    <n v="42000"/>
  </r>
  <r>
    <n v="600"/>
    <x v="3"/>
    <s v="Marquis"/>
    <n v="2001"/>
    <n v="24"/>
    <s v="Saudi"/>
    <s v="White"/>
    <s v="Standard"/>
    <n v="4.5999999999999996"/>
    <s v="Gas"/>
    <x v="0"/>
    <n v="350000"/>
    <s v="Aseer"/>
    <x v="4"/>
    <n v="6000"/>
    <n v="58000"/>
    <n v="55000"/>
  </r>
  <r>
    <n v="601"/>
    <x v="24"/>
    <s v="X"/>
    <n v="2015"/>
    <n v="10"/>
    <s v="Saudi"/>
    <s v="Black"/>
    <s v="Full"/>
    <n v="3"/>
    <s v="Gas"/>
    <x v="0"/>
    <n v="98000"/>
    <s v="Riyadh"/>
    <x v="0"/>
    <n v="150000"/>
    <n v="58000"/>
    <n v="110000"/>
  </r>
  <r>
    <n v="602"/>
    <x v="0"/>
    <s v="Aurion"/>
    <n v="2014"/>
    <n v="11"/>
    <s v="Saudi"/>
    <s v="White"/>
    <s v="Standard"/>
    <n v="1"/>
    <s v="Gas"/>
    <x v="0"/>
    <n v="245"/>
    <s v="Makkah"/>
    <x v="3"/>
    <n v="55000"/>
    <n v="58000"/>
    <n v="65000"/>
  </r>
  <r>
    <n v="603"/>
    <x v="5"/>
    <s v="Yukon"/>
    <n v="2016"/>
    <n v="9"/>
    <s v="Other"/>
    <s v="White"/>
    <s v="Full"/>
    <n v="6.2"/>
    <s v="Gas"/>
    <x v="0"/>
    <n v="126000"/>
    <s v="Riyadh"/>
    <x v="0"/>
    <n v="176000"/>
    <n v="58000"/>
    <n v="72000"/>
  </r>
  <r>
    <n v="604"/>
    <x v="5"/>
    <s v="Yukon"/>
    <n v="2017"/>
    <n v="8"/>
    <s v="Saudi"/>
    <s v="Golden"/>
    <s v="Standard"/>
    <n v="5.3"/>
    <s v="Gas"/>
    <x v="0"/>
    <n v="175000"/>
    <s v="Riyadh"/>
    <x v="0"/>
    <n v="120000"/>
    <n v="58000"/>
    <n v="72000"/>
  </r>
  <r>
    <n v="605"/>
    <x v="24"/>
    <s v="X"/>
    <n v="2010"/>
    <n v="15"/>
    <s v="Saudi"/>
    <s v="Black"/>
    <s v="Semi Full"/>
    <n v="3"/>
    <s v="Gas"/>
    <x v="0"/>
    <n v="200"/>
    <s v="Jeddah"/>
    <x v="3"/>
    <n v="61000"/>
    <n v="58000"/>
    <n v="110000"/>
  </r>
  <r>
    <n v="606"/>
    <x v="8"/>
    <s v="Sorento"/>
    <n v="2011"/>
    <n v="14"/>
    <s v="Other"/>
    <s v="Silver"/>
    <s v="Standard"/>
    <n v="2.4"/>
    <s v="Gas"/>
    <x v="0"/>
    <n v="160"/>
    <s v="Dammam"/>
    <x v="1"/>
    <n v="30000"/>
    <n v="58000"/>
    <n v="40000"/>
  </r>
  <r>
    <n v="607"/>
    <x v="15"/>
    <s v="Dokker"/>
    <n v="2016"/>
    <n v="9"/>
    <s v="Saudi"/>
    <s v="White"/>
    <s v="Standard"/>
    <n v="1.5"/>
    <s v="Gas"/>
    <x v="1"/>
    <n v="122000"/>
    <s v="Riyadh"/>
    <x v="0"/>
    <n v="21500"/>
    <n v="58000"/>
    <n v="26000"/>
  </r>
  <r>
    <n v="608"/>
    <x v="34"/>
    <s v="FX"/>
    <n v="2007"/>
    <n v="18"/>
    <s v="Gulf Arabic"/>
    <s v="Brown"/>
    <s v="Full"/>
    <n v="5.3"/>
    <s v="Gas"/>
    <x v="0"/>
    <n v="170"/>
    <s v="Jazan"/>
    <x v="11"/>
    <n v="25000"/>
    <n v="58000"/>
    <n v="73500"/>
  </r>
  <r>
    <n v="609"/>
    <x v="3"/>
    <s v="Taurus"/>
    <n v="2016"/>
    <n v="9"/>
    <s v="Other"/>
    <s v="White"/>
    <s v="Semi Full"/>
    <n v="3.5"/>
    <s v="Gas"/>
    <x v="0"/>
    <n v="114000"/>
    <s v="Dammam"/>
    <x v="1"/>
    <n v="75000"/>
    <n v="58000"/>
    <n v="55000"/>
  </r>
  <r>
    <n v="610"/>
    <x v="11"/>
    <s v="Suburban"/>
    <n v="2016"/>
    <n v="9"/>
    <s v="Saudi"/>
    <s v="Golden"/>
    <s v="Full"/>
    <n v="6.2"/>
    <s v="Gas"/>
    <x v="0"/>
    <n v="156000"/>
    <s v="Dammam"/>
    <x v="1"/>
    <n v="290000"/>
    <n v="58000"/>
    <n v="60000"/>
  </r>
  <r>
    <n v="611"/>
    <x v="20"/>
    <s v="RX5"/>
    <n v="2020"/>
    <n v="5"/>
    <s v="Saudi"/>
    <s v="Red"/>
    <s v="Full"/>
    <n v="2"/>
    <s v="Gas"/>
    <x v="0"/>
    <n v="4500"/>
    <s v="Abha"/>
    <x v="7"/>
    <n v="65000"/>
    <n v="58000"/>
    <n v="48000"/>
  </r>
  <r>
    <n v="612"/>
    <x v="37"/>
    <s v="DB9"/>
    <n v="2010"/>
    <n v="15"/>
    <s v="Saudi"/>
    <s v="Bronze"/>
    <s v="Full"/>
    <n v="6"/>
    <s v="Gas"/>
    <x v="0"/>
    <n v="71000"/>
    <s v="Dammam"/>
    <x v="1"/>
    <n v="180000"/>
    <n v="58000"/>
    <n v="400000"/>
  </r>
  <r>
    <n v="613"/>
    <x v="8"/>
    <s v="Rio"/>
    <n v="2015"/>
    <n v="10"/>
    <s v="Saudi"/>
    <s v="White"/>
    <s v="Standard"/>
    <n v="1.6"/>
    <s v="Gas"/>
    <x v="0"/>
    <n v="182000"/>
    <s v="Riyadh"/>
    <x v="0"/>
    <n v="21000"/>
    <n v="58000"/>
    <n v="40000"/>
  </r>
  <r>
    <n v="614"/>
    <x v="21"/>
    <s v="Durango"/>
    <n v="2017"/>
    <n v="8"/>
    <s v="Saudi"/>
    <s v="White"/>
    <s v="Standard"/>
    <n v="3.6"/>
    <s v="Gas"/>
    <x v="0"/>
    <n v="102608"/>
    <s v="Riyadh"/>
    <x v="0"/>
    <n v="76500"/>
    <n v="58000"/>
    <n v="71000"/>
  </r>
  <r>
    <n v="615"/>
    <x v="10"/>
    <s v="Accent"/>
    <n v="2017"/>
    <n v="8"/>
    <s v="Saudi"/>
    <s v="White"/>
    <s v="Semi Full"/>
    <n v="1.6"/>
    <s v="Gas"/>
    <x v="0"/>
    <n v="114250"/>
    <s v="Riyadh"/>
    <x v="0"/>
    <n v="30000"/>
    <n v="58000"/>
    <n v="42000"/>
  </r>
  <r>
    <n v="616"/>
    <x v="10"/>
    <s v="Accent"/>
    <n v="2017"/>
    <n v="8"/>
    <s v="Saudi"/>
    <s v="White"/>
    <s v="Semi Full"/>
    <n v="1.6"/>
    <s v="Gas"/>
    <x v="0"/>
    <n v="197990"/>
    <s v="Riyadh"/>
    <x v="0"/>
    <n v="30000"/>
    <n v="58000"/>
    <n v="42000"/>
  </r>
  <r>
    <n v="617"/>
    <x v="5"/>
    <s v="Sierra"/>
    <n v="2015"/>
    <n v="10"/>
    <s v="Other"/>
    <s v="Brown"/>
    <s v="Standard"/>
    <n v="5.3"/>
    <s v="Gas"/>
    <x v="0"/>
    <n v="145000"/>
    <s v="Riyadh"/>
    <x v="0"/>
    <n v="87500"/>
    <n v="58000"/>
    <n v="72000"/>
  </r>
  <r>
    <n v="618"/>
    <x v="11"/>
    <s v="Aveo"/>
    <n v="2016"/>
    <n v="9"/>
    <s v="Saudi"/>
    <s v="White"/>
    <s v="Standard"/>
    <n v="1.6"/>
    <s v="Gas"/>
    <x v="0"/>
    <n v="56000"/>
    <s v="Riyadh"/>
    <x v="0"/>
    <n v="22000"/>
    <n v="58000"/>
    <n v="60000"/>
  </r>
  <r>
    <n v="619"/>
    <x v="0"/>
    <s v="Camry"/>
    <n v="2020"/>
    <n v="5"/>
    <s v="Saudi"/>
    <s v="Silver"/>
    <s v="Standard"/>
    <n v="2.5"/>
    <s v="Hybrid"/>
    <x v="0"/>
    <n v="46000"/>
    <s v="Riyadh"/>
    <x v="0"/>
    <n v="75000"/>
    <n v="58000"/>
    <n v="65000"/>
  </r>
  <r>
    <n v="620"/>
    <x v="3"/>
    <s v="Explorer"/>
    <n v="2015"/>
    <n v="10"/>
    <s v="Saudi"/>
    <s v="Navy"/>
    <s v="Full"/>
    <n v="2"/>
    <s v="Gas"/>
    <x v="0"/>
    <n v="40000"/>
    <s v="Qassim"/>
    <x v="6"/>
    <n v="90000"/>
    <n v="58000"/>
    <n v="55000"/>
  </r>
  <r>
    <n v="621"/>
    <x v="26"/>
    <s v="Range Rover"/>
    <n v="2020"/>
    <n v="5"/>
    <s v="Gulf Arabic"/>
    <s v="Golden"/>
    <s v="Full"/>
    <n v="5"/>
    <s v="Diesel"/>
    <x v="0"/>
    <n v="36000"/>
    <s v="Riyadh"/>
    <x v="0"/>
    <n v="540000"/>
    <n v="58000"/>
    <n v="242500"/>
  </r>
  <r>
    <n v="622"/>
    <x v="10"/>
    <s v="Genesis"/>
    <n v="2017"/>
    <n v="8"/>
    <s v="Other"/>
    <s v="Blue"/>
    <s v="Standard"/>
    <n v="3.8"/>
    <s v="Gas"/>
    <x v="0"/>
    <n v="128000"/>
    <s v="Riyadh"/>
    <x v="0"/>
    <n v="83000"/>
    <n v="58000"/>
    <n v="42000"/>
  </r>
  <r>
    <n v="623"/>
    <x v="11"/>
    <s v="Tahoe"/>
    <n v="2017"/>
    <n v="8"/>
    <s v="Gulf Arabic"/>
    <s v="White"/>
    <s v="Full"/>
    <n v="5.3"/>
    <s v="Gas"/>
    <x v="0"/>
    <n v="73000"/>
    <s v="Riyadh"/>
    <x v="0"/>
    <n v="142000"/>
    <n v="58000"/>
    <n v="60000"/>
  </r>
  <r>
    <n v="624"/>
    <x v="10"/>
    <s v="Accent"/>
    <n v="2017"/>
    <n v="8"/>
    <s v="Saudi"/>
    <s v="White"/>
    <s v="Semi Full"/>
    <n v="1.6"/>
    <s v="Gas"/>
    <x v="0"/>
    <n v="125848"/>
    <s v="Riyadh"/>
    <x v="0"/>
    <n v="30000"/>
    <n v="58000"/>
    <n v="42000"/>
  </r>
  <r>
    <n v="625"/>
    <x v="8"/>
    <s v="Carnival"/>
    <n v="2016"/>
    <n v="9"/>
    <s v="Other"/>
    <s v="Golden"/>
    <s v="Semi Full"/>
    <n v="3.3"/>
    <s v="Gas"/>
    <x v="0"/>
    <n v="118000"/>
    <s v="Riyadh"/>
    <x v="0"/>
    <n v="59000"/>
    <n v="58000"/>
    <n v="40000"/>
  </r>
  <r>
    <n v="626"/>
    <x v="4"/>
    <s v="Datsun"/>
    <n v="2016"/>
    <n v="9"/>
    <s v="Saudi"/>
    <s v="White"/>
    <s v="Standard"/>
    <n v="2.5"/>
    <s v="Gas"/>
    <x v="1"/>
    <n v="151000"/>
    <s v="Riyadh"/>
    <x v="0"/>
    <n v="37000"/>
    <n v="58000"/>
    <n v="36500"/>
  </r>
  <r>
    <n v="627"/>
    <x v="23"/>
    <s v="A6"/>
    <n v="2013"/>
    <n v="12"/>
    <s v="Saudi"/>
    <s v="Grey"/>
    <s v="Semi Full"/>
    <n v="3"/>
    <s v="Gas"/>
    <x v="0"/>
    <n v="74924"/>
    <s v="Riyadh"/>
    <x v="0"/>
    <n v="71500"/>
    <n v="58000"/>
    <n v="91000"/>
  </r>
  <r>
    <n v="628"/>
    <x v="4"/>
    <s v="Sentra"/>
    <n v="2018"/>
    <n v="7"/>
    <s v="Gulf Arabic"/>
    <s v="White"/>
    <s v="Standard"/>
    <n v="1.6"/>
    <s v="Gas"/>
    <x v="0"/>
    <n v="97000"/>
    <s v="Al-Ahsa"/>
    <x v="1"/>
    <n v="39000"/>
    <n v="58000"/>
    <n v="36500"/>
  </r>
  <r>
    <n v="629"/>
    <x v="7"/>
    <s v="S"/>
    <n v="2003"/>
    <n v="22"/>
    <s v="Gulf Arabic"/>
    <s v="White"/>
    <s v="Full"/>
    <n v="3"/>
    <s v="Gas"/>
    <x v="0"/>
    <n v="440000"/>
    <s v="Tabouk"/>
    <x v="5"/>
    <n v="16000"/>
    <n v="58000"/>
    <n v="145000"/>
  </r>
  <r>
    <n v="630"/>
    <x v="1"/>
    <s v="LX"/>
    <n v="2014"/>
    <n v="11"/>
    <s v="Gulf Arabic"/>
    <s v="White"/>
    <s v="Full"/>
    <n v="5.7"/>
    <s v="Gas"/>
    <x v="0"/>
    <n v="88000"/>
    <s v="Qassim"/>
    <x v="6"/>
    <n v="207000"/>
    <n v="58000"/>
    <n v="142000"/>
  </r>
  <r>
    <n v="631"/>
    <x v="4"/>
    <s v="Sunny"/>
    <n v="2018"/>
    <n v="7"/>
    <s v="Other"/>
    <s v="White"/>
    <s v="Semi Full"/>
    <n v="1.5"/>
    <s v="Gas"/>
    <x v="0"/>
    <n v="75000"/>
    <s v="Al-Medina"/>
    <x v="2"/>
    <n v="29000"/>
    <n v="58000"/>
    <n v="36500"/>
  </r>
  <r>
    <n v="632"/>
    <x v="11"/>
    <s v="Impala"/>
    <n v="2019"/>
    <n v="6"/>
    <s v="Gulf Arabic"/>
    <s v="White"/>
    <s v="Standard"/>
    <n v="3.5"/>
    <s v="Gas"/>
    <x v="0"/>
    <n v="53000"/>
    <s v="Qassim"/>
    <x v="6"/>
    <n v="80000"/>
    <n v="58000"/>
    <n v="60000"/>
  </r>
  <r>
    <n v="633"/>
    <x v="32"/>
    <s v="Fleetwood"/>
    <n v="1990"/>
    <n v="35"/>
    <s v="Other"/>
    <s v="White"/>
    <s v="Full"/>
    <n v="5"/>
    <s v="Gas"/>
    <x v="0"/>
    <n v="109000"/>
    <s v="Al-Ahsa"/>
    <x v="1"/>
    <n v="48000"/>
    <n v="58000"/>
    <n v="130000"/>
  </r>
  <r>
    <n v="634"/>
    <x v="36"/>
    <s v="Milan"/>
    <n v="2010"/>
    <n v="15"/>
    <s v="Other"/>
    <s v="White"/>
    <s v="Full"/>
    <n v="1.4"/>
    <s v="Gas"/>
    <x v="0"/>
    <n v="194"/>
    <s v="Taef"/>
    <x v="3"/>
    <n v="27000"/>
    <n v="58000"/>
    <n v="19000"/>
  </r>
  <r>
    <n v="635"/>
    <x v="0"/>
    <s v="Camry"/>
    <n v="2017"/>
    <n v="8"/>
    <s v="Unknown"/>
    <s v="White"/>
    <s v="Standard"/>
    <n v="2.5"/>
    <s v="Gas"/>
    <x v="0"/>
    <n v="120000"/>
    <s v="Abha"/>
    <x v="7"/>
    <n v="59000"/>
    <n v="58000"/>
    <n v="65000"/>
  </r>
  <r>
    <n v="636"/>
    <x v="4"/>
    <s v="Patrol"/>
    <n v="2017"/>
    <n v="8"/>
    <s v="Saudi"/>
    <s v="Black"/>
    <s v="Semi Full"/>
    <n v="5.7"/>
    <s v="Gas"/>
    <x v="0"/>
    <n v="93000"/>
    <s v="Riyadh"/>
    <x v="0"/>
    <n v="145000"/>
    <n v="58000"/>
    <n v="36500"/>
  </r>
  <r>
    <n v="637"/>
    <x v="2"/>
    <s v="Grand Cherokee"/>
    <n v="2017"/>
    <n v="8"/>
    <s v="Saudi"/>
    <s v="Brown"/>
    <s v="Full"/>
    <n v="3.6"/>
    <s v="Gas"/>
    <x v="0"/>
    <n v="124"/>
    <s v="Riyadh"/>
    <x v="0"/>
    <n v="100000"/>
    <n v="58000"/>
    <n v="83000"/>
  </r>
  <r>
    <n v="638"/>
    <x v="10"/>
    <s v="Elantra"/>
    <n v="2017"/>
    <n v="8"/>
    <s v="Gulf Arabic"/>
    <s v="White"/>
    <s v="Semi Full"/>
    <n v="2"/>
    <s v="Gas"/>
    <x v="0"/>
    <n v="43000"/>
    <s v="Hafar Al-Batin"/>
    <x v="1"/>
    <n v="49000"/>
    <n v="58000"/>
    <n v="42000"/>
  </r>
  <r>
    <n v="639"/>
    <x v="0"/>
    <s v="Land Cruiser Pickup"/>
    <n v="2015"/>
    <n v="10"/>
    <s v="Gulf Arabic"/>
    <s v="Another Color"/>
    <s v="Semi Full"/>
    <n v="4"/>
    <s v="Gas"/>
    <x v="1"/>
    <n v="232"/>
    <s v="Qassim"/>
    <x v="6"/>
    <n v="65000"/>
    <n v="58000"/>
    <n v="65000"/>
  </r>
  <r>
    <n v="640"/>
    <x v="6"/>
    <n v="6"/>
    <n v="2018"/>
    <n v="7"/>
    <s v="Other"/>
    <s v="Another Color"/>
    <s v="Standard"/>
    <n v="2"/>
    <s v="Gas"/>
    <x v="0"/>
    <n v="71000"/>
    <s v="Qassim"/>
    <x v="6"/>
    <n v="62000"/>
    <n v="58000"/>
    <n v="56000"/>
  </r>
  <r>
    <n v="641"/>
    <x v="14"/>
    <s v="EC7"/>
    <n v="2015"/>
    <n v="10"/>
    <s v="Other"/>
    <s v="Bronze"/>
    <s v="Standard"/>
    <n v="1.3"/>
    <s v="Gas"/>
    <x v="1"/>
    <n v="160000"/>
    <s v="Jeddah"/>
    <x v="3"/>
    <n v="14000"/>
    <n v="58000"/>
    <n v="42500"/>
  </r>
  <r>
    <n v="642"/>
    <x v="4"/>
    <s v="Sunny"/>
    <n v="2008"/>
    <n v="17"/>
    <s v="Saudi"/>
    <s v="White"/>
    <s v="Standard"/>
    <n v="1.5"/>
    <s v="Gas"/>
    <x v="1"/>
    <n v="275000"/>
    <s v="Riyadh"/>
    <x v="0"/>
    <n v="10000"/>
    <n v="58000"/>
    <n v="36500"/>
  </r>
  <r>
    <n v="643"/>
    <x v="10"/>
    <s v="Sonata"/>
    <n v="2018"/>
    <n v="7"/>
    <s v="Saudi"/>
    <s v="Black"/>
    <s v="Semi Full"/>
    <n v="2.5"/>
    <s v="Gas"/>
    <x v="0"/>
    <n v="84000"/>
    <s v="Riyadh"/>
    <x v="0"/>
    <n v="68000"/>
    <n v="58000"/>
    <n v="42000"/>
  </r>
  <r>
    <n v="644"/>
    <x v="26"/>
    <s v="Range Rover"/>
    <n v="2020"/>
    <n v="5"/>
    <s v="Saudi"/>
    <s v="Black"/>
    <s v="Full"/>
    <n v="5"/>
    <s v="Gas"/>
    <x v="0"/>
    <n v="26000"/>
    <s v="Riyadh"/>
    <x v="0"/>
    <n v="575000"/>
    <n v="58000"/>
    <n v="242500"/>
  </r>
  <r>
    <n v="645"/>
    <x v="23"/>
    <s v="A6"/>
    <n v="2015"/>
    <n v="10"/>
    <s v="Saudi"/>
    <s v="Silver"/>
    <s v="Full"/>
    <n v="3"/>
    <s v="Gas"/>
    <x v="0"/>
    <n v="77000"/>
    <s v="Riyadh"/>
    <x v="0"/>
    <n v="75000"/>
    <n v="58000"/>
    <n v="91000"/>
  </r>
  <r>
    <n v="646"/>
    <x v="3"/>
    <s v="Edge"/>
    <n v="2011"/>
    <n v="14"/>
    <s v="Other"/>
    <s v="Black"/>
    <s v="Semi Full"/>
    <n v="3.5"/>
    <s v="Gas"/>
    <x v="0"/>
    <n v="260"/>
    <s v="Jeddah"/>
    <x v="3"/>
    <n v="26000"/>
    <n v="58000"/>
    <n v="55000"/>
  </r>
  <r>
    <n v="647"/>
    <x v="11"/>
    <s v="Tahoe"/>
    <n v="2017"/>
    <n v="8"/>
    <s v="Saudi"/>
    <s v="Another Color"/>
    <s v="Standard"/>
    <n v="5.3"/>
    <s v="Gas"/>
    <x v="0"/>
    <n v="176000"/>
    <s v="Jeddah"/>
    <x v="3"/>
    <n v="115000"/>
    <n v="58000"/>
    <n v="60000"/>
  </r>
  <r>
    <n v="648"/>
    <x v="4"/>
    <s v="Sentra"/>
    <n v="2019"/>
    <n v="6"/>
    <s v="Saudi"/>
    <s v="Brown"/>
    <s v="Semi Full"/>
    <n v="1.6"/>
    <s v="Gas"/>
    <x v="0"/>
    <n v="30000"/>
    <s v="Jeddah"/>
    <x v="3"/>
    <n v="44000"/>
    <n v="58000"/>
    <n v="36500"/>
  </r>
  <r>
    <n v="649"/>
    <x v="0"/>
    <s v="Hilux"/>
    <n v="2015"/>
    <n v="10"/>
    <s v="Gulf Arabic"/>
    <s v="White"/>
    <s v="Full"/>
    <n v="2.7"/>
    <s v="Gas"/>
    <x v="1"/>
    <n v="105400"/>
    <s v="Dammam"/>
    <x v="1"/>
    <n v="62000"/>
    <n v="58000"/>
    <n v="65000"/>
  </r>
  <r>
    <n v="650"/>
    <x v="14"/>
    <s v="X7"/>
    <n v="2019"/>
    <n v="6"/>
    <s v="Saudi"/>
    <s v="Red"/>
    <s v="Full"/>
    <n v="2.4"/>
    <s v="Gas"/>
    <x v="0"/>
    <n v="27817"/>
    <s v="Riyadh"/>
    <x v="0"/>
    <n v="58500"/>
    <n v="58000"/>
    <n v="42500"/>
  </r>
  <r>
    <n v="651"/>
    <x v="14"/>
    <s v="GS"/>
    <n v="2020"/>
    <n v="5"/>
    <s v="Saudi"/>
    <s v="Golden"/>
    <s v="Semi Full"/>
    <n v="1.8"/>
    <s v="Gas"/>
    <x v="0"/>
    <n v="8400"/>
    <s v="Riyadh"/>
    <x v="0"/>
    <n v="58500"/>
    <n v="58000"/>
    <n v="42500"/>
  </r>
  <r>
    <n v="652"/>
    <x v="0"/>
    <s v="Camry"/>
    <n v="2017"/>
    <n v="8"/>
    <s v="Saudi"/>
    <s v="Bronze"/>
    <s v="Standard"/>
    <n v="2.5"/>
    <s v="Gas"/>
    <x v="0"/>
    <n v="90000"/>
    <s v="Dammam"/>
    <x v="1"/>
    <n v="66000"/>
    <n v="58000"/>
    <n v="65000"/>
  </r>
  <r>
    <n v="653"/>
    <x v="5"/>
    <s v="Sierra"/>
    <n v="2013"/>
    <n v="12"/>
    <s v="Saudi"/>
    <s v="Silver"/>
    <s v="Full"/>
    <n v="5.3"/>
    <s v="Gas"/>
    <x v="0"/>
    <n v="334"/>
    <s v="Riyadh"/>
    <x v="0"/>
    <n v="45000"/>
    <n v="58000"/>
    <n v="72000"/>
  </r>
  <r>
    <n v="654"/>
    <x v="5"/>
    <s v="Yukon"/>
    <n v="2016"/>
    <n v="9"/>
    <s v="Saudi"/>
    <s v="Brown"/>
    <s v="Semi Full"/>
    <n v="5.3"/>
    <s v="Gas"/>
    <x v="0"/>
    <n v="112000"/>
    <s v="Riyadh"/>
    <x v="0"/>
    <n v="110000"/>
    <n v="58000"/>
    <n v="72000"/>
  </r>
  <r>
    <n v="655"/>
    <x v="5"/>
    <s v="Sierra"/>
    <n v="2016"/>
    <n v="9"/>
    <s v="Saudi"/>
    <s v="Silver"/>
    <s v="Semi Full"/>
    <n v="6"/>
    <s v="Gas"/>
    <x v="0"/>
    <n v="450000"/>
    <s v="Dammam"/>
    <x v="1"/>
    <n v="71000"/>
    <n v="58000"/>
    <n v="72000"/>
  </r>
  <r>
    <n v="656"/>
    <x v="0"/>
    <s v="Land Cruiser"/>
    <n v="2013"/>
    <n v="12"/>
    <s v="Saudi"/>
    <s v="White"/>
    <s v="Full"/>
    <n v="4.5999999999999996"/>
    <s v="Gas"/>
    <x v="0"/>
    <n v="281000"/>
    <s v="Dammam"/>
    <x v="1"/>
    <n v="135000"/>
    <n v="58000"/>
    <n v="65000"/>
  </r>
  <r>
    <n v="657"/>
    <x v="8"/>
    <s v="Cerato"/>
    <n v="2019"/>
    <n v="6"/>
    <s v="Saudi"/>
    <s v="Another Color"/>
    <s v="Standard"/>
    <n v="1.6"/>
    <s v="Gas"/>
    <x v="0"/>
    <n v="47000"/>
    <s v="Riyadh"/>
    <x v="0"/>
    <n v="46000"/>
    <n v="58000"/>
    <n v="40000"/>
  </r>
  <r>
    <n v="658"/>
    <x v="0"/>
    <s v="Furniture"/>
    <n v="2015"/>
    <n v="10"/>
    <s v="Saudi"/>
    <s v="White"/>
    <s v="Standard"/>
    <n v="2.7"/>
    <s v="Gas"/>
    <x v="1"/>
    <n v="94000"/>
    <s v="Jeddah"/>
    <x v="3"/>
    <n v="70000"/>
    <n v="58000"/>
    <n v="65000"/>
  </r>
  <r>
    <n v="659"/>
    <x v="0"/>
    <s v="Land Cruiser"/>
    <n v="1997"/>
    <n v="28"/>
    <s v="Gulf Arabic"/>
    <s v="White"/>
    <s v="Full"/>
    <n v="4.5999999999999996"/>
    <s v="Gas"/>
    <x v="1"/>
    <n v="344627"/>
    <s v="Makkah"/>
    <x v="3"/>
    <n v="45000"/>
    <n v="58000"/>
    <n v="65000"/>
  </r>
  <r>
    <n v="660"/>
    <x v="6"/>
    <s v="CX3"/>
    <n v="2019"/>
    <n v="6"/>
    <s v="Gulf Arabic"/>
    <s v="Navy"/>
    <s v="Standard"/>
    <n v="2"/>
    <s v="Gas"/>
    <x v="0"/>
    <n v="40301"/>
    <s v="Riyadh"/>
    <x v="0"/>
    <n v="61500"/>
    <n v="58000"/>
    <n v="56000"/>
  </r>
  <r>
    <n v="661"/>
    <x v="11"/>
    <s v="Suburban"/>
    <n v="2011"/>
    <n v="14"/>
    <s v="Saudi"/>
    <s v="White"/>
    <s v="Full"/>
    <n v="5.3"/>
    <s v="Gas"/>
    <x v="0"/>
    <n v="282000"/>
    <s v="Riyadh"/>
    <x v="0"/>
    <n v="60000"/>
    <n v="58000"/>
    <n v="60000"/>
  </r>
  <r>
    <n v="662"/>
    <x v="0"/>
    <s v="Camry"/>
    <n v="2018"/>
    <n v="7"/>
    <s v="Saudi"/>
    <s v="Red"/>
    <s v="Full"/>
    <n v="3.5"/>
    <s v="Gas"/>
    <x v="0"/>
    <n v="24000"/>
    <s v="Riyadh"/>
    <x v="0"/>
    <n v="106000"/>
    <n v="58000"/>
    <n v="65000"/>
  </r>
  <r>
    <n v="663"/>
    <x v="1"/>
    <s v="LX"/>
    <n v="2020"/>
    <n v="5"/>
    <s v="Gulf Arabic"/>
    <s v="Black"/>
    <s v="Full"/>
    <n v="5.7"/>
    <s v="Gas"/>
    <x v="0"/>
    <n v="13000"/>
    <s v="Riyadh"/>
    <x v="0"/>
    <n v="420000"/>
    <n v="58000"/>
    <n v="142000"/>
  </r>
  <r>
    <n v="664"/>
    <x v="0"/>
    <s v="Camry"/>
    <n v="2019"/>
    <n v="6"/>
    <s v="Saudi"/>
    <s v="Brown"/>
    <s v="Standard"/>
    <n v="2.5"/>
    <s v="Gas"/>
    <x v="0"/>
    <n v="47000"/>
    <s v="Riyadh"/>
    <x v="0"/>
    <n v="67000"/>
    <n v="58000"/>
    <n v="65000"/>
  </r>
  <r>
    <n v="665"/>
    <x v="7"/>
    <s v="S"/>
    <n v="2019"/>
    <n v="6"/>
    <s v="Gulf Arabic"/>
    <s v="Black"/>
    <s v="Full"/>
    <n v="3"/>
    <s v="Gas"/>
    <x v="0"/>
    <n v="6000"/>
    <s v="Riyadh"/>
    <x v="0"/>
    <n v="470000"/>
    <n v="58000"/>
    <n v="145000"/>
  </r>
  <r>
    <n v="666"/>
    <x v="3"/>
    <s v="Expedition"/>
    <n v="2007"/>
    <n v="18"/>
    <s v="Other"/>
    <s v="Red"/>
    <s v="Full"/>
    <n v="3"/>
    <s v="Gas"/>
    <x v="0"/>
    <n v="423000"/>
    <s v="Al-Medina"/>
    <x v="2"/>
    <n v="29000"/>
    <n v="58000"/>
    <n v="55000"/>
  </r>
  <r>
    <n v="667"/>
    <x v="5"/>
    <s v="Yukon"/>
    <n v="2016"/>
    <n v="9"/>
    <s v="Gulf Arabic"/>
    <s v="White"/>
    <s v="Semi Full"/>
    <n v="5.3"/>
    <s v="Gas"/>
    <x v="0"/>
    <n v="63000"/>
    <s v="Riyadh"/>
    <x v="0"/>
    <n v="140000"/>
    <n v="58000"/>
    <n v="72000"/>
  </r>
  <r>
    <n v="668"/>
    <x v="0"/>
    <s v="Camry"/>
    <n v="2012"/>
    <n v="13"/>
    <s v="Saudi"/>
    <s v="Bronze"/>
    <s v="Full"/>
    <n v="2.5"/>
    <s v="Gas"/>
    <x v="0"/>
    <n v="265000"/>
    <s v="Qassim"/>
    <x v="6"/>
    <n v="32000"/>
    <n v="58000"/>
    <n v="65000"/>
  </r>
  <r>
    <n v="669"/>
    <x v="5"/>
    <s v="Yukon"/>
    <n v="2014"/>
    <n v="11"/>
    <s v="Saudi"/>
    <s v="Another Color"/>
    <s v="Semi Full"/>
    <n v="5.3"/>
    <s v="Gas"/>
    <x v="0"/>
    <n v="300"/>
    <s v="Jeddah"/>
    <x v="3"/>
    <n v="65000"/>
    <n v="58000"/>
    <n v="72000"/>
  </r>
  <r>
    <n v="670"/>
    <x v="24"/>
    <s v="X"/>
    <n v="2007"/>
    <n v="18"/>
    <s v="Saudi"/>
    <s v="White"/>
    <s v="Full"/>
    <n v="4.8"/>
    <s v="Gas"/>
    <x v="0"/>
    <n v="260000"/>
    <s v="Riyadh"/>
    <x v="0"/>
    <n v="28000"/>
    <n v="58000"/>
    <n v="110000"/>
  </r>
  <r>
    <n v="671"/>
    <x v="10"/>
    <s v="Sonata"/>
    <n v="2016"/>
    <n v="9"/>
    <s v="Saudi"/>
    <s v="Silver"/>
    <s v="Semi Full"/>
    <n v="2.4"/>
    <s v="Gas"/>
    <x v="0"/>
    <n v="96400"/>
    <s v="Riyadh"/>
    <x v="0"/>
    <n v="49000"/>
    <n v="58000"/>
    <n v="42000"/>
  </r>
  <r>
    <n v="672"/>
    <x v="1"/>
    <s v="LX"/>
    <n v="2015"/>
    <n v="10"/>
    <s v="Saudi"/>
    <s v="White"/>
    <s v="Full"/>
    <n v="5.7"/>
    <s v="Gas"/>
    <x v="0"/>
    <n v="94000"/>
    <s v="Riyadh"/>
    <x v="0"/>
    <n v="238000"/>
    <n v="58000"/>
    <n v="142000"/>
  </r>
  <r>
    <n v="673"/>
    <x v="7"/>
    <s v="S"/>
    <n v="2006"/>
    <n v="19"/>
    <s v="Other"/>
    <s v="White"/>
    <s v="Semi Full"/>
    <n v="4.3"/>
    <s v="Gas"/>
    <x v="0"/>
    <n v="235115"/>
    <s v="Riyadh"/>
    <x v="0"/>
    <n v="15000"/>
    <n v="58000"/>
    <n v="145000"/>
  </r>
  <r>
    <n v="674"/>
    <x v="3"/>
    <s v="Expedition"/>
    <n v="2017"/>
    <n v="8"/>
    <s v="Gulf Arabic"/>
    <s v="White"/>
    <s v="Full"/>
    <n v="5.4"/>
    <s v="Gas"/>
    <x v="0"/>
    <n v="34000"/>
    <s v="Riyadh"/>
    <x v="0"/>
    <n v="108000"/>
    <n v="58000"/>
    <n v="55000"/>
  </r>
  <r>
    <n v="675"/>
    <x v="34"/>
    <s v="QX"/>
    <n v="2019"/>
    <n v="6"/>
    <s v="Saudi"/>
    <s v="Grey"/>
    <s v="Full"/>
    <n v="3.7"/>
    <s v="Gas"/>
    <x v="0"/>
    <n v="19800"/>
    <s v="Riyadh"/>
    <x v="0"/>
    <n v="130000"/>
    <n v="58000"/>
    <n v="73500"/>
  </r>
  <r>
    <n v="676"/>
    <x v="10"/>
    <s v="Elantra"/>
    <n v="2018"/>
    <n v="7"/>
    <s v="Gulf Arabic"/>
    <s v="White"/>
    <s v="Semi Full"/>
    <n v="2"/>
    <s v="Gas"/>
    <x v="0"/>
    <n v="83000"/>
    <s v="Al-Jouf"/>
    <x v="9"/>
    <n v="1324"/>
    <n v="58000"/>
    <n v="42000"/>
  </r>
  <r>
    <n v="677"/>
    <x v="3"/>
    <s v="Focus"/>
    <n v="2013"/>
    <n v="12"/>
    <s v="Saudi"/>
    <s v="Silver"/>
    <s v="Standard"/>
    <n v="1.6"/>
    <s v="Gas"/>
    <x v="0"/>
    <n v="145000"/>
    <s v="Riyadh"/>
    <x v="0"/>
    <n v="14000"/>
    <n v="58000"/>
    <n v="55000"/>
  </r>
  <r>
    <n v="678"/>
    <x v="1"/>
    <s v="LS"/>
    <n v="2015"/>
    <n v="10"/>
    <s v="Saudi"/>
    <s v="Another Color"/>
    <s v="Full"/>
    <n v="4.5999999999999996"/>
    <s v="Gas"/>
    <x v="0"/>
    <n v="103000"/>
    <s v="Khobar"/>
    <x v="1"/>
    <n v="170000"/>
    <n v="58000"/>
    <n v="142000"/>
  </r>
  <r>
    <n v="679"/>
    <x v="24"/>
    <s v="The 7"/>
    <n v="2021"/>
    <n v="4"/>
    <s v="Gulf Arabic"/>
    <s v="Another Color"/>
    <s v="Full"/>
    <n v="2"/>
    <s v="Gas"/>
    <x v="0"/>
    <n v="1500"/>
    <s v="Al-Ahsa"/>
    <x v="1"/>
    <n v="384900"/>
    <n v="58000"/>
    <n v="110000"/>
  </r>
  <r>
    <n v="680"/>
    <x v="0"/>
    <s v="Land Cruiser"/>
    <n v="2017"/>
    <n v="8"/>
    <s v="Saudi"/>
    <s v="White"/>
    <s v="Semi Full"/>
    <n v="4.5999999999999996"/>
    <s v="Gas"/>
    <x v="0"/>
    <n v="125188"/>
    <s v="Riyadh"/>
    <x v="0"/>
    <n v="171500"/>
    <n v="58000"/>
    <n v="65000"/>
  </r>
  <r>
    <n v="681"/>
    <x v="8"/>
    <s v="Sportage"/>
    <n v="2018"/>
    <n v="7"/>
    <s v="Gulf Arabic"/>
    <s v="White"/>
    <s v="Semi Full"/>
    <n v="2.4"/>
    <s v="Gas"/>
    <x v="0"/>
    <n v="77000"/>
    <s v="Riyadh"/>
    <x v="0"/>
    <n v="58000"/>
    <n v="58000"/>
    <n v="40000"/>
  </r>
  <r>
    <n v="682"/>
    <x v="0"/>
    <s v="Hiace"/>
    <n v="2016"/>
    <n v="9"/>
    <s v="Saudi"/>
    <s v="White"/>
    <s v="Standard"/>
    <n v="2.4"/>
    <s v="Gas"/>
    <x v="1"/>
    <n v="245743"/>
    <s v="Dammam"/>
    <x v="1"/>
    <n v="65000"/>
    <n v="58000"/>
    <n v="65000"/>
  </r>
  <r>
    <n v="683"/>
    <x v="1"/>
    <s v="LX"/>
    <n v="2007"/>
    <n v="18"/>
    <s v="Saudi"/>
    <s v="Another Color"/>
    <s v="Full"/>
    <n v="8"/>
    <s v="Gas"/>
    <x v="0"/>
    <n v="590"/>
    <s v="Taef"/>
    <x v="3"/>
    <n v="50000"/>
    <n v="58000"/>
    <n v="142000"/>
  </r>
  <r>
    <n v="684"/>
    <x v="34"/>
    <s v="QX"/>
    <n v="2012"/>
    <n v="13"/>
    <s v="Saudi"/>
    <s v="Oily"/>
    <s v="Full"/>
    <n v="5.4"/>
    <s v="Gas"/>
    <x v="0"/>
    <n v="205000"/>
    <s v="Riyadh"/>
    <x v="0"/>
    <n v="77000"/>
    <n v="58000"/>
    <n v="73500"/>
  </r>
  <r>
    <n v="685"/>
    <x v="14"/>
    <s v="EC7"/>
    <n v="2014"/>
    <n v="11"/>
    <s v="Saudi"/>
    <s v="Black"/>
    <s v="Full"/>
    <n v="1.6"/>
    <s v="Gas"/>
    <x v="0"/>
    <n v="229000"/>
    <s v="Jeddah"/>
    <x v="3"/>
    <n v="18000"/>
    <n v="58000"/>
    <n v="42500"/>
  </r>
  <r>
    <n v="686"/>
    <x v="10"/>
    <s v="Accent"/>
    <n v="2005"/>
    <n v="20"/>
    <s v="Saudi"/>
    <s v="White"/>
    <s v="Standard"/>
    <n v="1.5"/>
    <s v="Gas"/>
    <x v="1"/>
    <n v="294602"/>
    <s v="Dammam"/>
    <x v="1"/>
    <n v="5000"/>
    <n v="58000"/>
    <n v="42000"/>
  </r>
  <r>
    <n v="687"/>
    <x v="10"/>
    <s v="Elantra"/>
    <n v="2017"/>
    <n v="8"/>
    <s v="Saudi"/>
    <s v="White"/>
    <s v="Standard"/>
    <n v="2"/>
    <s v="Gas"/>
    <x v="0"/>
    <n v="237000"/>
    <s v="Riyadh"/>
    <x v="0"/>
    <n v="42000"/>
    <n v="58000"/>
    <n v="42000"/>
  </r>
  <r>
    <n v="688"/>
    <x v="7"/>
    <s v="C"/>
    <n v="2016"/>
    <n v="9"/>
    <s v="Gulf Arabic"/>
    <s v="Red"/>
    <s v="Full"/>
    <n v="2"/>
    <s v="Gas"/>
    <x v="0"/>
    <n v="129000"/>
    <s v="Dammam"/>
    <x v="1"/>
    <n v="134000"/>
    <n v="58000"/>
    <n v="145000"/>
  </r>
  <r>
    <n v="689"/>
    <x v="11"/>
    <s v="Impala"/>
    <n v="2019"/>
    <n v="6"/>
    <s v="Gulf Arabic"/>
    <s v="White"/>
    <s v="Standard"/>
    <n v="3.6"/>
    <s v="Gas"/>
    <x v="0"/>
    <n v="144000"/>
    <s v="Dammam"/>
    <x v="1"/>
    <n v="77000"/>
    <n v="58000"/>
    <n v="60000"/>
  </r>
  <r>
    <n v="690"/>
    <x v="26"/>
    <s v="Range Rover"/>
    <n v="2017"/>
    <n v="8"/>
    <s v="Saudi"/>
    <s v="White"/>
    <s v="Full"/>
    <n v="3"/>
    <s v="Gas"/>
    <x v="0"/>
    <n v="72500"/>
    <s v="Al-Medina"/>
    <x v="2"/>
    <n v="295000"/>
    <n v="58000"/>
    <n v="242500"/>
  </r>
  <r>
    <n v="691"/>
    <x v="10"/>
    <s v="Sonata"/>
    <n v="2018"/>
    <n v="7"/>
    <s v="Saudi"/>
    <s v="Brown"/>
    <s v="Standard"/>
    <n v="1"/>
    <s v="Gas"/>
    <x v="0"/>
    <n v="130000"/>
    <s v="Riyadh"/>
    <x v="0"/>
    <n v="50000"/>
    <n v="58000"/>
    <n v="42000"/>
  </r>
  <r>
    <n v="692"/>
    <x v="38"/>
    <s v="Camargue"/>
    <n v="1990"/>
    <n v="35"/>
    <s v="Saudi"/>
    <s v="Another Color"/>
    <s v="Full"/>
    <n v="6.7"/>
    <s v="Gas"/>
    <x v="0"/>
    <n v="5000"/>
    <s v="Dammam"/>
    <x v="1"/>
    <n v="500000"/>
    <n v="58000"/>
    <n v="560000"/>
  </r>
  <r>
    <n v="693"/>
    <x v="11"/>
    <s v="Tahoe"/>
    <n v="2018"/>
    <n v="7"/>
    <s v="Saudi"/>
    <s v="Grey"/>
    <s v="Standard"/>
    <n v="5.3"/>
    <s v="Gas"/>
    <x v="0"/>
    <n v="90000"/>
    <s v="Dammam"/>
    <x v="1"/>
    <n v="128000"/>
    <n v="58000"/>
    <n v="60000"/>
  </r>
  <r>
    <n v="694"/>
    <x v="0"/>
    <s v="Ciocca"/>
    <n v="2009"/>
    <n v="16"/>
    <s v="Saudi"/>
    <s v="White"/>
    <s v="Semi Full"/>
    <n v="5.7"/>
    <s v="Gas"/>
    <x v="0"/>
    <n v="275000"/>
    <s v="Makkah"/>
    <x v="3"/>
    <n v="55000"/>
    <n v="58000"/>
    <n v="65000"/>
  </r>
  <r>
    <n v="695"/>
    <x v="6"/>
    <s v="CX9"/>
    <n v="2020"/>
    <n v="5"/>
    <s v="Saudi"/>
    <s v="Silver"/>
    <s v="Standard"/>
    <n v="2.5"/>
    <s v="Gas"/>
    <x v="0"/>
    <n v="31200"/>
    <s v="Dammam"/>
    <x v="1"/>
    <n v="110000"/>
    <n v="58000"/>
    <n v="56000"/>
  </r>
  <r>
    <n v="696"/>
    <x v="6"/>
    <n v="6"/>
    <n v="2017"/>
    <n v="8"/>
    <s v="Saudi"/>
    <s v="Silver"/>
    <s v="Standard"/>
    <n v="2.5"/>
    <s v="Gas"/>
    <x v="0"/>
    <n v="175000"/>
    <s v="Dammam"/>
    <x v="1"/>
    <n v="50000"/>
    <n v="58000"/>
    <n v="56000"/>
  </r>
  <r>
    <n v="697"/>
    <x v="7"/>
    <s v="S"/>
    <n v="2015"/>
    <n v="10"/>
    <s v="Saudi"/>
    <s v="White"/>
    <s v="Full"/>
    <n v="2.8"/>
    <s v="Gas"/>
    <x v="0"/>
    <n v="180000"/>
    <s v="Jeddah"/>
    <x v="3"/>
    <n v="200000"/>
    <n v="58000"/>
    <n v="145000"/>
  </r>
  <r>
    <n v="698"/>
    <x v="33"/>
    <n v="300"/>
    <n v="2007"/>
    <n v="18"/>
    <s v="Saudi"/>
    <s v="Another Color"/>
    <s v="Full"/>
    <n v="5.7"/>
    <s v="Gas"/>
    <x v="0"/>
    <n v="240000"/>
    <s v="Dammam"/>
    <x v="1"/>
    <n v="17000"/>
    <n v="58000"/>
    <n v="70000"/>
  </r>
  <r>
    <n v="699"/>
    <x v="0"/>
    <s v="Corolla"/>
    <n v="2018"/>
    <n v="7"/>
    <s v="Saudi"/>
    <s v="Silver"/>
    <s v="Standard"/>
    <n v="1.6"/>
    <s v="Gas"/>
    <x v="0"/>
    <n v="40000"/>
    <s v="Dammam"/>
    <x v="1"/>
    <n v="42000"/>
    <n v="58000"/>
    <n v="65000"/>
  </r>
  <r>
    <n v="700"/>
    <x v="11"/>
    <s v="Aveo"/>
    <n v="2014"/>
    <n v="11"/>
    <s v="Other"/>
    <s v="White"/>
    <s v="Semi Full"/>
    <n v="1.6"/>
    <s v="Gas"/>
    <x v="0"/>
    <n v="1500000"/>
    <s v="Makkah"/>
    <x v="3"/>
    <n v="11000"/>
    <n v="58000"/>
    <n v="60000"/>
  </r>
  <r>
    <n v="701"/>
    <x v="24"/>
    <s v="The 3"/>
    <n v="2014"/>
    <n v="11"/>
    <s v="Saudi"/>
    <s v="Golden"/>
    <s v="Full"/>
    <n v="2"/>
    <s v="Gas"/>
    <x v="0"/>
    <n v="84000"/>
    <s v="Jeddah"/>
    <x v="3"/>
    <n v="60000"/>
    <n v="58000"/>
    <n v="110000"/>
  </r>
  <r>
    <n v="702"/>
    <x v="3"/>
    <s v="Ranger"/>
    <n v="2015"/>
    <n v="10"/>
    <s v="Saudi"/>
    <s v="White"/>
    <s v="Semi Full"/>
    <n v="2"/>
    <s v="Gas"/>
    <x v="1"/>
    <n v="219000"/>
    <s v="Dammam"/>
    <x v="1"/>
    <n v="45000"/>
    <n v="58000"/>
    <n v="55000"/>
  </r>
  <r>
    <n v="703"/>
    <x v="10"/>
    <s v="H1"/>
    <n v="2014"/>
    <n v="11"/>
    <s v="Saudi"/>
    <s v="Silver"/>
    <s v="Full"/>
    <n v="2.4"/>
    <s v="Gas"/>
    <x v="0"/>
    <n v="146000"/>
    <s v="Jeddah"/>
    <x v="3"/>
    <n v="40000"/>
    <n v="58000"/>
    <n v="42000"/>
  </r>
  <r>
    <n v="704"/>
    <x v="5"/>
    <s v="Yukon"/>
    <n v="2010"/>
    <n v="15"/>
    <s v="Saudi"/>
    <s v="Black"/>
    <s v="Semi Full"/>
    <n v="4.5"/>
    <s v="Gas"/>
    <x v="0"/>
    <n v="115000"/>
    <s v="Jazan"/>
    <x v="11"/>
    <n v="80000"/>
    <n v="58000"/>
    <n v="72000"/>
  </r>
  <r>
    <n v="705"/>
    <x v="13"/>
    <s v="Other"/>
    <n v="2005"/>
    <n v="20"/>
    <s v="Saudi"/>
    <s v="Red"/>
    <s v="Semi Full"/>
    <n v="4"/>
    <s v="Gas"/>
    <x v="1"/>
    <n v="100"/>
    <s v="Riyadh"/>
    <x v="0"/>
    <n v="20000"/>
    <n v="58000"/>
    <n v="60500"/>
  </r>
  <r>
    <n v="706"/>
    <x v="10"/>
    <s v="Creta"/>
    <n v="2017"/>
    <n v="8"/>
    <s v="Saudi"/>
    <s v="Silver"/>
    <s v="Semi Full"/>
    <n v="1.6"/>
    <s v="Gas"/>
    <x v="0"/>
    <n v="120000"/>
    <s v="Jeddah"/>
    <x v="3"/>
    <n v="50000"/>
    <n v="58000"/>
    <n v="42000"/>
  </r>
  <r>
    <n v="707"/>
    <x v="4"/>
    <s v="Navara"/>
    <n v="2016"/>
    <n v="9"/>
    <s v="Saudi"/>
    <s v="White"/>
    <s v="Standard"/>
    <n v="2.5"/>
    <s v="Gas"/>
    <x v="1"/>
    <n v="55000"/>
    <s v="Dammam"/>
    <x v="1"/>
    <n v="45000"/>
    <n v="58000"/>
    <n v="36500"/>
  </r>
  <r>
    <n v="708"/>
    <x v="6"/>
    <n v="6"/>
    <n v="2018"/>
    <n v="7"/>
    <s v="Saudi"/>
    <s v="Silver"/>
    <s v="Full"/>
    <n v="2.5"/>
    <s v="Gas"/>
    <x v="0"/>
    <n v="76000"/>
    <s v="Makkah"/>
    <x v="3"/>
    <n v="1640"/>
    <n v="58000"/>
    <n v="56000"/>
  </r>
  <r>
    <n v="709"/>
    <x v="7"/>
    <s v="S"/>
    <n v="2016"/>
    <n v="9"/>
    <s v="Saudi"/>
    <s v="White"/>
    <s v="Full"/>
    <n v="3"/>
    <s v="Gas"/>
    <x v="0"/>
    <n v="14000"/>
    <s v="Al-Ahsa"/>
    <x v="1"/>
    <n v="270000"/>
    <n v="58000"/>
    <n v="145000"/>
  </r>
  <r>
    <n v="710"/>
    <x v="0"/>
    <s v="Camry"/>
    <n v="2008"/>
    <n v="17"/>
    <s v="Saudi"/>
    <s v="White"/>
    <s v="Full"/>
    <n v="2.4"/>
    <s v="Gas"/>
    <x v="1"/>
    <n v="360000"/>
    <s v="Makkah"/>
    <x v="3"/>
    <n v="19000"/>
    <n v="58000"/>
    <n v="65000"/>
  </r>
  <r>
    <n v="711"/>
    <x v="0"/>
    <s v="Hilux"/>
    <n v="2021"/>
    <n v="4"/>
    <s v="Saudi"/>
    <s v="White"/>
    <s v="Full"/>
    <n v="2.4"/>
    <s v="Diesel"/>
    <x v="0"/>
    <n v="4000"/>
    <s v="Riyadh"/>
    <x v="0"/>
    <n v="158500"/>
    <n v="58000"/>
    <n v="65000"/>
  </r>
  <r>
    <n v="712"/>
    <x v="19"/>
    <s v="CS95"/>
    <n v="2019"/>
    <n v="6"/>
    <s v="Saudi"/>
    <s v="Another Color"/>
    <s v="Full"/>
    <n v="2"/>
    <s v="Gas"/>
    <x v="0"/>
    <n v="47000"/>
    <s v="Jeddah"/>
    <x v="3"/>
    <n v="77000"/>
    <n v="58000"/>
    <n v="44000"/>
  </r>
  <r>
    <n v="713"/>
    <x v="0"/>
    <s v="Camry"/>
    <n v="2017"/>
    <n v="8"/>
    <s v="Saudi"/>
    <s v="Black"/>
    <s v="Standard"/>
    <n v="2.5"/>
    <s v="Gas"/>
    <x v="0"/>
    <n v="120"/>
    <s v="Tabouk"/>
    <x v="5"/>
    <n v="55000"/>
    <n v="58000"/>
    <n v="65000"/>
  </r>
  <r>
    <n v="714"/>
    <x v="3"/>
    <s v="F150"/>
    <n v="2017"/>
    <n v="8"/>
    <s v="Saudi"/>
    <s v="White"/>
    <s v="Full"/>
    <n v="2.8"/>
    <s v="Gas"/>
    <x v="0"/>
    <n v="28000"/>
    <s v="Al-Medina"/>
    <x v="2"/>
    <n v="175000"/>
    <n v="58000"/>
    <n v="55000"/>
  </r>
  <r>
    <n v="715"/>
    <x v="7"/>
    <s v="GL"/>
    <n v="2015"/>
    <n v="10"/>
    <s v="Saudi"/>
    <s v="White"/>
    <s v="Full"/>
    <n v="4.5999999999999996"/>
    <s v="Gas"/>
    <x v="0"/>
    <n v="178000"/>
    <s v="Riyadh"/>
    <x v="0"/>
    <n v="145000"/>
    <n v="58000"/>
    <n v="145000"/>
  </r>
  <r>
    <n v="716"/>
    <x v="26"/>
    <s v="Range Rover"/>
    <n v="2015"/>
    <n v="10"/>
    <s v="Saudi"/>
    <s v="White"/>
    <s v="Full"/>
    <n v="5"/>
    <s v="Gas"/>
    <x v="0"/>
    <n v="140000"/>
    <s v="Dammam"/>
    <x v="1"/>
    <n v="245000"/>
    <n v="58000"/>
    <n v="242500"/>
  </r>
  <r>
    <n v="717"/>
    <x v="3"/>
    <s v="Mustang"/>
    <n v="2010"/>
    <n v="15"/>
    <s v="Other"/>
    <s v="Black"/>
    <s v="Semi Full"/>
    <n v="3.7"/>
    <s v="Gas"/>
    <x v="0"/>
    <n v="290000"/>
    <s v="Jazan"/>
    <x v="11"/>
    <n v="38000"/>
    <n v="58000"/>
    <n v="55000"/>
  </r>
  <r>
    <n v="718"/>
    <x v="0"/>
    <s v="Land Cruiser"/>
    <n v="2019"/>
    <n v="6"/>
    <s v="Gulf Arabic"/>
    <s v="White"/>
    <s v="Full"/>
    <n v="4"/>
    <s v="Gas"/>
    <x v="0"/>
    <n v="62000"/>
    <s v="Riyadh"/>
    <x v="0"/>
    <n v="195000"/>
    <n v="58000"/>
    <n v="65000"/>
  </r>
  <r>
    <n v="719"/>
    <x v="11"/>
    <s v="Suburban"/>
    <n v="2018"/>
    <n v="7"/>
    <s v="Gulf Arabic"/>
    <s v="Black"/>
    <s v="Semi Full"/>
    <n v="5.3"/>
    <s v="Gas"/>
    <x v="0"/>
    <n v="58000"/>
    <s v="Riyadh"/>
    <x v="0"/>
    <n v="170000"/>
    <n v="58000"/>
    <n v="60000"/>
  </r>
  <r>
    <n v="720"/>
    <x v="1"/>
    <s v="RX"/>
    <n v="2008"/>
    <n v="17"/>
    <s v="Other"/>
    <s v="Silver"/>
    <s v="Full"/>
    <n v="3.5"/>
    <s v="Gas"/>
    <x v="0"/>
    <n v="225"/>
    <s v="Jeddah"/>
    <x v="3"/>
    <n v="37000"/>
    <n v="58000"/>
    <n v="142000"/>
  </r>
  <r>
    <n v="721"/>
    <x v="3"/>
    <s v="Expedition"/>
    <n v="2007"/>
    <n v="18"/>
    <s v="Saudi"/>
    <s v="Blue"/>
    <s v="Semi Full"/>
    <n v="5.4"/>
    <s v="Gas"/>
    <x v="0"/>
    <n v="300"/>
    <s v="Aseer"/>
    <x v="4"/>
    <n v="18000"/>
    <n v="58000"/>
    <n v="55000"/>
  </r>
  <r>
    <n v="722"/>
    <x v="39"/>
    <s v="D-MAX"/>
    <n v="2016"/>
    <n v="9"/>
    <s v="Saudi"/>
    <s v="White"/>
    <s v="Standard"/>
    <n v="2.5"/>
    <s v="Diesel"/>
    <x v="1"/>
    <n v="275000"/>
    <s v="Riyadh"/>
    <x v="0"/>
    <n v="55500"/>
    <n v="58000"/>
    <n v="55500"/>
  </r>
  <r>
    <n v="723"/>
    <x v="10"/>
    <s v="Sonata"/>
    <n v="2016"/>
    <n v="9"/>
    <s v="Saudi"/>
    <s v="Brown"/>
    <s v="Full"/>
    <n v="2"/>
    <s v="Gas"/>
    <x v="0"/>
    <n v="104000"/>
    <s v="Riyadh"/>
    <x v="0"/>
    <n v="58000"/>
    <n v="58000"/>
    <n v="42000"/>
  </r>
  <r>
    <n v="724"/>
    <x v="0"/>
    <s v="Ciocca"/>
    <n v="2010"/>
    <n v="15"/>
    <s v="Saudi"/>
    <s v="Grey"/>
    <s v="Semi Full"/>
    <n v="5.7"/>
    <s v="Gas"/>
    <x v="0"/>
    <n v="270000"/>
    <s v="Jubail"/>
    <x v="1"/>
    <n v="65000"/>
    <n v="58000"/>
    <n v="65000"/>
  </r>
  <r>
    <n v="725"/>
    <x v="5"/>
    <s v="Suburban"/>
    <n v="2000"/>
    <n v="25"/>
    <s v="Saudi"/>
    <s v="Another Color"/>
    <s v="Semi Full"/>
    <n v="6"/>
    <s v="Gas"/>
    <x v="0"/>
    <n v="128000"/>
    <s v="Aseer"/>
    <x v="4"/>
    <n v="80000"/>
    <n v="58000"/>
    <n v="72000"/>
  </r>
  <r>
    <n v="726"/>
    <x v="3"/>
    <s v="Expedition"/>
    <n v="2018"/>
    <n v="7"/>
    <s v="Saudi"/>
    <s v="Red"/>
    <s v="Full"/>
    <n v="3.5"/>
    <s v="Gas"/>
    <x v="0"/>
    <n v="36000"/>
    <s v="Riyadh"/>
    <x v="0"/>
    <n v="155000"/>
    <n v="58000"/>
    <n v="55000"/>
  </r>
  <r>
    <n v="727"/>
    <x v="11"/>
    <s v="Tahoe"/>
    <n v="2011"/>
    <n v="14"/>
    <s v="Saudi"/>
    <s v="Black"/>
    <s v="Semi Full"/>
    <n v="5.3"/>
    <s v="Gas"/>
    <x v="0"/>
    <n v="200000"/>
    <s v="Riyadh"/>
    <x v="0"/>
    <n v="42000"/>
    <n v="58000"/>
    <n v="60000"/>
  </r>
  <r>
    <n v="728"/>
    <x v="11"/>
    <s v="Tahoe"/>
    <n v="2017"/>
    <n v="8"/>
    <s v="Saudi"/>
    <s v="Black"/>
    <s v="Full"/>
    <n v="5.3"/>
    <s v="Gas"/>
    <x v="0"/>
    <n v="83000"/>
    <s v="Al-Baha"/>
    <x v="4"/>
    <n v="135000"/>
    <n v="58000"/>
    <n v="60000"/>
  </r>
  <r>
    <n v="729"/>
    <x v="0"/>
    <s v="Innova"/>
    <n v="2015"/>
    <n v="10"/>
    <s v="Saudi"/>
    <s v="Black"/>
    <s v="Semi Full"/>
    <n v="2.7"/>
    <s v="Gas"/>
    <x v="0"/>
    <n v="216"/>
    <s v="Qassim"/>
    <x v="6"/>
    <n v="39000"/>
    <n v="58000"/>
    <n v="65000"/>
  </r>
  <r>
    <n v="730"/>
    <x v="3"/>
    <s v="Taurus"/>
    <n v="2018"/>
    <n v="7"/>
    <s v="Saudi"/>
    <s v="Silver"/>
    <s v="Standard"/>
    <n v="2"/>
    <s v="Gas"/>
    <x v="0"/>
    <n v="91000"/>
    <s v="Jeddah"/>
    <x v="3"/>
    <n v="77000"/>
    <n v="58000"/>
    <n v="55000"/>
  </r>
  <r>
    <n v="731"/>
    <x v="3"/>
    <s v="Taurus"/>
    <n v="2019"/>
    <n v="6"/>
    <s v="Other"/>
    <s v="Red"/>
    <s v="Semi Full"/>
    <n v="3.5"/>
    <s v="Gas"/>
    <x v="0"/>
    <n v="108000"/>
    <s v="Dammam"/>
    <x v="1"/>
    <n v="97000"/>
    <n v="58000"/>
    <n v="55000"/>
  </r>
  <r>
    <n v="732"/>
    <x v="0"/>
    <s v="Yaris"/>
    <n v="2018"/>
    <n v="7"/>
    <s v="Saudi"/>
    <s v="Red"/>
    <s v="Standard"/>
    <n v="1.5"/>
    <s v="Gas"/>
    <x v="0"/>
    <n v="195000"/>
    <s v="Jeddah"/>
    <x v="3"/>
    <n v="31000"/>
    <n v="58000"/>
    <n v="65000"/>
  </r>
  <r>
    <n v="733"/>
    <x v="7"/>
    <s v="G"/>
    <n v="2015"/>
    <n v="10"/>
    <s v="Saudi"/>
    <s v="White"/>
    <s v="Full"/>
    <n v="8.8000000000000007"/>
    <s v="Gas"/>
    <x v="0"/>
    <n v="213000"/>
    <s v="Riyadh"/>
    <x v="0"/>
    <n v="240000"/>
    <n v="58000"/>
    <n v="145000"/>
  </r>
  <r>
    <n v="734"/>
    <x v="4"/>
    <s v="Datsun"/>
    <n v="2015"/>
    <n v="10"/>
    <s v="Saudi"/>
    <s v="White"/>
    <s v="Full"/>
    <n v="2.4"/>
    <s v="Gas"/>
    <x v="1"/>
    <n v="28000"/>
    <s v="Aseer"/>
    <x v="4"/>
    <n v="48000"/>
    <n v="58000"/>
    <n v="36500"/>
  </r>
  <r>
    <n v="735"/>
    <x v="0"/>
    <s v="Camry"/>
    <n v="2017"/>
    <n v="8"/>
    <s v="Other"/>
    <s v="Silver"/>
    <s v="Full"/>
    <n v="2.5"/>
    <s v="Gas"/>
    <x v="0"/>
    <n v="88348"/>
    <s v="Qassim"/>
    <x v="6"/>
    <n v="70000"/>
    <n v="58000"/>
    <n v="65000"/>
  </r>
  <r>
    <n v="736"/>
    <x v="21"/>
    <s v="Charger"/>
    <n v="2014"/>
    <n v="11"/>
    <s v="Other"/>
    <s v="Red"/>
    <s v="Full"/>
    <n v="3.6"/>
    <s v="Gas"/>
    <x v="0"/>
    <n v="300000"/>
    <s v="Jeddah"/>
    <x v="3"/>
    <n v="35000"/>
    <n v="58000"/>
    <n v="71000"/>
  </r>
  <r>
    <n v="737"/>
    <x v="10"/>
    <s v="Sonata"/>
    <n v="2020"/>
    <n v="5"/>
    <s v="Other"/>
    <s v="White"/>
    <s v="Semi Full"/>
    <n v="2.4"/>
    <s v="Gas"/>
    <x v="0"/>
    <n v="52000"/>
    <s v="Jeddah"/>
    <x v="3"/>
    <n v="1756"/>
    <n v="58000"/>
    <n v="42000"/>
  </r>
  <r>
    <n v="738"/>
    <x v="5"/>
    <s v="Sierra"/>
    <n v="2016"/>
    <n v="9"/>
    <s v="Saudi"/>
    <s v="Black"/>
    <s v="Semi Full"/>
    <n v="5.2"/>
    <s v="Gas"/>
    <x v="0"/>
    <n v="180000"/>
    <s v="Jeddah"/>
    <x v="3"/>
    <n v="72000"/>
    <n v="58000"/>
    <n v="72000"/>
  </r>
  <r>
    <n v="739"/>
    <x v="18"/>
    <s v="Prestige"/>
    <n v="2016"/>
    <n v="9"/>
    <s v="Saudi"/>
    <s v="Silver"/>
    <s v="Standard"/>
    <n v="3.8"/>
    <s v="Gas"/>
    <x v="0"/>
    <n v="131000"/>
    <s v="Riyadh"/>
    <x v="0"/>
    <n v="74000"/>
    <n v="58000"/>
    <n v="88000"/>
  </r>
  <r>
    <n v="740"/>
    <x v="0"/>
    <s v="Prado"/>
    <n v="2016"/>
    <n v="9"/>
    <s v="Saudi"/>
    <s v="White"/>
    <s v="Semi Full"/>
    <n v="6"/>
    <s v="Gas"/>
    <x v="0"/>
    <n v="180"/>
    <s v="Qassim"/>
    <x v="6"/>
    <n v="91000"/>
    <n v="58000"/>
    <n v="65000"/>
  </r>
  <r>
    <n v="741"/>
    <x v="11"/>
    <s v="Tahoe"/>
    <n v="2007"/>
    <n v="18"/>
    <s v="Other"/>
    <s v="Another Color"/>
    <s v="Full"/>
    <n v="5.3"/>
    <s v="Gas"/>
    <x v="0"/>
    <n v="128"/>
    <s v="Jeddah"/>
    <x v="3"/>
    <n v="35000"/>
    <n v="58000"/>
    <n v="60000"/>
  </r>
  <r>
    <n v="742"/>
    <x v="0"/>
    <s v="Hilux"/>
    <n v="2016"/>
    <n v="9"/>
    <s v="Saudi"/>
    <s v="White"/>
    <s v="Semi Full"/>
    <n v="2.7"/>
    <s v="Gas"/>
    <x v="0"/>
    <n v="211000"/>
    <s v="Makkah"/>
    <x v="3"/>
    <n v="66000"/>
    <n v="58000"/>
    <n v="65000"/>
  </r>
  <r>
    <n v="743"/>
    <x v="10"/>
    <s v="Elantra"/>
    <n v="2019"/>
    <n v="6"/>
    <s v="Saudi"/>
    <s v="Navy"/>
    <s v="Standard"/>
    <n v="1.6"/>
    <s v="Gas"/>
    <x v="0"/>
    <n v="16000"/>
    <s v="Jeddah"/>
    <x v="3"/>
    <n v="57000"/>
    <n v="58000"/>
    <n v="42000"/>
  </r>
  <r>
    <n v="744"/>
    <x v="10"/>
    <s v="Sonata"/>
    <n v="2019"/>
    <n v="6"/>
    <s v="Saudi"/>
    <s v="Silver"/>
    <s v="Standard"/>
    <n v="2.4"/>
    <s v="Gas"/>
    <x v="0"/>
    <n v="110900"/>
    <s v="Riyadh"/>
    <x v="0"/>
    <n v="57000"/>
    <n v="58000"/>
    <n v="42000"/>
  </r>
  <r>
    <n v="745"/>
    <x v="0"/>
    <s v="Hilux"/>
    <n v="2018"/>
    <n v="7"/>
    <s v="Saudi"/>
    <s v="White"/>
    <s v="Full"/>
    <n v="2.7"/>
    <s v="Gas"/>
    <x v="1"/>
    <n v="122000"/>
    <s v="Najran"/>
    <x v="12"/>
    <n v="65000"/>
    <n v="58000"/>
    <n v="65000"/>
  </r>
  <r>
    <n v="746"/>
    <x v="0"/>
    <s v="Land Cruiser 70"/>
    <n v="2011"/>
    <n v="14"/>
    <s v="Saudi"/>
    <s v="White"/>
    <s v="Semi Full"/>
    <n v="4"/>
    <s v="Gas"/>
    <x v="1"/>
    <n v="352500"/>
    <s v="Hail"/>
    <x v="8"/>
    <n v="58000"/>
    <n v="58000"/>
    <n v="65000"/>
  </r>
  <r>
    <n v="747"/>
    <x v="4"/>
    <s v="Sentra"/>
    <n v="2017"/>
    <n v="8"/>
    <s v="Saudi"/>
    <s v="Silver"/>
    <s v="Standard"/>
    <n v="1.6"/>
    <s v="Gas"/>
    <x v="0"/>
    <n v="105272"/>
    <s v="Riyadh"/>
    <x v="0"/>
    <n v="38500"/>
    <n v="58000"/>
    <n v="36500"/>
  </r>
  <r>
    <n v="748"/>
    <x v="33"/>
    <n v="300"/>
    <n v="2016"/>
    <n v="9"/>
    <s v="Gulf Arabic"/>
    <s v="Another Color"/>
    <s v="Semi Full"/>
    <n v="3.6"/>
    <s v="Gas"/>
    <x v="0"/>
    <n v="85000"/>
    <s v="Riyadh"/>
    <x v="0"/>
    <n v="78000"/>
    <n v="58000"/>
    <n v="70000"/>
  </r>
  <r>
    <n v="749"/>
    <x v="3"/>
    <s v="Taurus"/>
    <n v="2018"/>
    <n v="7"/>
    <s v="Other"/>
    <s v="White"/>
    <s v="Semi Full"/>
    <n v="3.5"/>
    <s v="Gas"/>
    <x v="0"/>
    <n v="75000"/>
    <s v="Dammam"/>
    <x v="1"/>
    <n v="96000"/>
    <n v="58000"/>
    <n v="55000"/>
  </r>
  <r>
    <n v="750"/>
    <x v="10"/>
    <s v="Sonata"/>
    <n v="2017"/>
    <n v="8"/>
    <s v="Saudi"/>
    <s v="Silver"/>
    <s v="Standard"/>
    <n v="2.4"/>
    <s v="Gas"/>
    <x v="0"/>
    <n v="61184"/>
    <s v="Riyadh"/>
    <x v="0"/>
    <n v="54000"/>
    <n v="58000"/>
    <n v="42000"/>
  </r>
  <r>
    <n v="751"/>
    <x v="13"/>
    <s v="Accord"/>
    <n v="2016"/>
    <n v="9"/>
    <s v="Gulf Arabic"/>
    <s v="Grey"/>
    <s v="Standard"/>
    <n v="2.4"/>
    <s v="Gas"/>
    <x v="0"/>
    <n v="106214"/>
    <s v="Riyadh"/>
    <x v="0"/>
    <n v="67500"/>
    <n v="58000"/>
    <n v="60500"/>
  </r>
  <r>
    <n v="752"/>
    <x v="0"/>
    <s v="Hiace"/>
    <n v="2013"/>
    <n v="12"/>
    <s v="Saudi"/>
    <s v="White"/>
    <s v="Standard"/>
    <n v="2.7"/>
    <s v="Gas"/>
    <x v="1"/>
    <n v="300000"/>
    <s v="Jeddah"/>
    <x v="3"/>
    <n v="42000"/>
    <n v="58000"/>
    <n v="65000"/>
  </r>
  <r>
    <n v="753"/>
    <x v="25"/>
    <s v="Pajero"/>
    <n v="2016"/>
    <n v="9"/>
    <s v="Gulf Arabic"/>
    <s v="Another Color"/>
    <s v="Full"/>
    <n v="3.8"/>
    <s v="Gas"/>
    <x v="0"/>
    <n v="132000"/>
    <s v="Aseer"/>
    <x v="4"/>
    <n v="63000"/>
    <n v="58000"/>
    <n v="54000"/>
  </r>
  <r>
    <n v="754"/>
    <x v="0"/>
    <s v="Hilux"/>
    <n v="2019"/>
    <n v="6"/>
    <s v="Saudi"/>
    <s v="White"/>
    <s v="Full"/>
    <n v="2.7"/>
    <s v="Diesel"/>
    <x v="0"/>
    <n v="73577"/>
    <s v="Riyadh"/>
    <x v="0"/>
    <n v="135000"/>
    <n v="58000"/>
    <n v="65000"/>
  </r>
  <r>
    <n v="755"/>
    <x v="10"/>
    <s v="Senta fe"/>
    <n v="2016"/>
    <n v="9"/>
    <s v="Other"/>
    <s v="Silver"/>
    <s v="Semi Full"/>
    <n v="2"/>
    <s v="Diesel"/>
    <x v="0"/>
    <n v="105000"/>
    <s v="Riyadh"/>
    <x v="0"/>
    <n v="76000"/>
    <n v="58000"/>
    <n v="42000"/>
  </r>
  <r>
    <n v="756"/>
    <x v="5"/>
    <s v="Yukon"/>
    <n v="2020"/>
    <n v="5"/>
    <s v="Other"/>
    <s v="Black"/>
    <s v="Full"/>
    <n v="5.3"/>
    <s v="Gas"/>
    <x v="0"/>
    <n v="63860"/>
    <s v="Jeddah"/>
    <x v="3"/>
    <n v="175000"/>
    <n v="58000"/>
    <n v="72000"/>
  </r>
  <r>
    <n v="757"/>
    <x v="13"/>
    <s v="Other"/>
    <n v="2011"/>
    <n v="14"/>
    <s v="Saudi"/>
    <s v="Black"/>
    <s v="Standard"/>
    <n v="1"/>
    <s v="Gas"/>
    <x v="1"/>
    <n v="4200"/>
    <s v="Jeddah"/>
    <x v="3"/>
    <n v="6500"/>
    <n v="58000"/>
    <n v="60500"/>
  </r>
  <r>
    <n v="758"/>
    <x v="33"/>
    <s v="SRT"/>
    <n v="2015"/>
    <n v="10"/>
    <s v="Saudi"/>
    <s v="Black"/>
    <s v="Full"/>
    <n v="6.4"/>
    <s v="Gas"/>
    <x v="0"/>
    <n v="200"/>
    <s v="Hafar Al-Batin"/>
    <x v="1"/>
    <n v="115000"/>
    <n v="58000"/>
    <n v="70000"/>
  </r>
  <r>
    <n v="759"/>
    <x v="26"/>
    <s v="Discovery"/>
    <n v="2018"/>
    <n v="7"/>
    <s v="Saudi"/>
    <s v="Blue"/>
    <s v="Full"/>
    <n v="2"/>
    <s v="Gas"/>
    <x v="0"/>
    <n v="500"/>
    <s v="Dammam"/>
    <x v="1"/>
    <n v="240000"/>
    <n v="58000"/>
    <n v="242500"/>
  </r>
  <r>
    <n v="760"/>
    <x v="3"/>
    <s v="Expedition"/>
    <n v="2016"/>
    <n v="9"/>
    <s v="Gulf Arabic"/>
    <s v="Another Color"/>
    <s v="Semi Full"/>
    <n v="3.5"/>
    <s v="Gas"/>
    <x v="0"/>
    <n v="63000"/>
    <s v="Riyadh"/>
    <x v="0"/>
    <n v="95000"/>
    <n v="58000"/>
    <n v="55000"/>
  </r>
  <r>
    <n v="761"/>
    <x v="3"/>
    <s v="Expedition"/>
    <n v="2008"/>
    <n v="17"/>
    <s v="Saudi"/>
    <s v="Blue"/>
    <s v="Semi Full"/>
    <n v="5.4"/>
    <s v="Gas"/>
    <x v="0"/>
    <n v="346000"/>
    <s v="Dammam"/>
    <x v="1"/>
    <n v="27000"/>
    <n v="58000"/>
    <n v="55000"/>
  </r>
  <r>
    <n v="762"/>
    <x v="3"/>
    <s v="Taurus"/>
    <n v="2012"/>
    <n v="13"/>
    <s v="Saudi"/>
    <s v="Brown"/>
    <s v="Standard"/>
    <n v="3.5"/>
    <s v="Gas"/>
    <x v="0"/>
    <n v="237000"/>
    <s v="Riyadh"/>
    <x v="0"/>
    <n v="25000"/>
    <n v="58000"/>
    <n v="55000"/>
  </r>
  <r>
    <n v="763"/>
    <x v="24"/>
    <s v="The 5"/>
    <n v="2020"/>
    <n v="5"/>
    <s v="Gulf Arabic"/>
    <s v="Black"/>
    <s v="Semi Full"/>
    <n v="1.9"/>
    <s v="Gas"/>
    <x v="0"/>
    <n v="7800"/>
    <s v="Dammam"/>
    <x v="1"/>
    <n v="177000"/>
    <n v="58000"/>
    <n v="110000"/>
  </r>
  <r>
    <n v="764"/>
    <x v="0"/>
    <s v="Camry"/>
    <n v="2017"/>
    <n v="8"/>
    <s v="Saudi"/>
    <s v="White"/>
    <s v="Standard"/>
    <n v="2.5"/>
    <s v="Gas"/>
    <x v="0"/>
    <n v="190144"/>
    <s v="Riyadh"/>
    <x v="0"/>
    <n v="54000"/>
    <n v="58000"/>
    <n v="65000"/>
  </r>
  <r>
    <n v="765"/>
    <x v="11"/>
    <s v="Caprice"/>
    <n v="2013"/>
    <n v="12"/>
    <s v="Saudi"/>
    <s v="Black"/>
    <s v="Semi Full"/>
    <n v="6"/>
    <s v="Gas"/>
    <x v="0"/>
    <n v="325000"/>
    <s v="Riyadh"/>
    <x v="0"/>
    <n v="53000"/>
    <n v="58000"/>
    <n v="60000"/>
  </r>
  <r>
    <n v="766"/>
    <x v="8"/>
    <s v="Cerato"/>
    <n v="2016"/>
    <n v="9"/>
    <s v="Other"/>
    <s v="Grey"/>
    <s v="Standard"/>
    <n v="1.6"/>
    <s v="Gas"/>
    <x v="0"/>
    <n v="18000"/>
    <s v="Al-Ahsa"/>
    <x v="1"/>
    <n v="31000"/>
    <n v="58000"/>
    <n v="40000"/>
  </r>
  <r>
    <n v="767"/>
    <x v="21"/>
    <s v="Charger"/>
    <n v="2019"/>
    <n v="6"/>
    <s v="Saudi"/>
    <s v="Blue"/>
    <s v="Semi Full"/>
    <n v="3.6"/>
    <s v="Gas"/>
    <x v="0"/>
    <n v="56000"/>
    <s v="Al-Medina"/>
    <x v="2"/>
    <n v="108000"/>
    <n v="58000"/>
    <n v="71000"/>
  </r>
  <r>
    <n v="768"/>
    <x v="1"/>
    <s v="ES"/>
    <n v="2015"/>
    <n v="10"/>
    <s v="Gulf Arabic"/>
    <s v="White"/>
    <s v="Semi Full"/>
    <n v="3.5"/>
    <s v="Gas"/>
    <x v="0"/>
    <n v="161000"/>
    <s v="Hail"/>
    <x v="8"/>
    <n v="74000"/>
    <n v="58000"/>
    <n v="142000"/>
  </r>
  <r>
    <n v="769"/>
    <x v="11"/>
    <s v="Impala"/>
    <n v="2019"/>
    <n v="6"/>
    <s v="Gulf Arabic"/>
    <s v="Silver"/>
    <s v="Standard"/>
    <n v="3.6"/>
    <s v="Gas"/>
    <x v="0"/>
    <n v="58000"/>
    <s v="Riyadh"/>
    <x v="0"/>
    <n v="65000"/>
    <n v="58000"/>
    <n v="60000"/>
  </r>
  <r>
    <n v="770"/>
    <x v="7"/>
    <s v="C"/>
    <n v="2016"/>
    <n v="9"/>
    <s v="Other"/>
    <s v="Navy"/>
    <s v="Full"/>
    <n v="2.2000000000000002"/>
    <s v="Gas"/>
    <x v="0"/>
    <n v="95000"/>
    <s v="Jeddah"/>
    <x v="3"/>
    <n v="127000"/>
    <n v="58000"/>
    <n v="145000"/>
  </r>
  <r>
    <n v="771"/>
    <x v="4"/>
    <s v="Navara"/>
    <n v="2016"/>
    <n v="9"/>
    <s v="Saudi"/>
    <s v="White"/>
    <s v="Standard"/>
    <n v="2.4"/>
    <s v="Gas"/>
    <x v="1"/>
    <n v="204000"/>
    <s v="Dammam"/>
    <x v="1"/>
    <n v="42000"/>
    <n v="58000"/>
    <n v="36500"/>
  </r>
  <r>
    <n v="772"/>
    <x v="10"/>
    <s v="Elantra"/>
    <n v="2018"/>
    <n v="7"/>
    <s v="Saudi"/>
    <s v="White"/>
    <s v="Standard"/>
    <n v="1.6"/>
    <s v="Gas"/>
    <x v="0"/>
    <n v="79882"/>
    <s v="Dammam"/>
    <x v="1"/>
    <n v="50500"/>
    <n v="58000"/>
    <n v="42000"/>
  </r>
  <r>
    <n v="773"/>
    <x v="5"/>
    <s v="Yukon"/>
    <n v="2006"/>
    <n v="19"/>
    <s v="Saudi"/>
    <s v="Golden"/>
    <s v="Full"/>
    <n v="5.3"/>
    <s v="Gas"/>
    <x v="0"/>
    <n v="377000"/>
    <s v="Riyadh"/>
    <x v="0"/>
    <n v="20000"/>
    <n v="58000"/>
    <n v="72000"/>
  </r>
  <r>
    <n v="774"/>
    <x v="10"/>
    <s v="Accent"/>
    <n v="2017"/>
    <n v="8"/>
    <s v="Saudi"/>
    <s v="White"/>
    <s v="Semi Full"/>
    <n v="1.6"/>
    <s v="Gas"/>
    <x v="0"/>
    <n v="132567"/>
    <s v="Riyadh"/>
    <x v="0"/>
    <n v="30000"/>
    <n v="58000"/>
    <n v="42000"/>
  </r>
  <r>
    <n v="775"/>
    <x v="0"/>
    <s v="Land Cruiser"/>
    <n v="2015"/>
    <n v="10"/>
    <s v="Gulf Arabic"/>
    <s v="White"/>
    <s v="Semi Full"/>
    <n v="4.5999999999999996"/>
    <s v="Gas"/>
    <x v="0"/>
    <n v="248000"/>
    <s v="Dammam"/>
    <x v="1"/>
    <n v="135000"/>
    <n v="58000"/>
    <n v="65000"/>
  </r>
  <r>
    <n v="776"/>
    <x v="1"/>
    <s v="NX"/>
    <n v="2020"/>
    <n v="5"/>
    <s v="Gulf Arabic"/>
    <s v="Grey"/>
    <s v="Full"/>
    <n v="2"/>
    <s v="Gas"/>
    <x v="0"/>
    <n v="25785"/>
    <s v="Riyadh"/>
    <x v="0"/>
    <n v="146000"/>
    <n v="58000"/>
    <n v="142000"/>
  </r>
  <r>
    <n v="777"/>
    <x v="0"/>
    <s v="FJ"/>
    <n v="2017"/>
    <n v="8"/>
    <s v="Saudi"/>
    <s v="White"/>
    <s v="Full"/>
    <n v="7.5"/>
    <s v="Gas"/>
    <x v="0"/>
    <n v="138000"/>
    <s v="Aseer"/>
    <x v="4"/>
    <n v="118000"/>
    <n v="58000"/>
    <n v="65000"/>
  </r>
  <r>
    <n v="778"/>
    <x v="1"/>
    <s v="ES"/>
    <n v="2019"/>
    <n v="6"/>
    <s v="Saudi"/>
    <s v="White"/>
    <s v="Full"/>
    <n v="2.5"/>
    <s v="Gas"/>
    <x v="0"/>
    <n v="16000"/>
    <s v="Jeddah"/>
    <x v="3"/>
    <n v="191000"/>
    <n v="58000"/>
    <n v="142000"/>
  </r>
  <r>
    <n v="779"/>
    <x v="0"/>
    <s v="Camry"/>
    <n v="2016"/>
    <n v="9"/>
    <s v="Saudi"/>
    <s v="Another Color"/>
    <s v="Full"/>
    <n v="2.5"/>
    <s v="Gas"/>
    <x v="0"/>
    <n v="222"/>
    <s v="Makkah"/>
    <x v="3"/>
    <n v="55000"/>
    <n v="58000"/>
    <n v="65000"/>
  </r>
  <r>
    <n v="780"/>
    <x v="3"/>
    <s v="Taurus"/>
    <n v="2016"/>
    <n v="9"/>
    <s v="Saudi"/>
    <s v="Another Color"/>
    <s v="Semi Full"/>
    <n v="3.5"/>
    <s v="Gas"/>
    <x v="0"/>
    <n v="175000"/>
    <s v="Makkah"/>
    <x v="3"/>
    <n v="56008"/>
    <n v="58000"/>
    <n v="55000"/>
  </r>
  <r>
    <n v="781"/>
    <x v="11"/>
    <s v="Camaro"/>
    <n v="2010"/>
    <n v="15"/>
    <s v="Saudi"/>
    <s v="Silver"/>
    <s v="Full"/>
    <n v="3.6"/>
    <s v="Gas"/>
    <x v="0"/>
    <n v="150000"/>
    <s v="Riyadh"/>
    <x v="0"/>
    <n v="53000"/>
    <n v="58000"/>
    <n v="60000"/>
  </r>
  <r>
    <n v="782"/>
    <x v="25"/>
    <s v="Outlander"/>
    <n v="2015"/>
    <n v="10"/>
    <s v="Saudi"/>
    <s v="White"/>
    <s v="Standard"/>
    <n v="2.4"/>
    <s v="Gas"/>
    <x v="0"/>
    <n v="230000"/>
    <s v="Jeddah"/>
    <x v="3"/>
    <n v="30000"/>
    <n v="58000"/>
    <n v="54000"/>
  </r>
  <r>
    <n v="783"/>
    <x v="5"/>
    <s v="Yukon"/>
    <n v="2015"/>
    <n v="10"/>
    <s v="Saudi"/>
    <s v="Black"/>
    <s v="Full"/>
    <n v="5.3"/>
    <s v="Gas"/>
    <x v="0"/>
    <n v="166616"/>
    <s v="Riyadh"/>
    <x v="0"/>
    <n v="135000"/>
    <n v="58000"/>
    <n v="72000"/>
  </r>
  <r>
    <n v="784"/>
    <x v="3"/>
    <s v="Taurus"/>
    <n v="2013"/>
    <n v="12"/>
    <s v="Saudi"/>
    <s v="White"/>
    <s v="Semi Full"/>
    <n v="3.5"/>
    <s v="Gas"/>
    <x v="0"/>
    <n v="280000"/>
    <s v="Riyadh"/>
    <x v="0"/>
    <n v="46000"/>
    <n v="58000"/>
    <n v="55000"/>
  </r>
  <r>
    <n v="785"/>
    <x v="0"/>
    <s v="Hiace"/>
    <n v="2017"/>
    <n v="8"/>
    <s v="Saudi"/>
    <s v="Red"/>
    <s v="Standard"/>
    <n v="2.7"/>
    <s v="Gas"/>
    <x v="1"/>
    <n v="61000"/>
    <s v="Dammam"/>
    <x v="1"/>
    <n v="63000"/>
    <n v="58000"/>
    <n v="65000"/>
  </r>
  <r>
    <n v="786"/>
    <x v="3"/>
    <s v="Flex"/>
    <n v="2013"/>
    <n v="12"/>
    <s v="Saudi"/>
    <s v="Red"/>
    <s v="Standard"/>
    <n v="3.5"/>
    <s v="Gas"/>
    <x v="0"/>
    <n v="204000"/>
    <s v="Jeddah"/>
    <x v="3"/>
    <n v="32000"/>
    <n v="58000"/>
    <n v="55000"/>
  </r>
  <r>
    <n v="787"/>
    <x v="0"/>
    <s v="Prado"/>
    <n v="2020"/>
    <n v="5"/>
    <s v="Saudi"/>
    <s v="White"/>
    <s v="Semi Full"/>
    <n v="4"/>
    <s v="Gas"/>
    <x v="0"/>
    <n v="7000"/>
    <s v="Qassim"/>
    <x v="6"/>
    <n v="172000"/>
    <n v="58000"/>
    <n v="65000"/>
  </r>
  <r>
    <n v="788"/>
    <x v="24"/>
    <s v="The M"/>
    <n v="2015"/>
    <n v="10"/>
    <s v="Saudi"/>
    <s v="Black"/>
    <s v="Full"/>
    <n v="3"/>
    <s v="Gas"/>
    <x v="0"/>
    <n v="20000"/>
    <s v="Jeddah"/>
    <x v="3"/>
    <n v="220000"/>
    <n v="58000"/>
    <n v="110000"/>
  </r>
  <r>
    <n v="789"/>
    <x v="25"/>
    <s v="Pajero"/>
    <n v="2007"/>
    <n v="18"/>
    <s v="Saudi"/>
    <s v="White"/>
    <s v="Full"/>
    <n v="3.5"/>
    <s v="Gas"/>
    <x v="0"/>
    <n v="360000"/>
    <s v="Aseer"/>
    <x v="4"/>
    <n v="17500"/>
    <n v="58000"/>
    <n v="54000"/>
  </r>
  <r>
    <n v="790"/>
    <x v="0"/>
    <s v="Avalon"/>
    <n v="2016"/>
    <n v="9"/>
    <s v="Gulf Arabic"/>
    <s v="Silver"/>
    <s v="Semi Full"/>
    <n v="3.5"/>
    <s v="Gas"/>
    <x v="0"/>
    <n v="93000"/>
    <s v="Riyadh"/>
    <x v="0"/>
    <n v="75000"/>
    <n v="58000"/>
    <n v="65000"/>
  </r>
  <r>
    <n v="791"/>
    <x v="32"/>
    <s v="Escalade"/>
    <n v="2015"/>
    <n v="10"/>
    <s v="Saudi"/>
    <s v="Brown"/>
    <s v="Full"/>
    <n v="8.3000000000000007"/>
    <s v="Gas"/>
    <x v="0"/>
    <n v="241000"/>
    <s v="Al-Medina"/>
    <x v="2"/>
    <n v="140000"/>
    <n v="58000"/>
    <n v="130000"/>
  </r>
  <r>
    <n v="792"/>
    <x v="8"/>
    <s v="Carnival"/>
    <n v="2016"/>
    <n v="9"/>
    <s v="Gulf Arabic"/>
    <s v="White"/>
    <s v="Semi Full"/>
    <n v="2.5"/>
    <s v="Gas"/>
    <x v="0"/>
    <n v="85000"/>
    <s v="Dammam"/>
    <x v="1"/>
    <n v="62000"/>
    <n v="58000"/>
    <n v="40000"/>
  </r>
  <r>
    <n v="793"/>
    <x v="0"/>
    <s v="Prado"/>
    <n v="2017"/>
    <n v="8"/>
    <s v="Saudi"/>
    <s v="White"/>
    <s v="Semi Full"/>
    <n v="4"/>
    <s v="Gas"/>
    <x v="0"/>
    <n v="138000"/>
    <s v="Riyadh"/>
    <x v="0"/>
    <n v="132000"/>
    <n v="58000"/>
    <n v="65000"/>
  </r>
  <r>
    <n v="794"/>
    <x v="0"/>
    <s v="Prado"/>
    <n v="2017"/>
    <n v="8"/>
    <s v="Saudi"/>
    <s v="White"/>
    <s v="Semi Full"/>
    <n v="4"/>
    <s v="Gas"/>
    <x v="0"/>
    <n v="89000"/>
    <s v="Dammam"/>
    <x v="1"/>
    <n v="118000"/>
    <n v="58000"/>
    <n v="65000"/>
  </r>
  <r>
    <n v="795"/>
    <x v="4"/>
    <s v="Patrol"/>
    <n v="1998"/>
    <n v="27"/>
    <s v="Gulf Arabic"/>
    <s v="White"/>
    <s v="Full"/>
    <n v="4.5"/>
    <s v="Gas"/>
    <x v="0"/>
    <n v="595000"/>
    <s v="Taef"/>
    <x v="3"/>
    <n v="20000"/>
    <n v="58000"/>
    <n v="36500"/>
  </r>
  <r>
    <n v="796"/>
    <x v="4"/>
    <s v="Pathfinder"/>
    <n v="2014"/>
    <n v="11"/>
    <s v="Saudi"/>
    <s v="Black"/>
    <s v="Semi Full"/>
    <n v="3.5"/>
    <s v="Gas"/>
    <x v="0"/>
    <n v="119000"/>
    <s v="Hafar Al-Batin"/>
    <x v="1"/>
    <n v="40000"/>
    <n v="58000"/>
    <n v="36500"/>
  </r>
  <r>
    <n v="797"/>
    <x v="11"/>
    <s v="Tahoe"/>
    <n v="2014"/>
    <n v="11"/>
    <s v="Saudi"/>
    <s v="Black"/>
    <s v="Semi Full"/>
    <n v="5.3"/>
    <s v="Gas"/>
    <x v="0"/>
    <n v="160428"/>
    <s v="Riyadh"/>
    <x v="0"/>
    <n v="65000"/>
    <n v="58000"/>
    <n v="60000"/>
  </r>
  <r>
    <n v="798"/>
    <x v="0"/>
    <s v="Coaster"/>
    <n v="2014"/>
    <n v="11"/>
    <s v="Saudi"/>
    <s v="White"/>
    <s v="Standard"/>
    <n v="3"/>
    <s v="Gas"/>
    <x v="1"/>
    <n v="195000"/>
    <s v="Dammam"/>
    <x v="1"/>
    <n v="75000"/>
    <n v="58000"/>
    <n v="65000"/>
  </r>
  <r>
    <n v="799"/>
    <x v="10"/>
    <s v="Senta fe"/>
    <n v="2014"/>
    <n v="11"/>
    <s v="Saudi"/>
    <s v="Black"/>
    <s v="Full"/>
    <n v="3.3"/>
    <s v="Gas"/>
    <x v="0"/>
    <n v="150"/>
    <s v="Jeddah"/>
    <x v="3"/>
    <n v="50000"/>
    <n v="58000"/>
    <n v="42000"/>
  </r>
  <r>
    <n v="800"/>
    <x v="0"/>
    <s v="Avalon"/>
    <n v="2016"/>
    <n v="9"/>
    <s v="Other"/>
    <s v="Silver"/>
    <s v="Semi Full"/>
    <n v="3.5"/>
    <s v="Gas"/>
    <x v="0"/>
    <n v="110000"/>
    <s v="Qassim"/>
    <x v="6"/>
    <n v="73000"/>
    <n v="58000"/>
    <n v="65000"/>
  </r>
  <r>
    <n v="801"/>
    <x v="7"/>
    <s v="C"/>
    <n v="2016"/>
    <n v="9"/>
    <s v="Gulf Arabic"/>
    <s v="Silver"/>
    <s v="Full"/>
    <n v="2"/>
    <s v="Gas"/>
    <x v="0"/>
    <n v="100500"/>
    <s v="Jeddah"/>
    <x v="3"/>
    <n v="120000"/>
    <n v="58000"/>
    <n v="145000"/>
  </r>
  <r>
    <n v="802"/>
    <x v="5"/>
    <s v="Yukon"/>
    <n v="2013"/>
    <n v="12"/>
    <s v="Saudi"/>
    <s v="Brown"/>
    <s v="Standard"/>
    <n v="3.5"/>
    <s v="Gas"/>
    <x v="0"/>
    <n v="157000"/>
    <s v="Al-Baha"/>
    <x v="4"/>
    <n v="72000"/>
    <n v="58000"/>
    <n v="72000"/>
  </r>
  <r>
    <n v="803"/>
    <x v="0"/>
    <s v="Prado"/>
    <n v="2018"/>
    <n v="7"/>
    <s v="Saudi"/>
    <s v="White"/>
    <s v="Standard"/>
    <n v="4.0999999999999996"/>
    <s v="Gas"/>
    <x v="0"/>
    <n v="97000"/>
    <s v="Riyadh"/>
    <x v="0"/>
    <n v="127000"/>
    <n v="58000"/>
    <n v="65000"/>
  </r>
  <r>
    <n v="804"/>
    <x v="8"/>
    <s v="Rio"/>
    <n v="2013"/>
    <n v="12"/>
    <s v="Saudi"/>
    <s v="Navy"/>
    <s v="Standard"/>
    <n v="1.6"/>
    <s v="Gas"/>
    <x v="0"/>
    <n v="300000"/>
    <s v="Jubail"/>
    <x v="1"/>
    <n v="19000"/>
    <n v="58000"/>
    <n v="40000"/>
  </r>
  <r>
    <n v="805"/>
    <x v="11"/>
    <s v="Camaro"/>
    <n v="2018"/>
    <n v="7"/>
    <s v="Other"/>
    <s v="Blue"/>
    <s v="Full"/>
    <n v="3.6"/>
    <s v="Gas"/>
    <x v="0"/>
    <n v="79000"/>
    <s v="Dammam"/>
    <x v="1"/>
    <n v="113000"/>
    <n v="58000"/>
    <n v="60000"/>
  </r>
  <r>
    <n v="806"/>
    <x v="0"/>
    <s v="Hilux"/>
    <n v="2016"/>
    <n v="9"/>
    <s v="Other"/>
    <s v="White"/>
    <s v="Full"/>
    <n v="2.7"/>
    <s v="Gas"/>
    <x v="1"/>
    <n v="110000"/>
    <s v="Jeddah"/>
    <x v="3"/>
    <n v="55000"/>
    <n v="58000"/>
    <n v="65000"/>
  </r>
  <r>
    <n v="807"/>
    <x v="11"/>
    <s v="Tahoe"/>
    <n v="2013"/>
    <n v="12"/>
    <s v="Saudi"/>
    <s v="Another Color"/>
    <s v="Semi Full"/>
    <n v="5.3"/>
    <s v="Gas"/>
    <x v="0"/>
    <n v="172000"/>
    <s v="Jeddah"/>
    <x v="3"/>
    <n v="60000"/>
    <n v="58000"/>
    <n v="60000"/>
  </r>
  <r>
    <n v="808"/>
    <x v="5"/>
    <s v="Yukon"/>
    <n v="2018"/>
    <n v="7"/>
    <s v="Saudi"/>
    <s v="Black"/>
    <s v="Semi Full"/>
    <n v="6"/>
    <s v="Gas"/>
    <x v="0"/>
    <n v="168000"/>
    <s v="Riyadh"/>
    <x v="0"/>
    <n v="150000"/>
    <n v="58000"/>
    <n v="72000"/>
  </r>
  <r>
    <n v="809"/>
    <x v="23"/>
    <s v="A8"/>
    <n v="2018"/>
    <n v="7"/>
    <s v="Gulf Arabic"/>
    <s v="Red"/>
    <s v="Full"/>
    <n v="3"/>
    <s v="Gas"/>
    <x v="0"/>
    <n v="44500"/>
    <s v="Dammam"/>
    <x v="1"/>
    <n v="310000"/>
    <n v="58000"/>
    <n v="91000"/>
  </r>
  <r>
    <n v="810"/>
    <x v="11"/>
    <s v="Tahoe"/>
    <n v="2014"/>
    <n v="11"/>
    <s v="Saudi"/>
    <s v="Brown"/>
    <s v="Semi Full"/>
    <n v="5.3"/>
    <s v="Gas"/>
    <x v="0"/>
    <n v="315000"/>
    <s v="Dammam"/>
    <x v="1"/>
    <n v="52000"/>
    <n v="58000"/>
    <n v="60000"/>
  </r>
  <r>
    <n v="811"/>
    <x v="0"/>
    <s v="Land Cruiser"/>
    <n v="2019"/>
    <n v="6"/>
    <s v="Saudi"/>
    <s v="White"/>
    <s v="Full"/>
    <n v="3.2"/>
    <s v="Gas"/>
    <x v="0"/>
    <n v="43000"/>
    <s v="Riyadh"/>
    <x v="0"/>
    <n v="236000"/>
    <n v="58000"/>
    <n v="65000"/>
  </r>
  <r>
    <n v="812"/>
    <x v="11"/>
    <s v="Tahoe"/>
    <n v="2008"/>
    <n v="17"/>
    <s v="Saudi"/>
    <s v="Black"/>
    <s v="Semi Full"/>
    <n v="5.7"/>
    <s v="Gas"/>
    <x v="0"/>
    <n v="230000"/>
    <s v="Riyadh"/>
    <x v="0"/>
    <n v="38000"/>
    <n v="58000"/>
    <n v="60000"/>
  </r>
  <r>
    <n v="813"/>
    <x v="0"/>
    <s v="Camry"/>
    <n v="2017"/>
    <n v="8"/>
    <s v="Saudi"/>
    <s v="White"/>
    <s v="Standard"/>
    <n v="2.4"/>
    <s v="Gas"/>
    <x v="0"/>
    <n v="97000"/>
    <s v="Riyadh"/>
    <x v="0"/>
    <n v="68000"/>
    <n v="58000"/>
    <n v="65000"/>
  </r>
  <r>
    <n v="814"/>
    <x v="0"/>
    <s v="Land Cruiser"/>
    <n v="2003"/>
    <n v="22"/>
    <s v="Saudi"/>
    <s v="Navy"/>
    <s v="Full"/>
    <n v="4.5999999999999996"/>
    <s v="Gas"/>
    <x v="1"/>
    <n v="395735"/>
    <s v="Riyadh"/>
    <x v="0"/>
    <n v="55000"/>
    <n v="58000"/>
    <n v="65000"/>
  </r>
  <r>
    <n v="815"/>
    <x v="23"/>
    <s v="A6"/>
    <n v="2014"/>
    <n v="11"/>
    <s v="Saudi"/>
    <s v="White"/>
    <s v="Full"/>
    <n v="3.5"/>
    <s v="Gas"/>
    <x v="0"/>
    <n v="79000"/>
    <s v="Jeddah"/>
    <x v="3"/>
    <n v="85000"/>
    <n v="58000"/>
    <n v="91000"/>
  </r>
  <r>
    <n v="816"/>
    <x v="10"/>
    <s v="Accent"/>
    <n v="2017"/>
    <n v="8"/>
    <s v="Saudi"/>
    <s v="White"/>
    <s v="Standard"/>
    <n v="1.6"/>
    <s v="Gas"/>
    <x v="0"/>
    <n v="137000"/>
    <s v="Dammam"/>
    <x v="1"/>
    <n v="29000"/>
    <n v="58000"/>
    <n v="42000"/>
  </r>
  <r>
    <n v="817"/>
    <x v="0"/>
    <s v="Previa"/>
    <n v="2015"/>
    <n v="10"/>
    <s v="Gulf Arabic"/>
    <s v="White"/>
    <s v="Full"/>
    <n v="2.4"/>
    <s v="Gas"/>
    <x v="0"/>
    <n v="156000"/>
    <s v="Riyadh"/>
    <x v="0"/>
    <n v="56500"/>
    <n v="58000"/>
    <n v="65000"/>
  </r>
  <r>
    <n v="818"/>
    <x v="0"/>
    <s v="Hiace"/>
    <n v="2016"/>
    <n v="9"/>
    <s v="Saudi"/>
    <s v="White"/>
    <s v="Standard"/>
    <n v="2.4"/>
    <s v="Gas"/>
    <x v="1"/>
    <n v="205812"/>
    <s v="Dammam"/>
    <x v="1"/>
    <n v="65000"/>
    <n v="58000"/>
    <n v="65000"/>
  </r>
  <r>
    <n v="819"/>
    <x v="11"/>
    <s v="Aveo"/>
    <n v="2017"/>
    <n v="8"/>
    <s v="Other"/>
    <s v="Silver"/>
    <s v="Semi Full"/>
    <n v="1.6"/>
    <s v="Gas"/>
    <x v="0"/>
    <n v="118000"/>
    <s v="Riyadh"/>
    <x v="0"/>
    <n v="20000"/>
    <n v="58000"/>
    <n v="60000"/>
  </r>
  <r>
    <n v="820"/>
    <x v="10"/>
    <s v="Sonata"/>
    <n v="2014"/>
    <n v="11"/>
    <s v="Saudi"/>
    <s v="White"/>
    <s v="Semi Full"/>
    <n v="2.4"/>
    <s v="Gas"/>
    <x v="0"/>
    <n v="216000"/>
    <s v="Riyadh"/>
    <x v="0"/>
    <n v="41000"/>
    <n v="58000"/>
    <n v="42000"/>
  </r>
  <r>
    <n v="821"/>
    <x v="0"/>
    <s v="Camry"/>
    <n v="2016"/>
    <n v="9"/>
    <s v="Saudi"/>
    <s v="White"/>
    <s v="Full"/>
    <n v="4"/>
    <s v="Gas"/>
    <x v="0"/>
    <n v="260000"/>
    <s v="Riyadh"/>
    <x v="0"/>
    <n v="53000"/>
    <n v="58000"/>
    <n v="65000"/>
  </r>
  <r>
    <n v="822"/>
    <x v="3"/>
    <s v="Focus"/>
    <n v="2011"/>
    <n v="14"/>
    <s v="Unknown"/>
    <s v="White"/>
    <s v="Standard"/>
    <n v="1.6"/>
    <s v="Gas"/>
    <x v="0"/>
    <n v="181000"/>
    <s v="Jeddah"/>
    <x v="3"/>
    <n v="10000"/>
    <n v="58000"/>
    <n v="55000"/>
  </r>
  <r>
    <n v="823"/>
    <x v="25"/>
    <s v="Attrage"/>
    <n v="2018"/>
    <n v="7"/>
    <s v="Saudi"/>
    <s v="Silver"/>
    <s v="Standard"/>
    <n v="1.2"/>
    <s v="Gas"/>
    <x v="0"/>
    <n v="159000"/>
    <s v="Jeddah"/>
    <x v="3"/>
    <n v="22000"/>
    <n v="58000"/>
    <n v="54000"/>
  </r>
  <r>
    <n v="824"/>
    <x v="3"/>
    <s v="Expedition"/>
    <n v="2015"/>
    <n v="10"/>
    <s v="Saudi"/>
    <s v="White"/>
    <s v="Standard"/>
    <n v="3.5"/>
    <s v="Gas"/>
    <x v="0"/>
    <n v="110790"/>
    <s v="Riyadh"/>
    <x v="0"/>
    <n v="77000"/>
    <n v="58000"/>
    <n v="55000"/>
  </r>
  <r>
    <n v="825"/>
    <x v="10"/>
    <s v="Accent"/>
    <n v="2017"/>
    <n v="8"/>
    <s v="Saudi"/>
    <s v="White"/>
    <s v="Semi Full"/>
    <n v="1.6"/>
    <s v="Gas"/>
    <x v="0"/>
    <n v="76938"/>
    <s v="Riyadh"/>
    <x v="0"/>
    <n v="30000"/>
    <n v="58000"/>
    <n v="42000"/>
  </r>
  <r>
    <n v="826"/>
    <x v="3"/>
    <s v="Taurus"/>
    <n v="2016"/>
    <n v="9"/>
    <s v="Saudi"/>
    <s v="Black"/>
    <s v="Standard"/>
    <n v="3.5"/>
    <s v="Gas"/>
    <x v="0"/>
    <n v="103000"/>
    <s v="Jeddah"/>
    <x v="3"/>
    <n v="70000"/>
    <n v="58000"/>
    <n v="55000"/>
  </r>
  <r>
    <n v="827"/>
    <x v="0"/>
    <s v="Land Cruiser"/>
    <n v="2018"/>
    <n v="7"/>
    <s v="Saudi"/>
    <s v="White"/>
    <s v="Full"/>
    <n v="4.5999999999999996"/>
    <s v="Gas"/>
    <x v="0"/>
    <n v="141197"/>
    <s v="Riyadh"/>
    <x v="0"/>
    <n v="195000"/>
    <n v="58000"/>
    <n v="65000"/>
  </r>
  <r>
    <n v="828"/>
    <x v="11"/>
    <s v="Tahoe"/>
    <n v="2017"/>
    <n v="8"/>
    <s v="Saudi"/>
    <s v="Silver"/>
    <s v="Semi Full"/>
    <n v="5.3"/>
    <s v="Gas"/>
    <x v="0"/>
    <n v="153000"/>
    <s v="Dammam"/>
    <x v="1"/>
    <n v="125000"/>
    <n v="58000"/>
    <n v="60000"/>
  </r>
  <r>
    <n v="829"/>
    <x v="8"/>
    <s v="Sorento"/>
    <n v="2006"/>
    <n v="19"/>
    <s v="Saudi"/>
    <s v="Navy"/>
    <s v="Full"/>
    <n v="3.5"/>
    <s v="Gas"/>
    <x v="1"/>
    <n v="257000"/>
    <s v="Dammam"/>
    <x v="1"/>
    <n v="15000"/>
    <n v="58000"/>
    <n v="40000"/>
  </r>
  <r>
    <n v="830"/>
    <x v="0"/>
    <s v="Land Cruiser"/>
    <n v="2020"/>
    <n v="5"/>
    <s v="Saudi"/>
    <s v="White"/>
    <s v="Standard"/>
    <n v="4"/>
    <s v="Gas"/>
    <x v="0"/>
    <n v="560"/>
    <s v="Riyadh"/>
    <x v="0"/>
    <n v="190000"/>
    <n v="58000"/>
    <n v="65000"/>
  </r>
  <r>
    <n v="831"/>
    <x v="0"/>
    <s v="Land Cruiser"/>
    <n v="2021"/>
    <n v="4"/>
    <s v="Saudi"/>
    <s v="White"/>
    <s v="Semi Full"/>
    <n v="4.5"/>
    <s v="Diesel"/>
    <x v="0"/>
    <n v="20000"/>
    <s v="Riyadh"/>
    <x v="0"/>
    <n v="265000"/>
    <n v="58000"/>
    <n v="65000"/>
  </r>
  <r>
    <n v="832"/>
    <x v="4"/>
    <s v="Sylvian Bus"/>
    <n v="1998"/>
    <n v="27"/>
    <s v="Saudi"/>
    <s v="White"/>
    <s v="Standard"/>
    <n v="3"/>
    <s v="Gas"/>
    <x v="1"/>
    <n v="200000"/>
    <s v="Dammam"/>
    <x v="1"/>
    <n v="14000"/>
    <n v="58000"/>
    <n v="36500"/>
  </r>
  <r>
    <n v="833"/>
    <x v="8"/>
    <s v="Optima"/>
    <n v="2014"/>
    <n v="11"/>
    <s v="Saudi"/>
    <s v="White"/>
    <s v="Semi Full"/>
    <n v="2"/>
    <s v="Gas"/>
    <x v="0"/>
    <n v="241000"/>
    <s v="Dammam"/>
    <x v="1"/>
    <n v="35000"/>
    <n v="58000"/>
    <n v="40000"/>
  </r>
  <r>
    <n v="834"/>
    <x v="0"/>
    <s v="Prado"/>
    <n v="2013"/>
    <n v="12"/>
    <s v="Gulf Arabic"/>
    <s v="Golden"/>
    <s v="Semi Full"/>
    <n v="4"/>
    <s v="Gas"/>
    <x v="0"/>
    <n v="270000"/>
    <s v="Riyadh"/>
    <x v="0"/>
    <n v="80000"/>
    <n v="58000"/>
    <n v="65000"/>
  </r>
  <r>
    <n v="835"/>
    <x v="0"/>
    <s v="Land Cruiser"/>
    <n v="2019"/>
    <n v="6"/>
    <s v="Gulf Arabic"/>
    <s v="White"/>
    <s v="Full"/>
    <n v="4.5999999999999996"/>
    <s v="Gas"/>
    <x v="0"/>
    <n v="6000"/>
    <s v="Dammam"/>
    <x v="1"/>
    <n v="267000"/>
    <n v="58000"/>
    <n v="65000"/>
  </r>
  <r>
    <n v="836"/>
    <x v="5"/>
    <s v="Sierra"/>
    <n v="2013"/>
    <n v="12"/>
    <s v="Saudi"/>
    <s v="White"/>
    <s v="Standard"/>
    <n v="5.3"/>
    <s v="Gas"/>
    <x v="0"/>
    <n v="300000"/>
    <s v="Dammam"/>
    <x v="1"/>
    <n v="45000"/>
    <n v="58000"/>
    <n v="72000"/>
  </r>
  <r>
    <n v="837"/>
    <x v="24"/>
    <s v="The 6"/>
    <n v="2013"/>
    <n v="12"/>
    <s v="Saudi"/>
    <s v="Black"/>
    <s v="Full"/>
    <n v="3"/>
    <s v="Gas"/>
    <x v="0"/>
    <n v="108000"/>
    <s v="Dammam"/>
    <x v="1"/>
    <n v="120000"/>
    <n v="58000"/>
    <n v="110000"/>
  </r>
  <r>
    <n v="838"/>
    <x v="11"/>
    <s v="Suburban"/>
    <n v="2016"/>
    <n v="9"/>
    <s v="Gulf Arabic"/>
    <s v="Golden"/>
    <s v="Standard"/>
    <n v="5.2"/>
    <s v="Gas"/>
    <x v="0"/>
    <n v="96000"/>
    <s v="Riyadh"/>
    <x v="0"/>
    <n v="126000"/>
    <n v="58000"/>
    <n v="60000"/>
  </r>
  <r>
    <n v="839"/>
    <x v="5"/>
    <s v="Sierra"/>
    <n v="2011"/>
    <n v="14"/>
    <s v="Saudi"/>
    <s v="White"/>
    <s v="Standard"/>
    <n v="5.3"/>
    <s v="Gas"/>
    <x v="0"/>
    <n v="231000"/>
    <s v="Riyadh"/>
    <x v="0"/>
    <n v="45000"/>
    <n v="58000"/>
    <n v="72000"/>
  </r>
  <r>
    <n v="840"/>
    <x v="3"/>
    <s v="Taurus"/>
    <n v="2019"/>
    <n v="6"/>
    <s v="Saudi"/>
    <s v="White"/>
    <s v="Standard"/>
    <n v="2"/>
    <s v="Gas"/>
    <x v="0"/>
    <n v="85828"/>
    <s v="Riyadh"/>
    <x v="0"/>
    <n v="80500"/>
    <n v="58000"/>
    <n v="55000"/>
  </r>
  <r>
    <n v="841"/>
    <x v="8"/>
    <s v="Cadenza"/>
    <n v="2019"/>
    <n v="6"/>
    <s v="Gulf Arabic"/>
    <s v="White"/>
    <s v="Semi Full"/>
    <n v="3.3"/>
    <s v="Gas"/>
    <x v="1"/>
    <n v="72000"/>
    <s v="Riyadh"/>
    <x v="0"/>
    <n v="88000"/>
    <n v="58000"/>
    <n v="40000"/>
  </r>
  <r>
    <n v="842"/>
    <x v="25"/>
    <s v="Pajero"/>
    <n v="2016"/>
    <n v="9"/>
    <s v="Gulf Arabic"/>
    <s v="White"/>
    <s v="Full"/>
    <n v="3.8"/>
    <s v="Gas"/>
    <x v="0"/>
    <n v="216000"/>
    <s v="Dammam"/>
    <x v="1"/>
    <n v="58000"/>
    <n v="58000"/>
    <n v="54000"/>
  </r>
  <r>
    <n v="843"/>
    <x v="10"/>
    <s v="Sonata"/>
    <n v="2019"/>
    <n v="6"/>
    <s v="Saudi"/>
    <s v="Grey"/>
    <s v="Standard"/>
    <n v="2.4"/>
    <s v="Gas"/>
    <x v="1"/>
    <n v="3400"/>
    <s v="Al-Ahsa"/>
    <x v="1"/>
    <n v="58000"/>
    <n v="58000"/>
    <n v="42000"/>
  </r>
  <r>
    <n v="844"/>
    <x v="10"/>
    <s v="Sonata"/>
    <n v="2016"/>
    <n v="9"/>
    <s v="Saudi"/>
    <s v="White"/>
    <s v="Semi Full"/>
    <n v="2.4"/>
    <s v="Gas"/>
    <x v="0"/>
    <n v="305000"/>
    <s v="Riyadh"/>
    <x v="0"/>
    <n v="45000"/>
    <n v="58000"/>
    <n v="42000"/>
  </r>
  <r>
    <n v="845"/>
    <x v="10"/>
    <s v="Accent"/>
    <n v="2018"/>
    <n v="7"/>
    <s v="Saudi"/>
    <s v="White"/>
    <s v="Standard"/>
    <n v="1.4"/>
    <s v="Gas"/>
    <x v="0"/>
    <n v="130000"/>
    <s v="Dammam"/>
    <x v="1"/>
    <n v="32000"/>
    <n v="58000"/>
    <n v="42000"/>
  </r>
  <r>
    <n v="846"/>
    <x v="3"/>
    <s v="F150"/>
    <n v="2019"/>
    <n v="6"/>
    <s v="Gulf Arabic"/>
    <s v="White"/>
    <s v="Standard"/>
    <n v="5"/>
    <s v="Gas"/>
    <x v="0"/>
    <n v="22000"/>
    <s v="Qassim"/>
    <x v="6"/>
    <n v="110000"/>
    <n v="58000"/>
    <n v="55000"/>
  </r>
  <r>
    <n v="847"/>
    <x v="22"/>
    <s v="Passat"/>
    <n v="2013"/>
    <n v="12"/>
    <s v="Saudi"/>
    <s v="Blue"/>
    <s v="Standard"/>
    <n v="2.5"/>
    <s v="Gas"/>
    <x v="0"/>
    <n v="160000"/>
    <s v="Jeddah"/>
    <x v="3"/>
    <n v="35000"/>
    <n v="58000"/>
    <n v="49500"/>
  </r>
  <r>
    <n v="848"/>
    <x v="25"/>
    <s v="Montero"/>
    <n v="2017"/>
    <n v="8"/>
    <s v="Saudi"/>
    <s v="Another Color"/>
    <s v="Full"/>
    <n v="3.3"/>
    <s v="Gas"/>
    <x v="0"/>
    <n v="199000"/>
    <s v="Riyadh"/>
    <x v="0"/>
    <n v="73000"/>
    <n v="58000"/>
    <n v="54000"/>
  </r>
  <r>
    <n v="849"/>
    <x v="7"/>
    <s v="S"/>
    <n v="2011"/>
    <n v="14"/>
    <s v="Saudi"/>
    <s v="Brown"/>
    <s v="Full"/>
    <n v="3"/>
    <s v="Gas"/>
    <x v="0"/>
    <n v="137000"/>
    <s v="Jeddah"/>
    <x v="3"/>
    <n v="85000"/>
    <n v="58000"/>
    <n v="145000"/>
  </r>
  <r>
    <n v="850"/>
    <x v="0"/>
    <s v="Hilux"/>
    <n v="2020"/>
    <n v="5"/>
    <s v="Gulf Arabic"/>
    <s v="White"/>
    <s v="Full"/>
    <n v="2.7"/>
    <s v="Gas"/>
    <x v="1"/>
    <n v="15000"/>
    <s v="Riyadh"/>
    <x v="0"/>
    <n v="105500"/>
    <n v="58000"/>
    <n v="65000"/>
  </r>
  <r>
    <n v="851"/>
    <x v="0"/>
    <s v="Furniture"/>
    <n v="2013"/>
    <n v="12"/>
    <s v="Saudi"/>
    <s v="White"/>
    <s v="Standard"/>
    <n v="2.7"/>
    <s v="Gas"/>
    <x v="0"/>
    <n v="180000"/>
    <s v="Riyadh"/>
    <x v="0"/>
    <n v="45000"/>
    <n v="58000"/>
    <n v="65000"/>
  </r>
  <r>
    <n v="852"/>
    <x v="21"/>
    <s v="Durango"/>
    <n v="2012"/>
    <n v="13"/>
    <s v="Other"/>
    <s v="Blue"/>
    <s v="Semi Full"/>
    <n v="5.7"/>
    <s v="Gas"/>
    <x v="0"/>
    <n v="315"/>
    <s v="Riyadh"/>
    <x v="0"/>
    <n v="20000"/>
    <n v="58000"/>
    <n v="71000"/>
  </r>
  <r>
    <n v="853"/>
    <x v="7"/>
    <s v="E"/>
    <n v="2016"/>
    <n v="9"/>
    <s v="Gulf Arabic"/>
    <s v="White"/>
    <s v="Semi Full"/>
    <n v="2"/>
    <s v="Gas"/>
    <x v="0"/>
    <n v="73000"/>
    <s v="Dammam"/>
    <x v="1"/>
    <n v="125000"/>
    <n v="58000"/>
    <n v="145000"/>
  </r>
  <r>
    <n v="854"/>
    <x v="7"/>
    <s v="SEL"/>
    <n v="1989"/>
    <n v="36"/>
    <s v="Other"/>
    <s v="Blue"/>
    <s v="Full"/>
    <n v="3"/>
    <s v="Gas"/>
    <x v="0"/>
    <n v="186000"/>
    <s v="Riyadh"/>
    <x v="0"/>
    <n v="55000"/>
    <n v="58000"/>
    <n v="145000"/>
  </r>
  <r>
    <n v="855"/>
    <x v="4"/>
    <s v="VTC"/>
    <n v="2016"/>
    <n v="9"/>
    <s v="Saudi"/>
    <s v="White"/>
    <s v="Semi Full"/>
    <n v="4.8"/>
    <s v="Gas"/>
    <x v="1"/>
    <n v="307801"/>
    <s v="Riyadh"/>
    <x v="0"/>
    <n v="99000"/>
    <n v="58000"/>
    <n v="36500"/>
  </r>
  <r>
    <n v="856"/>
    <x v="1"/>
    <s v="ES"/>
    <n v="2016"/>
    <n v="9"/>
    <s v="Gulf Arabic"/>
    <s v="White"/>
    <s v="Standard"/>
    <n v="3.5"/>
    <s v="Gas"/>
    <x v="0"/>
    <n v="45000"/>
    <s v="Riyadh"/>
    <x v="0"/>
    <n v="112000"/>
    <n v="58000"/>
    <n v="142000"/>
  </r>
  <r>
    <n v="857"/>
    <x v="5"/>
    <s v="Yukon"/>
    <n v="2011"/>
    <n v="14"/>
    <s v="Saudi"/>
    <s v="Black"/>
    <s v="Standard"/>
    <n v="5.3"/>
    <s v="Gas"/>
    <x v="0"/>
    <n v="334000"/>
    <s v="Riyadh"/>
    <x v="0"/>
    <n v="51000"/>
    <n v="58000"/>
    <n v="72000"/>
  </r>
  <r>
    <n v="858"/>
    <x v="4"/>
    <s v="Patrol"/>
    <n v="2021"/>
    <n v="4"/>
    <s v="Saudi"/>
    <s v="Silver"/>
    <s v="Full"/>
    <n v="4"/>
    <s v="Gas"/>
    <x v="0"/>
    <n v="5000"/>
    <s v="Al-Ahsa"/>
    <x v="1"/>
    <n v="3772"/>
    <n v="58000"/>
    <n v="36500"/>
  </r>
  <r>
    <n v="859"/>
    <x v="0"/>
    <s v="Yaris"/>
    <n v="2017"/>
    <n v="8"/>
    <s v="Saudi"/>
    <s v="Grey"/>
    <s v="Standard"/>
    <n v="1.3"/>
    <s v="Gas"/>
    <x v="0"/>
    <n v="137200"/>
    <s v="Jeddah"/>
    <x v="3"/>
    <n v="32000"/>
    <n v="58000"/>
    <n v="65000"/>
  </r>
  <r>
    <n v="860"/>
    <x v="0"/>
    <s v="Camry"/>
    <n v="2019"/>
    <n v="6"/>
    <s v="Saudi"/>
    <s v="Black"/>
    <s v="Standard"/>
    <n v="2.5"/>
    <s v="Gas"/>
    <x v="0"/>
    <n v="48000"/>
    <s v="Riyadh"/>
    <x v="0"/>
    <n v="80000"/>
    <n v="58000"/>
    <n v="65000"/>
  </r>
  <r>
    <n v="861"/>
    <x v="4"/>
    <s v="Sunny"/>
    <n v="2019"/>
    <n v="6"/>
    <s v="Saudi"/>
    <s v="Grey"/>
    <s v="Standard"/>
    <n v="1.5"/>
    <s v="Gas"/>
    <x v="0"/>
    <n v="93049"/>
    <s v="Riyadh"/>
    <x v="0"/>
    <n v="29500"/>
    <n v="58000"/>
    <n v="36500"/>
  </r>
  <r>
    <n v="862"/>
    <x v="7"/>
    <s v="E"/>
    <n v="2017"/>
    <n v="8"/>
    <s v="Saudi"/>
    <s v="Navy"/>
    <s v="Full"/>
    <n v="2"/>
    <s v="Gas"/>
    <x v="0"/>
    <n v="147"/>
    <s v="Riyadh"/>
    <x v="0"/>
    <n v="142000"/>
    <n v="58000"/>
    <n v="145000"/>
  </r>
  <r>
    <n v="863"/>
    <x v="0"/>
    <s v="Hilux"/>
    <n v="2020"/>
    <n v="5"/>
    <s v="Gulf Arabic"/>
    <s v="White"/>
    <s v="Semi Full"/>
    <n v="2.7"/>
    <s v="Gas"/>
    <x v="1"/>
    <n v="49000"/>
    <s v="Riyadh"/>
    <x v="0"/>
    <n v="103000"/>
    <n v="58000"/>
    <n v="65000"/>
  </r>
  <r>
    <n v="864"/>
    <x v="7"/>
    <s v="C"/>
    <n v="2016"/>
    <n v="9"/>
    <s v="Other"/>
    <s v="White"/>
    <s v="Full"/>
    <n v="2"/>
    <s v="Gas"/>
    <x v="0"/>
    <n v="99000"/>
    <s v="Dammam"/>
    <x v="1"/>
    <n v="129000"/>
    <n v="58000"/>
    <n v="145000"/>
  </r>
  <r>
    <n v="865"/>
    <x v="11"/>
    <s v="Tahoe"/>
    <n v="2013"/>
    <n v="12"/>
    <s v="Saudi"/>
    <s v="Brown"/>
    <s v="Semi Full"/>
    <n v="5.3"/>
    <s v="Gas"/>
    <x v="0"/>
    <n v="342000"/>
    <s v="Riyadh"/>
    <x v="0"/>
    <n v="53000"/>
    <n v="58000"/>
    <n v="60000"/>
  </r>
  <r>
    <n v="866"/>
    <x v="10"/>
    <s v="Elantra"/>
    <n v="2019"/>
    <n v="6"/>
    <s v="Saudi"/>
    <s v="White"/>
    <s v="Standard"/>
    <n v="1.6"/>
    <s v="Gas"/>
    <x v="0"/>
    <n v="73000"/>
    <s v="Dammam"/>
    <x v="1"/>
    <n v="48500"/>
    <n v="58000"/>
    <n v="42000"/>
  </r>
  <r>
    <n v="867"/>
    <x v="7"/>
    <s v="ML"/>
    <n v="2015"/>
    <n v="10"/>
    <s v="Saudi"/>
    <s v="Silver"/>
    <s v="Full"/>
    <n v="3.5"/>
    <s v="Gas"/>
    <x v="0"/>
    <n v="125000"/>
    <s v="Jeddah"/>
    <x v="3"/>
    <n v="100000"/>
    <n v="58000"/>
    <n v="145000"/>
  </r>
  <r>
    <n v="868"/>
    <x v="10"/>
    <s v="Senta fe"/>
    <n v="2018"/>
    <n v="7"/>
    <s v="Saudi"/>
    <s v="White"/>
    <s v="Standard"/>
    <n v="3.3"/>
    <s v="Gas"/>
    <x v="0"/>
    <n v="41542"/>
    <s v="Riyadh"/>
    <x v="0"/>
    <n v="69000"/>
    <n v="58000"/>
    <n v="42000"/>
  </r>
  <r>
    <n v="869"/>
    <x v="11"/>
    <s v="Tahoe"/>
    <n v="2008"/>
    <n v="17"/>
    <s v="Other"/>
    <s v="Black"/>
    <s v="Full"/>
    <n v="2.9"/>
    <s v="Gas"/>
    <x v="0"/>
    <n v="265000"/>
    <s v="Riyadh"/>
    <x v="0"/>
    <n v="33000"/>
    <n v="58000"/>
    <n v="60000"/>
  </r>
  <r>
    <n v="870"/>
    <x v="10"/>
    <s v="Sonata"/>
    <n v="2011"/>
    <n v="14"/>
    <s v="Other"/>
    <s v="White"/>
    <s v="Full"/>
    <n v="2.5"/>
    <s v="Gas"/>
    <x v="0"/>
    <n v="261240"/>
    <s v="Riyadh"/>
    <x v="0"/>
    <n v="27000"/>
    <n v="58000"/>
    <n v="42000"/>
  </r>
  <r>
    <n v="871"/>
    <x v="4"/>
    <s v="Sunny"/>
    <n v="2019"/>
    <n v="6"/>
    <s v="Saudi"/>
    <s v="Grey"/>
    <s v="Standard"/>
    <n v="1.5"/>
    <s v="Gas"/>
    <x v="0"/>
    <n v="87042"/>
    <s v="Riyadh"/>
    <x v="0"/>
    <n v="29500"/>
    <n v="58000"/>
    <n v="36500"/>
  </r>
  <r>
    <n v="872"/>
    <x v="9"/>
    <s v="Vitara"/>
    <n v="2006"/>
    <n v="19"/>
    <s v="Saudi"/>
    <s v="White"/>
    <s v="Standard"/>
    <n v="1"/>
    <s v="Gas"/>
    <x v="1"/>
    <n v="139000"/>
    <s v="Qassim"/>
    <x v="6"/>
    <n v="12000"/>
    <n v="58000"/>
    <n v="28000"/>
  </r>
  <r>
    <n v="873"/>
    <x v="0"/>
    <s v="Camry"/>
    <n v="2016"/>
    <n v="9"/>
    <s v="Saudi"/>
    <s v="Blue"/>
    <s v="Full"/>
    <n v="2.5"/>
    <s v="Gas"/>
    <x v="0"/>
    <n v="164000"/>
    <s v="Jeddah"/>
    <x v="3"/>
    <n v="51000"/>
    <n v="58000"/>
    <n v="65000"/>
  </r>
  <r>
    <n v="874"/>
    <x v="13"/>
    <s v="Accord"/>
    <n v="2013"/>
    <n v="12"/>
    <s v="Saudi"/>
    <s v="White"/>
    <s v="Semi Full"/>
    <n v="2.4"/>
    <s v="Gas"/>
    <x v="0"/>
    <n v="363000"/>
    <s v="Al-Medina"/>
    <x v="2"/>
    <n v="42500"/>
    <n v="58000"/>
    <n v="60500"/>
  </r>
  <r>
    <n v="875"/>
    <x v="7"/>
    <s v="S"/>
    <n v="2013"/>
    <n v="12"/>
    <s v="Saudi"/>
    <s v="Brown"/>
    <s v="Full"/>
    <n v="8"/>
    <s v="Gas"/>
    <x v="0"/>
    <n v="160000"/>
    <s v="Jeddah"/>
    <x v="3"/>
    <n v="110000"/>
    <n v="58000"/>
    <n v="145000"/>
  </r>
  <r>
    <n v="876"/>
    <x v="8"/>
    <s v="Cerato"/>
    <n v="2017"/>
    <n v="8"/>
    <s v="Saudi"/>
    <s v="Navy"/>
    <s v="Full"/>
    <n v="1.6"/>
    <s v="Gas"/>
    <x v="0"/>
    <n v="77500"/>
    <s v="Jeddah"/>
    <x v="3"/>
    <n v="42000"/>
    <n v="58000"/>
    <n v="40000"/>
  </r>
  <r>
    <n v="877"/>
    <x v="8"/>
    <s v="Optima"/>
    <n v="2019"/>
    <n v="6"/>
    <s v="Saudi"/>
    <s v="Grey"/>
    <s v="Semi Full"/>
    <n v="2.4"/>
    <s v="Gas"/>
    <x v="0"/>
    <n v="54000"/>
    <s v="Aseer"/>
    <x v="4"/>
    <n v="1493"/>
    <n v="58000"/>
    <n v="40000"/>
  </r>
  <r>
    <n v="878"/>
    <x v="0"/>
    <s v="Furniture"/>
    <n v="2019"/>
    <n v="6"/>
    <s v="Saudi"/>
    <s v="White"/>
    <s v="Full"/>
    <n v="3.5"/>
    <s v="Gas"/>
    <x v="0"/>
    <n v="40000"/>
    <s v="Riyadh"/>
    <x v="0"/>
    <n v="120000"/>
    <n v="58000"/>
    <n v="65000"/>
  </r>
  <r>
    <n v="879"/>
    <x v="13"/>
    <s v="Accord"/>
    <n v="2019"/>
    <n v="6"/>
    <s v="Gulf Arabic"/>
    <s v="Silver"/>
    <s v="Full"/>
    <n v="1.5"/>
    <s v="Gas"/>
    <x v="0"/>
    <n v="81000"/>
    <s v="Dammam"/>
    <x v="1"/>
    <n v="95000"/>
    <n v="58000"/>
    <n v="60500"/>
  </r>
  <r>
    <n v="880"/>
    <x v="8"/>
    <s v="Cerato"/>
    <n v="2015"/>
    <n v="10"/>
    <s v="Gulf Arabic"/>
    <s v="Silver"/>
    <s v="Standard"/>
    <n v="1.6"/>
    <s v="Gas"/>
    <x v="0"/>
    <n v="141000"/>
    <s v="Dammam"/>
    <x v="1"/>
    <n v="25000"/>
    <n v="58000"/>
    <n v="40000"/>
  </r>
  <r>
    <n v="881"/>
    <x v="7"/>
    <s v="C"/>
    <n v="2016"/>
    <n v="9"/>
    <s v="Saudi"/>
    <s v="Silver"/>
    <s v="Semi Full"/>
    <n v="2"/>
    <s v="Gas"/>
    <x v="0"/>
    <n v="140000"/>
    <s v="Dammam"/>
    <x v="1"/>
    <n v="105000"/>
    <n v="58000"/>
    <n v="145000"/>
  </r>
  <r>
    <n v="882"/>
    <x v="10"/>
    <s v="Accent"/>
    <n v="2018"/>
    <n v="7"/>
    <s v="Saudi"/>
    <s v="Black"/>
    <s v="Full"/>
    <n v="1.6"/>
    <s v="Gas"/>
    <x v="0"/>
    <n v="130000"/>
    <s v="Jeddah"/>
    <x v="3"/>
    <n v="38500"/>
    <n v="58000"/>
    <n v="42000"/>
  </r>
  <r>
    <n v="883"/>
    <x v="10"/>
    <s v="Sonata"/>
    <n v="2018"/>
    <n v="7"/>
    <s v="Saudi"/>
    <s v="Grey"/>
    <s v="Standard"/>
    <n v="2.4"/>
    <s v="Gas"/>
    <x v="0"/>
    <n v="161796"/>
    <s v="Riyadh"/>
    <x v="0"/>
    <n v="54500"/>
    <n v="58000"/>
    <n v="42000"/>
  </r>
  <r>
    <n v="884"/>
    <x v="10"/>
    <s v="Sonata"/>
    <n v="2020"/>
    <n v="5"/>
    <s v="Saudi"/>
    <s v="Black"/>
    <s v="Full"/>
    <n v="2.5"/>
    <s v="Gas"/>
    <x v="0"/>
    <n v="3000"/>
    <s v="Jeddah"/>
    <x v="3"/>
    <n v="118000"/>
    <n v="58000"/>
    <n v="42000"/>
  </r>
  <r>
    <n v="885"/>
    <x v="0"/>
    <s v="Avalon"/>
    <n v="2008"/>
    <n v="17"/>
    <s v="Saudi"/>
    <s v="White"/>
    <s v="Standard"/>
    <n v="3.5"/>
    <s v="Gas"/>
    <x v="0"/>
    <n v="320000"/>
    <s v="Riyadh"/>
    <x v="0"/>
    <n v="30000"/>
    <n v="58000"/>
    <n v="65000"/>
  </r>
  <r>
    <n v="886"/>
    <x v="36"/>
    <s v="Grand Marquis"/>
    <n v="2007"/>
    <n v="18"/>
    <s v="Other"/>
    <s v="Golden"/>
    <s v="Full"/>
    <n v="4.5999999999999996"/>
    <s v="Gas"/>
    <x v="0"/>
    <n v="570000"/>
    <s v="Riyadh"/>
    <x v="0"/>
    <n v="24000"/>
    <n v="58000"/>
    <n v="19000"/>
  </r>
  <r>
    <n v="887"/>
    <x v="0"/>
    <s v="Corolla"/>
    <n v="2018"/>
    <n v="7"/>
    <s v="Saudi"/>
    <s v="Another Color"/>
    <s v="Standard"/>
    <n v="1.6"/>
    <s v="Gas"/>
    <x v="0"/>
    <n v="138000"/>
    <s v="Jeddah"/>
    <x v="3"/>
    <n v="43000"/>
    <n v="58000"/>
    <n v="65000"/>
  </r>
  <r>
    <n v="888"/>
    <x v="33"/>
    <n v="300"/>
    <n v="2016"/>
    <n v="9"/>
    <s v="Gulf Arabic"/>
    <s v="White"/>
    <s v="Full"/>
    <n v="3.5"/>
    <s v="Gas"/>
    <x v="0"/>
    <n v="16000"/>
    <s v="Riyadh"/>
    <x v="0"/>
    <n v="90000"/>
    <n v="58000"/>
    <n v="70000"/>
  </r>
  <r>
    <n v="889"/>
    <x v="3"/>
    <s v="Victoria"/>
    <n v="2004"/>
    <n v="21"/>
    <s v="Saudi"/>
    <s v="Silver"/>
    <s v="Standard"/>
    <n v="4.5999999999999996"/>
    <s v="Gas"/>
    <x v="0"/>
    <n v="78000"/>
    <s v="Khobar"/>
    <x v="1"/>
    <n v="40000"/>
    <n v="58000"/>
    <n v="55000"/>
  </r>
  <r>
    <n v="890"/>
    <x v="0"/>
    <s v="Furniture"/>
    <n v="2020"/>
    <n v="5"/>
    <s v="Saudi"/>
    <s v="White"/>
    <s v="Semi Full"/>
    <n v="4"/>
    <s v="Gas"/>
    <x v="0"/>
    <n v="18000"/>
    <s v="Dammam"/>
    <x v="1"/>
    <n v="128500"/>
    <n v="58000"/>
    <n v="65000"/>
  </r>
  <r>
    <n v="891"/>
    <x v="0"/>
    <s v="FJ"/>
    <n v="2016"/>
    <n v="9"/>
    <s v="Saudi"/>
    <s v="White"/>
    <s v="Semi Full"/>
    <n v="4.5999999999999996"/>
    <s v="Gas"/>
    <x v="0"/>
    <n v="272"/>
    <s v="Hail"/>
    <x v="8"/>
    <n v="85000"/>
    <n v="58000"/>
    <n v="65000"/>
  </r>
  <r>
    <n v="892"/>
    <x v="3"/>
    <s v="Expedition"/>
    <n v="2014"/>
    <n v="11"/>
    <s v="Saudi"/>
    <s v="Another Color"/>
    <s v="Standard"/>
    <n v="5.4"/>
    <s v="Gas"/>
    <x v="0"/>
    <n v="143000"/>
    <s v="Riyadh"/>
    <x v="0"/>
    <n v="60000"/>
    <n v="58000"/>
    <n v="55000"/>
  </r>
  <r>
    <n v="893"/>
    <x v="10"/>
    <s v="Elantra"/>
    <n v="2018"/>
    <n v="7"/>
    <s v="Other"/>
    <s v="White"/>
    <s v="Standard"/>
    <n v="1.6"/>
    <s v="Diesel"/>
    <x v="0"/>
    <n v="45000"/>
    <s v="Riyadh"/>
    <x v="0"/>
    <n v="54000"/>
    <n v="58000"/>
    <n v="42000"/>
  </r>
  <r>
    <n v="894"/>
    <x v="1"/>
    <s v="IS"/>
    <n v="2016"/>
    <n v="9"/>
    <s v="Other"/>
    <s v="White"/>
    <s v="Full"/>
    <n v="2"/>
    <s v="Gas"/>
    <x v="0"/>
    <n v="96000"/>
    <s v="Dammam"/>
    <x v="1"/>
    <n v="108000"/>
    <n v="58000"/>
    <n v="142000"/>
  </r>
  <r>
    <n v="895"/>
    <x v="0"/>
    <s v="Innova"/>
    <n v="2018"/>
    <n v="7"/>
    <s v="Saudi"/>
    <s v="Another Color"/>
    <s v="Semi Full"/>
    <n v="2.7"/>
    <s v="Gas"/>
    <x v="0"/>
    <n v="340000"/>
    <s v="Riyadh"/>
    <x v="0"/>
    <n v="67000"/>
    <n v="58000"/>
    <n v="65000"/>
  </r>
  <r>
    <n v="896"/>
    <x v="8"/>
    <s v="Sportage"/>
    <n v="2016"/>
    <n v="9"/>
    <s v="Other"/>
    <s v="White"/>
    <s v="Standard"/>
    <n v="2"/>
    <s v="Diesel"/>
    <x v="0"/>
    <n v="55000"/>
    <s v="Riyadh"/>
    <x v="0"/>
    <n v="68000"/>
    <n v="58000"/>
    <n v="40000"/>
  </r>
  <r>
    <n v="897"/>
    <x v="3"/>
    <s v="Expedition"/>
    <n v="2014"/>
    <n v="11"/>
    <s v="Saudi"/>
    <s v="Grey"/>
    <s v="Standard"/>
    <n v="5.4"/>
    <s v="Gas"/>
    <x v="0"/>
    <n v="16682"/>
    <s v="Riyadh"/>
    <x v="0"/>
    <n v="76500"/>
    <n v="58000"/>
    <n v="55000"/>
  </r>
  <r>
    <n v="898"/>
    <x v="0"/>
    <s v="Land Cruiser"/>
    <n v="2015"/>
    <n v="10"/>
    <s v="Saudi"/>
    <s v="Grey"/>
    <s v="Full"/>
    <n v="5.7"/>
    <s v="Gas"/>
    <x v="0"/>
    <n v="240000"/>
    <s v="Riyadh"/>
    <x v="0"/>
    <n v="158000"/>
    <n v="58000"/>
    <n v="65000"/>
  </r>
  <r>
    <n v="899"/>
    <x v="10"/>
    <s v="Creta"/>
    <n v="2019"/>
    <n v="6"/>
    <s v="Saudi"/>
    <s v="Blue"/>
    <s v="Standard"/>
    <n v="1.6"/>
    <s v="Gas"/>
    <x v="0"/>
    <n v="24516"/>
    <s v="Riyadh"/>
    <x v="0"/>
    <n v="56500"/>
    <n v="58000"/>
    <n v="42000"/>
  </r>
  <r>
    <n v="900"/>
    <x v="4"/>
    <s v="Datsun"/>
    <n v="2013"/>
    <n v="12"/>
    <s v="Saudi"/>
    <s v="White"/>
    <s v="Standard"/>
    <n v="2.4"/>
    <s v="Gas"/>
    <x v="1"/>
    <n v="340"/>
    <s v="Qassim"/>
    <x v="6"/>
    <n v="26000"/>
    <n v="58000"/>
    <n v="36500"/>
  </r>
  <r>
    <n v="901"/>
    <x v="3"/>
    <s v="Echo Sport"/>
    <n v="2020"/>
    <n v="5"/>
    <s v="Gulf Arabic"/>
    <s v="White"/>
    <s v="Semi Full"/>
    <n v="2"/>
    <s v="Gas"/>
    <x v="0"/>
    <n v="2700"/>
    <s v="Riyadh"/>
    <x v="0"/>
    <n v="55000"/>
    <n v="58000"/>
    <n v="55000"/>
  </r>
  <r>
    <n v="902"/>
    <x v="1"/>
    <s v="ES"/>
    <n v="2013"/>
    <n v="12"/>
    <s v="Saudi"/>
    <s v="White"/>
    <s v="Semi Full"/>
    <n v="3.5"/>
    <s v="Gas"/>
    <x v="0"/>
    <n v="200000"/>
    <s v="Riyadh"/>
    <x v="0"/>
    <n v="75000"/>
    <n v="58000"/>
    <n v="142000"/>
  </r>
  <r>
    <n v="903"/>
    <x v="7"/>
    <s v="E"/>
    <n v="2016"/>
    <n v="9"/>
    <s v="Gulf Arabic"/>
    <s v="White"/>
    <s v="Full"/>
    <n v="3"/>
    <s v="Gas"/>
    <x v="0"/>
    <n v="114000"/>
    <s v="Riyadh"/>
    <x v="0"/>
    <n v="106000"/>
    <n v="58000"/>
    <n v="145000"/>
  </r>
  <r>
    <n v="904"/>
    <x v="0"/>
    <s v="Furniture"/>
    <n v="2021"/>
    <n v="4"/>
    <s v="Saudi"/>
    <s v="White"/>
    <s v="Standard"/>
    <n v="2.7"/>
    <s v="Gas"/>
    <x v="0"/>
    <n v="11000"/>
    <s v="Aseer"/>
    <x v="4"/>
    <n v="100000"/>
    <n v="58000"/>
    <n v="65000"/>
  </r>
  <r>
    <n v="905"/>
    <x v="11"/>
    <s v="Impala"/>
    <n v="2016"/>
    <n v="9"/>
    <s v="Gulf Arabic"/>
    <s v="White"/>
    <s v="Standard"/>
    <n v="3.5"/>
    <s v="Gas"/>
    <x v="0"/>
    <n v="114000"/>
    <s v="Riyadh"/>
    <x v="0"/>
    <n v="65000"/>
    <n v="58000"/>
    <n v="60000"/>
  </r>
  <r>
    <n v="906"/>
    <x v="1"/>
    <s v="RX"/>
    <n v="2017"/>
    <n v="8"/>
    <s v="Other"/>
    <s v="Grey"/>
    <s v="Full"/>
    <n v="3.5"/>
    <s v="Gas"/>
    <x v="0"/>
    <n v="54000"/>
    <s v="Jeddah"/>
    <x v="3"/>
    <n v="179000"/>
    <n v="58000"/>
    <n v="142000"/>
  </r>
  <r>
    <n v="907"/>
    <x v="0"/>
    <s v="Rush"/>
    <n v="2019"/>
    <n v="6"/>
    <s v="Saudi"/>
    <s v="Another Color"/>
    <s v="Full"/>
    <n v="1.5"/>
    <s v="Gas"/>
    <x v="0"/>
    <n v="40000"/>
    <s v="Jeddah"/>
    <x v="3"/>
    <n v="57000"/>
    <n v="58000"/>
    <n v="65000"/>
  </r>
  <r>
    <n v="908"/>
    <x v="10"/>
    <s v="Senta fe"/>
    <n v="2020"/>
    <n v="5"/>
    <s v="Saudi"/>
    <s v="Grey"/>
    <s v="Standard"/>
    <n v="2.4"/>
    <s v="Gas"/>
    <x v="0"/>
    <n v="93000"/>
    <s v="Riyadh"/>
    <x v="0"/>
    <n v="82000"/>
    <n v="58000"/>
    <n v="42000"/>
  </r>
  <r>
    <n v="909"/>
    <x v="18"/>
    <s v="G80"/>
    <n v="2016"/>
    <n v="9"/>
    <s v="Other"/>
    <s v="White"/>
    <s v="Full"/>
    <n v="3.8"/>
    <s v="Gas"/>
    <x v="0"/>
    <n v="124000"/>
    <s v="Riyadh"/>
    <x v="0"/>
    <n v="86000"/>
    <n v="58000"/>
    <n v="88000"/>
  </r>
  <r>
    <n v="910"/>
    <x v="0"/>
    <s v="Hilux"/>
    <n v="2016"/>
    <n v="9"/>
    <s v="Saudi"/>
    <s v="White"/>
    <s v="Full"/>
    <n v="2.7"/>
    <s v="Gas"/>
    <x v="1"/>
    <n v="174172"/>
    <s v="Dammam"/>
    <x v="1"/>
    <n v="65000"/>
    <n v="58000"/>
    <n v="65000"/>
  </r>
  <r>
    <n v="911"/>
    <x v="0"/>
    <s v="Hilux"/>
    <n v="2013"/>
    <n v="12"/>
    <s v="Saudi"/>
    <s v="White"/>
    <s v="Semi Full"/>
    <n v="2.7"/>
    <s v="Gas"/>
    <x v="1"/>
    <n v="290"/>
    <s v="Tabouk"/>
    <x v="5"/>
    <n v="55000"/>
    <n v="58000"/>
    <n v="65000"/>
  </r>
  <r>
    <n v="912"/>
    <x v="1"/>
    <s v="GS"/>
    <n v="2016"/>
    <n v="9"/>
    <s v="Saudi"/>
    <s v="White"/>
    <s v="Full"/>
    <n v="3.5"/>
    <s v="Gas"/>
    <x v="0"/>
    <n v="216158"/>
    <s v="Riyadh"/>
    <x v="0"/>
    <n v="126500"/>
    <n v="58000"/>
    <n v="142000"/>
  </r>
  <r>
    <n v="913"/>
    <x v="4"/>
    <s v="Altima"/>
    <n v="2018"/>
    <n v="7"/>
    <s v="Gulf Arabic"/>
    <s v="White"/>
    <s v="Semi Full"/>
    <n v="2.5"/>
    <s v="Gas"/>
    <x v="0"/>
    <n v="48000"/>
    <s v="Riyadh"/>
    <x v="0"/>
    <n v="68000"/>
    <n v="58000"/>
    <n v="36500"/>
  </r>
  <r>
    <n v="914"/>
    <x v="0"/>
    <s v="Corolla"/>
    <n v="2018"/>
    <n v="7"/>
    <s v="Saudi"/>
    <s v="Silver"/>
    <s v="Standard"/>
    <n v="1.6"/>
    <s v="Gas"/>
    <x v="0"/>
    <n v="83000"/>
    <s v="Dammam"/>
    <x v="1"/>
    <n v="45000"/>
    <n v="58000"/>
    <n v="65000"/>
  </r>
  <r>
    <n v="915"/>
    <x v="10"/>
    <s v="Sonata"/>
    <n v="2018"/>
    <n v="7"/>
    <s v="Saudi"/>
    <s v="Grey"/>
    <s v="Standard"/>
    <n v="2.4"/>
    <s v="Gas"/>
    <x v="0"/>
    <n v="55000"/>
    <s v="Riyadh"/>
    <x v="0"/>
    <n v="60000"/>
    <n v="58000"/>
    <n v="42000"/>
  </r>
  <r>
    <n v="916"/>
    <x v="4"/>
    <s v="Sunny"/>
    <n v="2019"/>
    <n v="6"/>
    <s v="Saudi"/>
    <s v="Grey"/>
    <s v="Standard"/>
    <n v="1.5"/>
    <s v="Gas"/>
    <x v="0"/>
    <n v="85093"/>
    <s v="Riyadh"/>
    <x v="0"/>
    <n v="29500"/>
    <n v="58000"/>
    <n v="36500"/>
  </r>
  <r>
    <n v="917"/>
    <x v="26"/>
    <s v="Range Rover"/>
    <n v="2017"/>
    <n v="8"/>
    <s v="Saudi"/>
    <s v="Grey"/>
    <s v="Full"/>
    <n v="5"/>
    <s v="Gas"/>
    <x v="0"/>
    <n v="150000"/>
    <s v="Riyadh"/>
    <x v="0"/>
    <n v="115000"/>
    <n v="58000"/>
    <n v="242500"/>
  </r>
  <r>
    <n v="918"/>
    <x v="0"/>
    <s v="Land Cruiser"/>
    <n v="2003"/>
    <n v="22"/>
    <s v="Other"/>
    <s v="Golden"/>
    <s v="Full"/>
    <n v="4.5999999999999996"/>
    <s v="Gas"/>
    <x v="0"/>
    <n v="225"/>
    <s v="Tabouk"/>
    <x v="5"/>
    <n v="35000"/>
    <n v="58000"/>
    <n v="65000"/>
  </r>
  <r>
    <n v="919"/>
    <x v="4"/>
    <s v="Patrol"/>
    <n v="2019"/>
    <n v="6"/>
    <s v="Saudi"/>
    <s v="Black"/>
    <s v="Full"/>
    <n v="4"/>
    <s v="Gas"/>
    <x v="0"/>
    <n v="42527"/>
    <s v="Riyadh"/>
    <x v="0"/>
    <n v="170000"/>
    <n v="58000"/>
    <n v="36500"/>
  </r>
  <r>
    <n v="920"/>
    <x v="3"/>
    <s v="Taurus"/>
    <n v="2017"/>
    <n v="8"/>
    <s v="Saudi"/>
    <s v="Blue"/>
    <s v="Semi Full"/>
    <n v="4"/>
    <s v="Gas"/>
    <x v="0"/>
    <n v="89000"/>
    <s v="Riyadh"/>
    <x v="0"/>
    <n v="75000"/>
    <n v="58000"/>
    <n v="55000"/>
  </r>
  <r>
    <n v="921"/>
    <x v="4"/>
    <s v="Datsun"/>
    <n v="2016"/>
    <n v="9"/>
    <s v="Gulf Arabic"/>
    <s v="White"/>
    <s v="Semi Full"/>
    <n v="2.4"/>
    <s v="Gas"/>
    <x v="1"/>
    <n v="71000"/>
    <s v="Makkah"/>
    <x v="3"/>
    <n v="40000"/>
    <n v="58000"/>
    <n v="36500"/>
  </r>
  <r>
    <n v="922"/>
    <x v="10"/>
    <s v="Azera"/>
    <n v="2012"/>
    <n v="13"/>
    <s v="Gulf Arabic"/>
    <s v="White"/>
    <s v="Semi Full"/>
    <n v="3"/>
    <s v="Gas"/>
    <x v="0"/>
    <n v="433000"/>
    <s v="Makkah"/>
    <x v="3"/>
    <n v="30000"/>
    <n v="58000"/>
    <n v="42000"/>
  </r>
  <r>
    <n v="923"/>
    <x v="0"/>
    <s v="Corolla"/>
    <n v="2016"/>
    <n v="9"/>
    <s v="Saudi"/>
    <s v="Silver"/>
    <s v="Standard"/>
    <n v="1.6"/>
    <s v="Gas"/>
    <x v="0"/>
    <n v="190000"/>
    <s v="Abha"/>
    <x v="7"/>
    <n v="32000"/>
    <n v="58000"/>
    <n v="65000"/>
  </r>
  <r>
    <n v="924"/>
    <x v="5"/>
    <s v="Yukon"/>
    <n v="2012"/>
    <n v="13"/>
    <s v="Saudi"/>
    <s v="Silver"/>
    <s v="Standard"/>
    <n v="5.3"/>
    <s v="Gas"/>
    <x v="0"/>
    <n v="235000"/>
    <s v="Tabouk"/>
    <x v="5"/>
    <n v="67000"/>
    <n v="58000"/>
    <n v="72000"/>
  </r>
  <r>
    <n v="925"/>
    <x v="21"/>
    <s v="Charger"/>
    <n v="2013"/>
    <n v="12"/>
    <s v="Other"/>
    <s v="Black"/>
    <s v="Full"/>
    <n v="5.7"/>
    <s v="Gas"/>
    <x v="0"/>
    <n v="175"/>
    <s v="Taef"/>
    <x v="3"/>
    <n v="38000"/>
    <n v="58000"/>
    <n v="71000"/>
  </r>
  <r>
    <n v="926"/>
    <x v="0"/>
    <s v="Hilux"/>
    <n v="2018"/>
    <n v="7"/>
    <s v="Saudi"/>
    <s v="White"/>
    <s v="Full"/>
    <n v="2.7"/>
    <s v="Gas"/>
    <x v="1"/>
    <n v="27000"/>
    <s v="Jeddah"/>
    <x v="3"/>
    <n v="88000"/>
    <n v="58000"/>
    <n v="65000"/>
  </r>
  <r>
    <n v="927"/>
    <x v="18"/>
    <s v="G80"/>
    <n v="2018"/>
    <n v="7"/>
    <s v="Saudi"/>
    <s v="Navy"/>
    <s v="Semi Full"/>
    <n v="3.8"/>
    <s v="Gas"/>
    <x v="0"/>
    <n v="160000"/>
    <s v="Riyadh"/>
    <x v="0"/>
    <n v="100000"/>
    <n v="58000"/>
    <n v="88000"/>
  </r>
  <r>
    <n v="928"/>
    <x v="24"/>
    <s v="X"/>
    <n v="2015"/>
    <n v="10"/>
    <s v="Saudi"/>
    <s v="White"/>
    <s v="Full"/>
    <n v="2"/>
    <s v="Gas"/>
    <x v="0"/>
    <n v="92000"/>
    <s v="Jeddah"/>
    <x v="3"/>
    <n v="72000"/>
    <n v="58000"/>
    <n v="110000"/>
  </r>
  <r>
    <n v="929"/>
    <x v="3"/>
    <s v="Taurus"/>
    <n v="2019"/>
    <n v="6"/>
    <s v="Saudi"/>
    <s v="White"/>
    <s v="Standard"/>
    <n v="2"/>
    <s v="Gas"/>
    <x v="0"/>
    <n v="82569"/>
    <s v="Riyadh"/>
    <x v="0"/>
    <n v="80500"/>
    <n v="58000"/>
    <n v="55000"/>
  </r>
  <r>
    <n v="930"/>
    <x v="24"/>
    <s v="The 7"/>
    <n v="2019"/>
    <n v="6"/>
    <s v="Saudi"/>
    <s v="Black"/>
    <s v="Full"/>
    <n v="2.5"/>
    <s v="Gas"/>
    <x v="0"/>
    <n v="41000"/>
    <s v="Jeddah"/>
    <x v="3"/>
    <n v="235000"/>
    <n v="58000"/>
    <n v="110000"/>
  </r>
  <r>
    <n v="931"/>
    <x v="11"/>
    <s v="Traverse"/>
    <n v="2016"/>
    <n v="9"/>
    <s v="Saudi"/>
    <s v="White"/>
    <s v="Standard"/>
    <n v="3.6"/>
    <s v="Gas"/>
    <x v="0"/>
    <n v="56500"/>
    <s v="Tabouk"/>
    <x v="5"/>
    <n v="65000"/>
    <n v="58000"/>
    <n v="60000"/>
  </r>
  <r>
    <n v="932"/>
    <x v="2"/>
    <s v="Grand Cherokee"/>
    <n v="2015"/>
    <n v="10"/>
    <s v="Saudi"/>
    <s v="White"/>
    <s v="Full"/>
    <n v="5.7"/>
    <s v="Gas"/>
    <x v="0"/>
    <n v="138000"/>
    <s v="Jeddah"/>
    <x v="3"/>
    <n v="85000"/>
    <n v="58000"/>
    <n v="83000"/>
  </r>
  <r>
    <n v="933"/>
    <x v="31"/>
    <s v="Copper"/>
    <n v="2016"/>
    <n v="9"/>
    <s v="Gulf Arabic"/>
    <s v="Grey"/>
    <s v="Full"/>
    <n v="2"/>
    <s v="Gas"/>
    <x v="0"/>
    <n v="110000"/>
    <s v="Dammam"/>
    <x v="1"/>
    <n v="83000"/>
    <n v="58000"/>
    <n v="80000"/>
  </r>
  <r>
    <n v="934"/>
    <x v="0"/>
    <s v="Corolla"/>
    <n v="2018"/>
    <n v="7"/>
    <s v="Saudi"/>
    <s v="White"/>
    <s v="Standard"/>
    <n v="1.6"/>
    <s v="Gas"/>
    <x v="0"/>
    <n v="28449"/>
    <s v="Riyadh"/>
    <x v="0"/>
    <n v="59500"/>
    <n v="58000"/>
    <n v="65000"/>
  </r>
  <r>
    <n v="935"/>
    <x v="8"/>
    <s v="Cerato"/>
    <n v="2018"/>
    <n v="7"/>
    <s v="Saudi"/>
    <s v="Silver"/>
    <s v="Standard"/>
    <n v="1.6"/>
    <s v="Gas"/>
    <x v="0"/>
    <n v="57000"/>
    <s v="Dammam"/>
    <x v="1"/>
    <n v="39500"/>
    <n v="58000"/>
    <n v="40000"/>
  </r>
  <r>
    <n v="936"/>
    <x v="10"/>
    <s v="Sonata"/>
    <n v="2016"/>
    <n v="9"/>
    <s v="Saudi"/>
    <s v="Another Color"/>
    <s v="Full"/>
    <n v="2.4"/>
    <s v="Gas"/>
    <x v="0"/>
    <n v="136000"/>
    <s v="Riyadh"/>
    <x v="0"/>
    <n v="42500"/>
    <n v="58000"/>
    <n v="42000"/>
  </r>
  <r>
    <n v="937"/>
    <x v="0"/>
    <s v="Land Cruiser"/>
    <n v="2020"/>
    <n v="5"/>
    <s v="Gulf Arabic"/>
    <s v="Grey"/>
    <s v="Full"/>
    <n v="4.5999999999999996"/>
    <s v="Gas"/>
    <x v="0"/>
    <n v="19800"/>
    <s v="Dammam"/>
    <x v="1"/>
    <n v="265000"/>
    <n v="58000"/>
    <n v="65000"/>
  </r>
  <r>
    <n v="938"/>
    <x v="11"/>
    <s v="Optra"/>
    <n v="2009"/>
    <n v="16"/>
    <s v="Saudi"/>
    <s v="Silver"/>
    <s v="Semi Full"/>
    <n v="2"/>
    <s v="Gas"/>
    <x v="1"/>
    <n v="290000"/>
    <s v="Dammam"/>
    <x v="1"/>
    <n v="7500"/>
    <n v="58000"/>
    <n v="60000"/>
  </r>
  <r>
    <n v="939"/>
    <x v="5"/>
    <s v="Yukon"/>
    <n v="2018"/>
    <n v="7"/>
    <s v="Saudi"/>
    <s v="Silver"/>
    <s v="Standard"/>
    <n v="5.3"/>
    <s v="Gas"/>
    <x v="0"/>
    <n v="196600"/>
    <s v="Dammam"/>
    <x v="1"/>
    <n v="130000"/>
    <n v="58000"/>
    <n v="72000"/>
  </r>
  <r>
    <n v="940"/>
    <x v="4"/>
    <s v="Land Cruiser Pickup"/>
    <n v="2016"/>
    <n v="9"/>
    <s v="Saudi"/>
    <s v="White"/>
    <s v="Full"/>
    <n v="4.8"/>
    <s v="Gas"/>
    <x v="0"/>
    <n v="44000"/>
    <s v="Riyadh"/>
    <x v="0"/>
    <n v="95000"/>
    <n v="58000"/>
    <n v="36500"/>
  </r>
  <r>
    <n v="941"/>
    <x v="8"/>
    <s v="Optima"/>
    <n v="2015"/>
    <n v="10"/>
    <s v="Saudi"/>
    <s v="Black"/>
    <s v="Standard"/>
    <n v="2"/>
    <s v="Gas"/>
    <x v="0"/>
    <n v="72000"/>
    <s v="Jeddah"/>
    <x v="3"/>
    <n v="43000"/>
    <n v="58000"/>
    <n v="40000"/>
  </r>
  <r>
    <n v="942"/>
    <x v="4"/>
    <s v="Sunny"/>
    <n v="2019"/>
    <n v="6"/>
    <s v="Saudi"/>
    <s v="White"/>
    <s v="Standard"/>
    <n v="1.5"/>
    <s v="Gas"/>
    <x v="0"/>
    <n v="68000"/>
    <s v="Dammam"/>
    <x v="1"/>
    <n v="33000"/>
    <n v="58000"/>
    <n v="36500"/>
  </r>
  <r>
    <n v="943"/>
    <x v="7"/>
    <s v="S"/>
    <n v="2014"/>
    <n v="11"/>
    <s v="Gulf Arabic"/>
    <s v="Black"/>
    <s v="Full"/>
    <n v="3"/>
    <s v="Gas"/>
    <x v="0"/>
    <n v="49000"/>
    <s v="Riyadh"/>
    <x v="0"/>
    <n v="250000"/>
    <n v="58000"/>
    <n v="145000"/>
  </r>
  <r>
    <n v="944"/>
    <x v="0"/>
    <s v="Corolla"/>
    <n v="2018"/>
    <n v="7"/>
    <s v="Saudi"/>
    <s v="Silver"/>
    <s v="Standard"/>
    <n v="1.6"/>
    <s v="Gas"/>
    <x v="0"/>
    <n v="69600"/>
    <s v="Dammam"/>
    <x v="1"/>
    <n v="52000"/>
    <n v="58000"/>
    <n v="65000"/>
  </r>
  <r>
    <n v="945"/>
    <x v="21"/>
    <s v="Nitro"/>
    <n v="2011"/>
    <n v="14"/>
    <s v="Saudi"/>
    <s v="White"/>
    <s v="Semi Full"/>
    <n v="3.7"/>
    <s v="Gas"/>
    <x v="0"/>
    <n v="346410"/>
    <s v="Riyadh"/>
    <x v="0"/>
    <n v="15000"/>
    <n v="58000"/>
    <n v="71000"/>
  </r>
  <r>
    <n v="946"/>
    <x v="26"/>
    <s v="Range Rover"/>
    <n v="2016"/>
    <n v="9"/>
    <s v="Gulf Arabic"/>
    <s v="White"/>
    <s v="Full"/>
    <n v="5"/>
    <s v="Gas"/>
    <x v="0"/>
    <n v="110000"/>
    <s v="Riyadh"/>
    <x v="0"/>
    <n v="255000"/>
    <n v="58000"/>
    <n v="242500"/>
  </r>
  <r>
    <n v="947"/>
    <x v="10"/>
    <s v="Accent"/>
    <n v="2018"/>
    <n v="7"/>
    <s v="Saudi"/>
    <s v="White"/>
    <s v="Standard"/>
    <n v="1.4"/>
    <s v="Gas"/>
    <x v="0"/>
    <n v="79000"/>
    <s v="Dammam"/>
    <x v="1"/>
    <n v="33000"/>
    <n v="58000"/>
    <n v="42000"/>
  </r>
  <r>
    <n v="948"/>
    <x v="0"/>
    <s v="Avalon"/>
    <n v="2016"/>
    <n v="9"/>
    <s v="Saudi"/>
    <s v="White"/>
    <s v="Semi Full"/>
    <n v="3.5"/>
    <s v="Gas"/>
    <x v="0"/>
    <n v="86000"/>
    <s v="Jeddah"/>
    <x v="3"/>
    <n v="87000"/>
    <n v="58000"/>
    <n v="65000"/>
  </r>
  <r>
    <n v="949"/>
    <x v="10"/>
    <s v="Sonata"/>
    <n v="2019"/>
    <n v="6"/>
    <s v="Saudi"/>
    <s v="Grey"/>
    <s v="Semi Full"/>
    <n v="2.4"/>
    <s v="Gas"/>
    <x v="0"/>
    <n v="100000"/>
    <s v="Riyadh"/>
    <x v="0"/>
    <n v="50000"/>
    <n v="58000"/>
    <n v="42000"/>
  </r>
  <r>
    <n v="950"/>
    <x v="7"/>
    <s v="S"/>
    <n v="2006"/>
    <n v="19"/>
    <s v="Saudi"/>
    <s v="White"/>
    <s v="Full"/>
    <n v="9"/>
    <s v="Gas"/>
    <x v="0"/>
    <n v="280000"/>
    <s v="Jeddah"/>
    <x v="3"/>
    <n v="58000"/>
    <n v="58000"/>
    <n v="145000"/>
  </r>
  <r>
    <n v="951"/>
    <x v="0"/>
    <s v="Hilux"/>
    <n v="2016"/>
    <n v="9"/>
    <s v="Gulf Arabic"/>
    <s v="White"/>
    <s v="Standard"/>
    <n v="2.7"/>
    <s v="Gas"/>
    <x v="1"/>
    <n v="97173"/>
    <s v="Dammam"/>
    <x v="1"/>
    <n v="64000"/>
    <n v="58000"/>
    <n v="65000"/>
  </r>
  <r>
    <n v="952"/>
    <x v="4"/>
    <s v="Maxima"/>
    <n v="2017"/>
    <n v="8"/>
    <s v="Saudi"/>
    <s v="White"/>
    <s v="Semi Full"/>
    <n v="3.5"/>
    <s v="Gas"/>
    <x v="0"/>
    <n v="56000"/>
    <s v="Jeddah"/>
    <x v="3"/>
    <n v="78000"/>
    <n v="58000"/>
    <n v="36500"/>
  </r>
  <r>
    <n v="953"/>
    <x v="4"/>
    <s v="Sunny"/>
    <n v="2018"/>
    <n v="7"/>
    <s v="Saudi"/>
    <s v="Silver"/>
    <s v="Standard"/>
    <n v="1.5"/>
    <s v="Gas"/>
    <x v="0"/>
    <n v="97000"/>
    <s v="Dammam"/>
    <x v="1"/>
    <n v="28000"/>
    <n v="58000"/>
    <n v="36500"/>
  </r>
  <r>
    <n v="954"/>
    <x v="33"/>
    <s v="S300"/>
    <n v="2015"/>
    <n v="10"/>
    <s v="Other"/>
    <s v="White"/>
    <s v="Semi Full"/>
    <n v="3.6"/>
    <s v="Gas"/>
    <x v="0"/>
    <n v="106000"/>
    <s v="Jeddah"/>
    <x v="3"/>
    <n v="75000"/>
    <n v="58000"/>
    <n v="70000"/>
  </r>
  <r>
    <n v="955"/>
    <x v="3"/>
    <s v="Taurus"/>
    <n v="2016"/>
    <n v="9"/>
    <s v="Other"/>
    <s v="Grey"/>
    <s v="Semi Full"/>
    <n v="3.5"/>
    <s v="Gas"/>
    <x v="0"/>
    <n v="123000"/>
    <s v="Dammam"/>
    <x v="1"/>
    <n v="65000"/>
    <n v="58000"/>
    <n v="55000"/>
  </r>
  <r>
    <n v="956"/>
    <x v="10"/>
    <s v="Azera"/>
    <n v="2018"/>
    <n v="7"/>
    <s v="Saudi"/>
    <s v="Blue"/>
    <s v="Standard"/>
    <n v="3.5"/>
    <s v="Gas"/>
    <x v="0"/>
    <n v="98530"/>
    <s v="Riyadh"/>
    <x v="0"/>
    <n v="56500"/>
    <n v="58000"/>
    <n v="42000"/>
  </r>
  <r>
    <n v="957"/>
    <x v="5"/>
    <s v="Savana"/>
    <n v="1999"/>
    <n v="26"/>
    <s v="Other"/>
    <s v="Red"/>
    <s v="Full"/>
    <n v="1.5"/>
    <s v="Gas"/>
    <x v="0"/>
    <n v="200000"/>
    <s v="Jeddah"/>
    <x v="3"/>
    <n v="11500"/>
    <n v="58000"/>
    <n v="72000"/>
  </r>
  <r>
    <n v="958"/>
    <x v="0"/>
    <s v="Camry"/>
    <n v="2011"/>
    <n v="14"/>
    <s v="Other"/>
    <s v="Grey"/>
    <s v="Full"/>
    <n v="2.5"/>
    <s v="Gas"/>
    <x v="0"/>
    <n v="137502"/>
    <s v="Al-Ahsa"/>
    <x v="1"/>
    <n v="35000"/>
    <n v="58000"/>
    <n v="65000"/>
  </r>
  <r>
    <n v="959"/>
    <x v="7"/>
    <s v="E"/>
    <n v="2010"/>
    <n v="15"/>
    <s v="Other"/>
    <s v="Navy"/>
    <s v="Full"/>
    <n v="3.5"/>
    <s v="Gas"/>
    <x v="0"/>
    <n v="168000"/>
    <s v="Jeddah"/>
    <x v="3"/>
    <n v="58000"/>
    <n v="58000"/>
    <n v="145000"/>
  </r>
  <r>
    <n v="960"/>
    <x v="10"/>
    <s v="Accent"/>
    <n v="2019"/>
    <n v="6"/>
    <s v="Saudi"/>
    <s v="White"/>
    <s v="Standard"/>
    <n v="1.4"/>
    <s v="Gas"/>
    <x v="0"/>
    <n v="98000"/>
    <s v="Jeddah"/>
    <x v="3"/>
    <n v="35000"/>
    <n v="58000"/>
    <n v="42000"/>
  </r>
  <r>
    <n v="961"/>
    <x v="13"/>
    <s v="Civic"/>
    <n v="2018"/>
    <n v="7"/>
    <s v="Saudi"/>
    <s v="White"/>
    <s v="Semi Full"/>
    <n v="1.6"/>
    <s v="Gas"/>
    <x v="0"/>
    <n v="91000"/>
    <s v="Jeddah"/>
    <x v="3"/>
    <n v="45000"/>
    <n v="58000"/>
    <n v="60500"/>
  </r>
  <r>
    <n v="962"/>
    <x v="39"/>
    <s v="D-MAX"/>
    <n v="2018"/>
    <n v="7"/>
    <s v="Saudi"/>
    <s v="White"/>
    <s v="Standard"/>
    <n v="2.5"/>
    <s v="Diesel"/>
    <x v="1"/>
    <n v="203957"/>
    <s v="Riyadh"/>
    <x v="0"/>
    <n v="68500"/>
    <n v="58000"/>
    <n v="55500"/>
  </r>
  <r>
    <n v="963"/>
    <x v="24"/>
    <s v="X"/>
    <n v="2020"/>
    <n v="5"/>
    <s v="Other"/>
    <s v="Black"/>
    <s v="Standard"/>
    <n v="3"/>
    <s v="Gas"/>
    <x v="0"/>
    <n v="15900"/>
    <s v="Riyadh"/>
    <x v="0"/>
    <n v="270000"/>
    <n v="58000"/>
    <n v="110000"/>
  </r>
  <r>
    <n v="964"/>
    <x v="10"/>
    <s v="Elantra"/>
    <n v="2020"/>
    <n v="5"/>
    <s v="Saudi"/>
    <s v="White"/>
    <s v="Standard"/>
    <n v="2"/>
    <s v="Gas"/>
    <x v="0"/>
    <n v="120000"/>
    <s v="Dammam"/>
    <x v="1"/>
    <n v="53000"/>
    <n v="58000"/>
    <n v="42000"/>
  </r>
  <r>
    <n v="965"/>
    <x v="0"/>
    <s v="Yaris"/>
    <n v="2019"/>
    <n v="6"/>
    <s v="Saudi"/>
    <s v="White"/>
    <s v="Standard"/>
    <n v="1.5"/>
    <s v="Gas"/>
    <x v="0"/>
    <n v="61000"/>
    <s v="Dammam"/>
    <x v="1"/>
    <n v="38000"/>
    <n v="58000"/>
    <n v="65000"/>
  </r>
  <r>
    <n v="966"/>
    <x v="10"/>
    <s v="Sonata"/>
    <n v="2016"/>
    <n v="9"/>
    <s v="Gulf Arabic"/>
    <s v="White"/>
    <s v="Semi Full"/>
    <n v="2"/>
    <s v="Gas"/>
    <x v="0"/>
    <n v="280000"/>
    <s v="Riyadh"/>
    <x v="0"/>
    <n v="34000"/>
    <n v="58000"/>
    <n v="42000"/>
  </r>
  <r>
    <n v="967"/>
    <x v="3"/>
    <s v="Taurus"/>
    <n v="2015"/>
    <n v="10"/>
    <s v="Other"/>
    <s v="White"/>
    <s v="Full"/>
    <n v="3.1"/>
    <s v="Gas"/>
    <x v="0"/>
    <n v="96000"/>
    <s v="Dammam"/>
    <x v="1"/>
    <n v="81000"/>
    <n v="58000"/>
    <n v="55000"/>
  </r>
  <r>
    <n v="968"/>
    <x v="10"/>
    <s v="Azera"/>
    <n v="2017"/>
    <n v="8"/>
    <s v="Saudi"/>
    <s v="White"/>
    <s v="Full"/>
    <n v="3"/>
    <s v="Gas"/>
    <x v="0"/>
    <n v="168000"/>
    <s v="Riyadh"/>
    <x v="0"/>
    <n v="55000"/>
    <n v="58000"/>
    <n v="42000"/>
  </r>
  <r>
    <n v="969"/>
    <x v="21"/>
    <s v="Charger"/>
    <n v="2015"/>
    <n v="10"/>
    <s v="Other"/>
    <s v="Blue"/>
    <s v="Full"/>
    <n v="5.7"/>
    <s v="Gas"/>
    <x v="0"/>
    <n v="119000"/>
    <s v="Dammam"/>
    <x v="1"/>
    <n v="105000"/>
    <n v="58000"/>
    <n v="71000"/>
  </r>
  <r>
    <n v="970"/>
    <x v="10"/>
    <s v="Tucson"/>
    <n v="2019"/>
    <n v="6"/>
    <s v="Saudi"/>
    <s v="White"/>
    <s v="Semi Full"/>
    <n v="1"/>
    <s v="Gas"/>
    <x v="0"/>
    <n v="67000"/>
    <s v="Riyadh"/>
    <x v="0"/>
    <n v="75000"/>
    <n v="58000"/>
    <n v="42000"/>
  </r>
  <r>
    <n v="971"/>
    <x v="7"/>
    <s v="ML"/>
    <n v="2010"/>
    <n v="15"/>
    <s v="Saudi"/>
    <s v="Grey"/>
    <s v="Semi Full"/>
    <n v="3.5"/>
    <s v="Gas"/>
    <x v="0"/>
    <n v="139240"/>
    <s v="Jeddah"/>
    <x v="3"/>
    <n v="45000"/>
    <n v="58000"/>
    <n v="145000"/>
  </r>
  <r>
    <n v="972"/>
    <x v="5"/>
    <s v="Yukon"/>
    <n v="2015"/>
    <n v="10"/>
    <s v="Saudi"/>
    <s v="Black"/>
    <s v="Full"/>
    <n v="6.2"/>
    <s v="Gas"/>
    <x v="0"/>
    <n v="216000"/>
    <s v="Besha"/>
    <x v="4"/>
    <n v="98000"/>
    <n v="58000"/>
    <n v="72000"/>
  </r>
  <r>
    <n v="973"/>
    <x v="0"/>
    <s v="Innova"/>
    <n v="2016"/>
    <n v="9"/>
    <s v="Saudi"/>
    <s v="White"/>
    <s v="Full"/>
    <n v="2.7"/>
    <s v="Gas"/>
    <x v="0"/>
    <n v="84000"/>
    <s v="Riyadh"/>
    <x v="0"/>
    <n v="69000"/>
    <n v="58000"/>
    <n v="65000"/>
  </r>
  <r>
    <n v="974"/>
    <x v="0"/>
    <s v="Land Cruiser"/>
    <n v="2017"/>
    <n v="8"/>
    <s v="Saudi"/>
    <s v="White"/>
    <s v="Full"/>
    <n v="4"/>
    <s v="Gas"/>
    <x v="0"/>
    <n v="78000"/>
    <s v="Dammam"/>
    <x v="1"/>
    <n v="182000"/>
    <n v="58000"/>
    <n v="65000"/>
  </r>
  <r>
    <n v="975"/>
    <x v="5"/>
    <s v="Yukon"/>
    <n v="2011"/>
    <n v="14"/>
    <s v="Saudi"/>
    <s v="Golden"/>
    <s v="Standard"/>
    <n v="8"/>
    <s v="Gas"/>
    <x v="0"/>
    <n v="320000"/>
    <s v="Jeddah"/>
    <x v="3"/>
    <n v="50000"/>
    <n v="58000"/>
    <n v="72000"/>
  </r>
  <r>
    <n v="976"/>
    <x v="11"/>
    <s v="Colorado"/>
    <n v="2013"/>
    <n v="12"/>
    <s v="Saudi"/>
    <s v="White"/>
    <s v="Standard"/>
    <n v="1.4"/>
    <s v="Gas"/>
    <x v="1"/>
    <n v="196000"/>
    <s v="Dammam"/>
    <x v="1"/>
    <n v="28000"/>
    <n v="58000"/>
    <n v="60000"/>
  </r>
  <r>
    <n v="977"/>
    <x v="21"/>
    <s v="Charger"/>
    <n v="2018"/>
    <n v="7"/>
    <s v="Saudi"/>
    <s v="Grey"/>
    <s v="Standard"/>
    <n v="3.6"/>
    <s v="Gas"/>
    <x v="0"/>
    <n v="99288"/>
    <s v="Riyadh"/>
    <x v="0"/>
    <n v="84500"/>
    <n v="58000"/>
    <n v="71000"/>
  </r>
  <r>
    <n v="978"/>
    <x v="5"/>
    <s v="Yukon"/>
    <n v="2008"/>
    <n v="17"/>
    <s v="Saudi"/>
    <s v="White"/>
    <s v="Full"/>
    <n v="5.3"/>
    <s v="Gas"/>
    <x v="0"/>
    <n v="200000"/>
    <s v="Jeddah"/>
    <x v="3"/>
    <n v="38000"/>
    <n v="58000"/>
    <n v="72000"/>
  </r>
  <r>
    <n v="979"/>
    <x v="31"/>
    <s v="Copper"/>
    <n v="2016"/>
    <n v="9"/>
    <s v="Gulf Arabic"/>
    <s v="Blue"/>
    <s v="Semi Full"/>
    <n v="2"/>
    <s v="Gas"/>
    <x v="0"/>
    <n v="75000"/>
    <s v="Jeddah"/>
    <x v="3"/>
    <n v="80000"/>
    <n v="58000"/>
    <n v="80000"/>
  </r>
  <r>
    <n v="980"/>
    <x v="39"/>
    <s v="D-MAX"/>
    <n v="2018"/>
    <n v="7"/>
    <s v="Saudi"/>
    <s v="White"/>
    <s v="Standard"/>
    <n v="2.5"/>
    <s v="Diesel"/>
    <x v="1"/>
    <n v="52849"/>
    <s v="Riyadh"/>
    <x v="0"/>
    <n v="69500"/>
    <n v="58000"/>
    <n v="55500"/>
  </r>
  <r>
    <n v="981"/>
    <x v="3"/>
    <s v="Taurus"/>
    <n v="2010"/>
    <n v="15"/>
    <s v="Other"/>
    <s v="Black"/>
    <s v="Semi Full"/>
    <n v="3.5"/>
    <s v="Gas"/>
    <x v="0"/>
    <n v="406593"/>
    <s v="Jeddah"/>
    <x v="3"/>
    <n v="19000"/>
    <n v="58000"/>
    <n v="55000"/>
  </r>
  <r>
    <n v="982"/>
    <x v="10"/>
    <s v="Sonata"/>
    <n v="2017"/>
    <n v="8"/>
    <s v="Other"/>
    <s v="White"/>
    <s v="Full"/>
    <n v="2"/>
    <s v="Gas"/>
    <x v="0"/>
    <n v="42157"/>
    <s v="Qassim"/>
    <x v="6"/>
    <n v="55000"/>
    <n v="58000"/>
    <n v="42000"/>
  </r>
  <r>
    <n v="983"/>
    <x v="4"/>
    <s v="Navara"/>
    <n v="2015"/>
    <n v="10"/>
    <s v="Saudi"/>
    <s v="White"/>
    <s v="Full"/>
    <n v="2.5"/>
    <s v="Gas"/>
    <x v="1"/>
    <n v="83000"/>
    <s v="Jeddah"/>
    <x v="3"/>
    <n v="45000"/>
    <n v="58000"/>
    <n v="36500"/>
  </r>
  <r>
    <n v="984"/>
    <x v="33"/>
    <s v="C300"/>
    <n v="2012"/>
    <n v="13"/>
    <s v="Other"/>
    <s v="Silver"/>
    <s v="Full"/>
    <n v="5.7"/>
    <s v="Gas"/>
    <x v="0"/>
    <n v="143000"/>
    <s v="Dammam"/>
    <x v="1"/>
    <n v="51000"/>
    <n v="58000"/>
    <n v="70000"/>
  </r>
  <r>
    <n v="985"/>
    <x v="7"/>
    <s v="E"/>
    <n v="1993"/>
    <n v="32"/>
    <s v="Gulf Arabic"/>
    <s v="White"/>
    <s v="Full"/>
    <n v="3.2"/>
    <s v="Gas"/>
    <x v="0"/>
    <n v="217396"/>
    <s v="Jeddah"/>
    <x v="3"/>
    <n v="35000"/>
    <n v="58000"/>
    <n v="145000"/>
  </r>
  <r>
    <n v="986"/>
    <x v="4"/>
    <s v="Sunny"/>
    <n v="2011"/>
    <n v="14"/>
    <s v="Saudi"/>
    <s v="White"/>
    <s v="Standard"/>
    <n v="1.5"/>
    <s v="Gas"/>
    <x v="0"/>
    <n v="182000"/>
    <s v="Jubail"/>
    <x v="1"/>
    <n v="15000"/>
    <n v="58000"/>
    <n v="36500"/>
  </r>
  <r>
    <n v="987"/>
    <x v="10"/>
    <s v="Tucson"/>
    <n v="2016"/>
    <n v="9"/>
    <s v="Saudi"/>
    <s v="White"/>
    <s v="Full"/>
    <n v="2"/>
    <s v="Gas"/>
    <x v="0"/>
    <n v="170000"/>
    <s v="Riyadh"/>
    <x v="0"/>
    <n v="58000"/>
    <n v="58000"/>
    <n v="42000"/>
  </r>
  <r>
    <n v="988"/>
    <x v="0"/>
    <s v="Camry"/>
    <n v="2018"/>
    <n v="7"/>
    <s v="Gulf Arabic"/>
    <s v="White"/>
    <s v="Full"/>
    <n v="2.5"/>
    <s v="Gas"/>
    <x v="0"/>
    <n v="42000"/>
    <s v="Riyadh"/>
    <x v="0"/>
    <n v="95000"/>
    <n v="58000"/>
    <n v="65000"/>
  </r>
  <r>
    <n v="989"/>
    <x v="7"/>
    <s v="C"/>
    <n v="2015"/>
    <n v="10"/>
    <s v="Gulf Arabic"/>
    <s v="White"/>
    <s v="Semi Full"/>
    <n v="2"/>
    <s v="Gas"/>
    <x v="0"/>
    <n v="173000"/>
    <s v="Riyadh"/>
    <x v="0"/>
    <n v="108000"/>
    <n v="58000"/>
    <n v="145000"/>
  </r>
  <r>
    <n v="990"/>
    <x v="17"/>
    <s v="H2"/>
    <n v="2020"/>
    <n v="5"/>
    <s v="Gulf Arabic"/>
    <s v="Red"/>
    <s v="Semi Full"/>
    <n v="1"/>
    <s v="Gas"/>
    <x v="0"/>
    <n v="29289"/>
    <s v="Makkah"/>
    <x v="3"/>
    <n v="50000"/>
    <n v="58000"/>
    <n v="69000"/>
  </r>
  <r>
    <n v="991"/>
    <x v="4"/>
    <s v="Patrol"/>
    <n v="2016"/>
    <n v="9"/>
    <s v="Saudi"/>
    <s v="White"/>
    <s v="Standard"/>
    <n v="4.8"/>
    <s v="Gas"/>
    <x v="0"/>
    <n v="93000"/>
    <s v="Jeddah"/>
    <x v="3"/>
    <n v="83000"/>
    <n v="58000"/>
    <n v="36500"/>
  </r>
  <r>
    <n v="992"/>
    <x v="3"/>
    <s v="Taurus"/>
    <n v="2013"/>
    <n v="12"/>
    <s v="Saudi"/>
    <s v="Silver"/>
    <s v="Standard"/>
    <n v="1.6"/>
    <s v="Gas"/>
    <x v="0"/>
    <n v="251"/>
    <s v="Riyadh"/>
    <x v="0"/>
    <n v="35000"/>
    <n v="58000"/>
    <n v="55000"/>
  </r>
  <r>
    <n v="993"/>
    <x v="11"/>
    <s v="Optra"/>
    <n v="2010"/>
    <n v="15"/>
    <s v="Gulf Arabic"/>
    <s v="Silver"/>
    <s v="Full"/>
    <n v="1.6"/>
    <s v="Gas"/>
    <x v="0"/>
    <n v="206000"/>
    <s v="Jeddah"/>
    <x v="3"/>
    <n v="8000"/>
    <n v="58000"/>
    <n v="60000"/>
  </r>
  <r>
    <n v="994"/>
    <x v="12"/>
    <n v="500"/>
    <n v="2019"/>
    <n v="6"/>
    <s v="Saudi"/>
    <s v="Black"/>
    <s v="Full"/>
    <n v="1.4"/>
    <s v="Gas"/>
    <x v="0"/>
    <n v="19000"/>
    <s v="Dammam"/>
    <x v="1"/>
    <n v="70000"/>
    <n v="58000"/>
    <n v="62000"/>
  </r>
  <r>
    <n v="995"/>
    <x v="19"/>
    <s v="CS35"/>
    <n v="2019"/>
    <n v="6"/>
    <s v="Saudi"/>
    <s v="Grey"/>
    <s v="Full"/>
    <n v="1.6"/>
    <s v="Gas"/>
    <x v="0"/>
    <n v="150000"/>
    <s v="Dammam"/>
    <x v="1"/>
    <n v="40000"/>
    <n v="58000"/>
    <n v="44000"/>
  </r>
  <r>
    <n v="996"/>
    <x v="25"/>
    <s v="Pajero"/>
    <n v="2018"/>
    <n v="7"/>
    <s v="Gulf Arabic"/>
    <s v="Golden"/>
    <s v="Semi Full"/>
    <n v="3.5"/>
    <s v="Gas"/>
    <x v="0"/>
    <n v="108000"/>
    <s v="Riyadh"/>
    <x v="0"/>
    <n v="77000"/>
    <n v="58000"/>
    <n v="54000"/>
  </r>
  <r>
    <n v="997"/>
    <x v="0"/>
    <s v="Hilux"/>
    <n v="2016"/>
    <n v="9"/>
    <s v="Saudi"/>
    <s v="White"/>
    <s v="Standard"/>
    <n v="2.7"/>
    <s v="Gas"/>
    <x v="1"/>
    <n v="166085"/>
    <s v="Dammam"/>
    <x v="1"/>
    <n v="63000"/>
    <n v="58000"/>
    <n v="65000"/>
  </r>
  <r>
    <n v="998"/>
    <x v="10"/>
    <s v="Elantra"/>
    <n v="2019"/>
    <n v="6"/>
    <s v="Saudi"/>
    <s v="Grey"/>
    <s v="Semi Full"/>
    <n v="1.6"/>
    <s v="Gas"/>
    <x v="0"/>
    <n v="86000"/>
    <s v="Dammam"/>
    <x v="1"/>
    <n v="54000"/>
    <n v="58000"/>
    <n v="42000"/>
  </r>
  <r>
    <n v="999"/>
    <x v="24"/>
    <s v="The 5"/>
    <n v="2015"/>
    <n v="10"/>
    <s v="Saudi"/>
    <s v="Brown"/>
    <s v="Semi Full"/>
    <n v="2"/>
    <s v="Gas"/>
    <x v="0"/>
    <n v="89000"/>
    <s v="Jeddah"/>
    <x v="3"/>
    <n v="80000"/>
    <n v="58000"/>
    <n v="110000"/>
  </r>
  <r>
    <n v="1000"/>
    <x v="0"/>
    <s v="Prado"/>
    <n v="2014"/>
    <n v="11"/>
    <s v="Saudi"/>
    <s v="Another Color"/>
    <s v="Semi Full"/>
    <n v="2.7"/>
    <s v="Gas"/>
    <x v="0"/>
    <n v="198000"/>
    <s v="Jeddah"/>
    <x v="3"/>
    <n v="76000"/>
    <n v="58000"/>
    <n v="65000"/>
  </r>
  <r>
    <n v="1001"/>
    <x v="11"/>
    <s v="Caprice"/>
    <n v="2013"/>
    <n v="12"/>
    <s v="Saudi"/>
    <s v="Silver"/>
    <s v="Standard"/>
    <n v="6"/>
    <s v="Gas"/>
    <x v="0"/>
    <n v="54000"/>
    <s v="Dammam"/>
    <x v="1"/>
    <n v="79000"/>
    <n v="58000"/>
    <n v="60000"/>
  </r>
  <r>
    <n v="1002"/>
    <x v="24"/>
    <s v="The 7"/>
    <n v="2019"/>
    <n v="6"/>
    <s v="Saudi"/>
    <s v="White"/>
    <s v="Full"/>
    <n v="3"/>
    <s v="Gas"/>
    <x v="0"/>
    <n v="14000"/>
    <s v="Jeddah"/>
    <x v="3"/>
    <n v="247000"/>
    <n v="58000"/>
    <n v="110000"/>
  </r>
  <r>
    <n v="1003"/>
    <x v="10"/>
    <s v="Elantra"/>
    <n v="2011"/>
    <n v="14"/>
    <s v="Saudi"/>
    <s v="White"/>
    <s v="Standard"/>
    <n v="2"/>
    <s v="Gas"/>
    <x v="1"/>
    <n v="337000"/>
    <s v="Jeddah"/>
    <x v="3"/>
    <n v="10000"/>
    <n v="58000"/>
    <n v="42000"/>
  </r>
  <r>
    <n v="1004"/>
    <x v="0"/>
    <s v="Prado"/>
    <n v="2016"/>
    <n v="9"/>
    <s v="Saudi"/>
    <s v="Silver"/>
    <s v="Semi Full"/>
    <n v="4"/>
    <s v="Gas"/>
    <x v="0"/>
    <n v="97000"/>
    <s v="Dammam"/>
    <x v="1"/>
    <n v="119000"/>
    <n v="58000"/>
    <n v="65000"/>
  </r>
  <r>
    <n v="1005"/>
    <x v="10"/>
    <s v="Elantra"/>
    <n v="2017"/>
    <n v="8"/>
    <s v="Gulf Arabic"/>
    <s v="Grey"/>
    <s v="Full"/>
    <n v="1.6"/>
    <s v="Gas"/>
    <x v="0"/>
    <n v="136000"/>
    <s v="Al-Ahsa"/>
    <x v="1"/>
    <n v="39000"/>
    <n v="58000"/>
    <n v="42000"/>
  </r>
  <r>
    <n v="1006"/>
    <x v="10"/>
    <s v="Elantra"/>
    <n v="2015"/>
    <n v="10"/>
    <s v="Saudi"/>
    <s v="White"/>
    <s v="Full"/>
    <n v="2"/>
    <s v="Gas"/>
    <x v="0"/>
    <n v="245000"/>
    <s v="Aseer"/>
    <x v="4"/>
    <n v="30000"/>
    <n v="58000"/>
    <n v="42000"/>
  </r>
  <r>
    <n v="1007"/>
    <x v="8"/>
    <s v="Sedona"/>
    <n v="2016"/>
    <n v="9"/>
    <s v="Other"/>
    <s v="Grey"/>
    <s v="Semi Full"/>
    <n v="3.2"/>
    <s v="Gas"/>
    <x v="0"/>
    <n v="118000"/>
    <s v="Jeddah"/>
    <x v="3"/>
    <n v="65000"/>
    <n v="58000"/>
    <n v="40000"/>
  </r>
  <r>
    <n v="1008"/>
    <x v="10"/>
    <s v="Senta fe"/>
    <n v="2014"/>
    <n v="11"/>
    <s v="Saudi"/>
    <s v="Black"/>
    <s v="Full"/>
    <n v="3.3"/>
    <s v="Gas"/>
    <x v="0"/>
    <n v="201421"/>
    <s v="Riyadh"/>
    <x v="0"/>
    <n v="57500"/>
    <n v="58000"/>
    <n v="42000"/>
  </r>
  <r>
    <n v="1009"/>
    <x v="3"/>
    <s v="Echo Sport"/>
    <n v="2020"/>
    <n v="5"/>
    <s v="Gulf Arabic"/>
    <s v="Black"/>
    <s v="Semi Full"/>
    <n v="2"/>
    <s v="Gas"/>
    <x v="0"/>
    <n v="2400"/>
    <s v="Riyadh"/>
    <x v="0"/>
    <n v="55000"/>
    <n v="58000"/>
    <n v="55000"/>
  </r>
  <r>
    <n v="1010"/>
    <x v="4"/>
    <s v="Maxima"/>
    <n v="2016"/>
    <n v="9"/>
    <s v="Saudi"/>
    <s v="Blue"/>
    <s v="Standard"/>
    <n v="3.5"/>
    <s v="Gas"/>
    <x v="0"/>
    <n v="84000"/>
    <s v="Jeddah"/>
    <x v="3"/>
    <n v="67000"/>
    <n v="58000"/>
    <n v="36500"/>
  </r>
  <r>
    <n v="1011"/>
    <x v="11"/>
    <s v="Colorado"/>
    <n v="2013"/>
    <n v="12"/>
    <s v="Saudi"/>
    <s v="White"/>
    <s v="Standard"/>
    <n v="2"/>
    <s v="Gas"/>
    <x v="1"/>
    <n v="196000"/>
    <s v="Dammam"/>
    <x v="1"/>
    <n v="28000"/>
    <n v="58000"/>
    <n v="60000"/>
  </r>
  <r>
    <n v="1012"/>
    <x v="0"/>
    <s v="Camry"/>
    <n v="2017"/>
    <n v="8"/>
    <s v="Saudi"/>
    <s v="White"/>
    <s v="Standard"/>
    <n v="2.5"/>
    <s v="Gas"/>
    <x v="0"/>
    <n v="109862"/>
    <s v="Riyadh"/>
    <x v="0"/>
    <n v="59500"/>
    <n v="58000"/>
    <n v="65000"/>
  </r>
  <r>
    <n v="1013"/>
    <x v="0"/>
    <s v="Prado"/>
    <n v="2015"/>
    <n v="10"/>
    <s v="Saudi"/>
    <s v="White"/>
    <s v="Full"/>
    <n v="1.6"/>
    <s v="Gas"/>
    <x v="0"/>
    <n v="55000"/>
    <s v="Jubail"/>
    <x v="1"/>
    <n v="130000"/>
    <n v="58000"/>
    <n v="65000"/>
  </r>
  <r>
    <n v="1014"/>
    <x v="18"/>
    <s v="Coupe"/>
    <n v="2014"/>
    <n v="11"/>
    <s v="Saudi"/>
    <s v="White"/>
    <s v="Full"/>
    <n v="3.8"/>
    <s v="Gas"/>
    <x v="0"/>
    <n v="89000"/>
    <s v="Dammam"/>
    <x v="1"/>
    <n v="65000"/>
    <n v="58000"/>
    <n v="88000"/>
  </r>
  <r>
    <n v="1015"/>
    <x v="3"/>
    <s v="Taurus"/>
    <n v="2017"/>
    <n v="8"/>
    <s v="Saudi"/>
    <s v="Grey"/>
    <s v="Standard"/>
    <n v="3.5"/>
    <s v="Gas"/>
    <x v="0"/>
    <n v="123000"/>
    <s v="Dammam"/>
    <x v="1"/>
    <n v="69000"/>
    <n v="58000"/>
    <n v="55000"/>
  </r>
  <r>
    <n v="1016"/>
    <x v="10"/>
    <s v="Accent"/>
    <n v="2018"/>
    <n v="7"/>
    <s v="Saudi"/>
    <s v="Grey"/>
    <s v="Standard"/>
    <n v="1.4"/>
    <s v="Gas"/>
    <x v="0"/>
    <n v="93788"/>
    <s v="Riyadh"/>
    <x v="0"/>
    <n v="29000"/>
    <n v="58000"/>
    <n v="42000"/>
  </r>
  <r>
    <n v="1017"/>
    <x v="0"/>
    <s v="Corolla"/>
    <n v="2018"/>
    <n v="7"/>
    <s v="Saudi"/>
    <s v="Golden"/>
    <s v="Standard"/>
    <n v="1.6"/>
    <s v="Gas"/>
    <x v="0"/>
    <n v="85258"/>
    <s v="Dammam"/>
    <x v="1"/>
    <n v="50000"/>
    <n v="58000"/>
    <n v="65000"/>
  </r>
  <r>
    <n v="1018"/>
    <x v="0"/>
    <s v="Innova"/>
    <n v="2015"/>
    <n v="10"/>
    <s v="Gulf Arabic"/>
    <s v="White"/>
    <s v="Standard"/>
    <n v="2.7"/>
    <s v="Gas"/>
    <x v="0"/>
    <n v="749000"/>
    <s v="Riyadh"/>
    <x v="0"/>
    <n v="46000"/>
    <n v="58000"/>
    <n v="65000"/>
  </r>
  <r>
    <n v="1019"/>
    <x v="4"/>
    <s v="Patrol"/>
    <n v="2010"/>
    <n v="15"/>
    <s v="Saudi"/>
    <s v="Black"/>
    <s v="Full"/>
    <n v="5.6"/>
    <s v="Gas"/>
    <x v="0"/>
    <n v="346000"/>
    <s v="Riyadh"/>
    <x v="0"/>
    <n v="70000"/>
    <n v="58000"/>
    <n v="36500"/>
  </r>
  <r>
    <n v="1020"/>
    <x v="10"/>
    <s v="Sonata"/>
    <n v="2012"/>
    <n v="13"/>
    <s v="Saudi"/>
    <s v="White"/>
    <s v="Full"/>
    <n v="2.4"/>
    <s v="Gas"/>
    <x v="0"/>
    <n v="257000"/>
    <s v="Riyadh"/>
    <x v="0"/>
    <n v="28000"/>
    <n v="58000"/>
    <n v="42000"/>
  </r>
  <r>
    <n v="1021"/>
    <x v="10"/>
    <s v="Sonata"/>
    <n v="2017"/>
    <n v="8"/>
    <s v="Saudi"/>
    <s v="White"/>
    <s v="Standard"/>
    <n v="2.4"/>
    <s v="Gas"/>
    <x v="0"/>
    <n v="155000"/>
    <s v="Riyadh"/>
    <x v="0"/>
    <n v="54000"/>
    <n v="58000"/>
    <n v="42000"/>
  </r>
  <r>
    <n v="1022"/>
    <x v="7"/>
    <s v="S"/>
    <n v="2009"/>
    <n v="16"/>
    <s v="Saudi"/>
    <s v="Brown"/>
    <s v="Full"/>
    <n v="3.5"/>
    <s v="Gas"/>
    <x v="0"/>
    <n v="174000"/>
    <s v="Riyadh"/>
    <x v="0"/>
    <n v="72000"/>
    <n v="58000"/>
    <n v="145000"/>
  </r>
  <r>
    <n v="1023"/>
    <x v="0"/>
    <s v="Hilux"/>
    <n v="2015"/>
    <n v="10"/>
    <s v="Saudi"/>
    <s v="White"/>
    <s v="Full"/>
    <n v="2.7"/>
    <s v="Gas"/>
    <x v="1"/>
    <n v="157000"/>
    <s v="Riyadh"/>
    <x v="0"/>
    <n v="60000"/>
    <n v="58000"/>
    <n v="65000"/>
  </r>
  <r>
    <n v="1024"/>
    <x v="10"/>
    <s v="Accent"/>
    <n v="2018"/>
    <n v="7"/>
    <s v="Saudi"/>
    <s v="Silver"/>
    <s v="Standard"/>
    <n v="1.4"/>
    <s v="Gas"/>
    <x v="0"/>
    <n v="106818"/>
    <s v="Riyadh"/>
    <x v="0"/>
    <n v="29500"/>
    <n v="58000"/>
    <n v="42000"/>
  </r>
  <r>
    <n v="1025"/>
    <x v="3"/>
    <s v="F150"/>
    <n v="2019"/>
    <n v="6"/>
    <s v="Saudi"/>
    <s v="Brown"/>
    <s v="Semi Full"/>
    <n v="5.4"/>
    <s v="Gas"/>
    <x v="0"/>
    <n v="13000"/>
    <s v="Dammam"/>
    <x v="1"/>
    <n v="108000"/>
    <n v="58000"/>
    <n v="55000"/>
  </r>
  <r>
    <n v="1026"/>
    <x v="4"/>
    <s v="KICKS"/>
    <n v="2019"/>
    <n v="6"/>
    <s v="Saudi"/>
    <s v="White"/>
    <s v="Standard"/>
    <n v="1.5"/>
    <s v="Gas"/>
    <x v="0"/>
    <n v="28000"/>
    <s v="Jeddah"/>
    <x v="3"/>
    <n v="58000"/>
    <n v="58000"/>
    <n v="36500"/>
  </r>
  <r>
    <n v="1027"/>
    <x v="6"/>
    <s v="CX9"/>
    <n v="2017"/>
    <n v="8"/>
    <s v="Other"/>
    <s v="Grey"/>
    <s v="Full"/>
    <n v="2.5"/>
    <s v="Gas"/>
    <x v="0"/>
    <n v="93000"/>
    <s v="Dammam"/>
    <x v="1"/>
    <n v="111000"/>
    <n v="58000"/>
    <n v="56000"/>
  </r>
  <r>
    <n v="1028"/>
    <x v="7"/>
    <s v="C"/>
    <n v="2018"/>
    <n v="7"/>
    <s v="Saudi"/>
    <s v="Silver"/>
    <s v="Full"/>
    <n v="2.1"/>
    <s v="Gas"/>
    <x v="0"/>
    <n v="10000"/>
    <s v="Jeddah"/>
    <x v="3"/>
    <n v="200000"/>
    <n v="58000"/>
    <n v="145000"/>
  </r>
  <r>
    <n v="1029"/>
    <x v="3"/>
    <s v="Victoria"/>
    <n v="2015"/>
    <n v="10"/>
    <s v="Saudi"/>
    <s v="Black"/>
    <s v="Semi Full"/>
    <n v="4.5999999999999996"/>
    <s v="Gas"/>
    <x v="0"/>
    <n v="130000"/>
    <s v="Dammam"/>
    <x v="1"/>
    <n v="70000"/>
    <n v="58000"/>
    <n v="55000"/>
  </r>
  <r>
    <n v="1030"/>
    <x v="11"/>
    <s v="Tahoe"/>
    <n v="2016"/>
    <n v="9"/>
    <s v="Other"/>
    <s v="White"/>
    <s v="Full"/>
    <n v="5.3"/>
    <s v="Gas"/>
    <x v="0"/>
    <n v="149000"/>
    <s v="Dammam"/>
    <x v="1"/>
    <n v="149000"/>
    <n v="58000"/>
    <n v="60000"/>
  </r>
  <r>
    <n v="1031"/>
    <x v="3"/>
    <s v="Taurus"/>
    <n v="2018"/>
    <n v="7"/>
    <s v="Saudi"/>
    <s v="White"/>
    <s v="Standard"/>
    <n v="2"/>
    <s v="Gas"/>
    <x v="0"/>
    <n v="82000"/>
    <s v="Riyadh"/>
    <x v="0"/>
    <n v="77000"/>
    <n v="58000"/>
    <n v="55000"/>
  </r>
  <r>
    <n v="1032"/>
    <x v="13"/>
    <s v="Accord"/>
    <n v="2018"/>
    <n v="7"/>
    <s v="Gulf Arabic"/>
    <s v="Silver"/>
    <s v="Semi Full"/>
    <n v="1.5"/>
    <s v="Gas"/>
    <x v="0"/>
    <n v="38000"/>
    <s v="Riyadh"/>
    <x v="0"/>
    <n v="87000"/>
    <n v="58000"/>
    <n v="60500"/>
  </r>
  <r>
    <n v="1033"/>
    <x v="3"/>
    <s v="Taurus"/>
    <n v="2018"/>
    <n v="7"/>
    <s v="Other"/>
    <s v="Black"/>
    <s v="Semi Full"/>
    <n v="3.5"/>
    <s v="Gas"/>
    <x v="0"/>
    <n v="107000"/>
    <s v="Dammam"/>
    <x v="1"/>
    <n v="77000"/>
    <n v="58000"/>
    <n v="55000"/>
  </r>
  <r>
    <n v="1034"/>
    <x v="11"/>
    <s v="Tahoe"/>
    <n v="2012"/>
    <n v="13"/>
    <s v="Saudi"/>
    <s v="Silver"/>
    <s v="Semi Full"/>
    <n v="5.3"/>
    <s v="Gas"/>
    <x v="0"/>
    <n v="250385"/>
    <s v="Dammam"/>
    <x v="1"/>
    <n v="47500"/>
    <n v="58000"/>
    <n v="60000"/>
  </r>
  <r>
    <n v="1035"/>
    <x v="4"/>
    <s v="VTC"/>
    <n v="2009"/>
    <n v="16"/>
    <s v="Saudi"/>
    <s v="White"/>
    <s v="Semi Full"/>
    <n v="4.8"/>
    <s v="Gas"/>
    <x v="1"/>
    <n v="251000"/>
    <s v="Riyadh"/>
    <x v="0"/>
    <n v="60000"/>
    <n v="58000"/>
    <n v="36500"/>
  </r>
  <r>
    <n v="1036"/>
    <x v="0"/>
    <s v="Corolla"/>
    <n v="2016"/>
    <n v="9"/>
    <s v="Saudi"/>
    <s v="White"/>
    <s v="Standard"/>
    <n v="1.6"/>
    <s v="Gas"/>
    <x v="0"/>
    <n v="148000"/>
    <s v="Dammam"/>
    <x v="1"/>
    <n v="39500"/>
    <n v="58000"/>
    <n v="65000"/>
  </r>
  <r>
    <n v="1037"/>
    <x v="0"/>
    <s v="Camry"/>
    <n v="2017"/>
    <n v="8"/>
    <s v="Saudi"/>
    <s v="White"/>
    <s v="Full"/>
    <n v="2.5"/>
    <s v="Gas"/>
    <x v="0"/>
    <n v="265"/>
    <s v="Riyadh"/>
    <x v="0"/>
    <n v="65000"/>
    <n v="58000"/>
    <n v="65000"/>
  </r>
  <r>
    <n v="1038"/>
    <x v="6"/>
    <n v="3"/>
    <n v="2018"/>
    <n v="7"/>
    <s v="Gulf Arabic"/>
    <s v="Navy"/>
    <s v="Semi Full"/>
    <n v="1.6"/>
    <s v="Gas"/>
    <x v="0"/>
    <n v="70000"/>
    <s v="Jeddah"/>
    <x v="3"/>
    <n v="46000"/>
    <n v="58000"/>
    <n v="56000"/>
  </r>
  <r>
    <n v="1039"/>
    <x v="8"/>
    <s v="Optima"/>
    <n v="2014"/>
    <n v="11"/>
    <s v="Gulf Arabic"/>
    <s v="White"/>
    <s v="Full"/>
    <n v="2.4"/>
    <s v="Gas"/>
    <x v="0"/>
    <n v="215000"/>
    <s v="Jeddah"/>
    <x v="3"/>
    <n v="40000"/>
    <n v="58000"/>
    <n v="40000"/>
  </r>
  <r>
    <n v="1040"/>
    <x v="8"/>
    <s v="Optima"/>
    <n v="2018"/>
    <n v="7"/>
    <s v="Saudi"/>
    <s v="Silver"/>
    <s v="Semi Full"/>
    <n v="2.4"/>
    <s v="Gas"/>
    <x v="0"/>
    <n v="131000"/>
    <s v="Riyadh"/>
    <x v="0"/>
    <n v="59000"/>
    <n v="58000"/>
    <n v="40000"/>
  </r>
  <r>
    <n v="1041"/>
    <x v="33"/>
    <s v="C300"/>
    <n v="2016"/>
    <n v="9"/>
    <s v="Other"/>
    <s v="White"/>
    <s v="Full"/>
    <n v="3.5"/>
    <s v="Gas"/>
    <x v="0"/>
    <n v="83000"/>
    <s v="Dammam"/>
    <x v="1"/>
    <n v="86000"/>
    <n v="58000"/>
    <n v="70000"/>
  </r>
  <r>
    <n v="1042"/>
    <x v="19"/>
    <s v="Eado"/>
    <n v="2020"/>
    <n v="5"/>
    <s v="Saudi"/>
    <s v="Red"/>
    <s v="Full"/>
    <n v="1.6"/>
    <s v="Gas"/>
    <x v="0"/>
    <n v="9061"/>
    <s v="Dammam"/>
    <x v="1"/>
    <n v="50000"/>
    <n v="58000"/>
    <n v="44000"/>
  </r>
  <r>
    <n v="1043"/>
    <x v="3"/>
    <s v="Taurus"/>
    <n v="2013"/>
    <n v="12"/>
    <s v="Unknown"/>
    <s v="White"/>
    <s v="Standard"/>
    <n v="3.5"/>
    <s v="Gas"/>
    <x v="0"/>
    <n v="300000"/>
    <s v="Dammam"/>
    <x v="1"/>
    <n v="40000"/>
    <n v="58000"/>
    <n v="55000"/>
  </r>
  <r>
    <n v="1044"/>
    <x v="0"/>
    <s v="Avanza"/>
    <n v="2015"/>
    <n v="10"/>
    <s v="Saudi"/>
    <s v="White"/>
    <s v="Standard"/>
    <n v="2.4"/>
    <s v="Gas"/>
    <x v="0"/>
    <n v="233000"/>
    <s v="Riyadh"/>
    <x v="0"/>
    <n v="28000"/>
    <n v="58000"/>
    <n v="65000"/>
  </r>
  <r>
    <n v="1045"/>
    <x v="1"/>
    <s v="LX"/>
    <n v="2012"/>
    <n v="13"/>
    <s v="Saudi"/>
    <s v="White"/>
    <s v="Full"/>
    <n v="5.7"/>
    <s v="Gas"/>
    <x v="0"/>
    <n v="201000"/>
    <s v="Dammam"/>
    <x v="1"/>
    <n v="152000"/>
    <n v="58000"/>
    <n v="142000"/>
  </r>
  <r>
    <n v="1046"/>
    <x v="13"/>
    <s v="Crosstour"/>
    <n v="2010"/>
    <n v="15"/>
    <s v="Saudi"/>
    <s v="Silver"/>
    <s v="Full"/>
    <n v="3.5"/>
    <s v="Gas"/>
    <x v="0"/>
    <n v="135000"/>
    <s v="Dammam"/>
    <x v="1"/>
    <n v="43000"/>
    <n v="58000"/>
    <n v="60500"/>
  </r>
  <r>
    <n v="1047"/>
    <x v="10"/>
    <s v="Accent"/>
    <n v="2019"/>
    <n v="6"/>
    <s v="Saudi"/>
    <s v="White"/>
    <s v="Standard"/>
    <n v="1.4"/>
    <s v="Gas"/>
    <x v="0"/>
    <n v="57000"/>
    <s v="Dammam"/>
    <x v="1"/>
    <n v="35000"/>
    <n v="58000"/>
    <n v="42000"/>
  </r>
  <r>
    <n v="1048"/>
    <x v="10"/>
    <s v="Senta fe"/>
    <n v="2016"/>
    <n v="9"/>
    <s v="Saudi"/>
    <s v="White"/>
    <s v="Semi Full"/>
    <n v="3.3"/>
    <s v="Gas"/>
    <x v="0"/>
    <n v="212000"/>
    <s v="Dammam"/>
    <x v="1"/>
    <n v="57000"/>
    <n v="58000"/>
    <n v="42000"/>
  </r>
  <r>
    <n v="1049"/>
    <x v="13"/>
    <s v="Civic"/>
    <n v="2005"/>
    <n v="20"/>
    <s v="Saudi"/>
    <s v="White"/>
    <s v="Standard"/>
    <n v="1.7"/>
    <s v="Gas"/>
    <x v="1"/>
    <n v="400"/>
    <s v="Dammam"/>
    <x v="1"/>
    <n v="7000"/>
    <n v="58000"/>
    <n v="60500"/>
  </r>
  <r>
    <n v="1050"/>
    <x v="0"/>
    <s v="Camry"/>
    <n v="2014"/>
    <n v="11"/>
    <s v="Gulf Arabic"/>
    <s v="White"/>
    <s v="Standard"/>
    <n v="2.5"/>
    <s v="Gas"/>
    <x v="0"/>
    <n v="130000"/>
    <s v="Jeddah"/>
    <x v="3"/>
    <n v="37000"/>
    <n v="58000"/>
    <n v="65000"/>
  </r>
  <r>
    <n v="1051"/>
    <x v="13"/>
    <s v="Accord"/>
    <n v="2019"/>
    <n v="6"/>
    <s v="Gulf Arabic"/>
    <s v="Silver"/>
    <s v="Full"/>
    <n v="1.5"/>
    <s v="Gas"/>
    <x v="0"/>
    <n v="8200"/>
    <s v="Dammam"/>
    <x v="1"/>
    <n v="107000"/>
    <n v="58000"/>
    <n v="60500"/>
  </r>
  <r>
    <n v="1052"/>
    <x v="21"/>
    <s v="Challenger"/>
    <n v="2013"/>
    <n v="12"/>
    <s v="Saudi"/>
    <s v="Grey"/>
    <s v="Full"/>
    <n v="6.4"/>
    <s v="Gas"/>
    <x v="0"/>
    <n v="249000"/>
    <s v="Jeddah"/>
    <x v="3"/>
    <n v="70000"/>
    <n v="58000"/>
    <n v="71000"/>
  </r>
  <r>
    <n v="1053"/>
    <x v="6"/>
    <n v="6"/>
    <n v="2017"/>
    <n v="8"/>
    <s v="Saudi"/>
    <s v="Red"/>
    <s v="Standard"/>
    <n v="2.5"/>
    <s v="Gas"/>
    <x v="0"/>
    <n v="91170"/>
    <s v="Riyadh"/>
    <x v="0"/>
    <n v="60500"/>
    <n v="58000"/>
    <n v="56000"/>
  </r>
  <r>
    <n v="1054"/>
    <x v="0"/>
    <s v="Camry"/>
    <n v="2001"/>
    <n v="24"/>
    <s v="Saudi"/>
    <s v="Silver"/>
    <s v="Standard"/>
    <n v="2.5"/>
    <s v="Gas"/>
    <x v="1"/>
    <n v="439000"/>
    <s v="Dammam"/>
    <x v="1"/>
    <n v="12000"/>
    <n v="58000"/>
    <n v="65000"/>
  </r>
  <r>
    <n v="1055"/>
    <x v="0"/>
    <s v="Land Cruiser"/>
    <n v="2016"/>
    <n v="9"/>
    <s v="Gulf Arabic"/>
    <s v="White"/>
    <s v="Full"/>
    <n v="4.5999999999999996"/>
    <s v="Gas"/>
    <x v="0"/>
    <n v="42000"/>
    <s v="Riyadh"/>
    <x v="0"/>
    <n v="138000"/>
    <n v="58000"/>
    <n v="65000"/>
  </r>
  <r>
    <n v="1056"/>
    <x v="0"/>
    <s v="Prado"/>
    <n v="2019"/>
    <n v="6"/>
    <s v="Gulf Arabic"/>
    <s v="White"/>
    <s v="Full"/>
    <n v="4"/>
    <s v="Gas"/>
    <x v="0"/>
    <n v="58000"/>
    <s v="Riyadh"/>
    <x v="0"/>
    <n v="151000"/>
    <n v="58000"/>
    <n v="65000"/>
  </r>
  <r>
    <n v="1057"/>
    <x v="4"/>
    <s v="Sunny"/>
    <n v="2019"/>
    <n v="6"/>
    <s v="Saudi"/>
    <s v="White"/>
    <s v="Standard"/>
    <n v="1.5"/>
    <s v="Gas"/>
    <x v="0"/>
    <n v="55526"/>
    <s v="Riyadh"/>
    <x v="0"/>
    <n v="27500"/>
    <n v="58000"/>
    <n v="36500"/>
  </r>
  <r>
    <n v="1058"/>
    <x v="0"/>
    <s v="Hilux"/>
    <n v="2016"/>
    <n v="9"/>
    <s v="Saudi"/>
    <s v="White"/>
    <s v="Semi Full"/>
    <n v="2.7"/>
    <s v="Gas"/>
    <x v="1"/>
    <n v="156495"/>
    <s v="Riyadh"/>
    <x v="0"/>
    <n v="62500"/>
    <n v="58000"/>
    <n v="65000"/>
  </r>
  <r>
    <n v="1059"/>
    <x v="3"/>
    <s v="Expedition"/>
    <n v="2014"/>
    <n v="11"/>
    <s v="Saudi"/>
    <s v="White"/>
    <s v="Standard"/>
    <n v="5.4"/>
    <s v="Gas"/>
    <x v="0"/>
    <n v="97000"/>
    <s v="Riyadh"/>
    <x v="0"/>
    <n v="55000"/>
    <n v="58000"/>
    <n v="55000"/>
  </r>
  <r>
    <n v="1060"/>
    <x v="7"/>
    <s v="S"/>
    <n v="2007"/>
    <n v="18"/>
    <s v="Other"/>
    <s v="Bronze"/>
    <s v="Full"/>
    <n v="4"/>
    <s v="Gas"/>
    <x v="0"/>
    <n v="315000"/>
    <s v="Dammam"/>
    <x v="1"/>
    <n v="42000"/>
    <n v="58000"/>
    <n v="145000"/>
  </r>
  <r>
    <n v="1061"/>
    <x v="10"/>
    <s v="Elantra"/>
    <n v="2016"/>
    <n v="9"/>
    <s v="Other"/>
    <s v="White"/>
    <s v="Standard"/>
    <n v="1.6"/>
    <s v="Diesel"/>
    <x v="0"/>
    <n v="55000"/>
    <s v="Riyadh"/>
    <x v="0"/>
    <n v="48000"/>
    <n v="58000"/>
    <n v="42000"/>
  </r>
  <r>
    <n v="1062"/>
    <x v="4"/>
    <s v="Datsun"/>
    <n v="2015"/>
    <n v="10"/>
    <s v="Saudi"/>
    <s v="White"/>
    <s v="Full"/>
    <n v="2.4"/>
    <s v="Gas"/>
    <x v="1"/>
    <n v="212000"/>
    <s v="Riyadh"/>
    <x v="0"/>
    <n v="42000"/>
    <n v="58000"/>
    <n v="36500"/>
  </r>
  <r>
    <n v="1063"/>
    <x v="1"/>
    <s v="ES"/>
    <n v="2016"/>
    <n v="9"/>
    <s v="Other"/>
    <s v="Another Color"/>
    <s v="Full"/>
    <n v="3.5"/>
    <s v="Gas"/>
    <x v="0"/>
    <n v="87000"/>
    <s v="Dammam"/>
    <x v="1"/>
    <n v="119000"/>
    <n v="58000"/>
    <n v="142000"/>
  </r>
  <r>
    <n v="1064"/>
    <x v="7"/>
    <s v="C"/>
    <n v="2017"/>
    <n v="8"/>
    <s v="Other"/>
    <s v="White"/>
    <s v="Full"/>
    <n v="2"/>
    <s v="Gas"/>
    <x v="0"/>
    <n v="54000"/>
    <s v="Dammam"/>
    <x v="1"/>
    <n v="153000"/>
    <n v="58000"/>
    <n v="145000"/>
  </r>
  <r>
    <n v="1065"/>
    <x v="13"/>
    <s v="Accord"/>
    <n v="2016"/>
    <n v="9"/>
    <s v="Gulf Arabic"/>
    <s v="Red"/>
    <s v="Semi Full"/>
    <n v="2.4"/>
    <s v="Gas"/>
    <x v="0"/>
    <n v="80000"/>
    <s v="Riyadh"/>
    <x v="0"/>
    <n v="69000"/>
    <n v="58000"/>
    <n v="60500"/>
  </r>
  <r>
    <n v="1066"/>
    <x v="8"/>
    <s v="Cerato"/>
    <n v="2018"/>
    <n v="7"/>
    <s v="Saudi"/>
    <s v="White"/>
    <s v="Standard"/>
    <n v="1.6"/>
    <s v="Gas"/>
    <x v="0"/>
    <n v="127000"/>
    <s v="Riyadh"/>
    <x v="0"/>
    <n v="41500"/>
    <n v="58000"/>
    <n v="40000"/>
  </r>
  <r>
    <n v="1067"/>
    <x v="10"/>
    <s v="Accent"/>
    <n v="2017"/>
    <n v="8"/>
    <s v="Saudi"/>
    <s v="White"/>
    <s v="Semi Full"/>
    <n v="1.6"/>
    <s v="Gas"/>
    <x v="0"/>
    <n v="114482"/>
    <s v="Riyadh"/>
    <x v="0"/>
    <n v="30000"/>
    <n v="58000"/>
    <n v="42000"/>
  </r>
  <r>
    <n v="1068"/>
    <x v="8"/>
    <s v="Cerato"/>
    <n v="2014"/>
    <n v="11"/>
    <s v="Saudi"/>
    <s v="Silver"/>
    <s v="Semi Full"/>
    <n v="1.6"/>
    <s v="Gas"/>
    <x v="0"/>
    <n v="175000"/>
    <s v="Dammam"/>
    <x v="1"/>
    <n v="25000"/>
    <n v="58000"/>
    <n v="40000"/>
  </r>
  <r>
    <n v="1069"/>
    <x v="7"/>
    <s v="CLS"/>
    <n v="2007"/>
    <n v="18"/>
    <s v="Saudi"/>
    <s v="Black"/>
    <s v="Full"/>
    <n v="6.3"/>
    <s v="Gas"/>
    <x v="0"/>
    <n v="178000"/>
    <s v="Dammam"/>
    <x v="1"/>
    <n v="33000"/>
    <n v="58000"/>
    <n v="145000"/>
  </r>
  <r>
    <n v="1070"/>
    <x v="0"/>
    <s v="Yaris"/>
    <n v="2018"/>
    <n v="7"/>
    <s v="Saudi"/>
    <s v="Brown"/>
    <s v="Standard"/>
    <n v="1.5"/>
    <s v="Gas"/>
    <x v="0"/>
    <n v="122000"/>
    <s v="Dammam"/>
    <x v="1"/>
    <n v="37000"/>
    <n v="58000"/>
    <n v="65000"/>
  </r>
  <r>
    <n v="1071"/>
    <x v="26"/>
    <s v="Range Rover"/>
    <n v="2008"/>
    <n v="17"/>
    <s v="Saudi"/>
    <s v="Black"/>
    <s v="Full"/>
    <n v="5"/>
    <s v="Gas"/>
    <x v="0"/>
    <n v="300000"/>
    <s v="Dammam"/>
    <x v="1"/>
    <n v="27000"/>
    <n v="58000"/>
    <n v="242500"/>
  </r>
  <r>
    <n v="1072"/>
    <x v="10"/>
    <s v="H1"/>
    <n v="2016"/>
    <n v="9"/>
    <s v="Saudi"/>
    <s v="Silver"/>
    <s v="Semi Full"/>
    <n v="2.4"/>
    <s v="Gas"/>
    <x v="0"/>
    <n v="91000"/>
    <s v="Dammam"/>
    <x v="1"/>
    <n v="52000"/>
    <n v="58000"/>
    <n v="42000"/>
  </r>
  <r>
    <n v="1073"/>
    <x v="10"/>
    <s v="Elantra"/>
    <n v="2017"/>
    <n v="8"/>
    <s v="Saudi"/>
    <s v="White"/>
    <s v="Semi Full"/>
    <n v="2"/>
    <s v="Gas"/>
    <x v="0"/>
    <n v="126009"/>
    <s v="Riyadh"/>
    <x v="0"/>
    <n v="40500"/>
    <n v="58000"/>
    <n v="42000"/>
  </r>
  <r>
    <n v="1074"/>
    <x v="4"/>
    <s v="Bus Urvan"/>
    <n v="2010"/>
    <n v="15"/>
    <s v="Gulf Arabic"/>
    <s v="White"/>
    <s v="Full"/>
    <n v="2.7"/>
    <s v="Gas"/>
    <x v="1"/>
    <n v="2012"/>
    <s v="Dammam"/>
    <x v="1"/>
    <n v="14500"/>
    <n v="58000"/>
    <n v="36500"/>
  </r>
  <r>
    <n v="1075"/>
    <x v="6"/>
    <n v="2"/>
    <n v="2011"/>
    <n v="14"/>
    <s v="Saudi"/>
    <s v="Silver"/>
    <s v="Standard"/>
    <n v="1.5"/>
    <s v="Gas"/>
    <x v="0"/>
    <n v="37000"/>
    <s v="Riyadh"/>
    <x v="0"/>
    <n v="14000"/>
    <n v="58000"/>
    <n v="56000"/>
  </r>
  <r>
    <n v="1076"/>
    <x v="10"/>
    <s v="Accent"/>
    <n v="2017"/>
    <n v="8"/>
    <s v="Saudi"/>
    <s v="White"/>
    <s v="Standard"/>
    <n v="1.4"/>
    <s v="Gas"/>
    <x v="0"/>
    <n v="183000"/>
    <s v="Riyadh"/>
    <x v="0"/>
    <n v="27000"/>
    <n v="58000"/>
    <n v="42000"/>
  </r>
  <r>
    <n v="1077"/>
    <x v="10"/>
    <s v="Accent"/>
    <n v="2017"/>
    <n v="8"/>
    <s v="Saudi"/>
    <s v="White"/>
    <s v="Semi Full"/>
    <n v="1.6"/>
    <s v="Gas"/>
    <x v="0"/>
    <n v="168347"/>
    <s v="Riyadh"/>
    <x v="0"/>
    <n v="30000"/>
    <n v="58000"/>
    <n v="42000"/>
  </r>
  <r>
    <n v="1078"/>
    <x v="0"/>
    <s v="Corolla"/>
    <n v="2016"/>
    <n v="9"/>
    <s v="Saudi"/>
    <s v="White"/>
    <s v="Standard"/>
    <n v="1.6"/>
    <s v="Gas"/>
    <x v="0"/>
    <n v="270000"/>
    <s v="Riyadh"/>
    <x v="0"/>
    <n v="33000"/>
    <n v="58000"/>
    <n v="65000"/>
  </r>
  <r>
    <n v="1079"/>
    <x v="3"/>
    <s v="Fusion"/>
    <n v="2012"/>
    <n v="13"/>
    <s v="Saudi"/>
    <s v="Silver"/>
    <s v="Semi Full"/>
    <n v="2.5"/>
    <s v="Gas"/>
    <x v="0"/>
    <n v="240000"/>
    <s v="Jeddah"/>
    <x v="3"/>
    <n v="19500"/>
    <n v="58000"/>
    <n v="55000"/>
  </r>
  <r>
    <n v="1080"/>
    <x v="13"/>
    <s v="Accord"/>
    <n v="2018"/>
    <n v="7"/>
    <s v="Saudi"/>
    <s v="White"/>
    <s v="Semi Full"/>
    <n v="1.6"/>
    <s v="Gas"/>
    <x v="0"/>
    <n v="32000"/>
    <s v="Jeddah"/>
    <x v="3"/>
    <n v="97000"/>
    <n v="58000"/>
    <n v="60500"/>
  </r>
  <r>
    <n v="1081"/>
    <x v="10"/>
    <s v="H1"/>
    <n v="2016"/>
    <n v="9"/>
    <s v="Saudi"/>
    <s v="White"/>
    <s v="Semi Full"/>
    <n v="2.4"/>
    <s v="Gas"/>
    <x v="0"/>
    <n v="92000"/>
    <s v="Dammam"/>
    <x v="1"/>
    <n v="60000"/>
    <n v="58000"/>
    <n v="42000"/>
  </r>
  <r>
    <n v="1082"/>
    <x v="0"/>
    <s v="Hilux"/>
    <n v="2016"/>
    <n v="9"/>
    <s v="Gulf Arabic"/>
    <s v="White"/>
    <s v="Semi Full"/>
    <n v="2.7"/>
    <s v="Gas"/>
    <x v="1"/>
    <n v="70000"/>
    <s v="Dammam"/>
    <x v="1"/>
    <n v="77000"/>
    <n v="58000"/>
    <n v="65000"/>
  </r>
  <r>
    <n v="1083"/>
    <x v="11"/>
    <s v="Impala"/>
    <n v="2016"/>
    <n v="9"/>
    <s v="Saudi"/>
    <s v="Black"/>
    <s v="Standard"/>
    <n v="3.5"/>
    <s v="Gas"/>
    <x v="0"/>
    <n v="192000"/>
    <s v="Dammam"/>
    <x v="1"/>
    <n v="65000"/>
    <n v="58000"/>
    <n v="60000"/>
  </r>
  <r>
    <n v="1084"/>
    <x v="5"/>
    <s v="Yukon"/>
    <n v="2010"/>
    <n v="15"/>
    <s v="Saudi"/>
    <s v="Golden"/>
    <s v="Standard"/>
    <n v="5.3"/>
    <s v="Gas"/>
    <x v="0"/>
    <n v="352000"/>
    <s v="Riyadh"/>
    <x v="0"/>
    <n v="42000"/>
    <n v="58000"/>
    <n v="72000"/>
  </r>
  <r>
    <n v="1085"/>
    <x v="0"/>
    <s v="Corolla"/>
    <n v="2016"/>
    <n v="9"/>
    <s v="Saudi"/>
    <s v="White"/>
    <s v="Standard"/>
    <n v="1.6"/>
    <s v="Gas"/>
    <x v="0"/>
    <n v="294000"/>
    <s v="Dammam"/>
    <x v="1"/>
    <n v="38500"/>
    <n v="58000"/>
    <n v="65000"/>
  </r>
  <r>
    <n v="1086"/>
    <x v="8"/>
    <s v="Rio"/>
    <n v="2017"/>
    <n v="8"/>
    <s v="Saudi"/>
    <s v="White"/>
    <s v="Standard"/>
    <n v="1.4"/>
    <s v="Gas"/>
    <x v="0"/>
    <n v="170000"/>
    <s v="Jeddah"/>
    <x v="3"/>
    <n v="26000"/>
    <n v="58000"/>
    <n v="40000"/>
  </r>
  <r>
    <n v="1087"/>
    <x v="10"/>
    <s v="Senta fe"/>
    <n v="2013"/>
    <n v="12"/>
    <s v="Saudi"/>
    <s v="White"/>
    <s v="Semi Full"/>
    <n v="3.3"/>
    <s v="Gas"/>
    <x v="0"/>
    <n v="16700"/>
    <s v="Jeddah"/>
    <x v="3"/>
    <n v="52000"/>
    <n v="58000"/>
    <n v="42000"/>
  </r>
  <r>
    <n v="1088"/>
    <x v="10"/>
    <s v="Azera"/>
    <n v="2015"/>
    <n v="10"/>
    <s v="Saudi"/>
    <s v="White"/>
    <s v="Full"/>
    <n v="3"/>
    <s v="Gas"/>
    <x v="0"/>
    <n v="272783"/>
    <s v="Dammam"/>
    <x v="1"/>
    <n v="36000"/>
    <n v="58000"/>
    <n v="42000"/>
  </r>
  <r>
    <n v="1089"/>
    <x v="7"/>
    <s v="GLE"/>
    <n v="2020"/>
    <n v="5"/>
    <s v="Saudi"/>
    <s v="Navy"/>
    <s v="Full"/>
    <n v="3"/>
    <s v="Gas"/>
    <x v="0"/>
    <n v="13000"/>
    <s v="Dammam"/>
    <x v="1"/>
    <n v="375000"/>
    <n v="58000"/>
    <n v="145000"/>
  </r>
  <r>
    <n v="1090"/>
    <x v="4"/>
    <s v="Patrol"/>
    <n v="1999"/>
    <n v="26"/>
    <s v="Saudi"/>
    <s v="Oily"/>
    <s v="Standard"/>
    <n v="1.6"/>
    <s v="Gas"/>
    <x v="1"/>
    <n v="600"/>
    <s v="Al-Medina"/>
    <x v="2"/>
    <n v="16000"/>
    <n v="58000"/>
    <n v="36500"/>
  </r>
  <r>
    <n v="1091"/>
    <x v="10"/>
    <s v="Accent"/>
    <n v="2018"/>
    <n v="7"/>
    <s v="Saudi"/>
    <s v="White"/>
    <s v="Standard"/>
    <n v="1.4"/>
    <s v="Gas"/>
    <x v="0"/>
    <n v="81000"/>
    <s v="Dammam"/>
    <x v="1"/>
    <n v="35500"/>
    <n v="58000"/>
    <n v="42000"/>
  </r>
  <r>
    <n v="1092"/>
    <x v="3"/>
    <s v="Marquis"/>
    <n v="2011"/>
    <n v="14"/>
    <s v="Other"/>
    <s v="Bronze"/>
    <s v="Semi Full"/>
    <n v="4.5999999999999996"/>
    <s v="Gas"/>
    <x v="0"/>
    <n v="300000"/>
    <s v="Riyadh"/>
    <x v="0"/>
    <n v="22000"/>
    <n v="58000"/>
    <n v="55000"/>
  </r>
  <r>
    <n v="1093"/>
    <x v="28"/>
    <s v="Gran Max"/>
    <n v="2014"/>
    <n v="11"/>
    <s v="Saudi"/>
    <s v="White"/>
    <s v="Standard"/>
    <n v="1.5"/>
    <s v="Gas"/>
    <x v="1"/>
    <n v="254000"/>
    <s v="Riyadh"/>
    <x v="0"/>
    <n v="25000"/>
    <n v="58000"/>
    <n v="32000"/>
  </r>
  <r>
    <n v="1094"/>
    <x v="1"/>
    <s v="RX"/>
    <n v="2017"/>
    <n v="8"/>
    <s v="Gulf Arabic"/>
    <s v="Black"/>
    <s v="Full"/>
    <n v="3.5"/>
    <s v="Gas"/>
    <x v="0"/>
    <n v="59073"/>
    <s v="Riyadh"/>
    <x v="0"/>
    <n v="186500"/>
    <n v="58000"/>
    <n v="142000"/>
  </r>
  <r>
    <n v="1095"/>
    <x v="0"/>
    <s v="Prado"/>
    <n v="2019"/>
    <n v="6"/>
    <s v="Gulf Arabic"/>
    <s v="White"/>
    <s v="Full"/>
    <n v="4"/>
    <s v="Gas"/>
    <x v="0"/>
    <n v="82000"/>
    <s v="Riyadh"/>
    <x v="0"/>
    <n v="149500"/>
    <n v="58000"/>
    <n v="65000"/>
  </r>
  <r>
    <n v="1096"/>
    <x v="3"/>
    <s v="Taurus"/>
    <n v="2015"/>
    <n v="10"/>
    <s v="Other"/>
    <s v="Another Color"/>
    <s v="Semi Full"/>
    <n v="3.5"/>
    <s v="Gas"/>
    <x v="0"/>
    <n v="120000"/>
    <s v="Dammam"/>
    <x v="1"/>
    <n v="65000"/>
    <n v="58000"/>
    <n v="55000"/>
  </r>
  <r>
    <n v="1097"/>
    <x v="1"/>
    <s v="ES"/>
    <n v="2017"/>
    <n v="8"/>
    <s v="Gulf Arabic"/>
    <s v="White"/>
    <s v="Full"/>
    <n v="3.5"/>
    <s v="Gas"/>
    <x v="0"/>
    <n v="85000"/>
    <s v="Riyadh"/>
    <x v="0"/>
    <n v="141000"/>
    <n v="58000"/>
    <n v="142000"/>
  </r>
  <r>
    <n v="1098"/>
    <x v="0"/>
    <s v="Hilux"/>
    <n v="2018"/>
    <n v="7"/>
    <s v="Saudi"/>
    <s v="White"/>
    <s v="Standard"/>
    <n v="2.7"/>
    <s v="Gas"/>
    <x v="1"/>
    <n v="59000"/>
    <s v="Jeddah"/>
    <x v="3"/>
    <n v="66000"/>
    <n v="58000"/>
    <n v="65000"/>
  </r>
  <r>
    <n v="1099"/>
    <x v="8"/>
    <s v="Cerato"/>
    <n v="2019"/>
    <n v="6"/>
    <s v="Saudi"/>
    <s v="White"/>
    <s v="Standard"/>
    <n v="1.6"/>
    <s v="Gas"/>
    <x v="0"/>
    <n v="43629"/>
    <s v="Jeddah"/>
    <x v="3"/>
    <n v="43500"/>
    <n v="58000"/>
    <n v="40000"/>
  </r>
  <r>
    <n v="1100"/>
    <x v="24"/>
    <s v="The 5"/>
    <n v="1997"/>
    <n v="28"/>
    <s v="Gulf Arabic"/>
    <s v="Green"/>
    <s v="Full"/>
    <n v="2"/>
    <s v="Gas"/>
    <x v="0"/>
    <n v="300000"/>
    <s v="Khobar"/>
    <x v="1"/>
    <n v="10000"/>
    <n v="58000"/>
    <n v="110000"/>
  </r>
  <r>
    <n v="1101"/>
    <x v="11"/>
    <s v="Malibu"/>
    <n v="2013"/>
    <n v="12"/>
    <s v="Saudi"/>
    <s v="Another Color"/>
    <s v="Semi Full"/>
    <n v="2.5"/>
    <s v="Gas"/>
    <x v="0"/>
    <n v="250000"/>
    <s v="Dammam"/>
    <x v="1"/>
    <n v="30000"/>
    <n v="58000"/>
    <n v="60000"/>
  </r>
  <r>
    <n v="1102"/>
    <x v="22"/>
    <s v="Passat"/>
    <n v="2015"/>
    <n v="10"/>
    <s v="Saudi"/>
    <s v="Black"/>
    <s v="Semi Full"/>
    <n v="2.5"/>
    <s v="Gas"/>
    <x v="0"/>
    <n v="143000"/>
    <s v="Makkah"/>
    <x v="3"/>
    <n v="36000"/>
    <n v="58000"/>
    <n v="49500"/>
  </r>
  <r>
    <n v="1103"/>
    <x v="0"/>
    <s v="Land Cruiser"/>
    <n v="2018"/>
    <n v="7"/>
    <s v="Saudi"/>
    <s v="White"/>
    <s v="Full"/>
    <n v="4.5999999999999996"/>
    <s v="Gas"/>
    <x v="0"/>
    <n v="124226"/>
    <s v="Riyadh"/>
    <x v="0"/>
    <n v="206500"/>
    <n v="58000"/>
    <n v="65000"/>
  </r>
  <r>
    <n v="1104"/>
    <x v="0"/>
    <s v="Land Cruiser"/>
    <n v="2015"/>
    <n v="10"/>
    <s v="Saudi"/>
    <s v="White"/>
    <s v="Full"/>
    <n v="5.7"/>
    <s v="Gas"/>
    <x v="0"/>
    <n v="153281"/>
    <s v="Riyadh"/>
    <x v="0"/>
    <n v="171500"/>
    <n v="58000"/>
    <n v="65000"/>
  </r>
  <r>
    <n v="1105"/>
    <x v="15"/>
    <s v="Duster"/>
    <n v="2016"/>
    <n v="9"/>
    <s v="Saudi"/>
    <s v="White"/>
    <s v="Standard"/>
    <n v="2"/>
    <s v="Gas"/>
    <x v="0"/>
    <n v="157000"/>
    <s v="Dammam"/>
    <x v="1"/>
    <n v="18000"/>
    <n v="58000"/>
    <n v="26000"/>
  </r>
  <r>
    <n v="1106"/>
    <x v="3"/>
    <s v="Explorer"/>
    <n v="2010"/>
    <n v="15"/>
    <s v="Other"/>
    <s v="Another Color"/>
    <s v="Standard"/>
    <n v="6.6"/>
    <s v="Gas"/>
    <x v="0"/>
    <n v="190000"/>
    <s v="Jeddah"/>
    <x v="3"/>
    <n v="20000"/>
    <n v="58000"/>
    <n v="55000"/>
  </r>
  <r>
    <n v="1107"/>
    <x v="10"/>
    <s v="Accent"/>
    <n v="2017"/>
    <n v="8"/>
    <s v="Saudi"/>
    <s v="White"/>
    <s v="Standard"/>
    <n v="1.6"/>
    <s v="Gas"/>
    <x v="0"/>
    <n v="109000"/>
    <s v="Dammam"/>
    <x v="1"/>
    <n v="33000"/>
    <n v="58000"/>
    <n v="42000"/>
  </r>
  <r>
    <n v="1108"/>
    <x v="11"/>
    <s v="Malibu"/>
    <n v="2017"/>
    <n v="8"/>
    <s v="Saudi"/>
    <s v="White"/>
    <s v="Semi Full"/>
    <n v="2.5"/>
    <s v="Gas"/>
    <x v="0"/>
    <n v="176000"/>
    <s v="Dammam"/>
    <x v="1"/>
    <n v="49000"/>
    <n v="58000"/>
    <n v="60000"/>
  </r>
  <r>
    <n v="1109"/>
    <x v="11"/>
    <s v="Tahoe"/>
    <n v="2008"/>
    <n v="17"/>
    <s v="Saudi"/>
    <s v="Black"/>
    <s v="Semi Full"/>
    <n v="5.7"/>
    <s v="Gas"/>
    <x v="0"/>
    <n v="330000"/>
    <s v="Riyadh"/>
    <x v="0"/>
    <n v="27000"/>
    <n v="58000"/>
    <n v="60000"/>
  </r>
  <r>
    <n v="1110"/>
    <x v="0"/>
    <s v="Land Cruiser"/>
    <n v="2019"/>
    <n v="6"/>
    <s v="Saudi"/>
    <s v="White"/>
    <s v="Standard"/>
    <n v="4"/>
    <s v="Gas"/>
    <x v="0"/>
    <n v="20000"/>
    <s v="Riyadh"/>
    <x v="0"/>
    <n v="181000"/>
    <n v="58000"/>
    <n v="65000"/>
  </r>
  <r>
    <n v="1111"/>
    <x v="6"/>
    <s v="CX5"/>
    <n v="2014"/>
    <n v="11"/>
    <s v="Gulf Arabic"/>
    <s v="Silver"/>
    <s v="Standard"/>
    <n v="2.5"/>
    <s v="Gas"/>
    <x v="0"/>
    <n v="110000"/>
    <s v="Riyadh"/>
    <x v="0"/>
    <n v="41000"/>
    <n v="58000"/>
    <n v="56000"/>
  </r>
  <r>
    <n v="1112"/>
    <x v="1"/>
    <s v="GS"/>
    <n v="2017"/>
    <n v="8"/>
    <s v="Saudi"/>
    <s v="Bronze"/>
    <s v="Full"/>
    <n v="3.5"/>
    <s v="Gas"/>
    <x v="0"/>
    <n v="80000"/>
    <s v="Dammam"/>
    <x v="1"/>
    <n v="175000"/>
    <n v="58000"/>
    <n v="142000"/>
  </r>
  <r>
    <n v="1113"/>
    <x v="4"/>
    <s v="VTC"/>
    <n v="2015"/>
    <n v="10"/>
    <s v="Saudi"/>
    <s v="White"/>
    <s v="Semi Full"/>
    <n v="4.8"/>
    <s v="Gas"/>
    <x v="1"/>
    <n v="10000"/>
    <s v="Jeddah"/>
    <x v="3"/>
    <n v="75000"/>
    <n v="58000"/>
    <n v="36500"/>
  </r>
  <r>
    <n v="1114"/>
    <x v="10"/>
    <s v="Senta fe"/>
    <n v="2011"/>
    <n v="14"/>
    <s v="Saudi"/>
    <s v="White"/>
    <s v="Semi Full"/>
    <n v="3.5"/>
    <s v="Gas"/>
    <x v="0"/>
    <n v="140000"/>
    <s v="Riyadh"/>
    <x v="0"/>
    <n v="39000"/>
    <n v="58000"/>
    <n v="42000"/>
  </r>
  <r>
    <n v="1115"/>
    <x v="0"/>
    <s v="Ciocca"/>
    <n v="2013"/>
    <n v="12"/>
    <s v="Saudi"/>
    <s v="White"/>
    <s v="Semi Full"/>
    <n v="5.7"/>
    <s v="Gas"/>
    <x v="0"/>
    <n v="235000"/>
    <s v="Al-Ahsa"/>
    <x v="1"/>
    <n v="85000"/>
    <n v="58000"/>
    <n v="65000"/>
  </r>
  <r>
    <n v="1116"/>
    <x v="4"/>
    <s v="Juke"/>
    <n v="2014"/>
    <n v="11"/>
    <s v="Saudi"/>
    <s v="Grey"/>
    <s v="Semi Full"/>
    <n v="1.5"/>
    <s v="Gas"/>
    <x v="0"/>
    <n v="225000"/>
    <s v="Riyadh"/>
    <x v="0"/>
    <n v="26000"/>
    <n v="58000"/>
    <n v="36500"/>
  </r>
  <r>
    <n v="1117"/>
    <x v="21"/>
    <s v="Charger"/>
    <n v="2016"/>
    <n v="9"/>
    <s v="Saudi"/>
    <s v="Grey"/>
    <s v="Semi Full"/>
    <n v="3.6"/>
    <s v="Gas"/>
    <x v="0"/>
    <n v="157136"/>
    <s v="Riyadh"/>
    <x v="0"/>
    <n v="84500"/>
    <n v="58000"/>
    <n v="71000"/>
  </r>
  <r>
    <n v="1118"/>
    <x v="25"/>
    <s v="Pajero"/>
    <n v="2017"/>
    <n v="8"/>
    <s v="Saudi"/>
    <s v="White"/>
    <s v="Full"/>
    <n v="3.5"/>
    <s v="Gas"/>
    <x v="0"/>
    <n v="81000"/>
    <s v="Dammam"/>
    <x v="1"/>
    <n v="72000"/>
    <n v="58000"/>
    <n v="54000"/>
  </r>
  <r>
    <n v="1119"/>
    <x v="32"/>
    <s v="CT-S"/>
    <n v="2019"/>
    <n v="6"/>
    <s v="Saudi"/>
    <s v="White"/>
    <s v="Semi Full"/>
    <n v="2"/>
    <s v="Gas"/>
    <x v="0"/>
    <n v="43000"/>
    <s v="Dammam"/>
    <x v="1"/>
    <n v="135000"/>
    <n v="58000"/>
    <n v="130000"/>
  </r>
  <r>
    <n v="1120"/>
    <x v="19"/>
    <s v="Eado"/>
    <n v="2020"/>
    <n v="5"/>
    <s v="Saudi"/>
    <s v="White"/>
    <s v="Standard"/>
    <n v="1.6"/>
    <s v="Gas"/>
    <x v="0"/>
    <n v="86000"/>
    <s v="Riyadh"/>
    <x v="0"/>
    <n v="42500"/>
    <n v="58000"/>
    <n v="44000"/>
  </r>
  <r>
    <n v="1121"/>
    <x v="11"/>
    <s v="Aveo"/>
    <n v="2007"/>
    <n v="18"/>
    <s v="Saudi"/>
    <s v="Navy"/>
    <s v="Standard"/>
    <n v="1.6"/>
    <s v="Gas"/>
    <x v="1"/>
    <n v="280"/>
    <s v="Taef"/>
    <x v="3"/>
    <n v="8000"/>
    <n v="58000"/>
    <n v="60000"/>
  </r>
  <r>
    <n v="1122"/>
    <x v="0"/>
    <s v="Innova"/>
    <n v="2014"/>
    <n v="11"/>
    <s v="Saudi"/>
    <s v="White"/>
    <s v="Standard"/>
    <n v="2.7"/>
    <s v="Gas"/>
    <x v="1"/>
    <n v="282000"/>
    <s v="Jubail"/>
    <x v="1"/>
    <n v="35000"/>
    <n v="58000"/>
    <n v="65000"/>
  </r>
  <r>
    <n v="1123"/>
    <x v="10"/>
    <s v="Sonata"/>
    <n v="2016"/>
    <n v="9"/>
    <s v="Gulf Arabic"/>
    <s v="Grey"/>
    <s v="Standard"/>
    <n v="2.4"/>
    <s v="Gas"/>
    <x v="0"/>
    <n v="94000"/>
    <s v="Makkah"/>
    <x v="3"/>
    <n v="50000"/>
    <n v="58000"/>
    <n v="42000"/>
  </r>
  <r>
    <n v="1124"/>
    <x v="0"/>
    <s v="Land Cruiser"/>
    <n v="2015"/>
    <n v="10"/>
    <s v="Saudi"/>
    <s v="White"/>
    <s v="Semi Full"/>
    <n v="5.7"/>
    <s v="Gas"/>
    <x v="0"/>
    <n v="170000"/>
    <s v="Riyadh"/>
    <x v="0"/>
    <n v="150000"/>
    <n v="58000"/>
    <n v="65000"/>
  </r>
  <r>
    <n v="1125"/>
    <x v="24"/>
    <s v="The 7"/>
    <n v="2014"/>
    <n v="11"/>
    <s v="Gulf Arabic"/>
    <s v="Silver"/>
    <s v="Full"/>
    <n v="2"/>
    <s v="Gas"/>
    <x v="0"/>
    <n v="139000"/>
    <s v="Riyadh"/>
    <x v="0"/>
    <n v="90000"/>
    <n v="58000"/>
    <n v="110000"/>
  </r>
  <r>
    <n v="1126"/>
    <x v="6"/>
    <n v="6"/>
    <n v="2019"/>
    <n v="6"/>
    <s v="Saudi"/>
    <s v="Black"/>
    <s v="Standard"/>
    <n v="2.5"/>
    <s v="Gas"/>
    <x v="0"/>
    <n v="66000"/>
    <s v="Dammam"/>
    <x v="1"/>
    <n v="72000"/>
    <n v="58000"/>
    <n v="56000"/>
  </r>
  <r>
    <n v="1127"/>
    <x v="0"/>
    <s v="Avanza"/>
    <n v="2016"/>
    <n v="9"/>
    <s v="Saudi"/>
    <s v="Blue"/>
    <s v="Standard"/>
    <n v="1.6"/>
    <s v="Gas"/>
    <x v="0"/>
    <n v="217"/>
    <s v="Jeddah"/>
    <x v="3"/>
    <n v="37500"/>
    <n v="58000"/>
    <n v="65000"/>
  </r>
  <r>
    <n v="1128"/>
    <x v="1"/>
    <s v="ES"/>
    <n v="2017"/>
    <n v="8"/>
    <s v="Gulf Arabic"/>
    <s v="White"/>
    <s v="Full"/>
    <n v="3.5"/>
    <s v="Gas"/>
    <x v="0"/>
    <n v="75000"/>
    <s v="Riyadh"/>
    <x v="0"/>
    <n v="141000"/>
    <n v="58000"/>
    <n v="142000"/>
  </r>
  <r>
    <n v="1129"/>
    <x v="0"/>
    <s v="Land Cruiser Pickup"/>
    <n v="2013"/>
    <n v="12"/>
    <s v="Saudi"/>
    <s v="Another Color"/>
    <s v="Full"/>
    <n v="4"/>
    <s v="Gas"/>
    <x v="1"/>
    <n v="73000"/>
    <s v="Jeddah"/>
    <x v="3"/>
    <n v="103000"/>
    <n v="58000"/>
    <n v="65000"/>
  </r>
  <r>
    <n v="1130"/>
    <x v="8"/>
    <s v="Cerato"/>
    <n v="2017"/>
    <n v="8"/>
    <s v="Saudi"/>
    <s v="Grey"/>
    <s v="Standard"/>
    <n v="1.6"/>
    <s v="Gas"/>
    <x v="0"/>
    <n v="97000"/>
    <s v="Riyadh"/>
    <x v="0"/>
    <n v="38500"/>
    <n v="58000"/>
    <n v="40000"/>
  </r>
  <r>
    <n v="1131"/>
    <x v="24"/>
    <s v="The 7"/>
    <n v="2006"/>
    <n v="19"/>
    <s v="Saudi"/>
    <s v="Red"/>
    <s v="Full"/>
    <n v="2.8"/>
    <s v="Gas"/>
    <x v="0"/>
    <n v="220"/>
    <s v="Jeddah"/>
    <x v="3"/>
    <n v="26000"/>
    <n v="58000"/>
    <n v="110000"/>
  </r>
  <r>
    <n v="1132"/>
    <x v="1"/>
    <s v="ES"/>
    <n v="2016"/>
    <n v="9"/>
    <s v="Other"/>
    <s v="White"/>
    <s v="Semi Full"/>
    <n v="3.5"/>
    <s v="Gas"/>
    <x v="0"/>
    <n v="95000"/>
    <s v="Al-Ahsa"/>
    <x v="1"/>
    <n v="103000"/>
    <n v="58000"/>
    <n v="142000"/>
  </r>
  <r>
    <n v="1133"/>
    <x v="0"/>
    <s v="Hilux"/>
    <n v="2020"/>
    <n v="5"/>
    <s v="Gulf Arabic"/>
    <s v="White"/>
    <s v="Semi Full"/>
    <n v="2.7"/>
    <s v="Gas"/>
    <x v="1"/>
    <n v="27000"/>
    <s v="Riyadh"/>
    <x v="0"/>
    <n v="104500"/>
    <n v="58000"/>
    <n v="65000"/>
  </r>
  <r>
    <n v="1134"/>
    <x v="0"/>
    <s v="Land Cruiser 70"/>
    <n v="2006"/>
    <n v="19"/>
    <s v="Saudi"/>
    <s v="Bronze"/>
    <s v="Standard"/>
    <n v="4.5"/>
    <s v="Gas"/>
    <x v="1"/>
    <n v="239"/>
    <s v="Aseer"/>
    <x v="4"/>
    <n v="70000"/>
    <n v="58000"/>
    <n v="65000"/>
  </r>
  <r>
    <n v="1135"/>
    <x v="25"/>
    <s v="Pajero"/>
    <n v="2017"/>
    <n v="8"/>
    <s v="Saudi"/>
    <s v="Another Color"/>
    <s v="Full"/>
    <n v="3.8"/>
    <s v="Gas"/>
    <x v="0"/>
    <n v="28000"/>
    <s v="Jeddah"/>
    <x v="3"/>
    <n v="88000"/>
    <n v="58000"/>
    <n v="54000"/>
  </r>
  <r>
    <n v="1136"/>
    <x v="10"/>
    <s v="Accent"/>
    <n v="2017"/>
    <n v="8"/>
    <s v="Saudi"/>
    <s v="White"/>
    <s v="Standard"/>
    <n v="1.4"/>
    <s v="Gas"/>
    <x v="0"/>
    <n v="32000"/>
    <s v="Dammam"/>
    <x v="1"/>
    <n v="33000"/>
    <n v="58000"/>
    <n v="42000"/>
  </r>
  <r>
    <n v="1137"/>
    <x v="0"/>
    <s v="Corolla"/>
    <n v="2018"/>
    <n v="7"/>
    <s v="Saudi"/>
    <s v="Grey"/>
    <s v="Standard"/>
    <n v="1.6"/>
    <s v="Gas"/>
    <x v="0"/>
    <n v="68000"/>
    <s v="Jeddah"/>
    <x v="3"/>
    <n v="44000"/>
    <n v="58000"/>
    <n v="65000"/>
  </r>
  <r>
    <n v="1138"/>
    <x v="10"/>
    <s v="Elantra"/>
    <n v="2018"/>
    <n v="7"/>
    <s v="Saudi"/>
    <s v="Brown"/>
    <s v="Standard"/>
    <n v="1.6"/>
    <s v="Gas"/>
    <x v="0"/>
    <n v="91700"/>
    <s v="Dammam"/>
    <x v="1"/>
    <n v="48000"/>
    <n v="58000"/>
    <n v="42000"/>
  </r>
  <r>
    <n v="1139"/>
    <x v="3"/>
    <s v="Mustang"/>
    <n v="2019"/>
    <n v="6"/>
    <s v="Other"/>
    <s v="Red"/>
    <s v="Full"/>
    <n v="2.2999999999999998"/>
    <s v="Gas"/>
    <x v="0"/>
    <n v="41000"/>
    <s v="Dammam"/>
    <x v="1"/>
    <n v="123000"/>
    <n v="58000"/>
    <n v="55000"/>
  </r>
  <r>
    <n v="1140"/>
    <x v="40"/>
    <s v="H-2"/>
    <n v="2008"/>
    <n v="17"/>
    <s v="Saudi"/>
    <s v="Blue"/>
    <s v="Full"/>
    <n v="6.2"/>
    <s v="Gas"/>
    <x v="0"/>
    <n v="208"/>
    <s v="Riyadh"/>
    <x v="0"/>
    <n v="96000"/>
    <n v="58000"/>
    <n v="30000"/>
  </r>
  <r>
    <n v="1141"/>
    <x v="0"/>
    <s v="Hilux"/>
    <n v="2018"/>
    <n v="7"/>
    <s v="Saudi"/>
    <s v="White"/>
    <s v="Standard"/>
    <n v="2.7"/>
    <s v="Gas"/>
    <x v="1"/>
    <n v="126000"/>
    <s v="Riyadh"/>
    <x v="0"/>
    <n v="82000"/>
    <n v="58000"/>
    <n v="65000"/>
  </r>
  <r>
    <n v="1142"/>
    <x v="1"/>
    <s v="RX"/>
    <n v="2015"/>
    <n v="10"/>
    <s v="Saudi"/>
    <s v="Grey"/>
    <s v="Standard"/>
    <n v="3.5"/>
    <s v="Gas"/>
    <x v="0"/>
    <n v="70000"/>
    <s v="Jeddah"/>
    <x v="3"/>
    <n v="95000"/>
    <n v="58000"/>
    <n v="142000"/>
  </r>
  <r>
    <n v="1143"/>
    <x v="2"/>
    <s v="Wrangler"/>
    <n v="2015"/>
    <n v="10"/>
    <s v="Saudi"/>
    <s v="Black"/>
    <s v="Full"/>
    <n v="3.5"/>
    <s v="Gas"/>
    <x v="0"/>
    <n v="27956"/>
    <s v="Jeddah"/>
    <x v="3"/>
    <n v="105000"/>
    <n v="58000"/>
    <n v="83000"/>
  </r>
  <r>
    <n v="1144"/>
    <x v="1"/>
    <s v="ES"/>
    <n v="2016"/>
    <n v="9"/>
    <s v="Gulf Arabic"/>
    <s v="Bronze"/>
    <s v="Semi Full"/>
    <n v="2.6"/>
    <s v="Gas"/>
    <x v="0"/>
    <n v="92000"/>
    <s v="Dammam"/>
    <x v="1"/>
    <n v="98000"/>
    <n v="58000"/>
    <n v="142000"/>
  </r>
  <r>
    <n v="1145"/>
    <x v="3"/>
    <s v="Marquis"/>
    <n v="2008"/>
    <n v="17"/>
    <s v="Other"/>
    <s v="Silver"/>
    <s v="Full"/>
    <n v="4.5999999999999996"/>
    <s v="Gas"/>
    <x v="0"/>
    <n v="171000"/>
    <s v="Riyadh"/>
    <x v="0"/>
    <n v="27000"/>
    <n v="58000"/>
    <n v="55000"/>
  </r>
  <r>
    <n v="1146"/>
    <x v="11"/>
    <s v="Tahoe"/>
    <n v="2011"/>
    <n v="14"/>
    <s v="Saudi"/>
    <s v="Grey"/>
    <s v="Standard"/>
    <n v="5.3"/>
    <s v="Gas"/>
    <x v="0"/>
    <n v="304000"/>
    <s v="Jubail"/>
    <x v="1"/>
    <n v="50000"/>
    <n v="58000"/>
    <n v="60000"/>
  </r>
  <r>
    <n v="1147"/>
    <x v="41"/>
    <s v="Other"/>
    <n v="2007"/>
    <n v="18"/>
    <s v="Saudi"/>
    <s v="Red"/>
    <s v="Standard"/>
    <n v="3.5"/>
    <s v="Gas"/>
    <x v="1"/>
    <n v="125"/>
    <s v="Qassim"/>
    <x v="6"/>
    <n v="7000"/>
    <n v="58000"/>
    <n v="32500"/>
  </r>
  <r>
    <n v="1148"/>
    <x v="10"/>
    <s v="Sonata"/>
    <n v="2019"/>
    <n v="6"/>
    <s v="Saudi"/>
    <s v="Silver"/>
    <s v="Standard"/>
    <n v="2.4"/>
    <s v="Gas"/>
    <x v="0"/>
    <n v="129413"/>
    <s v="Riyadh"/>
    <x v="0"/>
    <n v="57500"/>
    <n v="58000"/>
    <n v="42000"/>
  </r>
  <r>
    <n v="1149"/>
    <x v="8"/>
    <s v="Sorento"/>
    <n v="2017"/>
    <n v="8"/>
    <s v="Saudi"/>
    <s v="Another Color"/>
    <s v="Semi Full"/>
    <n v="3.5"/>
    <s v="Gas"/>
    <x v="0"/>
    <n v="79260"/>
    <s v="Dammam"/>
    <x v="1"/>
    <n v="70000"/>
    <n v="58000"/>
    <n v="40000"/>
  </r>
  <r>
    <n v="1150"/>
    <x v="0"/>
    <s v="Innova"/>
    <n v="2015"/>
    <n v="10"/>
    <s v="Saudi"/>
    <s v="Grey"/>
    <s v="Standard"/>
    <n v="2.7"/>
    <s v="Gas"/>
    <x v="0"/>
    <n v="230000"/>
    <s v="Dammam"/>
    <x v="1"/>
    <n v="45000"/>
    <n v="58000"/>
    <n v="65000"/>
  </r>
  <r>
    <n v="1151"/>
    <x v="10"/>
    <s v="Azera"/>
    <n v="2012"/>
    <n v="13"/>
    <s v="Saudi"/>
    <s v="Another Color"/>
    <s v="Semi Full"/>
    <n v="3"/>
    <s v="Gas"/>
    <x v="0"/>
    <n v="380000"/>
    <s v="Aseer"/>
    <x v="4"/>
    <n v="24000"/>
    <n v="58000"/>
    <n v="42000"/>
  </r>
  <r>
    <n v="1152"/>
    <x v="4"/>
    <s v="Datsun"/>
    <n v="2015"/>
    <n v="10"/>
    <s v="Saudi"/>
    <s v="White"/>
    <s v="Standard"/>
    <n v="2.4"/>
    <s v="Gas"/>
    <x v="1"/>
    <n v="77000"/>
    <s v="Jeddah"/>
    <x v="3"/>
    <n v="53000"/>
    <n v="58000"/>
    <n v="36500"/>
  </r>
  <r>
    <n v="1153"/>
    <x v="0"/>
    <s v="Hilux"/>
    <n v="2015"/>
    <n v="10"/>
    <s v="Gulf Arabic"/>
    <s v="White"/>
    <s v="Semi Full"/>
    <n v="2.7"/>
    <s v="Gas"/>
    <x v="1"/>
    <n v="246000"/>
    <s v="Dammam"/>
    <x v="1"/>
    <n v="57000"/>
    <n v="58000"/>
    <n v="65000"/>
  </r>
  <r>
    <n v="1154"/>
    <x v="3"/>
    <s v="Taurus"/>
    <n v="2014"/>
    <n v="11"/>
    <s v="Saudi"/>
    <s v="Orange"/>
    <s v="Standard"/>
    <n v="2"/>
    <s v="Gas"/>
    <x v="0"/>
    <n v="152000"/>
    <s v="Dammam"/>
    <x v="1"/>
    <n v="55000"/>
    <n v="58000"/>
    <n v="55000"/>
  </r>
  <r>
    <n v="1155"/>
    <x v="10"/>
    <s v="Sonata"/>
    <n v="2018"/>
    <n v="7"/>
    <s v="Saudi"/>
    <s v="Brown"/>
    <s v="Semi Full"/>
    <n v="2.4"/>
    <s v="Gas"/>
    <x v="0"/>
    <n v="90000"/>
    <s v="Riyadh"/>
    <x v="0"/>
    <n v="57000"/>
    <n v="58000"/>
    <n v="42000"/>
  </r>
  <r>
    <n v="1156"/>
    <x v="0"/>
    <s v="Previa"/>
    <n v="2017"/>
    <n v="8"/>
    <s v="Gulf Arabic"/>
    <s v="White"/>
    <s v="Standard"/>
    <n v="2.4"/>
    <s v="Gas"/>
    <x v="0"/>
    <n v="139000"/>
    <s v="Riyadh"/>
    <x v="0"/>
    <n v="62000"/>
    <n v="58000"/>
    <n v="65000"/>
  </r>
  <r>
    <n v="1157"/>
    <x v="3"/>
    <s v="Edge"/>
    <n v="2013"/>
    <n v="12"/>
    <s v="Saudi"/>
    <s v="Silver"/>
    <s v="Standard"/>
    <n v="3.5"/>
    <s v="Gas"/>
    <x v="0"/>
    <n v="208000"/>
    <s v="Makkah"/>
    <x v="3"/>
    <n v="39000"/>
    <n v="58000"/>
    <n v="55000"/>
  </r>
  <r>
    <n v="1158"/>
    <x v="8"/>
    <s v="Sportage"/>
    <n v="2019"/>
    <n v="6"/>
    <s v="Saudi"/>
    <s v="Blue"/>
    <s v="Standard"/>
    <n v="1.6"/>
    <s v="Gas"/>
    <x v="0"/>
    <n v="69358"/>
    <s v="Riyadh"/>
    <x v="0"/>
    <n v="60500"/>
    <n v="58000"/>
    <n v="40000"/>
  </r>
  <r>
    <n v="1159"/>
    <x v="42"/>
    <s v="Partner"/>
    <n v="2016"/>
    <n v="9"/>
    <s v="Saudi"/>
    <s v="White"/>
    <s v="Standard"/>
    <n v="1.6"/>
    <s v="Gas"/>
    <x v="1"/>
    <n v="114000"/>
    <s v="Dammam"/>
    <x v="1"/>
    <n v="22000"/>
    <n v="58000"/>
    <n v="23500"/>
  </r>
  <r>
    <n v="1160"/>
    <x v="13"/>
    <s v="Accord"/>
    <n v="2014"/>
    <n v="11"/>
    <s v="Saudi"/>
    <s v="White"/>
    <s v="Semi Full"/>
    <n v="2.4"/>
    <s v="Gas"/>
    <x v="0"/>
    <n v="202000"/>
    <s v="Riyadh"/>
    <x v="0"/>
    <n v="54000"/>
    <n v="58000"/>
    <n v="60500"/>
  </r>
  <r>
    <n v="1161"/>
    <x v="20"/>
    <n v="360"/>
    <n v="2018"/>
    <n v="7"/>
    <s v="Saudi"/>
    <s v="Golden"/>
    <s v="Standard"/>
    <n v="1.5"/>
    <s v="Gas"/>
    <x v="0"/>
    <n v="50000"/>
    <s v="Riyadh"/>
    <x v="0"/>
    <n v="26500"/>
    <n v="58000"/>
    <n v="48000"/>
  </r>
  <r>
    <n v="1162"/>
    <x v="3"/>
    <s v="Expedition"/>
    <n v="2013"/>
    <n v="12"/>
    <s v="Saudi"/>
    <s v="White"/>
    <s v="Full"/>
    <n v="5"/>
    <s v="Gas"/>
    <x v="0"/>
    <n v="195000"/>
    <s v="Jeddah"/>
    <x v="3"/>
    <n v="70000"/>
    <n v="58000"/>
    <n v="55000"/>
  </r>
  <r>
    <n v="1163"/>
    <x v="3"/>
    <s v="Taurus"/>
    <n v="2016"/>
    <n v="9"/>
    <s v="Other"/>
    <s v="White"/>
    <s v="Semi Full"/>
    <n v="3.5"/>
    <s v="Gas"/>
    <x v="0"/>
    <n v="108000"/>
    <s v="Dammam"/>
    <x v="1"/>
    <n v="79000"/>
    <n v="58000"/>
    <n v="55000"/>
  </r>
  <r>
    <n v="1164"/>
    <x v="6"/>
    <n v="6"/>
    <n v="2014"/>
    <n v="11"/>
    <s v="Saudi"/>
    <s v="White"/>
    <s v="Semi Full"/>
    <n v="2.5"/>
    <s v="Gas"/>
    <x v="0"/>
    <n v="185000"/>
    <s v="Al-Medina"/>
    <x v="2"/>
    <n v="45000"/>
    <n v="58000"/>
    <n v="56000"/>
  </r>
  <r>
    <n v="1165"/>
    <x v="1"/>
    <s v="GX"/>
    <n v="2015"/>
    <n v="10"/>
    <s v="Saudi"/>
    <s v="White"/>
    <s v="Full"/>
    <n v="4.5999999999999996"/>
    <s v="Gas"/>
    <x v="0"/>
    <n v="137000"/>
    <s v="Jeddah"/>
    <x v="3"/>
    <n v="133000"/>
    <n v="58000"/>
    <n v="142000"/>
  </r>
  <r>
    <n v="1166"/>
    <x v="11"/>
    <s v="Malibu"/>
    <n v="2013"/>
    <n v="12"/>
    <s v="Saudi"/>
    <s v="White"/>
    <s v="Full"/>
    <n v="3.6"/>
    <s v="Gas"/>
    <x v="0"/>
    <n v="177000"/>
    <s v="Dammam"/>
    <x v="1"/>
    <n v="30000"/>
    <n v="58000"/>
    <n v="60000"/>
  </r>
  <r>
    <n v="1167"/>
    <x v="0"/>
    <s v="Innova"/>
    <n v="2017"/>
    <n v="8"/>
    <s v="Saudi"/>
    <s v="White"/>
    <s v="Standard"/>
    <n v="2.7"/>
    <s v="Gas"/>
    <x v="0"/>
    <n v="203312"/>
    <s v="Riyadh"/>
    <x v="0"/>
    <n v="62500"/>
    <n v="58000"/>
    <n v="65000"/>
  </r>
  <r>
    <n v="1168"/>
    <x v="10"/>
    <s v="Elantra"/>
    <n v="2016"/>
    <n v="9"/>
    <s v="Saudi"/>
    <s v="Silver"/>
    <s v="Full"/>
    <n v="2"/>
    <s v="Gas"/>
    <x v="0"/>
    <n v="150000"/>
    <s v="Riyadh"/>
    <x v="0"/>
    <n v="47000"/>
    <n v="58000"/>
    <n v="42000"/>
  </r>
  <r>
    <n v="1169"/>
    <x v="13"/>
    <s v="Accord"/>
    <n v="2017"/>
    <n v="8"/>
    <s v="Gulf Arabic"/>
    <s v="Blue"/>
    <s v="Full"/>
    <n v="2.5"/>
    <s v="Gas"/>
    <x v="0"/>
    <n v="75000"/>
    <s v="Riyadh"/>
    <x v="0"/>
    <n v="90000"/>
    <n v="58000"/>
    <n v="60500"/>
  </r>
  <r>
    <n v="1170"/>
    <x v="1"/>
    <s v="ES"/>
    <n v="2018"/>
    <n v="7"/>
    <s v="Gulf Arabic"/>
    <s v="Brown"/>
    <s v="Full"/>
    <n v="2.4"/>
    <s v="Gas"/>
    <x v="0"/>
    <n v="20000"/>
    <s v="Riyadh"/>
    <x v="0"/>
    <n v="126000"/>
    <n v="58000"/>
    <n v="142000"/>
  </r>
  <r>
    <n v="1171"/>
    <x v="3"/>
    <s v="Edge"/>
    <n v="2017"/>
    <n v="8"/>
    <s v="Gulf Arabic"/>
    <s v="Blue"/>
    <s v="Standard"/>
    <n v="3.5"/>
    <s v="Gas"/>
    <x v="0"/>
    <n v="82000"/>
    <s v="Riyadh"/>
    <x v="0"/>
    <n v="80000"/>
    <n v="58000"/>
    <n v="55000"/>
  </r>
  <r>
    <n v="1172"/>
    <x v="33"/>
    <s v="C300"/>
    <n v="2018"/>
    <n v="7"/>
    <s v="Saudi"/>
    <s v="Black"/>
    <s v="Full"/>
    <n v="5.7"/>
    <s v="Gas"/>
    <x v="0"/>
    <n v="103000"/>
    <s v="Riyadh"/>
    <x v="0"/>
    <n v="114000"/>
    <n v="58000"/>
    <n v="70000"/>
  </r>
  <r>
    <n v="1173"/>
    <x v="10"/>
    <s v="Elantra"/>
    <n v="2019"/>
    <n v="6"/>
    <s v="Saudi"/>
    <s v="White"/>
    <s v="Standard"/>
    <n v="1.6"/>
    <s v="Gas"/>
    <x v="0"/>
    <n v="102000"/>
    <s v="Dammam"/>
    <x v="1"/>
    <n v="48000"/>
    <n v="58000"/>
    <n v="42000"/>
  </r>
  <r>
    <n v="1174"/>
    <x v="26"/>
    <s v="Range Rover"/>
    <n v="2015"/>
    <n v="10"/>
    <s v="Other"/>
    <s v="Grey"/>
    <s v="Full"/>
    <n v="2.8"/>
    <s v="Gas"/>
    <x v="0"/>
    <n v="102000"/>
    <s v="Al-Ahsa"/>
    <x v="1"/>
    <n v="158000"/>
    <n v="58000"/>
    <n v="242500"/>
  </r>
  <r>
    <n v="1175"/>
    <x v="10"/>
    <s v="Elantra"/>
    <n v="2017"/>
    <n v="8"/>
    <s v="Saudi"/>
    <s v="Another Color"/>
    <s v="Standard"/>
    <n v="1.6"/>
    <s v="Gas"/>
    <x v="0"/>
    <n v="91000"/>
    <s v="Dammam"/>
    <x v="1"/>
    <n v="43500"/>
    <n v="58000"/>
    <n v="42000"/>
  </r>
  <r>
    <n v="1176"/>
    <x v="0"/>
    <s v="Hilux"/>
    <n v="2015"/>
    <n v="10"/>
    <s v="Saudi"/>
    <s v="White"/>
    <s v="Full"/>
    <n v="2.7"/>
    <s v="Gas"/>
    <x v="1"/>
    <n v="234000"/>
    <s v="Jazan"/>
    <x v="11"/>
    <n v="56000"/>
    <n v="58000"/>
    <n v="65000"/>
  </r>
  <r>
    <n v="1177"/>
    <x v="13"/>
    <s v="Civic"/>
    <n v="2017"/>
    <n v="8"/>
    <s v="Saudi"/>
    <s v="Black"/>
    <s v="Standard"/>
    <n v="1.5"/>
    <s v="Gas"/>
    <x v="0"/>
    <n v="200000"/>
    <s v="Jeddah"/>
    <x v="3"/>
    <n v="38000"/>
    <n v="58000"/>
    <n v="60500"/>
  </r>
  <r>
    <n v="1178"/>
    <x v="32"/>
    <s v="CT6"/>
    <n v="2017"/>
    <n v="8"/>
    <s v="Saudi"/>
    <s v="Silver"/>
    <s v="Full"/>
    <n v="3"/>
    <s v="Gas"/>
    <x v="0"/>
    <n v="70000"/>
    <s v="Jeddah"/>
    <x v="3"/>
    <n v="175000"/>
    <n v="58000"/>
    <n v="130000"/>
  </r>
  <r>
    <n v="1179"/>
    <x v="8"/>
    <s v="Sportage"/>
    <n v="2016"/>
    <n v="9"/>
    <s v="Saudi"/>
    <s v="Another Color"/>
    <s v="Standard"/>
    <n v="2"/>
    <s v="Gas"/>
    <x v="0"/>
    <n v="155000"/>
    <s v="Dammam"/>
    <x v="1"/>
    <n v="42000"/>
    <n v="58000"/>
    <n v="40000"/>
  </r>
  <r>
    <n v="1180"/>
    <x v="4"/>
    <s v="Pathfinder"/>
    <n v="2010"/>
    <n v="15"/>
    <s v="Saudi"/>
    <s v="White"/>
    <s v="Semi Full"/>
    <n v="3.5"/>
    <s v="Gas"/>
    <x v="0"/>
    <n v="400000"/>
    <s v="Hail"/>
    <x v="8"/>
    <n v="22500"/>
    <n v="58000"/>
    <n v="36500"/>
  </r>
  <r>
    <n v="1181"/>
    <x v="26"/>
    <s v="Range Rover"/>
    <n v="2014"/>
    <n v="11"/>
    <s v="Saudi"/>
    <s v="Brown"/>
    <s v="Full"/>
    <n v="2"/>
    <s v="Gas"/>
    <x v="0"/>
    <n v="48000"/>
    <s v="Jeddah"/>
    <x v="3"/>
    <n v="100000"/>
    <n v="58000"/>
    <n v="242500"/>
  </r>
  <r>
    <n v="1182"/>
    <x v="24"/>
    <s v="The 7"/>
    <n v="2009"/>
    <n v="16"/>
    <s v="Saudi"/>
    <s v="Black"/>
    <s v="Full"/>
    <n v="1"/>
    <s v="Gas"/>
    <x v="0"/>
    <n v="327000"/>
    <s v="Jeddah"/>
    <x v="3"/>
    <n v="48000"/>
    <n v="58000"/>
    <n v="110000"/>
  </r>
  <r>
    <n v="1183"/>
    <x v="0"/>
    <s v="Corolla"/>
    <n v="2020"/>
    <n v="5"/>
    <s v="Saudi"/>
    <s v="Another Color"/>
    <s v="Semi Full"/>
    <n v="1.6"/>
    <s v="Gas"/>
    <x v="0"/>
    <n v="39000"/>
    <s v="Jeddah"/>
    <x v="3"/>
    <n v="69000"/>
    <n v="58000"/>
    <n v="65000"/>
  </r>
  <r>
    <n v="1184"/>
    <x v="0"/>
    <s v="Camry"/>
    <n v="2013"/>
    <n v="12"/>
    <s v="Saudi"/>
    <s v="White"/>
    <s v="Full"/>
    <n v="2.5"/>
    <s v="Gas"/>
    <x v="0"/>
    <n v="410000"/>
    <s v="Hafar Al-Batin"/>
    <x v="1"/>
    <n v="40000"/>
    <n v="58000"/>
    <n v="65000"/>
  </r>
  <r>
    <n v="1185"/>
    <x v="0"/>
    <s v="Corolla"/>
    <n v="2018"/>
    <n v="7"/>
    <s v="Saudi"/>
    <s v="White"/>
    <s v="Semi Full"/>
    <n v="1.6"/>
    <s v="Gas"/>
    <x v="0"/>
    <n v="43000"/>
    <s v="Riyadh"/>
    <x v="0"/>
    <n v="54500"/>
    <n v="58000"/>
    <n v="65000"/>
  </r>
  <r>
    <n v="1186"/>
    <x v="10"/>
    <s v="Accent"/>
    <n v="2020"/>
    <n v="5"/>
    <s v="Saudi"/>
    <s v="White"/>
    <s v="Full"/>
    <n v="1.6"/>
    <s v="Gas"/>
    <x v="0"/>
    <n v="34000"/>
    <s v="Jeddah"/>
    <x v="3"/>
    <n v="56000"/>
    <n v="58000"/>
    <n v="42000"/>
  </r>
  <r>
    <n v="1187"/>
    <x v="0"/>
    <s v="Yaris"/>
    <n v="2019"/>
    <n v="6"/>
    <s v="Saudi"/>
    <s v="White"/>
    <s v="Standard"/>
    <n v="1.5"/>
    <s v="Gas"/>
    <x v="0"/>
    <n v="36000"/>
    <s v="Al-Ahsa"/>
    <x v="1"/>
    <n v="43000"/>
    <n v="58000"/>
    <n v="65000"/>
  </r>
  <r>
    <n v="1188"/>
    <x v="0"/>
    <s v="Land Cruiser"/>
    <n v="2007"/>
    <n v="18"/>
    <s v="Saudi"/>
    <s v="White"/>
    <s v="Standard"/>
    <n v="1.2"/>
    <s v="Gas"/>
    <x v="0"/>
    <n v="300000"/>
    <s v="Taef"/>
    <x v="3"/>
    <n v="30000"/>
    <n v="58000"/>
    <n v="65000"/>
  </r>
  <r>
    <n v="1189"/>
    <x v="11"/>
    <s v="Tahoe"/>
    <n v="2011"/>
    <n v="14"/>
    <s v="Saudi"/>
    <s v="Red"/>
    <s v="Semi Full"/>
    <n v="5.3"/>
    <s v="Gas"/>
    <x v="0"/>
    <n v="188000"/>
    <s v="Riyadh"/>
    <x v="0"/>
    <n v="53000"/>
    <n v="58000"/>
    <n v="60000"/>
  </r>
  <r>
    <n v="1190"/>
    <x v="0"/>
    <s v="Hilux"/>
    <n v="2020"/>
    <n v="5"/>
    <s v="Saudi"/>
    <s v="White"/>
    <s v="Full"/>
    <n v="2.4"/>
    <s v="Diesel"/>
    <x v="1"/>
    <n v="24000"/>
    <s v="Riyadh"/>
    <x v="0"/>
    <n v="120000"/>
    <n v="58000"/>
    <n v="65000"/>
  </r>
  <r>
    <n v="1191"/>
    <x v="24"/>
    <s v="The 7"/>
    <n v="2004"/>
    <n v="21"/>
    <s v="Saudi"/>
    <s v="Black"/>
    <s v="Full"/>
    <n v="6.6"/>
    <s v="Gas"/>
    <x v="0"/>
    <n v="70000"/>
    <s v="Riyadh"/>
    <x v="0"/>
    <n v="49000"/>
    <n v="58000"/>
    <n v="110000"/>
  </r>
  <r>
    <n v="1192"/>
    <x v="3"/>
    <s v="Expedition"/>
    <n v="2012"/>
    <n v="13"/>
    <s v="Saudi"/>
    <s v="Grey"/>
    <s v="Semi Full"/>
    <n v="3.5"/>
    <s v="Gas"/>
    <x v="0"/>
    <n v="452000"/>
    <s v="Jeddah"/>
    <x v="3"/>
    <n v="40000"/>
    <n v="58000"/>
    <n v="55000"/>
  </r>
  <r>
    <n v="1193"/>
    <x v="4"/>
    <s v="Sunny"/>
    <n v="2017"/>
    <n v="8"/>
    <s v="Saudi"/>
    <s v="White"/>
    <s v="Standard"/>
    <n v="1.5"/>
    <s v="Gas"/>
    <x v="0"/>
    <n v="106475"/>
    <s v="Riyadh"/>
    <x v="0"/>
    <n v="21500"/>
    <n v="58000"/>
    <n v="36500"/>
  </r>
  <r>
    <n v="1194"/>
    <x v="25"/>
    <s v="Pajero"/>
    <n v="2017"/>
    <n v="8"/>
    <s v="Saudi"/>
    <s v="Black"/>
    <s v="Full"/>
    <n v="3.8"/>
    <s v="Gas"/>
    <x v="0"/>
    <n v="251000"/>
    <s v="Jeddah"/>
    <x v="3"/>
    <n v="65000"/>
    <n v="58000"/>
    <n v="54000"/>
  </r>
  <r>
    <n v="1195"/>
    <x v="0"/>
    <s v="Corolla"/>
    <n v="2013"/>
    <n v="12"/>
    <s v="Saudi"/>
    <s v="White"/>
    <s v="Semi Full"/>
    <n v="1.6"/>
    <s v="Gas"/>
    <x v="0"/>
    <n v="220000"/>
    <s v="Jazan"/>
    <x v="11"/>
    <n v="30000"/>
    <n v="58000"/>
    <n v="65000"/>
  </r>
  <r>
    <n v="1196"/>
    <x v="0"/>
    <s v="Hilux"/>
    <n v="2005"/>
    <n v="20"/>
    <s v="Saudi"/>
    <s v="White"/>
    <s v="Standard"/>
    <n v="2.8"/>
    <s v="Diesel"/>
    <x v="1"/>
    <n v="533000"/>
    <s v="Riyadh"/>
    <x v="0"/>
    <n v="25000"/>
    <n v="58000"/>
    <n v="65000"/>
  </r>
  <r>
    <n v="1197"/>
    <x v="10"/>
    <s v="Accent"/>
    <n v="2019"/>
    <n v="6"/>
    <s v="Saudi"/>
    <s v="Silver"/>
    <s v="Standard"/>
    <n v="1.6"/>
    <s v="Gas"/>
    <x v="0"/>
    <n v="105444"/>
    <s v="Riyadh"/>
    <x v="0"/>
    <n v="33000"/>
    <n v="58000"/>
    <n v="42000"/>
  </r>
  <r>
    <n v="1198"/>
    <x v="3"/>
    <s v="Fusion"/>
    <n v="2018"/>
    <n v="7"/>
    <s v="Other"/>
    <s v="Blue"/>
    <s v="Semi Full"/>
    <n v="1.5"/>
    <s v="Gas"/>
    <x v="0"/>
    <n v="125000"/>
    <s v="Al-Ahsa"/>
    <x v="1"/>
    <n v="57000"/>
    <n v="58000"/>
    <n v="55000"/>
  </r>
  <r>
    <n v="1199"/>
    <x v="0"/>
    <s v="Camry"/>
    <n v="2017"/>
    <n v="8"/>
    <s v="Saudi"/>
    <s v="Grey"/>
    <s v="Standard"/>
    <n v="2.4"/>
    <s v="Gas"/>
    <x v="0"/>
    <n v="209000"/>
    <s v="Riyadh"/>
    <x v="0"/>
    <n v="57000"/>
    <n v="58000"/>
    <n v="65000"/>
  </r>
  <r>
    <n v="1200"/>
    <x v="0"/>
    <s v="Avalon"/>
    <n v="2020"/>
    <n v="5"/>
    <s v="Saudi"/>
    <s v="Black"/>
    <s v="Semi Full"/>
    <n v="3.5"/>
    <s v="Gas"/>
    <x v="0"/>
    <n v="30000"/>
    <s v="Riyadh"/>
    <x v="0"/>
    <n v="127000"/>
    <n v="58000"/>
    <n v="65000"/>
  </r>
  <r>
    <n v="1201"/>
    <x v="24"/>
    <s v="The 7"/>
    <n v="1989"/>
    <n v="36"/>
    <s v="Other"/>
    <s v="Navy"/>
    <s v="Full"/>
    <n v="5"/>
    <s v="Gas"/>
    <x v="0"/>
    <n v="67000"/>
    <s v="Dammam"/>
    <x v="1"/>
    <n v="48000"/>
    <n v="58000"/>
    <n v="110000"/>
  </r>
  <r>
    <n v="1202"/>
    <x v="11"/>
    <s v="Malibu"/>
    <n v="2019"/>
    <n v="6"/>
    <s v="Saudi"/>
    <s v="Black"/>
    <s v="Standard"/>
    <n v="1.5"/>
    <s v="Gas"/>
    <x v="0"/>
    <n v="127000"/>
    <s v="Riyadh"/>
    <x v="0"/>
    <n v="57000"/>
    <n v="58000"/>
    <n v="60000"/>
  </r>
  <r>
    <n v="1203"/>
    <x v="0"/>
    <s v="Hilux"/>
    <n v="2015"/>
    <n v="10"/>
    <s v="Saudi"/>
    <s v="White"/>
    <s v="Standard"/>
    <n v="2.7"/>
    <s v="Gas"/>
    <x v="1"/>
    <n v="239900"/>
    <s v="Dammam"/>
    <x v="1"/>
    <n v="46000"/>
    <n v="58000"/>
    <n v="65000"/>
  </r>
  <r>
    <n v="1204"/>
    <x v="0"/>
    <s v="Innova"/>
    <n v="2015"/>
    <n v="10"/>
    <s v="Saudi"/>
    <s v="White"/>
    <s v="Full"/>
    <n v="2.7"/>
    <s v="Gas"/>
    <x v="0"/>
    <n v="185000"/>
    <s v="Riyadh"/>
    <x v="0"/>
    <n v="45000"/>
    <n v="58000"/>
    <n v="65000"/>
  </r>
  <r>
    <n v="1205"/>
    <x v="0"/>
    <s v="Corolla"/>
    <n v="2016"/>
    <n v="9"/>
    <s v="Saudi"/>
    <s v="Another Color"/>
    <s v="Standard"/>
    <n v="1.6"/>
    <s v="Gas"/>
    <x v="0"/>
    <n v="141195"/>
    <s v="Dammam"/>
    <x v="1"/>
    <n v="37000"/>
    <n v="58000"/>
    <n v="65000"/>
  </r>
  <r>
    <n v="1206"/>
    <x v="0"/>
    <s v="FJ"/>
    <n v="2012"/>
    <n v="13"/>
    <s v="Saudi"/>
    <s v="Black"/>
    <s v="Full"/>
    <n v="4"/>
    <s v="Gas"/>
    <x v="0"/>
    <n v="310"/>
    <s v="Abha"/>
    <x v="7"/>
    <n v="70000"/>
    <n v="58000"/>
    <n v="65000"/>
  </r>
  <r>
    <n v="1207"/>
    <x v="4"/>
    <s v="Altima"/>
    <n v="2017"/>
    <n v="8"/>
    <s v="Saudi"/>
    <s v="Another Color"/>
    <s v="Standard"/>
    <n v="2.5"/>
    <s v="Gas"/>
    <x v="0"/>
    <n v="105000"/>
    <s v="Riyadh"/>
    <x v="0"/>
    <n v="35000"/>
    <n v="58000"/>
    <n v="36500"/>
  </r>
  <r>
    <n v="1208"/>
    <x v="0"/>
    <s v="Avanza"/>
    <n v="2018"/>
    <n v="7"/>
    <s v="Saudi"/>
    <s v="White"/>
    <s v="Semi Full"/>
    <n v="1.6"/>
    <s v="Gas"/>
    <x v="0"/>
    <n v="41000"/>
    <s v="Riyadh"/>
    <x v="0"/>
    <n v="45000"/>
    <n v="58000"/>
    <n v="65000"/>
  </r>
  <r>
    <n v="1209"/>
    <x v="26"/>
    <s v="Range Rover"/>
    <n v="2016"/>
    <n v="9"/>
    <s v="Gulf Arabic"/>
    <s v="Black"/>
    <s v="Full"/>
    <n v="5"/>
    <s v="Gas"/>
    <x v="0"/>
    <n v="120346"/>
    <s v="Riyadh"/>
    <x v="0"/>
    <n v="257000"/>
    <n v="58000"/>
    <n v="242500"/>
  </r>
  <r>
    <n v="1210"/>
    <x v="11"/>
    <s v="Caprice"/>
    <n v="2013"/>
    <n v="12"/>
    <s v="Saudi"/>
    <s v="Silver"/>
    <s v="Standard"/>
    <n v="6"/>
    <s v="Gas"/>
    <x v="0"/>
    <n v="106000"/>
    <s v="Dammam"/>
    <x v="1"/>
    <n v="79000"/>
    <n v="58000"/>
    <n v="60000"/>
  </r>
  <r>
    <n v="1211"/>
    <x v="10"/>
    <s v="Senta fe"/>
    <n v="2013"/>
    <n v="12"/>
    <s v="Saudi"/>
    <s v="White"/>
    <s v="Semi Full"/>
    <n v="3.3"/>
    <s v="Gas"/>
    <x v="0"/>
    <n v="282000"/>
    <s v="Riyadh"/>
    <x v="0"/>
    <n v="43000"/>
    <n v="58000"/>
    <n v="42000"/>
  </r>
  <r>
    <n v="1212"/>
    <x v="0"/>
    <s v="Camry"/>
    <n v="2000"/>
    <n v="25"/>
    <s v="Gulf Arabic"/>
    <s v="White"/>
    <s v="Standard"/>
    <n v="1.6"/>
    <s v="Gas"/>
    <x v="0"/>
    <n v="40000"/>
    <s v="Dammam"/>
    <x v="1"/>
    <n v="16000"/>
    <n v="58000"/>
    <n v="65000"/>
  </r>
  <r>
    <n v="1213"/>
    <x v="8"/>
    <s v="Carnival"/>
    <n v="2015"/>
    <n v="10"/>
    <s v="Saudi"/>
    <s v="White"/>
    <s v="Standard"/>
    <n v="3.3"/>
    <s v="Gas"/>
    <x v="0"/>
    <n v="89000"/>
    <s v="Riyadh"/>
    <x v="0"/>
    <n v="38000"/>
    <n v="58000"/>
    <n v="40000"/>
  </r>
  <r>
    <n v="1214"/>
    <x v="11"/>
    <s v="Traverse"/>
    <n v="2011"/>
    <n v="14"/>
    <s v="Other"/>
    <s v="Another Color"/>
    <s v="Standard"/>
    <n v="3.6"/>
    <s v="Gas"/>
    <x v="0"/>
    <n v="320000"/>
    <s v="Riyadh"/>
    <x v="0"/>
    <n v="23000"/>
    <n v="58000"/>
    <n v="60000"/>
  </r>
  <r>
    <n v="1215"/>
    <x v="0"/>
    <s v="Furniture"/>
    <n v="2015"/>
    <n v="10"/>
    <s v="Saudi"/>
    <s v="White"/>
    <s v="Standard"/>
    <n v="2.7"/>
    <s v="Gas"/>
    <x v="0"/>
    <n v="250000"/>
    <s v="Makkah"/>
    <x v="3"/>
    <n v="55000"/>
    <n v="58000"/>
    <n v="65000"/>
  </r>
  <r>
    <n v="1216"/>
    <x v="4"/>
    <s v="Sylvian Bus"/>
    <n v="2002"/>
    <n v="23"/>
    <s v="Saudi"/>
    <s v="White"/>
    <s v="Standard"/>
    <n v="2.5"/>
    <s v="Gas"/>
    <x v="1"/>
    <n v="37000"/>
    <s v="Riyadh"/>
    <x v="0"/>
    <n v="42000"/>
    <n v="58000"/>
    <n v="36500"/>
  </r>
  <r>
    <n v="1217"/>
    <x v="0"/>
    <s v="Camry"/>
    <n v="2017"/>
    <n v="8"/>
    <s v="Saudi"/>
    <s v="Silver"/>
    <s v="Full"/>
    <n v="2.5"/>
    <s v="Gas"/>
    <x v="0"/>
    <n v="75000"/>
    <s v="Dammam"/>
    <x v="1"/>
    <n v="73000"/>
    <n v="58000"/>
    <n v="65000"/>
  </r>
  <r>
    <n v="1218"/>
    <x v="1"/>
    <s v="RX"/>
    <n v="2019"/>
    <n v="6"/>
    <s v="Saudi"/>
    <s v="Bronze"/>
    <s v="Full"/>
    <n v="3.5"/>
    <s v="Gas"/>
    <x v="0"/>
    <n v="129000"/>
    <s v="Jeddah"/>
    <x v="3"/>
    <n v="178000"/>
    <n v="58000"/>
    <n v="142000"/>
  </r>
  <r>
    <n v="1219"/>
    <x v="8"/>
    <s v="Rio"/>
    <n v="2016"/>
    <n v="9"/>
    <s v="Saudi"/>
    <s v="Silver"/>
    <s v="Standard"/>
    <n v="1.4"/>
    <s v="Gas"/>
    <x v="0"/>
    <n v="188000"/>
    <s v="Dammam"/>
    <x v="1"/>
    <n v="21000"/>
    <n v="58000"/>
    <n v="40000"/>
  </r>
  <r>
    <n v="1220"/>
    <x v="43"/>
    <s v="Van R"/>
    <n v="2017"/>
    <n v="8"/>
    <s v="Saudi"/>
    <s v="Golden"/>
    <s v="Full"/>
    <n v="1.2"/>
    <s v="Gas"/>
    <x v="1"/>
    <n v="1500"/>
    <s v="Hafar Al-Batin"/>
    <x v="1"/>
    <n v="31000"/>
    <n v="58000"/>
    <n v="31000"/>
  </r>
  <r>
    <n v="1221"/>
    <x v="4"/>
    <s v="Patrol"/>
    <n v="2014"/>
    <n v="11"/>
    <s v="Saudi"/>
    <s v="White"/>
    <s v="Semi Full"/>
    <n v="5.6"/>
    <s v="Gas"/>
    <x v="0"/>
    <n v="200000"/>
    <s v="Dammam"/>
    <x v="1"/>
    <n v="105000"/>
    <n v="58000"/>
    <n v="36500"/>
  </r>
  <r>
    <n v="1222"/>
    <x v="8"/>
    <s v="Rio"/>
    <n v="2016"/>
    <n v="9"/>
    <s v="Saudi"/>
    <s v="Grey"/>
    <s v="Standard"/>
    <n v="1.4"/>
    <s v="Gas"/>
    <x v="0"/>
    <n v="270000"/>
    <s v="Riyadh"/>
    <x v="0"/>
    <n v="25000"/>
    <n v="58000"/>
    <n v="40000"/>
  </r>
  <r>
    <n v="1223"/>
    <x v="0"/>
    <s v="Camry"/>
    <n v="2020"/>
    <n v="5"/>
    <s v="Saudi"/>
    <s v="Silver"/>
    <s v="Standard"/>
    <n v="2.5"/>
    <s v="Gas"/>
    <x v="0"/>
    <n v="25000"/>
    <s v="Jeddah"/>
    <x v="3"/>
    <n v="95000"/>
    <n v="58000"/>
    <n v="65000"/>
  </r>
  <r>
    <n v="1224"/>
    <x v="0"/>
    <s v="Corolla"/>
    <n v="2015"/>
    <n v="10"/>
    <s v="Saudi"/>
    <s v="Silver"/>
    <s v="Semi Full"/>
    <n v="1.6"/>
    <s v="Gas"/>
    <x v="0"/>
    <n v="201000"/>
    <s v="Jeddah"/>
    <x v="3"/>
    <n v="35000"/>
    <n v="58000"/>
    <n v="65000"/>
  </r>
  <r>
    <n v="1225"/>
    <x v="7"/>
    <s v="ML"/>
    <n v="2000"/>
    <n v="25"/>
    <s v="Saudi"/>
    <s v="Silver"/>
    <s v="Full"/>
    <n v="3.3"/>
    <s v="Gas"/>
    <x v="0"/>
    <n v="111744"/>
    <s v="Jeddah"/>
    <x v="3"/>
    <n v="18000"/>
    <n v="58000"/>
    <n v="145000"/>
  </r>
  <r>
    <n v="1226"/>
    <x v="3"/>
    <s v="Taurus"/>
    <n v="2018"/>
    <n v="7"/>
    <s v="Saudi"/>
    <s v="White"/>
    <s v="Standard"/>
    <n v="2"/>
    <s v="Gas"/>
    <x v="0"/>
    <n v="69000"/>
    <s v="Dammam"/>
    <x v="1"/>
    <n v="82000"/>
    <n v="58000"/>
    <n v="55000"/>
  </r>
  <r>
    <n v="1227"/>
    <x v="13"/>
    <s v="Accord"/>
    <n v="2015"/>
    <n v="10"/>
    <s v="Saudi"/>
    <s v="White"/>
    <s v="Standard"/>
    <n v="2.4"/>
    <s v="Gas"/>
    <x v="0"/>
    <n v="85000"/>
    <s v="Dammam"/>
    <x v="1"/>
    <n v="69000"/>
    <n v="58000"/>
    <n v="60500"/>
  </r>
  <r>
    <n v="1228"/>
    <x v="0"/>
    <s v="Avalon"/>
    <n v="2020"/>
    <n v="5"/>
    <s v="Saudi"/>
    <s v="White"/>
    <s v="Semi Full"/>
    <n v="3.5"/>
    <s v="Gas"/>
    <x v="0"/>
    <n v="9800"/>
    <s v="Abha"/>
    <x v="7"/>
    <n v="139000"/>
    <n v="58000"/>
    <n v="65000"/>
  </r>
  <r>
    <n v="1229"/>
    <x v="0"/>
    <s v="Hilux"/>
    <n v="2016"/>
    <n v="9"/>
    <s v="Gulf Arabic"/>
    <s v="White"/>
    <s v="Standard"/>
    <n v="2.7"/>
    <s v="Gas"/>
    <x v="1"/>
    <n v="172632"/>
    <s v="Dammam"/>
    <x v="1"/>
    <n v="63000"/>
    <n v="58000"/>
    <n v="65000"/>
  </r>
  <r>
    <n v="1230"/>
    <x v="10"/>
    <s v="Accent"/>
    <n v="2017"/>
    <n v="8"/>
    <s v="Saudi"/>
    <s v="White"/>
    <s v="Standard"/>
    <n v="1.4"/>
    <s v="Gas"/>
    <x v="0"/>
    <n v="87995"/>
    <s v="Riyadh"/>
    <x v="0"/>
    <n v="31500"/>
    <n v="58000"/>
    <n v="42000"/>
  </r>
  <r>
    <n v="1231"/>
    <x v="10"/>
    <s v="Elantra"/>
    <n v="2020"/>
    <n v="5"/>
    <s v="Saudi"/>
    <s v="White"/>
    <s v="Standard"/>
    <n v="2"/>
    <s v="Gas"/>
    <x v="0"/>
    <n v="10000"/>
    <s v="Jeddah"/>
    <x v="3"/>
    <n v="63000"/>
    <n v="58000"/>
    <n v="42000"/>
  </r>
  <r>
    <n v="1232"/>
    <x v="26"/>
    <s v="Range Rover"/>
    <n v="2016"/>
    <n v="9"/>
    <s v="Gulf Arabic"/>
    <s v="White"/>
    <s v="Full"/>
    <n v="5"/>
    <s v="Gas"/>
    <x v="0"/>
    <n v="132000"/>
    <s v="Riyadh"/>
    <x v="0"/>
    <n v="235000"/>
    <n v="58000"/>
    <n v="242500"/>
  </r>
  <r>
    <n v="1233"/>
    <x v="6"/>
    <n v="6"/>
    <n v="2016"/>
    <n v="9"/>
    <s v="Saudi"/>
    <s v="Brown"/>
    <s v="Standard"/>
    <n v="2.5"/>
    <s v="Gas"/>
    <x v="0"/>
    <n v="267000"/>
    <s v="Dammam"/>
    <x v="1"/>
    <n v="50000"/>
    <n v="58000"/>
    <n v="56000"/>
  </r>
  <r>
    <n v="1234"/>
    <x v="0"/>
    <s v="Avalon"/>
    <n v="2017"/>
    <n v="8"/>
    <s v="Saudi"/>
    <s v="White"/>
    <s v="Standard"/>
    <n v="1.2"/>
    <s v="Gas"/>
    <x v="0"/>
    <n v="200000"/>
    <s v="Riyadh"/>
    <x v="0"/>
    <n v="80000"/>
    <n v="58000"/>
    <n v="65000"/>
  </r>
  <r>
    <n v="1235"/>
    <x v="0"/>
    <s v="Land Cruiser"/>
    <n v="2018"/>
    <n v="7"/>
    <s v="Unknown"/>
    <s v="White"/>
    <s v="Full"/>
    <n v="5.7"/>
    <s v="Gas"/>
    <x v="0"/>
    <n v="59000"/>
    <s v="Riyadh"/>
    <x v="0"/>
    <n v="275000"/>
    <n v="58000"/>
    <n v="65000"/>
  </r>
  <r>
    <n v="1236"/>
    <x v="10"/>
    <s v="Sonata"/>
    <n v="2008"/>
    <n v="17"/>
    <s v="Other"/>
    <s v="Grey"/>
    <s v="Standard"/>
    <n v="2"/>
    <s v="Gas"/>
    <x v="0"/>
    <n v="382"/>
    <s v="Riyadh"/>
    <x v="0"/>
    <n v="12000"/>
    <n v="58000"/>
    <n v="42000"/>
  </r>
  <r>
    <n v="1237"/>
    <x v="0"/>
    <s v="Furniture"/>
    <n v="2015"/>
    <n v="10"/>
    <s v="Saudi"/>
    <s v="Grey"/>
    <s v="Semi Full"/>
    <n v="2.7"/>
    <s v="Gas"/>
    <x v="0"/>
    <n v="114900"/>
    <s v="Jeddah"/>
    <x v="3"/>
    <n v="55000"/>
    <n v="58000"/>
    <n v="65000"/>
  </r>
  <r>
    <n v="1238"/>
    <x v="3"/>
    <s v="Expedition"/>
    <n v="2018"/>
    <n v="7"/>
    <s v="Other"/>
    <s v="Another Color"/>
    <s v="Full"/>
    <n v="3.5"/>
    <s v="Gas"/>
    <x v="0"/>
    <n v="103458"/>
    <s v="Riyadh"/>
    <x v="0"/>
    <n v="186000"/>
    <n v="58000"/>
    <n v="55000"/>
  </r>
  <r>
    <n v="1239"/>
    <x v="7"/>
    <s v="E"/>
    <n v="2021"/>
    <n v="4"/>
    <s v="Other"/>
    <s v="White"/>
    <s v="Standard"/>
    <n v="2"/>
    <s v="Gas"/>
    <x v="0"/>
    <n v="4000"/>
    <s v="Riyadh"/>
    <x v="0"/>
    <n v="259000"/>
    <n v="58000"/>
    <n v="145000"/>
  </r>
  <r>
    <n v="1240"/>
    <x v="4"/>
    <s v="Altima"/>
    <n v="2015"/>
    <n v="10"/>
    <s v="Gulf Arabic"/>
    <s v="White"/>
    <s v="Standard"/>
    <n v="2.5"/>
    <s v="Gas"/>
    <x v="0"/>
    <n v="90000"/>
    <s v="Riyadh"/>
    <x v="0"/>
    <n v="28000"/>
    <n v="58000"/>
    <n v="36500"/>
  </r>
  <r>
    <n v="1241"/>
    <x v="4"/>
    <s v="Patrol"/>
    <n v="2021"/>
    <n v="4"/>
    <s v="Saudi"/>
    <s v="Black"/>
    <s v="Full"/>
    <n v="4"/>
    <s v="Gas"/>
    <x v="0"/>
    <n v="4900"/>
    <s v="Riyadh"/>
    <x v="0"/>
    <n v="258000"/>
    <n v="58000"/>
    <n v="36500"/>
  </r>
  <r>
    <n v="1242"/>
    <x v="7"/>
    <s v="GLC"/>
    <n v="2017"/>
    <n v="8"/>
    <s v="Other"/>
    <s v="White"/>
    <s v="Full"/>
    <n v="2"/>
    <s v="Gas"/>
    <x v="0"/>
    <n v="92000"/>
    <s v="Dammam"/>
    <x v="1"/>
    <n v="173000"/>
    <n v="58000"/>
    <n v="145000"/>
  </r>
  <r>
    <n v="1243"/>
    <x v="10"/>
    <s v="Sonata"/>
    <n v="2019"/>
    <n v="6"/>
    <s v="Saudi"/>
    <s v="Another Color"/>
    <s v="Full"/>
    <n v="2.4"/>
    <s v="Gas"/>
    <x v="0"/>
    <n v="33000"/>
    <s v="Dammam"/>
    <x v="1"/>
    <n v="85000"/>
    <n v="58000"/>
    <n v="42000"/>
  </r>
  <r>
    <n v="1244"/>
    <x v="7"/>
    <s v="G"/>
    <n v="2013"/>
    <n v="12"/>
    <s v="Saudi"/>
    <s v="Black"/>
    <s v="Full"/>
    <n v="6"/>
    <s v="Gas"/>
    <x v="0"/>
    <n v="32800"/>
    <s v="Dammam"/>
    <x v="1"/>
    <n v="375000"/>
    <n v="58000"/>
    <n v="145000"/>
  </r>
  <r>
    <n v="1245"/>
    <x v="5"/>
    <s v="Terrain"/>
    <n v="2013"/>
    <n v="12"/>
    <s v="Saudi"/>
    <s v="Black"/>
    <s v="Semi Full"/>
    <n v="2.4"/>
    <s v="Gas"/>
    <x v="0"/>
    <n v="90000"/>
    <s v="Jeddah"/>
    <x v="3"/>
    <n v="35000"/>
    <n v="58000"/>
    <n v="72000"/>
  </r>
  <r>
    <n v="1246"/>
    <x v="38"/>
    <s v="Ghost"/>
    <n v="2010"/>
    <n v="15"/>
    <s v="Saudi"/>
    <s v="Blue"/>
    <s v="Full"/>
    <n v="6"/>
    <s v="Gas"/>
    <x v="0"/>
    <n v="175000"/>
    <s v="Dammam"/>
    <x v="1"/>
    <n v="310000"/>
    <n v="58000"/>
    <n v="560000"/>
  </r>
  <r>
    <n v="1247"/>
    <x v="42"/>
    <n v="301"/>
    <n v="2014"/>
    <n v="11"/>
    <s v="Saudi"/>
    <s v="White"/>
    <s v="Standard"/>
    <n v="1.6"/>
    <s v="Gas"/>
    <x v="0"/>
    <n v="170000"/>
    <s v="Jubail"/>
    <x v="1"/>
    <n v="18500"/>
    <n v="58000"/>
    <n v="23500"/>
  </r>
  <r>
    <n v="1248"/>
    <x v="11"/>
    <s v="Caprice"/>
    <n v="2009"/>
    <n v="16"/>
    <s v="Saudi"/>
    <s v="Blue"/>
    <s v="Standard"/>
    <n v="6"/>
    <s v="Gas"/>
    <x v="1"/>
    <n v="230945"/>
    <s v="Tabouk"/>
    <x v="5"/>
    <n v="15000"/>
    <n v="58000"/>
    <n v="60000"/>
  </r>
  <r>
    <n v="1249"/>
    <x v="0"/>
    <s v="Camry"/>
    <n v="2014"/>
    <n v="11"/>
    <s v="Gulf Arabic"/>
    <s v="White"/>
    <s v="Full"/>
    <n v="2"/>
    <s v="Gas"/>
    <x v="0"/>
    <n v="120000"/>
    <s v="Dammam"/>
    <x v="1"/>
    <n v="45000"/>
    <n v="58000"/>
    <n v="65000"/>
  </r>
  <r>
    <n v="1250"/>
    <x v="18"/>
    <s v="G80"/>
    <n v="2018"/>
    <n v="7"/>
    <s v="Saudi"/>
    <s v="White"/>
    <s v="Standard"/>
    <n v="3.8"/>
    <s v="Gas"/>
    <x v="0"/>
    <n v="52329"/>
    <s v="Riyadh"/>
    <x v="0"/>
    <n v="93500"/>
    <n v="58000"/>
    <n v="88000"/>
  </r>
  <r>
    <n v="1251"/>
    <x v="24"/>
    <s v="The 7"/>
    <n v="2010"/>
    <n v="15"/>
    <s v="Saudi"/>
    <s v="Bronze"/>
    <s v="Full"/>
    <n v="2"/>
    <s v="Gas"/>
    <x v="0"/>
    <n v="205"/>
    <s v="Riyadh"/>
    <x v="0"/>
    <n v="45000"/>
    <n v="58000"/>
    <n v="110000"/>
  </r>
  <r>
    <n v="1252"/>
    <x v="0"/>
    <s v="Rav4"/>
    <n v="2017"/>
    <n v="8"/>
    <s v="Saudi"/>
    <s v="Grey"/>
    <s v="Semi Full"/>
    <n v="2.4"/>
    <s v="Gas"/>
    <x v="0"/>
    <n v="190000"/>
    <s v="Jeddah"/>
    <x v="3"/>
    <n v="60000"/>
    <n v="58000"/>
    <n v="65000"/>
  </r>
  <r>
    <n v="1253"/>
    <x v="0"/>
    <s v="Hilux"/>
    <n v="2018"/>
    <n v="7"/>
    <s v="Saudi"/>
    <s v="White"/>
    <s v="Semi Full"/>
    <n v="2.7"/>
    <s v="Gas"/>
    <x v="1"/>
    <n v="111362"/>
    <s v="Riyadh"/>
    <x v="0"/>
    <n v="64500"/>
    <n v="58000"/>
    <n v="65000"/>
  </r>
  <r>
    <n v="1254"/>
    <x v="0"/>
    <s v="Rav4"/>
    <n v="2018"/>
    <n v="7"/>
    <s v="Gulf Arabic"/>
    <s v="White"/>
    <s v="Full"/>
    <n v="2.5"/>
    <s v="Gas"/>
    <x v="0"/>
    <n v="84000"/>
    <s v="Jubail"/>
    <x v="1"/>
    <n v="85000"/>
    <n v="58000"/>
    <n v="65000"/>
  </r>
  <r>
    <n v="1255"/>
    <x v="4"/>
    <s v="Altima"/>
    <n v="2019"/>
    <n v="6"/>
    <s v="Gulf Arabic"/>
    <s v="White"/>
    <s v="Full"/>
    <n v="2.5"/>
    <s v="Gas"/>
    <x v="0"/>
    <n v="1000"/>
    <s v="Riyadh"/>
    <x v="0"/>
    <n v="115000"/>
    <n v="58000"/>
    <n v="36500"/>
  </r>
  <r>
    <n v="1256"/>
    <x v="10"/>
    <s v="Elantra"/>
    <n v="2017"/>
    <n v="8"/>
    <s v="Saudi"/>
    <s v="White"/>
    <s v="Semi Full"/>
    <n v="2"/>
    <s v="Gas"/>
    <x v="0"/>
    <n v="285000"/>
    <s v="Riyadh"/>
    <x v="0"/>
    <n v="36000"/>
    <n v="58000"/>
    <n v="42000"/>
  </r>
  <r>
    <n v="1257"/>
    <x v="3"/>
    <s v="Explorer"/>
    <n v="2010"/>
    <n v="15"/>
    <s v="Saudi"/>
    <s v="Black"/>
    <s v="Standard"/>
    <n v="6"/>
    <s v="Gas"/>
    <x v="0"/>
    <n v="35000"/>
    <s v="Riyadh"/>
    <x v="0"/>
    <n v="160000"/>
    <n v="58000"/>
    <n v="55000"/>
  </r>
  <r>
    <n v="1258"/>
    <x v="0"/>
    <s v="Previa"/>
    <n v="2015"/>
    <n v="10"/>
    <s v="Gulf Arabic"/>
    <s v="Black"/>
    <s v="Standard"/>
    <n v="2.4"/>
    <s v="Gas"/>
    <x v="0"/>
    <n v="218000"/>
    <s v="Riyadh"/>
    <x v="0"/>
    <n v="45000"/>
    <n v="58000"/>
    <n v="65000"/>
  </r>
  <r>
    <n v="1259"/>
    <x v="26"/>
    <s v="Range Rover"/>
    <n v="2008"/>
    <n v="17"/>
    <s v="Saudi"/>
    <s v="White"/>
    <s v="Full"/>
    <n v="3.3"/>
    <s v="Gas"/>
    <x v="0"/>
    <n v="240"/>
    <s v="Jeddah"/>
    <x v="3"/>
    <n v="35000"/>
    <n v="58000"/>
    <n v="242500"/>
  </r>
  <r>
    <n v="1260"/>
    <x v="4"/>
    <s v="Sentra"/>
    <n v="2018"/>
    <n v="7"/>
    <s v="Saudi"/>
    <s v="Grey"/>
    <s v="Standard"/>
    <n v="1.6"/>
    <s v="Gas"/>
    <x v="0"/>
    <n v="143000"/>
    <s v="Riyadh"/>
    <x v="0"/>
    <n v="38000"/>
    <n v="58000"/>
    <n v="36500"/>
  </r>
  <r>
    <n v="1261"/>
    <x v="10"/>
    <s v="Senta fe"/>
    <n v="2016"/>
    <n v="9"/>
    <s v="Saudi"/>
    <s v="White"/>
    <s v="Semi Full"/>
    <n v="3.3"/>
    <s v="Gas"/>
    <x v="0"/>
    <n v="62000"/>
    <s v="Riyadh"/>
    <x v="0"/>
    <n v="55000"/>
    <n v="58000"/>
    <n v="42000"/>
  </r>
  <r>
    <n v="1262"/>
    <x v="0"/>
    <s v="Innova"/>
    <n v="2018"/>
    <n v="7"/>
    <s v="Saudi"/>
    <s v="Grey"/>
    <s v="Standard"/>
    <n v="2.7"/>
    <s v="Gas"/>
    <x v="0"/>
    <n v="70000"/>
    <s v="Jeddah"/>
    <x v="3"/>
    <n v="67000"/>
    <n v="58000"/>
    <n v="65000"/>
  </r>
  <r>
    <n v="1263"/>
    <x v="8"/>
    <s v="Rio"/>
    <n v="2016"/>
    <n v="9"/>
    <s v="Saudi"/>
    <s v="White"/>
    <s v="Standard"/>
    <n v="1.4"/>
    <s v="Gas"/>
    <x v="0"/>
    <n v="154000"/>
    <s v="Dammam"/>
    <x v="1"/>
    <n v="23000"/>
    <n v="58000"/>
    <n v="40000"/>
  </r>
  <r>
    <n v="1264"/>
    <x v="1"/>
    <s v="ES"/>
    <n v="2019"/>
    <n v="6"/>
    <s v="Saudi"/>
    <s v="Another Color"/>
    <s v="Full"/>
    <n v="3.5"/>
    <s v="Gas"/>
    <x v="0"/>
    <n v="26000"/>
    <s v="Jeddah"/>
    <x v="3"/>
    <n v="207000"/>
    <n v="58000"/>
    <n v="142000"/>
  </r>
  <r>
    <n v="1265"/>
    <x v="5"/>
    <s v="Acadia"/>
    <n v="2016"/>
    <n v="9"/>
    <s v="Saudi"/>
    <s v="White"/>
    <s v="Semi Full"/>
    <n v="3.6"/>
    <s v="Gas"/>
    <x v="0"/>
    <n v="106000"/>
    <s v="Riyadh"/>
    <x v="0"/>
    <n v="75000"/>
    <n v="58000"/>
    <n v="72000"/>
  </r>
  <r>
    <n v="1266"/>
    <x v="0"/>
    <s v="Camry"/>
    <n v="2016"/>
    <n v="9"/>
    <s v="Saudi"/>
    <s v="White"/>
    <s v="Full"/>
    <n v="1"/>
    <s v="Gas"/>
    <x v="0"/>
    <n v="244000"/>
    <s v="Riyadh"/>
    <x v="0"/>
    <n v="59000"/>
    <n v="58000"/>
    <n v="65000"/>
  </r>
  <r>
    <n v="1267"/>
    <x v="10"/>
    <s v="Azera"/>
    <n v="2019"/>
    <n v="6"/>
    <s v="Saudi"/>
    <s v="Navy"/>
    <s v="Full"/>
    <n v="3.5"/>
    <s v="Gas"/>
    <x v="0"/>
    <n v="64000"/>
    <s v="Riyadh"/>
    <x v="0"/>
    <n v="94000"/>
    <n v="58000"/>
    <n v="42000"/>
  </r>
  <r>
    <n v="1268"/>
    <x v="0"/>
    <s v="Furniture"/>
    <n v="2021"/>
    <n v="4"/>
    <s v="Saudi"/>
    <s v="Grey"/>
    <s v="Standard"/>
    <n v="2.7"/>
    <s v="Gas"/>
    <x v="0"/>
    <n v="16444"/>
    <s v="Riyadh"/>
    <x v="0"/>
    <n v="104500"/>
    <n v="58000"/>
    <n v="65000"/>
  </r>
  <r>
    <n v="1269"/>
    <x v="7"/>
    <s v="E"/>
    <n v="2016"/>
    <n v="9"/>
    <s v="Gulf Arabic"/>
    <s v="White"/>
    <s v="Full"/>
    <n v="3"/>
    <s v="Gas"/>
    <x v="0"/>
    <n v="121929"/>
    <s v="Riyadh"/>
    <x v="0"/>
    <n v="128500"/>
    <n v="58000"/>
    <n v="145000"/>
  </r>
  <r>
    <n v="1270"/>
    <x v="6"/>
    <n v="6"/>
    <n v="2016"/>
    <n v="9"/>
    <s v="Other"/>
    <s v="Black"/>
    <s v="Semi Full"/>
    <n v="2"/>
    <s v="Gas"/>
    <x v="1"/>
    <n v="172000"/>
    <s v="Al-Ahsa"/>
    <x v="1"/>
    <n v="45000"/>
    <n v="58000"/>
    <n v="56000"/>
  </r>
  <r>
    <n v="1271"/>
    <x v="8"/>
    <s v="Rio"/>
    <n v="2016"/>
    <n v="9"/>
    <s v="Saudi"/>
    <s v="White"/>
    <s v="Standard"/>
    <n v="1.4"/>
    <s v="Gas"/>
    <x v="0"/>
    <n v="237000"/>
    <s v="Dammam"/>
    <x v="1"/>
    <n v="21000"/>
    <n v="58000"/>
    <n v="40000"/>
  </r>
  <r>
    <n v="1272"/>
    <x v="3"/>
    <s v="Taurus"/>
    <n v="2011"/>
    <n v="14"/>
    <s v="Saudi"/>
    <s v="Black"/>
    <s v="Standard"/>
    <n v="1.6"/>
    <s v="Gas"/>
    <x v="0"/>
    <n v="268000"/>
    <s v="Riyadh"/>
    <x v="0"/>
    <n v="28000"/>
    <n v="58000"/>
    <n v="55000"/>
  </r>
  <r>
    <n v="1273"/>
    <x v="0"/>
    <s v="Land Cruiser"/>
    <n v="2016"/>
    <n v="9"/>
    <s v="Saudi"/>
    <s v="White"/>
    <s v="Semi Full"/>
    <n v="5.7"/>
    <s v="Gas"/>
    <x v="0"/>
    <n v="68534"/>
    <s v="Riyadh"/>
    <x v="0"/>
    <n v="224500"/>
    <n v="58000"/>
    <n v="65000"/>
  </r>
  <r>
    <n v="1274"/>
    <x v="42"/>
    <s v="Boxer"/>
    <n v="2016"/>
    <n v="9"/>
    <s v="Saudi"/>
    <s v="White"/>
    <s v="Standard"/>
    <n v="2.8"/>
    <s v="Diesel"/>
    <x v="1"/>
    <n v="287000"/>
    <s v="Riyadh"/>
    <x v="0"/>
    <n v="59000"/>
    <n v="58000"/>
    <n v="23500"/>
  </r>
  <r>
    <n v="1275"/>
    <x v="14"/>
    <s v="Emgrand"/>
    <n v="2019"/>
    <n v="6"/>
    <s v="Saudi"/>
    <s v="Blue"/>
    <s v="Semi Full"/>
    <n v="1.8"/>
    <s v="Gas"/>
    <x v="0"/>
    <n v="70000"/>
    <s v="Riyadh"/>
    <x v="0"/>
    <n v="35000"/>
    <n v="58000"/>
    <n v="42500"/>
  </r>
  <r>
    <n v="1276"/>
    <x v="8"/>
    <s v="Sportage"/>
    <n v="2019"/>
    <n v="6"/>
    <s v="Saudi"/>
    <s v="Blue"/>
    <s v="Standard"/>
    <n v="1.6"/>
    <s v="Gas"/>
    <x v="0"/>
    <n v="73406"/>
    <s v="Riyadh"/>
    <x v="0"/>
    <n v="60500"/>
    <n v="58000"/>
    <n v="40000"/>
  </r>
  <r>
    <n v="1277"/>
    <x v="10"/>
    <s v="Senta fe"/>
    <n v="2015"/>
    <n v="10"/>
    <s v="Saudi"/>
    <s v="White"/>
    <s v="Semi Full"/>
    <n v="3.3"/>
    <s v="Gas"/>
    <x v="0"/>
    <n v="122"/>
    <s v="Jazan"/>
    <x v="11"/>
    <n v="45000"/>
    <n v="58000"/>
    <n v="42000"/>
  </r>
  <r>
    <n v="1278"/>
    <x v="0"/>
    <s v="Camry"/>
    <n v="2017"/>
    <n v="8"/>
    <s v="Saudi"/>
    <s v="White"/>
    <s v="Full"/>
    <n v="2.5"/>
    <s v="Gas"/>
    <x v="0"/>
    <n v="167000"/>
    <s v="Riyadh"/>
    <x v="0"/>
    <n v="80000"/>
    <n v="58000"/>
    <n v="65000"/>
  </r>
  <r>
    <n v="1279"/>
    <x v="10"/>
    <s v="Tucson"/>
    <n v="2015"/>
    <n v="10"/>
    <s v="Saudi"/>
    <s v="White"/>
    <s v="Full"/>
    <n v="2"/>
    <s v="Gas"/>
    <x v="0"/>
    <n v="251000"/>
    <s v="Riyadh"/>
    <x v="0"/>
    <n v="49000"/>
    <n v="58000"/>
    <n v="42000"/>
  </r>
  <r>
    <n v="1280"/>
    <x v="14"/>
    <s v="X7"/>
    <n v="2019"/>
    <n v="6"/>
    <s v="Saudi"/>
    <s v="Golden"/>
    <s v="Full"/>
    <n v="2.4"/>
    <s v="Gas"/>
    <x v="0"/>
    <n v="32209"/>
    <s v="Riyadh"/>
    <x v="0"/>
    <n v="61000"/>
    <n v="58000"/>
    <n v="42500"/>
  </r>
  <r>
    <n v="1281"/>
    <x v="7"/>
    <s v="C"/>
    <n v="2015"/>
    <n v="10"/>
    <s v="Gulf Arabic"/>
    <s v="White"/>
    <s v="Semi Full"/>
    <n v="2"/>
    <s v="Gas"/>
    <x v="0"/>
    <n v="73000"/>
    <s v="Riyadh"/>
    <x v="0"/>
    <n v="110000"/>
    <n v="58000"/>
    <n v="145000"/>
  </r>
  <r>
    <n v="1282"/>
    <x v="0"/>
    <s v="Land Cruiser Pickup"/>
    <n v="2014"/>
    <n v="11"/>
    <s v="Saudi"/>
    <s v="Golden"/>
    <s v="Semi Full"/>
    <n v="3"/>
    <s v="Gas"/>
    <x v="1"/>
    <n v="175000"/>
    <s v="Riyadh"/>
    <x v="0"/>
    <n v="72000"/>
    <n v="58000"/>
    <n v="65000"/>
  </r>
  <r>
    <n v="1283"/>
    <x v="1"/>
    <s v="ES"/>
    <n v="2017"/>
    <n v="8"/>
    <s v="Other"/>
    <s v="White"/>
    <s v="Full"/>
    <n v="3.5"/>
    <s v="Gas"/>
    <x v="0"/>
    <n v="69000"/>
    <s v="Dammam"/>
    <x v="1"/>
    <n v="142000"/>
    <n v="58000"/>
    <n v="142000"/>
  </r>
  <r>
    <n v="1284"/>
    <x v="10"/>
    <s v="Elantra"/>
    <n v="2013"/>
    <n v="12"/>
    <s v="Other"/>
    <s v="Silver"/>
    <s v="Semi Full"/>
    <n v="1.6"/>
    <s v="Gas"/>
    <x v="0"/>
    <n v="169"/>
    <s v="Riyadh"/>
    <x v="0"/>
    <n v="20000"/>
    <n v="58000"/>
    <n v="42000"/>
  </r>
  <r>
    <n v="1285"/>
    <x v="20"/>
    <s v="RX5"/>
    <n v="2019"/>
    <n v="6"/>
    <s v="Saudi"/>
    <s v="Brown"/>
    <s v="Full"/>
    <n v="3.1"/>
    <s v="Gas"/>
    <x v="0"/>
    <n v="49000"/>
    <s v="Riyadh"/>
    <x v="0"/>
    <n v="1325"/>
    <n v="58000"/>
    <n v="48000"/>
  </r>
  <r>
    <n v="1286"/>
    <x v="0"/>
    <s v="Yaris"/>
    <n v="2018"/>
    <n v="7"/>
    <s v="Saudi"/>
    <s v="White"/>
    <s v="Standard"/>
    <n v="1.5"/>
    <s v="Gas"/>
    <x v="0"/>
    <n v="62000"/>
    <s v="Riyadh"/>
    <x v="0"/>
    <n v="35000"/>
    <n v="58000"/>
    <n v="65000"/>
  </r>
  <r>
    <n v="1287"/>
    <x v="0"/>
    <s v="Previa"/>
    <n v="2009"/>
    <n v="16"/>
    <s v="Other"/>
    <s v="Silver"/>
    <s v="Standard"/>
    <n v="1.7"/>
    <s v="Gas"/>
    <x v="0"/>
    <n v="400000"/>
    <s v="Riyadh"/>
    <x v="0"/>
    <n v="15000"/>
    <n v="58000"/>
    <n v="65000"/>
  </r>
  <r>
    <n v="1288"/>
    <x v="7"/>
    <s v="S"/>
    <n v="2017"/>
    <n v="8"/>
    <s v="Other"/>
    <s v="White"/>
    <s v="Full"/>
    <n v="3"/>
    <s v="Gas"/>
    <x v="0"/>
    <n v="26000"/>
    <s v="Riyadh"/>
    <x v="0"/>
    <n v="245000"/>
    <n v="58000"/>
    <n v="145000"/>
  </r>
  <r>
    <n v="1289"/>
    <x v="11"/>
    <s v="Aveo"/>
    <n v="2017"/>
    <n v="8"/>
    <s v="Saudi"/>
    <s v="White"/>
    <s v="Standard"/>
    <n v="1.5"/>
    <s v="Gas"/>
    <x v="0"/>
    <n v="118000"/>
    <s v="Riyadh"/>
    <x v="0"/>
    <n v="20000"/>
    <n v="58000"/>
    <n v="60000"/>
  </r>
  <r>
    <n v="1290"/>
    <x v="6"/>
    <s v="CX9"/>
    <n v="2016"/>
    <n v="9"/>
    <s v="Saudi"/>
    <s v="Another Color"/>
    <s v="Semi Full"/>
    <n v="3"/>
    <s v="Gas"/>
    <x v="0"/>
    <n v="230000"/>
    <s v="Riyadh"/>
    <x v="0"/>
    <n v="50000"/>
    <n v="58000"/>
    <n v="56000"/>
  </r>
  <r>
    <n v="1291"/>
    <x v="24"/>
    <s v="The 7"/>
    <n v="2012"/>
    <n v="13"/>
    <s v="Gulf Arabic"/>
    <s v="White"/>
    <s v="Standard"/>
    <n v="2"/>
    <s v="Gas"/>
    <x v="0"/>
    <n v="224000"/>
    <s v="Riyadh"/>
    <x v="0"/>
    <n v="45000"/>
    <n v="58000"/>
    <n v="110000"/>
  </r>
  <r>
    <n v="1292"/>
    <x v="10"/>
    <s v="Elantra"/>
    <n v="2007"/>
    <n v="18"/>
    <s v="Saudi"/>
    <s v="Grey"/>
    <s v="Standard"/>
    <n v="1.6"/>
    <s v="Gas"/>
    <x v="1"/>
    <n v="191700"/>
    <s v="Taef"/>
    <x v="3"/>
    <n v="13000"/>
    <n v="58000"/>
    <n v="42000"/>
  </r>
  <r>
    <n v="1293"/>
    <x v="5"/>
    <s v="Sierra"/>
    <n v="1992"/>
    <n v="33"/>
    <s v="Saudi"/>
    <s v="White"/>
    <s v="Standard"/>
    <n v="3.5"/>
    <s v="Gas"/>
    <x v="0"/>
    <n v="445000"/>
    <s v="Riyadh"/>
    <x v="0"/>
    <n v="8000"/>
    <n v="58000"/>
    <n v="72000"/>
  </r>
  <r>
    <n v="1294"/>
    <x v="7"/>
    <s v="C"/>
    <n v="2017"/>
    <n v="8"/>
    <s v="Gulf Arabic"/>
    <s v="White"/>
    <s v="Full"/>
    <n v="2"/>
    <s v="Gas"/>
    <x v="0"/>
    <n v="120000"/>
    <s v="Riyadh"/>
    <x v="0"/>
    <n v="143000"/>
    <n v="58000"/>
    <n v="145000"/>
  </r>
  <r>
    <n v="1295"/>
    <x v="3"/>
    <s v="Mustang"/>
    <n v="2016"/>
    <n v="9"/>
    <s v="Gulf Arabic"/>
    <s v="Yellow"/>
    <s v="Full"/>
    <n v="5"/>
    <s v="Gas"/>
    <x v="1"/>
    <n v="50000"/>
    <s v="Dammam"/>
    <x v="1"/>
    <n v="127000"/>
    <n v="58000"/>
    <n v="55000"/>
  </r>
  <r>
    <n v="1296"/>
    <x v="3"/>
    <s v="Taurus"/>
    <n v="2017"/>
    <n v="8"/>
    <s v="Other"/>
    <s v="Silver"/>
    <s v="Semi Full"/>
    <n v="3.5"/>
    <s v="Gas"/>
    <x v="0"/>
    <n v="142311"/>
    <s v="Dammam"/>
    <x v="1"/>
    <n v="75000"/>
    <n v="58000"/>
    <n v="55000"/>
  </r>
  <r>
    <n v="1297"/>
    <x v="0"/>
    <s v="Hilux"/>
    <n v="2012"/>
    <n v="13"/>
    <s v="Gulf Arabic"/>
    <s v="White"/>
    <s v="Semi Full"/>
    <n v="2.7"/>
    <s v="Gas"/>
    <x v="1"/>
    <n v="366000"/>
    <s v="Aseer"/>
    <x v="4"/>
    <n v="53000"/>
    <n v="58000"/>
    <n v="65000"/>
  </r>
  <r>
    <n v="1298"/>
    <x v="0"/>
    <s v="Camry"/>
    <n v="2007"/>
    <n v="18"/>
    <s v="Saudi"/>
    <s v="White"/>
    <s v="Full"/>
    <n v="2.5"/>
    <s v="Gas"/>
    <x v="0"/>
    <n v="420000"/>
    <s v="Al-Medina"/>
    <x v="2"/>
    <n v="25000"/>
    <n v="58000"/>
    <n v="65000"/>
  </r>
  <r>
    <n v="1299"/>
    <x v="30"/>
    <s v="MKX"/>
    <n v="2016"/>
    <n v="9"/>
    <s v="Other"/>
    <s v="White"/>
    <s v="Full"/>
    <n v="3.7"/>
    <s v="Gas"/>
    <x v="0"/>
    <n v="99000"/>
    <s v="Dammam"/>
    <x v="1"/>
    <n v="100000"/>
    <n v="58000"/>
    <n v="99000"/>
  </r>
  <r>
    <n v="1300"/>
    <x v="0"/>
    <s v="Avalon"/>
    <n v="2017"/>
    <n v="8"/>
    <s v="Saudi"/>
    <s v="Grey"/>
    <s v="Full"/>
    <n v="3.5"/>
    <s v="Gas"/>
    <x v="0"/>
    <n v="104159"/>
    <s v="Riyadh"/>
    <x v="0"/>
    <n v="106500"/>
    <n v="58000"/>
    <n v="65000"/>
  </r>
  <r>
    <n v="1301"/>
    <x v="3"/>
    <s v="Expedition"/>
    <n v="2014"/>
    <n v="11"/>
    <s v="Saudi"/>
    <s v="Black"/>
    <s v="Semi Full"/>
    <n v="5.4"/>
    <s v="Gas"/>
    <x v="0"/>
    <n v="263000"/>
    <s v="Riyadh"/>
    <x v="0"/>
    <n v="48000"/>
    <n v="58000"/>
    <n v="55000"/>
  </r>
  <r>
    <n v="1302"/>
    <x v="3"/>
    <s v="Expedition"/>
    <n v="2003"/>
    <n v="22"/>
    <s v="Saudi"/>
    <s v="Black"/>
    <s v="Full"/>
    <n v="5.4"/>
    <s v="Gas"/>
    <x v="0"/>
    <n v="400000"/>
    <s v="Al-Jouf"/>
    <x v="9"/>
    <n v="4000"/>
    <n v="58000"/>
    <n v="55000"/>
  </r>
  <r>
    <n v="1303"/>
    <x v="15"/>
    <s v="Duster"/>
    <n v="2018"/>
    <n v="7"/>
    <s v="Saudi"/>
    <s v="Grey"/>
    <s v="Standard"/>
    <n v="2"/>
    <s v="Gas"/>
    <x v="0"/>
    <n v="117719"/>
    <s v="Riyadh"/>
    <x v="0"/>
    <n v="29500"/>
    <n v="58000"/>
    <n v="26000"/>
  </r>
  <r>
    <n v="1304"/>
    <x v="0"/>
    <s v="Camry"/>
    <n v="2015"/>
    <n v="10"/>
    <s v="Saudi"/>
    <s v="Black"/>
    <s v="Full"/>
    <n v="2"/>
    <s v="Gas"/>
    <x v="0"/>
    <n v="26000"/>
    <s v="Jeddah"/>
    <x v="3"/>
    <n v="43000"/>
    <n v="58000"/>
    <n v="65000"/>
  </r>
  <r>
    <n v="1305"/>
    <x v="10"/>
    <s v="Accent"/>
    <n v="2018"/>
    <n v="7"/>
    <s v="Saudi"/>
    <s v="White"/>
    <s v="Semi Full"/>
    <n v="1.4"/>
    <s v="Gas"/>
    <x v="0"/>
    <n v="51000"/>
    <s v="Hafar Al-Batin"/>
    <x v="1"/>
    <n v="35000"/>
    <n v="58000"/>
    <n v="42000"/>
  </r>
  <r>
    <n v="1306"/>
    <x v="32"/>
    <s v="Escalade"/>
    <n v="2004"/>
    <n v="21"/>
    <s v="Saudi"/>
    <s v="White"/>
    <s v="Full"/>
    <n v="6"/>
    <s v="Gas"/>
    <x v="0"/>
    <n v="300000"/>
    <s v="Riyadh"/>
    <x v="0"/>
    <n v="30000"/>
    <n v="58000"/>
    <n v="130000"/>
  </r>
  <r>
    <n v="1307"/>
    <x v="10"/>
    <s v="Sonata"/>
    <n v="2015"/>
    <n v="10"/>
    <s v="Gulf Arabic"/>
    <s v="Red"/>
    <s v="Standard"/>
    <n v="2.4"/>
    <s v="Gas"/>
    <x v="0"/>
    <n v="80000"/>
    <s v="Riyadh"/>
    <x v="0"/>
    <n v="45000"/>
    <n v="58000"/>
    <n v="42000"/>
  </r>
  <r>
    <n v="1308"/>
    <x v="0"/>
    <s v="Land Cruiser"/>
    <n v="2013"/>
    <n v="12"/>
    <s v="Gulf Arabic"/>
    <s v="White"/>
    <s v="Full"/>
    <n v="4.5999999999999996"/>
    <s v="Gas"/>
    <x v="0"/>
    <n v="308000"/>
    <s v="Dammam"/>
    <x v="1"/>
    <n v="120000"/>
    <n v="58000"/>
    <n v="65000"/>
  </r>
  <r>
    <n v="1309"/>
    <x v="21"/>
    <s v="Charger"/>
    <n v="2013"/>
    <n v="12"/>
    <s v="Saudi"/>
    <s v="Black"/>
    <s v="Semi Full"/>
    <n v="3.6"/>
    <s v="Gas"/>
    <x v="0"/>
    <n v="205000"/>
    <s v="Riyadh"/>
    <x v="0"/>
    <n v="29000"/>
    <n v="58000"/>
    <n v="71000"/>
  </r>
  <r>
    <n v="1310"/>
    <x v="25"/>
    <s v="Attrage"/>
    <n v="2021"/>
    <n v="4"/>
    <s v="Saudi"/>
    <s v="White"/>
    <s v="Semi Full"/>
    <n v="1.2"/>
    <s v="Gas"/>
    <x v="0"/>
    <n v="3000"/>
    <s v="Jazan"/>
    <x v="11"/>
    <n v="35000"/>
    <n v="58000"/>
    <n v="54000"/>
  </r>
  <r>
    <n v="1311"/>
    <x v="4"/>
    <s v="Sunny"/>
    <n v="2017"/>
    <n v="8"/>
    <s v="Saudi"/>
    <s v="White"/>
    <s v="Standard"/>
    <n v="1.5"/>
    <s v="Gas"/>
    <x v="0"/>
    <n v="106646"/>
    <s v="Riyadh"/>
    <x v="0"/>
    <n v="22500"/>
    <n v="58000"/>
    <n v="36500"/>
  </r>
  <r>
    <n v="1312"/>
    <x v="2"/>
    <s v="Cherokee"/>
    <n v="1992"/>
    <n v="33"/>
    <s v="Saudi"/>
    <s v="Red"/>
    <s v="Standard"/>
    <n v="2.4"/>
    <s v="Gas"/>
    <x v="1"/>
    <n v="300000"/>
    <s v="Al-Ahsa"/>
    <x v="1"/>
    <n v="16000"/>
    <n v="58000"/>
    <n v="83000"/>
  </r>
  <r>
    <n v="1313"/>
    <x v="8"/>
    <s v="Cadenza"/>
    <n v="2017"/>
    <n v="8"/>
    <s v="Saudi"/>
    <s v="Silver"/>
    <s v="Standard"/>
    <n v="3"/>
    <s v="Gas"/>
    <x v="0"/>
    <n v="93000"/>
    <s v="Riyadh"/>
    <x v="0"/>
    <n v="57000"/>
    <n v="58000"/>
    <n v="40000"/>
  </r>
  <r>
    <n v="1314"/>
    <x v="10"/>
    <s v="Sonata"/>
    <n v="2013"/>
    <n v="12"/>
    <s v="Saudi"/>
    <s v="White"/>
    <s v="Semi Full"/>
    <n v="2.4"/>
    <s v="Gas"/>
    <x v="0"/>
    <n v="215000"/>
    <s v="Riyadh"/>
    <x v="0"/>
    <n v="28000"/>
    <n v="58000"/>
    <n v="42000"/>
  </r>
  <r>
    <n v="1315"/>
    <x v="3"/>
    <s v="Taurus"/>
    <n v="2016"/>
    <n v="9"/>
    <s v="Saudi"/>
    <s v="Silver"/>
    <s v="Semi Full"/>
    <n v="3.5"/>
    <s v="Gas"/>
    <x v="0"/>
    <n v="60100"/>
    <s v="Aseer"/>
    <x v="4"/>
    <n v="85000"/>
    <n v="58000"/>
    <n v="55000"/>
  </r>
  <r>
    <n v="1316"/>
    <x v="26"/>
    <s v="Range Rover"/>
    <n v="2009"/>
    <n v="16"/>
    <s v="Saudi"/>
    <s v="Black"/>
    <s v="Full"/>
    <n v="5"/>
    <s v="Gas"/>
    <x v="0"/>
    <n v="195000"/>
    <s v="Jeddah"/>
    <x v="3"/>
    <n v="45000"/>
    <n v="58000"/>
    <n v="242500"/>
  </r>
  <r>
    <n v="1317"/>
    <x v="0"/>
    <s v="Corolla"/>
    <n v="2018"/>
    <n v="7"/>
    <s v="Saudi"/>
    <s v="Silver"/>
    <s v="Standard"/>
    <n v="1.6"/>
    <s v="Gas"/>
    <x v="0"/>
    <n v="52000"/>
    <s v="Dammam"/>
    <x v="1"/>
    <n v="51000"/>
    <n v="58000"/>
    <n v="65000"/>
  </r>
  <r>
    <n v="1318"/>
    <x v="0"/>
    <s v="Corolla"/>
    <n v="2018"/>
    <n v="7"/>
    <s v="Saudi"/>
    <s v="Silver"/>
    <s v="Standard"/>
    <n v="1.6"/>
    <s v="Gas"/>
    <x v="0"/>
    <n v="142000"/>
    <s v="Dammam"/>
    <x v="1"/>
    <n v="48000"/>
    <n v="58000"/>
    <n v="65000"/>
  </r>
  <r>
    <n v="1319"/>
    <x v="4"/>
    <s v="Altima"/>
    <n v="2015"/>
    <n v="10"/>
    <s v="Other"/>
    <s v="Black"/>
    <s v="Standard"/>
    <n v="2.5"/>
    <s v="Gas"/>
    <x v="0"/>
    <n v="167000"/>
    <s v="Dammam"/>
    <x v="1"/>
    <n v="32000"/>
    <n v="58000"/>
    <n v="36500"/>
  </r>
  <r>
    <n v="1320"/>
    <x v="10"/>
    <s v="Accent"/>
    <n v="2017"/>
    <n v="8"/>
    <s v="Saudi"/>
    <s v="White"/>
    <s v="Standard"/>
    <n v="1.6"/>
    <s v="Gas"/>
    <x v="0"/>
    <n v="212000"/>
    <s v="Dammam"/>
    <x v="1"/>
    <n v="29500"/>
    <n v="58000"/>
    <n v="42000"/>
  </r>
  <r>
    <n v="1321"/>
    <x v="32"/>
    <s v="Escalade"/>
    <n v="2016"/>
    <n v="9"/>
    <s v="Other"/>
    <s v="Grey"/>
    <s v="Full"/>
    <n v="6.2"/>
    <s v="Gas"/>
    <x v="0"/>
    <n v="114000"/>
    <s v="Dammam"/>
    <x v="1"/>
    <n v="179000"/>
    <n v="58000"/>
    <n v="130000"/>
  </r>
  <r>
    <n v="1322"/>
    <x v="34"/>
    <s v="Q"/>
    <n v="2016"/>
    <n v="9"/>
    <s v="Saudi"/>
    <s v="Black"/>
    <s v="Standard"/>
    <n v="3.7"/>
    <s v="Gas"/>
    <x v="0"/>
    <n v="13000"/>
    <s v="Dammam"/>
    <x v="1"/>
    <n v="95000"/>
    <n v="58000"/>
    <n v="73500"/>
  </r>
  <r>
    <n v="1323"/>
    <x v="8"/>
    <s v="Optima"/>
    <n v="2018"/>
    <n v="7"/>
    <s v="Gulf Arabic"/>
    <s v="White"/>
    <s v="Standard"/>
    <n v="2.4"/>
    <s v="Gas"/>
    <x v="0"/>
    <n v="48000"/>
    <s v="Riyadh"/>
    <x v="0"/>
    <n v="67000"/>
    <n v="58000"/>
    <n v="40000"/>
  </r>
  <r>
    <n v="1324"/>
    <x v="3"/>
    <s v="Expedition"/>
    <n v="2013"/>
    <n v="12"/>
    <s v="Saudi"/>
    <s v="Black"/>
    <s v="Semi Full"/>
    <n v="5.4"/>
    <s v="Gas"/>
    <x v="0"/>
    <n v="187000"/>
    <s v="Al-Ahsa"/>
    <x v="1"/>
    <n v="60000"/>
    <n v="58000"/>
    <n v="55000"/>
  </r>
  <r>
    <n v="1325"/>
    <x v="13"/>
    <s v="Odyssey"/>
    <n v="2015"/>
    <n v="10"/>
    <s v="Saudi"/>
    <s v="Black"/>
    <s v="Standard"/>
    <n v="3.5"/>
    <s v="Gas"/>
    <x v="0"/>
    <n v="152000"/>
    <s v="Dammam"/>
    <x v="1"/>
    <n v="45000"/>
    <n v="58000"/>
    <n v="60500"/>
  </r>
  <r>
    <n v="1326"/>
    <x v="10"/>
    <s v="Sonata"/>
    <n v="2012"/>
    <n v="13"/>
    <s v="Saudi"/>
    <s v="White"/>
    <s v="Full"/>
    <n v="2.5"/>
    <s v="Gas"/>
    <x v="0"/>
    <n v="221000"/>
    <s v="Riyadh"/>
    <x v="0"/>
    <n v="30000"/>
    <n v="58000"/>
    <n v="42000"/>
  </r>
  <r>
    <n v="1327"/>
    <x v="10"/>
    <s v="Sonata"/>
    <n v="2018"/>
    <n v="7"/>
    <s v="Saudi"/>
    <s v="Silver"/>
    <s v="Standard"/>
    <n v="2.4"/>
    <s v="Gas"/>
    <x v="0"/>
    <n v="134000"/>
    <s v="Riyadh"/>
    <x v="0"/>
    <n v="48000"/>
    <n v="58000"/>
    <n v="42000"/>
  </r>
  <r>
    <n v="1328"/>
    <x v="13"/>
    <s v="Odyssey"/>
    <n v="2015"/>
    <n v="10"/>
    <s v="Gulf Arabic"/>
    <s v="Silver"/>
    <s v="Semi Full"/>
    <n v="3.5"/>
    <s v="Gas"/>
    <x v="0"/>
    <n v="100000"/>
    <s v="Dammam"/>
    <x v="1"/>
    <n v="57000"/>
    <n v="58000"/>
    <n v="60500"/>
  </r>
  <r>
    <n v="1329"/>
    <x v="38"/>
    <s v="Ghost"/>
    <n v="2016"/>
    <n v="9"/>
    <s v="Saudi"/>
    <s v="Red"/>
    <s v="Full"/>
    <n v="6"/>
    <s v="Gas"/>
    <x v="0"/>
    <n v="40000"/>
    <s v="Dammam"/>
    <x v="1"/>
    <n v="620000"/>
    <n v="58000"/>
    <n v="560000"/>
  </r>
  <r>
    <n v="1330"/>
    <x v="11"/>
    <s v="Camaro"/>
    <n v="2018"/>
    <n v="7"/>
    <s v="Other"/>
    <s v="Silver"/>
    <s v="Full"/>
    <n v="3.6"/>
    <s v="Gas"/>
    <x v="0"/>
    <n v="89000"/>
    <s v="Dammam"/>
    <x v="1"/>
    <n v="109000"/>
    <n v="58000"/>
    <n v="60000"/>
  </r>
  <r>
    <n v="1331"/>
    <x v="11"/>
    <s v="Spark"/>
    <n v="2019"/>
    <n v="6"/>
    <s v="Saudi"/>
    <s v="White"/>
    <s v="Standard"/>
    <n v="1.4"/>
    <s v="Gas"/>
    <x v="0"/>
    <n v="96342"/>
    <s v="Riyadh"/>
    <x v="0"/>
    <n v="25000"/>
    <n v="58000"/>
    <n v="60000"/>
  </r>
  <r>
    <n v="1332"/>
    <x v="35"/>
    <n v="911"/>
    <n v="2013"/>
    <n v="12"/>
    <s v="Saudi"/>
    <s v="Grey"/>
    <s v="Full"/>
    <n v="3.5"/>
    <s v="Gas"/>
    <x v="0"/>
    <n v="26000"/>
    <s v="Dammam"/>
    <x v="1"/>
    <n v="280000"/>
    <n v="58000"/>
    <n v="138000"/>
  </r>
  <r>
    <n v="1333"/>
    <x v="8"/>
    <s v="Stinger"/>
    <n v="2020"/>
    <n v="5"/>
    <s v="Saudi"/>
    <s v="Grey"/>
    <s v="Full"/>
    <n v="3.3"/>
    <s v="Gas"/>
    <x v="0"/>
    <n v="7000"/>
    <s v="Dammam"/>
    <x v="1"/>
    <n v="160000"/>
    <n v="58000"/>
    <n v="40000"/>
  </r>
  <r>
    <n v="1334"/>
    <x v="26"/>
    <s v="Range Rover"/>
    <n v="2016"/>
    <n v="9"/>
    <s v="Saudi"/>
    <s v="Black"/>
    <s v="Full"/>
    <n v="5"/>
    <s v="Gas"/>
    <x v="0"/>
    <n v="70000"/>
    <s v="Riyadh"/>
    <x v="0"/>
    <n v="288000"/>
    <n v="58000"/>
    <n v="242500"/>
  </r>
  <r>
    <n v="1335"/>
    <x v="0"/>
    <s v="FJ"/>
    <n v="2015"/>
    <n v="10"/>
    <s v="Saudi"/>
    <s v="Blue"/>
    <s v="Full"/>
    <n v="4"/>
    <s v="Gas"/>
    <x v="0"/>
    <n v="228000"/>
    <s v="Jeddah"/>
    <x v="3"/>
    <n v="90000"/>
    <n v="58000"/>
    <n v="65000"/>
  </r>
  <r>
    <n v="1336"/>
    <x v="1"/>
    <s v="ES"/>
    <n v="2020"/>
    <n v="5"/>
    <s v="Saudi"/>
    <s v="White"/>
    <s v="Full"/>
    <n v="3.5"/>
    <s v="Gas"/>
    <x v="0"/>
    <n v="33000"/>
    <s v="Riyadh"/>
    <x v="0"/>
    <n v="210000"/>
    <n v="58000"/>
    <n v="142000"/>
  </r>
  <r>
    <n v="1337"/>
    <x v="36"/>
    <s v="Grand Marquis"/>
    <n v="2008"/>
    <n v="17"/>
    <s v="Other"/>
    <s v="Navy"/>
    <s v="Full"/>
    <n v="4"/>
    <s v="Gas"/>
    <x v="0"/>
    <n v="362000"/>
    <s v="Jeddah"/>
    <x v="3"/>
    <n v="19000"/>
    <n v="58000"/>
    <n v="19000"/>
  </r>
  <r>
    <n v="1338"/>
    <x v="0"/>
    <s v="Camry"/>
    <n v="2019"/>
    <n v="6"/>
    <s v="Saudi"/>
    <s v="White"/>
    <s v="Standard"/>
    <n v="2.5"/>
    <s v="Gas"/>
    <x v="0"/>
    <n v="124004"/>
    <s v="Riyadh"/>
    <x v="0"/>
    <n v="65000"/>
    <n v="58000"/>
    <n v="65000"/>
  </r>
  <r>
    <n v="1339"/>
    <x v="0"/>
    <s v="Hilux"/>
    <n v="2016"/>
    <n v="9"/>
    <s v="Saudi"/>
    <s v="White"/>
    <s v="Semi Full"/>
    <n v="2.7"/>
    <s v="Gas"/>
    <x v="1"/>
    <n v="210800"/>
    <s v="Dammam"/>
    <x v="1"/>
    <n v="62000"/>
    <n v="58000"/>
    <n v="65000"/>
  </r>
  <r>
    <n v="1340"/>
    <x v="19"/>
    <s v="CS35"/>
    <n v="2021"/>
    <n v="4"/>
    <s v="Saudi"/>
    <s v="Grey"/>
    <s v="Full"/>
    <n v="1.6"/>
    <s v="Gas"/>
    <x v="0"/>
    <n v="5000"/>
    <s v="Riyadh"/>
    <x v="0"/>
    <n v="44000"/>
    <n v="58000"/>
    <n v="44000"/>
  </r>
  <r>
    <n v="1341"/>
    <x v="10"/>
    <s v="Accent"/>
    <n v="2017"/>
    <n v="8"/>
    <s v="Saudi"/>
    <s v="White"/>
    <s v="Semi Full"/>
    <n v="1.6"/>
    <s v="Gas"/>
    <x v="0"/>
    <n v="109746"/>
    <s v="Riyadh"/>
    <x v="0"/>
    <n v="34000"/>
    <n v="58000"/>
    <n v="42000"/>
  </r>
  <r>
    <n v="1342"/>
    <x v="23"/>
    <s v="S8"/>
    <n v="2016"/>
    <n v="9"/>
    <s v="Gulf Arabic"/>
    <s v="White"/>
    <s v="Full"/>
    <n v="4"/>
    <s v="Gas"/>
    <x v="0"/>
    <n v="42000"/>
    <s v="Dammam"/>
    <x v="1"/>
    <n v="229000"/>
    <n v="58000"/>
    <n v="91000"/>
  </r>
  <r>
    <n v="1343"/>
    <x v="10"/>
    <s v="Sonata"/>
    <n v="2018"/>
    <n v="7"/>
    <s v="Saudi"/>
    <s v="Silver"/>
    <s v="Semi Full"/>
    <n v="2.4"/>
    <s v="Gas"/>
    <x v="0"/>
    <n v="55000"/>
    <s v="Riyadh"/>
    <x v="0"/>
    <n v="57000"/>
    <n v="58000"/>
    <n v="42000"/>
  </r>
  <r>
    <n v="1344"/>
    <x v="11"/>
    <s v="Impala"/>
    <n v="2018"/>
    <n v="7"/>
    <s v="Saudi"/>
    <s v="Silver"/>
    <s v="Standard"/>
    <n v="3.6"/>
    <s v="Gas"/>
    <x v="0"/>
    <n v="110519"/>
    <s v="Riyadh"/>
    <x v="0"/>
    <n v="58500"/>
    <n v="58000"/>
    <n v="60000"/>
  </r>
  <r>
    <n v="1345"/>
    <x v="3"/>
    <s v="Taurus"/>
    <n v="2012"/>
    <n v="13"/>
    <s v="Gulf Arabic"/>
    <s v="Another Color"/>
    <s v="Full"/>
    <n v="3.5"/>
    <s v="Gas"/>
    <x v="0"/>
    <n v="334728"/>
    <s v="Aseer"/>
    <x v="4"/>
    <n v="35000"/>
    <n v="58000"/>
    <n v="55000"/>
  </r>
  <r>
    <n v="1346"/>
    <x v="11"/>
    <s v="Caprice"/>
    <n v="2014"/>
    <n v="11"/>
    <s v="Saudi"/>
    <s v="White"/>
    <s v="Standard"/>
    <n v="6"/>
    <s v="Gas"/>
    <x v="0"/>
    <n v="35481"/>
    <s v="Riyadh"/>
    <x v="0"/>
    <n v="106500"/>
    <n v="58000"/>
    <n v="60000"/>
  </r>
  <r>
    <n v="1347"/>
    <x v="0"/>
    <s v="Camry"/>
    <n v="2004"/>
    <n v="21"/>
    <s v="Saudi"/>
    <s v="Golden"/>
    <s v="Full"/>
    <n v="3.5"/>
    <s v="Gas"/>
    <x v="0"/>
    <n v="322000"/>
    <s v="Riyadh"/>
    <x v="0"/>
    <n v="23000"/>
    <n v="58000"/>
    <n v="65000"/>
  </r>
  <r>
    <n v="1348"/>
    <x v="11"/>
    <s v="Aveo"/>
    <n v="2014"/>
    <n v="11"/>
    <s v="Other"/>
    <s v="Silver"/>
    <s v="Standard"/>
    <n v="1.6"/>
    <s v="Gas"/>
    <x v="0"/>
    <n v="88000"/>
    <s v="Dammam"/>
    <x v="1"/>
    <n v="13000"/>
    <n v="58000"/>
    <n v="60000"/>
  </r>
  <r>
    <n v="1349"/>
    <x v="0"/>
    <s v="Hiace"/>
    <n v="2017"/>
    <n v="8"/>
    <s v="Saudi"/>
    <s v="White"/>
    <s v="Standard"/>
    <n v="2.7"/>
    <s v="Gas"/>
    <x v="1"/>
    <n v="555555"/>
    <s v="Riyadh"/>
    <x v="0"/>
    <n v="73000"/>
    <n v="58000"/>
    <n v="65000"/>
  </r>
  <r>
    <n v="1350"/>
    <x v="0"/>
    <s v="FJ"/>
    <n v="2015"/>
    <n v="10"/>
    <s v="Saudi"/>
    <s v="White"/>
    <s v="Full"/>
    <n v="1"/>
    <s v="Gas"/>
    <x v="0"/>
    <n v="190000"/>
    <s v="Riyadh"/>
    <x v="0"/>
    <n v="98000"/>
    <n v="58000"/>
    <n v="65000"/>
  </r>
  <r>
    <n v="1351"/>
    <x v="0"/>
    <s v="Land Cruiser Pickup"/>
    <n v="2013"/>
    <n v="12"/>
    <s v="Saudi"/>
    <s v="Another Color"/>
    <s v="Semi Full"/>
    <n v="4"/>
    <s v="Gas"/>
    <x v="1"/>
    <n v="105154"/>
    <s v="Riyadh"/>
    <x v="0"/>
    <n v="85000"/>
    <n v="58000"/>
    <n v="65000"/>
  </r>
  <r>
    <n v="1352"/>
    <x v="10"/>
    <s v="Elantra"/>
    <n v="2015"/>
    <n v="10"/>
    <s v="Saudi"/>
    <s v="White"/>
    <s v="Full"/>
    <n v="2"/>
    <s v="Gas"/>
    <x v="0"/>
    <n v="176000"/>
    <s v="Riyadh"/>
    <x v="0"/>
    <n v="35000"/>
    <n v="58000"/>
    <n v="42000"/>
  </r>
  <r>
    <n v="1353"/>
    <x v="11"/>
    <s v="Tahoe"/>
    <n v="2005"/>
    <n v="20"/>
    <s v="Saudi"/>
    <s v="Black"/>
    <s v="Full"/>
    <n v="7.9"/>
    <s v="Gas"/>
    <x v="0"/>
    <n v="404846"/>
    <s v="Al-Ahsa"/>
    <x v="1"/>
    <n v="13500"/>
    <n v="58000"/>
    <n v="60000"/>
  </r>
  <r>
    <n v="1354"/>
    <x v="4"/>
    <s v="Maxima"/>
    <n v="2017"/>
    <n v="8"/>
    <s v="Saudi"/>
    <s v="Red"/>
    <s v="Standard"/>
    <n v="3.5"/>
    <s v="Gas"/>
    <x v="0"/>
    <n v="158543"/>
    <s v="Riyadh"/>
    <x v="0"/>
    <n v="61500"/>
    <n v="58000"/>
    <n v="36500"/>
  </r>
  <r>
    <n v="1355"/>
    <x v="1"/>
    <s v="LX"/>
    <n v="2020"/>
    <n v="5"/>
    <s v="Gulf Arabic"/>
    <s v="White"/>
    <s v="Full"/>
    <n v="5.7"/>
    <s v="Gas"/>
    <x v="0"/>
    <n v="105"/>
    <s v="Riyadh"/>
    <x v="0"/>
    <n v="425000"/>
    <n v="58000"/>
    <n v="142000"/>
  </r>
  <r>
    <n v="1356"/>
    <x v="35"/>
    <s v="Panamera"/>
    <n v="2011"/>
    <n v="14"/>
    <s v="Saudi"/>
    <s v="Silver"/>
    <s v="Full"/>
    <n v="3"/>
    <s v="Gas"/>
    <x v="0"/>
    <n v="141000"/>
    <s v="Dammam"/>
    <x v="1"/>
    <n v="85000"/>
    <n v="58000"/>
    <n v="138000"/>
  </r>
  <r>
    <n v="1357"/>
    <x v="10"/>
    <s v="Sonata"/>
    <n v="2018"/>
    <n v="7"/>
    <s v="Saudi"/>
    <s v="Black"/>
    <s v="Semi Full"/>
    <n v="2.4"/>
    <s v="Gas"/>
    <x v="0"/>
    <n v="117000"/>
    <s v="Riyadh"/>
    <x v="0"/>
    <n v="63000"/>
    <n v="58000"/>
    <n v="42000"/>
  </r>
  <r>
    <n v="1358"/>
    <x v="24"/>
    <s v="The 7"/>
    <n v="1989"/>
    <n v="36"/>
    <s v="Other"/>
    <s v="Silver"/>
    <s v="Full"/>
    <n v="5"/>
    <s v="Gas"/>
    <x v="0"/>
    <n v="176000"/>
    <s v="Dammam"/>
    <x v="1"/>
    <n v="33000"/>
    <n v="58000"/>
    <n v="110000"/>
  </r>
  <r>
    <n v="1359"/>
    <x v="0"/>
    <s v="Land Cruiser"/>
    <n v="2008"/>
    <n v="17"/>
    <s v="Saudi"/>
    <s v="Another Color"/>
    <s v="Full"/>
    <n v="8"/>
    <s v="Gas"/>
    <x v="0"/>
    <n v="295000"/>
    <s v="Hail"/>
    <x v="8"/>
    <n v="65000"/>
    <n v="58000"/>
    <n v="65000"/>
  </r>
  <r>
    <n v="1360"/>
    <x v="0"/>
    <s v="FJ"/>
    <n v="2016"/>
    <n v="9"/>
    <s v="Saudi"/>
    <s v="White"/>
    <s v="Full"/>
    <n v="4"/>
    <s v="Gas"/>
    <x v="0"/>
    <n v="193000"/>
    <s v="Dammam"/>
    <x v="1"/>
    <n v="110000"/>
    <n v="58000"/>
    <n v="65000"/>
  </r>
  <r>
    <n v="1361"/>
    <x v="11"/>
    <s v="Blazer"/>
    <n v="2017"/>
    <n v="8"/>
    <s v="Gulf Arabic"/>
    <s v="White"/>
    <s v="Semi Full"/>
    <n v="3.6"/>
    <s v="Gas"/>
    <x v="0"/>
    <n v="115000"/>
    <s v="Khobar"/>
    <x v="1"/>
    <n v="63000"/>
    <n v="58000"/>
    <n v="60000"/>
  </r>
  <r>
    <n v="1362"/>
    <x v="3"/>
    <s v="Van"/>
    <n v="2013"/>
    <n v="12"/>
    <s v="Other"/>
    <s v="White"/>
    <s v="Semi Full"/>
    <n v="3.6"/>
    <s v="Gas"/>
    <x v="0"/>
    <n v="186"/>
    <s v="Tabouk"/>
    <x v="5"/>
    <n v="45000"/>
    <n v="58000"/>
    <n v="55000"/>
  </r>
  <r>
    <n v="1363"/>
    <x v="24"/>
    <s v="The 7"/>
    <n v="2003"/>
    <n v="22"/>
    <s v="Saudi"/>
    <s v="Brown"/>
    <s v="Full"/>
    <n v="2"/>
    <s v="Gas"/>
    <x v="0"/>
    <n v="106000"/>
    <s v="Abha"/>
    <x v="7"/>
    <n v="34000"/>
    <n v="58000"/>
    <n v="110000"/>
  </r>
  <r>
    <n v="1364"/>
    <x v="8"/>
    <s v="Cadenza"/>
    <n v="2016"/>
    <n v="9"/>
    <s v="Other"/>
    <s v="Another Color"/>
    <s v="Full"/>
    <n v="3"/>
    <s v="Gas"/>
    <x v="0"/>
    <n v="33212"/>
    <s v="Qassim"/>
    <x v="6"/>
    <n v="66000"/>
    <n v="58000"/>
    <n v="40000"/>
  </r>
  <r>
    <n v="1365"/>
    <x v="32"/>
    <s v="Escalade"/>
    <n v="2020"/>
    <n v="5"/>
    <s v="Saudi"/>
    <s v="Grey"/>
    <s v="Full"/>
    <n v="6.2"/>
    <s v="Gas"/>
    <x v="0"/>
    <n v="5000"/>
    <s v="Riyadh"/>
    <x v="0"/>
    <n v="280000"/>
    <n v="58000"/>
    <n v="130000"/>
  </r>
  <r>
    <n v="1366"/>
    <x v="11"/>
    <s v="Suburban"/>
    <n v="2011"/>
    <n v="14"/>
    <s v="Saudi"/>
    <s v="Black"/>
    <s v="Semi Full"/>
    <n v="8"/>
    <s v="Gas"/>
    <x v="0"/>
    <n v="399"/>
    <s v="Al-Jouf"/>
    <x v="9"/>
    <n v="37000"/>
    <n v="58000"/>
    <n v="60000"/>
  </r>
  <r>
    <n v="1367"/>
    <x v="24"/>
    <s v="X"/>
    <n v="2016"/>
    <n v="9"/>
    <s v="Gulf Arabic"/>
    <s v="White"/>
    <s v="Full"/>
    <n v="4.4000000000000004"/>
    <s v="Gas"/>
    <x v="0"/>
    <n v="130341"/>
    <s v="Riyadh"/>
    <x v="0"/>
    <n v="161500"/>
    <n v="58000"/>
    <n v="110000"/>
  </r>
  <r>
    <n v="1368"/>
    <x v="3"/>
    <s v="Edge"/>
    <n v="2013"/>
    <n v="12"/>
    <s v="Saudi"/>
    <s v="White"/>
    <s v="Standard"/>
    <n v="3.6"/>
    <s v="Gas"/>
    <x v="0"/>
    <n v="240000"/>
    <s v="Riyadh"/>
    <x v="0"/>
    <n v="35000"/>
    <n v="58000"/>
    <n v="55000"/>
  </r>
  <r>
    <n v="1369"/>
    <x v="10"/>
    <s v="Kona"/>
    <n v="2019"/>
    <n v="6"/>
    <s v="Saudi"/>
    <s v="Blue"/>
    <s v="Standard"/>
    <n v="2"/>
    <s v="Gas"/>
    <x v="0"/>
    <n v="19000"/>
    <s v="Riyadh"/>
    <x v="0"/>
    <n v="59000"/>
    <n v="58000"/>
    <n v="42000"/>
  </r>
  <r>
    <n v="1370"/>
    <x v="10"/>
    <s v="Accent"/>
    <n v="2017"/>
    <n v="8"/>
    <s v="Saudi"/>
    <s v="White"/>
    <s v="Standard"/>
    <n v="1.4"/>
    <s v="Gas"/>
    <x v="0"/>
    <n v="110000"/>
    <s v="Riyadh"/>
    <x v="0"/>
    <n v="27000"/>
    <n v="58000"/>
    <n v="42000"/>
  </r>
  <r>
    <n v="1371"/>
    <x v="7"/>
    <s v="GL"/>
    <n v="2012"/>
    <n v="13"/>
    <s v="Saudi"/>
    <s v="Black"/>
    <s v="Full"/>
    <n v="4.8"/>
    <s v="Gas"/>
    <x v="0"/>
    <n v="106000"/>
    <s v="Riyadh"/>
    <x v="0"/>
    <n v="71000"/>
    <n v="58000"/>
    <n v="145000"/>
  </r>
  <r>
    <n v="1372"/>
    <x v="11"/>
    <s v="Tahoe"/>
    <n v="2014"/>
    <n v="11"/>
    <s v="Saudi"/>
    <s v="Black"/>
    <s v="Semi Full"/>
    <n v="2"/>
    <s v="Gas"/>
    <x v="0"/>
    <n v="255000"/>
    <s v="Riyadh"/>
    <x v="0"/>
    <n v="53000"/>
    <n v="58000"/>
    <n v="60000"/>
  </r>
  <r>
    <n v="1373"/>
    <x v="3"/>
    <s v="Victoria"/>
    <n v="2001"/>
    <n v="24"/>
    <s v="Saudi"/>
    <s v="Oily"/>
    <s v="Full"/>
    <n v="4.5999999999999996"/>
    <s v="Gas"/>
    <x v="0"/>
    <n v="399249"/>
    <s v="Riyadh"/>
    <x v="0"/>
    <n v="3000"/>
    <n v="58000"/>
    <n v="55000"/>
  </r>
  <r>
    <n v="1374"/>
    <x v="3"/>
    <s v="Victoria"/>
    <n v="2006"/>
    <n v="19"/>
    <s v="Saudi"/>
    <s v="White"/>
    <s v="Standard"/>
    <n v="4.5999999999999996"/>
    <s v="Gas"/>
    <x v="0"/>
    <n v="234000"/>
    <s v="Taef"/>
    <x v="3"/>
    <n v="22000"/>
    <n v="58000"/>
    <n v="55000"/>
  </r>
  <r>
    <n v="1375"/>
    <x v="0"/>
    <s v="Corolla"/>
    <n v="2003"/>
    <n v="22"/>
    <s v="Saudi"/>
    <s v="Silver"/>
    <s v="Full"/>
    <n v="1"/>
    <s v="Gas"/>
    <x v="0"/>
    <n v="50000"/>
    <s v="Riyadh"/>
    <x v="0"/>
    <n v="15000"/>
    <n v="58000"/>
    <n v="65000"/>
  </r>
  <r>
    <n v="1376"/>
    <x v="0"/>
    <s v="Camry"/>
    <n v="2008"/>
    <n v="17"/>
    <s v="Saudi"/>
    <s v="Another Color"/>
    <s v="Semi Full"/>
    <n v="1.7"/>
    <s v="Gas"/>
    <x v="0"/>
    <n v="280000"/>
    <s v="Jeddah"/>
    <x v="3"/>
    <n v="17000"/>
    <n v="58000"/>
    <n v="65000"/>
  </r>
  <r>
    <n v="1377"/>
    <x v="10"/>
    <s v="Accent"/>
    <n v="2017"/>
    <n v="8"/>
    <s v="Saudi"/>
    <s v="White"/>
    <s v="Standard"/>
    <n v="1.4"/>
    <s v="Gas"/>
    <x v="0"/>
    <n v="112972"/>
    <s v="Dammam"/>
    <x v="1"/>
    <n v="29000"/>
    <n v="58000"/>
    <n v="42000"/>
  </r>
  <r>
    <n v="1378"/>
    <x v="3"/>
    <s v="Flex"/>
    <n v="2015"/>
    <n v="10"/>
    <s v="Saudi"/>
    <s v="Black"/>
    <s v="Full"/>
    <n v="1"/>
    <s v="Gas"/>
    <x v="0"/>
    <n v="81000"/>
    <s v="Riyadh"/>
    <x v="0"/>
    <n v="66000"/>
    <n v="58000"/>
    <n v="55000"/>
  </r>
  <r>
    <n v="1379"/>
    <x v="8"/>
    <s v="Cerato"/>
    <n v="2018"/>
    <n v="7"/>
    <s v="Saudi"/>
    <s v="Silver"/>
    <s v="Semi Full"/>
    <n v="1.6"/>
    <s v="Gas"/>
    <x v="0"/>
    <n v="161000"/>
    <s v="Riyadh"/>
    <x v="0"/>
    <n v="33000"/>
    <n v="58000"/>
    <n v="40000"/>
  </r>
  <r>
    <n v="1380"/>
    <x v="6"/>
    <n v="3"/>
    <n v="2016"/>
    <n v="9"/>
    <s v="Saudi"/>
    <s v="Silver"/>
    <s v="Semi Full"/>
    <n v="2"/>
    <s v="Gas"/>
    <x v="0"/>
    <n v="104800"/>
    <s v="Riyadh"/>
    <x v="0"/>
    <n v="39000"/>
    <n v="58000"/>
    <n v="56000"/>
  </r>
  <r>
    <n v="1381"/>
    <x v="11"/>
    <s v="Tahoe"/>
    <n v="2015"/>
    <n v="10"/>
    <s v="Saudi"/>
    <s v="Silver"/>
    <s v="Semi Full"/>
    <n v="5.3"/>
    <s v="Gas"/>
    <x v="0"/>
    <n v="71000"/>
    <s v="Riyadh"/>
    <x v="0"/>
    <n v="125000"/>
    <n v="58000"/>
    <n v="60000"/>
  </r>
  <r>
    <n v="1382"/>
    <x v="3"/>
    <s v="Expedition"/>
    <n v="2012"/>
    <n v="13"/>
    <s v="Saudi"/>
    <s v="Grey"/>
    <s v="Semi Full"/>
    <n v="5.4"/>
    <s v="Gas"/>
    <x v="0"/>
    <n v="266007"/>
    <s v="Riyadh"/>
    <x v="0"/>
    <n v="49500"/>
    <n v="58000"/>
    <n v="55000"/>
  </r>
  <r>
    <n v="1383"/>
    <x v="0"/>
    <s v="Furniture"/>
    <n v="2020"/>
    <n v="5"/>
    <s v="Saudi"/>
    <s v="Grey"/>
    <s v="Semi Full"/>
    <n v="4"/>
    <s v="Gas"/>
    <x v="0"/>
    <n v="20406"/>
    <s v="Riyadh"/>
    <x v="0"/>
    <n v="132000"/>
    <n v="58000"/>
    <n v="65000"/>
  </r>
  <r>
    <n v="1384"/>
    <x v="10"/>
    <s v="Senta fe"/>
    <n v="2015"/>
    <n v="10"/>
    <s v="Saudi"/>
    <s v="Brown"/>
    <s v="Standard"/>
    <n v="1.1000000000000001"/>
    <s v="Gas"/>
    <x v="0"/>
    <n v="280000"/>
    <s v="Jazan"/>
    <x v="11"/>
    <n v="45000"/>
    <n v="58000"/>
    <n v="42000"/>
  </r>
  <r>
    <n v="1385"/>
    <x v="4"/>
    <s v="Pathfinder"/>
    <n v="2006"/>
    <n v="19"/>
    <s v="Saudi"/>
    <s v="Blue"/>
    <s v="Semi Full"/>
    <n v="4"/>
    <s v="Gas"/>
    <x v="0"/>
    <n v="325000"/>
    <s v="Riyadh"/>
    <x v="0"/>
    <n v="15000"/>
    <n v="58000"/>
    <n v="36500"/>
  </r>
  <r>
    <n v="1386"/>
    <x v="11"/>
    <s v="Tahoe"/>
    <n v="2011"/>
    <n v="14"/>
    <s v="Saudi"/>
    <s v="Another Color"/>
    <s v="Semi Full"/>
    <n v="5.3"/>
    <s v="Gas"/>
    <x v="0"/>
    <n v="206000"/>
    <s v="Riyadh"/>
    <x v="0"/>
    <n v="37000"/>
    <n v="58000"/>
    <n v="60000"/>
  </r>
  <r>
    <n v="1387"/>
    <x v="0"/>
    <s v="Innova"/>
    <n v="2017"/>
    <n v="8"/>
    <s v="Saudi"/>
    <s v="White"/>
    <s v="Standard"/>
    <n v="2.7"/>
    <s v="Gas"/>
    <x v="0"/>
    <n v="85218"/>
    <s v="Dammam"/>
    <x v="1"/>
    <n v="64000"/>
    <n v="58000"/>
    <n v="65000"/>
  </r>
  <r>
    <n v="1388"/>
    <x v="8"/>
    <s v="Sportage"/>
    <n v="2018"/>
    <n v="7"/>
    <s v="Saudi"/>
    <s v="Red"/>
    <s v="Standard"/>
    <n v="2.4"/>
    <s v="Gas"/>
    <x v="0"/>
    <n v="57073"/>
    <s v="Riyadh"/>
    <x v="0"/>
    <n v="63500"/>
    <n v="58000"/>
    <n v="40000"/>
  </r>
  <r>
    <n v="1389"/>
    <x v="0"/>
    <s v="Corolla"/>
    <n v="2018"/>
    <n v="7"/>
    <s v="Saudi"/>
    <s v="Brown"/>
    <s v="Standard"/>
    <n v="1.6"/>
    <s v="Gas"/>
    <x v="0"/>
    <n v="55398"/>
    <s v="Riyadh"/>
    <x v="0"/>
    <n v="49000"/>
    <n v="58000"/>
    <n v="65000"/>
  </r>
  <r>
    <n v="1390"/>
    <x v="19"/>
    <s v="Eado"/>
    <n v="2020"/>
    <n v="5"/>
    <s v="Saudi"/>
    <s v="Brown"/>
    <s v="Semi Full"/>
    <n v="1.6"/>
    <s v="Gas"/>
    <x v="0"/>
    <n v="24938"/>
    <s v="Riyadh"/>
    <x v="0"/>
    <n v="49500"/>
    <n v="58000"/>
    <n v="44000"/>
  </r>
  <r>
    <n v="1391"/>
    <x v="0"/>
    <s v="Camry"/>
    <n v="2016"/>
    <n v="9"/>
    <s v="Saudi"/>
    <s v="Another Color"/>
    <s v="Standard"/>
    <n v="2.5"/>
    <s v="Gas"/>
    <x v="0"/>
    <n v="86000"/>
    <s v="Riyadh"/>
    <x v="0"/>
    <n v="60000"/>
    <n v="58000"/>
    <n v="65000"/>
  </r>
  <r>
    <n v="1392"/>
    <x v="3"/>
    <s v="Marquis"/>
    <n v="2011"/>
    <n v="14"/>
    <s v="Saudi"/>
    <s v="Golden"/>
    <s v="Full"/>
    <n v="4.5999999999999996"/>
    <s v="Gas"/>
    <x v="0"/>
    <n v="114000"/>
    <s v="Riyadh"/>
    <x v="0"/>
    <n v="48000"/>
    <n v="58000"/>
    <n v="55000"/>
  </r>
  <r>
    <n v="1393"/>
    <x v="10"/>
    <s v="Tucson"/>
    <n v="2020"/>
    <n v="5"/>
    <s v="Saudi"/>
    <s v="Bronze"/>
    <s v="Semi Full"/>
    <n v="2"/>
    <s v="Gas"/>
    <x v="0"/>
    <n v="22000"/>
    <s v="Jeddah"/>
    <x v="3"/>
    <n v="80000"/>
    <n v="58000"/>
    <n v="42000"/>
  </r>
  <r>
    <n v="1394"/>
    <x v="1"/>
    <s v="LS"/>
    <n v="2008"/>
    <n v="17"/>
    <s v="Saudi"/>
    <s v="Another Color"/>
    <s v="Full"/>
    <n v="4.5999999999999996"/>
    <s v="Gas"/>
    <x v="0"/>
    <n v="130000"/>
    <s v="Riyadh"/>
    <x v="0"/>
    <n v="75000"/>
    <n v="58000"/>
    <n v="142000"/>
  </r>
  <r>
    <n v="1395"/>
    <x v="0"/>
    <s v="Camry"/>
    <n v="2014"/>
    <n v="11"/>
    <s v="Saudi"/>
    <s v="White"/>
    <s v="Standard"/>
    <n v="2.5"/>
    <s v="Gas"/>
    <x v="0"/>
    <n v="542966"/>
    <s v="Wadi Dawasir"/>
    <x v="0"/>
    <n v="22000"/>
    <n v="58000"/>
    <n v="65000"/>
  </r>
  <r>
    <n v="1396"/>
    <x v="0"/>
    <s v="Land Cruiser Pickup"/>
    <n v="2016"/>
    <n v="9"/>
    <s v="Saudi"/>
    <s v="Bronze"/>
    <s v="Semi Full"/>
    <n v="4"/>
    <s v="Gas"/>
    <x v="1"/>
    <n v="243000"/>
    <s v="Riyadh"/>
    <x v="0"/>
    <n v="95000"/>
    <n v="58000"/>
    <n v="65000"/>
  </r>
  <r>
    <n v="1397"/>
    <x v="0"/>
    <s v="Land Cruiser Pickup"/>
    <n v="2018"/>
    <n v="7"/>
    <s v="Saudi"/>
    <s v="Another Color"/>
    <s v="Standard"/>
    <n v="4"/>
    <s v="Gas"/>
    <x v="1"/>
    <n v="98000"/>
    <s v="Riyadh"/>
    <x v="0"/>
    <n v="105000"/>
    <n v="58000"/>
    <n v="65000"/>
  </r>
  <r>
    <n v="1398"/>
    <x v="3"/>
    <s v="Marquis"/>
    <n v="2010"/>
    <n v="15"/>
    <s v="Other"/>
    <s v="Silver"/>
    <s v="Full"/>
    <n v="5"/>
    <s v="Gas"/>
    <x v="0"/>
    <n v="270000"/>
    <s v="Riyadh"/>
    <x v="0"/>
    <n v="19000"/>
    <n v="58000"/>
    <n v="55000"/>
  </r>
  <r>
    <n v="1399"/>
    <x v="7"/>
    <s v="C"/>
    <n v="2019"/>
    <n v="6"/>
    <s v="Gulf Arabic"/>
    <s v="Silver"/>
    <s v="Semi Full"/>
    <n v="3"/>
    <s v="Gas"/>
    <x v="0"/>
    <n v="5000"/>
    <s v="Riyadh"/>
    <x v="0"/>
    <n v="187000"/>
    <n v="58000"/>
    <n v="145000"/>
  </r>
  <r>
    <n v="1400"/>
    <x v="11"/>
    <s v="Camaro"/>
    <n v="2016"/>
    <n v="9"/>
    <s v="Other"/>
    <s v="Blue"/>
    <s v="Full"/>
    <n v="3.6"/>
    <s v="Gas"/>
    <x v="0"/>
    <n v="118993"/>
    <s v="Riyadh"/>
    <x v="0"/>
    <n v="107000"/>
    <n v="58000"/>
    <n v="60000"/>
  </r>
  <r>
    <n v="1401"/>
    <x v="10"/>
    <s v="H1"/>
    <n v="2016"/>
    <n v="9"/>
    <s v="Saudi"/>
    <s v="Another Color"/>
    <s v="Semi Full"/>
    <n v="2.4"/>
    <s v="Gas"/>
    <x v="0"/>
    <n v="76000"/>
    <s v="Dammam"/>
    <x v="1"/>
    <n v="59000"/>
    <n v="58000"/>
    <n v="42000"/>
  </r>
  <r>
    <n v="1402"/>
    <x v="7"/>
    <s v="G"/>
    <n v="2021"/>
    <n v="4"/>
    <s v="Gulf Arabic"/>
    <s v="Black"/>
    <s v="Full"/>
    <n v="5"/>
    <s v="Gas"/>
    <x v="0"/>
    <n v="5000"/>
    <s v="Riyadh"/>
    <x v="0"/>
    <n v="1150000"/>
    <n v="58000"/>
    <n v="145000"/>
  </r>
  <r>
    <n v="1403"/>
    <x v="7"/>
    <s v="C"/>
    <n v="2015"/>
    <n v="10"/>
    <s v="Gulf Arabic"/>
    <s v="Black"/>
    <s v="Standard"/>
    <n v="2.4"/>
    <s v="Gas"/>
    <x v="0"/>
    <n v="127000"/>
    <s v="Riyadh"/>
    <x v="0"/>
    <n v="102000"/>
    <n v="58000"/>
    <n v="145000"/>
  </r>
  <r>
    <n v="1404"/>
    <x v="6"/>
    <s v="CX9"/>
    <n v="2020"/>
    <n v="5"/>
    <s v="Saudi"/>
    <s v="Grey"/>
    <s v="Full"/>
    <n v="2.5"/>
    <s v="Gas"/>
    <x v="0"/>
    <n v="44001"/>
    <s v="Riyadh"/>
    <x v="0"/>
    <n v="144500"/>
    <n v="58000"/>
    <n v="56000"/>
  </r>
  <r>
    <n v="1405"/>
    <x v="15"/>
    <s v="Duster"/>
    <n v="2016"/>
    <n v="9"/>
    <s v="Saudi"/>
    <s v="Black"/>
    <s v="Standard"/>
    <n v="2"/>
    <s v="Gas"/>
    <x v="0"/>
    <n v="55000"/>
    <s v="Riyadh"/>
    <x v="0"/>
    <n v="26000"/>
    <n v="58000"/>
    <n v="26000"/>
  </r>
  <r>
    <n v="1406"/>
    <x v="1"/>
    <s v="RX"/>
    <n v="2016"/>
    <n v="9"/>
    <s v="Gulf Arabic"/>
    <s v="Brown"/>
    <s v="Full"/>
    <n v="3.5"/>
    <s v="Gas"/>
    <x v="0"/>
    <n v="176700"/>
    <s v="Riyadh"/>
    <x v="0"/>
    <n v="130000"/>
    <n v="58000"/>
    <n v="142000"/>
  </r>
  <r>
    <n v="1407"/>
    <x v="19"/>
    <s v="CS75"/>
    <n v="2017"/>
    <n v="8"/>
    <s v="Saudi"/>
    <s v="White"/>
    <s v="Full"/>
    <n v="1.8"/>
    <s v="Gas"/>
    <x v="0"/>
    <n v="107000"/>
    <s v="Riyadh"/>
    <x v="0"/>
    <n v="37000"/>
    <n v="58000"/>
    <n v="44000"/>
  </r>
  <r>
    <n v="1408"/>
    <x v="6"/>
    <n v="6"/>
    <n v="2018"/>
    <n v="7"/>
    <s v="Saudi"/>
    <s v="Grey"/>
    <s v="Full"/>
    <n v="2.4"/>
    <s v="Gas"/>
    <x v="0"/>
    <n v="42000"/>
    <s v="Jeddah"/>
    <x v="3"/>
    <n v="86000"/>
    <n v="58000"/>
    <n v="56000"/>
  </r>
  <r>
    <n v="1409"/>
    <x v="6"/>
    <s v="CX5"/>
    <n v="2021"/>
    <n v="4"/>
    <s v="Saudi"/>
    <s v="White"/>
    <s v="Full"/>
    <n v="2.5"/>
    <s v="Gas"/>
    <x v="0"/>
    <n v="14000"/>
    <s v="Riyadh"/>
    <x v="0"/>
    <n v="125000"/>
    <n v="58000"/>
    <n v="56000"/>
  </r>
  <r>
    <n v="1410"/>
    <x v="4"/>
    <s v="Pathfinder"/>
    <n v="2014"/>
    <n v="11"/>
    <s v="Saudi"/>
    <s v="White"/>
    <s v="Standard"/>
    <n v="3.5"/>
    <s v="Gas"/>
    <x v="0"/>
    <n v="187390"/>
    <s v="Riyadh"/>
    <x v="0"/>
    <n v="43500"/>
    <n v="58000"/>
    <n v="36500"/>
  </r>
  <r>
    <n v="1411"/>
    <x v="3"/>
    <s v="Expedition"/>
    <n v="2012"/>
    <n v="13"/>
    <s v="Saudi"/>
    <s v="White"/>
    <s v="Semi Full"/>
    <n v="2.1"/>
    <s v="Gas"/>
    <x v="0"/>
    <n v="215000"/>
    <s v="Riyadh"/>
    <x v="0"/>
    <n v="25500"/>
    <n v="58000"/>
    <n v="55000"/>
  </r>
  <r>
    <n v="1412"/>
    <x v="25"/>
    <s v="Pajero"/>
    <n v="2018"/>
    <n v="7"/>
    <s v="Saudi"/>
    <s v="White"/>
    <s v="Full"/>
    <n v="3.5"/>
    <s v="Gas"/>
    <x v="0"/>
    <n v="74715"/>
    <s v="Riyadh"/>
    <x v="0"/>
    <n v="76000"/>
    <n v="58000"/>
    <n v="54000"/>
  </r>
  <r>
    <n v="1413"/>
    <x v="11"/>
    <s v="Malibu"/>
    <n v="2014"/>
    <n v="11"/>
    <s v="Saudi"/>
    <s v="Black"/>
    <s v="Full"/>
    <n v="3"/>
    <s v="Gas"/>
    <x v="0"/>
    <n v="145000"/>
    <s v="Riyadh"/>
    <x v="0"/>
    <n v="46000"/>
    <n v="58000"/>
    <n v="60000"/>
  </r>
  <r>
    <n v="1414"/>
    <x v="25"/>
    <s v="Pajero"/>
    <n v="2014"/>
    <n v="11"/>
    <s v="Saudi"/>
    <s v="White"/>
    <s v="Full"/>
    <n v="3.8"/>
    <s v="Gas"/>
    <x v="0"/>
    <n v="271943"/>
    <s v="Riyadh"/>
    <x v="0"/>
    <n v="46500"/>
    <n v="58000"/>
    <n v="54000"/>
  </r>
  <r>
    <n v="1415"/>
    <x v="0"/>
    <s v="Corolla"/>
    <n v="2015"/>
    <n v="10"/>
    <s v="Saudi"/>
    <s v="Red"/>
    <s v="Standard"/>
    <n v="1.6"/>
    <s v="Gas"/>
    <x v="1"/>
    <n v="128333"/>
    <s v="Dammam"/>
    <x v="1"/>
    <n v="33000"/>
    <n v="58000"/>
    <n v="65000"/>
  </r>
  <r>
    <n v="1416"/>
    <x v="27"/>
    <s v="GS8"/>
    <n v="2020"/>
    <n v="5"/>
    <s v="Saudi"/>
    <s v="Blue"/>
    <s v="Full"/>
    <n v="2"/>
    <s v="Gas"/>
    <x v="0"/>
    <n v="29200"/>
    <s v="Jeddah"/>
    <x v="3"/>
    <n v="80000"/>
    <n v="58000"/>
    <n v="57000"/>
  </r>
  <r>
    <n v="1417"/>
    <x v="1"/>
    <s v="LS"/>
    <n v="2008"/>
    <n v="17"/>
    <s v="Gulf Arabic"/>
    <s v="White"/>
    <s v="Full"/>
    <n v="1.8"/>
    <s v="Gas"/>
    <x v="0"/>
    <n v="268000"/>
    <s v="Riyadh"/>
    <x v="0"/>
    <n v="46000"/>
    <n v="58000"/>
    <n v="142000"/>
  </r>
  <r>
    <n v="1418"/>
    <x v="4"/>
    <s v="Bus Urvan"/>
    <n v="2020"/>
    <n v="5"/>
    <s v="Saudi"/>
    <s v="White"/>
    <s v="Standard"/>
    <n v="3.5"/>
    <s v="Gas"/>
    <x v="1"/>
    <n v="27000"/>
    <s v="Riyadh"/>
    <x v="0"/>
    <n v="68000"/>
    <n v="58000"/>
    <n v="36500"/>
  </r>
  <r>
    <n v="1419"/>
    <x v="10"/>
    <s v="Sonata"/>
    <n v="2011"/>
    <n v="14"/>
    <s v="Saudi"/>
    <s v="White"/>
    <s v="Semi Full"/>
    <n v="2"/>
    <s v="Gas"/>
    <x v="0"/>
    <n v="336000"/>
    <s v="Riyadh"/>
    <x v="0"/>
    <n v="21000"/>
    <n v="58000"/>
    <n v="42000"/>
  </r>
  <r>
    <n v="1420"/>
    <x v="10"/>
    <s v="Accent"/>
    <n v="2015"/>
    <n v="10"/>
    <s v="Saudi"/>
    <s v="White"/>
    <s v="Semi Full"/>
    <n v="1.4"/>
    <s v="Gas"/>
    <x v="0"/>
    <n v="105000"/>
    <s v="Riyadh"/>
    <x v="0"/>
    <n v="25000"/>
    <n v="58000"/>
    <n v="42000"/>
  </r>
  <r>
    <n v="1421"/>
    <x v="10"/>
    <s v="Elantra"/>
    <n v="2011"/>
    <n v="14"/>
    <s v="Other"/>
    <s v="White"/>
    <s v="Semi Full"/>
    <n v="2"/>
    <s v="Gas"/>
    <x v="1"/>
    <n v="290"/>
    <s v="Riyadh"/>
    <x v="0"/>
    <n v="12000"/>
    <n v="58000"/>
    <n v="42000"/>
  </r>
  <r>
    <n v="1422"/>
    <x v="0"/>
    <s v="Innova"/>
    <n v="2015"/>
    <n v="10"/>
    <s v="Saudi"/>
    <s v="White"/>
    <s v="Full"/>
    <n v="2.7"/>
    <s v="Gas"/>
    <x v="0"/>
    <n v="198"/>
    <s v="Riyadh"/>
    <x v="0"/>
    <n v="48000"/>
    <n v="58000"/>
    <n v="65000"/>
  </r>
  <r>
    <n v="1423"/>
    <x v="4"/>
    <s v="Datsun"/>
    <n v="2009"/>
    <n v="16"/>
    <s v="Saudi"/>
    <s v="White"/>
    <s v="Semi Full"/>
    <n v="2"/>
    <s v="Gas"/>
    <x v="1"/>
    <n v="85000"/>
    <s v="Al-Medina"/>
    <x v="2"/>
    <n v="45000"/>
    <n v="58000"/>
    <n v="36500"/>
  </r>
  <r>
    <n v="1424"/>
    <x v="10"/>
    <s v="H1"/>
    <n v="2015"/>
    <n v="10"/>
    <s v="Saudi"/>
    <s v="White"/>
    <s v="Standard"/>
    <n v="2.4"/>
    <s v="Gas"/>
    <x v="0"/>
    <n v="144000"/>
    <s v="Riyadh"/>
    <x v="0"/>
    <n v="50000"/>
    <n v="58000"/>
    <n v="42000"/>
  </r>
  <r>
    <n v="1425"/>
    <x v="13"/>
    <s v="Odyssey"/>
    <n v="2015"/>
    <n v="10"/>
    <s v="Gulf Arabic"/>
    <s v="Brown"/>
    <s v="Full"/>
    <n v="2.7"/>
    <s v="Gas"/>
    <x v="0"/>
    <n v="123000"/>
    <s v="Riyadh"/>
    <x v="0"/>
    <n v="59000"/>
    <n v="58000"/>
    <n v="60500"/>
  </r>
  <r>
    <n v="1426"/>
    <x v="8"/>
    <s v="Optima"/>
    <n v="2017"/>
    <n v="8"/>
    <s v="Gulf Arabic"/>
    <s v="Brown"/>
    <s v="Standard"/>
    <n v="2.4"/>
    <s v="Gas"/>
    <x v="0"/>
    <n v="75000"/>
    <s v="Riyadh"/>
    <x v="0"/>
    <n v="48000"/>
    <n v="58000"/>
    <n v="40000"/>
  </r>
  <r>
    <n v="1427"/>
    <x v="4"/>
    <s v="Patrol"/>
    <n v="2015"/>
    <n v="10"/>
    <s v="Saudi"/>
    <s v="Grey"/>
    <s v="Semi Full"/>
    <n v="4"/>
    <s v="Gas"/>
    <x v="0"/>
    <n v="134000"/>
    <s v="Riyadh"/>
    <x v="0"/>
    <n v="135000"/>
    <n v="58000"/>
    <n v="36500"/>
  </r>
  <r>
    <n v="1428"/>
    <x v="0"/>
    <s v="Corolla"/>
    <n v="2018"/>
    <n v="7"/>
    <s v="Saudi"/>
    <s v="White"/>
    <s v="Standard"/>
    <n v="1.6"/>
    <s v="Gas"/>
    <x v="0"/>
    <n v="39000"/>
    <s v="Riyadh"/>
    <x v="0"/>
    <n v="45000"/>
    <n v="58000"/>
    <n v="65000"/>
  </r>
  <r>
    <n v="1429"/>
    <x v="24"/>
    <s v="The 5"/>
    <n v="2016"/>
    <n v="9"/>
    <s v="Gulf Arabic"/>
    <s v="White"/>
    <s v="Full"/>
    <n v="2"/>
    <s v="Gas"/>
    <x v="0"/>
    <n v="105000"/>
    <s v="Riyadh"/>
    <x v="0"/>
    <n v="85000"/>
    <n v="58000"/>
    <n v="110000"/>
  </r>
  <r>
    <n v="1430"/>
    <x v="1"/>
    <s v="ES"/>
    <n v="2015"/>
    <n v="10"/>
    <s v="Saudi"/>
    <s v="Brown"/>
    <s v="Semi Full"/>
    <n v="3.5"/>
    <s v="Gas"/>
    <x v="0"/>
    <n v="246398"/>
    <s v="Riyadh"/>
    <x v="0"/>
    <n v="85000"/>
    <n v="58000"/>
    <n v="142000"/>
  </r>
  <r>
    <n v="1431"/>
    <x v="3"/>
    <s v="Marquis"/>
    <n v="2011"/>
    <n v="14"/>
    <s v="Other"/>
    <s v="Brown"/>
    <s v="Semi Full"/>
    <n v="8"/>
    <s v="Gas"/>
    <x v="0"/>
    <n v="400000"/>
    <s v="Makkah"/>
    <x v="3"/>
    <n v="25000"/>
    <n v="58000"/>
    <n v="55000"/>
  </r>
  <r>
    <n v="1432"/>
    <x v="8"/>
    <s v="Rio"/>
    <n v="2018"/>
    <n v="7"/>
    <s v="Saudi"/>
    <s v="Oily"/>
    <s v="Semi Full"/>
    <n v="2"/>
    <s v="Gas"/>
    <x v="0"/>
    <n v="85000"/>
    <s v="Riyadh"/>
    <x v="0"/>
    <n v="30000"/>
    <n v="58000"/>
    <n v="40000"/>
  </r>
  <r>
    <n v="1433"/>
    <x v="6"/>
    <s v="CX5"/>
    <n v="2021"/>
    <n v="4"/>
    <s v="Saudi"/>
    <s v="Grey"/>
    <s v="Full"/>
    <n v="2.5"/>
    <s v="Gas"/>
    <x v="0"/>
    <n v="845"/>
    <s v="Khobar"/>
    <x v="1"/>
    <n v="129000"/>
    <n v="58000"/>
    <n v="56000"/>
  </r>
  <r>
    <n v="1434"/>
    <x v="0"/>
    <s v="FJ"/>
    <n v="2016"/>
    <n v="9"/>
    <s v="Saudi"/>
    <s v="White"/>
    <s v="Full"/>
    <n v="4"/>
    <s v="Gas"/>
    <x v="0"/>
    <n v="148"/>
    <s v="Tabouk"/>
    <x v="5"/>
    <n v="98000"/>
    <n v="58000"/>
    <n v="65000"/>
  </r>
  <r>
    <n v="1435"/>
    <x v="0"/>
    <s v="Land Cruiser"/>
    <n v="2010"/>
    <n v="15"/>
    <s v="Gulf Arabic"/>
    <s v="White"/>
    <s v="Full"/>
    <n v="4.5999999999999996"/>
    <s v="Gas"/>
    <x v="0"/>
    <n v="310000"/>
    <s v="Riyadh"/>
    <x v="0"/>
    <n v="81000"/>
    <n v="58000"/>
    <n v="65000"/>
  </r>
  <r>
    <n v="1436"/>
    <x v="6"/>
    <s v="CX9"/>
    <n v="2014"/>
    <n v="11"/>
    <s v="Saudi"/>
    <s v="Black"/>
    <s v="Full"/>
    <n v="3.7"/>
    <s v="Gas"/>
    <x v="0"/>
    <n v="388000"/>
    <s v="Riyadh"/>
    <x v="0"/>
    <n v="37000"/>
    <n v="58000"/>
    <n v="56000"/>
  </r>
  <r>
    <n v="1437"/>
    <x v="0"/>
    <s v="Land Cruiser"/>
    <n v="2011"/>
    <n v="14"/>
    <s v="Saudi"/>
    <s v="White"/>
    <s v="Semi Full"/>
    <n v="4.5"/>
    <s v="Gas"/>
    <x v="0"/>
    <n v="183000"/>
    <s v="Riyadh"/>
    <x v="0"/>
    <n v="92000"/>
    <n v="58000"/>
    <n v="65000"/>
  </r>
  <r>
    <n v="1438"/>
    <x v="10"/>
    <s v="Accent"/>
    <n v="2018"/>
    <n v="7"/>
    <s v="Saudi"/>
    <s v="Grey"/>
    <s v="Standard"/>
    <n v="1.4"/>
    <s v="Gas"/>
    <x v="0"/>
    <n v="67000"/>
    <s v="Dammam"/>
    <x v="1"/>
    <n v="32000"/>
    <n v="58000"/>
    <n v="42000"/>
  </r>
  <r>
    <n v="1439"/>
    <x v="4"/>
    <s v="Maxima"/>
    <n v="2016"/>
    <n v="9"/>
    <s v="Saudi"/>
    <s v="Blue"/>
    <s v="Semi Full"/>
    <n v="3.5"/>
    <s v="Gas"/>
    <x v="0"/>
    <n v="100943"/>
    <s v="Riyadh"/>
    <x v="0"/>
    <n v="63500"/>
    <n v="58000"/>
    <n v="36500"/>
  </r>
  <r>
    <n v="1440"/>
    <x v="10"/>
    <s v="Azera"/>
    <n v="2016"/>
    <n v="9"/>
    <s v="Other"/>
    <s v="White"/>
    <s v="Full"/>
    <n v="3"/>
    <s v="Gas"/>
    <x v="0"/>
    <n v="111000"/>
    <s v="Dammam"/>
    <x v="1"/>
    <n v="86000"/>
    <n v="58000"/>
    <n v="42000"/>
  </r>
  <r>
    <n v="1441"/>
    <x v="10"/>
    <s v="Accent"/>
    <n v="2017"/>
    <n v="8"/>
    <s v="Saudi"/>
    <s v="White"/>
    <s v="Standard"/>
    <n v="1.4"/>
    <s v="Gas"/>
    <x v="0"/>
    <n v="61000"/>
    <s v="Dammam"/>
    <x v="1"/>
    <n v="34000"/>
    <n v="58000"/>
    <n v="42000"/>
  </r>
  <r>
    <n v="1442"/>
    <x v="14"/>
    <s v="EC7"/>
    <n v="2016"/>
    <n v="9"/>
    <s v="Saudi"/>
    <s v="White"/>
    <s v="Full"/>
    <n v="1.8"/>
    <s v="Gas"/>
    <x v="0"/>
    <n v="42420"/>
    <s v="Taef"/>
    <x v="3"/>
    <n v="35000"/>
    <n v="58000"/>
    <n v="42500"/>
  </r>
  <r>
    <n v="1443"/>
    <x v="10"/>
    <s v="Accent"/>
    <n v="2017"/>
    <n v="8"/>
    <s v="Saudi"/>
    <s v="White"/>
    <s v="Standard"/>
    <n v="1.6"/>
    <s v="Gas"/>
    <x v="0"/>
    <n v="169700"/>
    <s v="Dammam"/>
    <x v="1"/>
    <n v="30000"/>
    <n v="58000"/>
    <n v="42000"/>
  </r>
  <r>
    <n v="1444"/>
    <x v="10"/>
    <s v="Accent"/>
    <n v="2019"/>
    <n v="6"/>
    <s v="Saudi"/>
    <s v="White"/>
    <s v="Standard"/>
    <n v="1.4"/>
    <s v="Gas"/>
    <x v="0"/>
    <n v="56000"/>
    <s v="Dammam"/>
    <x v="1"/>
    <n v="40000"/>
    <n v="58000"/>
    <n v="42000"/>
  </r>
  <r>
    <n v="1445"/>
    <x v="10"/>
    <s v="Kona"/>
    <n v="2019"/>
    <n v="6"/>
    <s v="Saudi"/>
    <s v="Black"/>
    <s v="Standard"/>
    <n v="2"/>
    <s v="Gas"/>
    <x v="0"/>
    <n v="76000"/>
    <s v="Jeddah"/>
    <x v="3"/>
    <n v="56000"/>
    <n v="58000"/>
    <n v="42000"/>
  </r>
  <r>
    <n v="1446"/>
    <x v="11"/>
    <s v="Silverado"/>
    <n v="2018"/>
    <n v="7"/>
    <s v="Saudi"/>
    <s v="White"/>
    <s v="Semi Full"/>
    <n v="8"/>
    <s v="Gas"/>
    <x v="0"/>
    <n v="97000"/>
    <s v="Dammam"/>
    <x v="1"/>
    <n v="83000"/>
    <n v="58000"/>
    <n v="60000"/>
  </r>
  <r>
    <n v="1447"/>
    <x v="17"/>
    <s v="H6"/>
    <n v="2020"/>
    <n v="5"/>
    <s v="Saudi"/>
    <s v="Black"/>
    <s v="Full"/>
    <n v="2"/>
    <s v="Gas"/>
    <x v="0"/>
    <n v="2000"/>
    <s v="Jeddah"/>
    <x v="3"/>
    <n v="69000"/>
    <n v="58000"/>
    <n v="69000"/>
  </r>
  <r>
    <n v="1448"/>
    <x v="32"/>
    <s v="Escalade"/>
    <n v="2016"/>
    <n v="9"/>
    <s v="Other"/>
    <s v="Grey"/>
    <s v="Full"/>
    <n v="6.2"/>
    <s v="Gas"/>
    <x v="0"/>
    <n v="114000"/>
    <s v="Dammam"/>
    <x v="1"/>
    <n v="175000"/>
    <n v="58000"/>
    <n v="130000"/>
  </r>
  <r>
    <n v="1449"/>
    <x v="10"/>
    <s v="Accent"/>
    <n v="2019"/>
    <n v="6"/>
    <s v="Saudi"/>
    <s v="Blue"/>
    <s v="Standard"/>
    <n v="1.4"/>
    <s v="Gas"/>
    <x v="0"/>
    <n v="7000"/>
    <s v="Dammam"/>
    <x v="1"/>
    <n v="42500"/>
    <n v="58000"/>
    <n v="42000"/>
  </r>
  <r>
    <n v="1450"/>
    <x v="0"/>
    <s v="Corolla"/>
    <n v="2016"/>
    <n v="9"/>
    <s v="Saudi"/>
    <s v="White"/>
    <s v="Standard"/>
    <n v="1.6"/>
    <s v="Gas"/>
    <x v="0"/>
    <n v="76294"/>
    <s v="Riyadh"/>
    <x v="0"/>
    <n v="45500"/>
    <n v="58000"/>
    <n v="65000"/>
  </r>
  <r>
    <n v="1451"/>
    <x v="19"/>
    <s v="Eado"/>
    <n v="2021"/>
    <n v="4"/>
    <s v="Saudi"/>
    <s v="Brown"/>
    <s v="Full"/>
    <n v="1.6"/>
    <s v="Gas"/>
    <x v="0"/>
    <n v="1000"/>
    <s v="Jeddah"/>
    <x v="3"/>
    <n v="60000"/>
    <n v="58000"/>
    <n v="44000"/>
  </r>
  <r>
    <n v="1452"/>
    <x v="4"/>
    <s v="X-Trail"/>
    <n v="2016"/>
    <n v="9"/>
    <s v="Saudi"/>
    <s v="White"/>
    <s v="Semi Full"/>
    <n v="2.5"/>
    <s v="Gas"/>
    <x v="0"/>
    <n v="142000"/>
    <s v="Aseer"/>
    <x v="4"/>
    <n v="46000"/>
    <n v="58000"/>
    <n v="36500"/>
  </r>
  <r>
    <n v="1453"/>
    <x v="10"/>
    <s v="Tucson"/>
    <n v="2016"/>
    <n v="9"/>
    <s v="Saudi"/>
    <s v="White"/>
    <s v="Full"/>
    <n v="2.4"/>
    <s v="Gas"/>
    <x v="0"/>
    <n v="147000"/>
    <s v="Khobar"/>
    <x v="1"/>
    <n v="45000"/>
    <n v="58000"/>
    <n v="42000"/>
  </r>
  <r>
    <n v="1454"/>
    <x v="33"/>
    <s v="C300"/>
    <n v="2012"/>
    <n v="13"/>
    <s v="Saudi"/>
    <s v="Black"/>
    <s v="Full"/>
    <n v="5.7"/>
    <s v="Gas"/>
    <x v="0"/>
    <n v="230000"/>
    <s v="Riyadh"/>
    <x v="0"/>
    <n v="35000"/>
    <n v="58000"/>
    <n v="70000"/>
  </r>
  <r>
    <n v="1455"/>
    <x v="0"/>
    <s v="Hilux"/>
    <n v="2018"/>
    <n v="7"/>
    <s v="Saudi"/>
    <s v="White"/>
    <s v="Full"/>
    <n v="2.4"/>
    <s v="Diesel"/>
    <x v="1"/>
    <n v="83339"/>
    <s v="Riyadh"/>
    <x v="0"/>
    <n v="136500"/>
    <n v="58000"/>
    <n v="65000"/>
  </r>
  <r>
    <n v="1456"/>
    <x v="5"/>
    <s v="Sierra"/>
    <n v="2018"/>
    <n v="7"/>
    <s v="Saudi"/>
    <s v="White"/>
    <s v="Standard"/>
    <n v="5.3"/>
    <s v="Gas"/>
    <x v="0"/>
    <n v="95000"/>
    <s v="Dammam"/>
    <x v="1"/>
    <n v="93000"/>
    <n v="58000"/>
    <n v="72000"/>
  </r>
  <r>
    <n v="1457"/>
    <x v="0"/>
    <s v="Yaris"/>
    <n v="2017"/>
    <n v="8"/>
    <s v="Saudi"/>
    <s v="White"/>
    <s v="Semi Full"/>
    <n v="1.5"/>
    <s v="Gas"/>
    <x v="0"/>
    <n v="179"/>
    <s v="Qassim"/>
    <x v="6"/>
    <n v="35000"/>
    <n v="58000"/>
    <n v="65000"/>
  </r>
  <r>
    <n v="1458"/>
    <x v="8"/>
    <s v="Cerato"/>
    <n v="2015"/>
    <n v="10"/>
    <s v="Saudi"/>
    <s v="Another Color"/>
    <s v="Semi Full"/>
    <n v="1.6"/>
    <s v="Gas"/>
    <x v="0"/>
    <n v="190000"/>
    <s v="Jazan"/>
    <x v="11"/>
    <n v="33000"/>
    <n v="58000"/>
    <n v="40000"/>
  </r>
  <r>
    <n v="1459"/>
    <x v="13"/>
    <s v="Civic"/>
    <n v="2019"/>
    <n v="6"/>
    <s v="Saudi"/>
    <s v="White"/>
    <s v="Semi Full"/>
    <n v="1.6"/>
    <s v="Gas"/>
    <x v="0"/>
    <n v="41000"/>
    <s v="Jeddah"/>
    <x v="3"/>
    <n v="67000"/>
    <n v="58000"/>
    <n v="60500"/>
  </r>
  <r>
    <n v="1460"/>
    <x v="7"/>
    <s v="S"/>
    <n v="2016"/>
    <n v="9"/>
    <s v="Other"/>
    <s v="White"/>
    <s v="Full"/>
    <n v="4.7"/>
    <s v="Gas"/>
    <x v="0"/>
    <n v="95061"/>
    <s v="Riyadh"/>
    <x v="0"/>
    <n v="236500"/>
    <n v="58000"/>
    <n v="145000"/>
  </r>
  <r>
    <n v="1461"/>
    <x v="1"/>
    <s v="ES"/>
    <n v="2016"/>
    <n v="9"/>
    <s v="Gulf Arabic"/>
    <s v="White"/>
    <s v="Full"/>
    <n v="3.5"/>
    <s v="Gas"/>
    <x v="0"/>
    <n v="86000"/>
    <s v="Jeddah"/>
    <x v="3"/>
    <n v="125000"/>
    <n v="58000"/>
    <n v="142000"/>
  </r>
  <r>
    <n v="1462"/>
    <x v="3"/>
    <s v="Taurus"/>
    <n v="2016"/>
    <n v="9"/>
    <s v="Other"/>
    <s v="White"/>
    <s v="Semi Full"/>
    <n v="3.5"/>
    <s v="Gas"/>
    <x v="0"/>
    <n v="102000"/>
    <s v="Dammam"/>
    <x v="1"/>
    <n v="72000"/>
    <n v="58000"/>
    <n v="55000"/>
  </r>
  <r>
    <n v="1463"/>
    <x v="10"/>
    <s v="Accent"/>
    <n v="2018"/>
    <n v="7"/>
    <s v="Saudi"/>
    <s v="White"/>
    <s v="Standard"/>
    <n v="1.4"/>
    <s v="Gas"/>
    <x v="0"/>
    <n v="102109"/>
    <s v="Riyadh"/>
    <x v="0"/>
    <n v="35000"/>
    <n v="58000"/>
    <n v="42000"/>
  </r>
  <r>
    <n v="1464"/>
    <x v="7"/>
    <s v="S"/>
    <n v="2007"/>
    <n v="18"/>
    <s v="Saudi"/>
    <s v="Grey"/>
    <s v="Full"/>
    <n v="3"/>
    <s v="Gas"/>
    <x v="0"/>
    <n v="270000"/>
    <s v="Al-Medina"/>
    <x v="2"/>
    <n v="45000"/>
    <n v="58000"/>
    <n v="145000"/>
  </r>
  <r>
    <n v="1465"/>
    <x v="10"/>
    <s v="H1"/>
    <n v="2016"/>
    <n v="9"/>
    <s v="Saudi"/>
    <s v="White"/>
    <s v="Semi Full"/>
    <n v="2.4"/>
    <s v="Gas"/>
    <x v="0"/>
    <n v="179000"/>
    <s v="Riyadh"/>
    <x v="0"/>
    <n v="45000"/>
    <n v="58000"/>
    <n v="42000"/>
  </r>
  <r>
    <n v="1466"/>
    <x v="34"/>
    <s v="QX"/>
    <n v="2016"/>
    <n v="9"/>
    <s v="Saudi"/>
    <s v="Grey"/>
    <s v="Full"/>
    <n v="5.6"/>
    <s v="Gas"/>
    <x v="0"/>
    <n v="185000"/>
    <s v="Dammam"/>
    <x v="1"/>
    <n v="119000"/>
    <n v="58000"/>
    <n v="73500"/>
  </r>
  <r>
    <n v="1467"/>
    <x v="0"/>
    <s v="Corolla"/>
    <n v="2005"/>
    <n v="20"/>
    <s v="Saudi"/>
    <s v="Silver"/>
    <s v="Standard"/>
    <n v="1.3"/>
    <s v="Gas"/>
    <x v="1"/>
    <n v="801500"/>
    <s v="Riyadh"/>
    <x v="0"/>
    <n v="14000"/>
    <n v="58000"/>
    <n v="65000"/>
  </r>
  <r>
    <n v="1468"/>
    <x v="5"/>
    <s v="Yukon"/>
    <n v="2015"/>
    <n v="10"/>
    <s v="Saudi"/>
    <s v="Silver"/>
    <s v="Standard"/>
    <n v="5.3"/>
    <s v="Gas"/>
    <x v="0"/>
    <n v="39000"/>
    <s v="Aseer"/>
    <x v="4"/>
    <n v="145000"/>
    <n v="58000"/>
    <n v="72000"/>
  </r>
  <r>
    <n v="1469"/>
    <x v="11"/>
    <s v="Malibu"/>
    <n v="2015"/>
    <n v="10"/>
    <s v="Saudi"/>
    <s v="White"/>
    <s v="Semi Full"/>
    <n v="2.5"/>
    <s v="Gas"/>
    <x v="0"/>
    <n v="190217"/>
    <s v="Aseer"/>
    <x v="4"/>
    <n v="27000"/>
    <n v="58000"/>
    <n v="60000"/>
  </r>
  <r>
    <n v="1470"/>
    <x v="11"/>
    <s v="Impala"/>
    <n v="2018"/>
    <n v="7"/>
    <s v="Gulf Arabic"/>
    <s v="Navy"/>
    <s v="Full"/>
    <n v="3.5"/>
    <s v="Gas"/>
    <x v="0"/>
    <n v="113000"/>
    <s v="Riyadh"/>
    <x v="0"/>
    <n v="78000"/>
    <n v="58000"/>
    <n v="60000"/>
  </r>
  <r>
    <n v="1471"/>
    <x v="8"/>
    <s v="Sportage"/>
    <n v="2017"/>
    <n v="8"/>
    <s v="Saudi"/>
    <s v="White"/>
    <s v="Semi Full"/>
    <n v="1.6"/>
    <s v="Gas"/>
    <x v="0"/>
    <n v="190000"/>
    <s v="Riyadh"/>
    <x v="0"/>
    <n v="53000"/>
    <n v="58000"/>
    <n v="40000"/>
  </r>
  <r>
    <n v="1472"/>
    <x v="26"/>
    <s v="Range Rover"/>
    <n v="2016"/>
    <n v="9"/>
    <s v="Gulf Arabic"/>
    <s v="White"/>
    <s v="Full"/>
    <n v="5"/>
    <s v="Gas"/>
    <x v="0"/>
    <n v="125000"/>
    <s v="Riyadh"/>
    <x v="0"/>
    <n v="245000"/>
    <n v="58000"/>
    <n v="242500"/>
  </r>
  <r>
    <n v="1473"/>
    <x v="0"/>
    <s v="Corolla"/>
    <n v="2018"/>
    <n v="7"/>
    <s v="Saudi"/>
    <s v="White"/>
    <s v="Standard"/>
    <n v="1.6"/>
    <s v="Gas"/>
    <x v="0"/>
    <n v="88288"/>
    <s v="Riyadh"/>
    <x v="0"/>
    <n v="51500"/>
    <n v="58000"/>
    <n v="65000"/>
  </r>
  <r>
    <n v="1474"/>
    <x v="11"/>
    <s v="Tahoe"/>
    <n v="2018"/>
    <n v="7"/>
    <s v="Saudi"/>
    <s v="Black"/>
    <s v="Standard"/>
    <n v="5.3"/>
    <s v="Gas"/>
    <x v="0"/>
    <n v="39000"/>
    <s v="Aseer"/>
    <x v="4"/>
    <n v="147000"/>
    <n v="58000"/>
    <n v="60000"/>
  </r>
  <r>
    <n v="1475"/>
    <x v="21"/>
    <s v="Charger"/>
    <n v="2013"/>
    <n v="12"/>
    <s v="Saudi"/>
    <s v="Black"/>
    <s v="Full"/>
    <n v="5.7"/>
    <s v="Gas"/>
    <x v="0"/>
    <n v="216841"/>
    <s v="Abha"/>
    <x v="7"/>
    <n v="40000"/>
    <n v="58000"/>
    <n v="71000"/>
  </r>
  <r>
    <n v="1476"/>
    <x v="25"/>
    <s v="Pajero"/>
    <n v="2016"/>
    <n v="9"/>
    <s v="Saudi"/>
    <s v="White"/>
    <s v="Standard"/>
    <n v="3.8"/>
    <s v="Gas"/>
    <x v="0"/>
    <n v="144624"/>
    <s v="Riyadh"/>
    <x v="0"/>
    <n v="47000"/>
    <n v="58000"/>
    <n v="54000"/>
  </r>
  <r>
    <n v="1477"/>
    <x v="8"/>
    <s v="Optima"/>
    <n v="2014"/>
    <n v="11"/>
    <s v="Saudi"/>
    <s v="Silver"/>
    <s v="Full"/>
    <n v="2.4"/>
    <s v="Gas"/>
    <x v="0"/>
    <n v="200"/>
    <s v="Al-Medina"/>
    <x v="2"/>
    <n v="50000"/>
    <n v="58000"/>
    <n v="40000"/>
  </r>
  <r>
    <n v="1478"/>
    <x v="33"/>
    <s v="C300"/>
    <n v="2005"/>
    <n v="20"/>
    <s v="Other"/>
    <s v="Silver"/>
    <s v="Full"/>
    <n v="5.7"/>
    <s v="Gas"/>
    <x v="0"/>
    <n v="331000"/>
    <s v="Dammam"/>
    <x v="1"/>
    <n v="15000"/>
    <n v="58000"/>
    <n v="70000"/>
  </r>
  <r>
    <n v="1479"/>
    <x v="24"/>
    <s v="The 7"/>
    <n v="2014"/>
    <n v="11"/>
    <s v="Saudi"/>
    <s v="Navy"/>
    <s v="Full"/>
    <n v="6"/>
    <s v="Gas"/>
    <x v="0"/>
    <n v="182000"/>
    <s v="Jeddah"/>
    <x v="3"/>
    <n v="90000"/>
    <n v="58000"/>
    <n v="110000"/>
  </r>
  <r>
    <n v="1480"/>
    <x v="10"/>
    <s v="Accent"/>
    <n v="2019"/>
    <n v="6"/>
    <s v="Saudi"/>
    <s v="Blue"/>
    <s v="Semi Full"/>
    <n v="1.4"/>
    <s v="Gas"/>
    <x v="0"/>
    <n v="89000"/>
    <s v="Tabouk"/>
    <x v="5"/>
    <n v="39000"/>
    <n v="58000"/>
    <n v="42000"/>
  </r>
  <r>
    <n v="1481"/>
    <x v="4"/>
    <s v="KICKS"/>
    <n v="2020"/>
    <n v="5"/>
    <s v="Saudi"/>
    <s v="Another Color"/>
    <s v="Standard"/>
    <n v="1.5"/>
    <s v="Gas"/>
    <x v="0"/>
    <n v="3990"/>
    <s v="Jeddah"/>
    <x v="3"/>
    <n v="67000"/>
    <n v="58000"/>
    <n v="36500"/>
  </r>
  <r>
    <n v="1482"/>
    <x v="0"/>
    <s v="Yaris"/>
    <n v="2019"/>
    <n v="6"/>
    <s v="Saudi"/>
    <s v="White"/>
    <s v="Standard"/>
    <n v="1.5"/>
    <s v="Gas"/>
    <x v="0"/>
    <n v="55000"/>
    <s v="Jeddah"/>
    <x v="3"/>
    <n v="37000"/>
    <n v="58000"/>
    <n v="65000"/>
  </r>
  <r>
    <n v="1483"/>
    <x v="9"/>
    <s v="APV"/>
    <n v="2017"/>
    <n v="8"/>
    <s v="Saudi"/>
    <s v="Yellow"/>
    <s v="Standard"/>
    <n v="1.6"/>
    <s v="Gas"/>
    <x v="1"/>
    <n v="80000"/>
    <s v="Dammam"/>
    <x v="1"/>
    <n v="30000"/>
    <n v="58000"/>
    <n v="28000"/>
  </r>
  <r>
    <n v="1484"/>
    <x v="0"/>
    <s v="Camry"/>
    <n v="2017"/>
    <n v="8"/>
    <s v="Saudi"/>
    <s v="Blue"/>
    <s v="Full"/>
    <n v="2.5"/>
    <s v="Gas"/>
    <x v="0"/>
    <n v="215735"/>
    <s v="Riyadh"/>
    <x v="0"/>
    <n v="64500"/>
    <n v="58000"/>
    <n v="65000"/>
  </r>
  <r>
    <n v="1485"/>
    <x v="4"/>
    <s v="Pathfinder"/>
    <n v="2013"/>
    <n v="12"/>
    <s v="Saudi"/>
    <s v="Golden"/>
    <s v="Semi Full"/>
    <n v="3.5"/>
    <s v="Gas"/>
    <x v="0"/>
    <n v="260000"/>
    <s v="Abha"/>
    <x v="7"/>
    <n v="45000"/>
    <n v="58000"/>
    <n v="36500"/>
  </r>
  <r>
    <n v="1486"/>
    <x v="25"/>
    <s v="Pajero"/>
    <n v="2015"/>
    <n v="10"/>
    <s v="Saudi"/>
    <s v="Brown"/>
    <s v="Standard"/>
    <n v="3.5"/>
    <s v="Gas"/>
    <x v="0"/>
    <n v="264000"/>
    <s v="Khobar"/>
    <x v="1"/>
    <n v="38000"/>
    <n v="58000"/>
    <n v="54000"/>
  </r>
  <r>
    <n v="1487"/>
    <x v="5"/>
    <s v="Yukon"/>
    <n v="2012"/>
    <n v="13"/>
    <s v="Saudi"/>
    <s v="Brown"/>
    <s v="Semi Full"/>
    <n v="5.7"/>
    <s v="Gas"/>
    <x v="0"/>
    <n v="317800"/>
    <s v="Al-Ahsa"/>
    <x v="1"/>
    <n v="52000"/>
    <n v="58000"/>
    <n v="72000"/>
  </r>
  <r>
    <n v="1488"/>
    <x v="6"/>
    <s v="CX9"/>
    <n v="2015"/>
    <n v="10"/>
    <s v="Saudi"/>
    <s v="White"/>
    <s v="Full"/>
    <n v="2.5"/>
    <s v="Gas"/>
    <x v="0"/>
    <n v="314000"/>
    <s v="Riyadh"/>
    <x v="0"/>
    <n v="59000"/>
    <n v="58000"/>
    <n v="56000"/>
  </r>
  <r>
    <n v="1489"/>
    <x v="11"/>
    <s v="Impala"/>
    <n v="2016"/>
    <n v="9"/>
    <s v="Saudi"/>
    <s v="White"/>
    <s v="Standard"/>
    <n v="3.5"/>
    <s v="Gas"/>
    <x v="0"/>
    <n v="91000"/>
    <s v="Dammam"/>
    <x v="1"/>
    <n v="55000"/>
    <n v="58000"/>
    <n v="60000"/>
  </r>
  <r>
    <n v="1490"/>
    <x v="11"/>
    <s v="Tahoe"/>
    <n v="2016"/>
    <n v="9"/>
    <s v="Gulf Arabic"/>
    <s v="Silver"/>
    <s v="Semi Full"/>
    <n v="5.2"/>
    <s v="Gas"/>
    <x v="0"/>
    <n v="93000"/>
    <s v="Riyadh"/>
    <x v="0"/>
    <n v="130000"/>
    <n v="58000"/>
    <n v="60000"/>
  </r>
  <r>
    <n v="1491"/>
    <x v="4"/>
    <s v="Pathfinder"/>
    <n v="2005"/>
    <n v="20"/>
    <s v="Saudi"/>
    <s v="White"/>
    <s v="Semi Full"/>
    <n v="3.5"/>
    <s v="Gas"/>
    <x v="0"/>
    <n v="308"/>
    <s v="Dammam"/>
    <x v="1"/>
    <n v="13000"/>
    <n v="58000"/>
    <n v="36500"/>
  </r>
  <r>
    <n v="1492"/>
    <x v="0"/>
    <s v="Hilux"/>
    <n v="2015"/>
    <n v="10"/>
    <s v="Saudi"/>
    <s v="White"/>
    <s v="Standard"/>
    <n v="2.7"/>
    <s v="Gas"/>
    <x v="1"/>
    <n v="300000"/>
    <s v="Riyadh"/>
    <x v="0"/>
    <n v="75000"/>
    <n v="58000"/>
    <n v="65000"/>
  </r>
  <r>
    <n v="1493"/>
    <x v="11"/>
    <s v="Traverse"/>
    <n v="2011"/>
    <n v="14"/>
    <s v="Saudi"/>
    <s v="Black"/>
    <s v="Semi Full"/>
    <n v="2.5"/>
    <s v="Gas"/>
    <x v="0"/>
    <n v="65000"/>
    <s v="Jeddah"/>
    <x v="3"/>
    <n v="35000"/>
    <n v="58000"/>
    <n v="60000"/>
  </r>
  <r>
    <n v="1494"/>
    <x v="13"/>
    <s v="Civic"/>
    <n v="2016"/>
    <n v="9"/>
    <s v="Saudi"/>
    <s v="Red"/>
    <s v="Full"/>
    <n v="2"/>
    <s v="Gas"/>
    <x v="0"/>
    <n v="68800"/>
    <s v="Jeddah"/>
    <x v="3"/>
    <n v="55000"/>
    <n v="58000"/>
    <n v="60500"/>
  </r>
  <r>
    <n v="1495"/>
    <x v="10"/>
    <s v="Accent"/>
    <n v="2017"/>
    <n v="8"/>
    <s v="Saudi"/>
    <s v="Another Color"/>
    <s v="Standard"/>
    <n v="1.4"/>
    <s v="Gas"/>
    <x v="0"/>
    <n v="59933"/>
    <s v="Dammam"/>
    <x v="1"/>
    <n v="29500"/>
    <n v="58000"/>
    <n v="42000"/>
  </r>
  <r>
    <n v="1496"/>
    <x v="13"/>
    <s v="Accord"/>
    <n v="2012"/>
    <n v="13"/>
    <s v="Saudi"/>
    <s v="Red"/>
    <s v="Full"/>
    <n v="3.5"/>
    <s v="Gas"/>
    <x v="0"/>
    <n v="300"/>
    <s v="Tabouk"/>
    <x v="5"/>
    <n v="36000"/>
    <n v="58000"/>
    <n v="60500"/>
  </r>
  <r>
    <n v="1497"/>
    <x v="7"/>
    <s v="C"/>
    <n v="2017"/>
    <n v="8"/>
    <s v="Other"/>
    <s v="Grey"/>
    <s v="Full"/>
    <n v="2"/>
    <s v="Gas"/>
    <x v="0"/>
    <n v="62000"/>
    <s v="Riyadh"/>
    <x v="0"/>
    <n v="186000"/>
    <n v="58000"/>
    <n v="145000"/>
  </r>
  <r>
    <n v="1498"/>
    <x v="0"/>
    <s v="Hilux"/>
    <n v="2016"/>
    <n v="9"/>
    <s v="Saudi"/>
    <s v="White"/>
    <s v="Standard"/>
    <n v="2.7"/>
    <s v="Gas"/>
    <x v="1"/>
    <n v="165000"/>
    <s v="Dammam"/>
    <x v="1"/>
    <n v="63000"/>
    <n v="58000"/>
    <n v="65000"/>
  </r>
  <r>
    <n v="1499"/>
    <x v="18"/>
    <s v="Prestige"/>
    <n v="2016"/>
    <n v="9"/>
    <s v="Saudi"/>
    <s v="Black"/>
    <s v="Standard"/>
    <n v="3.8"/>
    <s v="Gas"/>
    <x v="0"/>
    <n v="165000"/>
    <s v="Riyadh"/>
    <x v="0"/>
    <n v="84000"/>
    <n v="58000"/>
    <n v="88000"/>
  </r>
  <r>
    <n v="1500"/>
    <x v="19"/>
    <s v="CS35 Plus"/>
    <n v="2020"/>
    <n v="5"/>
    <s v="Saudi"/>
    <s v="Silver"/>
    <s v="Full"/>
    <n v="1.4"/>
    <s v="Gas"/>
    <x v="0"/>
    <n v="67095"/>
    <s v="Riyadh"/>
    <x v="0"/>
    <n v="60000"/>
    <n v="58000"/>
    <n v="44000"/>
  </r>
  <r>
    <n v="1501"/>
    <x v="3"/>
    <s v="F150"/>
    <n v="2019"/>
    <n v="6"/>
    <s v="Saudi"/>
    <s v="Brown"/>
    <s v="Semi Full"/>
    <n v="5.7"/>
    <s v="Gas"/>
    <x v="0"/>
    <n v="59000"/>
    <s v="Aseer"/>
    <x v="4"/>
    <n v="2665"/>
    <n v="58000"/>
    <n v="55000"/>
  </r>
  <r>
    <n v="1502"/>
    <x v="0"/>
    <s v="Innova"/>
    <n v="2020"/>
    <n v="5"/>
    <s v="Saudi"/>
    <s v="White"/>
    <s v="Standard"/>
    <n v="2.7"/>
    <s v="Gas"/>
    <x v="0"/>
    <n v="50000"/>
    <s v="Dammam"/>
    <x v="1"/>
    <n v="83000"/>
    <n v="58000"/>
    <n v="65000"/>
  </r>
  <r>
    <n v="1503"/>
    <x v="7"/>
    <s v="S"/>
    <n v="2013"/>
    <n v="12"/>
    <s v="Saudi"/>
    <s v="Black"/>
    <s v="Full"/>
    <n v="3"/>
    <s v="Gas"/>
    <x v="0"/>
    <n v="121000"/>
    <s v="Jeddah"/>
    <x v="3"/>
    <n v="118000"/>
    <n v="58000"/>
    <n v="145000"/>
  </r>
  <r>
    <n v="1504"/>
    <x v="4"/>
    <s v="Sentra"/>
    <n v="2016"/>
    <n v="9"/>
    <s v="Saudi"/>
    <s v="Bronze"/>
    <s v="Standard"/>
    <n v="1.6"/>
    <s v="Gas"/>
    <x v="0"/>
    <n v="115480"/>
    <s v="Riyadh"/>
    <x v="0"/>
    <n v="32500"/>
    <n v="58000"/>
    <n v="36500"/>
  </r>
  <r>
    <n v="1505"/>
    <x v="0"/>
    <s v="Camry"/>
    <n v="2014"/>
    <n v="11"/>
    <s v="Saudi"/>
    <s v="White"/>
    <s v="Standard"/>
    <n v="2.5"/>
    <s v="Gas"/>
    <x v="0"/>
    <n v="230000"/>
    <s v="Dammam"/>
    <x v="1"/>
    <n v="35000"/>
    <n v="58000"/>
    <n v="65000"/>
  </r>
  <r>
    <n v="1506"/>
    <x v="6"/>
    <n v="3"/>
    <n v="2019"/>
    <n v="6"/>
    <s v="Saudi"/>
    <s v="Grey"/>
    <s v="Standard"/>
    <n v="2"/>
    <s v="Gas"/>
    <x v="0"/>
    <n v="101000"/>
    <s v="Al-Medina"/>
    <x v="2"/>
    <n v="44000"/>
    <n v="58000"/>
    <n v="56000"/>
  </r>
  <r>
    <n v="1507"/>
    <x v="3"/>
    <s v="Expedition"/>
    <n v="2012"/>
    <n v="13"/>
    <s v="Saudi"/>
    <s v="Black"/>
    <s v="Full"/>
    <n v="4.8"/>
    <s v="Gas"/>
    <x v="1"/>
    <n v="304"/>
    <s v="Al-Ahsa"/>
    <x v="1"/>
    <n v="38000"/>
    <n v="58000"/>
    <n v="55000"/>
  </r>
  <r>
    <n v="1508"/>
    <x v="1"/>
    <s v="LS"/>
    <n v="2006"/>
    <n v="19"/>
    <s v="Other"/>
    <s v="Silver"/>
    <s v="Semi Full"/>
    <n v="4.3"/>
    <s v="Gas"/>
    <x v="0"/>
    <n v="360000"/>
    <s v="Taef"/>
    <x v="3"/>
    <n v="38000"/>
    <n v="58000"/>
    <n v="142000"/>
  </r>
  <r>
    <n v="1509"/>
    <x v="28"/>
    <s v="Gran Max"/>
    <n v="2014"/>
    <n v="11"/>
    <s v="Saudi"/>
    <s v="White"/>
    <s v="Standard"/>
    <n v="1.5"/>
    <s v="Gas"/>
    <x v="1"/>
    <n v="95000"/>
    <s v="Dammam"/>
    <x v="1"/>
    <n v="28000"/>
    <n v="58000"/>
    <n v="32000"/>
  </r>
  <r>
    <n v="1510"/>
    <x v="0"/>
    <s v="Rav4"/>
    <n v="2018"/>
    <n v="7"/>
    <s v="Saudi"/>
    <s v="White"/>
    <s v="Semi Full"/>
    <n v="2.5"/>
    <s v="Gas"/>
    <x v="0"/>
    <n v="74000"/>
    <s v="Dammam"/>
    <x v="1"/>
    <n v="79000"/>
    <n v="58000"/>
    <n v="65000"/>
  </r>
  <r>
    <n v="1511"/>
    <x v="8"/>
    <s v="Carnival"/>
    <n v="2009"/>
    <n v="16"/>
    <s v="Saudi"/>
    <s v="Another Color"/>
    <s v="Standard"/>
    <n v="3.5"/>
    <s v="Gas"/>
    <x v="0"/>
    <n v="126000"/>
    <s v="Dammam"/>
    <x v="1"/>
    <n v="20000"/>
    <n v="58000"/>
    <n v="40000"/>
  </r>
  <r>
    <n v="1512"/>
    <x v="3"/>
    <s v="Vego"/>
    <n v="2019"/>
    <n v="6"/>
    <s v="Saudi"/>
    <s v="Black"/>
    <s v="Standard"/>
    <n v="1.5"/>
    <s v="Gas"/>
    <x v="0"/>
    <n v="26323"/>
    <s v="Jeddah"/>
    <x v="3"/>
    <n v="29500"/>
    <n v="58000"/>
    <n v="55000"/>
  </r>
  <r>
    <n v="1513"/>
    <x v="0"/>
    <s v="Furniture"/>
    <n v="2011"/>
    <n v="14"/>
    <s v="Saudi"/>
    <s v="Black"/>
    <s v="Standard"/>
    <n v="2.7"/>
    <s v="Gas"/>
    <x v="0"/>
    <n v="304000"/>
    <s v="Jeddah"/>
    <x v="3"/>
    <n v="32000"/>
    <n v="58000"/>
    <n v="65000"/>
  </r>
  <r>
    <n v="1514"/>
    <x v="3"/>
    <s v="Mustang"/>
    <n v="2016"/>
    <n v="9"/>
    <s v="Other"/>
    <s v="Red"/>
    <s v="Full"/>
    <n v="2.2999999999999998"/>
    <s v="Gas"/>
    <x v="0"/>
    <n v="84000"/>
    <s v="Dammam"/>
    <x v="1"/>
    <n v="97000"/>
    <n v="58000"/>
    <n v="55000"/>
  </r>
  <r>
    <n v="1515"/>
    <x v="0"/>
    <s v="Land Cruiser"/>
    <n v="2006"/>
    <n v="19"/>
    <s v="Saudi"/>
    <s v="White"/>
    <s v="Full"/>
    <n v="4.5"/>
    <s v="Gas"/>
    <x v="0"/>
    <n v="311100"/>
    <s v="Al-Medina"/>
    <x v="2"/>
    <n v="63000"/>
    <n v="58000"/>
    <n v="65000"/>
  </r>
  <r>
    <n v="1516"/>
    <x v="0"/>
    <s v="Rav4"/>
    <n v="2016"/>
    <n v="9"/>
    <s v="Saudi"/>
    <s v="White"/>
    <s v="Full"/>
    <n v="2"/>
    <s v="Gas"/>
    <x v="0"/>
    <n v="216000"/>
    <s v="Riyadh"/>
    <x v="0"/>
    <n v="60000"/>
    <n v="58000"/>
    <n v="65000"/>
  </r>
  <r>
    <n v="1517"/>
    <x v="7"/>
    <s v="S"/>
    <n v="2015"/>
    <n v="10"/>
    <s v="Saudi"/>
    <s v="Another Color"/>
    <s v="Semi Full"/>
    <n v="4"/>
    <s v="Gas"/>
    <x v="0"/>
    <n v="157000"/>
    <s v="Jeddah"/>
    <x v="3"/>
    <n v="215000"/>
    <n v="58000"/>
    <n v="145000"/>
  </r>
  <r>
    <n v="1518"/>
    <x v="0"/>
    <s v="Land Cruiser"/>
    <n v="2020"/>
    <n v="5"/>
    <s v="Unknown"/>
    <s v="White"/>
    <s v="Full"/>
    <n v="4.5999999999999996"/>
    <s v="Gas"/>
    <x v="0"/>
    <n v="43000"/>
    <s v="Riyadh"/>
    <x v="0"/>
    <n v="265000"/>
    <n v="58000"/>
    <n v="65000"/>
  </r>
  <r>
    <n v="1519"/>
    <x v="15"/>
    <s v="Fluence"/>
    <n v="2015"/>
    <n v="10"/>
    <s v="Saudi"/>
    <s v="White"/>
    <s v="Semi Full"/>
    <n v="1.6"/>
    <s v="Gas"/>
    <x v="0"/>
    <n v="93470"/>
    <s v="Riyadh"/>
    <x v="0"/>
    <n v="23000"/>
    <n v="58000"/>
    <n v="26000"/>
  </r>
  <r>
    <n v="1520"/>
    <x v="0"/>
    <s v="FJ"/>
    <n v="2020"/>
    <n v="5"/>
    <s v="Saudi"/>
    <s v="Grey"/>
    <s v="Standard"/>
    <n v="4"/>
    <s v="Gas"/>
    <x v="0"/>
    <n v="46000"/>
    <s v="Riyadh"/>
    <x v="0"/>
    <n v="135000"/>
    <n v="58000"/>
    <n v="65000"/>
  </r>
  <r>
    <n v="1521"/>
    <x v="1"/>
    <s v="LX"/>
    <n v="2020"/>
    <n v="5"/>
    <s v="Gulf Arabic"/>
    <s v="Grey"/>
    <s v="Full"/>
    <n v="5.7"/>
    <s v="Gas"/>
    <x v="0"/>
    <n v="12000"/>
    <s v="Riyadh"/>
    <x v="0"/>
    <n v="430000"/>
    <n v="58000"/>
    <n v="142000"/>
  </r>
  <r>
    <n v="1522"/>
    <x v="7"/>
    <s v="C"/>
    <n v="2018"/>
    <n v="7"/>
    <s v="Gulf Arabic"/>
    <s v="Silver"/>
    <s v="Full"/>
    <n v="2"/>
    <s v="Gas"/>
    <x v="0"/>
    <n v="57000"/>
    <s v="Dammam"/>
    <x v="1"/>
    <n v="167000"/>
    <n v="58000"/>
    <n v="145000"/>
  </r>
  <r>
    <n v="1523"/>
    <x v="5"/>
    <s v="Yukon"/>
    <n v="2017"/>
    <n v="8"/>
    <s v="Gulf Arabic"/>
    <s v="Bronze"/>
    <s v="Semi Full"/>
    <n v="5.3"/>
    <s v="Gas"/>
    <x v="0"/>
    <n v="96000"/>
    <s v="Riyadh"/>
    <x v="0"/>
    <n v="145000"/>
    <n v="58000"/>
    <n v="72000"/>
  </r>
  <r>
    <n v="1524"/>
    <x v="0"/>
    <s v="Furniture"/>
    <n v="2019"/>
    <n v="6"/>
    <s v="Saudi"/>
    <s v="White"/>
    <s v="Semi Full"/>
    <n v="3"/>
    <s v="Gas"/>
    <x v="0"/>
    <n v="40000"/>
    <s v="Riyadh"/>
    <x v="0"/>
    <n v="93000"/>
    <n v="58000"/>
    <n v="65000"/>
  </r>
  <r>
    <n v="1525"/>
    <x v="4"/>
    <s v="Patrol"/>
    <n v="1999"/>
    <n v="26"/>
    <s v="Saudi"/>
    <s v="Grey"/>
    <s v="Semi Full"/>
    <n v="4.5"/>
    <s v="Gas"/>
    <x v="1"/>
    <n v="600000"/>
    <s v="Qassim"/>
    <x v="6"/>
    <n v="17000"/>
    <n v="58000"/>
    <n v="36500"/>
  </r>
  <r>
    <n v="1526"/>
    <x v="11"/>
    <s v="Pick up"/>
    <n v="1981"/>
    <n v="44"/>
    <s v="Saudi"/>
    <s v="Red"/>
    <s v="Full"/>
    <n v="4.5"/>
    <s v="Gas"/>
    <x v="0"/>
    <n v="350000"/>
    <s v="Al-Jouf"/>
    <x v="9"/>
    <n v="30000"/>
    <n v="58000"/>
    <n v="60000"/>
  </r>
  <r>
    <n v="1527"/>
    <x v="4"/>
    <s v="Sunny"/>
    <n v="2019"/>
    <n v="6"/>
    <s v="Saudi"/>
    <s v="Another Color"/>
    <s v="Standard"/>
    <n v="1.5"/>
    <s v="Gas"/>
    <x v="0"/>
    <n v="38920"/>
    <s v="Jeddah"/>
    <x v="3"/>
    <n v="33500"/>
    <n v="58000"/>
    <n v="36500"/>
  </r>
  <r>
    <n v="1528"/>
    <x v="0"/>
    <s v="Camry"/>
    <n v="2017"/>
    <n v="8"/>
    <s v="Gulf Arabic"/>
    <s v="White"/>
    <s v="Semi Full"/>
    <n v="2.5"/>
    <s v="Gas"/>
    <x v="0"/>
    <n v="119550"/>
    <s v="Riyadh"/>
    <x v="0"/>
    <n v="66500"/>
    <n v="58000"/>
    <n v="65000"/>
  </r>
  <r>
    <n v="1529"/>
    <x v="10"/>
    <s v="H1"/>
    <n v="2015"/>
    <n v="10"/>
    <s v="Saudi"/>
    <s v="White"/>
    <s v="Semi Full"/>
    <n v="2.4"/>
    <s v="Gas"/>
    <x v="0"/>
    <n v="140000"/>
    <s v="Riyadh"/>
    <x v="0"/>
    <n v="55000"/>
    <n v="58000"/>
    <n v="42000"/>
  </r>
  <r>
    <n v="1530"/>
    <x v="10"/>
    <s v="Elantra"/>
    <n v="2006"/>
    <n v="19"/>
    <s v="Saudi"/>
    <s v="White"/>
    <s v="Full"/>
    <n v="2"/>
    <s v="Gas"/>
    <x v="0"/>
    <n v="10000"/>
    <s v="Dammam"/>
    <x v="1"/>
    <n v="7000"/>
    <n v="58000"/>
    <n v="42000"/>
  </r>
  <r>
    <n v="1531"/>
    <x v="11"/>
    <s v="Malibu"/>
    <n v="2015"/>
    <n v="10"/>
    <s v="Saudi"/>
    <s v="Red"/>
    <s v="Semi Full"/>
    <n v="2.5"/>
    <s v="Gas"/>
    <x v="0"/>
    <n v="218000"/>
    <s v="Makkah"/>
    <x v="3"/>
    <n v="20000"/>
    <n v="58000"/>
    <n v="60000"/>
  </r>
  <r>
    <n v="1532"/>
    <x v="13"/>
    <s v="Odyssey"/>
    <n v="2016"/>
    <n v="9"/>
    <s v="Saudi"/>
    <s v="Red"/>
    <s v="Semi Full"/>
    <n v="2"/>
    <s v="Gas"/>
    <x v="0"/>
    <n v="150000"/>
    <s v="Jeddah"/>
    <x v="3"/>
    <n v="60000"/>
    <n v="58000"/>
    <n v="60500"/>
  </r>
  <r>
    <n v="1533"/>
    <x v="0"/>
    <s v="Land Cruiser"/>
    <n v="2020"/>
    <n v="5"/>
    <s v="Saudi"/>
    <s v="White"/>
    <s v="Standard"/>
    <n v="4"/>
    <s v="Gas"/>
    <x v="0"/>
    <n v="29277"/>
    <s v="Riyadh"/>
    <x v="0"/>
    <n v="180000"/>
    <n v="58000"/>
    <n v="65000"/>
  </r>
  <r>
    <n v="1534"/>
    <x v="6"/>
    <s v="CX3"/>
    <n v="2020"/>
    <n v="5"/>
    <s v="Saudi"/>
    <s v="Blue"/>
    <s v="Standard"/>
    <n v="2"/>
    <s v="Gas"/>
    <x v="0"/>
    <n v="14501"/>
    <s v="Riyadh"/>
    <x v="0"/>
    <n v="66000"/>
    <n v="58000"/>
    <n v="56000"/>
  </r>
  <r>
    <n v="1535"/>
    <x v="5"/>
    <s v="Yukon"/>
    <n v="2018"/>
    <n v="7"/>
    <s v="Saudi"/>
    <s v="Grey"/>
    <s v="Standard"/>
    <n v="5.3"/>
    <s v="Gas"/>
    <x v="0"/>
    <n v="92736"/>
    <s v="Riyadh"/>
    <x v="0"/>
    <n v="146500"/>
    <n v="58000"/>
    <n v="72000"/>
  </r>
  <r>
    <n v="1536"/>
    <x v="25"/>
    <s v="Attrage"/>
    <n v="2018"/>
    <n v="7"/>
    <s v="Saudi"/>
    <s v="White"/>
    <s v="Standard"/>
    <n v="1.2"/>
    <s v="Gas"/>
    <x v="0"/>
    <n v="102000"/>
    <s v="Dammam"/>
    <x v="1"/>
    <n v="24500"/>
    <n v="58000"/>
    <n v="54000"/>
  </r>
  <r>
    <n v="1537"/>
    <x v="1"/>
    <s v="ES"/>
    <n v="2016"/>
    <n v="9"/>
    <s v="Other"/>
    <s v="Black"/>
    <s v="Full"/>
    <n v="3.5"/>
    <s v="Gas"/>
    <x v="0"/>
    <n v="130000"/>
    <s v="Aseer"/>
    <x v="4"/>
    <n v="115000"/>
    <n v="58000"/>
    <n v="142000"/>
  </r>
  <r>
    <n v="1538"/>
    <x v="7"/>
    <s v="CLA"/>
    <n v="2019"/>
    <n v="6"/>
    <s v="Gulf Arabic"/>
    <s v="White"/>
    <s v="Full"/>
    <n v="2"/>
    <s v="Gas"/>
    <x v="0"/>
    <n v="28000"/>
    <s v="Riyadh"/>
    <x v="0"/>
    <n v="149000"/>
    <n v="58000"/>
    <n v="145000"/>
  </r>
  <r>
    <n v="1539"/>
    <x v="11"/>
    <s v="Tahoe"/>
    <n v="2016"/>
    <n v="9"/>
    <s v="Saudi"/>
    <s v="White"/>
    <s v="Semi Full"/>
    <n v="5.3"/>
    <s v="Gas"/>
    <x v="0"/>
    <n v="197000"/>
    <s v="Riyadh"/>
    <x v="0"/>
    <n v="92000"/>
    <n v="58000"/>
    <n v="60000"/>
  </r>
  <r>
    <n v="1540"/>
    <x v="0"/>
    <s v="Camry"/>
    <n v="2015"/>
    <n v="10"/>
    <s v="Saudi"/>
    <s v="White"/>
    <s v="Standard"/>
    <n v="2.5"/>
    <s v="Gas"/>
    <x v="0"/>
    <n v="277000"/>
    <s v="Dammam"/>
    <x v="1"/>
    <n v="48000"/>
    <n v="58000"/>
    <n v="65000"/>
  </r>
  <r>
    <n v="1541"/>
    <x v="0"/>
    <s v="Prado"/>
    <n v="2016"/>
    <n v="9"/>
    <s v="Saudi"/>
    <s v="White"/>
    <s v="Semi Full"/>
    <n v="4"/>
    <s v="Gas"/>
    <x v="0"/>
    <n v="201000"/>
    <s v="Riyadh"/>
    <x v="0"/>
    <n v="108000"/>
    <n v="58000"/>
    <n v="65000"/>
  </r>
  <r>
    <n v="1542"/>
    <x v="5"/>
    <s v="Sierra"/>
    <n v="2020"/>
    <n v="5"/>
    <s v="Saudi"/>
    <s v="Navy"/>
    <s v="Standard"/>
    <n v="5.3"/>
    <s v="Gas"/>
    <x v="0"/>
    <n v="17000"/>
    <s v="Dammam"/>
    <x v="1"/>
    <n v="156000"/>
    <n v="58000"/>
    <n v="72000"/>
  </r>
  <r>
    <n v="1543"/>
    <x v="3"/>
    <s v="Expedition"/>
    <n v="2014"/>
    <n v="11"/>
    <s v="Saudi"/>
    <s v="Black"/>
    <s v="Standard"/>
    <n v="5.4"/>
    <s v="Gas"/>
    <x v="0"/>
    <n v="170000"/>
    <s v="Riyadh"/>
    <x v="0"/>
    <n v="40000"/>
    <n v="58000"/>
    <n v="55000"/>
  </r>
  <r>
    <n v="1544"/>
    <x v="10"/>
    <s v="Accent"/>
    <n v="2007"/>
    <n v="18"/>
    <s v="Gulf Arabic"/>
    <s v="Blue"/>
    <s v="Standard"/>
    <n v="1.6"/>
    <s v="Gas"/>
    <x v="1"/>
    <n v="382010"/>
    <s v="Riyadh"/>
    <x v="0"/>
    <n v="9000"/>
    <n v="58000"/>
    <n v="42000"/>
  </r>
  <r>
    <n v="1545"/>
    <x v="0"/>
    <s v="Avalon"/>
    <n v="2011"/>
    <n v="14"/>
    <s v="Saudi"/>
    <s v="White"/>
    <s v="Full"/>
    <n v="3.5"/>
    <s v="Gas"/>
    <x v="0"/>
    <n v="359000"/>
    <s v="Riyadh"/>
    <x v="0"/>
    <n v="60000"/>
    <n v="58000"/>
    <n v="65000"/>
  </r>
  <r>
    <n v="1546"/>
    <x v="0"/>
    <s v="Camry"/>
    <n v="2013"/>
    <n v="12"/>
    <s v="Saudi"/>
    <s v="White"/>
    <s v="Semi Full"/>
    <n v="2.5"/>
    <s v="Gas"/>
    <x v="0"/>
    <n v="300000"/>
    <s v="Riyadh"/>
    <x v="0"/>
    <n v="35000"/>
    <n v="58000"/>
    <n v="65000"/>
  </r>
  <r>
    <n v="1547"/>
    <x v="11"/>
    <s v="Tahoe"/>
    <n v="2019"/>
    <n v="6"/>
    <s v="Saudi"/>
    <s v="Black"/>
    <s v="Semi Full"/>
    <n v="5.3"/>
    <s v="Gas"/>
    <x v="0"/>
    <n v="10000"/>
    <s v="Riyadh"/>
    <x v="0"/>
    <n v="140000"/>
    <n v="58000"/>
    <n v="60000"/>
  </r>
  <r>
    <n v="1548"/>
    <x v="3"/>
    <s v="Taurus"/>
    <n v="2010"/>
    <n v="15"/>
    <s v="Other"/>
    <s v="Silver"/>
    <s v="Semi Full"/>
    <n v="3.5"/>
    <s v="Gas"/>
    <x v="0"/>
    <n v="318000"/>
    <s v="Riyadh"/>
    <x v="0"/>
    <n v="23000"/>
    <n v="58000"/>
    <n v="55000"/>
  </r>
  <r>
    <n v="1549"/>
    <x v="3"/>
    <s v="Explorer"/>
    <n v="2013"/>
    <n v="12"/>
    <s v="Other"/>
    <s v="Blue"/>
    <s v="Standard"/>
    <n v="3.5"/>
    <s v="Gas"/>
    <x v="0"/>
    <n v="218000"/>
    <s v="Makkah"/>
    <x v="3"/>
    <n v="48000"/>
    <n v="58000"/>
    <n v="55000"/>
  </r>
  <r>
    <n v="1550"/>
    <x v="39"/>
    <s v="Dyna"/>
    <n v="2016"/>
    <n v="9"/>
    <s v="Saudi"/>
    <s v="White"/>
    <s v="Standard"/>
    <n v="1.5"/>
    <s v="Diesel"/>
    <x v="1"/>
    <n v="420"/>
    <s v="Riyadh"/>
    <x v="0"/>
    <n v="104000"/>
    <n v="58000"/>
    <n v="55500"/>
  </r>
  <r>
    <n v="1551"/>
    <x v="3"/>
    <s v="Marquis"/>
    <n v="2007"/>
    <n v="18"/>
    <s v="Other"/>
    <s v="Navy"/>
    <s v="Standard"/>
    <n v="4.5999999999999996"/>
    <s v="Gas"/>
    <x v="0"/>
    <n v="260000"/>
    <s v="Tabouk"/>
    <x v="5"/>
    <n v="18000"/>
    <n v="58000"/>
    <n v="55000"/>
  </r>
  <r>
    <n v="1552"/>
    <x v="1"/>
    <s v="IS"/>
    <n v="2015"/>
    <n v="10"/>
    <s v="Other"/>
    <s v="White"/>
    <s v="Full"/>
    <n v="2.2000000000000002"/>
    <s v="Gas"/>
    <x v="0"/>
    <n v="94000"/>
    <s v="Dammam"/>
    <x v="1"/>
    <n v="102000"/>
    <n v="58000"/>
    <n v="142000"/>
  </r>
  <r>
    <n v="1553"/>
    <x v="0"/>
    <s v="Hilux"/>
    <n v="2020"/>
    <n v="5"/>
    <s v="Gulf Arabic"/>
    <s v="White"/>
    <s v="Semi Full"/>
    <n v="2.7"/>
    <s v="Gas"/>
    <x v="1"/>
    <n v="15000"/>
    <s v="Riyadh"/>
    <x v="0"/>
    <n v="105000"/>
    <n v="58000"/>
    <n v="65000"/>
  </r>
  <r>
    <n v="1554"/>
    <x v="24"/>
    <s v="The M"/>
    <n v="2018"/>
    <n v="7"/>
    <s v="Gulf Arabic"/>
    <s v="Black"/>
    <s v="Standard"/>
    <n v="2"/>
    <s v="Gas"/>
    <x v="0"/>
    <n v="1600"/>
    <s v="Dammam"/>
    <x v="1"/>
    <n v="135000"/>
    <n v="58000"/>
    <n v="110000"/>
  </r>
  <r>
    <n v="1555"/>
    <x v="5"/>
    <s v="Sierra"/>
    <n v="2017"/>
    <n v="8"/>
    <s v="Saudi"/>
    <s v="Red"/>
    <s v="Full"/>
    <n v="5.3"/>
    <s v="Gas"/>
    <x v="0"/>
    <n v="160000"/>
    <s v="Riyadh"/>
    <x v="0"/>
    <n v="100000"/>
    <n v="58000"/>
    <n v="72000"/>
  </r>
  <r>
    <n v="1556"/>
    <x v="10"/>
    <s v="Accent"/>
    <n v="2018"/>
    <n v="7"/>
    <s v="Saudi"/>
    <s v="Grey"/>
    <s v="Standard"/>
    <n v="1.4"/>
    <s v="Gas"/>
    <x v="0"/>
    <n v="79000"/>
    <s v="Dammam"/>
    <x v="1"/>
    <n v="30000"/>
    <n v="58000"/>
    <n v="42000"/>
  </r>
  <r>
    <n v="1557"/>
    <x v="3"/>
    <s v="Edge"/>
    <n v="2007"/>
    <n v="18"/>
    <s v="Gulf Arabic"/>
    <s v="Another Color"/>
    <s v="Full"/>
    <n v="3.5"/>
    <s v="Gas"/>
    <x v="0"/>
    <n v="372400"/>
    <s v="Al-Ahsa"/>
    <x v="1"/>
    <n v="19000"/>
    <n v="58000"/>
    <n v="55000"/>
  </r>
  <r>
    <n v="1558"/>
    <x v="8"/>
    <s v="K5"/>
    <n v="2021"/>
    <n v="4"/>
    <s v="Saudi"/>
    <s v="Silver"/>
    <s v="Standard"/>
    <n v="2.5"/>
    <s v="Gas"/>
    <x v="0"/>
    <n v="30000"/>
    <s v="Aseer"/>
    <x v="4"/>
    <n v="1414"/>
    <n v="58000"/>
    <n v="40000"/>
  </r>
  <r>
    <n v="1559"/>
    <x v="11"/>
    <s v="Impala"/>
    <n v="2014"/>
    <n v="11"/>
    <s v="Saudi"/>
    <s v="Bronze"/>
    <s v="Standard"/>
    <n v="3.6"/>
    <s v="Gas"/>
    <x v="0"/>
    <n v="180"/>
    <s v="Dammam"/>
    <x v="1"/>
    <n v="38000"/>
    <n v="58000"/>
    <n v="60000"/>
  </r>
  <r>
    <n v="1560"/>
    <x v="30"/>
    <s v="Navigator"/>
    <n v="2011"/>
    <n v="14"/>
    <s v="Saudi"/>
    <s v="Black"/>
    <s v="Full"/>
    <n v="5.4"/>
    <s v="Gas"/>
    <x v="0"/>
    <n v="200000"/>
    <s v="Aseer"/>
    <x v="4"/>
    <n v="60000"/>
    <n v="58000"/>
    <n v="99000"/>
  </r>
  <r>
    <n v="1561"/>
    <x v="39"/>
    <s v="D-MAX"/>
    <n v="2018"/>
    <n v="7"/>
    <s v="Saudi"/>
    <s v="White"/>
    <s v="Standard"/>
    <n v="2.5"/>
    <s v="Diesel"/>
    <x v="1"/>
    <n v="39000"/>
    <s v="Riyadh"/>
    <x v="0"/>
    <n v="72000"/>
    <n v="58000"/>
    <n v="55500"/>
  </r>
  <r>
    <n v="1562"/>
    <x v="0"/>
    <s v="FJ"/>
    <n v="2014"/>
    <n v="11"/>
    <s v="Saudi"/>
    <s v="Black"/>
    <s v="Full"/>
    <n v="4"/>
    <s v="Gas"/>
    <x v="0"/>
    <n v="190000"/>
    <s v="Jeddah"/>
    <x v="3"/>
    <n v="85000"/>
    <n v="58000"/>
    <n v="65000"/>
  </r>
  <r>
    <n v="1563"/>
    <x v="0"/>
    <s v="Camry"/>
    <n v="2008"/>
    <n v="17"/>
    <s v="Saudi"/>
    <s v="Silver"/>
    <s v="Standard"/>
    <n v="2.5"/>
    <s v="Gas"/>
    <x v="1"/>
    <n v="298000"/>
    <s v="Riyadh"/>
    <x v="0"/>
    <n v="20000"/>
    <n v="58000"/>
    <n v="65000"/>
  </r>
  <r>
    <n v="1564"/>
    <x v="1"/>
    <s v="LX"/>
    <n v="2014"/>
    <n v="11"/>
    <s v="Saudi"/>
    <s v="Grey"/>
    <s v="Full"/>
    <n v="5.7"/>
    <s v="Gas"/>
    <x v="0"/>
    <n v="150000"/>
    <s v="Dammam"/>
    <x v="1"/>
    <n v="190000"/>
    <n v="58000"/>
    <n v="142000"/>
  </r>
  <r>
    <n v="1565"/>
    <x v="21"/>
    <s v="Charger"/>
    <n v="2018"/>
    <n v="7"/>
    <s v="Saudi"/>
    <s v="Silver"/>
    <s v="Full"/>
    <n v="5.7"/>
    <s v="Gas"/>
    <x v="0"/>
    <n v="130000"/>
    <s v="Dammam"/>
    <x v="1"/>
    <n v="2300"/>
    <n v="58000"/>
    <n v="71000"/>
  </r>
  <r>
    <n v="1566"/>
    <x v="1"/>
    <s v="LS"/>
    <n v="2020"/>
    <n v="5"/>
    <s v="Saudi"/>
    <s v="White"/>
    <s v="Full"/>
    <n v="3.6"/>
    <s v="Hybrid"/>
    <x v="0"/>
    <n v="27000"/>
    <s v="Riyadh"/>
    <x v="0"/>
    <n v="360000"/>
    <n v="58000"/>
    <n v="142000"/>
  </r>
  <r>
    <n v="1567"/>
    <x v="10"/>
    <s v="Tucson"/>
    <n v="2016"/>
    <n v="9"/>
    <s v="Saudi"/>
    <s v="Grey"/>
    <s v="Semi Full"/>
    <n v="2"/>
    <s v="Gas"/>
    <x v="0"/>
    <n v="190000"/>
    <s v="Riyadh"/>
    <x v="0"/>
    <n v="54000"/>
    <n v="58000"/>
    <n v="42000"/>
  </r>
  <r>
    <n v="1568"/>
    <x v="2"/>
    <s v="Wrangler"/>
    <n v="2014"/>
    <n v="11"/>
    <s v="Saudi"/>
    <s v="Grey"/>
    <s v="Full"/>
    <n v="3.6"/>
    <s v="Gas"/>
    <x v="0"/>
    <n v="88000"/>
    <s v="Makkah"/>
    <x v="3"/>
    <n v="89000"/>
    <n v="58000"/>
    <n v="83000"/>
  </r>
  <r>
    <n v="1569"/>
    <x v="11"/>
    <s v="Traverse"/>
    <n v="2010"/>
    <n v="15"/>
    <s v="Saudi"/>
    <s v="Black"/>
    <s v="Standard"/>
    <n v="3.6"/>
    <s v="Gas"/>
    <x v="0"/>
    <n v="219"/>
    <s v="Jeddah"/>
    <x v="3"/>
    <n v="22000"/>
    <n v="58000"/>
    <n v="60000"/>
  </r>
  <r>
    <n v="1570"/>
    <x v="0"/>
    <s v="FJ"/>
    <n v="2014"/>
    <n v="11"/>
    <s v="Saudi"/>
    <s v="Another Color"/>
    <s v="Full"/>
    <n v="4"/>
    <s v="Gas"/>
    <x v="0"/>
    <n v="377000"/>
    <s v="Jeddah"/>
    <x v="3"/>
    <n v="75000"/>
    <n v="58000"/>
    <n v="65000"/>
  </r>
  <r>
    <n v="1571"/>
    <x v="0"/>
    <s v="Yaris"/>
    <n v="2017"/>
    <n v="8"/>
    <s v="Saudi"/>
    <s v="Green"/>
    <s v="Standard"/>
    <n v="1.5"/>
    <s v="Gas"/>
    <x v="0"/>
    <n v="133000"/>
    <s v="Dammam"/>
    <x v="1"/>
    <n v="29000"/>
    <n v="58000"/>
    <n v="65000"/>
  </r>
  <r>
    <n v="1572"/>
    <x v="4"/>
    <s v="Patrol"/>
    <n v="2015"/>
    <n v="10"/>
    <s v="Saudi"/>
    <s v="White"/>
    <s v="Semi Full"/>
    <n v="5.6"/>
    <s v="Gas"/>
    <x v="0"/>
    <n v="219175"/>
    <s v="Riyadh"/>
    <x v="0"/>
    <n v="113500"/>
    <n v="58000"/>
    <n v="36500"/>
  </r>
  <r>
    <n v="1573"/>
    <x v="19"/>
    <s v="CS35 Plus"/>
    <n v="2020"/>
    <n v="5"/>
    <s v="Saudi"/>
    <s v="Silver"/>
    <s v="Full"/>
    <n v="1.4"/>
    <s v="Gas"/>
    <x v="0"/>
    <n v="64355"/>
    <s v="Riyadh"/>
    <x v="0"/>
    <n v="60000"/>
    <n v="58000"/>
    <n v="44000"/>
  </r>
  <r>
    <n v="1574"/>
    <x v="0"/>
    <s v="Corolla"/>
    <n v="2018"/>
    <n v="7"/>
    <s v="Saudi"/>
    <s v="White"/>
    <s v="Standard"/>
    <n v="1.6"/>
    <s v="Gas"/>
    <x v="0"/>
    <n v="67000"/>
    <s v="Dammam"/>
    <x v="1"/>
    <n v="52000"/>
    <n v="58000"/>
    <n v="65000"/>
  </r>
  <r>
    <n v="1575"/>
    <x v="13"/>
    <s v="HRV"/>
    <n v="2021"/>
    <n v="4"/>
    <s v="Saudi"/>
    <s v="Black"/>
    <s v="Standard"/>
    <n v="1.8"/>
    <s v="Gas"/>
    <x v="0"/>
    <n v="6000"/>
    <s v="Riyadh"/>
    <x v="0"/>
    <n v="60000"/>
    <n v="58000"/>
    <n v="60500"/>
  </r>
  <r>
    <n v="1576"/>
    <x v="1"/>
    <s v="ES"/>
    <n v="2021"/>
    <n v="4"/>
    <s v="Saudi"/>
    <s v="Silver"/>
    <s v="Standard"/>
    <n v="2.5"/>
    <s v="Gas"/>
    <x v="0"/>
    <n v="13500"/>
    <s v="Jazan"/>
    <x v="11"/>
    <n v="172500"/>
    <n v="58000"/>
    <n v="142000"/>
  </r>
  <r>
    <n v="1577"/>
    <x v="0"/>
    <s v="Furniture"/>
    <n v="2020"/>
    <n v="5"/>
    <s v="Saudi"/>
    <s v="White"/>
    <s v="Semi Full"/>
    <n v="4"/>
    <s v="Gas"/>
    <x v="0"/>
    <n v="40000"/>
    <s v="Dammam"/>
    <x v="1"/>
    <n v="132000"/>
    <n v="58000"/>
    <n v="65000"/>
  </r>
  <r>
    <n v="1578"/>
    <x v="4"/>
    <s v="Sunny"/>
    <n v="2019"/>
    <n v="6"/>
    <s v="Saudi"/>
    <s v="Grey"/>
    <s v="Standard"/>
    <n v="1.5"/>
    <s v="Gas"/>
    <x v="0"/>
    <n v="56991"/>
    <s v="Jeddah"/>
    <x v="3"/>
    <n v="33500"/>
    <n v="58000"/>
    <n v="36500"/>
  </r>
  <r>
    <n v="1579"/>
    <x v="0"/>
    <s v="Yaris"/>
    <n v="2019"/>
    <n v="6"/>
    <s v="Saudi"/>
    <s v="Silver"/>
    <s v="Standard"/>
    <n v="1.5"/>
    <s v="Gas"/>
    <x v="0"/>
    <n v="59000"/>
    <s v="Dammam"/>
    <x v="1"/>
    <n v="41000"/>
    <n v="58000"/>
    <n v="65000"/>
  </r>
  <r>
    <n v="1580"/>
    <x v="31"/>
    <s v="Copper"/>
    <n v="1998"/>
    <n v="27"/>
    <s v="Saudi"/>
    <s v="Orange"/>
    <s v="Full"/>
    <n v="2"/>
    <s v="Gas"/>
    <x v="1"/>
    <n v="900000"/>
    <s v="Qassim"/>
    <x v="6"/>
    <n v="40000"/>
    <n v="58000"/>
    <n v="80000"/>
  </r>
  <r>
    <n v="1581"/>
    <x v="3"/>
    <s v="Expedition"/>
    <n v="2016"/>
    <n v="9"/>
    <s v="Saudi"/>
    <s v="White"/>
    <s v="Full"/>
    <n v="3.6"/>
    <s v="Gas"/>
    <x v="0"/>
    <n v="265000"/>
    <s v="Dammam"/>
    <x v="1"/>
    <n v="115000"/>
    <n v="58000"/>
    <n v="55000"/>
  </r>
  <r>
    <n v="1582"/>
    <x v="7"/>
    <s v="E"/>
    <n v="1983"/>
    <n v="42"/>
    <s v="Saudi"/>
    <s v="White"/>
    <s v="Full"/>
    <n v="2"/>
    <s v="Gas"/>
    <x v="0"/>
    <n v="500000"/>
    <s v="Riyadh"/>
    <x v="0"/>
    <n v="8500"/>
    <n v="58000"/>
    <n v="145000"/>
  </r>
  <r>
    <n v="1583"/>
    <x v="11"/>
    <s v="Aveo"/>
    <n v="2008"/>
    <n v="17"/>
    <s v="Saudi"/>
    <s v="Blue"/>
    <s v="Semi Full"/>
    <n v="1.6"/>
    <s v="Gas"/>
    <x v="1"/>
    <n v="30000"/>
    <s v="Jeddah"/>
    <x v="3"/>
    <n v="4500"/>
    <n v="58000"/>
    <n v="60000"/>
  </r>
  <r>
    <n v="1584"/>
    <x v="10"/>
    <s v="Accent"/>
    <n v="2016"/>
    <n v="9"/>
    <s v="Saudi"/>
    <s v="White"/>
    <s v="Standard"/>
    <n v="1.4"/>
    <s v="Gas"/>
    <x v="0"/>
    <n v="98000"/>
    <s v="Dammam"/>
    <x v="1"/>
    <n v="26000"/>
    <n v="58000"/>
    <n v="42000"/>
  </r>
  <r>
    <n v="1585"/>
    <x v="3"/>
    <s v="Taurus"/>
    <n v="2017"/>
    <n v="8"/>
    <s v="Gulf Arabic"/>
    <s v="Black"/>
    <s v="Full"/>
    <n v="3.5"/>
    <s v="Gas"/>
    <x v="0"/>
    <n v="27000"/>
    <s v="Riyadh"/>
    <x v="0"/>
    <n v="83000"/>
    <n v="58000"/>
    <n v="55000"/>
  </r>
  <r>
    <n v="1586"/>
    <x v="0"/>
    <s v="Hiace"/>
    <n v="2016"/>
    <n v="9"/>
    <s v="Saudi"/>
    <s v="White"/>
    <s v="Standard"/>
    <n v="2.4"/>
    <s v="Gas"/>
    <x v="1"/>
    <n v="307000"/>
    <s v="Riyadh"/>
    <x v="0"/>
    <n v="60000"/>
    <n v="58000"/>
    <n v="65000"/>
  </r>
  <r>
    <n v="1587"/>
    <x v="0"/>
    <s v="Cressida"/>
    <n v="1991"/>
    <n v="34"/>
    <s v="Other"/>
    <s v="White"/>
    <s v="Full"/>
    <n v="2.4"/>
    <s v="Gas"/>
    <x v="1"/>
    <n v="100"/>
    <s v="Riyadh"/>
    <x v="0"/>
    <n v="5000"/>
    <n v="58000"/>
    <n v="65000"/>
  </r>
  <r>
    <n v="1588"/>
    <x v="5"/>
    <s v="Yukon"/>
    <n v="2018"/>
    <n v="7"/>
    <s v="Saudi"/>
    <s v="Grey"/>
    <s v="Standard"/>
    <n v="5.3"/>
    <s v="Gas"/>
    <x v="0"/>
    <n v="68878"/>
    <s v="Riyadh"/>
    <x v="0"/>
    <n v="146500"/>
    <n v="58000"/>
    <n v="72000"/>
  </r>
  <r>
    <n v="1589"/>
    <x v="6"/>
    <s v="CX9"/>
    <n v="2020"/>
    <n v="5"/>
    <s v="Saudi"/>
    <s v="Grey"/>
    <s v="Full"/>
    <n v="2.5"/>
    <s v="Gas"/>
    <x v="0"/>
    <n v="21367"/>
    <s v="Riyadh"/>
    <x v="0"/>
    <n v="148500"/>
    <n v="58000"/>
    <n v="56000"/>
  </r>
  <r>
    <n v="1590"/>
    <x v="4"/>
    <s v="Sentra"/>
    <n v="2016"/>
    <n v="9"/>
    <s v="Saudi"/>
    <s v="Grey"/>
    <s v="Semi Full"/>
    <n v="1.6"/>
    <s v="Gas"/>
    <x v="0"/>
    <n v="113000"/>
    <s v="Riyadh"/>
    <x v="0"/>
    <n v="31000"/>
    <n v="58000"/>
    <n v="36500"/>
  </r>
  <r>
    <n v="1591"/>
    <x v="0"/>
    <s v="Hiace"/>
    <n v="2017"/>
    <n v="8"/>
    <s v="Saudi"/>
    <s v="White"/>
    <s v="Standard"/>
    <n v="2.7"/>
    <s v="Gas"/>
    <x v="1"/>
    <n v="192692"/>
    <s v="Riyadh"/>
    <x v="0"/>
    <n v="68500"/>
    <n v="58000"/>
    <n v="65000"/>
  </r>
  <r>
    <n v="1592"/>
    <x v="7"/>
    <s v="E"/>
    <n v="2019"/>
    <n v="6"/>
    <s v="Other"/>
    <s v="White"/>
    <s v="Standard"/>
    <n v="2"/>
    <s v="Diesel"/>
    <x v="0"/>
    <n v="28000"/>
    <s v="Riyadh"/>
    <x v="0"/>
    <n v="185000"/>
    <n v="58000"/>
    <n v="145000"/>
  </r>
  <r>
    <n v="1593"/>
    <x v="10"/>
    <s v="Accent"/>
    <n v="2019"/>
    <n v="6"/>
    <s v="Saudi"/>
    <s v="Silver"/>
    <s v="Standard"/>
    <n v="1.4"/>
    <s v="Gas"/>
    <x v="0"/>
    <n v="70900"/>
    <s v="Dammam"/>
    <x v="1"/>
    <n v="40000"/>
    <n v="58000"/>
    <n v="42000"/>
  </r>
  <r>
    <n v="1594"/>
    <x v="0"/>
    <s v="Camry"/>
    <n v="2010"/>
    <n v="15"/>
    <s v="Saudi"/>
    <s v="Brown"/>
    <s v="Standard"/>
    <n v="2.4"/>
    <s v="Gas"/>
    <x v="0"/>
    <n v="255"/>
    <s v="Jeddah"/>
    <x v="3"/>
    <n v="33500"/>
    <n v="58000"/>
    <n v="65000"/>
  </r>
  <r>
    <n v="1595"/>
    <x v="4"/>
    <s v="Sunny"/>
    <n v="2018"/>
    <n v="7"/>
    <s v="Saudi"/>
    <s v="Grey"/>
    <s v="Standard"/>
    <n v="1.5"/>
    <s v="Gas"/>
    <x v="0"/>
    <n v="105499"/>
    <s v="Riyadh"/>
    <x v="0"/>
    <n v="25000"/>
    <n v="58000"/>
    <n v="36500"/>
  </r>
  <r>
    <n v="1596"/>
    <x v="1"/>
    <s v="LS"/>
    <n v="2020"/>
    <n v="5"/>
    <s v="Saudi"/>
    <s v="Grey"/>
    <s v="Standard"/>
    <n v="3.5"/>
    <s v="Gas"/>
    <x v="0"/>
    <n v="2900"/>
    <s v="Riyadh"/>
    <x v="0"/>
    <n v="325000"/>
    <n v="58000"/>
    <n v="142000"/>
  </r>
  <r>
    <n v="1597"/>
    <x v="1"/>
    <s v="IS"/>
    <n v="2017"/>
    <n v="8"/>
    <s v="Other"/>
    <s v="White"/>
    <s v="Full"/>
    <n v="3"/>
    <s v="Gas"/>
    <x v="0"/>
    <n v="90000"/>
    <s v="Dammam"/>
    <x v="1"/>
    <n v="117000"/>
    <n v="58000"/>
    <n v="142000"/>
  </r>
  <r>
    <n v="1598"/>
    <x v="0"/>
    <s v="Furniture"/>
    <n v="2019"/>
    <n v="6"/>
    <s v="Saudi"/>
    <s v="Grey"/>
    <s v="Full"/>
    <n v="3"/>
    <s v="Gas"/>
    <x v="0"/>
    <n v="18448"/>
    <s v="Riyadh"/>
    <x v="0"/>
    <n v="130000"/>
    <n v="58000"/>
    <n v="65000"/>
  </r>
  <r>
    <n v="1599"/>
    <x v="32"/>
    <s v="Escalade"/>
    <n v="2007"/>
    <n v="18"/>
    <s v="Other"/>
    <s v="White"/>
    <s v="Semi Full"/>
    <n v="8"/>
    <s v="Gas"/>
    <x v="0"/>
    <n v="166000"/>
    <s v="Riyadh"/>
    <x v="0"/>
    <n v="48000"/>
    <n v="58000"/>
    <n v="130000"/>
  </r>
  <r>
    <n v="1600"/>
    <x v="0"/>
    <s v="Furniture"/>
    <n v="2013"/>
    <n v="12"/>
    <s v="Saudi"/>
    <s v="Silver"/>
    <s v="Full"/>
    <n v="2.7"/>
    <s v="Gas"/>
    <x v="0"/>
    <n v="182000"/>
    <s v="Jeddah"/>
    <x v="3"/>
    <n v="68500"/>
    <n v="58000"/>
    <n v="65000"/>
  </r>
  <r>
    <n v="1601"/>
    <x v="16"/>
    <s v="F Type"/>
    <n v="2018"/>
    <n v="7"/>
    <s v="Saudi"/>
    <s v="Black"/>
    <s v="Full"/>
    <n v="3"/>
    <s v="Gas"/>
    <x v="0"/>
    <n v="40000"/>
    <s v="Dammam"/>
    <x v="1"/>
    <n v="235000"/>
    <n v="58000"/>
    <n v="155000"/>
  </r>
  <r>
    <n v="1602"/>
    <x v="8"/>
    <s v="Sportage"/>
    <n v="2019"/>
    <n v="6"/>
    <s v="Saudi"/>
    <s v="Black"/>
    <s v="Standard"/>
    <n v="1.6"/>
    <s v="Gas"/>
    <x v="0"/>
    <n v="46000"/>
    <s v="Jeddah"/>
    <x v="3"/>
    <n v="65000"/>
    <n v="58000"/>
    <n v="40000"/>
  </r>
  <r>
    <n v="1603"/>
    <x v="0"/>
    <s v="FJ"/>
    <n v="2020"/>
    <n v="5"/>
    <s v="Gulf Arabic"/>
    <s v="White"/>
    <s v="Full"/>
    <n v="6"/>
    <s v="Gas"/>
    <x v="0"/>
    <n v="50000"/>
    <s v="Dammam"/>
    <x v="1"/>
    <n v="140000"/>
    <n v="58000"/>
    <n v="65000"/>
  </r>
  <r>
    <n v="1604"/>
    <x v="0"/>
    <s v="Land Cruiser"/>
    <n v="2014"/>
    <n v="11"/>
    <s v="Saudi"/>
    <s v="Black"/>
    <s v="Full"/>
    <n v="5.7"/>
    <s v="Gas"/>
    <x v="0"/>
    <n v="178000"/>
    <s v="Jeddah"/>
    <x v="3"/>
    <n v="155000"/>
    <n v="58000"/>
    <n v="65000"/>
  </r>
  <r>
    <n v="1605"/>
    <x v="24"/>
    <s v="The 7"/>
    <n v="2017"/>
    <n v="8"/>
    <s v="Gulf Arabic"/>
    <s v="Navy"/>
    <s v="Full"/>
    <n v="2"/>
    <s v="Gas"/>
    <x v="0"/>
    <n v="87000"/>
    <s v="Riyadh"/>
    <x v="0"/>
    <n v="175000"/>
    <n v="58000"/>
    <n v="110000"/>
  </r>
  <r>
    <n v="1606"/>
    <x v="10"/>
    <s v="Elantra"/>
    <n v="2017"/>
    <n v="8"/>
    <s v="Saudi"/>
    <s v="White"/>
    <s v="Standard"/>
    <n v="1.6"/>
    <s v="Gas"/>
    <x v="0"/>
    <n v="229507"/>
    <s v="Riyadh"/>
    <x v="0"/>
    <n v="35500"/>
    <n v="58000"/>
    <n v="42000"/>
  </r>
  <r>
    <n v="1607"/>
    <x v="2"/>
    <s v="Wrangler"/>
    <n v="2018"/>
    <n v="7"/>
    <s v="Gulf Arabic"/>
    <s v="Black"/>
    <s v="Semi Full"/>
    <n v="4"/>
    <s v="Gas"/>
    <x v="0"/>
    <n v="32000"/>
    <s v="Jeddah"/>
    <x v="3"/>
    <n v="129000"/>
    <n v="58000"/>
    <n v="83000"/>
  </r>
  <r>
    <n v="1608"/>
    <x v="11"/>
    <s v="Cruze"/>
    <n v="2013"/>
    <n v="12"/>
    <s v="Saudi"/>
    <s v="White"/>
    <s v="Standard"/>
    <n v="1.8"/>
    <s v="Gas"/>
    <x v="0"/>
    <n v="120000"/>
    <s v="Makkah"/>
    <x v="3"/>
    <n v="18000"/>
    <n v="58000"/>
    <n v="60000"/>
  </r>
  <r>
    <n v="1609"/>
    <x v="26"/>
    <s v="Range Rover"/>
    <n v="2016"/>
    <n v="9"/>
    <s v="Gulf Arabic"/>
    <s v="Black"/>
    <s v="Full"/>
    <n v="5"/>
    <s v="Gas"/>
    <x v="0"/>
    <n v="102522"/>
    <s v="Riyadh"/>
    <x v="0"/>
    <n v="267000"/>
    <n v="58000"/>
    <n v="242500"/>
  </r>
  <r>
    <n v="1610"/>
    <x v="8"/>
    <s v="Rio"/>
    <n v="2019"/>
    <n v="6"/>
    <s v="Saudi"/>
    <s v="White"/>
    <s v="Standard"/>
    <n v="1.4"/>
    <s v="Gas"/>
    <x v="0"/>
    <n v="100"/>
    <s v="Riyadh"/>
    <x v="0"/>
    <n v="32500"/>
    <n v="58000"/>
    <n v="40000"/>
  </r>
  <r>
    <n v="1611"/>
    <x v="6"/>
    <s v="CX9"/>
    <n v="2016"/>
    <n v="9"/>
    <s v="Other"/>
    <s v="White"/>
    <s v="Full"/>
    <n v="2.5"/>
    <s v="Gas"/>
    <x v="0"/>
    <n v="104000"/>
    <s v="Dammam"/>
    <x v="1"/>
    <n v="105000"/>
    <n v="58000"/>
    <n v="56000"/>
  </r>
  <r>
    <n v="1612"/>
    <x v="3"/>
    <s v="Expedition"/>
    <n v="2014"/>
    <n v="11"/>
    <s v="Saudi"/>
    <s v="Another Color"/>
    <s v="Full"/>
    <n v="4"/>
    <s v="Gas"/>
    <x v="0"/>
    <n v="116000"/>
    <s v="Riyadh"/>
    <x v="0"/>
    <n v="50000"/>
    <n v="58000"/>
    <n v="55000"/>
  </r>
  <r>
    <n v="1613"/>
    <x v="13"/>
    <s v="Accord"/>
    <n v="2014"/>
    <n v="11"/>
    <s v="Saudi"/>
    <s v="White"/>
    <s v="Full"/>
    <n v="2.4"/>
    <s v="Gas"/>
    <x v="0"/>
    <n v="223000"/>
    <s v="Riyadh"/>
    <x v="0"/>
    <n v="48000"/>
    <n v="58000"/>
    <n v="60500"/>
  </r>
  <r>
    <n v="1614"/>
    <x v="11"/>
    <s v="Tahoe"/>
    <n v="2008"/>
    <n v="17"/>
    <s v="Other"/>
    <s v="Black"/>
    <s v="Full"/>
    <n v="5.3"/>
    <s v="Gas"/>
    <x v="0"/>
    <n v="280000"/>
    <s v="Dammam"/>
    <x v="1"/>
    <n v="50000"/>
    <n v="58000"/>
    <n v="60000"/>
  </r>
  <r>
    <n v="1615"/>
    <x v="6"/>
    <n v="3"/>
    <n v="2015"/>
    <n v="10"/>
    <s v="Saudi"/>
    <s v="Grey"/>
    <s v="Semi Full"/>
    <n v="2"/>
    <s v="Gas"/>
    <x v="0"/>
    <n v="186"/>
    <s v="Jeddah"/>
    <x v="3"/>
    <n v="28000"/>
    <n v="58000"/>
    <n v="56000"/>
  </r>
  <r>
    <n v="1616"/>
    <x v="4"/>
    <s v="Sentra"/>
    <n v="2015"/>
    <n v="10"/>
    <s v="Gulf Arabic"/>
    <s v="Another Color"/>
    <s v="Standard"/>
    <n v="1.5"/>
    <s v="Gas"/>
    <x v="0"/>
    <n v="17100"/>
    <s v="Jeddah"/>
    <x v="3"/>
    <n v="25000"/>
    <n v="58000"/>
    <n v="36500"/>
  </r>
  <r>
    <n v="1617"/>
    <x v="4"/>
    <s v="Patrol"/>
    <n v="2016"/>
    <n v="9"/>
    <s v="Saudi"/>
    <s v="White"/>
    <s v="Semi Full"/>
    <n v="4"/>
    <s v="Gas"/>
    <x v="0"/>
    <n v="94000"/>
    <s v="Dammam"/>
    <x v="1"/>
    <n v="125000"/>
    <n v="58000"/>
    <n v="36500"/>
  </r>
  <r>
    <n v="1618"/>
    <x v="0"/>
    <s v="Hilux"/>
    <n v="2019"/>
    <n v="6"/>
    <s v="Gulf Arabic"/>
    <s v="White"/>
    <s v="Full"/>
    <n v="2.7"/>
    <s v="Gas"/>
    <x v="0"/>
    <n v="32595"/>
    <s v="Riyadh"/>
    <x v="0"/>
    <n v="105000"/>
    <n v="58000"/>
    <n v="65000"/>
  </r>
  <r>
    <n v="1619"/>
    <x v="25"/>
    <s v="Attrage"/>
    <n v="2021"/>
    <n v="4"/>
    <s v="Saudi"/>
    <s v="Grey"/>
    <s v="Standard"/>
    <n v="1.2"/>
    <s v="Gas"/>
    <x v="0"/>
    <n v="900"/>
    <s v="Riyadh"/>
    <x v="0"/>
    <n v="37000"/>
    <n v="58000"/>
    <n v="54000"/>
  </r>
  <r>
    <n v="1620"/>
    <x v="0"/>
    <s v="Prado"/>
    <n v="2018"/>
    <n v="7"/>
    <s v="Gulf Arabic"/>
    <s v="White"/>
    <s v="Standard"/>
    <n v="4"/>
    <s v="Gas"/>
    <x v="0"/>
    <n v="90000"/>
    <s v="Jeddah"/>
    <x v="3"/>
    <n v="138000"/>
    <n v="58000"/>
    <n v="65000"/>
  </r>
  <r>
    <n v="1621"/>
    <x v="10"/>
    <s v="Elantra"/>
    <n v="2017"/>
    <n v="8"/>
    <s v="Saudi"/>
    <s v="White"/>
    <s v="Standard"/>
    <n v="1.6"/>
    <s v="Gas"/>
    <x v="0"/>
    <n v="131889"/>
    <s v="Riyadh"/>
    <x v="0"/>
    <n v="36500"/>
    <n v="58000"/>
    <n v="42000"/>
  </r>
  <r>
    <n v="1622"/>
    <x v="24"/>
    <s v="The 4"/>
    <n v="2015"/>
    <n v="10"/>
    <s v="Saudi"/>
    <s v="White"/>
    <s v="Semi Full"/>
    <n v="2"/>
    <s v="Gas"/>
    <x v="0"/>
    <n v="88335"/>
    <s v="Riyadh"/>
    <x v="0"/>
    <n v="126500"/>
    <n v="58000"/>
    <n v="110000"/>
  </r>
  <r>
    <n v="1623"/>
    <x v="0"/>
    <s v="Camry"/>
    <n v="2017"/>
    <n v="8"/>
    <s v="Gulf Arabic"/>
    <s v="White"/>
    <s v="Standard"/>
    <n v="2.5"/>
    <s v="Gas"/>
    <x v="0"/>
    <n v="107000"/>
    <s v="Dammam"/>
    <x v="1"/>
    <n v="50000"/>
    <n v="58000"/>
    <n v="65000"/>
  </r>
  <r>
    <n v="1624"/>
    <x v="7"/>
    <s v="C"/>
    <n v="2013"/>
    <n v="12"/>
    <s v="Other"/>
    <s v="Black"/>
    <s v="Full"/>
    <n v="6"/>
    <s v="Gas"/>
    <x v="0"/>
    <n v="109000"/>
    <s v="Jeddah"/>
    <x v="3"/>
    <n v="59500"/>
    <n v="58000"/>
    <n v="145000"/>
  </r>
  <r>
    <n v="1625"/>
    <x v="0"/>
    <s v="Corolla"/>
    <n v="2019"/>
    <n v="6"/>
    <s v="Saudi"/>
    <s v="Red"/>
    <s v="Standard"/>
    <n v="1.6"/>
    <s v="Gas"/>
    <x v="0"/>
    <n v="39000"/>
    <s v="Yanbu"/>
    <x v="2"/>
    <n v="52000"/>
    <n v="58000"/>
    <n v="65000"/>
  </r>
  <r>
    <n v="1626"/>
    <x v="2"/>
    <s v="Compass"/>
    <n v="2019"/>
    <n v="6"/>
    <s v="Saudi"/>
    <s v="Brown"/>
    <s v="Semi Full"/>
    <n v="2.4"/>
    <s v="Gas"/>
    <x v="0"/>
    <n v="43834"/>
    <s v="Riyadh"/>
    <x v="0"/>
    <n v="66000"/>
    <n v="58000"/>
    <n v="83000"/>
  </r>
  <r>
    <n v="1627"/>
    <x v="0"/>
    <s v="Land Cruiser 70"/>
    <n v="2020"/>
    <n v="5"/>
    <s v="Saudi"/>
    <s v="White"/>
    <s v="Full"/>
    <n v="4"/>
    <s v="Gas"/>
    <x v="1"/>
    <n v="45000"/>
    <s v="Taef"/>
    <x v="3"/>
    <n v="2450"/>
    <n v="58000"/>
    <n v="65000"/>
  </r>
  <r>
    <n v="1628"/>
    <x v="0"/>
    <s v="Prado"/>
    <n v="2012"/>
    <n v="13"/>
    <s v="Saudi"/>
    <s v="White"/>
    <s v="Full"/>
    <n v="4"/>
    <s v="Gas"/>
    <x v="1"/>
    <n v="199000"/>
    <s v="Al-Baha"/>
    <x v="4"/>
    <n v="73000"/>
    <n v="58000"/>
    <n v="65000"/>
  </r>
  <r>
    <n v="1629"/>
    <x v="0"/>
    <s v="Land Cruiser"/>
    <n v="1990"/>
    <n v="35"/>
    <s v="Saudi"/>
    <s v="White"/>
    <s v="Full"/>
    <n v="3"/>
    <s v="Gas"/>
    <x v="1"/>
    <n v="333892"/>
    <s v="Hail"/>
    <x v="8"/>
    <n v="30000"/>
    <n v="58000"/>
    <n v="65000"/>
  </r>
  <r>
    <n v="1630"/>
    <x v="13"/>
    <s v="Accord"/>
    <n v="2018"/>
    <n v="7"/>
    <s v="Gulf Arabic"/>
    <s v="Golden"/>
    <s v="Full"/>
    <n v="2.4"/>
    <s v="Gas"/>
    <x v="0"/>
    <n v="75000"/>
    <s v="Dammam"/>
    <x v="1"/>
    <n v="92000"/>
    <n v="58000"/>
    <n v="60500"/>
  </r>
  <r>
    <n v="1631"/>
    <x v="1"/>
    <s v="ES"/>
    <n v="2016"/>
    <n v="9"/>
    <s v="Other"/>
    <s v="Bronze"/>
    <s v="Semi Full"/>
    <n v="3.5"/>
    <s v="Gas"/>
    <x v="0"/>
    <n v="88000"/>
    <s v="Dammam"/>
    <x v="1"/>
    <n v="115000"/>
    <n v="58000"/>
    <n v="142000"/>
  </r>
  <r>
    <n v="1632"/>
    <x v="3"/>
    <s v="Expedition"/>
    <n v="2018"/>
    <n v="7"/>
    <s v="Saudi"/>
    <s v="Grey"/>
    <s v="Standard"/>
    <n v="3.5"/>
    <s v="Gas"/>
    <x v="0"/>
    <n v="55000"/>
    <s v="Jeddah"/>
    <x v="3"/>
    <n v="143000"/>
    <n v="58000"/>
    <n v="55000"/>
  </r>
  <r>
    <n v="1633"/>
    <x v="3"/>
    <s v="Taurus"/>
    <n v="2018"/>
    <n v="7"/>
    <s v="Other"/>
    <s v="Bronze"/>
    <s v="Full"/>
    <n v="3.5"/>
    <s v="Gas"/>
    <x v="0"/>
    <n v="59000"/>
    <s v="Dammam"/>
    <x v="1"/>
    <n v="91000"/>
    <n v="58000"/>
    <n v="55000"/>
  </r>
  <r>
    <n v="1634"/>
    <x v="0"/>
    <s v="Land Cruiser"/>
    <n v="2007"/>
    <n v="18"/>
    <s v="Gulf Arabic"/>
    <s v="White"/>
    <s v="Semi Full"/>
    <n v="4.5999999999999996"/>
    <s v="Gas"/>
    <x v="1"/>
    <n v="315"/>
    <s v="Qassim"/>
    <x v="6"/>
    <n v="60000"/>
    <n v="58000"/>
    <n v="65000"/>
  </r>
  <r>
    <n v="1635"/>
    <x v="15"/>
    <s v="Dokker"/>
    <n v="2019"/>
    <n v="6"/>
    <s v="Saudi"/>
    <s v="White"/>
    <s v="Standard"/>
    <n v="1.6"/>
    <s v="Gas"/>
    <x v="1"/>
    <n v="119588"/>
    <s v="Riyadh"/>
    <x v="0"/>
    <n v="34000"/>
    <n v="58000"/>
    <n v="26000"/>
  </r>
  <r>
    <n v="1636"/>
    <x v="0"/>
    <s v="Furniture"/>
    <n v="2008"/>
    <n v="17"/>
    <s v="Saudi"/>
    <s v="White"/>
    <s v="Full"/>
    <n v="4"/>
    <s v="Gas"/>
    <x v="0"/>
    <n v="288000"/>
    <s v="Al-Medina"/>
    <x v="2"/>
    <n v="36000"/>
    <n v="58000"/>
    <n v="65000"/>
  </r>
  <r>
    <n v="1637"/>
    <x v="11"/>
    <s v="Suburban"/>
    <n v="2015"/>
    <n v="10"/>
    <s v="Saudi"/>
    <s v="Another Color"/>
    <s v="Standard"/>
    <n v="5.3"/>
    <s v="Gas"/>
    <x v="0"/>
    <n v="164000"/>
    <s v="Dammam"/>
    <x v="1"/>
    <n v="110000"/>
    <n v="58000"/>
    <n v="60000"/>
  </r>
  <r>
    <n v="1638"/>
    <x v="32"/>
    <s v="Escalade"/>
    <n v="2019"/>
    <n v="6"/>
    <s v="Saudi"/>
    <s v="Grey"/>
    <s v="Full"/>
    <n v="6.2"/>
    <s v="Gas"/>
    <x v="0"/>
    <n v="58678"/>
    <s v="Riyadh"/>
    <x v="0"/>
    <n v="261500"/>
    <n v="58000"/>
    <n v="130000"/>
  </r>
  <r>
    <n v="1639"/>
    <x v="21"/>
    <s v="Ram"/>
    <n v="2011"/>
    <n v="14"/>
    <s v="Saudi"/>
    <s v="White"/>
    <s v="Semi Full"/>
    <n v="5.7"/>
    <s v="Gas"/>
    <x v="0"/>
    <n v="190000"/>
    <s v="Riyadh"/>
    <x v="0"/>
    <n v="40000"/>
    <n v="58000"/>
    <n v="71000"/>
  </r>
  <r>
    <n v="1640"/>
    <x v="33"/>
    <s v="C300"/>
    <n v="2008"/>
    <n v="17"/>
    <s v="Saudi"/>
    <s v="White"/>
    <s v="Semi Full"/>
    <n v="6"/>
    <s v="Gas"/>
    <x v="0"/>
    <n v="212"/>
    <s v="Riyadh"/>
    <x v="0"/>
    <n v="12500"/>
    <n v="58000"/>
    <n v="70000"/>
  </r>
  <r>
    <n v="1641"/>
    <x v="1"/>
    <s v="LX"/>
    <n v="2015"/>
    <n v="10"/>
    <s v="Saudi"/>
    <s v="Grey"/>
    <s v="Full"/>
    <n v="5.7"/>
    <s v="Gas"/>
    <x v="0"/>
    <n v="97000"/>
    <s v="Taef"/>
    <x v="3"/>
    <n v="192000"/>
    <n v="58000"/>
    <n v="142000"/>
  </r>
  <r>
    <n v="1642"/>
    <x v="5"/>
    <s v="Safari"/>
    <n v="2005"/>
    <n v="20"/>
    <s v="Saudi"/>
    <s v="Another Color"/>
    <s v="Semi Full"/>
    <n v="5.3"/>
    <s v="Gas"/>
    <x v="0"/>
    <n v="84000"/>
    <s v="Dammam"/>
    <x v="1"/>
    <n v="22000"/>
    <n v="58000"/>
    <n v="72000"/>
  </r>
  <r>
    <n v="1643"/>
    <x v="6"/>
    <n v="6"/>
    <n v="2016"/>
    <n v="9"/>
    <s v="Gulf Arabic"/>
    <s v="White"/>
    <s v="Standard"/>
    <n v="2"/>
    <s v="Gas"/>
    <x v="0"/>
    <n v="196000"/>
    <s v="Qassim"/>
    <x v="6"/>
    <n v="50000"/>
    <n v="58000"/>
    <n v="56000"/>
  </r>
  <r>
    <n v="1644"/>
    <x v="10"/>
    <s v="Sonata"/>
    <n v="2015"/>
    <n v="10"/>
    <s v="Other"/>
    <s v="Silver"/>
    <s v="Full"/>
    <n v="2"/>
    <s v="Gas"/>
    <x v="0"/>
    <n v="110000"/>
    <s v="Qurayyat"/>
    <x v="9"/>
    <n v="43000"/>
    <n v="58000"/>
    <n v="42000"/>
  </r>
  <r>
    <n v="1645"/>
    <x v="1"/>
    <s v="ES"/>
    <n v="2017"/>
    <n v="8"/>
    <s v="Gulf Arabic"/>
    <s v="Black"/>
    <s v="Full"/>
    <n v="3.5"/>
    <s v="Gas"/>
    <x v="0"/>
    <n v="99000"/>
    <s v="Al-Ahsa"/>
    <x v="1"/>
    <n v="129000"/>
    <n v="58000"/>
    <n v="142000"/>
  </r>
  <r>
    <n v="1646"/>
    <x v="3"/>
    <s v="Taurus"/>
    <n v="2015"/>
    <n v="10"/>
    <s v="Other"/>
    <s v="Red"/>
    <s v="Full"/>
    <n v="3.5"/>
    <s v="Gas"/>
    <x v="0"/>
    <n v="122000"/>
    <s v="Dammam"/>
    <x v="1"/>
    <n v="69000"/>
    <n v="58000"/>
    <n v="55000"/>
  </r>
  <r>
    <n v="1647"/>
    <x v="7"/>
    <s v="E"/>
    <n v="2016"/>
    <n v="9"/>
    <s v="Saudi"/>
    <s v="Black"/>
    <s v="Full"/>
    <n v="3"/>
    <s v="Gas"/>
    <x v="0"/>
    <n v="64000"/>
    <s v="Riyadh"/>
    <x v="0"/>
    <n v="120000"/>
    <n v="58000"/>
    <n v="145000"/>
  </r>
  <r>
    <n v="1648"/>
    <x v="0"/>
    <s v="Camry"/>
    <n v="2017"/>
    <n v="8"/>
    <s v="Saudi"/>
    <s v="Silver"/>
    <s v="Standard"/>
    <n v="2.5"/>
    <s v="Gas"/>
    <x v="0"/>
    <n v="300000"/>
    <s v="Riyadh"/>
    <x v="0"/>
    <n v="45000"/>
    <n v="58000"/>
    <n v="65000"/>
  </r>
  <r>
    <n v="1649"/>
    <x v="4"/>
    <s v="Sentra"/>
    <n v="2018"/>
    <n v="7"/>
    <s v="Saudi"/>
    <s v="Silver"/>
    <s v="Standard"/>
    <n v="1.6"/>
    <s v="Gas"/>
    <x v="0"/>
    <n v="64000"/>
    <s v="Riyadh"/>
    <x v="0"/>
    <n v="36500"/>
    <n v="58000"/>
    <n v="36500"/>
  </r>
  <r>
    <n v="1650"/>
    <x v="0"/>
    <s v="Corolla"/>
    <n v="2020"/>
    <n v="5"/>
    <s v="Saudi"/>
    <s v="Silver"/>
    <s v="Semi Full"/>
    <n v="1.6"/>
    <s v="Gas"/>
    <x v="0"/>
    <n v="11000"/>
    <s v="Riyadh"/>
    <x v="0"/>
    <n v="63000"/>
    <n v="58000"/>
    <n v="65000"/>
  </r>
  <r>
    <n v="1651"/>
    <x v="4"/>
    <s v="Pathfinder"/>
    <n v="2013"/>
    <n v="12"/>
    <s v="Saudi"/>
    <s v="Silver"/>
    <s v="Semi Full"/>
    <n v="3.5"/>
    <s v="Gas"/>
    <x v="0"/>
    <n v="127000"/>
    <s v="Riyadh"/>
    <x v="0"/>
    <n v="38000"/>
    <n v="58000"/>
    <n v="36500"/>
  </r>
  <r>
    <n v="1652"/>
    <x v="8"/>
    <s v="Rio"/>
    <n v="2011"/>
    <n v="14"/>
    <s v="Saudi"/>
    <s v="Black"/>
    <s v="Standard"/>
    <n v="1.4"/>
    <s v="Gas"/>
    <x v="1"/>
    <n v="218000"/>
    <s v="Jubail"/>
    <x v="1"/>
    <n v="11500"/>
    <n v="58000"/>
    <n v="40000"/>
  </r>
  <r>
    <n v="1653"/>
    <x v="5"/>
    <s v="Sierra"/>
    <n v="2000"/>
    <n v="25"/>
    <s v="Gulf Arabic"/>
    <s v="White"/>
    <s v="Semi Full"/>
    <n v="1.5"/>
    <s v="Gas"/>
    <x v="0"/>
    <n v="400000"/>
    <s v="Taef"/>
    <x v="3"/>
    <n v="10000"/>
    <n v="58000"/>
    <n v="72000"/>
  </r>
  <r>
    <n v="1654"/>
    <x v="0"/>
    <s v="Hilux"/>
    <n v="2017"/>
    <n v="8"/>
    <s v="Gulf Arabic"/>
    <s v="White"/>
    <s v="Semi Full"/>
    <n v="2.7"/>
    <s v="Gas"/>
    <x v="1"/>
    <n v="189000"/>
    <s v="Dammam"/>
    <x v="1"/>
    <n v="78000"/>
    <n v="58000"/>
    <n v="65000"/>
  </r>
  <r>
    <n v="1655"/>
    <x v="11"/>
    <s v="Tahoe"/>
    <n v="2020"/>
    <n v="5"/>
    <s v="Saudi"/>
    <s v="Grey"/>
    <s v="Standard"/>
    <n v="5.3"/>
    <s v="Gas"/>
    <x v="0"/>
    <n v="30000"/>
    <s v="Dammam"/>
    <x v="1"/>
    <n v="155000"/>
    <n v="58000"/>
    <n v="60000"/>
  </r>
  <r>
    <n v="1656"/>
    <x v="13"/>
    <s v="Odyssey"/>
    <n v="2015"/>
    <n v="10"/>
    <s v="Saudi"/>
    <s v="Another Color"/>
    <s v="Full"/>
    <n v="2.4"/>
    <s v="Gas"/>
    <x v="0"/>
    <n v="100000"/>
    <s v="Jeddah"/>
    <x v="3"/>
    <n v="53000"/>
    <n v="58000"/>
    <n v="60500"/>
  </r>
  <r>
    <n v="1657"/>
    <x v="24"/>
    <s v="The 3"/>
    <n v="2011"/>
    <n v="14"/>
    <s v="Saudi"/>
    <s v="Red"/>
    <s v="Full"/>
    <n v="2.5"/>
    <s v="Gas"/>
    <x v="0"/>
    <n v="74000"/>
    <s v="Jeddah"/>
    <x v="3"/>
    <n v="35000"/>
    <n v="58000"/>
    <n v="110000"/>
  </r>
  <r>
    <n v="1658"/>
    <x v="0"/>
    <s v="Camry"/>
    <n v="2017"/>
    <n v="8"/>
    <s v="Saudi"/>
    <s v="Silver"/>
    <s v="Full"/>
    <n v="2.5"/>
    <s v="Gas"/>
    <x v="0"/>
    <n v="253641"/>
    <s v="Qassim"/>
    <x v="6"/>
    <n v="62000"/>
    <n v="58000"/>
    <n v="65000"/>
  </r>
  <r>
    <n v="1659"/>
    <x v="18"/>
    <s v="Prestige"/>
    <n v="2016"/>
    <n v="9"/>
    <s v="Saudi"/>
    <s v="Another Color"/>
    <s v="Semi Full"/>
    <n v="3.5"/>
    <s v="Gas"/>
    <x v="0"/>
    <n v="203000"/>
    <s v="Riyadh"/>
    <x v="0"/>
    <n v="78000"/>
    <n v="58000"/>
    <n v="88000"/>
  </r>
  <r>
    <n v="1660"/>
    <x v="44"/>
    <s v="QQ"/>
    <n v="2012"/>
    <n v="13"/>
    <s v="Saudi"/>
    <s v="Red"/>
    <s v="Full"/>
    <n v="1.4"/>
    <s v="Gas"/>
    <x v="1"/>
    <n v="100"/>
    <s v="Makkah"/>
    <x v="3"/>
    <n v="11000"/>
    <n v="58000"/>
    <n v="26750"/>
  </r>
  <r>
    <n v="1661"/>
    <x v="25"/>
    <s v="Pajero"/>
    <n v="2016"/>
    <n v="9"/>
    <s v="Gulf Arabic"/>
    <s v="Grey"/>
    <s v="Full"/>
    <n v="3.8"/>
    <s v="Gas"/>
    <x v="0"/>
    <n v="205000"/>
    <s v="Riyadh"/>
    <x v="0"/>
    <n v="60000"/>
    <n v="58000"/>
    <n v="54000"/>
  </r>
  <r>
    <n v="1662"/>
    <x v="35"/>
    <s v="Cayenne"/>
    <n v="2009"/>
    <n v="16"/>
    <s v="Saudi"/>
    <s v="Black"/>
    <s v="Full"/>
    <n v="3.6"/>
    <s v="Gas"/>
    <x v="0"/>
    <n v="277000"/>
    <s v="Jeddah"/>
    <x v="3"/>
    <n v="42000"/>
    <n v="58000"/>
    <n v="138000"/>
  </r>
  <r>
    <n v="1663"/>
    <x v="26"/>
    <s v="Range Rover"/>
    <n v="2014"/>
    <n v="11"/>
    <s v="Saudi"/>
    <s v="Bronze"/>
    <s v="Full"/>
    <n v="5"/>
    <s v="Gas"/>
    <x v="0"/>
    <n v="106000"/>
    <s v="Dammam"/>
    <x v="1"/>
    <n v="250000"/>
    <n v="58000"/>
    <n v="242500"/>
  </r>
  <r>
    <n v="1664"/>
    <x v="42"/>
    <n v="307"/>
    <n v="2007"/>
    <n v="18"/>
    <s v="Saudi"/>
    <s v="Black"/>
    <s v="Standard"/>
    <n v="1.6"/>
    <s v="Gas"/>
    <x v="1"/>
    <n v="75500"/>
    <s v="Riyadh"/>
    <x v="0"/>
    <n v="11000"/>
    <n v="58000"/>
    <n v="23500"/>
  </r>
  <r>
    <n v="1665"/>
    <x v="5"/>
    <s v="Yukon"/>
    <n v="2016"/>
    <n v="9"/>
    <s v="Gulf Arabic"/>
    <s v="Black"/>
    <s v="Semi Full"/>
    <n v="5.2"/>
    <s v="Gas"/>
    <x v="0"/>
    <n v="104000"/>
    <s v="Riyadh"/>
    <x v="0"/>
    <n v="124000"/>
    <n v="58000"/>
    <n v="72000"/>
  </r>
  <r>
    <n v="1666"/>
    <x v="0"/>
    <s v="Camry"/>
    <n v="2017"/>
    <n v="8"/>
    <s v="Saudi"/>
    <s v="Silver"/>
    <s v="Standard"/>
    <n v="2.5"/>
    <s v="Gas"/>
    <x v="0"/>
    <n v="101732"/>
    <s v="Riyadh"/>
    <x v="0"/>
    <n v="61500"/>
    <n v="58000"/>
    <n v="65000"/>
  </r>
  <r>
    <n v="1667"/>
    <x v="13"/>
    <s v="Odyssey"/>
    <n v="2016"/>
    <n v="9"/>
    <s v="Gulf Arabic"/>
    <s v="White"/>
    <s v="Standard"/>
    <n v="2.4"/>
    <s v="Gas"/>
    <x v="0"/>
    <n v="87000"/>
    <s v="Riyadh"/>
    <x v="0"/>
    <n v="65000"/>
    <n v="58000"/>
    <n v="60500"/>
  </r>
  <r>
    <n v="1668"/>
    <x v="3"/>
    <s v="Taurus"/>
    <n v="2018"/>
    <n v="7"/>
    <s v="Other"/>
    <s v="Black"/>
    <s v="Semi Full"/>
    <n v="3.5"/>
    <s v="Gas"/>
    <x v="0"/>
    <n v="100000"/>
    <s v="Dammam"/>
    <x v="1"/>
    <n v="89000"/>
    <n v="58000"/>
    <n v="55000"/>
  </r>
  <r>
    <n v="1669"/>
    <x v="4"/>
    <s v="Altima"/>
    <n v="2017"/>
    <n v="8"/>
    <s v="Saudi"/>
    <s v="White"/>
    <s v="Full"/>
    <n v="2.5"/>
    <s v="Gas"/>
    <x v="0"/>
    <n v="135988"/>
    <s v="Riyadh"/>
    <x v="0"/>
    <n v="49500"/>
    <n v="58000"/>
    <n v="36500"/>
  </r>
  <r>
    <n v="1670"/>
    <x v="8"/>
    <s v="Rio"/>
    <n v="2017"/>
    <n v="8"/>
    <s v="Saudi"/>
    <s v="Silver"/>
    <s v="Semi Full"/>
    <n v="1.4"/>
    <s v="Gas"/>
    <x v="0"/>
    <n v="12000"/>
    <s v="Dammam"/>
    <x v="1"/>
    <n v="26500"/>
    <n v="58000"/>
    <n v="40000"/>
  </r>
  <r>
    <n v="1671"/>
    <x v="3"/>
    <s v="Taurus"/>
    <n v="2018"/>
    <n v="7"/>
    <s v="Saudi"/>
    <s v="White"/>
    <s v="Standard"/>
    <n v="3.5"/>
    <s v="Gas"/>
    <x v="0"/>
    <n v="73000"/>
    <s v="Dammam"/>
    <x v="1"/>
    <n v="77000"/>
    <n v="58000"/>
    <n v="55000"/>
  </r>
  <r>
    <n v="1672"/>
    <x v="10"/>
    <s v="Elantra"/>
    <n v="2015"/>
    <n v="10"/>
    <s v="Gulf Arabic"/>
    <s v="White"/>
    <s v="Full"/>
    <n v="2"/>
    <s v="Gas"/>
    <x v="0"/>
    <n v="140"/>
    <s v="Riyadh"/>
    <x v="0"/>
    <n v="38000"/>
    <n v="58000"/>
    <n v="42000"/>
  </r>
  <r>
    <n v="1673"/>
    <x v="10"/>
    <s v="Tucson"/>
    <n v="2015"/>
    <n v="10"/>
    <s v="Gulf Arabic"/>
    <s v="White"/>
    <s v="Standard"/>
    <n v="2"/>
    <s v="Gas"/>
    <x v="0"/>
    <n v="66000"/>
    <s v="Jeddah"/>
    <x v="3"/>
    <n v="47000"/>
    <n v="58000"/>
    <n v="42000"/>
  </r>
  <r>
    <n v="1674"/>
    <x v="10"/>
    <s v="Elantra"/>
    <n v="2015"/>
    <n v="10"/>
    <s v="Saudi"/>
    <s v="White"/>
    <s v="Standard"/>
    <n v="2"/>
    <s v="Gas"/>
    <x v="0"/>
    <n v="1600074"/>
    <s v="Riyadh"/>
    <x v="0"/>
    <n v="27000"/>
    <n v="58000"/>
    <n v="42000"/>
  </r>
  <r>
    <n v="1675"/>
    <x v="20"/>
    <n v="5"/>
    <n v="2020"/>
    <n v="5"/>
    <s v="Saudi"/>
    <s v="Golden"/>
    <s v="Standard"/>
    <n v="1.5"/>
    <s v="Gas"/>
    <x v="0"/>
    <n v="7000"/>
    <s v="Tabouk"/>
    <x v="5"/>
    <n v="34000"/>
    <n v="58000"/>
    <n v="48000"/>
  </r>
  <r>
    <n v="1676"/>
    <x v="5"/>
    <s v="Yukon"/>
    <n v="2009"/>
    <n v="16"/>
    <s v="Saudi"/>
    <s v="Bronze"/>
    <s v="Standard"/>
    <n v="4.8"/>
    <s v="Gas"/>
    <x v="0"/>
    <n v="350000"/>
    <s v="Riyadh"/>
    <x v="0"/>
    <n v="38000"/>
    <n v="58000"/>
    <n v="72000"/>
  </r>
  <r>
    <n v="1677"/>
    <x v="1"/>
    <s v="ES"/>
    <n v="2016"/>
    <n v="9"/>
    <s v="Saudi"/>
    <s v="Black"/>
    <s v="Semi Full"/>
    <n v="3.5"/>
    <s v="Gas"/>
    <x v="0"/>
    <n v="89000"/>
    <s v="Jeddah"/>
    <x v="3"/>
    <n v="95000"/>
    <n v="58000"/>
    <n v="142000"/>
  </r>
  <r>
    <n v="1678"/>
    <x v="3"/>
    <s v="Taurus"/>
    <n v="2010"/>
    <n v="15"/>
    <s v="Saudi"/>
    <s v="Grey"/>
    <s v="Semi Full"/>
    <n v="4.4000000000000004"/>
    <s v="Gas"/>
    <x v="0"/>
    <n v="10000"/>
    <s v="Al-Namas"/>
    <x v="4"/>
    <n v="25000"/>
    <n v="58000"/>
    <n v="55000"/>
  </r>
  <r>
    <n v="1679"/>
    <x v="0"/>
    <s v="Land Cruiser"/>
    <n v="2011"/>
    <n v="14"/>
    <s v="Saudi"/>
    <s v="White"/>
    <s v="Full"/>
    <n v="4.5999999999999996"/>
    <s v="Gas"/>
    <x v="0"/>
    <n v="360000"/>
    <s v="Dammam"/>
    <x v="1"/>
    <n v="97000"/>
    <n v="58000"/>
    <n v="65000"/>
  </r>
  <r>
    <n v="1680"/>
    <x v="0"/>
    <s v="Hiace"/>
    <n v="2016"/>
    <n v="9"/>
    <s v="Saudi"/>
    <s v="White"/>
    <s v="Standard"/>
    <n v="2.4"/>
    <s v="Gas"/>
    <x v="1"/>
    <n v="210000"/>
    <s v="Dammam"/>
    <x v="1"/>
    <n v="65000"/>
    <n v="58000"/>
    <n v="65000"/>
  </r>
  <r>
    <n v="1681"/>
    <x v="10"/>
    <s v="Accent"/>
    <n v="2014"/>
    <n v="11"/>
    <s v="Other"/>
    <s v="Another Color"/>
    <s v="Standard"/>
    <n v="1.4"/>
    <s v="Gas"/>
    <x v="1"/>
    <n v="252000"/>
    <s v="Taef"/>
    <x v="3"/>
    <n v="20000"/>
    <n v="58000"/>
    <n v="42000"/>
  </r>
  <r>
    <n v="1682"/>
    <x v="0"/>
    <s v="Hilux"/>
    <n v="2015"/>
    <n v="10"/>
    <s v="Saudi"/>
    <s v="White"/>
    <s v="Semi Full"/>
    <n v="2.7"/>
    <s v="Gas"/>
    <x v="1"/>
    <n v="328000"/>
    <s v="Qassim"/>
    <x v="6"/>
    <n v="65000"/>
    <n v="58000"/>
    <n v="65000"/>
  </r>
  <r>
    <n v="1683"/>
    <x v="35"/>
    <s v="Cayenne"/>
    <n v="2017"/>
    <n v="8"/>
    <s v="Gulf Arabic"/>
    <s v="Black"/>
    <s v="Full"/>
    <n v="3"/>
    <s v="Gas"/>
    <x v="0"/>
    <n v="93000"/>
    <s v="Dammam"/>
    <x v="1"/>
    <n v="210000"/>
    <n v="58000"/>
    <n v="138000"/>
  </r>
  <r>
    <n v="1684"/>
    <x v="10"/>
    <s v="Accent"/>
    <n v="2016"/>
    <n v="9"/>
    <s v="Saudi"/>
    <s v="Grey"/>
    <s v="Standard"/>
    <n v="1.4"/>
    <s v="Gas"/>
    <x v="0"/>
    <n v="151000"/>
    <s v="Dammam"/>
    <x v="1"/>
    <n v="24000"/>
    <n v="58000"/>
    <n v="42000"/>
  </r>
  <r>
    <n v="1685"/>
    <x v="17"/>
    <s v="H6"/>
    <n v="2020"/>
    <n v="5"/>
    <s v="Saudi"/>
    <s v="Black"/>
    <s v="Semi Full"/>
    <n v="2"/>
    <s v="Gas"/>
    <x v="0"/>
    <n v="5000"/>
    <s v="Dammam"/>
    <x v="1"/>
    <n v="70000"/>
    <n v="58000"/>
    <n v="69000"/>
  </r>
  <r>
    <n v="1686"/>
    <x v="0"/>
    <s v="Yaris"/>
    <n v="2020"/>
    <n v="5"/>
    <s v="Saudi"/>
    <s v="Brown"/>
    <s v="Full"/>
    <n v="1.5"/>
    <s v="Gas"/>
    <x v="0"/>
    <n v="2100"/>
    <s v="Dammam"/>
    <x v="1"/>
    <n v="50000"/>
    <n v="58000"/>
    <n v="65000"/>
  </r>
  <r>
    <n v="1687"/>
    <x v="16"/>
    <s v="XJ"/>
    <n v="2014"/>
    <n v="11"/>
    <s v="Saudi"/>
    <s v="Another Color"/>
    <s v="Full"/>
    <n v="3"/>
    <s v="Gas"/>
    <x v="0"/>
    <n v="112000"/>
    <s v="Dammam"/>
    <x v="1"/>
    <n v="95000"/>
    <n v="58000"/>
    <n v="155000"/>
  </r>
  <r>
    <n v="1688"/>
    <x v="0"/>
    <s v="Hilux"/>
    <n v="2014"/>
    <n v="11"/>
    <s v="Saudi"/>
    <s v="White"/>
    <s v="Standard"/>
    <n v="1"/>
    <s v="Gas"/>
    <x v="1"/>
    <n v="160"/>
    <s v="Jazan"/>
    <x v="11"/>
    <n v="50000"/>
    <n v="58000"/>
    <n v="65000"/>
  </r>
  <r>
    <n v="1689"/>
    <x v="10"/>
    <s v="Accent"/>
    <n v="2013"/>
    <n v="12"/>
    <s v="Saudi"/>
    <s v="White"/>
    <s v="Standard"/>
    <n v="1.4"/>
    <s v="Gas"/>
    <x v="0"/>
    <n v="85000"/>
    <s v="Al-Medina"/>
    <x v="2"/>
    <n v="16000"/>
    <n v="58000"/>
    <n v="42000"/>
  </r>
  <r>
    <n v="1690"/>
    <x v="6"/>
    <s v="CX5"/>
    <n v="2021"/>
    <n v="4"/>
    <s v="Saudi"/>
    <s v="Grey"/>
    <s v="Standard"/>
    <n v="2.5"/>
    <s v="Gas"/>
    <x v="0"/>
    <n v="5500"/>
    <s v="Khobar"/>
    <x v="1"/>
    <n v="1262"/>
    <n v="58000"/>
    <n v="56000"/>
  </r>
  <r>
    <n v="1691"/>
    <x v="0"/>
    <s v="Cressida"/>
    <n v="1993"/>
    <n v="32"/>
    <s v="Gulf Arabic"/>
    <s v="White"/>
    <s v="Standard"/>
    <n v="1.2"/>
    <s v="Gas"/>
    <x v="1"/>
    <n v="25000"/>
    <s v="Jeddah"/>
    <x v="3"/>
    <n v="15000"/>
    <n v="58000"/>
    <n v="65000"/>
  </r>
  <r>
    <n v="1692"/>
    <x v="11"/>
    <s v="Tahoe"/>
    <n v="2007"/>
    <n v="18"/>
    <s v="Saudi"/>
    <s v="White"/>
    <s v="Standard"/>
    <n v="5.3"/>
    <s v="Gas"/>
    <x v="0"/>
    <n v="374000"/>
    <s v="Riyadh"/>
    <x v="0"/>
    <n v="32000"/>
    <n v="58000"/>
    <n v="60000"/>
  </r>
  <r>
    <n v="1693"/>
    <x v="0"/>
    <s v="Camry"/>
    <n v="2017"/>
    <n v="8"/>
    <s v="Saudi"/>
    <s v="White"/>
    <s v="Standard"/>
    <n v="2.5"/>
    <s v="Gas"/>
    <x v="0"/>
    <n v="240000"/>
    <s v="Jeddah"/>
    <x v="3"/>
    <n v="41000"/>
    <n v="58000"/>
    <n v="65000"/>
  </r>
  <r>
    <n v="1694"/>
    <x v="3"/>
    <s v="Expedition"/>
    <n v="2012"/>
    <n v="13"/>
    <s v="Saudi"/>
    <s v="Silver"/>
    <s v="Standard"/>
    <n v="5.4"/>
    <s v="Gas"/>
    <x v="0"/>
    <n v="360000"/>
    <s v="Riyadh"/>
    <x v="0"/>
    <n v="30000"/>
    <n v="58000"/>
    <n v="55000"/>
  </r>
  <r>
    <n v="1695"/>
    <x v="5"/>
    <s v="Suburban"/>
    <n v="2004"/>
    <n v="21"/>
    <s v="Other"/>
    <s v="Oily"/>
    <s v="Standard"/>
    <n v="1.1000000000000001"/>
    <s v="Gas"/>
    <x v="0"/>
    <n v="212"/>
    <s v="Riyadh"/>
    <x v="0"/>
    <n v="14000"/>
    <n v="58000"/>
    <n v="72000"/>
  </r>
  <r>
    <n v="1696"/>
    <x v="0"/>
    <s v="Land Cruiser"/>
    <n v="2000"/>
    <n v="25"/>
    <s v="Saudi"/>
    <s v="White"/>
    <s v="Full"/>
    <n v="4.8"/>
    <s v="Gas"/>
    <x v="0"/>
    <n v="396000"/>
    <s v="Al-Medina"/>
    <x v="2"/>
    <n v="30000"/>
    <n v="58000"/>
    <n v="65000"/>
  </r>
  <r>
    <n v="1697"/>
    <x v="4"/>
    <s v="Sunny"/>
    <n v="2007"/>
    <n v="18"/>
    <s v="Other"/>
    <s v="Grey"/>
    <s v="Semi Full"/>
    <n v="2.8"/>
    <s v="Gas"/>
    <x v="1"/>
    <n v="300020"/>
    <s v="Abha"/>
    <x v="7"/>
    <n v="15000"/>
    <n v="58000"/>
    <n v="36500"/>
  </r>
  <r>
    <n v="1698"/>
    <x v="10"/>
    <s v="Accent"/>
    <n v="2018"/>
    <n v="7"/>
    <s v="Saudi"/>
    <s v="White"/>
    <s v="Standard"/>
    <n v="1.4"/>
    <s v="Gas"/>
    <x v="0"/>
    <n v="100000"/>
    <s v="Riyadh"/>
    <x v="0"/>
    <n v="33000"/>
    <n v="58000"/>
    <n v="42000"/>
  </r>
  <r>
    <n v="1699"/>
    <x v="10"/>
    <s v="Veloster"/>
    <n v="2019"/>
    <n v="6"/>
    <s v="Saudi"/>
    <s v="Yellow"/>
    <s v="Full"/>
    <n v="2"/>
    <s v="Gas"/>
    <x v="0"/>
    <n v="63000"/>
    <s v="Riyadh"/>
    <x v="0"/>
    <n v="62000"/>
    <n v="58000"/>
    <n v="42000"/>
  </r>
  <r>
    <n v="1700"/>
    <x v="33"/>
    <s v="S300"/>
    <n v="2018"/>
    <n v="7"/>
    <s v="Other"/>
    <s v="Silver"/>
    <s v="Full"/>
    <n v="3.6"/>
    <s v="Gas"/>
    <x v="0"/>
    <n v="105000"/>
    <s v="Dammam"/>
    <x v="1"/>
    <n v="119000"/>
    <n v="58000"/>
    <n v="70000"/>
  </r>
  <r>
    <n v="1701"/>
    <x v="0"/>
    <s v="Previa"/>
    <n v="2017"/>
    <n v="8"/>
    <s v="Gulf Arabic"/>
    <s v="White"/>
    <s v="Standard"/>
    <n v="2.4"/>
    <s v="Gas"/>
    <x v="0"/>
    <n v="139000"/>
    <s v="Riyadh"/>
    <x v="0"/>
    <n v="69000"/>
    <n v="58000"/>
    <n v="65000"/>
  </r>
  <r>
    <n v="1702"/>
    <x v="3"/>
    <s v="Expedition"/>
    <n v="2003"/>
    <n v="22"/>
    <s v="Saudi"/>
    <s v="Another Color"/>
    <s v="Semi Full"/>
    <n v="5.4"/>
    <s v="Gas"/>
    <x v="0"/>
    <n v="400000"/>
    <s v="Al-Medina"/>
    <x v="2"/>
    <n v="5000"/>
    <n v="58000"/>
    <n v="55000"/>
  </r>
  <r>
    <n v="1703"/>
    <x v="26"/>
    <s v="Range Rover"/>
    <n v="2016"/>
    <n v="9"/>
    <s v="Gulf Arabic"/>
    <s v="White"/>
    <s v="Full"/>
    <n v="5"/>
    <s v="Gas"/>
    <x v="0"/>
    <n v="132501"/>
    <s v="Riyadh"/>
    <x v="0"/>
    <n v="245000"/>
    <n v="58000"/>
    <n v="242500"/>
  </r>
  <r>
    <n v="1704"/>
    <x v="8"/>
    <s v="Carnival"/>
    <n v="2020"/>
    <n v="5"/>
    <s v="Saudi"/>
    <s v="Grey"/>
    <s v="Standard"/>
    <n v="3.3"/>
    <s v="Gas"/>
    <x v="0"/>
    <n v="200"/>
    <s v="Jeddah"/>
    <x v="3"/>
    <n v="106000"/>
    <n v="58000"/>
    <n v="40000"/>
  </r>
  <r>
    <n v="1705"/>
    <x v="0"/>
    <s v="Corolla"/>
    <n v="2018"/>
    <n v="7"/>
    <s v="Saudi"/>
    <s v="White"/>
    <s v="Standard"/>
    <n v="1.6"/>
    <s v="Gas"/>
    <x v="0"/>
    <n v="212000"/>
    <s v="Riyadh"/>
    <x v="0"/>
    <n v="46000"/>
    <n v="58000"/>
    <n v="65000"/>
  </r>
  <r>
    <n v="1706"/>
    <x v="0"/>
    <s v="Yaris"/>
    <n v="2019"/>
    <n v="6"/>
    <s v="Saudi"/>
    <s v="White"/>
    <s v="Standard"/>
    <n v="1.5"/>
    <s v="Gas"/>
    <x v="0"/>
    <n v="22000"/>
    <s v="Hafar Al-Batin"/>
    <x v="1"/>
    <n v="41500"/>
    <n v="58000"/>
    <n v="65000"/>
  </r>
  <r>
    <n v="1707"/>
    <x v="20"/>
    <s v="RX5"/>
    <n v="2020"/>
    <n v="5"/>
    <s v="Saudi"/>
    <s v="Silver"/>
    <s v="Full"/>
    <n v="2"/>
    <s v="Gas"/>
    <x v="0"/>
    <n v="7855"/>
    <s v="Riyadh"/>
    <x v="0"/>
    <n v="65500"/>
    <n v="58000"/>
    <n v="48000"/>
  </r>
  <r>
    <n v="1708"/>
    <x v="4"/>
    <s v="Pathfinder"/>
    <n v="2014"/>
    <n v="11"/>
    <s v="Saudi"/>
    <s v="Silver"/>
    <s v="Semi Full"/>
    <n v="6"/>
    <s v="Gas"/>
    <x v="0"/>
    <n v="23800"/>
    <s v="Riyadh"/>
    <x v="0"/>
    <n v="40000"/>
    <n v="58000"/>
    <n v="36500"/>
  </r>
  <r>
    <n v="1709"/>
    <x v="7"/>
    <s v="E"/>
    <n v="2017"/>
    <n v="8"/>
    <s v="Gulf Arabic"/>
    <s v="Oily"/>
    <s v="Full"/>
    <n v="2"/>
    <s v="Gas"/>
    <x v="0"/>
    <n v="31000"/>
    <s v="Riyadh"/>
    <x v="0"/>
    <n v="226000"/>
    <n v="58000"/>
    <n v="145000"/>
  </r>
  <r>
    <n v="1710"/>
    <x v="0"/>
    <s v="Rav4"/>
    <n v="2018"/>
    <n v="7"/>
    <s v="Saudi"/>
    <s v="Black"/>
    <s v="Full"/>
    <n v="1.8"/>
    <s v="Gas"/>
    <x v="0"/>
    <n v="63000"/>
    <s v="Makkah"/>
    <x v="3"/>
    <n v="90000"/>
    <n v="58000"/>
    <n v="65000"/>
  </r>
  <r>
    <n v="1711"/>
    <x v="0"/>
    <s v="Hilux"/>
    <n v="2014"/>
    <n v="11"/>
    <s v="Other"/>
    <s v="White"/>
    <s v="Semi Full"/>
    <n v="2.7"/>
    <s v="Gas"/>
    <x v="1"/>
    <n v="432000"/>
    <s v="Riyadh"/>
    <x v="0"/>
    <n v="45000"/>
    <n v="58000"/>
    <n v="65000"/>
  </r>
  <r>
    <n v="1712"/>
    <x v="26"/>
    <s v="Range Rover"/>
    <n v="2014"/>
    <n v="11"/>
    <s v="Saudi"/>
    <s v="Black"/>
    <s v="Full"/>
    <n v="3"/>
    <s v="Gas"/>
    <x v="0"/>
    <n v="80000"/>
    <s v="Makkah"/>
    <x v="3"/>
    <n v="230000"/>
    <n v="58000"/>
    <n v="242500"/>
  </r>
  <r>
    <n v="1713"/>
    <x v="3"/>
    <s v="Expedition"/>
    <n v="2012"/>
    <n v="13"/>
    <s v="Saudi"/>
    <s v="Silver"/>
    <s v="Standard"/>
    <n v="5.4"/>
    <s v="Gas"/>
    <x v="0"/>
    <n v="207000"/>
    <s v="Dammam"/>
    <x v="1"/>
    <n v="47000"/>
    <n v="58000"/>
    <n v="55000"/>
  </r>
  <r>
    <n v="1714"/>
    <x v="10"/>
    <s v="Sonata"/>
    <n v="2019"/>
    <n v="6"/>
    <s v="Saudi"/>
    <s v="Red"/>
    <s v="Semi Full"/>
    <n v="2.5"/>
    <s v="Gas"/>
    <x v="0"/>
    <n v="120"/>
    <s v="Khobar"/>
    <x v="1"/>
    <n v="1550"/>
    <n v="58000"/>
    <n v="42000"/>
  </r>
  <r>
    <n v="1715"/>
    <x v="42"/>
    <s v="Boxer"/>
    <n v="2016"/>
    <n v="9"/>
    <s v="Saudi"/>
    <s v="White"/>
    <s v="Standard"/>
    <n v="2.8"/>
    <s v="Diesel"/>
    <x v="1"/>
    <n v="195000"/>
    <s v="Riyadh"/>
    <x v="0"/>
    <n v="52000"/>
    <n v="58000"/>
    <n v="23500"/>
  </r>
  <r>
    <n v="1716"/>
    <x v="8"/>
    <s v="Optima"/>
    <n v="2017"/>
    <n v="8"/>
    <s v="Saudi"/>
    <s v="White"/>
    <s v="Full"/>
    <n v="2.4"/>
    <s v="Gas"/>
    <x v="0"/>
    <n v="130"/>
    <s v="Riyadh"/>
    <x v="0"/>
    <n v="48000"/>
    <n v="58000"/>
    <n v="40000"/>
  </r>
  <r>
    <n v="1717"/>
    <x v="0"/>
    <s v="Furniture"/>
    <n v="2017"/>
    <n v="8"/>
    <s v="Saudi"/>
    <s v="White"/>
    <s v="Semi Full"/>
    <n v="2.7"/>
    <s v="Gas"/>
    <x v="0"/>
    <n v="400000"/>
    <s v="Riyadh"/>
    <x v="0"/>
    <n v="60000"/>
    <n v="58000"/>
    <n v="65000"/>
  </r>
  <r>
    <n v="1718"/>
    <x v="0"/>
    <s v="Hilux"/>
    <n v="2018"/>
    <n v="7"/>
    <s v="Gulf Arabic"/>
    <s v="White"/>
    <s v="Standard"/>
    <n v="2.4"/>
    <s v="Gas"/>
    <x v="1"/>
    <n v="130000"/>
    <s v="Dammam"/>
    <x v="1"/>
    <n v="80000"/>
    <n v="58000"/>
    <n v="65000"/>
  </r>
  <r>
    <n v="1719"/>
    <x v="32"/>
    <s v="XT5"/>
    <n v="2017"/>
    <n v="8"/>
    <s v="Gulf Arabic"/>
    <s v="White"/>
    <s v="Full"/>
    <n v="3.6"/>
    <s v="Gas"/>
    <x v="0"/>
    <n v="91000"/>
    <s v="Riyadh"/>
    <x v="0"/>
    <n v="130000"/>
    <n v="58000"/>
    <n v="130000"/>
  </r>
  <r>
    <n v="1720"/>
    <x v="3"/>
    <s v="F150"/>
    <n v="2011"/>
    <n v="14"/>
    <s v="Saudi"/>
    <s v="White"/>
    <s v="Standard"/>
    <n v="5"/>
    <s v="Gas"/>
    <x v="0"/>
    <n v="133000"/>
    <s v="Dammam"/>
    <x v="1"/>
    <n v="33000"/>
    <n v="58000"/>
    <n v="55000"/>
  </r>
  <r>
    <n v="1721"/>
    <x v="25"/>
    <s v="ASX"/>
    <n v="2021"/>
    <n v="4"/>
    <s v="Saudi"/>
    <s v="Grey"/>
    <s v="Full"/>
    <n v="2"/>
    <s v="Gas"/>
    <x v="0"/>
    <n v="2300"/>
    <s v="Riyadh"/>
    <x v="0"/>
    <n v="75000"/>
    <n v="58000"/>
    <n v="54000"/>
  </r>
  <r>
    <n v="1722"/>
    <x v="4"/>
    <s v="Sentra"/>
    <n v="2014"/>
    <n v="11"/>
    <s v="Saudi"/>
    <s v="Silver"/>
    <s v="Semi Full"/>
    <n v="1.4"/>
    <s v="Gas"/>
    <x v="0"/>
    <n v="165000"/>
    <s v="Riyadh"/>
    <x v="0"/>
    <n v="18500"/>
    <n v="58000"/>
    <n v="36500"/>
  </r>
  <r>
    <n v="1723"/>
    <x v="0"/>
    <s v="Hilux"/>
    <n v="2016"/>
    <n v="9"/>
    <s v="Gulf Arabic"/>
    <s v="White"/>
    <s v="Full"/>
    <n v="2.7"/>
    <s v="Gas"/>
    <x v="1"/>
    <n v="106000"/>
    <s v="Khobar"/>
    <x v="1"/>
    <n v="73000"/>
    <n v="58000"/>
    <n v="65000"/>
  </r>
  <r>
    <n v="1724"/>
    <x v="0"/>
    <s v="FJ"/>
    <n v="2012"/>
    <n v="13"/>
    <s v="Other"/>
    <s v="White"/>
    <s v="Full"/>
    <n v="4"/>
    <s v="Gas"/>
    <x v="0"/>
    <n v="270"/>
    <s v="Tabouk"/>
    <x v="5"/>
    <n v="60000"/>
    <n v="58000"/>
    <n v="65000"/>
  </r>
  <r>
    <n v="1725"/>
    <x v="11"/>
    <s v="Silverado"/>
    <n v="2016"/>
    <n v="9"/>
    <s v="Saudi"/>
    <s v="White"/>
    <s v="Full"/>
    <n v="5.3"/>
    <s v="Gas"/>
    <x v="0"/>
    <n v="96000"/>
    <s v="Aseer"/>
    <x v="4"/>
    <n v="95000"/>
    <n v="58000"/>
    <n v="60000"/>
  </r>
  <r>
    <n v="1726"/>
    <x v="1"/>
    <s v="ES"/>
    <n v="2011"/>
    <n v="14"/>
    <s v="Saudi"/>
    <s v="Another Color"/>
    <s v="Full"/>
    <n v="3.5"/>
    <s v="Gas"/>
    <x v="0"/>
    <n v="282000"/>
    <s v="Jeddah"/>
    <x v="3"/>
    <n v="53000"/>
    <n v="58000"/>
    <n v="142000"/>
  </r>
  <r>
    <n v="1727"/>
    <x v="24"/>
    <s v="The 4"/>
    <n v="2016"/>
    <n v="9"/>
    <s v="Saudi"/>
    <s v="Grey"/>
    <s v="Full"/>
    <n v="2"/>
    <s v="Gas"/>
    <x v="0"/>
    <n v="110000"/>
    <s v="Jeddah"/>
    <x v="3"/>
    <n v="120000"/>
    <n v="58000"/>
    <n v="110000"/>
  </r>
  <r>
    <n v="1728"/>
    <x v="8"/>
    <s v="Cadenza"/>
    <n v="2017"/>
    <n v="8"/>
    <s v="Saudi"/>
    <s v="White"/>
    <s v="Standard"/>
    <n v="3"/>
    <s v="Gas"/>
    <x v="0"/>
    <n v="175000"/>
    <s v="Riyadh"/>
    <x v="0"/>
    <n v="50000"/>
    <n v="58000"/>
    <n v="40000"/>
  </r>
  <r>
    <n v="1729"/>
    <x v="7"/>
    <s v="S"/>
    <n v="2012"/>
    <n v="13"/>
    <s v="Saudi"/>
    <s v="Another Color"/>
    <s v="Full"/>
    <n v="3"/>
    <s v="Gas"/>
    <x v="0"/>
    <n v="105"/>
    <s v="Riyadh"/>
    <x v="0"/>
    <n v="98000"/>
    <n v="58000"/>
    <n v="145000"/>
  </r>
  <r>
    <n v="1730"/>
    <x v="0"/>
    <s v="Furniture"/>
    <n v="2015"/>
    <n v="10"/>
    <s v="Saudi"/>
    <s v="White"/>
    <s v="Semi Full"/>
    <n v="4"/>
    <s v="Gas"/>
    <x v="0"/>
    <n v="103000"/>
    <s v="Dammam"/>
    <x v="1"/>
    <n v="86000"/>
    <n v="58000"/>
    <n v="65000"/>
  </r>
  <r>
    <n v="1731"/>
    <x v="11"/>
    <s v="Caprice"/>
    <n v="2015"/>
    <n v="10"/>
    <s v="Saudi"/>
    <s v="Silver"/>
    <s v="Standard"/>
    <n v="6"/>
    <s v="Gas"/>
    <x v="0"/>
    <n v="147374"/>
    <s v="Riyadh"/>
    <x v="0"/>
    <n v="71500"/>
    <n v="58000"/>
    <n v="60000"/>
  </r>
  <r>
    <n v="1732"/>
    <x v="6"/>
    <n v="6"/>
    <n v="2016"/>
    <n v="9"/>
    <s v="Saudi"/>
    <s v="Brown"/>
    <s v="Standard"/>
    <n v="2.5"/>
    <s v="Gas"/>
    <x v="0"/>
    <n v="140000"/>
    <s v="Riyadh"/>
    <x v="0"/>
    <n v="40000"/>
    <n v="58000"/>
    <n v="56000"/>
  </r>
  <r>
    <n v="1733"/>
    <x v="0"/>
    <s v="Camry"/>
    <n v="2016"/>
    <n v="9"/>
    <s v="Gulf Arabic"/>
    <s v="Navy"/>
    <s v="Full"/>
    <n v="2.6"/>
    <s v="Gas"/>
    <x v="0"/>
    <n v="183000"/>
    <s v="Dammam"/>
    <x v="1"/>
    <n v="70000"/>
    <n v="58000"/>
    <n v="65000"/>
  </r>
  <r>
    <n v="1734"/>
    <x v="11"/>
    <s v="Impala"/>
    <n v="2019"/>
    <n v="6"/>
    <s v="Saudi"/>
    <s v="Black"/>
    <s v="Standard"/>
    <n v="3.6"/>
    <s v="Gas"/>
    <x v="0"/>
    <n v="70000"/>
    <s v="Riyadh"/>
    <x v="0"/>
    <n v="80000"/>
    <n v="58000"/>
    <n v="60000"/>
  </r>
  <r>
    <n v="1735"/>
    <x v="24"/>
    <s v="X"/>
    <n v="2016"/>
    <n v="9"/>
    <s v="Gulf Arabic"/>
    <s v="White"/>
    <s v="Full"/>
    <n v="3"/>
    <s v="Gas"/>
    <x v="0"/>
    <n v="130000"/>
    <s v="Riyadh"/>
    <x v="0"/>
    <n v="160000"/>
    <n v="58000"/>
    <n v="110000"/>
  </r>
  <r>
    <n v="1736"/>
    <x v="4"/>
    <s v="Altima"/>
    <n v="2014"/>
    <n v="11"/>
    <s v="Saudi"/>
    <s v="Brown"/>
    <s v="Semi Full"/>
    <n v="2.5"/>
    <s v="Gas"/>
    <x v="0"/>
    <n v="139000"/>
    <s v="Riyadh"/>
    <x v="0"/>
    <n v="36000"/>
    <n v="58000"/>
    <n v="36500"/>
  </r>
  <r>
    <n v="1737"/>
    <x v="10"/>
    <s v="Elantra"/>
    <n v="2020"/>
    <n v="5"/>
    <s v="Saudi"/>
    <s v="White"/>
    <s v="Standard"/>
    <n v="2"/>
    <s v="Gas"/>
    <x v="0"/>
    <n v="132000"/>
    <s v="Dammam"/>
    <x v="1"/>
    <n v="53000"/>
    <n v="58000"/>
    <n v="42000"/>
  </r>
  <r>
    <n v="1738"/>
    <x v="6"/>
    <n v="6"/>
    <n v="2018"/>
    <n v="7"/>
    <s v="Saudi"/>
    <s v="Red"/>
    <s v="Standard"/>
    <n v="2.5"/>
    <s v="Gas"/>
    <x v="0"/>
    <n v="68263"/>
    <s v="Riyadh"/>
    <x v="0"/>
    <n v="66500"/>
    <n v="58000"/>
    <n v="56000"/>
  </r>
  <r>
    <n v="1739"/>
    <x v="0"/>
    <s v="FJ"/>
    <n v="2017"/>
    <n v="8"/>
    <s v="Saudi"/>
    <s v="White"/>
    <s v="Standard"/>
    <n v="4"/>
    <s v="Gas"/>
    <x v="0"/>
    <n v="100329"/>
    <s v="Riyadh"/>
    <x v="0"/>
    <n v="121500"/>
    <n v="58000"/>
    <n v="65000"/>
  </r>
  <r>
    <n v="1740"/>
    <x v="14"/>
    <s v="X7"/>
    <n v="2017"/>
    <n v="8"/>
    <s v="Saudi"/>
    <s v="Black"/>
    <s v="Full"/>
    <n v="2.4"/>
    <s v="Gas"/>
    <x v="0"/>
    <n v="65000"/>
    <s v="Riyadh"/>
    <x v="0"/>
    <n v="45000"/>
    <n v="58000"/>
    <n v="42500"/>
  </r>
  <r>
    <n v="1741"/>
    <x v="10"/>
    <s v="Accent"/>
    <n v="2017"/>
    <n v="8"/>
    <s v="Saudi"/>
    <s v="White"/>
    <s v="Standard"/>
    <n v="1.4"/>
    <s v="Gas"/>
    <x v="0"/>
    <n v="112000"/>
    <s v="Dammam"/>
    <x v="1"/>
    <n v="28500"/>
    <n v="58000"/>
    <n v="42000"/>
  </r>
  <r>
    <n v="1742"/>
    <x v="10"/>
    <s v="Senta fe"/>
    <n v="2016"/>
    <n v="9"/>
    <s v="Other"/>
    <s v="Navy"/>
    <s v="Semi Full"/>
    <n v="3.3"/>
    <s v="Diesel"/>
    <x v="0"/>
    <n v="50100"/>
    <s v="Riyadh"/>
    <x v="0"/>
    <n v="69000"/>
    <n v="58000"/>
    <n v="42000"/>
  </r>
  <r>
    <n v="1743"/>
    <x v="0"/>
    <s v="Land Cruiser"/>
    <n v="2014"/>
    <n v="11"/>
    <s v="Gulf Arabic"/>
    <s v="Another Color"/>
    <s v="Semi Full"/>
    <n v="4.5999999999999996"/>
    <s v="Gas"/>
    <x v="0"/>
    <n v="106000"/>
    <s v="Riyadh"/>
    <x v="0"/>
    <n v="129000"/>
    <n v="58000"/>
    <n v="65000"/>
  </r>
  <r>
    <n v="1744"/>
    <x v="0"/>
    <s v="Rav4"/>
    <n v="2001"/>
    <n v="24"/>
    <s v="Saudi"/>
    <s v="Grey"/>
    <s v="Standard"/>
    <n v="2"/>
    <s v="Gas"/>
    <x v="0"/>
    <n v="480"/>
    <s v="Jeddah"/>
    <x v="3"/>
    <n v="14000"/>
    <n v="58000"/>
    <n v="65000"/>
  </r>
  <r>
    <n v="1745"/>
    <x v="21"/>
    <s v="Durango"/>
    <n v="2019"/>
    <n v="6"/>
    <s v="Saudi"/>
    <s v="Another Color"/>
    <s v="Full"/>
    <n v="8"/>
    <s v="Gas"/>
    <x v="0"/>
    <n v="13906"/>
    <s v="Riyadh"/>
    <x v="0"/>
    <n v="210000"/>
    <n v="58000"/>
    <n v="71000"/>
  </r>
  <r>
    <n v="1746"/>
    <x v="11"/>
    <s v="Traverse"/>
    <n v="2011"/>
    <n v="14"/>
    <s v="Other"/>
    <s v="Silver"/>
    <s v="Standard"/>
    <n v="3.6"/>
    <s v="Gas"/>
    <x v="0"/>
    <n v="100000"/>
    <s v="Besha"/>
    <x v="4"/>
    <n v="20000"/>
    <n v="58000"/>
    <n v="60000"/>
  </r>
  <r>
    <n v="1747"/>
    <x v="21"/>
    <s v="Charger"/>
    <n v="2012"/>
    <n v="13"/>
    <s v="Saudi"/>
    <s v="Red"/>
    <s v="Standard"/>
    <n v="3.6"/>
    <s v="Gas"/>
    <x v="0"/>
    <n v="300"/>
    <s v="Jeddah"/>
    <x v="3"/>
    <n v="38000"/>
    <n v="58000"/>
    <n v="71000"/>
  </r>
  <r>
    <n v="1748"/>
    <x v="10"/>
    <s v="Sonata"/>
    <n v="2007"/>
    <n v="18"/>
    <s v="Saudi"/>
    <s v="Another Color"/>
    <s v="Semi Full"/>
    <n v="2.4"/>
    <s v="Gas"/>
    <x v="0"/>
    <n v="255559"/>
    <s v="Al-Medina"/>
    <x v="2"/>
    <n v="15000"/>
    <n v="58000"/>
    <n v="42000"/>
  </r>
  <r>
    <n v="1749"/>
    <x v="0"/>
    <s v="Furniture"/>
    <n v="2017"/>
    <n v="8"/>
    <s v="Saudi"/>
    <s v="Silver"/>
    <s v="Semi Full"/>
    <n v="4"/>
    <s v="Gas"/>
    <x v="0"/>
    <n v="83000"/>
    <s v="Al-Medina"/>
    <x v="2"/>
    <n v="110000"/>
    <n v="58000"/>
    <n v="65000"/>
  </r>
  <r>
    <n v="1750"/>
    <x v="32"/>
    <s v="CT5"/>
    <n v="2021"/>
    <n v="4"/>
    <s v="Gulf Arabic"/>
    <s v="Black"/>
    <s v="Semi Full"/>
    <n v="4.5"/>
    <s v="Gas"/>
    <x v="0"/>
    <n v="100"/>
    <s v="Jeddah"/>
    <x v="3"/>
    <n v="179000"/>
    <n v="58000"/>
    <n v="130000"/>
  </r>
  <r>
    <n v="1751"/>
    <x v="32"/>
    <s v="CT5"/>
    <n v="2021"/>
    <n v="4"/>
    <s v="Gulf Arabic"/>
    <s v="Black"/>
    <s v="Semi Full"/>
    <n v="2"/>
    <s v="Gas"/>
    <x v="0"/>
    <n v="100"/>
    <s v="Jeddah"/>
    <x v="3"/>
    <n v="179000"/>
    <n v="58000"/>
    <n v="130000"/>
  </r>
  <r>
    <n v="1752"/>
    <x v="32"/>
    <s v="CT4"/>
    <n v="2020"/>
    <n v="5"/>
    <s v="Gulf Arabic"/>
    <s v="White"/>
    <s v="Semi Full"/>
    <n v="3.7"/>
    <s v="Gas"/>
    <x v="0"/>
    <n v="100"/>
    <s v="Jeddah"/>
    <x v="3"/>
    <n v="159000"/>
    <n v="58000"/>
    <n v="130000"/>
  </r>
  <r>
    <n v="1753"/>
    <x v="11"/>
    <s v="Traverse"/>
    <n v="2016"/>
    <n v="9"/>
    <s v="Other"/>
    <s v="White"/>
    <s v="Full"/>
    <n v="3.5"/>
    <s v="Gas"/>
    <x v="0"/>
    <n v="154000"/>
    <s v="Dammam"/>
    <x v="1"/>
    <n v="85000"/>
    <n v="58000"/>
    <n v="60000"/>
  </r>
  <r>
    <n v="1754"/>
    <x v="7"/>
    <s v="C"/>
    <n v="2016"/>
    <n v="9"/>
    <s v="Other"/>
    <s v="Silver"/>
    <s v="Full"/>
    <n v="2"/>
    <s v="Gas"/>
    <x v="0"/>
    <n v="92000"/>
    <s v="Jeddah"/>
    <x v="3"/>
    <n v="120000"/>
    <n v="58000"/>
    <n v="145000"/>
  </r>
  <r>
    <n v="1755"/>
    <x v="0"/>
    <s v="Camry"/>
    <n v="2019"/>
    <n v="6"/>
    <s v="Saudi"/>
    <s v="Brown"/>
    <s v="Full"/>
    <n v="3.5"/>
    <s v="Gas"/>
    <x v="0"/>
    <n v="77000"/>
    <s v="Khobar"/>
    <x v="1"/>
    <n v="90000"/>
    <n v="58000"/>
    <n v="65000"/>
  </r>
  <r>
    <n v="1756"/>
    <x v="0"/>
    <s v="Camry"/>
    <n v="2015"/>
    <n v="10"/>
    <s v="Saudi"/>
    <s v="Silver"/>
    <s v="Standard"/>
    <n v="2.5"/>
    <s v="Gas"/>
    <x v="0"/>
    <n v="310000"/>
    <s v="Makkah"/>
    <x v="3"/>
    <n v="30000"/>
    <n v="58000"/>
    <n v="65000"/>
  </r>
  <r>
    <n v="1757"/>
    <x v="33"/>
    <s v="C300"/>
    <n v="2008"/>
    <n v="17"/>
    <s v="Saudi"/>
    <s v="White"/>
    <s v="Semi Full"/>
    <n v="6"/>
    <s v="Gas"/>
    <x v="0"/>
    <n v="212"/>
    <s v="Dammam"/>
    <x v="1"/>
    <n v="12500"/>
    <n v="58000"/>
    <n v="70000"/>
  </r>
  <r>
    <n v="1758"/>
    <x v="8"/>
    <s v="Picanto"/>
    <n v="2017"/>
    <n v="8"/>
    <s v="Saudi"/>
    <s v="Red"/>
    <s v="Semi Full"/>
    <n v="1.4"/>
    <s v="Gas"/>
    <x v="0"/>
    <n v="148000"/>
    <s v="Jeddah"/>
    <x v="3"/>
    <n v="20000"/>
    <n v="58000"/>
    <n v="40000"/>
  </r>
  <r>
    <n v="1759"/>
    <x v="0"/>
    <s v="Camry"/>
    <n v="2015"/>
    <n v="10"/>
    <s v="Saudi"/>
    <s v="Black"/>
    <s v="Standard"/>
    <n v="2.5"/>
    <s v="Gas"/>
    <x v="0"/>
    <n v="130020"/>
    <s v="Riyadh"/>
    <x v="0"/>
    <n v="56500"/>
    <n v="58000"/>
    <n v="65000"/>
  </r>
  <r>
    <n v="1760"/>
    <x v="24"/>
    <s v="The 6"/>
    <n v="2016"/>
    <n v="9"/>
    <s v="Saudi"/>
    <s v="Grey"/>
    <s v="Semi Full"/>
    <n v="3"/>
    <s v="Gas"/>
    <x v="0"/>
    <n v="39000"/>
    <s v="Riyadh"/>
    <x v="0"/>
    <n v="190000"/>
    <n v="58000"/>
    <n v="110000"/>
  </r>
  <r>
    <n v="1761"/>
    <x v="17"/>
    <s v="H2"/>
    <n v="2021"/>
    <n v="4"/>
    <s v="Saudi"/>
    <s v="Another Color"/>
    <s v="Full"/>
    <n v="1.5"/>
    <s v="Gas"/>
    <x v="0"/>
    <n v="6000"/>
    <s v="Khobar"/>
    <x v="1"/>
    <n v="57900"/>
    <n v="58000"/>
    <n v="69000"/>
  </r>
  <r>
    <n v="1762"/>
    <x v="3"/>
    <s v="Van"/>
    <n v="2013"/>
    <n v="12"/>
    <s v="Other"/>
    <s v="White"/>
    <s v="Standard"/>
    <n v="3.6"/>
    <s v="Gas"/>
    <x v="0"/>
    <n v="120"/>
    <s v="Jeddah"/>
    <x v="3"/>
    <n v="40000"/>
    <n v="58000"/>
    <n v="55000"/>
  </r>
  <r>
    <n v="1763"/>
    <x v="10"/>
    <s v="Elantra"/>
    <n v="2006"/>
    <n v="19"/>
    <s v="Other"/>
    <s v="Golden"/>
    <s v="Standard"/>
    <n v="1"/>
    <s v="Gas"/>
    <x v="1"/>
    <n v="2500"/>
    <s v="Jeddah"/>
    <x v="3"/>
    <n v="9500"/>
    <n v="58000"/>
    <n v="42000"/>
  </r>
  <r>
    <n v="1764"/>
    <x v="5"/>
    <s v="Yukon"/>
    <n v="2002"/>
    <n v="23"/>
    <s v="Other"/>
    <s v="Black"/>
    <s v="Semi Full"/>
    <n v="5.3"/>
    <s v="Gas"/>
    <x v="0"/>
    <n v="300000"/>
    <s v="Jeddah"/>
    <x v="3"/>
    <n v="10000"/>
    <n v="58000"/>
    <n v="72000"/>
  </r>
  <r>
    <n v="1765"/>
    <x v="5"/>
    <s v="Yukon"/>
    <n v="2007"/>
    <n v="18"/>
    <s v="Saudi"/>
    <s v="Black"/>
    <s v="Standard"/>
    <n v="5.3"/>
    <s v="Gas"/>
    <x v="0"/>
    <n v="262"/>
    <s v="Riyadh"/>
    <x v="0"/>
    <n v="30000"/>
    <n v="58000"/>
    <n v="72000"/>
  </r>
  <r>
    <n v="1766"/>
    <x v="0"/>
    <s v="Camry"/>
    <n v="2016"/>
    <n v="9"/>
    <s v="Gulf Arabic"/>
    <s v="White"/>
    <s v="Full"/>
    <n v="2.5"/>
    <s v="Gas"/>
    <x v="0"/>
    <n v="247"/>
    <s v="Riyadh"/>
    <x v="0"/>
    <n v="55000"/>
    <n v="58000"/>
    <n v="65000"/>
  </r>
  <r>
    <n v="1767"/>
    <x v="1"/>
    <s v="LS"/>
    <n v="2013"/>
    <n v="12"/>
    <s v="Other"/>
    <s v="White"/>
    <s v="Full"/>
    <n v="8"/>
    <s v="Gas"/>
    <x v="0"/>
    <n v="217000"/>
    <s v="Jeddah"/>
    <x v="3"/>
    <n v="120000"/>
    <n v="58000"/>
    <n v="142000"/>
  </r>
  <r>
    <n v="1768"/>
    <x v="22"/>
    <s v="Passat"/>
    <n v="2015"/>
    <n v="10"/>
    <s v="Gulf Arabic"/>
    <s v="Black"/>
    <s v="Full"/>
    <n v="2.5"/>
    <s v="Gas"/>
    <x v="0"/>
    <n v="90000"/>
    <s v="Jeddah"/>
    <x v="3"/>
    <n v="55000"/>
    <n v="58000"/>
    <n v="49500"/>
  </r>
  <r>
    <n v="1769"/>
    <x v="0"/>
    <s v="Land Cruiser Pickup"/>
    <n v="2015"/>
    <n v="10"/>
    <s v="Saudi"/>
    <s v="Another Color"/>
    <s v="Full"/>
    <n v="4"/>
    <s v="Gas"/>
    <x v="1"/>
    <n v="203843"/>
    <s v="Riyadh"/>
    <x v="0"/>
    <n v="90000"/>
    <n v="58000"/>
    <n v="65000"/>
  </r>
  <r>
    <n v="1770"/>
    <x v="6"/>
    <n v="6"/>
    <n v="2014"/>
    <n v="11"/>
    <s v="Gulf Arabic"/>
    <s v="White"/>
    <s v="Semi Full"/>
    <n v="2.5"/>
    <s v="Gas"/>
    <x v="0"/>
    <n v="149000"/>
    <s v="Jeddah"/>
    <x v="3"/>
    <n v="45000"/>
    <n v="58000"/>
    <n v="56000"/>
  </r>
  <r>
    <n v="1771"/>
    <x v="0"/>
    <s v="Hilux"/>
    <n v="2018"/>
    <n v="7"/>
    <s v="Saudi"/>
    <s v="White"/>
    <s v="Standard"/>
    <n v="2.7"/>
    <s v="Gas"/>
    <x v="1"/>
    <n v="132000"/>
    <s v="Riyadh"/>
    <x v="0"/>
    <n v="77000"/>
    <n v="58000"/>
    <n v="65000"/>
  </r>
  <r>
    <n v="1772"/>
    <x v="0"/>
    <s v="Camry"/>
    <n v="2005"/>
    <n v="20"/>
    <s v="Unknown"/>
    <s v="Black"/>
    <s v="Full"/>
    <n v="2.5"/>
    <s v="Gas"/>
    <x v="0"/>
    <n v="437000"/>
    <s v="Qassim"/>
    <x v="6"/>
    <n v="13000"/>
    <n v="58000"/>
    <n v="65000"/>
  </r>
  <r>
    <n v="1773"/>
    <x v="0"/>
    <s v="Land Cruiser 70"/>
    <n v="2012"/>
    <n v="13"/>
    <s v="Gulf Arabic"/>
    <s v="Brown"/>
    <s v="Semi Full"/>
    <n v="4"/>
    <s v="Gas"/>
    <x v="1"/>
    <n v="286000"/>
    <s v="Tabouk"/>
    <x v="5"/>
    <n v="66000"/>
    <n v="58000"/>
    <n v="65000"/>
  </r>
  <r>
    <n v="1774"/>
    <x v="5"/>
    <s v="Behbehani"/>
    <n v="1984"/>
    <n v="41"/>
    <s v="Saudi"/>
    <s v="Red"/>
    <s v="Standard"/>
    <n v="1.7"/>
    <s v="Gas"/>
    <x v="0"/>
    <n v="238"/>
    <s v="Jeddah"/>
    <x v="3"/>
    <n v="55000"/>
    <n v="58000"/>
    <n v="72000"/>
  </r>
  <r>
    <n v="1775"/>
    <x v="0"/>
    <s v="Furniture"/>
    <n v="2016"/>
    <n v="9"/>
    <s v="Saudi"/>
    <s v="White"/>
    <s v="Full"/>
    <n v="4"/>
    <s v="Gas"/>
    <x v="0"/>
    <n v="235000"/>
    <s v="Taef"/>
    <x v="3"/>
    <n v="85000"/>
    <n v="58000"/>
    <n v="65000"/>
  </r>
  <r>
    <n v="1776"/>
    <x v="1"/>
    <s v="LX"/>
    <n v="2004"/>
    <n v="21"/>
    <s v="Other"/>
    <s v="Another Color"/>
    <s v="Full"/>
    <n v="4.7"/>
    <s v="Gas"/>
    <x v="0"/>
    <n v="274000"/>
    <s v="Riyadh"/>
    <x v="0"/>
    <n v="65000"/>
    <n v="58000"/>
    <n v="142000"/>
  </r>
  <r>
    <n v="1777"/>
    <x v="3"/>
    <s v="Flex"/>
    <n v="2014"/>
    <n v="11"/>
    <s v="Saudi"/>
    <s v="Brown"/>
    <s v="Semi Full"/>
    <n v="3.5"/>
    <s v="Gas"/>
    <x v="0"/>
    <n v="180000"/>
    <s v="Dammam"/>
    <x v="1"/>
    <n v="49000"/>
    <n v="58000"/>
    <n v="55000"/>
  </r>
  <r>
    <n v="1778"/>
    <x v="7"/>
    <s v="S"/>
    <n v="2007"/>
    <n v="18"/>
    <s v="Other"/>
    <s v="Bronze"/>
    <s v="Semi Full"/>
    <n v="3"/>
    <s v="Gas"/>
    <x v="0"/>
    <n v="200000"/>
    <s v="Dammam"/>
    <x v="1"/>
    <n v="75000"/>
    <n v="58000"/>
    <n v="145000"/>
  </r>
  <r>
    <n v="1779"/>
    <x v="10"/>
    <s v="Accent"/>
    <n v="2018"/>
    <n v="7"/>
    <s v="Saudi"/>
    <s v="White"/>
    <s v="Standard"/>
    <n v="1.4"/>
    <s v="Gas"/>
    <x v="0"/>
    <n v="104681"/>
    <s v="Riyadh"/>
    <x v="0"/>
    <n v="36500"/>
    <n v="58000"/>
    <n v="42000"/>
  </r>
  <r>
    <n v="1780"/>
    <x v="24"/>
    <s v="The 5"/>
    <n v="2016"/>
    <n v="9"/>
    <s v="Saudi"/>
    <s v="Silver"/>
    <s v="Full"/>
    <n v="2"/>
    <s v="Gas"/>
    <x v="0"/>
    <n v="120000"/>
    <s v="Riyadh"/>
    <x v="0"/>
    <n v="61000"/>
    <n v="58000"/>
    <n v="110000"/>
  </r>
  <r>
    <n v="1781"/>
    <x v="7"/>
    <s v="GLC"/>
    <n v="2018"/>
    <n v="7"/>
    <s v="Gulf Arabic"/>
    <s v="White"/>
    <s v="Full"/>
    <n v="2"/>
    <s v="Gas"/>
    <x v="0"/>
    <n v="51000"/>
    <s v="Riyadh"/>
    <x v="0"/>
    <n v="185000"/>
    <n v="58000"/>
    <n v="145000"/>
  </r>
  <r>
    <n v="1782"/>
    <x v="0"/>
    <s v="Avalon"/>
    <n v="2013"/>
    <n v="12"/>
    <s v="Saudi"/>
    <s v="White"/>
    <s v="Full"/>
    <n v="3.5"/>
    <s v="Gas"/>
    <x v="0"/>
    <n v="200300"/>
    <s v="Riyadh"/>
    <x v="0"/>
    <n v="43000"/>
    <n v="58000"/>
    <n v="65000"/>
  </r>
  <r>
    <n v="1783"/>
    <x v="13"/>
    <s v="Odyssey"/>
    <n v="2015"/>
    <n v="10"/>
    <s v="Saudi"/>
    <s v="White"/>
    <s v="Full"/>
    <n v="3.5"/>
    <s v="Gas"/>
    <x v="0"/>
    <n v="143000"/>
    <s v="Dammam"/>
    <x v="1"/>
    <n v="74000"/>
    <n v="58000"/>
    <n v="60500"/>
  </r>
  <r>
    <n v="1784"/>
    <x v="0"/>
    <s v="Hiace"/>
    <n v="2016"/>
    <n v="9"/>
    <s v="Saudi"/>
    <s v="White"/>
    <s v="Standard"/>
    <n v="2.7"/>
    <s v="Gas"/>
    <x v="1"/>
    <n v="331000"/>
    <s v="Riyadh"/>
    <x v="0"/>
    <n v="62000"/>
    <n v="58000"/>
    <n v="65000"/>
  </r>
  <r>
    <n v="1785"/>
    <x v="0"/>
    <s v="Camry"/>
    <n v="2017"/>
    <n v="8"/>
    <s v="Saudi"/>
    <s v="Grey"/>
    <s v="Standard"/>
    <n v="2.5"/>
    <s v="Gas"/>
    <x v="0"/>
    <n v="180000"/>
    <s v="Dammam"/>
    <x v="1"/>
    <n v="58000"/>
    <n v="58000"/>
    <n v="65000"/>
  </r>
  <r>
    <n v="1786"/>
    <x v="11"/>
    <s v="Tahoe"/>
    <n v="2010"/>
    <n v="15"/>
    <s v="Saudi"/>
    <s v="White"/>
    <s v="Full"/>
    <n v="2.7"/>
    <s v="Gas"/>
    <x v="0"/>
    <n v="260000"/>
    <s v="Riyadh"/>
    <x v="0"/>
    <n v="65000"/>
    <n v="58000"/>
    <n v="60000"/>
  </r>
  <r>
    <n v="1787"/>
    <x v="11"/>
    <s v="Malibu"/>
    <n v="2020"/>
    <n v="5"/>
    <s v="Saudi"/>
    <s v="Black"/>
    <s v="Standard"/>
    <n v="1.5"/>
    <s v="Gas"/>
    <x v="0"/>
    <n v="62000"/>
    <s v="Abha"/>
    <x v="7"/>
    <n v="57000"/>
    <n v="58000"/>
    <n v="60000"/>
  </r>
  <r>
    <n v="1788"/>
    <x v="0"/>
    <s v="Hiace"/>
    <n v="2017"/>
    <n v="8"/>
    <s v="Saudi"/>
    <s v="White"/>
    <s v="Standard"/>
    <n v="2.7"/>
    <s v="Gas"/>
    <x v="1"/>
    <n v="143594"/>
    <s v="Riyadh"/>
    <x v="0"/>
    <n v="69000"/>
    <n v="58000"/>
    <n v="65000"/>
  </r>
  <r>
    <n v="1789"/>
    <x v="4"/>
    <s v="Sunny"/>
    <n v="2011"/>
    <n v="14"/>
    <s v="Saudi"/>
    <s v="Silver"/>
    <s v="Semi Full"/>
    <n v="1.6"/>
    <s v="Gas"/>
    <x v="0"/>
    <n v="212000"/>
    <s v="Riyadh"/>
    <x v="0"/>
    <n v="15000"/>
    <n v="58000"/>
    <n v="36500"/>
  </r>
  <r>
    <n v="1790"/>
    <x v="0"/>
    <s v="Land Cruiser"/>
    <n v="2015"/>
    <n v="10"/>
    <s v="Saudi"/>
    <s v="White"/>
    <s v="Full"/>
    <n v="4"/>
    <s v="Gas"/>
    <x v="1"/>
    <n v="136000"/>
    <s v="Riyadh"/>
    <x v="0"/>
    <n v="140000"/>
    <n v="58000"/>
    <n v="65000"/>
  </r>
  <r>
    <n v="1791"/>
    <x v="5"/>
    <s v="Yukon"/>
    <n v="2018"/>
    <n v="7"/>
    <s v="Saudi"/>
    <s v="White"/>
    <s v="Standard"/>
    <n v="5.3"/>
    <s v="Gas"/>
    <x v="0"/>
    <n v="133634"/>
    <s v="Riyadh"/>
    <x v="0"/>
    <n v="146500"/>
    <n v="58000"/>
    <n v="72000"/>
  </r>
  <r>
    <n v="1792"/>
    <x v="11"/>
    <s v="Tahoe"/>
    <n v="2016"/>
    <n v="9"/>
    <s v="Gulf Arabic"/>
    <s v="Golden"/>
    <s v="Semi Full"/>
    <n v="5.3"/>
    <s v="Gas"/>
    <x v="0"/>
    <n v="97000"/>
    <s v="Riyadh"/>
    <x v="0"/>
    <n v="135000"/>
    <n v="58000"/>
    <n v="60000"/>
  </r>
  <r>
    <n v="1793"/>
    <x v="21"/>
    <s v="Charger"/>
    <n v="2020"/>
    <n v="5"/>
    <s v="Saudi"/>
    <s v="Black"/>
    <s v="Semi Full"/>
    <n v="3.6"/>
    <s v="Gas"/>
    <x v="0"/>
    <n v="21000"/>
    <s v="Riyadh"/>
    <x v="0"/>
    <n v="120000"/>
    <n v="58000"/>
    <n v="71000"/>
  </r>
  <r>
    <n v="1794"/>
    <x v="0"/>
    <s v="Camry"/>
    <n v="2008"/>
    <n v="17"/>
    <s v="Saudi"/>
    <s v="Silver"/>
    <s v="Semi Full"/>
    <n v="2.5"/>
    <s v="Gas"/>
    <x v="0"/>
    <n v="468"/>
    <s v="Riyadh"/>
    <x v="0"/>
    <n v="22000"/>
    <n v="58000"/>
    <n v="65000"/>
  </r>
  <r>
    <n v="1795"/>
    <x v="1"/>
    <s v="RX"/>
    <n v="2016"/>
    <n v="9"/>
    <s v="Saudi"/>
    <s v="Golden"/>
    <s v="Full"/>
    <n v="3.5"/>
    <s v="Gas"/>
    <x v="0"/>
    <n v="104000"/>
    <s v="Riyadh"/>
    <x v="0"/>
    <n v="148000"/>
    <n v="58000"/>
    <n v="142000"/>
  </r>
  <r>
    <n v="1796"/>
    <x v="3"/>
    <s v="Fusion"/>
    <n v="2014"/>
    <n v="11"/>
    <s v="Saudi"/>
    <s v="White"/>
    <s v="Semi Full"/>
    <n v="2"/>
    <s v="Gas"/>
    <x v="0"/>
    <n v="260000"/>
    <s v="Riyadh"/>
    <x v="0"/>
    <n v="30000"/>
    <n v="58000"/>
    <n v="55000"/>
  </r>
  <r>
    <n v="1797"/>
    <x v="8"/>
    <s v="Sorento"/>
    <n v="2016"/>
    <n v="9"/>
    <s v="Gulf Arabic"/>
    <s v="White"/>
    <s v="Semi Full"/>
    <n v="3"/>
    <s v="Gas"/>
    <x v="0"/>
    <n v="51000"/>
    <s v="Qassim"/>
    <x v="6"/>
    <n v="62000"/>
    <n v="58000"/>
    <n v="40000"/>
  </r>
  <r>
    <n v="1798"/>
    <x v="8"/>
    <s v="Cadenza"/>
    <n v="2011"/>
    <n v="14"/>
    <s v="Gulf Arabic"/>
    <s v="White"/>
    <s v="Full"/>
    <n v="3.3"/>
    <s v="Gas"/>
    <x v="0"/>
    <n v="334624"/>
    <s v="Makkah"/>
    <x v="3"/>
    <n v="27500"/>
    <n v="58000"/>
    <n v="40000"/>
  </r>
  <r>
    <n v="1799"/>
    <x v="4"/>
    <s v="Sentra"/>
    <n v="2016"/>
    <n v="9"/>
    <s v="Gulf Arabic"/>
    <s v="Silver"/>
    <s v="Standard"/>
    <n v="1.6"/>
    <s v="Gas"/>
    <x v="0"/>
    <n v="93000"/>
    <s v="Qassim"/>
    <x v="6"/>
    <n v="33000"/>
    <n v="58000"/>
    <n v="36500"/>
  </r>
  <r>
    <n v="1800"/>
    <x v="11"/>
    <s v="Impala"/>
    <n v="2015"/>
    <n v="10"/>
    <s v="Other"/>
    <s v="Silver"/>
    <s v="Full"/>
    <n v="3.6"/>
    <s v="Gas"/>
    <x v="0"/>
    <n v="169000"/>
    <s v="Al-Ahsa"/>
    <x v="1"/>
    <n v="72000"/>
    <n v="58000"/>
    <n v="60000"/>
  </r>
  <r>
    <n v="1801"/>
    <x v="11"/>
    <s v="Tahoe"/>
    <n v="2008"/>
    <n v="17"/>
    <s v="Other"/>
    <s v="Another Color"/>
    <s v="Semi Full"/>
    <n v="5.3"/>
    <s v="Gas"/>
    <x v="0"/>
    <n v="300000"/>
    <s v="Aseer"/>
    <x v="4"/>
    <n v="35000"/>
    <n v="58000"/>
    <n v="60000"/>
  </r>
  <r>
    <n v="1802"/>
    <x v="3"/>
    <s v="Mustang"/>
    <n v="2010"/>
    <n v="15"/>
    <s v="Other"/>
    <s v="Grey"/>
    <s v="Full"/>
    <n v="4.5999999999999996"/>
    <s v="Gas"/>
    <x v="1"/>
    <n v="170"/>
    <s v="Dammam"/>
    <x v="1"/>
    <n v="42000"/>
    <n v="58000"/>
    <n v="55000"/>
  </r>
  <r>
    <n v="1803"/>
    <x v="3"/>
    <s v="Marquis"/>
    <n v="2009"/>
    <n v="16"/>
    <s v="Saudi"/>
    <s v="Black"/>
    <s v="Semi Full"/>
    <n v="4.5999999999999996"/>
    <s v="Gas"/>
    <x v="0"/>
    <n v="140000"/>
    <s v="Riyadh"/>
    <x v="0"/>
    <n v="22000"/>
    <n v="58000"/>
    <n v="55000"/>
  </r>
  <r>
    <n v="1804"/>
    <x v="7"/>
    <s v="C"/>
    <n v="2017"/>
    <n v="8"/>
    <s v="Other"/>
    <s v="Grey"/>
    <s v="Full"/>
    <n v="2"/>
    <s v="Gas"/>
    <x v="0"/>
    <n v="20000"/>
    <s v="Jeddah"/>
    <x v="3"/>
    <n v="180000"/>
    <n v="58000"/>
    <n v="145000"/>
  </r>
  <r>
    <n v="1805"/>
    <x v="8"/>
    <s v="Carenz"/>
    <n v="2008"/>
    <n v="17"/>
    <s v="Saudi"/>
    <s v="Another Color"/>
    <s v="Standard"/>
    <n v="2"/>
    <s v="Gas"/>
    <x v="1"/>
    <n v="350"/>
    <s v="Jeddah"/>
    <x v="3"/>
    <n v="12000"/>
    <n v="58000"/>
    <n v="40000"/>
  </r>
  <r>
    <n v="1806"/>
    <x v="10"/>
    <s v="Sonata"/>
    <n v="2020"/>
    <n v="5"/>
    <s v="Saudi"/>
    <s v="Golden"/>
    <s v="Semi Full"/>
    <n v="2.5"/>
    <s v="Gas"/>
    <x v="0"/>
    <n v="12000"/>
    <s v="Riyadh"/>
    <x v="0"/>
    <n v="78000"/>
    <n v="58000"/>
    <n v="42000"/>
  </r>
  <r>
    <n v="1807"/>
    <x v="11"/>
    <s v="Impala"/>
    <n v="2018"/>
    <n v="7"/>
    <s v="Saudi"/>
    <s v="Silver"/>
    <s v="Standard"/>
    <n v="3.6"/>
    <s v="Gas"/>
    <x v="0"/>
    <n v="63118"/>
    <s v="Riyadh"/>
    <x v="0"/>
    <n v="73500"/>
    <n v="58000"/>
    <n v="60000"/>
  </r>
  <r>
    <n v="1808"/>
    <x v="3"/>
    <s v="Van"/>
    <n v="2013"/>
    <n v="12"/>
    <s v="Saudi"/>
    <s v="White"/>
    <s v="Semi Full"/>
    <n v="6.8"/>
    <s v="Gas"/>
    <x v="0"/>
    <n v="40000"/>
    <s v="Abha"/>
    <x v="7"/>
    <n v="40000"/>
    <n v="58000"/>
    <n v="55000"/>
  </r>
  <r>
    <n v="1809"/>
    <x v="4"/>
    <s v="Sunny"/>
    <n v="2019"/>
    <n v="6"/>
    <s v="Saudi"/>
    <s v="Another Color"/>
    <s v="Standard"/>
    <n v="1.5"/>
    <s v="Gas"/>
    <x v="0"/>
    <n v="89000"/>
    <s v="Al-Medina"/>
    <x v="2"/>
    <n v="29000"/>
    <n v="58000"/>
    <n v="36500"/>
  </r>
  <r>
    <n v="1810"/>
    <x v="8"/>
    <s v="Picanto"/>
    <n v="2010"/>
    <n v="15"/>
    <s v="Saudi"/>
    <s v="Grey"/>
    <s v="Standard"/>
    <n v="1"/>
    <s v="Gas"/>
    <x v="1"/>
    <n v="200000"/>
    <s v="Jeddah"/>
    <x v="3"/>
    <n v="10000"/>
    <n v="58000"/>
    <n v="40000"/>
  </r>
  <r>
    <n v="1811"/>
    <x v="24"/>
    <s v="The 5"/>
    <n v="2019"/>
    <n v="6"/>
    <s v="Saudi"/>
    <s v="White"/>
    <s v="Semi Full"/>
    <n v="2"/>
    <s v="Gas"/>
    <x v="0"/>
    <n v="29900"/>
    <s v="Jeddah"/>
    <x v="3"/>
    <n v="150000"/>
    <n v="58000"/>
    <n v="110000"/>
  </r>
  <r>
    <n v="1812"/>
    <x v="33"/>
    <s v="C300"/>
    <n v="2017"/>
    <n v="8"/>
    <s v="Saudi"/>
    <s v="Grey"/>
    <s v="Full"/>
    <n v="5.7"/>
    <s v="Gas"/>
    <x v="0"/>
    <n v="130000"/>
    <s v="Riyadh"/>
    <x v="0"/>
    <n v="88000"/>
    <n v="58000"/>
    <n v="70000"/>
  </r>
  <r>
    <n v="1813"/>
    <x v="8"/>
    <s v="Optima"/>
    <n v="2018"/>
    <n v="7"/>
    <s v="Saudi"/>
    <s v="Grey"/>
    <s v="Standard"/>
    <n v="2.4"/>
    <s v="Gas"/>
    <x v="0"/>
    <n v="40000"/>
    <s v="Riyadh"/>
    <x v="0"/>
    <n v="55000"/>
    <n v="58000"/>
    <n v="40000"/>
  </r>
  <r>
    <n v="1814"/>
    <x v="4"/>
    <s v="VTC"/>
    <n v="2019"/>
    <n v="6"/>
    <s v="Other"/>
    <s v="White"/>
    <s v="Full"/>
    <n v="4.8"/>
    <s v="Gas"/>
    <x v="0"/>
    <n v="39000"/>
    <s v="Abha"/>
    <x v="7"/>
    <n v="145000"/>
    <n v="58000"/>
    <n v="36500"/>
  </r>
  <r>
    <n v="1815"/>
    <x v="3"/>
    <s v="Marquis"/>
    <n v="2009"/>
    <n v="16"/>
    <s v="Saudi"/>
    <s v="Golden"/>
    <s v="Semi Full"/>
    <n v="4.5999999999999996"/>
    <s v="Gas"/>
    <x v="0"/>
    <n v="300000"/>
    <s v="Riyadh"/>
    <x v="0"/>
    <n v="17000"/>
    <n v="58000"/>
    <n v="55000"/>
  </r>
  <r>
    <n v="1816"/>
    <x v="8"/>
    <s v="Rio"/>
    <n v="2016"/>
    <n v="9"/>
    <s v="Saudi"/>
    <s v="Red"/>
    <s v="Standard"/>
    <n v="1.6"/>
    <s v="Gas"/>
    <x v="0"/>
    <n v="80000"/>
    <s v="Makkah"/>
    <x v="3"/>
    <n v="25000"/>
    <n v="58000"/>
    <n v="40000"/>
  </r>
  <r>
    <n v="1817"/>
    <x v="4"/>
    <s v="Sunny"/>
    <n v="2019"/>
    <n v="6"/>
    <s v="Saudi"/>
    <s v="Brown"/>
    <s v="Standard"/>
    <n v="1.5"/>
    <s v="Gas"/>
    <x v="0"/>
    <n v="60700"/>
    <s v="Dammam"/>
    <x v="1"/>
    <n v="33000"/>
    <n v="58000"/>
    <n v="36500"/>
  </r>
  <r>
    <n v="1818"/>
    <x v="5"/>
    <s v="Sierra"/>
    <n v="2014"/>
    <n v="11"/>
    <s v="Saudi"/>
    <s v="Brown"/>
    <s v="Semi Full"/>
    <n v="5.3"/>
    <s v="Gas"/>
    <x v="0"/>
    <n v="155000"/>
    <s v="Riyadh"/>
    <x v="0"/>
    <n v="66500"/>
    <n v="58000"/>
    <n v="72000"/>
  </r>
  <r>
    <n v="1819"/>
    <x v="4"/>
    <s v="X-Trail"/>
    <n v="2018"/>
    <n v="7"/>
    <s v="Saudi"/>
    <s v="Brown"/>
    <s v="Standard"/>
    <n v="2.5"/>
    <s v="Gas"/>
    <x v="0"/>
    <n v="30507"/>
    <s v="Riyadh"/>
    <x v="0"/>
    <n v="69500"/>
    <n v="58000"/>
    <n v="36500"/>
  </r>
  <r>
    <n v="1820"/>
    <x v="23"/>
    <s v="A3"/>
    <n v="2016"/>
    <n v="9"/>
    <s v="Saudi"/>
    <s v="Red"/>
    <s v="Semi Full"/>
    <n v="1.4"/>
    <s v="Gas"/>
    <x v="0"/>
    <n v="70278"/>
    <s v="Riyadh"/>
    <x v="0"/>
    <n v="69500"/>
    <n v="58000"/>
    <n v="91000"/>
  </r>
  <r>
    <n v="1821"/>
    <x v="3"/>
    <s v="Taurus"/>
    <n v="2016"/>
    <n v="9"/>
    <s v="Saudi"/>
    <s v="Another Color"/>
    <s v="Standard"/>
    <n v="3.5"/>
    <s v="Gas"/>
    <x v="0"/>
    <n v="152000"/>
    <s v="Riyadh"/>
    <x v="0"/>
    <n v="60000"/>
    <n v="58000"/>
    <n v="55000"/>
  </r>
  <r>
    <n v="1822"/>
    <x v="1"/>
    <s v="GS"/>
    <n v="2019"/>
    <n v="6"/>
    <s v="Gulf Arabic"/>
    <s v="Grey"/>
    <s v="Semi Full"/>
    <n v="3.5"/>
    <s v="Gas"/>
    <x v="0"/>
    <n v="62000"/>
    <s v="Riyadh"/>
    <x v="0"/>
    <n v="170000"/>
    <n v="58000"/>
    <n v="142000"/>
  </r>
  <r>
    <n v="1823"/>
    <x v="8"/>
    <s v="Cerato"/>
    <n v="2019"/>
    <n v="6"/>
    <s v="Saudi"/>
    <s v="White"/>
    <s v="Standard"/>
    <n v="1.6"/>
    <s v="Gas"/>
    <x v="0"/>
    <n v="43632"/>
    <s v="Jeddah"/>
    <x v="3"/>
    <n v="45500"/>
    <n v="58000"/>
    <n v="40000"/>
  </r>
  <r>
    <n v="1824"/>
    <x v="11"/>
    <s v="Impala"/>
    <n v="2016"/>
    <n v="9"/>
    <s v="Gulf Arabic"/>
    <s v="White"/>
    <s v="Full"/>
    <n v="3.5"/>
    <s v="Gas"/>
    <x v="0"/>
    <n v="152000"/>
    <s v="Riyadh"/>
    <x v="0"/>
    <n v="70000"/>
    <n v="58000"/>
    <n v="60000"/>
  </r>
  <r>
    <n v="1825"/>
    <x v="3"/>
    <s v="Echo Sport"/>
    <n v="2015"/>
    <n v="10"/>
    <s v="Saudi"/>
    <s v="White"/>
    <s v="Standard"/>
    <n v="1.4"/>
    <s v="Gas"/>
    <x v="0"/>
    <n v="101600"/>
    <s v="Riyadh"/>
    <x v="0"/>
    <n v="28000"/>
    <n v="58000"/>
    <n v="55000"/>
  </r>
  <r>
    <n v="1826"/>
    <x v="5"/>
    <s v="Yukon"/>
    <n v="2018"/>
    <n v="7"/>
    <s v="Saudi"/>
    <s v="White"/>
    <s v="Standard"/>
    <n v="5.3"/>
    <s v="Gas"/>
    <x v="0"/>
    <n v="87656"/>
    <s v="Riyadh"/>
    <x v="0"/>
    <n v="146500"/>
    <n v="58000"/>
    <n v="72000"/>
  </r>
  <r>
    <n v="1827"/>
    <x v="4"/>
    <s v="Sunny"/>
    <n v="2018"/>
    <n v="7"/>
    <s v="Saudi"/>
    <s v="White"/>
    <s v="Standard"/>
    <n v="1.5"/>
    <s v="Gas"/>
    <x v="0"/>
    <n v="52000"/>
    <s v="Riyadh"/>
    <x v="0"/>
    <n v="31000"/>
    <n v="58000"/>
    <n v="36500"/>
  </r>
  <r>
    <n v="1828"/>
    <x v="3"/>
    <s v="Expedition"/>
    <n v="2012"/>
    <n v="13"/>
    <s v="Saudi"/>
    <s v="White"/>
    <s v="Semi Full"/>
    <n v="5.4"/>
    <s v="Gas"/>
    <x v="0"/>
    <n v="177078"/>
    <s v="Riyadh"/>
    <x v="0"/>
    <n v="51000"/>
    <n v="58000"/>
    <n v="55000"/>
  </r>
  <r>
    <n v="1829"/>
    <x v="8"/>
    <s v="Optima"/>
    <n v="2015"/>
    <n v="10"/>
    <s v="Saudi"/>
    <s v="White"/>
    <s v="Standard"/>
    <n v="2.4"/>
    <s v="Gas"/>
    <x v="1"/>
    <n v="104000"/>
    <s v="Riyadh"/>
    <x v="0"/>
    <n v="25000"/>
    <n v="58000"/>
    <n v="40000"/>
  </r>
  <r>
    <n v="1830"/>
    <x v="11"/>
    <s v="Tahoe"/>
    <n v="2007"/>
    <n v="18"/>
    <s v="Saudi"/>
    <s v="Blue"/>
    <s v="Full"/>
    <n v="5.6"/>
    <s v="Gas"/>
    <x v="0"/>
    <n v="257000"/>
    <s v="Jeddah"/>
    <x v="3"/>
    <n v="35000"/>
    <n v="58000"/>
    <n v="60000"/>
  </r>
  <r>
    <n v="1831"/>
    <x v="8"/>
    <s v="Optima"/>
    <n v="2018"/>
    <n v="7"/>
    <s v="Gulf Arabic"/>
    <s v="White"/>
    <s v="Full"/>
    <n v="2.4"/>
    <s v="Gas"/>
    <x v="0"/>
    <n v="83000"/>
    <s v="Dammam"/>
    <x v="1"/>
    <n v="75000"/>
    <n v="58000"/>
    <n v="40000"/>
  </r>
  <r>
    <n v="1832"/>
    <x v="4"/>
    <s v="Datsun"/>
    <n v="2014"/>
    <n v="11"/>
    <s v="Other"/>
    <s v="White"/>
    <s v="Standard"/>
    <n v="2.4"/>
    <s v="Gas"/>
    <x v="1"/>
    <n v="282"/>
    <s v="Riyadh"/>
    <x v="0"/>
    <n v="24000"/>
    <n v="58000"/>
    <n v="36500"/>
  </r>
  <r>
    <n v="1833"/>
    <x v="7"/>
    <s v="GLC"/>
    <n v="2017"/>
    <n v="8"/>
    <s v="Gulf Arabic"/>
    <s v="White"/>
    <s v="Full"/>
    <n v="2"/>
    <s v="Gas"/>
    <x v="1"/>
    <n v="143000"/>
    <s v="Riyadh"/>
    <x v="0"/>
    <n v="155000"/>
    <n v="58000"/>
    <n v="145000"/>
  </r>
  <r>
    <n v="1834"/>
    <x v="22"/>
    <s v="CC"/>
    <n v="2012"/>
    <n v="13"/>
    <s v="Saudi"/>
    <s v="Black"/>
    <s v="Full"/>
    <n v="2"/>
    <s v="Gas"/>
    <x v="0"/>
    <n v="210000"/>
    <s v="Al-Ahsa"/>
    <x v="1"/>
    <n v="27000"/>
    <n v="58000"/>
    <n v="49500"/>
  </r>
  <r>
    <n v="1835"/>
    <x v="6"/>
    <s v="CX3"/>
    <n v="2018"/>
    <n v="7"/>
    <s v="Saudi"/>
    <s v="White"/>
    <s v="Standard"/>
    <n v="2"/>
    <s v="Gas"/>
    <x v="0"/>
    <n v="30000"/>
    <s v="Al-Medina"/>
    <x v="2"/>
    <n v="54000"/>
    <n v="58000"/>
    <n v="56000"/>
  </r>
  <r>
    <n v="1836"/>
    <x v="0"/>
    <s v="Land Cruiser 70"/>
    <n v="2006"/>
    <n v="19"/>
    <s v="Saudi"/>
    <s v="Another Color"/>
    <s v="Semi Full"/>
    <n v="2.7"/>
    <s v="Gas"/>
    <x v="1"/>
    <n v="250"/>
    <s v="Al-Baha"/>
    <x v="4"/>
    <n v="33000"/>
    <n v="58000"/>
    <n v="65000"/>
  </r>
  <r>
    <n v="1837"/>
    <x v="4"/>
    <s v="Patrol"/>
    <n v="2015"/>
    <n v="10"/>
    <s v="Saudi"/>
    <s v="White"/>
    <s v="Full"/>
    <n v="4.8"/>
    <s v="Gas"/>
    <x v="0"/>
    <n v="130000"/>
    <s v="Dammam"/>
    <x v="1"/>
    <n v="82000"/>
    <n v="58000"/>
    <n v="36500"/>
  </r>
  <r>
    <n v="1838"/>
    <x v="3"/>
    <s v="Fusion"/>
    <n v="2012"/>
    <n v="13"/>
    <s v="Other"/>
    <s v="Silver"/>
    <s v="Semi Full"/>
    <n v="2.5"/>
    <s v="Gas"/>
    <x v="0"/>
    <n v="300000"/>
    <s v="Dammam"/>
    <x v="1"/>
    <n v="18000"/>
    <n v="58000"/>
    <n v="55000"/>
  </r>
  <r>
    <n v="1839"/>
    <x v="11"/>
    <s v="Camaro"/>
    <n v="2018"/>
    <n v="7"/>
    <s v="Other"/>
    <s v="Black"/>
    <s v="Full"/>
    <n v="3.6"/>
    <s v="Gas"/>
    <x v="0"/>
    <n v="118000"/>
    <s v="Dammam"/>
    <x v="1"/>
    <n v="119000"/>
    <n v="58000"/>
    <n v="60000"/>
  </r>
  <r>
    <n v="1840"/>
    <x v="1"/>
    <s v="LX"/>
    <n v="2017"/>
    <n v="8"/>
    <s v="Gulf Arabic"/>
    <s v="Bronze"/>
    <s v="Full"/>
    <n v="5.7"/>
    <s v="Gas"/>
    <x v="0"/>
    <n v="68000"/>
    <s v="Dammam"/>
    <x v="1"/>
    <n v="342000"/>
    <n v="58000"/>
    <n v="142000"/>
  </r>
  <r>
    <n v="1841"/>
    <x v="8"/>
    <s v="Optima"/>
    <n v="2014"/>
    <n v="11"/>
    <s v="Gulf Arabic"/>
    <s v="Silver"/>
    <s v="Full"/>
    <n v="2.4"/>
    <s v="Gas"/>
    <x v="0"/>
    <n v="200"/>
    <s v="Al-Medina"/>
    <x v="2"/>
    <n v="45000"/>
    <n v="58000"/>
    <n v="40000"/>
  </r>
  <r>
    <n v="1842"/>
    <x v="0"/>
    <s v="Land Cruiser"/>
    <n v="2014"/>
    <n v="11"/>
    <s v="Saudi"/>
    <s v="White"/>
    <s v="Full"/>
    <n v="4.5999999999999996"/>
    <s v="Gas"/>
    <x v="0"/>
    <n v="156000"/>
    <s v="Qassim"/>
    <x v="6"/>
    <n v="143000"/>
    <n v="58000"/>
    <n v="65000"/>
  </r>
  <r>
    <n v="1843"/>
    <x v="8"/>
    <s v="Cadenza"/>
    <n v="2020"/>
    <n v="5"/>
    <s v="Saudi"/>
    <s v="Silver"/>
    <s v="Semi Full"/>
    <n v="3.5"/>
    <s v="Gas"/>
    <x v="0"/>
    <n v="23000"/>
    <s v="Riyadh"/>
    <x v="0"/>
    <n v="95000"/>
    <n v="58000"/>
    <n v="40000"/>
  </r>
  <r>
    <n v="1844"/>
    <x v="12"/>
    <n v="500"/>
    <n v="2019"/>
    <n v="6"/>
    <s v="Saudi"/>
    <s v="Another Color"/>
    <s v="Full"/>
    <n v="1.4"/>
    <s v="Gas"/>
    <x v="0"/>
    <n v="17000"/>
    <s v="Dammam"/>
    <x v="1"/>
    <n v="70000"/>
    <n v="58000"/>
    <n v="62000"/>
  </r>
  <r>
    <n v="1845"/>
    <x v="8"/>
    <s v="Rio"/>
    <n v="2019"/>
    <n v="6"/>
    <s v="Saudi"/>
    <s v="Bronze"/>
    <s v="Standard"/>
    <n v="1.4"/>
    <s v="Gas"/>
    <x v="0"/>
    <n v="72000"/>
    <s v="Dammam"/>
    <x v="1"/>
    <n v="36500"/>
    <n v="58000"/>
    <n v="40000"/>
  </r>
  <r>
    <n v="1846"/>
    <x v="0"/>
    <s v="Camry"/>
    <n v="2001"/>
    <n v="24"/>
    <s v="Saudi"/>
    <s v="Green"/>
    <s v="Standard"/>
    <n v="1.4"/>
    <s v="Gas"/>
    <x v="1"/>
    <n v="300"/>
    <s v="Qassim"/>
    <x v="6"/>
    <n v="13500"/>
    <n v="58000"/>
    <n v="65000"/>
  </r>
  <r>
    <n v="1847"/>
    <x v="3"/>
    <s v="Expedition"/>
    <n v="2014"/>
    <n v="11"/>
    <s v="Saudi"/>
    <s v="Black"/>
    <s v="Semi Full"/>
    <n v="5.4"/>
    <s v="Gas"/>
    <x v="0"/>
    <n v="184000"/>
    <s v="Jubail"/>
    <x v="1"/>
    <n v="52000"/>
    <n v="58000"/>
    <n v="55000"/>
  </r>
  <r>
    <n v="1848"/>
    <x v="7"/>
    <s v="C"/>
    <n v="2017"/>
    <n v="8"/>
    <s v="Other"/>
    <s v="Grey"/>
    <s v="Full"/>
    <n v="3"/>
    <s v="Gas"/>
    <x v="0"/>
    <n v="210000"/>
    <s v="Riyadh"/>
    <x v="0"/>
    <n v="210000"/>
    <n v="58000"/>
    <n v="145000"/>
  </r>
  <r>
    <n v="1849"/>
    <x v="8"/>
    <s v="Sportage"/>
    <n v="2015"/>
    <n v="10"/>
    <s v="Unknown"/>
    <s v="Red"/>
    <s v="Standard"/>
    <n v="2.4"/>
    <s v="Gas"/>
    <x v="0"/>
    <n v="147000"/>
    <s v="Riyadh"/>
    <x v="0"/>
    <n v="38000"/>
    <n v="58000"/>
    <n v="40000"/>
  </r>
  <r>
    <n v="1850"/>
    <x v="0"/>
    <s v="Furniture"/>
    <n v="2019"/>
    <n v="6"/>
    <s v="Saudi"/>
    <s v="White"/>
    <s v="Full"/>
    <n v="4"/>
    <s v="Gas"/>
    <x v="0"/>
    <n v="113000"/>
    <s v="Riyadh"/>
    <x v="0"/>
    <n v="105000"/>
    <n v="58000"/>
    <n v="65000"/>
  </r>
  <r>
    <n v="1851"/>
    <x v="6"/>
    <n v="3"/>
    <n v="2019"/>
    <n v="6"/>
    <s v="Saudi"/>
    <s v="White"/>
    <s v="Standard"/>
    <n v="1.6"/>
    <s v="Gas"/>
    <x v="0"/>
    <n v="53000"/>
    <s v="Al-Medina"/>
    <x v="2"/>
    <n v="46500"/>
    <n v="58000"/>
    <n v="56000"/>
  </r>
  <r>
    <n v="1852"/>
    <x v="4"/>
    <s v="X-Trail"/>
    <n v="2020"/>
    <n v="5"/>
    <s v="Saudi"/>
    <s v="Brown"/>
    <s v="Semi Full"/>
    <n v="2.5"/>
    <s v="Gas"/>
    <x v="0"/>
    <n v="24000"/>
    <s v="Al-Medina"/>
    <x v="2"/>
    <n v="70000"/>
    <n v="58000"/>
    <n v="36500"/>
  </r>
  <r>
    <n v="1853"/>
    <x v="4"/>
    <s v="X-Trail"/>
    <n v="2016"/>
    <n v="9"/>
    <s v="Saudi"/>
    <s v="Another Color"/>
    <s v="Full"/>
    <n v="2.7"/>
    <s v="Gas"/>
    <x v="0"/>
    <n v="65000"/>
    <s v="Riyadh"/>
    <x v="0"/>
    <n v="52000"/>
    <n v="58000"/>
    <n v="36500"/>
  </r>
  <r>
    <n v="1854"/>
    <x v="0"/>
    <s v="Land Cruiser"/>
    <n v="2020"/>
    <n v="5"/>
    <s v="Saudi"/>
    <s v="White"/>
    <s v="Semi Full"/>
    <n v="4.5"/>
    <s v="Diesel"/>
    <x v="0"/>
    <n v="10000"/>
    <s v="Riyadh"/>
    <x v="0"/>
    <n v="259000"/>
    <n v="58000"/>
    <n v="65000"/>
  </r>
  <r>
    <n v="1855"/>
    <x v="0"/>
    <s v="Camry"/>
    <n v="2019"/>
    <n v="6"/>
    <s v="Saudi"/>
    <s v="Bronze"/>
    <s v="Standard"/>
    <n v="2.5"/>
    <s v="Gas"/>
    <x v="0"/>
    <n v="88000"/>
    <s v="Riyadh"/>
    <x v="0"/>
    <n v="70000"/>
    <n v="58000"/>
    <n v="65000"/>
  </r>
  <r>
    <n v="1856"/>
    <x v="6"/>
    <s v="CX5"/>
    <n v="2019"/>
    <n v="6"/>
    <s v="Saudi"/>
    <s v="Navy"/>
    <s v="Full"/>
    <n v="2.5"/>
    <s v="Gas"/>
    <x v="0"/>
    <n v="33000"/>
    <s v="Riyadh"/>
    <x v="0"/>
    <n v="102000"/>
    <n v="58000"/>
    <n v="56000"/>
  </r>
  <r>
    <n v="1857"/>
    <x v="10"/>
    <s v="Accent"/>
    <n v="2019"/>
    <n v="6"/>
    <s v="Saudi"/>
    <s v="Blue"/>
    <s v="Standard"/>
    <n v="1.4"/>
    <s v="Gas"/>
    <x v="0"/>
    <n v="65392"/>
    <s v="Al-Ahsa"/>
    <x v="1"/>
    <n v="37000"/>
    <n v="58000"/>
    <n v="42000"/>
  </r>
  <r>
    <n v="1858"/>
    <x v="0"/>
    <s v="Corolla"/>
    <n v="2013"/>
    <n v="12"/>
    <s v="Saudi"/>
    <s v="White"/>
    <s v="Standard"/>
    <n v="1.6"/>
    <s v="Gas"/>
    <x v="0"/>
    <n v="233000"/>
    <s v="Jubail"/>
    <x v="1"/>
    <n v="25000"/>
    <n v="58000"/>
    <n v="65000"/>
  </r>
  <r>
    <n v="1859"/>
    <x v="21"/>
    <s v="Charger"/>
    <n v="2018"/>
    <n v="7"/>
    <s v="Saudi"/>
    <s v="Another Color"/>
    <s v="Full"/>
    <n v="5.7"/>
    <s v="Gas"/>
    <x v="0"/>
    <n v="85000"/>
    <s v="Aseer"/>
    <x v="4"/>
    <n v="130000"/>
    <n v="58000"/>
    <n v="71000"/>
  </r>
  <r>
    <n v="1860"/>
    <x v="4"/>
    <s v="Pathfinder"/>
    <n v="2006"/>
    <n v="19"/>
    <s v="Saudi"/>
    <s v="Blue"/>
    <s v="Semi Full"/>
    <n v="3.5"/>
    <s v="Gas"/>
    <x v="0"/>
    <n v="300000"/>
    <s v="Riyadh"/>
    <x v="0"/>
    <n v="13000"/>
    <n v="58000"/>
    <n v="36500"/>
  </r>
  <r>
    <n v="1861"/>
    <x v="4"/>
    <s v="VTC"/>
    <n v="1998"/>
    <n v="27"/>
    <s v="Saudi"/>
    <s v="Another Color"/>
    <s v="Standard"/>
    <n v="4"/>
    <s v="Gas"/>
    <x v="1"/>
    <n v="415000"/>
    <s v="Dammam"/>
    <x v="1"/>
    <n v="21000"/>
    <n v="58000"/>
    <n v="36500"/>
  </r>
  <r>
    <n v="1862"/>
    <x v="21"/>
    <s v="Challenger"/>
    <n v="2015"/>
    <n v="10"/>
    <s v="Saudi"/>
    <s v="Silver"/>
    <s v="Semi Full"/>
    <n v="3.6"/>
    <s v="Gas"/>
    <x v="0"/>
    <n v="260"/>
    <s v="Jeddah"/>
    <x v="3"/>
    <n v="55000"/>
    <n v="58000"/>
    <n v="71000"/>
  </r>
  <r>
    <n v="1863"/>
    <x v="16"/>
    <s v="F-Pace"/>
    <n v="2017"/>
    <n v="8"/>
    <s v="Other"/>
    <s v="White"/>
    <s v="Semi Full"/>
    <n v="2"/>
    <s v="Diesel"/>
    <x v="0"/>
    <n v="199"/>
    <s v="Riyadh"/>
    <x v="0"/>
    <n v="155000"/>
    <n v="58000"/>
    <n v="155000"/>
  </r>
  <r>
    <n v="1864"/>
    <x v="15"/>
    <s v="Koleos"/>
    <n v="2017"/>
    <n v="8"/>
    <s v="Saudi"/>
    <s v="Black"/>
    <s v="Full"/>
    <n v="2.5"/>
    <s v="Gas"/>
    <x v="0"/>
    <n v="103503"/>
    <s v="Riyadh"/>
    <x v="0"/>
    <n v="64000"/>
    <n v="58000"/>
    <n v="26000"/>
  </r>
  <r>
    <n v="1865"/>
    <x v="10"/>
    <s v="Senta fe"/>
    <n v="2016"/>
    <n v="9"/>
    <s v="Gulf Arabic"/>
    <s v="Red"/>
    <s v="Semi Full"/>
    <n v="3.3"/>
    <s v="Gas"/>
    <x v="0"/>
    <n v="138675"/>
    <s v="Qassim"/>
    <x v="6"/>
    <n v="60000"/>
    <n v="58000"/>
    <n v="42000"/>
  </r>
  <r>
    <n v="1866"/>
    <x v="2"/>
    <s v="Cherokee"/>
    <n v="1999"/>
    <n v="26"/>
    <s v="Other"/>
    <s v="Black"/>
    <s v="Full"/>
    <n v="2.1"/>
    <s v="Gas"/>
    <x v="0"/>
    <n v="250000"/>
    <s v="Jeddah"/>
    <x v="3"/>
    <n v="15000"/>
    <n v="58000"/>
    <n v="83000"/>
  </r>
  <r>
    <n v="1867"/>
    <x v="0"/>
    <s v="Hilux"/>
    <n v="2016"/>
    <n v="9"/>
    <s v="Gulf Arabic"/>
    <s v="White"/>
    <s v="Full"/>
    <n v="2.7"/>
    <s v="Gas"/>
    <x v="1"/>
    <n v="161000"/>
    <s v="Arar"/>
    <x v="10"/>
    <n v="68000"/>
    <n v="58000"/>
    <n v="65000"/>
  </r>
  <r>
    <n v="1868"/>
    <x v="0"/>
    <s v="Avalon"/>
    <n v="2014"/>
    <n v="11"/>
    <s v="Saudi"/>
    <s v="White"/>
    <s v="Standard"/>
    <n v="3.5"/>
    <s v="Gas"/>
    <x v="0"/>
    <n v="155000"/>
    <s v="Hail"/>
    <x v="8"/>
    <n v="70000"/>
    <n v="58000"/>
    <n v="65000"/>
  </r>
  <r>
    <n v="1869"/>
    <x v="11"/>
    <s v="Blazer"/>
    <n v="2013"/>
    <n v="12"/>
    <s v="Saudi"/>
    <s v="Silver"/>
    <s v="Standard"/>
    <n v="3.6"/>
    <s v="Gas"/>
    <x v="0"/>
    <n v="177560"/>
    <s v="Dammam"/>
    <x v="1"/>
    <n v="35000"/>
    <n v="58000"/>
    <n v="60000"/>
  </r>
  <r>
    <n v="1870"/>
    <x v="34"/>
    <s v="FX"/>
    <n v="2012"/>
    <n v="13"/>
    <s v="Gulf Arabic"/>
    <s v="Black"/>
    <s v="Full"/>
    <n v="5.3"/>
    <s v="Gas"/>
    <x v="0"/>
    <n v="235000"/>
    <s v="Jeddah"/>
    <x v="3"/>
    <n v="59500"/>
    <n v="58000"/>
    <n v="73500"/>
  </r>
  <r>
    <n v="1871"/>
    <x v="11"/>
    <s v="Malibu"/>
    <n v="2015"/>
    <n v="10"/>
    <s v="Saudi"/>
    <s v="Silver"/>
    <s v="Semi Full"/>
    <n v="2.5"/>
    <s v="Gas"/>
    <x v="0"/>
    <n v="176000"/>
    <s v="Jeddah"/>
    <x v="3"/>
    <n v="27000"/>
    <n v="58000"/>
    <n v="60000"/>
  </r>
  <r>
    <n v="1872"/>
    <x v="8"/>
    <s v="Picanto"/>
    <n v="2015"/>
    <n v="10"/>
    <s v="Saudi"/>
    <s v="Another Color"/>
    <s v="Standard"/>
    <n v="1"/>
    <s v="Gas"/>
    <x v="0"/>
    <n v="133000"/>
    <s v="Al-Medina"/>
    <x v="2"/>
    <n v="18500"/>
    <n v="58000"/>
    <n v="40000"/>
  </r>
  <r>
    <n v="1873"/>
    <x v="0"/>
    <s v="Cressida"/>
    <n v="1996"/>
    <n v="29"/>
    <s v="Saudi"/>
    <s v="White"/>
    <s v="Semi Full"/>
    <n v="2.4"/>
    <s v="Gas"/>
    <x v="1"/>
    <n v="600"/>
    <s v="Yanbu"/>
    <x v="2"/>
    <n v="10000"/>
    <n v="58000"/>
    <n v="65000"/>
  </r>
  <r>
    <n v="1874"/>
    <x v="4"/>
    <s v="Patrol"/>
    <n v="2017"/>
    <n v="8"/>
    <s v="Saudi"/>
    <s v="White"/>
    <s v="Full"/>
    <n v="4.5999999999999996"/>
    <s v="Gas"/>
    <x v="0"/>
    <n v="31538"/>
    <s v="Riyadh"/>
    <x v="0"/>
    <n v="161500"/>
    <n v="58000"/>
    <n v="36500"/>
  </r>
  <r>
    <n v="1875"/>
    <x v="15"/>
    <s v="Duster"/>
    <n v="2017"/>
    <n v="8"/>
    <s v="Saudi"/>
    <s v="Silver"/>
    <s v="Standard"/>
    <n v="2"/>
    <s v="Gas"/>
    <x v="0"/>
    <n v="124000"/>
    <s v="Dammam"/>
    <x v="1"/>
    <n v="27000"/>
    <n v="58000"/>
    <n v="26000"/>
  </r>
  <r>
    <n v="1876"/>
    <x v="25"/>
    <s v="ASX"/>
    <n v="2020"/>
    <n v="5"/>
    <s v="Saudi"/>
    <s v="White"/>
    <s v="Full"/>
    <n v="2"/>
    <s v="Gas"/>
    <x v="0"/>
    <n v="22000"/>
    <s v="Riyadh"/>
    <x v="0"/>
    <n v="67000"/>
    <n v="58000"/>
    <n v="54000"/>
  </r>
  <r>
    <n v="1877"/>
    <x v="3"/>
    <s v="Victoria"/>
    <n v="2011"/>
    <n v="14"/>
    <s v="Saudi"/>
    <s v="Navy"/>
    <s v="Semi Full"/>
    <n v="4.5999999999999996"/>
    <s v="Gas"/>
    <x v="0"/>
    <n v="312338"/>
    <s v="Riyadh"/>
    <x v="0"/>
    <n v="25000"/>
    <n v="58000"/>
    <n v="55000"/>
  </r>
  <r>
    <n v="1878"/>
    <x v="14"/>
    <s v="Azkarra"/>
    <n v="2021"/>
    <n v="4"/>
    <s v="Saudi"/>
    <s v="Grey"/>
    <s v="Full"/>
    <n v="1.5"/>
    <s v="Gas"/>
    <x v="0"/>
    <n v="20000"/>
    <s v="Qassim"/>
    <x v="6"/>
    <n v="78000"/>
    <n v="58000"/>
    <n v="42500"/>
  </r>
  <r>
    <n v="1879"/>
    <x v="8"/>
    <s v="Rio"/>
    <n v="2016"/>
    <n v="9"/>
    <s v="Saudi"/>
    <s v="Grey"/>
    <s v="Semi Full"/>
    <n v="1.4"/>
    <s v="Gas"/>
    <x v="0"/>
    <n v="138000"/>
    <s v="Jeddah"/>
    <x v="3"/>
    <n v="30000"/>
    <n v="58000"/>
    <n v="40000"/>
  </r>
  <r>
    <n v="1880"/>
    <x v="3"/>
    <s v="Taurus"/>
    <n v="2017"/>
    <n v="8"/>
    <s v="Saudi"/>
    <s v="Another Color"/>
    <s v="Standard"/>
    <n v="3.5"/>
    <s v="Gas"/>
    <x v="0"/>
    <n v="153889"/>
    <s v="Dammam"/>
    <x v="1"/>
    <n v="68000"/>
    <n v="58000"/>
    <n v="55000"/>
  </r>
  <r>
    <n v="1881"/>
    <x v="10"/>
    <s v="Accent"/>
    <n v="2019"/>
    <n v="6"/>
    <s v="Saudi"/>
    <s v="White"/>
    <s v="Standard"/>
    <n v="1.4"/>
    <s v="Gas"/>
    <x v="0"/>
    <n v="83000"/>
    <s v="Jeddah"/>
    <x v="3"/>
    <n v="37000"/>
    <n v="58000"/>
    <n v="42000"/>
  </r>
  <r>
    <n v="1882"/>
    <x v="0"/>
    <s v="Hilux"/>
    <n v="2017"/>
    <n v="8"/>
    <s v="Saudi"/>
    <s v="White"/>
    <s v="Full"/>
    <n v="2.7"/>
    <s v="Gas"/>
    <x v="1"/>
    <n v="168000"/>
    <s v="Al-Jouf"/>
    <x v="9"/>
    <n v="81000"/>
    <n v="58000"/>
    <n v="65000"/>
  </r>
  <r>
    <n v="1883"/>
    <x v="8"/>
    <s v="Cadenza"/>
    <n v="2018"/>
    <n v="7"/>
    <s v="Saudi"/>
    <s v="Silver"/>
    <s v="Standard"/>
    <n v="3.5"/>
    <s v="Gas"/>
    <x v="0"/>
    <n v="128000"/>
    <s v="Riyadh"/>
    <x v="0"/>
    <n v="52000"/>
    <n v="58000"/>
    <n v="40000"/>
  </r>
  <r>
    <n v="1884"/>
    <x v="3"/>
    <s v="Expedition"/>
    <n v="2003"/>
    <n v="22"/>
    <s v="Other"/>
    <s v="Brown"/>
    <s v="Semi Full"/>
    <n v="8"/>
    <s v="Gas"/>
    <x v="0"/>
    <n v="246000"/>
    <s v="Al-Medina"/>
    <x v="2"/>
    <n v="15000"/>
    <n v="58000"/>
    <n v="55000"/>
  </r>
  <r>
    <n v="1885"/>
    <x v="10"/>
    <s v="Accent"/>
    <n v="2019"/>
    <n v="6"/>
    <s v="Saudi"/>
    <s v="White"/>
    <s v="Semi Full"/>
    <n v="1.4"/>
    <s v="Gas"/>
    <x v="0"/>
    <n v="98000"/>
    <s v="Tabouk"/>
    <x v="5"/>
    <n v="36500"/>
    <n v="58000"/>
    <n v="42000"/>
  </r>
  <r>
    <n v="1886"/>
    <x v="8"/>
    <s v="Carnival"/>
    <n v="2014"/>
    <n v="11"/>
    <s v="Other"/>
    <s v="Blue"/>
    <s v="Standard"/>
    <n v="6"/>
    <s v="Gas"/>
    <x v="0"/>
    <n v="259066"/>
    <s v="Riyadh"/>
    <x v="0"/>
    <n v="40000"/>
    <n v="58000"/>
    <n v="40000"/>
  </r>
  <r>
    <n v="1887"/>
    <x v="0"/>
    <s v="Land Cruiser"/>
    <n v="2020"/>
    <n v="5"/>
    <s v="Saudi"/>
    <s v="White"/>
    <s v="Semi Full"/>
    <n v="4"/>
    <s v="Gas"/>
    <x v="0"/>
    <n v="35000"/>
    <s v="Riyadh"/>
    <x v="0"/>
    <n v="210000"/>
    <n v="58000"/>
    <n v="65000"/>
  </r>
  <r>
    <n v="1888"/>
    <x v="7"/>
    <s v="ML"/>
    <n v="2002"/>
    <n v="23"/>
    <s v="Saudi"/>
    <s v="Oily"/>
    <s v="Semi Full"/>
    <n v="3.2"/>
    <s v="Gas"/>
    <x v="0"/>
    <n v="297846"/>
    <s v="Riyadh"/>
    <x v="0"/>
    <n v="17000"/>
    <n v="58000"/>
    <n v="145000"/>
  </r>
  <r>
    <n v="1889"/>
    <x v="7"/>
    <s v="E"/>
    <n v="2017"/>
    <n v="8"/>
    <s v="Other"/>
    <s v="Red"/>
    <s v="Semi Full"/>
    <n v="2"/>
    <s v="Gas"/>
    <x v="0"/>
    <n v="33000"/>
    <s v="Dammam"/>
    <x v="1"/>
    <n v="185000"/>
    <n v="58000"/>
    <n v="145000"/>
  </r>
  <r>
    <n v="1890"/>
    <x v="11"/>
    <s v="Suburban"/>
    <n v="2015"/>
    <n v="10"/>
    <s v="Saudi"/>
    <s v="Bronze"/>
    <s v="Standard"/>
    <n v="5.3"/>
    <s v="Gas"/>
    <x v="0"/>
    <n v="118000"/>
    <s v="Riyadh"/>
    <x v="0"/>
    <n v="91000"/>
    <n v="58000"/>
    <n v="60000"/>
  </r>
  <r>
    <n v="1891"/>
    <x v="11"/>
    <s v="Impala"/>
    <n v="2015"/>
    <n v="10"/>
    <s v="Saudi"/>
    <s v="Navy"/>
    <s v="Full"/>
    <n v="3.5"/>
    <s v="Gas"/>
    <x v="0"/>
    <n v="200007"/>
    <s v="Jeddah"/>
    <x v="3"/>
    <n v="45000"/>
    <n v="58000"/>
    <n v="60000"/>
  </r>
  <r>
    <n v="1892"/>
    <x v="0"/>
    <s v="Corolla"/>
    <n v="2015"/>
    <n v="10"/>
    <s v="Saudi"/>
    <s v="Silver"/>
    <s v="Standard"/>
    <n v="1.6"/>
    <s v="Gas"/>
    <x v="0"/>
    <n v="160000"/>
    <s v="Jeddah"/>
    <x v="3"/>
    <n v="27500"/>
    <n v="58000"/>
    <n v="65000"/>
  </r>
  <r>
    <n v="1893"/>
    <x v="0"/>
    <s v="Hilux"/>
    <n v="2018"/>
    <n v="7"/>
    <s v="Saudi"/>
    <s v="White"/>
    <s v="Semi Full"/>
    <n v="2.7"/>
    <s v="Gas"/>
    <x v="1"/>
    <n v="31000"/>
    <s v="Dammam"/>
    <x v="1"/>
    <n v="72000"/>
    <n v="58000"/>
    <n v="65000"/>
  </r>
  <r>
    <n v="1894"/>
    <x v="36"/>
    <s v="Montero2"/>
    <n v="2006"/>
    <n v="19"/>
    <s v="Saudi"/>
    <s v="Bronze"/>
    <s v="Semi Full"/>
    <n v="6"/>
    <s v="Gas"/>
    <x v="0"/>
    <n v="394360"/>
    <s v="Jeddah"/>
    <x v="3"/>
    <n v="15000"/>
    <n v="58000"/>
    <n v="19000"/>
  </r>
  <r>
    <n v="1895"/>
    <x v="8"/>
    <s v="Optima"/>
    <n v="2015"/>
    <n v="10"/>
    <s v="Gulf Arabic"/>
    <s v="White"/>
    <s v="Full"/>
    <n v="2.4"/>
    <s v="Gas"/>
    <x v="0"/>
    <n v="79680"/>
    <s v="Riyadh"/>
    <x v="0"/>
    <n v="49000"/>
    <n v="58000"/>
    <n v="40000"/>
  </r>
  <r>
    <n v="1896"/>
    <x v="0"/>
    <s v="Camry"/>
    <n v="2017"/>
    <n v="8"/>
    <s v="Saudi"/>
    <s v="Grey"/>
    <s v="Standard"/>
    <n v="2.5"/>
    <s v="Gas"/>
    <x v="0"/>
    <n v="102637"/>
    <s v="Dammam"/>
    <x v="1"/>
    <n v="62500"/>
    <n v="58000"/>
    <n v="65000"/>
  </r>
  <r>
    <n v="1897"/>
    <x v="10"/>
    <s v="Bus County"/>
    <n v="2016"/>
    <n v="9"/>
    <s v="Saudi"/>
    <s v="Another Color"/>
    <s v="Standard"/>
    <n v="3.9"/>
    <s v="Diesel"/>
    <x v="1"/>
    <n v="132852"/>
    <s v="Riyadh"/>
    <x v="0"/>
    <n v="85000"/>
    <n v="58000"/>
    <n v="42000"/>
  </r>
  <r>
    <n v="1898"/>
    <x v="10"/>
    <s v="H1"/>
    <n v="2017"/>
    <n v="8"/>
    <s v="Saudi"/>
    <s v="Grey"/>
    <s v="Full"/>
    <n v="9"/>
    <s v="Gas"/>
    <x v="0"/>
    <n v="145"/>
    <s v="Al-Medina"/>
    <x v="2"/>
    <n v="58000"/>
    <n v="58000"/>
    <n v="42000"/>
  </r>
  <r>
    <n v="1899"/>
    <x v="0"/>
    <s v="Rav4"/>
    <n v="2011"/>
    <n v="14"/>
    <s v="Saudi"/>
    <s v="Another Color"/>
    <s v="Semi Full"/>
    <n v="1.4"/>
    <s v="Gas"/>
    <x v="1"/>
    <n v="135000"/>
    <s v="Riyadh"/>
    <x v="0"/>
    <n v="25000"/>
    <n v="58000"/>
    <n v="65000"/>
  </r>
  <r>
    <n v="1900"/>
    <x v="0"/>
    <s v="Hilux"/>
    <n v="2017"/>
    <n v="8"/>
    <s v="Saudi"/>
    <s v="White"/>
    <s v="Semi Full"/>
    <n v="2.7"/>
    <s v="Gas"/>
    <x v="1"/>
    <n v="150000"/>
    <s v="Dammam"/>
    <x v="1"/>
    <n v="70000"/>
    <n v="58000"/>
    <n v="65000"/>
  </r>
  <r>
    <n v="1901"/>
    <x v="7"/>
    <s v="C"/>
    <n v="2015"/>
    <n v="10"/>
    <s v="Gulf Arabic"/>
    <s v="White"/>
    <s v="Full"/>
    <n v="2"/>
    <s v="Gas"/>
    <x v="0"/>
    <n v="54000"/>
    <s v="Riyadh"/>
    <x v="0"/>
    <n v="120000"/>
    <n v="58000"/>
    <n v="145000"/>
  </r>
  <r>
    <n v="1902"/>
    <x v="10"/>
    <s v="Elantra"/>
    <n v="2019"/>
    <n v="6"/>
    <s v="Saudi"/>
    <s v="Silver"/>
    <s v="Standard"/>
    <n v="1.6"/>
    <s v="Gas"/>
    <x v="0"/>
    <n v="120244"/>
    <s v="Riyadh"/>
    <x v="0"/>
    <n v="43000"/>
    <n v="58000"/>
    <n v="42000"/>
  </r>
  <r>
    <n v="1903"/>
    <x v="0"/>
    <s v="Prado"/>
    <n v="2020"/>
    <n v="5"/>
    <s v="Saudi"/>
    <s v="White"/>
    <s v="Semi Full"/>
    <n v="2.7"/>
    <s v="Gas"/>
    <x v="0"/>
    <n v="5000"/>
    <s v="Riyadh"/>
    <x v="0"/>
    <n v="153000"/>
    <n v="58000"/>
    <n v="65000"/>
  </r>
  <r>
    <n v="1904"/>
    <x v="7"/>
    <s v="C"/>
    <n v="2017"/>
    <n v="8"/>
    <s v="Saudi"/>
    <s v="White"/>
    <s v="Semi Full"/>
    <n v="2"/>
    <s v="Gas"/>
    <x v="0"/>
    <n v="81597"/>
    <s v="Riyadh"/>
    <x v="0"/>
    <n v="169500"/>
    <n v="58000"/>
    <n v="145000"/>
  </r>
  <r>
    <n v="1905"/>
    <x v="11"/>
    <s v="Caprice"/>
    <n v="2013"/>
    <n v="12"/>
    <s v="Saudi"/>
    <s v="Silver"/>
    <s v="Standard"/>
    <n v="6"/>
    <s v="Gas"/>
    <x v="0"/>
    <n v="79159"/>
    <s v="Riyadh"/>
    <x v="0"/>
    <n v="75000"/>
    <n v="58000"/>
    <n v="60000"/>
  </r>
  <r>
    <n v="1906"/>
    <x v="10"/>
    <s v="Accent"/>
    <n v="2018"/>
    <n v="7"/>
    <s v="Saudi"/>
    <s v="White"/>
    <s v="Standard"/>
    <n v="1.4"/>
    <s v="Gas"/>
    <x v="0"/>
    <n v="105500"/>
    <s v="Dammam"/>
    <x v="1"/>
    <n v="32000"/>
    <n v="58000"/>
    <n v="42000"/>
  </r>
  <r>
    <n v="1907"/>
    <x v="1"/>
    <s v="ES"/>
    <n v="2017"/>
    <n v="8"/>
    <s v="Gulf Arabic"/>
    <s v="White"/>
    <s v="Semi Full"/>
    <n v="3"/>
    <s v="Gas"/>
    <x v="0"/>
    <n v="82000"/>
    <s v="Riyadh"/>
    <x v="0"/>
    <n v="110000"/>
    <n v="58000"/>
    <n v="142000"/>
  </r>
  <r>
    <n v="1908"/>
    <x v="8"/>
    <s v="Sportage"/>
    <n v="2019"/>
    <n v="6"/>
    <s v="Saudi"/>
    <s v="Golden"/>
    <s v="Standard"/>
    <n v="1.6"/>
    <s v="Gas"/>
    <x v="0"/>
    <n v="43000"/>
    <s v="Khobar"/>
    <x v="1"/>
    <n v="68000"/>
    <n v="58000"/>
    <n v="40000"/>
  </r>
  <r>
    <n v="1909"/>
    <x v="3"/>
    <s v="Flex"/>
    <n v="2013"/>
    <n v="12"/>
    <s v="Saudi"/>
    <s v="Black"/>
    <s v="Full"/>
    <n v="3.5"/>
    <s v="Gas"/>
    <x v="0"/>
    <n v="71927"/>
    <s v="Riyadh"/>
    <x v="0"/>
    <n v="64000"/>
    <n v="58000"/>
    <n v="55000"/>
  </r>
  <r>
    <n v="1910"/>
    <x v="3"/>
    <s v="Explorer"/>
    <n v="2016"/>
    <n v="9"/>
    <s v="Gulf Arabic"/>
    <s v="White"/>
    <s v="Full"/>
    <n v="3.5"/>
    <s v="Gas"/>
    <x v="0"/>
    <n v="127000"/>
    <s v="Riyadh"/>
    <x v="0"/>
    <n v="88000"/>
    <n v="58000"/>
    <n v="55000"/>
  </r>
  <r>
    <n v="1911"/>
    <x v="10"/>
    <s v="Elantra"/>
    <n v="2020"/>
    <n v="5"/>
    <s v="Saudi"/>
    <s v="Grey"/>
    <s v="Standard"/>
    <n v="1.6"/>
    <s v="Gas"/>
    <x v="0"/>
    <n v="20939"/>
    <s v="Riyadh"/>
    <x v="0"/>
    <n v="57500"/>
    <n v="58000"/>
    <n v="42000"/>
  </r>
  <r>
    <n v="1912"/>
    <x v="10"/>
    <s v="Sonata"/>
    <n v="2019"/>
    <n v="6"/>
    <s v="Saudi"/>
    <s v="White"/>
    <s v="Full"/>
    <n v="2.4"/>
    <s v="Gas"/>
    <x v="0"/>
    <n v="48000"/>
    <s v="Riyadh"/>
    <x v="0"/>
    <n v="68000"/>
    <n v="58000"/>
    <n v="42000"/>
  </r>
  <r>
    <n v="1913"/>
    <x v="0"/>
    <s v="Land Cruiser Pickup"/>
    <n v="2006"/>
    <n v="19"/>
    <s v="Saudi"/>
    <s v="White"/>
    <s v="Standard"/>
    <n v="4"/>
    <s v="Gas"/>
    <x v="1"/>
    <n v="406000"/>
    <s v="Dammam"/>
    <x v="1"/>
    <n v="55000"/>
    <n v="58000"/>
    <n v="65000"/>
  </r>
  <r>
    <n v="1914"/>
    <x v="39"/>
    <s v="Dyna"/>
    <n v="2014"/>
    <n v="11"/>
    <s v="Saudi"/>
    <s v="White"/>
    <s v="Standard"/>
    <n v="1.8"/>
    <s v="Diesel"/>
    <x v="1"/>
    <n v="300"/>
    <s v="Riyadh"/>
    <x v="0"/>
    <n v="94000"/>
    <n v="58000"/>
    <n v="55500"/>
  </r>
  <r>
    <n v="1915"/>
    <x v="11"/>
    <s v="Tahoe"/>
    <n v="2017"/>
    <n v="8"/>
    <s v="Saudi"/>
    <s v="Grey"/>
    <s v="Standard"/>
    <n v="5.3"/>
    <s v="Gas"/>
    <x v="0"/>
    <n v="136517"/>
    <s v="Jeddah"/>
    <x v="3"/>
    <n v="107000"/>
    <n v="58000"/>
    <n v="60000"/>
  </r>
  <r>
    <n v="1916"/>
    <x v="1"/>
    <s v="LX"/>
    <n v="2020"/>
    <n v="5"/>
    <s v="Gulf Arabic"/>
    <s v="Black"/>
    <s v="Full"/>
    <n v="5.7"/>
    <s v="Gas"/>
    <x v="0"/>
    <n v="19131"/>
    <s v="Riyadh"/>
    <x v="0"/>
    <n v="406500"/>
    <n v="58000"/>
    <n v="142000"/>
  </r>
  <r>
    <n v="1917"/>
    <x v="0"/>
    <s v="Furniture"/>
    <n v="2019"/>
    <n v="6"/>
    <s v="Saudi"/>
    <s v="White"/>
    <s v="Semi Full"/>
    <n v="2.4"/>
    <s v="Diesel"/>
    <x v="0"/>
    <n v="25000"/>
    <s v="Riyadh"/>
    <x v="0"/>
    <n v="125000"/>
    <n v="58000"/>
    <n v="65000"/>
  </r>
  <r>
    <n v="1918"/>
    <x v="3"/>
    <s v="Fusion"/>
    <n v="2017"/>
    <n v="8"/>
    <s v="Other"/>
    <s v="White"/>
    <s v="Full"/>
    <n v="2"/>
    <s v="Diesel"/>
    <x v="0"/>
    <n v="55000"/>
    <s v="Riyadh"/>
    <x v="0"/>
    <n v="65000"/>
    <n v="58000"/>
    <n v="55000"/>
  </r>
  <r>
    <n v="1919"/>
    <x v="8"/>
    <s v="Cadenza"/>
    <n v="2020"/>
    <n v="5"/>
    <s v="Saudi"/>
    <s v="Brown"/>
    <s v="Semi Full"/>
    <n v="3.3"/>
    <s v="Gas"/>
    <x v="0"/>
    <n v="17000"/>
    <s v="Yanbu"/>
    <x v="2"/>
    <n v="95000"/>
    <n v="58000"/>
    <n v="40000"/>
  </r>
  <r>
    <n v="1920"/>
    <x v="0"/>
    <s v="Hiace"/>
    <n v="2018"/>
    <n v="7"/>
    <s v="Saudi"/>
    <s v="White"/>
    <s v="Standard"/>
    <n v="2.7"/>
    <s v="Gas"/>
    <x v="1"/>
    <n v="108000"/>
    <s v="Riyadh"/>
    <x v="0"/>
    <n v="110000"/>
    <n v="58000"/>
    <n v="65000"/>
  </r>
  <r>
    <n v="1921"/>
    <x v="10"/>
    <s v="Sonata"/>
    <n v="2020"/>
    <n v="5"/>
    <s v="Saudi"/>
    <s v="White"/>
    <s v="Standard"/>
    <n v="2"/>
    <s v="Gas"/>
    <x v="0"/>
    <n v="9000"/>
    <s v="Riyadh"/>
    <x v="0"/>
    <n v="73000"/>
    <n v="58000"/>
    <n v="42000"/>
  </r>
  <r>
    <n v="1922"/>
    <x v="1"/>
    <s v="ES"/>
    <n v="2017"/>
    <n v="8"/>
    <s v="Gulf Arabic"/>
    <s v="White"/>
    <s v="Full"/>
    <n v="3.5"/>
    <s v="Gas"/>
    <x v="0"/>
    <n v="50000"/>
    <s v="Riyadh"/>
    <x v="0"/>
    <n v="127000"/>
    <n v="58000"/>
    <n v="142000"/>
  </r>
  <r>
    <n v="1923"/>
    <x v="8"/>
    <s v="Optima"/>
    <n v="2014"/>
    <n v="11"/>
    <s v="Saudi"/>
    <s v="White"/>
    <s v="Full"/>
    <n v="2.4"/>
    <s v="Gas"/>
    <x v="0"/>
    <n v="113000"/>
    <s v="Dammam"/>
    <x v="1"/>
    <n v="51000"/>
    <n v="58000"/>
    <n v="40000"/>
  </r>
  <r>
    <n v="1924"/>
    <x v="10"/>
    <s v="Elantra"/>
    <n v="2016"/>
    <n v="9"/>
    <s v="Saudi"/>
    <s v="White"/>
    <s v="Standard"/>
    <n v="1.6"/>
    <s v="Gas"/>
    <x v="0"/>
    <n v="172600"/>
    <s v="Dammam"/>
    <x v="1"/>
    <n v="35000"/>
    <n v="58000"/>
    <n v="42000"/>
  </r>
  <r>
    <n v="1925"/>
    <x v="11"/>
    <s v="Suburban"/>
    <n v="2009"/>
    <n v="16"/>
    <s v="Saudi"/>
    <s v="Black"/>
    <s v="Semi Full"/>
    <n v="5.3"/>
    <s v="Gas"/>
    <x v="0"/>
    <n v="335000"/>
    <s v="Jeddah"/>
    <x v="3"/>
    <n v="35000"/>
    <n v="58000"/>
    <n v="60000"/>
  </r>
  <r>
    <n v="1926"/>
    <x v="0"/>
    <s v="Furniture"/>
    <n v="2021"/>
    <n v="4"/>
    <s v="Saudi"/>
    <s v="White"/>
    <s v="Standard"/>
    <n v="2.7"/>
    <s v="Gas"/>
    <x v="0"/>
    <n v="980"/>
    <s v="Tabouk"/>
    <x v="5"/>
    <n v="120000"/>
    <n v="58000"/>
    <n v="65000"/>
  </r>
  <r>
    <n v="1927"/>
    <x v="0"/>
    <s v="FJ"/>
    <n v="2012"/>
    <n v="13"/>
    <s v="Saudi"/>
    <s v="White"/>
    <s v="Full"/>
    <n v="4"/>
    <s v="Gas"/>
    <x v="0"/>
    <n v="348"/>
    <s v="Taef"/>
    <x v="3"/>
    <n v="65000"/>
    <n v="58000"/>
    <n v="65000"/>
  </r>
  <r>
    <n v="1928"/>
    <x v="10"/>
    <s v="Accent"/>
    <n v="2019"/>
    <n v="6"/>
    <s v="Saudi"/>
    <s v="Silver"/>
    <s v="Standard"/>
    <n v="1.4"/>
    <s v="Gas"/>
    <x v="0"/>
    <n v="72500"/>
    <s v="Dammam"/>
    <x v="1"/>
    <n v="40000"/>
    <n v="58000"/>
    <n v="42000"/>
  </r>
  <r>
    <n v="1929"/>
    <x v="11"/>
    <s v="Impala"/>
    <n v="2014"/>
    <n v="11"/>
    <s v="Gulf Arabic"/>
    <s v="White"/>
    <s v="Standard"/>
    <n v="3.6"/>
    <s v="Gas"/>
    <x v="0"/>
    <n v="255000"/>
    <s v="Khobar"/>
    <x v="1"/>
    <n v="43000"/>
    <n v="58000"/>
    <n v="60000"/>
  </r>
  <r>
    <n v="1930"/>
    <x v="22"/>
    <s v="Golf"/>
    <n v="2016"/>
    <n v="9"/>
    <s v="Gulf Arabic"/>
    <s v="White"/>
    <s v="Full"/>
    <n v="2"/>
    <s v="Gas"/>
    <x v="0"/>
    <n v="111000"/>
    <s v="Riyadh"/>
    <x v="0"/>
    <n v="65000"/>
    <n v="58000"/>
    <n v="49500"/>
  </r>
  <r>
    <n v="1931"/>
    <x v="10"/>
    <s v="Accent"/>
    <n v="2018"/>
    <n v="7"/>
    <s v="Saudi"/>
    <s v="White"/>
    <s v="Standard"/>
    <n v="1.4"/>
    <s v="Gas"/>
    <x v="0"/>
    <n v="127000"/>
    <s v="Jeddah"/>
    <x v="3"/>
    <n v="33000"/>
    <n v="58000"/>
    <n v="42000"/>
  </r>
  <r>
    <n v="1932"/>
    <x v="8"/>
    <s v="Cerato"/>
    <n v="2017"/>
    <n v="8"/>
    <s v="Gulf Arabic"/>
    <s v="Red"/>
    <s v="Semi Full"/>
    <n v="1.6"/>
    <s v="Gas"/>
    <x v="0"/>
    <n v="78000"/>
    <s v="Al-Ahsa"/>
    <x v="1"/>
    <n v="37500"/>
    <n v="58000"/>
    <n v="40000"/>
  </r>
  <r>
    <n v="1933"/>
    <x v="8"/>
    <s v="Cerato"/>
    <n v="2015"/>
    <n v="10"/>
    <s v="Saudi"/>
    <s v="Navy"/>
    <s v="Full"/>
    <n v="2"/>
    <s v="Gas"/>
    <x v="0"/>
    <n v="104000"/>
    <s v="Al-Ahsa"/>
    <x v="1"/>
    <n v="28000"/>
    <n v="58000"/>
    <n v="40000"/>
  </r>
  <r>
    <n v="1934"/>
    <x v="8"/>
    <s v="Cores"/>
    <n v="2015"/>
    <n v="10"/>
    <s v="Saudi"/>
    <s v="Another Color"/>
    <s v="Full"/>
    <n v="3.5"/>
    <s v="Gas"/>
    <x v="0"/>
    <n v="75000"/>
    <s v="Dammam"/>
    <x v="1"/>
    <n v="75000"/>
    <n v="58000"/>
    <n v="40000"/>
  </r>
  <r>
    <n v="1935"/>
    <x v="3"/>
    <s v="Taurus"/>
    <n v="2010"/>
    <n v="15"/>
    <s v="Other"/>
    <s v="Another Color"/>
    <s v="Semi Full"/>
    <n v="3.5"/>
    <s v="Gas"/>
    <x v="0"/>
    <n v="380"/>
    <s v="Al-Baha"/>
    <x v="4"/>
    <n v="28000"/>
    <n v="58000"/>
    <n v="55000"/>
  </r>
  <r>
    <n v="1936"/>
    <x v="11"/>
    <s v="Caprice"/>
    <n v="2013"/>
    <n v="12"/>
    <s v="Saudi"/>
    <s v="Silver"/>
    <s v="Standard"/>
    <n v="6"/>
    <s v="Gas"/>
    <x v="0"/>
    <n v="124628"/>
    <s v="Riyadh"/>
    <x v="0"/>
    <n v="75000"/>
    <n v="58000"/>
    <n v="60000"/>
  </r>
  <r>
    <n v="1937"/>
    <x v="11"/>
    <s v="Camaro"/>
    <n v="2016"/>
    <n v="9"/>
    <s v="Other"/>
    <s v="Red"/>
    <s v="Full"/>
    <n v="3.6"/>
    <s v="Gas"/>
    <x v="0"/>
    <n v="94000"/>
    <s v="Dammam"/>
    <x v="1"/>
    <n v="106000"/>
    <n v="58000"/>
    <n v="60000"/>
  </r>
  <r>
    <n v="1938"/>
    <x v="2"/>
    <s v="Grand Cherokee"/>
    <n v="2012"/>
    <n v="13"/>
    <s v="Other"/>
    <s v="Navy"/>
    <s v="Full"/>
    <n v="8"/>
    <s v="Gas"/>
    <x v="0"/>
    <n v="210000"/>
    <s v="Riyadh"/>
    <x v="0"/>
    <n v="47000"/>
    <n v="58000"/>
    <n v="83000"/>
  </r>
  <r>
    <n v="1939"/>
    <x v="5"/>
    <s v="Yukon"/>
    <n v="2007"/>
    <n v="18"/>
    <s v="Saudi"/>
    <s v="Black"/>
    <s v="Full"/>
    <n v="5.3"/>
    <s v="Gas"/>
    <x v="0"/>
    <n v="235000"/>
    <s v="Dammam"/>
    <x v="1"/>
    <n v="65000"/>
    <n v="58000"/>
    <n v="72000"/>
  </r>
  <r>
    <n v="1940"/>
    <x v="4"/>
    <s v="Pathfinder"/>
    <n v="2002"/>
    <n v="23"/>
    <s v="Saudi"/>
    <s v="Grey"/>
    <s v="Semi Full"/>
    <n v="3.3"/>
    <s v="Gas"/>
    <x v="0"/>
    <n v="550000"/>
    <s v="Al-Ahsa"/>
    <x v="1"/>
    <n v="10000"/>
    <n v="58000"/>
    <n v="36500"/>
  </r>
  <r>
    <n v="1941"/>
    <x v="10"/>
    <s v="Tuscani"/>
    <n v="2015"/>
    <n v="10"/>
    <s v="Saudi"/>
    <s v="White"/>
    <s v="Standard"/>
    <n v="2"/>
    <s v="Gas"/>
    <x v="0"/>
    <n v="130"/>
    <s v="Jeddah"/>
    <x v="3"/>
    <n v="40000"/>
    <n v="58000"/>
    <n v="42000"/>
  </r>
  <r>
    <n v="1942"/>
    <x v="12"/>
    <s v="Doblo"/>
    <n v="2016"/>
    <n v="9"/>
    <s v="Saudi"/>
    <s v="White"/>
    <s v="Standard"/>
    <n v="1.4"/>
    <s v="Gas"/>
    <x v="1"/>
    <n v="28400"/>
    <s v="Riyadh"/>
    <x v="0"/>
    <n v="20000"/>
    <n v="58000"/>
    <n v="62000"/>
  </r>
  <r>
    <n v="1943"/>
    <x v="0"/>
    <s v="Yaris"/>
    <n v="2011"/>
    <n v="14"/>
    <s v="Saudi"/>
    <s v="Green"/>
    <s v="Standard"/>
    <n v="1.3"/>
    <s v="Gas"/>
    <x v="0"/>
    <n v="300500"/>
    <s v="Abha"/>
    <x v="7"/>
    <n v="14000"/>
    <n v="58000"/>
    <n v="65000"/>
  </r>
  <r>
    <n v="1944"/>
    <x v="0"/>
    <s v="Prado"/>
    <n v="1999"/>
    <n v="26"/>
    <s v="Saudi"/>
    <s v="Oily"/>
    <s v="Full"/>
    <n v="2.8"/>
    <s v="Gas"/>
    <x v="1"/>
    <n v="230"/>
    <s v="Aseer"/>
    <x v="4"/>
    <n v="18000"/>
    <n v="58000"/>
    <n v="65000"/>
  </r>
  <r>
    <n v="1945"/>
    <x v="17"/>
    <s v="H6"/>
    <n v="2020"/>
    <n v="5"/>
    <s v="Saudi"/>
    <s v="Black"/>
    <s v="Full"/>
    <n v="2"/>
    <s v="Gas"/>
    <x v="0"/>
    <n v="16000"/>
    <s v="Riyadh"/>
    <x v="0"/>
    <n v="79000"/>
    <n v="58000"/>
    <n v="69000"/>
  </r>
  <r>
    <n v="1946"/>
    <x v="33"/>
    <s v="C300"/>
    <n v="2013"/>
    <n v="12"/>
    <s v="Saudi"/>
    <s v="Blue"/>
    <s v="Full"/>
    <n v="5.7"/>
    <s v="Gas"/>
    <x v="0"/>
    <n v="340000"/>
    <s v="Riyadh"/>
    <x v="0"/>
    <n v="40000"/>
    <n v="58000"/>
    <n v="70000"/>
  </r>
  <r>
    <n v="1947"/>
    <x v="13"/>
    <s v="CRV"/>
    <n v="2010"/>
    <n v="15"/>
    <s v="Gulf Arabic"/>
    <s v="Silver"/>
    <s v="Full"/>
    <n v="2.7"/>
    <s v="Gas"/>
    <x v="0"/>
    <n v="105000"/>
    <s v="Jeddah"/>
    <x v="3"/>
    <n v="35000"/>
    <n v="58000"/>
    <n v="60500"/>
  </r>
  <r>
    <n v="1948"/>
    <x v="0"/>
    <s v="Corolla"/>
    <n v="2001"/>
    <n v="24"/>
    <s v="Saudi"/>
    <s v="Silver"/>
    <s v="Semi Full"/>
    <n v="1.3"/>
    <s v="Gas"/>
    <x v="1"/>
    <n v="600000"/>
    <s v="Dammam"/>
    <x v="1"/>
    <n v="10000"/>
    <n v="58000"/>
    <n v="65000"/>
  </r>
  <r>
    <n v="1949"/>
    <x v="0"/>
    <s v="Land Cruiser Pickup"/>
    <n v="2015"/>
    <n v="10"/>
    <s v="Saudi"/>
    <s v="Brown"/>
    <s v="Semi Full"/>
    <n v="4"/>
    <s v="Gas"/>
    <x v="1"/>
    <n v="96000"/>
    <s v="Tabouk"/>
    <x v="5"/>
    <n v="95000"/>
    <n v="58000"/>
    <n v="65000"/>
  </r>
  <r>
    <n v="1950"/>
    <x v="10"/>
    <s v="Genesis"/>
    <n v="2017"/>
    <n v="8"/>
    <s v="Saudi"/>
    <s v="Bronze"/>
    <s v="Full"/>
    <n v="5"/>
    <s v="Gas"/>
    <x v="0"/>
    <n v="106000"/>
    <s v="Riyadh"/>
    <x v="0"/>
    <n v="90000"/>
    <n v="58000"/>
    <n v="42000"/>
  </r>
  <r>
    <n v="1951"/>
    <x v="0"/>
    <s v="Hilux"/>
    <n v="2018"/>
    <n v="7"/>
    <s v="Saudi"/>
    <s v="White"/>
    <s v="Full"/>
    <n v="2.7"/>
    <s v="Gas"/>
    <x v="0"/>
    <n v="218000"/>
    <s v="Jubail"/>
    <x v="1"/>
    <n v="78000"/>
    <n v="58000"/>
    <n v="65000"/>
  </r>
  <r>
    <n v="1952"/>
    <x v="0"/>
    <s v="Camry"/>
    <n v="2016"/>
    <n v="9"/>
    <s v="Saudi"/>
    <s v="White"/>
    <s v="Semi Full"/>
    <n v="2.7"/>
    <s v="Gas"/>
    <x v="0"/>
    <n v="194710"/>
    <s v="Abha"/>
    <x v="7"/>
    <n v="55000"/>
    <n v="58000"/>
    <n v="65000"/>
  </r>
  <r>
    <n v="1953"/>
    <x v="3"/>
    <s v="Taurus"/>
    <n v="2010"/>
    <n v="15"/>
    <s v="Other"/>
    <s v="Silver"/>
    <s v="Full"/>
    <n v="3.5"/>
    <s v="Gas"/>
    <x v="0"/>
    <n v="258000"/>
    <s v="Riyadh"/>
    <x v="0"/>
    <n v="35000"/>
    <n v="58000"/>
    <n v="55000"/>
  </r>
  <r>
    <n v="1954"/>
    <x v="11"/>
    <s v="Malibu"/>
    <n v="2013"/>
    <n v="12"/>
    <s v="Other"/>
    <s v="Golden"/>
    <s v="Semi Full"/>
    <n v="2.5"/>
    <s v="Gas"/>
    <x v="0"/>
    <n v="220000"/>
    <s v="Jeddah"/>
    <x v="3"/>
    <n v="21000"/>
    <n v="58000"/>
    <n v="60000"/>
  </r>
  <r>
    <n v="1955"/>
    <x v="2"/>
    <s v="Grand Cherokee"/>
    <n v="2015"/>
    <n v="10"/>
    <s v="Saudi"/>
    <s v="Another Color"/>
    <s v="Full"/>
    <n v="5.7"/>
    <s v="Gas"/>
    <x v="0"/>
    <n v="196"/>
    <s v="Makkah"/>
    <x v="3"/>
    <n v="83000"/>
    <n v="58000"/>
    <n v="83000"/>
  </r>
  <r>
    <n v="1956"/>
    <x v="10"/>
    <s v="H1"/>
    <n v="2018"/>
    <n v="7"/>
    <s v="Saudi"/>
    <s v="White"/>
    <s v="Standard"/>
    <n v="2.4"/>
    <s v="Gas"/>
    <x v="0"/>
    <n v="179767"/>
    <s v="Riyadh"/>
    <x v="0"/>
    <n v="52000"/>
    <n v="58000"/>
    <n v="42000"/>
  </r>
  <r>
    <n v="1957"/>
    <x v="5"/>
    <s v="Yukon"/>
    <n v="2018"/>
    <n v="7"/>
    <s v="Saudi"/>
    <s v="Grey"/>
    <s v="Standard"/>
    <n v="5.3"/>
    <s v="Gas"/>
    <x v="0"/>
    <n v="107000"/>
    <s v="Dammam"/>
    <x v="1"/>
    <n v="145000"/>
    <n v="58000"/>
    <n v="72000"/>
  </r>
  <r>
    <n v="1958"/>
    <x v="0"/>
    <s v="Camry"/>
    <n v="2017"/>
    <n v="8"/>
    <s v="Saudi"/>
    <s v="Another Color"/>
    <s v="Full"/>
    <n v="2.5"/>
    <s v="Gas"/>
    <x v="0"/>
    <n v="166"/>
    <s v="Riyadh"/>
    <x v="0"/>
    <n v="55000"/>
    <n v="58000"/>
    <n v="65000"/>
  </r>
  <r>
    <n v="1959"/>
    <x v="4"/>
    <s v="Sunny"/>
    <n v="2019"/>
    <n v="6"/>
    <s v="Saudi"/>
    <s v="Grey"/>
    <s v="Standard"/>
    <n v="1.5"/>
    <s v="Gas"/>
    <x v="0"/>
    <n v="86754"/>
    <s v="Riyadh"/>
    <x v="0"/>
    <n v="26000"/>
    <n v="58000"/>
    <n v="36500"/>
  </r>
  <r>
    <n v="1960"/>
    <x v="3"/>
    <s v="Taurus"/>
    <n v="2018"/>
    <n v="7"/>
    <s v="Saudi"/>
    <s v="White"/>
    <s v="Standard"/>
    <n v="3.5"/>
    <s v="Gas"/>
    <x v="0"/>
    <n v="65000"/>
    <s v="Dammam"/>
    <x v="1"/>
    <n v="76000"/>
    <n v="58000"/>
    <n v="55000"/>
  </r>
  <r>
    <n v="1961"/>
    <x v="7"/>
    <s v="CLS"/>
    <n v="2014"/>
    <n v="11"/>
    <s v="Saudi"/>
    <s v="Brown"/>
    <s v="Full"/>
    <n v="3.5"/>
    <s v="Gas"/>
    <x v="0"/>
    <n v="130"/>
    <s v="Jeddah"/>
    <x v="3"/>
    <n v="100000"/>
    <n v="58000"/>
    <n v="145000"/>
  </r>
  <r>
    <n v="1962"/>
    <x v="0"/>
    <s v="Land Cruiser 70"/>
    <n v="2012"/>
    <n v="13"/>
    <s v="Saudi"/>
    <s v="Another Color"/>
    <s v="Standard"/>
    <n v="4"/>
    <s v="Gas"/>
    <x v="1"/>
    <n v="94000"/>
    <s v="Riyadh"/>
    <x v="0"/>
    <n v="95000"/>
    <n v="58000"/>
    <n v="65000"/>
  </r>
  <r>
    <n v="1963"/>
    <x v="0"/>
    <s v="Land Cruiser Pickup"/>
    <n v="2009"/>
    <n v="16"/>
    <s v="Saudi"/>
    <s v="Another Color"/>
    <s v="Standard"/>
    <n v="4.5"/>
    <s v="Gas"/>
    <x v="1"/>
    <n v="468000"/>
    <s v="Riyadh"/>
    <x v="0"/>
    <n v="65000"/>
    <n v="58000"/>
    <n v="65000"/>
  </r>
  <r>
    <n v="1964"/>
    <x v="8"/>
    <s v="Opirus"/>
    <n v="2006"/>
    <n v="19"/>
    <s v="Other"/>
    <s v="Another Color"/>
    <s v="Semi Full"/>
    <n v="3.5"/>
    <s v="Gas"/>
    <x v="0"/>
    <n v="25500"/>
    <s v="Riyadh"/>
    <x v="0"/>
    <n v="14000"/>
    <n v="58000"/>
    <n v="40000"/>
  </r>
  <r>
    <n v="1965"/>
    <x v="7"/>
    <s v="E"/>
    <n v="2017"/>
    <n v="8"/>
    <s v="Other"/>
    <s v="Grey"/>
    <s v="Full"/>
    <n v="3.4"/>
    <s v="Gas"/>
    <x v="0"/>
    <n v="72000"/>
    <s v="Riyadh"/>
    <x v="0"/>
    <n v="178000"/>
    <n v="58000"/>
    <n v="145000"/>
  </r>
  <r>
    <n v="1966"/>
    <x v="4"/>
    <s v="Patrol"/>
    <n v="2019"/>
    <n v="6"/>
    <s v="Saudi"/>
    <s v="White"/>
    <s v="Full"/>
    <n v="4"/>
    <s v="Gas"/>
    <x v="0"/>
    <n v="42000"/>
    <s v="Jeddah"/>
    <x v="3"/>
    <n v="185000"/>
    <n v="58000"/>
    <n v="36500"/>
  </r>
  <r>
    <n v="1967"/>
    <x v="10"/>
    <s v="Sonata"/>
    <n v="2019"/>
    <n v="6"/>
    <s v="Saudi"/>
    <s v="Brown"/>
    <s v="Full"/>
    <n v="2.4"/>
    <s v="Gas"/>
    <x v="0"/>
    <n v="90000"/>
    <s v="Jeddah"/>
    <x v="3"/>
    <n v="61000"/>
    <n v="58000"/>
    <n v="42000"/>
  </r>
  <r>
    <n v="1968"/>
    <x v="11"/>
    <s v="Camaro"/>
    <n v="2017"/>
    <n v="8"/>
    <s v="Other"/>
    <s v="Red"/>
    <s v="Full"/>
    <n v="2"/>
    <s v="Gas"/>
    <x v="0"/>
    <n v="81633"/>
    <s v="Riyadh"/>
    <x v="0"/>
    <n v="120000"/>
    <n v="58000"/>
    <n v="60000"/>
  </r>
  <r>
    <n v="1969"/>
    <x v="1"/>
    <s v="GX"/>
    <n v="2018"/>
    <n v="7"/>
    <s v="Saudi"/>
    <s v="White"/>
    <s v="Full"/>
    <n v="4.5999999999999996"/>
    <s v="Gas"/>
    <x v="0"/>
    <n v="53189"/>
    <s v="Riyadh"/>
    <x v="0"/>
    <n v="179000"/>
    <n v="58000"/>
    <n v="142000"/>
  </r>
  <r>
    <n v="1970"/>
    <x v="3"/>
    <s v="Expedition"/>
    <n v="2014"/>
    <n v="11"/>
    <s v="Saudi"/>
    <s v="Grey"/>
    <s v="Semi Full"/>
    <n v="5.4"/>
    <s v="Gas"/>
    <x v="0"/>
    <n v="150000"/>
    <s v="Riyadh"/>
    <x v="0"/>
    <n v="52000"/>
    <n v="58000"/>
    <n v="55000"/>
  </r>
  <r>
    <n v="1971"/>
    <x v="0"/>
    <s v="Corolla"/>
    <n v="2013"/>
    <n v="12"/>
    <s v="Saudi"/>
    <s v="White"/>
    <s v="Standard"/>
    <n v="1.6"/>
    <s v="Gas"/>
    <x v="0"/>
    <n v="290000"/>
    <s v="Dammam"/>
    <x v="1"/>
    <n v="30000"/>
    <n v="58000"/>
    <n v="65000"/>
  </r>
  <r>
    <n v="1972"/>
    <x v="4"/>
    <s v="Sunny"/>
    <n v="2017"/>
    <n v="8"/>
    <s v="Saudi"/>
    <s v="Silver"/>
    <s v="Standard"/>
    <n v="1.5"/>
    <s v="Gas"/>
    <x v="0"/>
    <n v="76672"/>
    <s v="Dammam"/>
    <x v="1"/>
    <n v="28000"/>
    <n v="58000"/>
    <n v="36500"/>
  </r>
  <r>
    <n v="1973"/>
    <x v="33"/>
    <n v="300"/>
    <n v="2016"/>
    <n v="9"/>
    <s v="Gulf Arabic"/>
    <s v="Black"/>
    <s v="Full"/>
    <n v="3.5"/>
    <s v="Gas"/>
    <x v="0"/>
    <n v="18000"/>
    <s v="Riyadh"/>
    <x v="0"/>
    <n v="86000"/>
    <n v="58000"/>
    <n v="70000"/>
  </r>
  <r>
    <n v="1974"/>
    <x v="0"/>
    <s v="Land Cruiser"/>
    <n v="2016"/>
    <n v="9"/>
    <s v="Gulf Arabic"/>
    <s v="White"/>
    <s v="Full"/>
    <n v="5.7"/>
    <s v="Gas"/>
    <x v="0"/>
    <n v="216000"/>
    <s v="Riyadh"/>
    <x v="0"/>
    <n v="151000"/>
    <n v="58000"/>
    <n v="65000"/>
  </r>
  <r>
    <n v="1975"/>
    <x v="10"/>
    <s v="Sonata"/>
    <n v="2015"/>
    <n v="10"/>
    <s v="Saudi"/>
    <s v="White"/>
    <s v="Full"/>
    <n v="1.6"/>
    <s v="Gas"/>
    <x v="0"/>
    <n v="380000"/>
    <s v="Riyadh"/>
    <x v="0"/>
    <n v="35000"/>
    <n v="58000"/>
    <n v="42000"/>
  </r>
  <r>
    <n v="1976"/>
    <x v="3"/>
    <s v="Victoria"/>
    <n v="2011"/>
    <n v="14"/>
    <s v="Saudi"/>
    <s v="Black"/>
    <s v="Standard"/>
    <n v="4.5999999999999996"/>
    <s v="Gas"/>
    <x v="0"/>
    <n v="176000"/>
    <s v="Khobar"/>
    <x v="1"/>
    <n v="50000"/>
    <n v="58000"/>
    <n v="55000"/>
  </r>
  <r>
    <n v="1977"/>
    <x v="0"/>
    <s v="Hiace"/>
    <n v="2015"/>
    <n v="10"/>
    <s v="Gulf Arabic"/>
    <s v="White"/>
    <s v="Standard"/>
    <n v="2.7"/>
    <s v="Gas"/>
    <x v="1"/>
    <n v="280000"/>
    <s v="Jazan"/>
    <x v="11"/>
    <n v="50000"/>
    <n v="58000"/>
    <n v="65000"/>
  </r>
  <r>
    <n v="1978"/>
    <x v="11"/>
    <s v="Impala"/>
    <n v="2016"/>
    <n v="9"/>
    <s v="Gulf Arabic"/>
    <s v="White"/>
    <s v="Full"/>
    <n v="3.5"/>
    <s v="Gas"/>
    <x v="0"/>
    <n v="117000"/>
    <s v="Riyadh"/>
    <x v="0"/>
    <n v="72000"/>
    <n v="58000"/>
    <n v="60000"/>
  </r>
  <r>
    <n v="1979"/>
    <x v="4"/>
    <s v="Altima"/>
    <n v="2016"/>
    <n v="9"/>
    <s v="Saudi"/>
    <s v="White"/>
    <s v="Standard"/>
    <n v="2.5"/>
    <s v="Gas"/>
    <x v="0"/>
    <n v="112915"/>
    <s v="Riyadh"/>
    <x v="0"/>
    <n v="49000"/>
    <n v="58000"/>
    <n v="36500"/>
  </r>
  <r>
    <n v="1980"/>
    <x v="0"/>
    <s v="Corolla"/>
    <n v="2015"/>
    <n v="10"/>
    <s v="Saudi"/>
    <s v="Silver"/>
    <s v="Semi Full"/>
    <n v="1.6"/>
    <s v="Gas"/>
    <x v="0"/>
    <n v="200000"/>
    <s v="Jeddah"/>
    <x v="3"/>
    <n v="35000"/>
    <n v="58000"/>
    <n v="65000"/>
  </r>
  <r>
    <n v="1981"/>
    <x v="8"/>
    <s v="Cerato"/>
    <n v="2014"/>
    <n v="11"/>
    <s v="Saudi"/>
    <s v="White"/>
    <s v="Standard"/>
    <n v="1.6"/>
    <s v="Gas"/>
    <x v="0"/>
    <n v="155000"/>
    <s v="Riyadh"/>
    <x v="0"/>
    <n v="21000"/>
    <n v="58000"/>
    <n v="40000"/>
  </r>
  <r>
    <n v="1982"/>
    <x v="0"/>
    <s v="Yaris"/>
    <n v="2015"/>
    <n v="10"/>
    <s v="Saudi"/>
    <s v="Silver"/>
    <s v="Standard"/>
    <n v="1.5"/>
    <s v="Gas"/>
    <x v="0"/>
    <n v="193265"/>
    <s v="Dammam"/>
    <x v="1"/>
    <n v="26500"/>
    <n v="58000"/>
    <n v="65000"/>
  </r>
  <r>
    <n v="1983"/>
    <x v="10"/>
    <s v="Sonata"/>
    <n v="2019"/>
    <n v="6"/>
    <s v="Gulf Arabic"/>
    <s v="White"/>
    <s v="Semi Full"/>
    <n v="2.4"/>
    <s v="Gas"/>
    <x v="0"/>
    <n v="28000"/>
    <s v="Riyadh"/>
    <x v="0"/>
    <n v="64000"/>
    <n v="58000"/>
    <n v="42000"/>
  </r>
  <r>
    <n v="1984"/>
    <x v="10"/>
    <s v="Accent"/>
    <n v="2017"/>
    <n v="8"/>
    <s v="Saudi"/>
    <s v="White"/>
    <s v="Semi Full"/>
    <n v="1.6"/>
    <s v="Gas"/>
    <x v="0"/>
    <n v="143021"/>
    <s v="Riyadh"/>
    <x v="0"/>
    <n v="30000"/>
    <n v="58000"/>
    <n v="42000"/>
  </r>
  <r>
    <n v="1985"/>
    <x v="7"/>
    <s v="GLE"/>
    <n v="2016"/>
    <n v="9"/>
    <s v="Saudi"/>
    <s v="Silver"/>
    <s v="Semi Full"/>
    <n v="3"/>
    <s v="Gas"/>
    <x v="0"/>
    <n v="71000"/>
    <s v="Aseer"/>
    <x v="4"/>
    <n v="138000"/>
    <n v="58000"/>
    <n v="145000"/>
  </r>
  <r>
    <n v="1986"/>
    <x v="0"/>
    <s v="Ciocca"/>
    <n v="2016"/>
    <n v="9"/>
    <s v="Saudi"/>
    <s v="Silver"/>
    <s v="Semi Full"/>
    <n v="5.7"/>
    <s v="Gas"/>
    <x v="0"/>
    <n v="117000"/>
    <s v="Najran"/>
    <x v="12"/>
    <n v="140000"/>
    <n v="58000"/>
    <n v="65000"/>
  </r>
  <r>
    <n v="1987"/>
    <x v="10"/>
    <s v="Elantra"/>
    <n v="2019"/>
    <n v="6"/>
    <s v="Saudi"/>
    <s v="Silver"/>
    <s v="Standard"/>
    <n v="1.6"/>
    <s v="Gas"/>
    <x v="0"/>
    <n v="103358"/>
    <s v="Riyadh"/>
    <x v="0"/>
    <n v="48500"/>
    <n v="58000"/>
    <n v="42000"/>
  </r>
  <r>
    <n v="1988"/>
    <x v="10"/>
    <s v="Sonata"/>
    <n v="2016"/>
    <n v="9"/>
    <s v="Saudi"/>
    <s v="Brown"/>
    <s v="Semi Full"/>
    <n v="2.4"/>
    <s v="Gas"/>
    <x v="0"/>
    <n v="235000"/>
    <s v="Riyadh"/>
    <x v="0"/>
    <n v="46000"/>
    <n v="58000"/>
    <n v="42000"/>
  </r>
  <r>
    <n v="1989"/>
    <x v="26"/>
    <s v="Range Rover"/>
    <n v="2016"/>
    <n v="9"/>
    <s v="Saudi"/>
    <s v="Black"/>
    <s v="Standard"/>
    <n v="4"/>
    <s v="Gas"/>
    <x v="0"/>
    <n v="106000"/>
    <s v="Riyadh"/>
    <x v="0"/>
    <n v="237000"/>
    <n v="58000"/>
    <n v="242500"/>
  </r>
  <r>
    <n v="1990"/>
    <x v="28"/>
    <s v="Delta"/>
    <n v="1982"/>
    <n v="43"/>
    <s v="Saudi"/>
    <s v="White"/>
    <s v="Semi Full"/>
    <n v="3.7"/>
    <s v="Gas"/>
    <x v="1"/>
    <n v="10000"/>
    <s v="Besha"/>
    <x v="4"/>
    <n v="18000"/>
    <n v="58000"/>
    <n v="32000"/>
  </r>
  <r>
    <n v="1991"/>
    <x v="0"/>
    <s v="Rav4"/>
    <n v="2016"/>
    <n v="9"/>
    <s v="Saudi"/>
    <s v="White"/>
    <s v="Full"/>
    <n v="2.5"/>
    <s v="Gas"/>
    <x v="0"/>
    <n v="363000"/>
    <s v="Riyadh"/>
    <x v="0"/>
    <n v="58000"/>
    <n v="58000"/>
    <n v="65000"/>
  </r>
  <r>
    <n v="1992"/>
    <x v="0"/>
    <s v="Hilux"/>
    <n v="2016"/>
    <n v="9"/>
    <s v="Gulf Arabic"/>
    <s v="White"/>
    <s v="Semi Full"/>
    <n v="2.7"/>
    <s v="Gas"/>
    <x v="1"/>
    <n v="155100"/>
    <s v="Dammam"/>
    <x v="1"/>
    <n v="77000"/>
    <n v="58000"/>
    <n v="65000"/>
  </r>
  <r>
    <n v="1993"/>
    <x v="3"/>
    <s v="Expedition"/>
    <n v="2016"/>
    <n v="9"/>
    <s v="Saudi"/>
    <s v="White"/>
    <s v="Full"/>
    <n v="3.5"/>
    <s v="Gas"/>
    <x v="0"/>
    <n v="104000"/>
    <s v="Dammam"/>
    <x v="1"/>
    <n v="95000"/>
    <n v="58000"/>
    <n v="55000"/>
  </r>
  <r>
    <n v="1994"/>
    <x v="10"/>
    <s v="Accent"/>
    <n v="2019"/>
    <n v="6"/>
    <s v="Saudi"/>
    <s v="White"/>
    <s v="Standard"/>
    <n v="1.4"/>
    <s v="Gas"/>
    <x v="0"/>
    <n v="30302"/>
    <s v="Riyadh"/>
    <x v="0"/>
    <n v="38000"/>
    <n v="58000"/>
    <n v="42000"/>
  </r>
  <r>
    <n v="1995"/>
    <x v="10"/>
    <s v="Accent"/>
    <n v="2019"/>
    <n v="6"/>
    <s v="Saudi"/>
    <s v="White"/>
    <s v="Standard"/>
    <n v="1.4"/>
    <s v="Gas"/>
    <x v="0"/>
    <n v="59800"/>
    <s v="Dammam"/>
    <x v="1"/>
    <n v="37000"/>
    <n v="58000"/>
    <n v="42000"/>
  </r>
  <r>
    <n v="1996"/>
    <x v="7"/>
    <s v="S"/>
    <n v="2016"/>
    <n v="9"/>
    <s v="Other"/>
    <s v="Navy"/>
    <s v="Full"/>
    <n v="3"/>
    <s v="Gas"/>
    <x v="0"/>
    <n v="56000"/>
    <s v="Dammam"/>
    <x v="1"/>
    <n v="240000"/>
    <n v="58000"/>
    <n v="145000"/>
  </r>
  <r>
    <n v="1997"/>
    <x v="45"/>
    <s v="Mini Cooper"/>
    <n v="1972"/>
    <n v="53"/>
    <s v="Other"/>
    <s v="Another Color"/>
    <s v="Full"/>
    <n v="1.3"/>
    <s v="Gas"/>
    <x v="1"/>
    <n v="1000"/>
    <s v="Dammam"/>
    <x v="1"/>
    <n v="42000"/>
    <n v="58000"/>
    <n v="33500"/>
  </r>
  <r>
    <n v="1998"/>
    <x v="33"/>
    <s v="S300"/>
    <n v="2018"/>
    <n v="7"/>
    <s v="Other"/>
    <s v="Silver"/>
    <s v="Full"/>
    <n v="3.5"/>
    <s v="Gas"/>
    <x v="0"/>
    <n v="105000"/>
    <s v="Dammam"/>
    <x v="1"/>
    <n v="112000"/>
    <n v="58000"/>
    <n v="70000"/>
  </r>
  <r>
    <n v="1999"/>
    <x v="4"/>
    <s v="KICKS"/>
    <n v="2020"/>
    <n v="5"/>
    <s v="Saudi"/>
    <s v="Grey"/>
    <s v="Semi Full"/>
    <n v="1.6"/>
    <s v="Gas"/>
    <x v="0"/>
    <n v="200"/>
    <s v="Riyadh"/>
    <x v="0"/>
    <n v="66000"/>
    <n v="58000"/>
    <n v="36500"/>
  </r>
  <r>
    <n v="2000"/>
    <x v="6"/>
    <n v="6"/>
    <n v="2018"/>
    <n v="7"/>
    <s v="Gulf Arabic"/>
    <s v="White"/>
    <s v="Semi Full"/>
    <n v="2"/>
    <s v="Gas"/>
    <x v="0"/>
    <n v="25712"/>
    <s v="Riyadh"/>
    <x v="0"/>
    <n v="78000"/>
    <n v="58000"/>
    <n v="56000"/>
  </r>
  <r>
    <n v="2001"/>
    <x v="4"/>
    <s v="VTC"/>
    <n v="2016"/>
    <n v="9"/>
    <s v="Saudi"/>
    <s v="Bronze"/>
    <s v="Standard"/>
    <n v="4"/>
    <s v="Gas"/>
    <x v="0"/>
    <n v="112000"/>
    <s v="Dammam"/>
    <x v="1"/>
    <n v="106000"/>
    <n v="58000"/>
    <n v="36500"/>
  </r>
  <r>
    <n v="2002"/>
    <x v="42"/>
    <n v="3008"/>
    <n v="2014"/>
    <n v="11"/>
    <s v="Saudi"/>
    <s v="Grey"/>
    <s v="Full"/>
    <n v="1.5"/>
    <s v="Gas"/>
    <x v="0"/>
    <n v="76335"/>
    <s v="Riyadh"/>
    <x v="0"/>
    <n v="30000"/>
    <n v="58000"/>
    <n v="23500"/>
  </r>
  <r>
    <n v="2003"/>
    <x v="6"/>
    <n v="6"/>
    <n v="2015"/>
    <n v="10"/>
    <s v="Gulf Arabic"/>
    <s v="Another Color"/>
    <s v="Semi Full"/>
    <n v="2"/>
    <s v="Gas"/>
    <x v="0"/>
    <n v="278"/>
    <s v="Jubail"/>
    <x v="1"/>
    <n v="40000"/>
    <n v="58000"/>
    <n v="56000"/>
  </r>
  <r>
    <n v="2004"/>
    <x v="8"/>
    <s v="Cores"/>
    <n v="2014"/>
    <n v="11"/>
    <s v="Saudi"/>
    <s v="White"/>
    <s v="Full"/>
    <n v="3.5"/>
    <s v="Gas"/>
    <x v="0"/>
    <n v="81000"/>
    <s v="Jeddah"/>
    <x v="3"/>
    <n v="78000"/>
    <n v="58000"/>
    <n v="40000"/>
  </r>
  <r>
    <n v="2005"/>
    <x v="8"/>
    <s v="Sorento"/>
    <n v="2010"/>
    <n v="15"/>
    <s v="Saudi"/>
    <s v="Black"/>
    <s v="Semi Full"/>
    <n v="3.3"/>
    <s v="Gas"/>
    <x v="0"/>
    <n v="213000"/>
    <s v="Jeddah"/>
    <x v="3"/>
    <n v="22000"/>
    <n v="58000"/>
    <n v="40000"/>
  </r>
  <r>
    <n v="2006"/>
    <x v="1"/>
    <s v="LX"/>
    <n v="2009"/>
    <n v="16"/>
    <s v="Gulf Arabic"/>
    <s v="White"/>
    <s v="Full"/>
    <n v="5.7"/>
    <s v="Gas"/>
    <x v="0"/>
    <n v="293000"/>
    <s v="Riyadh"/>
    <x v="0"/>
    <n v="122000"/>
    <n v="58000"/>
    <n v="142000"/>
  </r>
  <r>
    <n v="2007"/>
    <x v="3"/>
    <s v="Expedition"/>
    <n v="2016"/>
    <n v="9"/>
    <s v="Saudi"/>
    <s v="White"/>
    <s v="Semi Full"/>
    <n v="5.4"/>
    <s v="Gas"/>
    <x v="0"/>
    <n v="109000"/>
    <s v="Riyadh"/>
    <x v="0"/>
    <n v="72000"/>
    <n v="58000"/>
    <n v="55000"/>
  </r>
  <r>
    <n v="2008"/>
    <x v="10"/>
    <s v="Accent"/>
    <n v="2018"/>
    <n v="7"/>
    <s v="Saudi"/>
    <s v="White"/>
    <s v="Standard"/>
    <n v="1.4"/>
    <s v="Gas"/>
    <x v="0"/>
    <n v="68000"/>
    <s v="Riyadh"/>
    <x v="0"/>
    <n v="36500"/>
    <n v="58000"/>
    <n v="42000"/>
  </r>
  <r>
    <n v="2009"/>
    <x v="11"/>
    <s v="Blazer"/>
    <n v="2005"/>
    <n v="20"/>
    <s v="Gulf Arabic"/>
    <s v="Grey"/>
    <s v="Full"/>
    <n v="3.6"/>
    <s v="Gas"/>
    <x v="0"/>
    <n v="150000"/>
    <s v="Dammam"/>
    <x v="1"/>
    <n v="14000"/>
    <n v="58000"/>
    <n v="60000"/>
  </r>
  <r>
    <n v="2010"/>
    <x v="3"/>
    <s v="Taurus"/>
    <n v="2016"/>
    <n v="9"/>
    <s v="Other"/>
    <s v="Grey"/>
    <s v="Full"/>
    <n v="3.5"/>
    <s v="Gas"/>
    <x v="0"/>
    <n v="115000"/>
    <s v="Dammam"/>
    <x v="1"/>
    <n v="71000"/>
    <n v="58000"/>
    <n v="55000"/>
  </r>
  <r>
    <n v="2011"/>
    <x v="0"/>
    <s v="Avalon"/>
    <n v="2014"/>
    <n v="11"/>
    <s v="Saudi"/>
    <s v="White"/>
    <s v="Semi Full"/>
    <n v="3.5"/>
    <s v="Gas"/>
    <x v="0"/>
    <n v="340000"/>
    <s v="Tabouk"/>
    <x v="5"/>
    <n v="43000"/>
    <n v="58000"/>
    <n v="65000"/>
  </r>
  <r>
    <n v="2012"/>
    <x v="3"/>
    <s v="Marquis"/>
    <n v="2007"/>
    <n v="18"/>
    <s v="Saudi"/>
    <s v="Golden"/>
    <s v="Full"/>
    <n v="8.1"/>
    <s v="Gas"/>
    <x v="0"/>
    <n v="400000"/>
    <s v="Hafar Al-Batin"/>
    <x v="1"/>
    <n v="20500"/>
    <n v="58000"/>
    <n v="55000"/>
  </r>
  <r>
    <n v="2013"/>
    <x v="0"/>
    <s v="Camry"/>
    <n v="2019"/>
    <n v="6"/>
    <s v="Gulf Arabic"/>
    <s v="White"/>
    <s v="Standard"/>
    <n v="2.5"/>
    <s v="Gas"/>
    <x v="0"/>
    <n v="34727"/>
    <s v="Qassim"/>
    <x v="6"/>
    <n v="83000"/>
    <n v="58000"/>
    <n v="65000"/>
  </r>
  <r>
    <n v="2014"/>
    <x v="8"/>
    <s v="Rio"/>
    <n v="2019"/>
    <n v="6"/>
    <s v="Saudi"/>
    <s v="Silver"/>
    <s v="Standard"/>
    <n v="1.4"/>
    <s v="Gas"/>
    <x v="0"/>
    <n v="66148"/>
    <s v="Jeddah"/>
    <x v="3"/>
    <n v="40500"/>
    <n v="58000"/>
    <n v="40000"/>
  </r>
  <r>
    <n v="2015"/>
    <x v="3"/>
    <s v="Taurus"/>
    <n v="2018"/>
    <n v="7"/>
    <s v="Saudi"/>
    <s v="Black"/>
    <s v="Standard"/>
    <n v="2"/>
    <s v="Gas"/>
    <x v="0"/>
    <n v="78508"/>
    <s v="Riyadh"/>
    <x v="0"/>
    <n v="65000"/>
    <n v="58000"/>
    <n v="55000"/>
  </r>
  <r>
    <n v="2016"/>
    <x v="0"/>
    <s v="Corolla"/>
    <n v="2017"/>
    <n v="8"/>
    <s v="Saudi"/>
    <s v="Grey"/>
    <s v="Standard"/>
    <n v="1.6"/>
    <s v="Gas"/>
    <x v="0"/>
    <n v="28000"/>
    <s v="Riyadh"/>
    <x v="0"/>
    <n v="44000"/>
    <n v="58000"/>
    <n v="65000"/>
  </r>
  <r>
    <n v="2017"/>
    <x v="46"/>
    <s v="Daily"/>
    <n v="2018"/>
    <n v="7"/>
    <s v="Saudi"/>
    <s v="White"/>
    <s v="Standard"/>
    <n v="3"/>
    <s v="Diesel"/>
    <x v="1"/>
    <n v="116000"/>
    <s v="Riyadh"/>
    <x v="0"/>
    <n v="92000"/>
    <n v="58000"/>
    <n v="92000"/>
  </r>
  <r>
    <n v="2018"/>
    <x v="11"/>
    <s v="Caprice"/>
    <n v="2007"/>
    <n v="18"/>
    <s v="Gulf Arabic"/>
    <s v="Another Color"/>
    <s v="Semi Full"/>
    <n v="6"/>
    <s v="Gas"/>
    <x v="0"/>
    <n v="300"/>
    <s v="Riyadh"/>
    <x v="0"/>
    <n v="15000"/>
    <n v="58000"/>
    <n v="60000"/>
  </r>
  <r>
    <n v="2019"/>
    <x v="11"/>
    <s v="Suburban"/>
    <n v="2013"/>
    <n v="12"/>
    <s v="Saudi"/>
    <s v="Red"/>
    <s v="Semi Full"/>
    <n v="5.3"/>
    <s v="Gas"/>
    <x v="0"/>
    <n v="112412"/>
    <s v="Riyadh"/>
    <x v="0"/>
    <n v="75000"/>
    <n v="58000"/>
    <n v="60000"/>
  </r>
  <r>
    <n v="2020"/>
    <x v="4"/>
    <s v="Sentra"/>
    <n v="2016"/>
    <n v="9"/>
    <s v="Saudi"/>
    <s v="White"/>
    <s v="Standard"/>
    <n v="1.6"/>
    <s v="Gas"/>
    <x v="0"/>
    <n v="139000"/>
    <s v="Riyadh"/>
    <x v="0"/>
    <n v="36000"/>
    <n v="58000"/>
    <n v="36500"/>
  </r>
  <r>
    <n v="2021"/>
    <x v="4"/>
    <s v="Sunny"/>
    <n v="2020"/>
    <n v="5"/>
    <s v="Saudi"/>
    <s v="Silver"/>
    <s v="Standard"/>
    <n v="1.5"/>
    <s v="Gas"/>
    <x v="0"/>
    <n v="8500"/>
    <s v="Riyadh"/>
    <x v="0"/>
    <n v="33000"/>
    <n v="58000"/>
    <n v="36500"/>
  </r>
  <r>
    <n v="2022"/>
    <x v="22"/>
    <s v="Passat"/>
    <n v="2016"/>
    <n v="9"/>
    <s v="Saudi"/>
    <s v="Grey"/>
    <s v="Standard"/>
    <n v="2.5"/>
    <s v="Gas"/>
    <x v="0"/>
    <n v="49000"/>
    <s v="Jeddah"/>
    <x v="3"/>
    <n v="49000"/>
    <n v="58000"/>
    <n v="49500"/>
  </r>
  <r>
    <n v="2023"/>
    <x v="0"/>
    <s v="Corolla"/>
    <n v="2018"/>
    <n v="7"/>
    <s v="Saudi"/>
    <s v="Black"/>
    <s v="Standard"/>
    <n v="1.6"/>
    <s v="Gas"/>
    <x v="0"/>
    <n v="72000"/>
    <s v="Riyadh"/>
    <x v="0"/>
    <n v="42000"/>
    <n v="58000"/>
    <n v="65000"/>
  </r>
  <r>
    <n v="2024"/>
    <x v="47"/>
    <s v="Forester"/>
    <n v="2009"/>
    <n v="16"/>
    <s v="Saudi"/>
    <s v="Black"/>
    <s v="Full"/>
    <n v="2.5"/>
    <s v="Gas"/>
    <x v="0"/>
    <n v="220000"/>
    <s v="Jeddah"/>
    <x v="3"/>
    <n v="25000"/>
    <n v="58000"/>
    <n v="21750"/>
  </r>
  <r>
    <n v="2025"/>
    <x v="7"/>
    <s v="C"/>
    <n v="2016"/>
    <n v="9"/>
    <s v="Other"/>
    <s v="White"/>
    <s v="Semi Full"/>
    <n v="2"/>
    <s v="Gas"/>
    <x v="0"/>
    <n v="76000"/>
    <s v="Riyadh"/>
    <x v="0"/>
    <n v="102000"/>
    <n v="58000"/>
    <n v="145000"/>
  </r>
  <r>
    <n v="2026"/>
    <x v="0"/>
    <s v="Prado"/>
    <n v="2017"/>
    <n v="8"/>
    <s v="Gulf Arabic"/>
    <s v="White"/>
    <s v="Semi Full"/>
    <n v="4"/>
    <s v="Gas"/>
    <x v="0"/>
    <n v="67357"/>
    <s v="Riyadh"/>
    <x v="0"/>
    <n v="126000"/>
    <n v="58000"/>
    <n v="65000"/>
  </r>
  <r>
    <n v="2027"/>
    <x v="0"/>
    <s v="Land Cruiser"/>
    <n v="2003"/>
    <n v="22"/>
    <s v="Saudi"/>
    <s v="Black"/>
    <s v="Semi Full"/>
    <n v="4.5"/>
    <s v="Gas"/>
    <x v="0"/>
    <n v="335000"/>
    <s v="Dammam"/>
    <x v="1"/>
    <n v="51000"/>
    <n v="58000"/>
    <n v="65000"/>
  </r>
  <r>
    <n v="2028"/>
    <x v="3"/>
    <s v="Taurus"/>
    <n v="2016"/>
    <n v="9"/>
    <s v="Other"/>
    <s v="White"/>
    <s v="Full"/>
    <n v="3.5"/>
    <s v="Gas"/>
    <x v="0"/>
    <n v="129000"/>
    <s v="Dammam"/>
    <x v="1"/>
    <n v="74000"/>
    <n v="58000"/>
    <n v="55000"/>
  </r>
  <r>
    <n v="2029"/>
    <x v="24"/>
    <s v="X"/>
    <n v="2020"/>
    <n v="5"/>
    <s v="Other"/>
    <s v="White"/>
    <s v="Standard"/>
    <n v="3"/>
    <s v="Gas"/>
    <x v="0"/>
    <n v="11578"/>
    <s v="Riyadh"/>
    <x v="0"/>
    <n v="262000"/>
    <n v="58000"/>
    <n v="110000"/>
  </r>
  <r>
    <n v="2030"/>
    <x v="3"/>
    <s v="Edge"/>
    <n v="2016"/>
    <n v="9"/>
    <s v="Saudi"/>
    <s v="Black"/>
    <s v="Standard"/>
    <n v="3.5"/>
    <s v="Gas"/>
    <x v="0"/>
    <n v="105344"/>
    <s v="Riyadh"/>
    <x v="0"/>
    <n v="66500"/>
    <n v="58000"/>
    <n v="55000"/>
  </r>
  <r>
    <n v="2031"/>
    <x v="26"/>
    <s v="Range Rover"/>
    <n v="2009"/>
    <n v="16"/>
    <s v="Saudi"/>
    <s v="Blue"/>
    <s v="Full"/>
    <n v="5"/>
    <s v="Gas"/>
    <x v="0"/>
    <n v="214000"/>
    <s v="Al-Medina"/>
    <x v="2"/>
    <n v="85000"/>
    <n v="58000"/>
    <n v="242500"/>
  </r>
  <r>
    <n v="2032"/>
    <x v="8"/>
    <s v="Optima"/>
    <n v="2015"/>
    <n v="10"/>
    <s v="Saudi"/>
    <s v="Navy"/>
    <s v="Semi Full"/>
    <n v="2.4"/>
    <s v="Gas"/>
    <x v="0"/>
    <n v="173588"/>
    <s v="Riyadh"/>
    <x v="0"/>
    <n v="36500"/>
    <n v="58000"/>
    <n v="40000"/>
  </r>
  <r>
    <n v="2033"/>
    <x v="0"/>
    <s v="Land Cruiser"/>
    <n v="2015"/>
    <n v="10"/>
    <s v="Saudi"/>
    <s v="Black"/>
    <s v="Full"/>
    <n v="5.7"/>
    <s v="Gas"/>
    <x v="0"/>
    <n v="119000"/>
    <s v="Dammam"/>
    <x v="1"/>
    <n v="180000"/>
    <n v="58000"/>
    <n v="65000"/>
  </r>
  <r>
    <n v="2034"/>
    <x v="6"/>
    <n v="3"/>
    <n v="2017"/>
    <n v="8"/>
    <s v="Saudi"/>
    <s v="White"/>
    <s v="Standard"/>
    <n v="1.5"/>
    <s v="Gas"/>
    <x v="0"/>
    <n v="107921"/>
    <s v="Qassim"/>
    <x v="6"/>
    <n v="39000"/>
    <n v="58000"/>
    <n v="56000"/>
  </r>
  <r>
    <n v="2035"/>
    <x v="10"/>
    <s v="Azera"/>
    <n v="2018"/>
    <n v="7"/>
    <s v="Saudi"/>
    <s v="White"/>
    <s v="Semi Full"/>
    <n v="3.5"/>
    <s v="Gas"/>
    <x v="0"/>
    <n v="1100000"/>
    <s v="Riyadh"/>
    <x v="0"/>
    <n v="80000"/>
    <n v="58000"/>
    <n v="42000"/>
  </r>
  <r>
    <n v="2036"/>
    <x v="3"/>
    <s v="Taurus"/>
    <n v="2019"/>
    <n v="6"/>
    <s v="Saudi"/>
    <s v="Silver"/>
    <s v="Standard"/>
    <n v="2"/>
    <s v="Gas"/>
    <x v="0"/>
    <n v="54000"/>
    <s v="Riyadh"/>
    <x v="0"/>
    <n v="80000"/>
    <n v="58000"/>
    <n v="55000"/>
  </r>
  <r>
    <n v="2037"/>
    <x v="4"/>
    <s v="Pathfinder"/>
    <n v="2014"/>
    <n v="11"/>
    <s v="Saudi"/>
    <s v="White"/>
    <s v="Semi Full"/>
    <n v="3.5"/>
    <s v="Gas"/>
    <x v="0"/>
    <n v="198000"/>
    <s v="Dammam"/>
    <x v="1"/>
    <n v="50000"/>
    <n v="58000"/>
    <n v="36500"/>
  </r>
  <r>
    <n v="2038"/>
    <x v="5"/>
    <s v="Sierra"/>
    <n v="2020"/>
    <n v="5"/>
    <s v="Saudi"/>
    <s v="Red"/>
    <s v="Semi Full"/>
    <n v="5.3"/>
    <s v="Gas"/>
    <x v="0"/>
    <n v="60000"/>
    <s v="Dammam"/>
    <x v="1"/>
    <n v="155000"/>
    <n v="58000"/>
    <n v="72000"/>
  </r>
  <r>
    <n v="2039"/>
    <x v="10"/>
    <s v="Sonata"/>
    <n v="2016"/>
    <n v="9"/>
    <s v="Saudi"/>
    <s v="White"/>
    <s v="Full"/>
    <n v="2.4"/>
    <s v="Gas"/>
    <x v="0"/>
    <n v="76000"/>
    <s v="Jeddah"/>
    <x v="3"/>
    <n v="53000"/>
    <n v="58000"/>
    <n v="42000"/>
  </r>
  <r>
    <n v="2040"/>
    <x v="0"/>
    <s v="FJ"/>
    <n v="2016"/>
    <n v="9"/>
    <s v="Gulf Arabic"/>
    <s v="White"/>
    <s v="Full"/>
    <n v="4.9000000000000004"/>
    <s v="Gas"/>
    <x v="0"/>
    <n v="115"/>
    <s v="Riyadh"/>
    <x v="0"/>
    <n v="110000"/>
    <n v="58000"/>
    <n v="65000"/>
  </r>
  <r>
    <n v="2041"/>
    <x v="5"/>
    <s v="Yukon"/>
    <n v="2014"/>
    <n v="11"/>
    <s v="Saudi"/>
    <s v="Red"/>
    <s v="Standard"/>
    <n v="5.3"/>
    <s v="Gas"/>
    <x v="0"/>
    <n v="92000"/>
    <s v="Dammam"/>
    <x v="1"/>
    <n v="90000"/>
    <n v="58000"/>
    <n v="72000"/>
  </r>
  <r>
    <n v="2042"/>
    <x v="8"/>
    <s v="Picanto"/>
    <n v="2015"/>
    <n v="10"/>
    <s v="Saudi"/>
    <s v="Another Color"/>
    <s v="Standard"/>
    <n v="1"/>
    <s v="Gas"/>
    <x v="0"/>
    <n v="136000"/>
    <s v="Al-Medina"/>
    <x v="2"/>
    <n v="18500"/>
    <n v="58000"/>
    <n v="40000"/>
  </r>
  <r>
    <n v="2043"/>
    <x v="39"/>
    <s v="D-MAX"/>
    <n v="2020"/>
    <n v="5"/>
    <s v="Saudi"/>
    <s v="White"/>
    <s v="Full"/>
    <n v="2.5"/>
    <s v="Diesel"/>
    <x v="0"/>
    <n v="40000"/>
    <s v="Riyadh"/>
    <x v="0"/>
    <n v="120500"/>
    <n v="58000"/>
    <n v="55500"/>
  </r>
  <r>
    <n v="2044"/>
    <x v="3"/>
    <s v="Taurus"/>
    <n v="2012"/>
    <n v="13"/>
    <s v="Saudi"/>
    <s v="Silver"/>
    <s v="Standard"/>
    <n v="3.6"/>
    <s v="Gas"/>
    <x v="0"/>
    <n v="132000"/>
    <s v="Riyadh"/>
    <x v="0"/>
    <n v="45000"/>
    <n v="58000"/>
    <n v="55000"/>
  </r>
  <r>
    <n v="2045"/>
    <x v="25"/>
    <s v="Pajero"/>
    <n v="2016"/>
    <n v="9"/>
    <s v="Saudi"/>
    <s v="Grey"/>
    <s v="Full"/>
    <n v="3.8"/>
    <s v="Gas"/>
    <x v="0"/>
    <n v="91000"/>
    <s v="Jeddah"/>
    <x v="3"/>
    <n v="67000"/>
    <n v="58000"/>
    <n v="54000"/>
  </r>
  <r>
    <n v="2046"/>
    <x v="7"/>
    <s v="C"/>
    <n v="2016"/>
    <n v="9"/>
    <s v="Saudi"/>
    <s v="Another Color"/>
    <s v="Full"/>
    <n v="2"/>
    <s v="Gas"/>
    <x v="0"/>
    <n v="46000"/>
    <s v="Jeddah"/>
    <x v="3"/>
    <n v="142000"/>
    <n v="58000"/>
    <n v="145000"/>
  </r>
  <r>
    <n v="2047"/>
    <x v="26"/>
    <s v="Range Rover"/>
    <n v="2017"/>
    <n v="8"/>
    <s v="Saudi"/>
    <s v="White"/>
    <s v="Full"/>
    <n v="5.2"/>
    <s v="Gas"/>
    <x v="0"/>
    <n v="77000"/>
    <s v="Al-Medina"/>
    <x v="2"/>
    <n v="275000"/>
    <n v="58000"/>
    <n v="242500"/>
  </r>
  <r>
    <n v="2048"/>
    <x v="7"/>
    <s v="E"/>
    <n v="2017"/>
    <n v="8"/>
    <s v="Other"/>
    <s v="Black"/>
    <s v="Full"/>
    <n v="3.5"/>
    <s v="Gas"/>
    <x v="0"/>
    <n v="21000"/>
    <s v="Dammam"/>
    <x v="1"/>
    <n v="275000"/>
    <n v="58000"/>
    <n v="145000"/>
  </r>
  <r>
    <n v="2049"/>
    <x v="10"/>
    <s v="Creta"/>
    <n v="2018"/>
    <n v="7"/>
    <s v="Saudi"/>
    <s v="Red"/>
    <s v="Full"/>
    <n v="1.6"/>
    <s v="Gas"/>
    <x v="0"/>
    <n v="11800"/>
    <s v="Besha"/>
    <x v="4"/>
    <n v="56000"/>
    <n v="58000"/>
    <n v="42000"/>
  </r>
  <r>
    <n v="2050"/>
    <x v="5"/>
    <s v="Yukon"/>
    <n v="2005"/>
    <n v="20"/>
    <s v="Saudi"/>
    <s v="Bronze"/>
    <s v="Standard"/>
    <n v="5.3"/>
    <s v="Gas"/>
    <x v="0"/>
    <n v="409000"/>
    <s v="Riyadh"/>
    <x v="0"/>
    <n v="20000"/>
    <n v="58000"/>
    <n v="72000"/>
  </r>
  <r>
    <n v="2051"/>
    <x v="0"/>
    <s v="Innova"/>
    <n v="2020"/>
    <n v="5"/>
    <s v="Saudi"/>
    <s v="Silver"/>
    <s v="Standard"/>
    <n v="2.7"/>
    <s v="Gas"/>
    <x v="0"/>
    <n v="24552"/>
    <s v="Riyadh"/>
    <x v="0"/>
    <n v="76500"/>
    <n v="58000"/>
    <n v="65000"/>
  </r>
  <r>
    <n v="2052"/>
    <x v="7"/>
    <s v="C"/>
    <n v="2019"/>
    <n v="6"/>
    <s v="Other"/>
    <s v="White"/>
    <s v="Full"/>
    <n v="2"/>
    <s v="Gas"/>
    <x v="0"/>
    <n v="15000"/>
    <s v="Dammam"/>
    <x v="1"/>
    <n v="175000"/>
    <n v="58000"/>
    <n v="145000"/>
  </r>
  <r>
    <n v="2053"/>
    <x v="10"/>
    <s v="Sonata"/>
    <n v="2017"/>
    <n v="8"/>
    <s v="Saudi"/>
    <s v="Grey"/>
    <s v="Standard"/>
    <n v="2.4"/>
    <s v="Gas"/>
    <x v="0"/>
    <n v="173000"/>
    <s v="Jeddah"/>
    <x v="3"/>
    <n v="44000"/>
    <n v="58000"/>
    <n v="42000"/>
  </r>
  <r>
    <n v="2054"/>
    <x v="10"/>
    <s v="Azera"/>
    <n v="2020"/>
    <n v="5"/>
    <s v="Other"/>
    <s v="Grey"/>
    <s v="Semi Full"/>
    <n v="3.5"/>
    <s v="Gas"/>
    <x v="0"/>
    <n v="37000"/>
    <s v="Tabouk"/>
    <x v="5"/>
    <n v="1846"/>
    <n v="58000"/>
    <n v="42000"/>
  </r>
  <r>
    <n v="2055"/>
    <x v="21"/>
    <s v="Charger"/>
    <n v="2016"/>
    <n v="9"/>
    <s v="Other"/>
    <s v="Black"/>
    <s v="Full"/>
    <n v="3.6"/>
    <s v="Gas"/>
    <x v="0"/>
    <n v="101000"/>
    <s v="Dammam"/>
    <x v="1"/>
    <n v="95000"/>
    <n v="58000"/>
    <n v="71000"/>
  </r>
  <r>
    <n v="2056"/>
    <x v="10"/>
    <s v="Accent"/>
    <n v="2018"/>
    <n v="7"/>
    <s v="Saudi"/>
    <s v="White"/>
    <s v="Standard"/>
    <n v="1.4"/>
    <s v="Gas"/>
    <x v="0"/>
    <n v="13081"/>
    <s v="Riyadh"/>
    <x v="0"/>
    <n v="38000"/>
    <n v="58000"/>
    <n v="42000"/>
  </r>
  <r>
    <n v="2057"/>
    <x v="0"/>
    <s v="Innova"/>
    <n v="2014"/>
    <n v="11"/>
    <s v="Saudi"/>
    <s v="White"/>
    <s v="Standard"/>
    <n v="2.5"/>
    <s v="Gas"/>
    <x v="0"/>
    <n v="163000"/>
    <s v="Al-Medina"/>
    <x v="2"/>
    <n v="39000"/>
    <n v="58000"/>
    <n v="65000"/>
  </r>
  <r>
    <n v="2058"/>
    <x v="0"/>
    <s v="Camry"/>
    <n v="2019"/>
    <n v="6"/>
    <s v="Saudi"/>
    <s v="Brown"/>
    <s v="Full"/>
    <n v="2.5"/>
    <s v="Gas"/>
    <x v="0"/>
    <n v="49000"/>
    <s v="Riyadh"/>
    <x v="0"/>
    <n v="82000"/>
    <n v="58000"/>
    <n v="65000"/>
  </r>
  <r>
    <n v="2059"/>
    <x v="6"/>
    <n v="3"/>
    <n v="2016"/>
    <n v="9"/>
    <s v="Gulf Arabic"/>
    <s v="White"/>
    <s v="Semi Full"/>
    <n v="2"/>
    <s v="Gas"/>
    <x v="0"/>
    <n v="129000"/>
    <s v="Riyadh"/>
    <x v="0"/>
    <n v="31000"/>
    <n v="58000"/>
    <n v="56000"/>
  </r>
  <r>
    <n v="2060"/>
    <x v="1"/>
    <s v="LX"/>
    <n v="2017"/>
    <n v="8"/>
    <s v="Gulf Arabic"/>
    <s v="Navy"/>
    <s v="Full"/>
    <n v="5.7"/>
    <s v="Gas"/>
    <x v="0"/>
    <n v="80897"/>
    <s v="Riyadh"/>
    <x v="0"/>
    <n v="350000"/>
    <n v="58000"/>
    <n v="142000"/>
  </r>
  <r>
    <n v="2061"/>
    <x v="8"/>
    <s v="Sorento"/>
    <n v="2015"/>
    <n v="10"/>
    <s v="Saudi"/>
    <s v="Black"/>
    <s v="Semi Full"/>
    <n v="3.3"/>
    <s v="Gas"/>
    <x v="0"/>
    <n v="182000"/>
    <s v="Dammam"/>
    <x v="1"/>
    <n v="30000"/>
    <n v="58000"/>
    <n v="40000"/>
  </r>
  <r>
    <n v="2062"/>
    <x v="7"/>
    <s v="S"/>
    <n v="2008"/>
    <n v="17"/>
    <s v="Saudi"/>
    <s v="Black"/>
    <s v="Full"/>
    <n v="1"/>
    <s v="Gas"/>
    <x v="0"/>
    <n v="190"/>
    <s v="Aseer"/>
    <x v="4"/>
    <n v="65000"/>
    <n v="58000"/>
    <n v="145000"/>
  </r>
  <r>
    <n v="2063"/>
    <x v="10"/>
    <s v="Accent"/>
    <n v="2019"/>
    <n v="6"/>
    <s v="Saudi"/>
    <s v="White"/>
    <s v="Standard"/>
    <n v="1.4"/>
    <s v="Gas"/>
    <x v="0"/>
    <n v="74917"/>
    <s v="Riyadh"/>
    <x v="0"/>
    <n v="38500"/>
    <n v="58000"/>
    <n v="42000"/>
  </r>
  <r>
    <n v="2064"/>
    <x v="3"/>
    <s v="Taurus"/>
    <n v="2015"/>
    <n v="10"/>
    <s v="Other"/>
    <s v="Black"/>
    <s v="Full"/>
    <n v="3.5"/>
    <s v="Gas"/>
    <x v="0"/>
    <n v="90000"/>
    <s v="Dammam"/>
    <x v="1"/>
    <n v="67000"/>
    <n v="58000"/>
    <n v="55000"/>
  </r>
  <r>
    <n v="2065"/>
    <x v="11"/>
    <s v="Malibu"/>
    <n v="2013"/>
    <n v="12"/>
    <s v="Saudi"/>
    <s v="Black"/>
    <s v="Semi Full"/>
    <n v="3"/>
    <s v="Gas"/>
    <x v="0"/>
    <n v="122455"/>
    <s v="Riyadh"/>
    <x v="0"/>
    <n v="36000"/>
    <n v="58000"/>
    <n v="60000"/>
  </r>
  <r>
    <n v="2066"/>
    <x v="25"/>
    <s v="Pajero"/>
    <n v="2016"/>
    <n v="9"/>
    <s v="Saudi"/>
    <s v="White"/>
    <s v="Full"/>
    <n v="3.5"/>
    <s v="Gas"/>
    <x v="0"/>
    <n v="132000"/>
    <s v="Riyadh"/>
    <x v="0"/>
    <n v="56000"/>
    <n v="58000"/>
    <n v="54000"/>
  </r>
  <r>
    <n v="2067"/>
    <x v="10"/>
    <s v="Sonata"/>
    <n v="2017"/>
    <n v="8"/>
    <s v="Saudi"/>
    <s v="Black"/>
    <s v="Semi Full"/>
    <n v="2.4"/>
    <s v="Gas"/>
    <x v="0"/>
    <n v="226000"/>
    <s v="Riyadh"/>
    <x v="0"/>
    <n v="41000"/>
    <n v="58000"/>
    <n v="42000"/>
  </r>
  <r>
    <n v="2068"/>
    <x v="0"/>
    <s v="Hilux"/>
    <n v="1995"/>
    <n v="30"/>
    <s v="Saudi"/>
    <s v="White"/>
    <s v="Full"/>
    <n v="2.4"/>
    <s v="Gas"/>
    <x v="1"/>
    <n v="300"/>
    <s v="Aseer"/>
    <x v="4"/>
    <n v="15000"/>
    <n v="58000"/>
    <n v="65000"/>
  </r>
  <r>
    <n v="2069"/>
    <x v="24"/>
    <s v="The 7"/>
    <n v="2019"/>
    <n v="6"/>
    <s v="Gulf Arabic"/>
    <s v="White"/>
    <s v="Full"/>
    <n v="2"/>
    <s v="Gas"/>
    <x v="0"/>
    <n v="6000"/>
    <s v="Riyadh"/>
    <x v="0"/>
    <n v="335000"/>
    <n v="58000"/>
    <n v="110000"/>
  </r>
  <r>
    <n v="2070"/>
    <x v="5"/>
    <s v="Sierra"/>
    <n v="2011"/>
    <n v="14"/>
    <s v="Saudi"/>
    <s v="White"/>
    <s v="Standard"/>
    <n v="6"/>
    <s v="Gas"/>
    <x v="0"/>
    <n v="233000"/>
    <s v="Dammam"/>
    <x v="1"/>
    <n v="36000"/>
    <n v="58000"/>
    <n v="72000"/>
  </r>
  <r>
    <n v="2071"/>
    <x v="0"/>
    <s v="Hilux"/>
    <n v="2017"/>
    <n v="8"/>
    <s v="Saudi"/>
    <s v="White"/>
    <s v="Full"/>
    <n v="2.7"/>
    <s v="Gas"/>
    <x v="0"/>
    <n v="102000"/>
    <s v="Al-Ahsa"/>
    <x v="1"/>
    <n v="90000"/>
    <n v="58000"/>
    <n v="65000"/>
  </r>
  <r>
    <n v="2072"/>
    <x v="25"/>
    <s v="Pajero"/>
    <n v="2016"/>
    <n v="9"/>
    <s v="Gulf Arabic"/>
    <s v="White"/>
    <s v="Full"/>
    <n v="3.8"/>
    <s v="Gas"/>
    <x v="0"/>
    <n v="260000"/>
    <s v="Riyadh"/>
    <x v="0"/>
    <n v="60000"/>
    <n v="58000"/>
    <n v="54000"/>
  </r>
  <r>
    <n v="2073"/>
    <x v="0"/>
    <s v="Yaris"/>
    <n v="2017"/>
    <n v="8"/>
    <s v="Saudi"/>
    <s v="White"/>
    <s v="Standard"/>
    <n v="1.6"/>
    <s v="Gas"/>
    <x v="0"/>
    <n v="167000"/>
    <s v="Riyadh"/>
    <x v="0"/>
    <n v="29000"/>
    <n v="58000"/>
    <n v="65000"/>
  </r>
  <r>
    <n v="2074"/>
    <x v="39"/>
    <s v="D-MAX"/>
    <n v="2013"/>
    <n v="12"/>
    <s v="Saudi"/>
    <s v="White"/>
    <s v="Standard"/>
    <n v="2.5"/>
    <s v="Diesel"/>
    <x v="1"/>
    <n v="137000"/>
    <s v="Riyadh"/>
    <x v="0"/>
    <n v="55000"/>
    <n v="58000"/>
    <n v="55500"/>
  </r>
  <r>
    <n v="2075"/>
    <x v="0"/>
    <s v="Rush"/>
    <n v="2021"/>
    <n v="4"/>
    <s v="Saudi"/>
    <s v="Red"/>
    <s v="Semi Full"/>
    <n v="1.5"/>
    <s v="Gas"/>
    <x v="0"/>
    <n v="9000"/>
    <s v="Khobar"/>
    <x v="1"/>
    <n v="59500"/>
    <n v="58000"/>
    <n v="65000"/>
  </r>
  <r>
    <n v="2076"/>
    <x v="37"/>
    <s v="Vantage"/>
    <n v="2012"/>
    <n v="13"/>
    <s v="Saudi"/>
    <s v="Blue"/>
    <s v="Full"/>
    <n v="6"/>
    <s v="Gas"/>
    <x v="1"/>
    <n v="880"/>
    <s v="Dammam"/>
    <x v="1"/>
    <n v="550000"/>
    <n v="58000"/>
    <n v="400000"/>
  </r>
  <r>
    <n v="2077"/>
    <x v="10"/>
    <s v="Creta"/>
    <n v="2017"/>
    <n v="8"/>
    <s v="Saudi"/>
    <s v="Silver"/>
    <s v="Semi Full"/>
    <n v="1.6"/>
    <s v="Gas"/>
    <x v="0"/>
    <n v="125000"/>
    <s v="Al-Ahsa"/>
    <x v="1"/>
    <n v="57000"/>
    <n v="58000"/>
    <n v="42000"/>
  </r>
  <r>
    <n v="2078"/>
    <x v="5"/>
    <s v="Suburban"/>
    <n v="2006"/>
    <n v="19"/>
    <s v="Saudi"/>
    <s v="Silver"/>
    <s v="Full"/>
    <n v="5.3"/>
    <s v="Gas"/>
    <x v="0"/>
    <n v="86000"/>
    <s v="Riyadh"/>
    <x v="0"/>
    <n v="50000"/>
    <n v="58000"/>
    <n v="72000"/>
  </r>
  <r>
    <n v="2079"/>
    <x v="3"/>
    <s v="Fusion"/>
    <n v="2016"/>
    <n v="9"/>
    <s v="Saudi"/>
    <s v="White"/>
    <s v="Standard"/>
    <n v="2.5"/>
    <s v="Gas"/>
    <x v="0"/>
    <n v="80000"/>
    <s v="Al-Ahsa"/>
    <x v="1"/>
    <n v="50000"/>
    <n v="58000"/>
    <n v="55000"/>
  </r>
  <r>
    <n v="2080"/>
    <x v="28"/>
    <s v="Terios"/>
    <n v="2014"/>
    <n v="11"/>
    <s v="Saudi"/>
    <s v="Silver"/>
    <s v="Full"/>
    <n v="1.5"/>
    <s v="Gas"/>
    <x v="0"/>
    <n v="118000"/>
    <s v="Jeddah"/>
    <x v="3"/>
    <n v="37000"/>
    <n v="58000"/>
    <n v="32000"/>
  </r>
  <r>
    <n v="2081"/>
    <x v="10"/>
    <s v="Accent"/>
    <n v="2019"/>
    <n v="6"/>
    <s v="Saudi"/>
    <s v="Bronze"/>
    <s v="Semi Full"/>
    <n v="1.4"/>
    <s v="Gas"/>
    <x v="0"/>
    <n v="25000"/>
    <s v="Al-Medina"/>
    <x v="2"/>
    <n v="39000"/>
    <n v="58000"/>
    <n v="42000"/>
  </r>
  <r>
    <n v="2082"/>
    <x v="1"/>
    <s v="RX"/>
    <n v="2016"/>
    <n v="9"/>
    <s v="Saudi"/>
    <s v="Grey"/>
    <s v="Full"/>
    <n v="3.5"/>
    <s v="Gas"/>
    <x v="0"/>
    <n v="69070"/>
    <s v="Jeddah"/>
    <x v="3"/>
    <n v="180000"/>
    <n v="58000"/>
    <n v="142000"/>
  </r>
  <r>
    <n v="2083"/>
    <x v="0"/>
    <s v="Furniture"/>
    <n v="2015"/>
    <n v="10"/>
    <s v="Saudi"/>
    <s v="White"/>
    <s v="Semi Full"/>
    <n v="4"/>
    <s v="Gas"/>
    <x v="0"/>
    <n v="205000"/>
    <s v="Riyadh"/>
    <x v="0"/>
    <n v="61000"/>
    <n v="58000"/>
    <n v="65000"/>
  </r>
  <r>
    <n v="2084"/>
    <x v="0"/>
    <s v="Yaris"/>
    <n v="2016"/>
    <n v="9"/>
    <s v="Saudi"/>
    <s v="Blue"/>
    <s v="Standard"/>
    <n v="1.5"/>
    <s v="Gas"/>
    <x v="0"/>
    <n v="180000"/>
    <s v="Dammam"/>
    <x v="1"/>
    <n v="28500"/>
    <n v="58000"/>
    <n v="65000"/>
  </r>
  <r>
    <n v="2085"/>
    <x v="7"/>
    <s v="S"/>
    <n v="2011"/>
    <n v="14"/>
    <s v="Gulf Arabic"/>
    <s v="White"/>
    <s v="Full"/>
    <n v="3.8"/>
    <s v="Gas"/>
    <x v="0"/>
    <n v="132000"/>
    <s v="Al-Medina"/>
    <x v="2"/>
    <n v="90000"/>
    <n v="58000"/>
    <n v="145000"/>
  </r>
  <r>
    <n v="2086"/>
    <x v="48"/>
    <s v="T77"/>
    <n v="2021"/>
    <n v="4"/>
    <s v="Saudi"/>
    <s v="Black"/>
    <s v="Full"/>
    <n v="1.2"/>
    <s v="Gas"/>
    <x v="0"/>
    <n v="4000"/>
    <s v="Jeddah"/>
    <x v="3"/>
    <n v="73000"/>
    <n v="58000"/>
    <n v="30000"/>
  </r>
  <r>
    <n v="2087"/>
    <x v="5"/>
    <s v="Yukon"/>
    <n v="2005"/>
    <n v="20"/>
    <s v="Other"/>
    <s v="Silver"/>
    <s v="Full"/>
    <n v="6"/>
    <s v="Gas"/>
    <x v="0"/>
    <n v="195000"/>
    <s v="Makkah"/>
    <x v="3"/>
    <n v="23000"/>
    <n v="58000"/>
    <n v="72000"/>
  </r>
  <r>
    <n v="2088"/>
    <x v="4"/>
    <s v="VTC"/>
    <n v="2006"/>
    <n v="19"/>
    <s v="Saudi"/>
    <s v="Brown"/>
    <s v="Standard"/>
    <n v="4"/>
    <s v="Gas"/>
    <x v="0"/>
    <n v="317109"/>
    <s v="Riyadh"/>
    <x v="0"/>
    <n v="35000"/>
    <n v="58000"/>
    <n v="36500"/>
  </r>
  <r>
    <n v="2089"/>
    <x v="11"/>
    <s v="Impala"/>
    <n v="1964"/>
    <n v="61"/>
    <s v="Other"/>
    <s v="Green"/>
    <s v="Full"/>
    <n v="1.2"/>
    <s v="Gas"/>
    <x v="0"/>
    <n v="100000"/>
    <s v="Al-Ahsa"/>
    <x v="1"/>
    <n v="75000"/>
    <n v="58000"/>
    <n v="60000"/>
  </r>
  <r>
    <n v="2090"/>
    <x v="3"/>
    <s v="F150"/>
    <n v="2017"/>
    <n v="8"/>
    <s v="Other"/>
    <s v="Grey"/>
    <s v="Full"/>
    <n v="8"/>
    <s v="Gas"/>
    <x v="0"/>
    <n v="140000"/>
    <s v="Riyadh"/>
    <x v="0"/>
    <n v="145000"/>
    <n v="58000"/>
    <n v="55000"/>
  </r>
  <r>
    <n v="2091"/>
    <x v="7"/>
    <s v="S"/>
    <n v="2012"/>
    <n v="13"/>
    <s v="Gulf Arabic"/>
    <s v="Navy"/>
    <s v="Full"/>
    <n v="3.3"/>
    <s v="Gas"/>
    <x v="0"/>
    <n v="85000"/>
    <s v="Al-Medina"/>
    <x v="2"/>
    <n v="110000"/>
    <n v="58000"/>
    <n v="145000"/>
  </r>
  <r>
    <n v="2092"/>
    <x v="5"/>
    <s v="Yukon"/>
    <n v="2007"/>
    <n v="18"/>
    <s v="Saudi"/>
    <s v="Bronze"/>
    <s v="Semi Full"/>
    <n v="5"/>
    <s v="Gas"/>
    <x v="0"/>
    <n v="303000"/>
    <s v="Riyadh"/>
    <x v="0"/>
    <n v="36000"/>
    <n v="58000"/>
    <n v="72000"/>
  </r>
  <r>
    <n v="2093"/>
    <x v="10"/>
    <s v="Elantra"/>
    <n v="2020"/>
    <n v="5"/>
    <s v="Saudi"/>
    <s v="Grey"/>
    <s v="Standard"/>
    <n v="1.6"/>
    <s v="Gas"/>
    <x v="0"/>
    <n v="24348"/>
    <s v="Riyadh"/>
    <x v="0"/>
    <n v="57500"/>
    <n v="58000"/>
    <n v="42000"/>
  </r>
  <r>
    <n v="2094"/>
    <x v="5"/>
    <s v="Suburban"/>
    <n v="1995"/>
    <n v="30"/>
    <s v="Saudi"/>
    <s v="Oily"/>
    <s v="Semi Full"/>
    <n v="5.3"/>
    <s v="Gas"/>
    <x v="0"/>
    <n v="215000"/>
    <s v="Riyadh"/>
    <x v="0"/>
    <n v="13000"/>
    <n v="58000"/>
    <n v="72000"/>
  </r>
  <r>
    <n v="2095"/>
    <x v="10"/>
    <s v="H1"/>
    <n v="2018"/>
    <n v="7"/>
    <s v="Other"/>
    <s v="Brown"/>
    <s v="Semi Full"/>
    <n v="7"/>
    <s v="Gas"/>
    <x v="0"/>
    <n v="40000"/>
    <s v="Qassim"/>
    <x v="6"/>
    <n v="63000"/>
    <n v="58000"/>
    <n v="42000"/>
  </r>
  <r>
    <n v="2096"/>
    <x v="3"/>
    <s v="Victoria"/>
    <n v="1996"/>
    <n v="29"/>
    <s v="Saudi"/>
    <s v="Silver"/>
    <s v="Standard"/>
    <n v="4.5999999999999996"/>
    <s v="Gas"/>
    <x v="0"/>
    <n v="325"/>
    <s v="Jeddah"/>
    <x v="3"/>
    <n v="10000"/>
    <n v="58000"/>
    <n v="55000"/>
  </r>
  <r>
    <n v="2097"/>
    <x v="26"/>
    <s v="Range Rover"/>
    <n v="2015"/>
    <n v="10"/>
    <s v="Gulf Arabic"/>
    <s v="Black"/>
    <s v="Semi Full"/>
    <n v="5"/>
    <s v="Gas"/>
    <x v="0"/>
    <n v="103000"/>
    <s v="Qassim"/>
    <x v="6"/>
    <n v="225000"/>
    <n v="58000"/>
    <n v="242500"/>
  </r>
  <r>
    <n v="2098"/>
    <x v="8"/>
    <s v="Rio"/>
    <n v="2016"/>
    <n v="9"/>
    <s v="Saudi"/>
    <s v="Red"/>
    <s v="Standard"/>
    <n v="1.4"/>
    <s v="Gas"/>
    <x v="0"/>
    <n v="157000"/>
    <s v="Riyadh"/>
    <x v="0"/>
    <n v="25000"/>
    <n v="58000"/>
    <n v="40000"/>
  </r>
  <r>
    <n v="2099"/>
    <x v="10"/>
    <s v="H1"/>
    <n v="2018"/>
    <n v="7"/>
    <s v="Saudi"/>
    <s v="Silver"/>
    <s v="Standard"/>
    <n v="2.4"/>
    <s v="Gas"/>
    <x v="0"/>
    <n v="106336"/>
    <s v="Riyadh"/>
    <x v="0"/>
    <n v="58500"/>
    <n v="58000"/>
    <n v="42000"/>
  </r>
  <r>
    <n v="2100"/>
    <x v="9"/>
    <s v="Jimny"/>
    <n v="2010"/>
    <n v="15"/>
    <s v="Saudi"/>
    <s v="White"/>
    <s v="Standard"/>
    <n v="1.3"/>
    <s v="Gas"/>
    <x v="1"/>
    <n v="93000"/>
    <s v="Riyadh"/>
    <x v="0"/>
    <n v="14000"/>
    <n v="58000"/>
    <n v="28000"/>
  </r>
  <r>
    <n v="2101"/>
    <x v="4"/>
    <s v="Sentra"/>
    <n v="2019"/>
    <n v="6"/>
    <s v="Saudi"/>
    <s v="Silver"/>
    <s v="Full"/>
    <n v="1.6"/>
    <s v="Gas"/>
    <x v="0"/>
    <n v="71000"/>
    <s v="Riyadh"/>
    <x v="0"/>
    <n v="43500"/>
    <n v="58000"/>
    <n v="36500"/>
  </r>
  <r>
    <n v="2102"/>
    <x v="0"/>
    <s v="Hilux"/>
    <n v="2017"/>
    <n v="8"/>
    <s v="Saudi"/>
    <s v="White"/>
    <s v="Semi Full"/>
    <n v="2.7"/>
    <s v="Gas"/>
    <x v="1"/>
    <n v="146000"/>
    <s v="Jubail"/>
    <x v="1"/>
    <n v="72000"/>
    <n v="58000"/>
    <n v="65000"/>
  </r>
  <r>
    <n v="2103"/>
    <x v="35"/>
    <s v="Panamera"/>
    <n v="2011"/>
    <n v="14"/>
    <s v="Saudi"/>
    <s v="White"/>
    <s v="Full"/>
    <n v="5.7"/>
    <s v="Gas"/>
    <x v="0"/>
    <n v="108000"/>
    <s v="Al-Medina"/>
    <x v="2"/>
    <n v="99000"/>
    <n v="58000"/>
    <n v="138000"/>
  </r>
  <r>
    <n v="2104"/>
    <x v="4"/>
    <s v="Patrol"/>
    <n v="2010"/>
    <n v="15"/>
    <s v="Saudi"/>
    <s v="White"/>
    <s v="Full"/>
    <n v="4"/>
    <s v="Gas"/>
    <x v="0"/>
    <n v="208000"/>
    <s v="Riyadh"/>
    <x v="0"/>
    <n v="72000"/>
    <n v="58000"/>
    <n v="36500"/>
  </r>
  <r>
    <n v="2105"/>
    <x v="13"/>
    <s v="Accord"/>
    <n v="2018"/>
    <n v="7"/>
    <s v="Saudi"/>
    <s v="Navy"/>
    <s v="Full"/>
    <n v="1.5"/>
    <s v="Gas"/>
    <x v="0"/>
    <n v="39000"/>
    <s v="Riyadh"/>
    <x v="0"/>
    <n v="72000"/>
    <n v="58000"/>
    <n v="60500"/>
  </r>
  <r>
    <n v="2106"/>
    <x v="3"/>
    <s v="Explorer"/>
    <n v="2014"/>
    <n v="11"/>
    <s v="Saudi"/>
    <s v="Navy"/>
    <s v="Standard"/>
    <n v="3.6"/>
    <s v="Gas"/>
    <x v="0"/>
    <n v="209500"/>
    <s v="Riyadh"/>
    <x v="0"/>
    <n v="56000"/>
    <n v="58000"/>
    <n v="55000"/>
  </r>
  <r>
    <n v="2107"/>
    <x v="11"/>
    <s v="Tahoe"/>
    <n v="2020"/>
    <n v="5"/>
    <s v="Saudi"/>
    <s v="Black"/>
    <s v="Semi Full"/>
    <n v="5.3"/>
    <s v="Gas"/>
    <x v="0"/>
    <n v="67000"/>
    <s v="Riyadh"/>
    <x v="0"/>
    <n v="176000"/>
    <n v="58000"/>
    <n v="60000"/>
  </r>
  <r>
    <n v="2108"/>
    <x v="6"/>
    <s v="CX9"/>
    <n v="2015"/>
    <n v="10"/>
    <s v="Saudi"/>
    <s v="Brown"/>
    <s v="Full"/>
    <n v="1.9"/>
    <s v="Gas"/>
    <x v="0"/>
    <n v="274000"/>
    <s v="Riyadh"/>
    <x v="0"/>
    <n v="66000"/>
    <n v="58000"/>
    <n v="56000"/>
  </r>
  <r>
    <n v="2109"/>
    <x v="10"/>
    <s v="Accent"/>
    <n v="2017"/>
    <n v="8"/>
    <s v="Saudi"/>
    <s v="White"/>
    <s v="Standard"/>
    <n v="1.4"/>
    <s v="Gas"/>
    <x v="0"/>
    <n v="204000"/>
    <s v="Riyadh"/>
    <x v="0"/>
    <n v="23000"/>
    <n v="58000"/>
    <n v="42000"/>
  </r>
  <r>
    <n v="2110"/>
    <x v="25"/>
    <s v="Pajero"/>
    <n v="2016"/>
    <n v="9"/>
    <s v="Saudi"/>
    <s v="Brown"/>
    <s v="Semi Full"/>
    <n v="3.5"/>
    <s v="Gas"/>
    <x v="0"/>
    <n v="122000"/>
    <s v="Riyadh"/>
    <x v="0"/>
    <n v="50000"/>
    <n v="58000"/>
    <n v="54000"/>
  </r>
  <r>
    <n v="2111"/>
    <x v="0"/>
    <s v="Hiace"/>
    <n v="2012"/>
    <n v="13"/>
    <s v="Saudi"/>
    <s v="White"/>
    <s v="Standard"/>
    <n v="2.7"/>
    <s v="Gas"/>
    <x v="1"/>
    <n v="126000"/>
    <s v="Jubail"/>
    <x v="1"/>
    <n v="35000"/>
    <n v="58000"/>
    <n v="65000"/>
  </r>
  <r>
    <n v="2112"/>
    <x v="0"/>
    <s v="Camry"/>
    <n v="2014"/>
    <n v="11"/>
    <s v="Gulf Arabic"/>
    <s v="White"/>
    <s v="Standard"/>
    <n v="2.2000000000000002"/>
    <s v="Gas"/>
    <x v="0"/>
    <n v="80250"/>
    <s v="Al-Baha"/>
    <x v="4"/>
    <n v="55000"/>
    <n v="58000"/>
    <n v="65000"/>
  </r>
  <r>
    <n v="2113"/>
    <x v="7"/>
    <s v="S"/>
    <n v="2011"/>
    <n v="14"/>
    <s v="Saudi"/>
    <s v="White"/>
    <s v="Full"/>
    <n v="3.8"/>
    <s v="Gas"/>
    <x v="0"/>
    <n v="203000"/>
    <s v="Al-Medina"/>
    <x v="2"/>
    <n v="98000"/>
    <n v="58000"/>
    <n v="145000"/>
  </r>
  <r>
    <n v="2114"/>
    <x v="0"/>
    <s v="Prado"/>
    <n v="2016"/>
    <n v="9"/>
    <s v="Gulf Arabic"/>
    <s v="White"/>
    <s v="Full"/>
    <n v="4"/>
    <s v="Gas"/>
    <x v="0"/>
    <n v="168000"/>
    <s v="Riyadh"/>
    <x v="0"/>
    <n v="109000"/>
    <n v="58000"/>
    <n v="65000"/>
  </r>
  <r>
    <n v="2115"/>
    <x v="6"/>
    <s v="CX9"/>
    <n v="2019"/>
    <n v="6"/>
    <s v="Saudi"/>
    <s v="Another Color"/>
    <s v="Full"/>
    <n v="2.5"/>
    <s v="Gas"/>
    <x v="0"/>
    <n v="89000"/>
    <s v="Riyadh"/>
    <x v="0"/>
    <n v="99000"/>
    <n v="58000"/>
    <n v="56000"/>
  </r>
  <r>
    <n v="2116"/>
    <x v="8"/>
    <s v="Cadenza"/>
    <n v="2019"/>
    <n v="6"/>
    <s v="Saudi"/>
    <s v="Silver"/>
    <s v="Semi Full"/>
    <n v="3.5"/>
    <s v="Gas"/>
    <x v="0"/>
    <n v="94000"/>
    <s v="Riyadh"/>
    <x v="0"/>
    <n v="88000"/>
    <n v="58000"/>
    <n v="40000"/>
  </r>
  <r>
    <n v="2117"/>
    <x v="11"/>
    <s v="Tahoe"/>
    <n v="2019"/>
    <n v="6"/>
    <s v="Saudi"/>
    <s v="Navy"/>
    <s v="Semi Full"/>
    <n v="5.3"/>
    <s v="Gas"/>
    <x v="0"/>
    <n v="33000"/>
    <s v="Riyadh"/>
    <x v="0"/>
    <n v="163000"/>
    <n v="58000"/>
    <n v="60000"/>
  </r>
  <r>
    <n v="2118"/>
    <x v="4"/>
    <s v="Sunny"/>
    <n v="2018"/>
    <n v="7"/>
    <s v="Saudi"/>
    <s v="White"/>
    <s v="Standard"/>
    <n v="1.5"/>
    <s v="Gas"/>
    <x v="0"/>
    <n v="108708"/>
    <s v="Riyadh"/>
    <x v="0"/>
    <n v="24000"/>
    <n v="58000"/>
    <n v="36500"/>
  </r>
  <r>
    <n v="2119"/>
    <x v="0"/>
    <s v="Camry"/>
    <n v="2016"/>
    <n v="9"/>
    <s v="Saudi"/>
    <s v="White"/>
    <s v="Semi Full"/>
    <n v="2.5"/>
    <s v="Gas"/>
    <x v="0"/>
    <n v="180000"/>
    <s v="Riyadh"/>
    <x v="0"/>
    <n v="27000"/>
    <n v="58000"/>
    <n v="65000"/>
  </r>
  <r>
    <n v="2120"/>
    <x v="3"/>
    <s v="Victoria"/>
    <n v="2008"/>
    <n v="17"/>
    <s v="Saudi"/>
    <s v="Golden"/>
    <s v="Standard"/>
    <n v="4.5999999999999996"/>
    <s v="Gas"/>
    <x v="0"/>
    <n v="21000"/>
    <s v="Riyadh"/>
    <x v="0"/>
    <n v="13000"/>
    <n v="58000"/>
    <n v="55000"/>
  </r>
  <r>
    <n v="2121"/>
    <x v="13"/>
    <s v="Accord"/>
    <n v="2012"/>
    <n v="13"/>
    <s v="Saudi"/>
    <s v="White"/>
    <s v="Semi Full"/>
    <n v="2.4"/>
    <s v="Gas"/>
    <x v="0"/>
    <n v="15000"/>
    <s v="Riyadh"/>
    <x v="0"/>
    <n v="58000"/>
    <n v="58000"/>
    <n v="60500"/>
  </r>
  <r>
    <n v="2122"/>
    <x v="10"/>
    <s v="Elantra"/>
    <n v="2019"/>
    <n v="6"/>
    <s v="Saudi"/>
    <s v="White"/>
    <s v="Standard"/>
    <n v="1.6"/>
    <s v="Gas"/>
    <x v="0"/>
    <n v="84000"/>
    <s v="Al-Medina"/>
    <x v="2"/>
    <n v="51000"/>
    <n v="58000"/>
    <n v="42000"/>
  </r>
  <r>
    <n v="2123"/>
    <x v="5"/>
    <s v="Yukon"/>
    <n v="2008"/>
    <n v="17"/>
    <s v="Saudi"/>
    <s v="Black"/>
    <s v="Semi Full"/>
    <n v="1.6"/>
    <s v="Gas"/>
    <x v="0"/>
    <n v="250000"/>
    <s v="Riyadh"/>
    <x v="0"/>
    <n v="22000"/>
    <n v="58000"/>
    <n v="72000"/>
  </r>
  <r>
    <n v="2124"/>
    <x v="0"/>
    <s v="Camry"/>
    <n v="2016"/>
    <n v="9"/>
    <s v="Other"/>
    <s v="Grey"/>
    <s v="Standard"/>
    <n v="2.5"/>
    <s v="Gas"/>
    <x v="0"/>
    <n v="161000"/>
    <s v="Wadi Dawasir"/>
    <x v="0"/>
    <n v="55000"/>
    <n v="58000"/>
    <n v="65000"/>
  </r>
  <r>
    <n v="2125"/>
    <x v="1"/>
    <s v="LX"/>
    <n v="2021"/>
    <n v="4"/>
    <s v="Saudi"/>
    <s v="White"/>
    <s v="Full"/>
    <n v="5.7"/>
    <s v="Gas"/>
    <x v="0"/>
    <n v="4500"/>
    <s v="Al-Medina"/>
    <x v="2"/>
    <n v="460500"/>
    <n v="58000"/>
    <n v="142000"/>
  </r>
  <r>
    <n v="2126"/>
    <x v="1"/>
    <s v="LX"/>
    <n v="2021"/>
    <n v="4"/>
    <s v="Saudi"/>
    <s v="White"/>
    <s v="Full"/>
    <n v="5.7"/>
    <s v="Gas"/>
    <x v="0"/>
    <n v="14000"/>
    <s v="Dammam"/>
    <x v="1"/>
    <n v="445000"/>
    <n v="58000"/>
    <n v="142000"/>
  </r>
  <r>
    <n v="2127"/>
    <x v="11"/>
    <s v="Cruze"/>
    <n v="2013"/>
    <n v="12"/>
    <s v="Saudi"/>
    <s v="White"/>
    <s v="Standard"/>
    <n v="1.8"/>
    <s v="Gas"/>
    <x v="0"/>
    <n v="120000"/>
    <s v="Taef"/>
    <x v="3"/>
    <n v="18000"/>
    <n v="58000"/>
    <n v="60000"/>
  </r>
  <r>
    <n v="2128"/>
    <x v="21"/>
    <s v="Charger"/>
    <n v="2012"/>
    <n v="13"/>
    <s v="Saudi"/>
    <s v="Yellow"/>
    <s v="Full"/>
    <n v="6.4"/>
    <s v="Gas"/>
    <x v="0"/>
    <n v="167000"/>
    <s v="Al-Medina"/>
    <x v="2"/>
    <n v="85000"/>
    <n v="58000"/>
    <n v="71000"/>
  </r>
  <r>
    <n v="2129"/>
    <x v="14"/>
    <s v="GC7"/>
    <n v="2015"/>
    <n v="10"/>
    <s v="Saudi"/>
    <s v="Silver"/>
    <s v="Full"/>
    <n v="1.6"/>
    <s v="Gas"/>
    <x v="0"/>
    <n v="140000"/>
    <s v="Taef"/>
    <x v="3"/>
    <n v="15000"/>
    <n v="58000"/>
    <n v="42500"/>
  </r>
  <r>
    <n v="2130"/>
    <x v="21"/>
    <s v="Durango"/>
    <n v="2020"/>
    <n v="5"/>
    <s v="Saudi"/>
    <s v="Silver"/>
    <s v="Full"/>
    <n v="3.6"/>
    <s v="Gas"/>
    <x v="0"/>
    <n v="36500"/>
    <s v="Taef"/>
    <x v="3"/>
    <n v="130000"/>
    <n v="58000"/>
    <n v="71000"/>
  </r>
  <r>
    <n v="2131"/>
    <x v="16"/>
    <s v="XF"/>
    <n v="2017"/>
    <n v="8"/>
    <s v="Saudi"/>
    <s v="Black"/>
    <s v="Full"/>
    <n v="2"/>
    <s v="Gas"/>
    <x v="0"/>
    <n v="100000"/>
    <s v="Aseer"/>
    <x v="4"/>
    <n v="95000"/>
    <n v="58000"/>
    <n v="155000"/>
  </r>
  <r>
    <n v="2132"/>
    <x v="1"/>
    <s v="LX"/>
    <n v="2017"/>
    <n v="8"/>
    <s v="Saudi"/>
    <s v="Silver"/>
    <s v="Full"/>
    <n v="5.7"/>
    <s v="Gas"/>
    <x v="0"/>
    <n v="8000"/>
    <s v="Al-Ahsa"/>
    <x v="1"/>
    <n v="325000"/>
    <n v="58000"/>
    <n v="142000"/>
  </r>
  <r>
    <n v="2133"/>
    <x v="0"/>
    <s v="Land Cruiser"/>
    <n v="2012"/>
    <n v="13"/>
    <s v="Saudi"/>
    <s v="White"/>
    <s v="Full"/>
    <n v="4.5999999999999996"/>
    <s v="Gas"/>
    <x v="0"/>
    <n v="250000"/>
    <s v="Riyadh"/>
    <x v="0"/>
    <n v="85000"/>
    <n v="58000"/>
    <n v="65000"/>
  </r>
  <r>
    <n v="2134"/>
    <x v="9"/>
    <s v="Jimny"/>
    <n v="2013"/>
    <n v="12"/>
    <s v="Saudi"/>
    <s v="White"/>
    <s v="Standard"/>
    <n v="1.3"/>
    <s v="Gas"/>
    <x v="1"/>
    <n v="35700"/>
    <s v="Riyadh"/>
    <x v="0"/>
    <n v="16000"/>
    <n v="58000"/>
    <n v="28000"/>
  </r>
  <r>
    <n v="2135"/>
    <x v="24"/>
    <s v="X"/>
    <n v="2020"/>
    <n v="5"/>
    <s v="Other"/>
    <s v="White"/>
    <s v="Standard"/>
    <n v="3"/>
    <s v="Gas"/>
    <x v="0"/>
    <n v="20000"/>
    <s v="Riyadh"/>
    <x v="0"/>
    <n v="257000"/>
    <n v="58000"/>
    <n v="110000"/>
  </r>
  <r>
    <n v="2136"/>
    <x v="10"/>
    <s v="Sonata"/>
    <n v="2018"/>
    <n v="7"/>
    <s v="Saudi"/>
    <s v="Silver"/>
    <s v="Full"/>
    <n v="2.4"/>
    <s v="Gas"/>
    <x v="0"/>
    <n v="135000"/>
    <s v="Riyadh"/>
    <x v="0"/>
    <n v="58000"/>
    <n v="58000"/>
    <n v="42000"/>
  </r>
  <r>
    <n v="2137"/>
    <x v="10"/>
    <s v="Elantra"/>
    <n v="2021"/>
    <n v="4"/>
    <s v="Saudi"/>
    <s v="Silver"/>
    <s v="Full"/>
    <n v="1.7"/>
    <s v="Gas"/>
    <x v="0"/>
    <n v="2600"/>
    <s v="Makkah"/>
    <x v="3"/>
    <n v="95000"/>
    <n v="58000"/>
    <n v="42000"/>
  </r>
  <r>
    <n v="2138"/>
    <x v="5"/>
    <s v="Yukon"/>
    <n v="2012"/>
    <n v="13"/>
    <s v="Saudi"/>
    <s v="Another Color"/>
    <s v="Semi Full"/>
    <n v="1.5"/>
    <s v="Gas"/>
    <x v="0"/>
    <n v="65000"/>
    <s v="Makkah"/>
    <x v="3"/>
    <n v="80000"/>
    <n v="58000"/>
    <n v="72000"/>
  </r>
  <r>
    <n v="2139"/>
    <x v="10"/>
    <s v="Elantra"/>
    <n v="2016"/>
    <n v="9"/>
    <s v="Saudi"/>
    <s v="Grey"/>
    <s v="Full"/>
    <n v="2"/>
    <s v="Gas"/>
    <x v="0"/>
    <n v="97000"/>
    <s v="Al-Medina"/>
    <x v="2"/>
    <n v="42000"/>
    <n v="58000"/>
    <n v="42000"/>
  </r>
  <r>
    <n v="2140"/>
    <x v="10"/>
    <s v="Accent"/>
    <n v="2019"/>
    <n v="6"/>
    <s v="Saudi"/>
    <s v="White"/>
    <s v="Standard"/>
    <n v="1.4"/>
    <s v="Gas"/>
    <x v="0"/>
    <n v="33131"/>
    <s v="Riyadh"/>
    <x v="0"/>
    <n v="39500"/>
    <n v="58000"/>
    <n v="42000"/>
  </r>
  <r>
    <n v="2141"/>
    <x v="10"/>
    <s v="Elantra"/>
    <n v="2021"/>
    <n v="4"/>
    <s v="Other"/>
    <s v="White"/>
    <s v="Full"/>
    <n v="2"/>
    <s v="Gas"/>
    <x v="0"/>
    <n v="3000"/>
    <s v="Riyadh"/>
    <x v="0"/>
    <n v="90000"/>
    <n v="58000"/>
    <n v="42000"/>
  </r>
  <r>
    <n v="2142"/>
    <x v="10"/>
    <s v="H1"/>
    <n v="2015"/>
    <n v="10"/>
    <s v="Saudi"/>
    <s v="Black"/>
    <s v="Semi Full"/>
    <n v="2.4"/>
    <s v="Gas"/>
    <x v="0"/>
    <n v="131000"/>
    <s v="Al-Medina"/>
    <x v="2"/>
    <n v="42000"/>
    <n v="58000"/>
    <n v="42000"/>
  </r>
  <r>
    <n v="2143"/>
    <x v="33"/>
    <n v="300"/>
    <n v="2014"/>
    <n v="11"/>
    <s v="Other"/>
    <s v="Black"/>
    <s v="Full"/>
    <n v="5.7"/>
    <s v="Gas"/>
    <x v="0"/>
    <n v="188000"/>
    <s v="Al-Ahsa"/>
    <x v="1"/>
    <n v="57000"/>
    <n v="58000"/>
    <n v="70000"/>
  </r>
  <r>
    <n v="2144"/>
    <x v="3"/>
    <s v="Taurus"/>
    <n v="2019"/>
    <n v="6"/>
    <s v="Other"/>
    <s v="Red"/>
    <s v="Semi Full"/>
    <n v="3.5"/>
    <s v="Gas"/>
    <x v="0"/>
    <n v="108000"/>
    <s v="Al-Ahsa"/>
    <x v="1"/>
    <n v="88000"/>
    <n v="58000"/>
    <n v="55000"/>
  </r>
  <r>
    <n v="2145"/>
    <x v="10"/>
    <s v="Sonata"/>
    <n v="2013"/>
    <n v="12"/>
    <s v="Other"/>
    <s v="White"/>
    <s v="Full"/>
    <n v="1.6"/>
    <s v="Gas"/>
    <x v="0"/>
    <n v="181000"/>
    <s v="Aseer"/>
    <x v="4"/>
    <n v="27000"/>
    <n v="58000"/>
    <n v="42000"/>
  </r>
  <r>
    <n v="2146"/>
    <x v="33"/>
    <s v="C300"/>
    <n v="2013"/>
    <n v="12"/>
    <s v="Saudi"/>
    <s v="White"/>
    <s v="Full"/>
    <n v="1"/>
    <s v="Gas"/>
    <x v="0"/>
    <n v="220"/>
    <s v="Dammam"/>
    <x v="1"/>
    <n v="42000"/>
    <n v="58000"/>
    <n v="70000"/>
  </r>
  <r>
    <n v="2147"/>
    <x v="13"/>
    <s v="Accord"/>
    <n v="2019"/>
    <n v="6"/>
    <s v="Gulf Arabic"/>
    <s v="White"/>
    <s v="Standard"/>
    <n v="1.5"/>
    <s v="Gas"/>
    <x v="0"/>
    <n v="28000"/>
    <s v="Qassim"/>
    <x v="6"/>
    <n v="88000"/>
    <n v="58000"/>
    <n v="60500"/>
  </r>
  <r>
    <n v="2148"/>
    <x v="18"/>
    <s v="G80"/>
    <n v="2018"/>
    <n v="7"/>
    <s v="Saudi"/>
    <s v="White"/>
    <s v="Semi Full"/>
    <n v="3.8"/>
    <s v="Gas"/>
    <x v="0"/>
    <n v="97000"/>
    <s v="Riyadh"/>
    <x v="0"/>
    <n v="98000"/>
    <n v="58000"/>
    <n v="88000"/>
  </r>
  <r>
    <n v="2149"/>
    <x v="10"/>
    <s v="Sonata"/>
    <n v="2018"/>
    <n v="7"/>
    <s v="Gulf Arabic"/>
    <s v="White"/>
    <s v="Full"/>
    <n v="2.4"/>
    <s v="Gas"/>
    <x v="0"/>
    <n v="130000"/>
    <s v="Makkah"/>
    <x v="3"/>
    <n v="1503"/>
    <n v="58000"/>
    <n v="42000"/>
  </r>
  <r>
    <n v="2150"/>
    <x v="10"/>
    <s v="Sonata"/>
    <n v="2017"/>
    <n v="8"/>
    <s v="Gulf Arabic"/>
    <s v="Grey"/>
    <s v="Semi Full"/>
    <n v="2"/>
    <s v="Gas"/>
    <x v="0"/>
    <n v="130"/>
    <s v="Makkah"/>
    <x v="3"/>
    <n v="40000"/>
    <n v="58000"/>
    <n v="42000"/>
  </r>
  <r>
    <n v="2151"/>
    <x v="11"/>
    <s v="Suburban"/>
    <n v="2007"/>
    <n v="18"/>
    <s v="Saudi"/>
    <s v="Black"/>
    <s v="Full"/>
    <n v="5.3"/>
    <s v="Gas"/>
    <x v="0"/>
    <n v="300000"/>
    <s v="Qurayyat"/>
    <x v="9"/>
    <n v="30000"/>
    <n v="58000"/>
    <n v="60000"/>
  </r>
  <r>
    <n v="2152"/>
    <x v="10"/>
    <s v="Sonata"/>
    <n v="2018"/>
    <n v="7"/>
    <s v="Saudi"/>
    <s v="White"/>
    <s v="Semi Full"/>
    <n v="2.4"/>
    <s v="Gas"/>
    <x v="0"/>
    <n v="108000"/>
    <s v="Riyadh"/>
    <x v="0"/>
    <n v="55000"/>
    <n v="58000"/>
    <n v="42000"/>
  </r>
  <r>
    <n v="2153"/>
    <x v="10"/>
    <s v="H1"/>
    <n v="2018"/>
    <n v="7"/>
    <s v="Saudi"/>
    <s v="Silver"/>
    <s v="Standard"/>
    <n v="2.4"/>
    <s v="Gas"/>
    <x v="0"/>
    <n v="79237"/>
    <s v="Riyadh"/>
    <x v="0"/>
    <n v="58500"/>
    <n v="58000"/>
    <n v="42000"/>
  </r>
  <r>
    <n v="2154"/>
    <x v="0"/>
    <s v="Hilux"/>
    <n v="2017"/>
    <n v="8"/>
    <s v="Saudi"/>
    <s v="White"/>
    <s v="Full"/>
    <n v="2.7"/>
    <s v="Gas"/>
    <x v="1"/>
    <n v="100000"/>
    <s v="Riyadh"/>
    <x v="0"/>
    <n v="90000"/>
    <n v="58000"/>
    <n v="65000"/>
  </r>
  <r>
    <n v="2155"/>
    <x v="10"/>
    <s v="Elantra"/>
    <n v="2017"/>
    <n v="8"/>
    <s v="Saudi"/>
    <s v="Grey"/>
    <s v="Full"/>
    <n v="1.6"/>
    <s v="Gas"/>
    <x v="0"/>
    <n v="132310"/>
    <s v="Riyadh"/>
    <x v="0"/>
    <n v="49500"/>
    <n v="58000"/>
    <n v="42000"/>
  </r>
  <r>
    <n v="2156"/>
    <x v="10"/>
    <s v="Accent"/>
    <n v="2014"/>
    <n v="11"/>
    <s v="Saudi"/>
    <s v="Black"/>
    <s v="Standard"/>
    <n v="1.4"/>
    <s v="Gas"/>
    <x v="0"/>
    <n v="101231"/>
    <s v="Riyadh"/>
    <x v="0"/>
    <n v="21500"/>
    <n v="58000"/>
    <n v="42000"/>
  </r>
  <r>
    <n v="2157"/>
    <x v="10"/>
    <s v="Elantra"/>
    <n v="2018"/>
    <n v="7"/>
    <s v="Saudi"/>
    <s v="Brown"/>
    <s v="Semi Full"/>
    <n v="1.6"/>
    <s v="Gas"/>
    <x v="0"/>
    <n v="81000"/>
    <s v="Riyadh"/>
    <x v="0"/>
    <n v="44000"/>
    <n v="58000"/>
    <n v="42000"/>
  </r>
  <r>
    <n v="2158"/>
    <x v="10"/>
    <s v="Sonata"/>
    <n v="2018"/>
    <n v="7"/>
    <s v="Saudi"/>
    <s v="Silver"/>
    <s v="Semi Full"/>
    <n v="2.4"/>
    <s v="Gas"/>
    <x v="0"/>
    <n v="99000"/>
    <s v="Riyadh"/>
    <x v="0"/>
    <n v="62000"/>
    <n v="58000"/>
    <n v="42000"/>
  </r>
  <r>
    <n v="2159"/>
    <x v="10"/>
    <s v="Sonata"/>
    <n v="2016"/>
    <n v="9"/>
    <s v="Saudi"/>
    <s v="Grey"/>
    <s v="Semi Full"/>
    <n v="2.4"/>
    <s v="Gas"/>
    <x v="0"/>
    <n v="96460"/>
    <s v="Riyadh"/>
    <x v="0"/>
    <n v="49000"/>
    <n v="58000"/>
    <n v="42000"/>
  </r>
  <r>
    <n v="2160"/>
    <x v="3"/>
    <s v="Mustang"/>
    <n v="2017"/>
    <n v="8"/>
    <s v="Saudi"/>
    <s v="Black"/>
    <s v="Full"/>
    <n v="5"/>
    <s v="Gas"/>
    <x v="0"/>
    <n v="130000"/>
    <s v="Riyadh"/>
    <x v="0"/>
    <n v="130000"/>
    <n v="58000"/>
    <n v="55000"/>
  </r>
  <r>
    <n v="2161"/>
    <x v="11"/>
    <s v="Suburban"/>
    <n v="2008"/>
    <n v="17"/>
    <s v="Other"/>
    <s v="Black"/>
    <s v="Full"/>
    <n v="5.3"/>
    <s v="Gas"/>
    <x v="0"/>
    <n v="263"/>
    <s v="Taef"/>
    <x v="3"/>
    <n v="32000"/>
    <n v="58000"/>
    <n v="60000"/>
  </r>
  <r>
    <n v="2162"/>
    <x v="14"/>
    <s v="EC8"/>
    <n v="2012"/>
    <n v="13"/>
    <s v="Saudi"/>
    <s v="Black"/>
    <s v="Full"/>
    <n v="2.2999999999999998"/>
    <s v="Gas"/>
    <x v="0"/>
    <n v="200000"/>
    <s v="Riyadh"/>
    <x v="0"/>
    <n v="11500"/>
    <n v="58000"/>
    <n v="42500"/>
  </r>
  <r>
    <n v="2163"/>
    <x v="32"/>
    <s v="XT5"/>
    <n v="2017"/>
    <n v="8"/>
    <s v="Saudi"/>
    <s v="Silver"/>
    <s v="Full"/>
    <n v="3.6"/>
    <s v="Gas"/>
    <x v="0"/>
    <n v="183000"/>
    <s v="Riyadh"/>
    <x v="0"/>
    <n v="108000"/>
    <n v="58000"/>
    <n v="130000"/>
  </r>
  <r>
    <n v="2164"/>
    <x v="10"/>
    <s v="Azera"/>
    <n v="2018"/>
    <n v="7"/>
    <s v="Saudi"/>
    <s v="Red"/>
    <s v="Semi Full"/>
    <n v="3.5"/>
    <s v="Gas"/>
    <x v="0"/>
    <n v="74000"/>
    <s v="Riyadh"/>
    <x v="0"/>
    <n v="77000"/>
    <n v="58000"/>
    <n v="42000"/>
  </r>
  <r>
    <n v="2165"/>
    <x v="0"/>
    <s v="Furniture"/>
    <n v="2015"/>
    <n v="10"/>
    <s v="Saudi"/>
    <s v="Black"/>
    <s v="Standard"/>
    <n v="2.7"/>
    <s v="Gas"/>
    <x v="0"/>
    <n v="164277"/>
    <s v="Riyadh"/>
    <x v="0"/>
    <n v="66500"/>
    <n v="58000"/>
    <n v="65000"/>
  </r>
  <r>
    <n v="2166"/>
    <x v="11"/>
    <s v="Caprice"/>
    <n v="2013"/>
    <n v="12"/>
    <s v="Saudi"/>
    <s v="Silver"/>
    <s v="Standard"/>
    <n v="6"/>
    <s v="Gas"/>
    <x v="0"/>
    <n v="92132"/>
    <s v="Riyadh"/>
    <x v="0"/>
    <n v="76500"/>
    <n v="58000"/>
    <n v="60000"/>
  </r>
  <r>
    <n v="2167"/>
    <x v="0"/>
    <s v="Furniture"/>
    <n v="2013"/>
    <n v="12"/>
    <s v="Saudi"/>
    <s v="Silver"/>
    <s v="Semi Full"/>
    <n v="4.0999999999999996"/>
    <s v="Gas"/>
    <x v="0"/>
    <n v="285000"/>
    <s v="Aseer"/>
    <x v="4"/>
    <n v="55000"/>
    <n v="58000"/>
    <n v="65000"/>
  </r>
  <r>
    <n v="2168"/>
    <x v="5"/>
    <s v="Suburban"/>
    <n v="2006"/>
    <n v="19"/>
    <s v="Saudi"/>
    <s v="Silver"/>
    <s v="Standard"/>
    <n v="6"/>
    <s v="Gas"/>
    <x v="0"/>
    <n v="266"/>
    <s v="Yanbu"/>
    <x v="2"/>
    <n v="30000"/>
    <n v="58000"/>
    <n v="72000"/>
  </r>
  <r>
    <n v="2169"/>
    <x v="5"/>
    <s v="Sierra"/>
    <n v="2015"/>
    <n v="10"/>
    <s v="Saudi"/>
    <s v="Silver"/>
    <s v="Full"/>
    <n v="5.3"/>
    <s v="Gas"/>
    <x v="0"/>
    <n v="255000"/>
    <s v="Riyadh"/>
    <x v="0"/>
    <n v="75000"/>
    <n v="58000"/>
    <n v="72000"/>
  </r>
  <r>
    <n v="2170"/>
    <x v="3"/>
    <s v="Taurus"/>
    <n v="2019"/>
    <n v="6"/>
    <s v="Saudi"/>
    <s v="Silver"/>
    <s v="Standard"/>
    <n v="3.5"/>
    <s v="Gas"/>
    <x v="0"/>
    <n v="54494"/>
    <s v="Riyadh"/>
    <x v="0"/>
    <n v="85000"/>
    <n v="58000"/>
    <n v="55000"/>
  </r>
  <r>
    <n v="2171"/>
    <x v="18"/>
    <s v="G80"/>
    <n v="2017"/>
    <n v="8"/>
    <s v="Saudi"/>
    <s v="Grey"/>
    <s v="Semi Full"/>
    <n v="3.8"/>
    <s v="Gas"/>
    <x v="0"/>
    <n v="183000"/>
    <s v="Riyadh"/>
    <x v="0"/>
    <n v="85000"/>
    <n v="58000"/>
    <n v="88000"/>
  </r>
  <r>
    <n v="2172"/>
    <x v="13"/>
    <s v="Accord"/>
    <n v="2017"/>
    <n v="8"/>
    <s v="Saudi"/>
    <s v="Grey"/>
    <s v="Semi Full"/>
    <n v="1"/>
    <s v="Gas"/>
    <x v="0"/>
    <n v="126000"/>
    <s v="Riyadh"/>
    <x v="0"/>
    <n v="75000"/>
    <n v="58000"/>
    <n v="60500"/>
  </r>
  <r>
    <n v="2173"/>
    <x v="14"/>
    <s v="Emgrand"/>
    <n v="2019"/>
    <n v="6"/>
    <s v="Saudi"/>
    <s v="Red"/>
    <s v="Full"/>
    <n v="1.8"/>
    <s v="Gas"/>
    <x v="0"/>
    <n v="43000"/>
    <s v="Riyadh"/>
    <x v="0"/>
    <n v="45000"/>
    <n v="58000"/>
    <n v="42500"/>
  </r>
  <r>
    <n v="2174"/>
    <x v="33"/>
    <s v="C300"/>
    <n v="2013"/>
    <n v="12"/>
    <s v="Saudi"/>
    <s v="Brown"/>
    <s v="Full"/>
    <n v="5.7"/>
    <s v="Gas"/>
    <x v="0"/>
    <n v="210"/>
    <s v="Riyadh"/>
    <x v="0"/>
    <n v="48000"/>
    <n v="58000"/>
    <n v="70000"/>
  </r>
  <r>
    <n v="2175"/>
    <x v="11"/>
    <s v="Trailblazer"/>
    <n v="2013"/>
    <n v="12"/>
    <s v="Saudi"/>
    <s v="Red"/>
    <s v="Standard"/>
    <n v="3.6"/>
    <s v="Gas"/>
    <x v="0"/>
    <n v="106000"/>
    <s v="Riyadh"/>
    <x v="0"/>
    <n v="38500"/>
    <n v="58000"/>
    <n v="60000"/>
  </r>
  <r>
    <n v="2176"/>
    <x v="0"/>
    <s v="Yaris"/>
    <n v="2014"/>
    <n v="11"/>
    <s v="Saudi"/>
    <s v="Red"/>
    <s v="Full"/>
    <n v="1.5"/>
    <s v="Gas"/>
    <x v="0"/>
    <n v="375000"/>
    <s v="Riyadh"/>
    <x v="0"/>
    <n v="24000"/>
    <n v="58000"/>
    <n v="65000"/>
  </r>
  <r>
    <n v="2177"/>
    <x v="3"/>
    <s v="Explorer"/>
    <n v="2016"/>
    <n v="9"/>
    <s v="Saudi"/>
    <s v="Navy"/>
    <s v="Standard"/>
    <n v="3.5"/>
    <s v="Gas"/>
    <x v="0"/>
    <n v="87300"/>
    <s v="Riyadh"/>
    <x v="0"/>
    <n v="105000"/>
    <n v="58000"/>
    <n v="55000"/>
  </r>
  <r>
    <n v="2178"/>
    <x v="0"/>
    <s v="FJ"/>
    <n v="2008"/>
    <n v="17"/>
    <s v="Saudi"/>
    <s v="Bronze"/>
    <s v="Full"/>
    <n v="4"/>
    <s v="Gas"/>
    <x v="0"/>
    <n v="300000"/>
    <s v="Riyadh"/>
    <x v="0"/>
    <n v="50000"/>
    <n v="58000"/>
    <n v="65000"/>
  </r>
  <r>
    <n v="2179"/>
    <x v="34"/>
    <s v="QX"/>
    <n v="2014"/>
    <n v="11"/>
    <s v="Saudi"/>
    <s v="Brown"/>
    <s v="Full"/>
    <n v="3.7"/>
    <s v="Gas"/>
    <x v="0"/>
    <n v="32000"/>
    <s v="Jeddah"/>
    <x v="3"/>
    <n v="65000"/>
    <n v="58000"/>
    <n v="73500"/>
  </r>
  <r>
    <n v="2180"/>
    <x v="42"/>
    <n v="5008"/>
    <n v="2018"/>
    <n v="7"/>
    <s v="Saudi"/>
    <s v="Bronze"/>
    <s v="Semi Full"/>
    <n v="1.6"/>
    <s v="Gas"/>
    <x v="0"/>
    <n v="34000"/>
    <s v="Riyadh"/>
    <x v="0"/>
    <n v="85000"/>
    <n v="58000"/>
    <n v="23500"/>
  </r>
  <r>
    <n v="2181"/>
    <x v="7"/>
    <s v="S"/>
    <n v="2011"/>
    <n v="14"/>
    <s v="Saudi"/>
    <s v="Grey"/>
    <s v="Full"/>
    <n v="3"/>
    <s v="Gas"/>
    <x v="0"/>
    <n v="189"/>
    <s v="Al-Medina"/>
    <x v="2"/>
    <n v="100000"/>
    <n v="58000"/>
    <n v="145000"/>
  </r>
  <r>
    <n v="2182"/>
    <x v="42"/>
    <n v="5008"/>
    <n v="2012"/>
    <n v="13"/>
    <s v="Saudi"/>
    <s v="Red"/>
    <s v="Standard"/>
    <n v="1.6"/>
    <s v="Gas"/>
    <x v="0"/>
    <n v="12000"/>
    <s v="Riyadh"/>
    <x v="0"/>
    <n v="27000"/>
    <n v="58000"/>
    <n v="23500"/>
  </r>
  <r>
    <n v="2183"/>
    <x v="8"/>
    <s v="Optima"/>
    <n v="2015"/>
    <n v="10"/>
    <s v="Saudi"/>
    <s v="Navy"/>
    <s v="Semi Full"/>
    <n v="2.4"/>
    <s v="Gas"/>
    <x v="0"/>
    <n v="359000"/>
    <s v="Riyadh"/>
    <x v="0"/>
    <n v="32000"/>
    <n v="58000"/>
    <n v="40000"/>
  </r>
  <r>
    <n v="2184"/>
    <x v="35"/>
    <s v="Cayenne Turbo GTS"/>
    <n v="2013"/>
    <n v="12"/>
    <s v="Saudi"/>
    <s v="Black"/>
    <s v="Full"/>
    <n v="9"/>
    <s v="Gas"/>
    <x v="0"/>
    <n v="148000"/>
    <s v="Riyadh"/>
    <x v="0"/>
    <n v="115000"/>
    <n v="58000"/>
    <n v="138000"/>
  </r>
  <r>
    <n v="2185"/>
    <x v="10"/>
    <s v="Accent"/>
    <n v="2018"/>
    <n v="7"/>
    <s v="Saudi"/>
    <s v="Silver"/>
    <s v="Standard"/>
    <n v="1.4"/>
    <s v="Gas"/>
    <x v="0"/>
    <n v="63012"/>
    <s v="Dammam"/>
    <x v="1"/>
    <n v="32000"/>
    <n v="58000"/>
    <n v="42000"/>
  </r>
  <r>
    <n v="2186"/>
    <x v="1"/>
    <s v="LX"/>
    <n v="2012"/>
    <n v="13"/>
    <s v="Saudi"/>
    <s v="Another Color"/>
    <s v="Full"/>
    <n v="5.7"/>
    <s v="Gas"/>
    <x v="0"/>
    <n v="346000"/>
    <s v="Riyadh"/>
    <x v="0"/>
    <n v="125000"/>
    <n v="58000"/>
    <n v="142000"/>
  </r>
  <r>
    <n v="2187"/>
    <x v="13"/>
    <s v="Accord"/>
    <n v="2019"/>
    <n v="6"/>
    <s v="Saudi"/>
    <s v="Red"/>
    <s v="Semi Full"/>
    <n v="1.5"/>
    <s v="Gas"/>
    <x v="0"/>
    <n v="49000"/>
    <s v="Riyadh"/>
    <x v="0"/>
    <n v="95000"/>
    <n v="58000"/>
    <n v="60500"/>
  </r>
  <r>
    <n v="2188"/>
    <x v="11"/>
    <s v="Tahoe"/>
    <n v="2015"/>
    <n v="10"/>
    <s v="Saudi"/>
    <s v="Brown"/>
    <s v="Standard"/>
    <n v="5.3"/>
    <s v="Gas"/>
    <x v="0"/>
    <n v="253000"/>
    <s v="Riyadh"/>
    <x v="0"/>
    <n v="99000"/>
    <n v="58000"/>
    <n v="60000"/>
  </r>
  <r>
    <n v="2189"/>
    <x v="11"/>
    <s v="Tahoe"/>
    <n v="2013"/>
    <n v="12"/>
    <s v="Saudi"/>
    <s v="Golden"/>
    <s v="Semi Full"/>
    <n v="5.3"/>
    <s v="Gas"/>
    <x v="0"/>
    <n v="363000"/>
    <s v="Riyadh"/>
    <x v="0"/>
    <n v="63000"/>
    <n v="58000"/>
    <n v="60000"/>
  </r>
  <r>
    <n v="2190"/>
    <x v="6"/>
    <s v="CX5"/>
    <n v="2018"/>
    <n v="7"/>
    <s v="Saudi"/>
    <s v="Another Color"/>
    <s v="Full"/>
    <n v="2.5"/>
    <s v="Gas"/>
    <x v="0"/>
    <n v="151000"/>
    <s v="Riyadh"/>
    <x v="0"/>
    <n v="85000"/>
    <n v="58000"/>
    <n v="56000"/>
  </r>
  <r>
    <n v="2191"/>
    <x v="15"/>
    <s v="Duster"/>
    <n v="2018"/>
    <n v="7"/>
    <s v="Saudi"/>
    <s v="Oily"/>
    <s v="Standard"/>
    <n v="2"/>
    <s v="Gas"/>
    <x v="0"/>
    <n v="53811"/>
    <s v="Riyadh"/>
    <x v="0"/>
    <n v="29500"/>
    <n v="58000"/>
    <n v="26000"/>
  </r>
  <r>
    <n v="2192"/>
    <x v="11"/>
    <s v="Tahoe"/>
    <n v="2016"/>
    <n v="9"/>
    <s v="Gulf Arabic"/>
    <s v="Black"/>
    <s v="Semi Full"/>
    <n v="5.3"/>
    <s v="Gas"/>
    <x v="0"/>
    <n v="109000"/>
    <s v="Riyadh"/>
    <x v="0"/>
    <n v="130000"/>
    <n v="58000"/>
    <n v="60000"/>
  </r>
  <r>
    <n v="2193"/>
    <x v="10"/>
    <s v="Accent"/>
    <n v="2018"/>
    <n v="7"/>
    <s v="Saudi"/>
    <s v="Silver"/>
    <s v="Standard"/>
    <n v="1.4"/>
    <s v="Gas"/>
    <x v="0"/>
    <n v="124975"/>
    <s v="Riyadh"/>
    <x v="0"/>
    <n v="33000"/>
    <n v="58000"/>
    <n v="42000"/>
  </r>
  <r>
    <n v="2194"/>
    <x v="25"/>
    <s v="Pajero"/>
    <n v="2016"/>
    <n v="9"/>
    <s v="Saudi"/>
    <s v="White"/>
    <s v="Semi Full"/>
    <n v="3.5"/>
    <s v="Gas"/>
    <x v="0"/>
    <n v="193000"/>
    <s v="Riyadh"/>
    <x v="0"/>
    <n v="45000"/>
    <n v="58000"/>
    <n v="54000"/>
  </r>
  <r>
    <n v="2195"/>
    <x v="4"/>
    <s v="Sentra"/>
    <n v="2016"/>
    <n v="9"/>
    <s v="Saudi"/>
    <s v="White"/>
    <s v="Standard"/>
    <n v="1.6"/>
    <s v="Gas"/>
    <x v="0"/>
    <n v="81000"/>
    <s v="Riyadh"/>
    <x v="0"/>
    <n v="38000"/>
    <n v="58000"/>
    <n v="36500"/>
  </r>
  <r>
    <n v="2196"/>
    <x v="18"/>
    <s v="Royal"/>
    <n v="2016"/>
    <n v="9"/>
    <s v="Saudi"/>
    <s v="White"/>
    <s v="Full"/>
    <n v="3.8"/>
    <s v="Gas"/>
    <x v="0"/>
    <n v="55000"/>
    <s v="Riyadh"/>
    <x v="0"/>
    <n v="95000"/>
    <n v="58000"/>
    <n v="88000"/>
  </r>
  <r>
    <n v="2197"/>
    <x v="18"/>
    <s v="Platinum"/>
    <n v="2015"/>
    <n v="10"/>
    <s v="Saudi"/>
    <s v="White"/>
    <s v="Full"/>
    <n v="3.8"/>
    <s v="Gas"/>
    <x v="0"/>
    <n v="208000"/>
    <s v="Riyadh"/>
    <x v="0"/>
    <n v="95000"/>
    <n v="58000"/>
    <n v="88000"/>
  </r>
  <r>
    <n v="2198"/>
    <x v="4"/>
    <s v="Sunny"/>
    <n v="2019"/>
    <n v="6"/>
    <s v="Saudi"/>
    <s v="White"/>
    <s v="Standard"/>
    <n v="1.5"/>
    <s v="Gas"/>
    <x v="0"/>
    <n v="112963"/>
    <s v="Riyadh"/>
    <x v="0"/>
    <n v="27500"/>
    <n v="58000"/>
    <n v="36500"/>
  </r>
  <r>
    <n v="2199"/>
    <x v="1"/>
    <s v="ES"/>
    <n v="2015"/>
    <n v="10"/>
    <s v="Saudi"/>
    <s v="White"/>
    <s v="Full"/>
    <n v="3.5"/>
    <s v="Gas"/>
    <x v="0"/>
    <n v="85000"/>
    <s v="Riyadh"/>
    <x v="0"/>
    <n v="80000"/>
    <n v="58000"/>
    <n v="142000"/>
  </r>
  <r>
    <n v="2200"/>
    <x v="24"/>
    <s v="The 4"/>
    <n v="2015"/>
    <n v="10"/>
    <s v="Gulf Arabic"/>
    <s v="Blue"/>
    <s v="Full"/>
    <n v="2"/>
    <s v="Gas"/>
    <x v="0"/>
    <n v="122000"/>
    <s v="Riyadh"/>
    <x v="0"/>
    <n v="110000"/>
    <n v="58000"/>
    <n v="110000"/>
  </r>
  <r>
    <n v="2201"/>
    <x v="10"/>
    <s v="Accent"/>
    <n v="2017"/>
    <n v="8"/>
    <s v="Saudi"/>
    <s v="White"/>
    <s v="Standard"/>
    <n v="1.4"/>
    <s v="Gas"/>
    <x v="0"/>
    <n v="156000"/>
    <s v="Riyadh"/>
    <x v="0"/>
    <n v="24000"/>
    <n v="58000"/>
    <n v="42000"/>
  </r>
  <r>
    <n v="2202"/>
    <x v="10"/>
    <s v="Sonata"/>
    <n v="2018"/>
    <n v="7"/>
    <s v="Saudi"/>
    <s v="Brown"/>
    <s v="Full"/>
    <n v="2.4"/>
    <s v="Gas"/>
    <x v="0"/>
    <n v="97000"/>
    <s v="Al-Medina"/>
    <x v="2"/>
    <n v="65000"/>
    <n v="58000"/>
    <n v="42000"/>
  </r>
  <r>
    <n v="2203"/>
    <x v="3"/>
    <s v="Marquis"/>
    <n v="1999"/>
    <n v="26"/>
    <s v="Other"/>
    <s v="Golden"/>
    <s v="Full"/>
    <n v="4.5999999999999996"/>
    <s v="Gas"/>
    <x v="0"/>
    <n v="388000"/>
    <s v="Najran"/>
    <x v="12"/>
    <n v="10000"/>
    <n v="58000"/>
    <n v="55000"/>
  </r>
  <r>
    <n v="2204"/>
    <x v="4"/>
    <s v="Z370"/>
    <n v="2015"/>
    <n v="10"/>
    <s v="Saudi"/>
    <s v="Red"/>
    <s v="Semi Full"/>
    <n v="3.7"/>
    <s v="Gas"/>
    <x v="0"/>
    <n v="111075"/>
    <s v="Jazan"/>
    <x v="11"/>
    <n v="80000"/>
    <n v="58000"/>
    <n v="36500"/>
  </r>
  <r>
    <n v="2205"/>
    <x v="0"/>
    <s v="Prado"/>
    <n v="2019"/>
    <n v="6"/>
    <s v="Gulf Arabic"/>
    <s v="White"/>
    <s v="Full"/>
    <n v="4"/>
    <s v="Gas"/>
    <x v="0"/>
    <n v="82000"/>
    <s v="Riyadh"/>
    <x v="0"/>
    <n v="149000"/>
    <n v="58000"/>
    <n v="65000"/>
  </r>
  <r>
    <n v="2206"/>
    <x v="0"/>
    <s v="Corolla"/>
    <n v="2012"/>
    <n v="13"/>
    <s v="Gulf Arabic"/>
    <s v="White"/>
    <s v="Semi Full"/>
    <n v="1.6"/>
    <s v="Gas"/>
    <x v="1"/>
    <n v="185000"/>
    <s v="Al-Medina"/>
    <x v="2"/>
    <n v="20000"/>
    <n v="58000"/>
    <n v="65000"/>
  </r>
  <r>
    <n v="2207"/>
    <x v="8"/>
    <s v="Cadenza"/>
    <n v="2018"/>
    <n v="7"/>
    <s v="Saudi"/>
    <s v="Silver"/>
    <s v="Semi Full"/>
    <n v="3.5"/>
    <s v="Gas"/>
    <x v="0"/>
    <n v="172000"/>
    <s v="Riyadh"/>
    <x v="0"/>
    <n v="68000"/>
    <n v="58000"/>
    <n v="40000"/>
  </r>
  <r>
    <n v="2208"/>
    <x v="21"/>
    <s v="Durango"/>
    <n v="2019"/>
    <n v="6"/>
    <s v="Saudi"/>
    <s v="Black"/>
    <s v="Full"/>
    <n v="3.6"/>
    <s v="Gas"/>
    <x v="0"/>
    <n v="95000"/>
    <s v="Riyadh"/>
    <x v="0"/>
    <n v="2820"/>
    <n v="58000"/>
    <n v="71000"/>
  </r>
  <r>
    <n v="2209"/>
    <x v="33"/>
    <s v="C300"/>
    <n v="2016"/>
    <n v="9"/>
    <s v="Other"/>
    <s v="White"/>
    <s v="Semi Full"/>
    <n v="3.6"/>
    <s v="Gas"/>
    <x v="0"/>
    <n v="100000"/>
    <s v="Al-Ahsa"/>
    <x v="1"/>
    <n v="79500"/>
    <n v="58000"/>
    <n v="70000"/>
  </r>
  <r>
    <n v="2210"/>
    <x v="1"/>
    <s v="LX"/>
    <n v="2013"/>
    <n v="12"/>
    <s v="Other"/>
    <s v="White"/>
    <s v="Full"/>
    <n v="5.7"/>
    <s v="Gas"/>
    <x v="0"/>
    <n v="98000"/>
    <s v="Dammam"/>
    <x v="1"/>
    <n v="200000"/>
    <n v="58000"/>
    <n v="142000"/>
  </r>
  <r>
    <n v="2211"/>
    <x v="3"/>
    <s v="Expedition"/>
    <n v="2014"/>
    <n v="11"/>
    <s v="Saudi"/>
    <s v="Black"/>
    <s v="Standard"/>
    <n v="5.4"/>
    <s v="Gas"/>
    <x v="0"/>
    <n v="151000"/>
    <s v="Riyadh"/>
    <x v="0"/>
    <n v="70000"/>
    <n v="58000"/>
    <n v="55000"/>
  </r>
  <r>
    <n v="2212"/>
    <x v="4"/>
    <s v="Sunny"/>
    <n v="2009"/>
    <n v="16"/>
    <s v="Saudi"/>
    <s v="Golden"/>
    <s v="Standard"/>
    <n v="1"/>
    <s v="Gas"/>
    <x v="0"/>
    <n v="377000"/>
    <s v="Riyadh"/>
    <x v="0"/>
    <n v="11000"/>
    <n v="58000"/>
    <n v="36500"/>
  </r>
  <r>
    <n v="2213"/>
    <x v="12"/>
    <n v="500"/>
    <n v="2020"/>
    <n v="5"/>
    <s v="Saudi"/>
    <s v="Navy"/>
    <s v="Full"/>
    <n v="1.4"/>
    <s v="Gas"/>
    <x v="0"/>
    <n v="7000"/>
    <s v="Riyadh"/>
    <x v="0"/>
    <n v="75000"/>
    <n v="58000"/>
    <n v="62000"/>
  </r>
  <r>
    <n v="2214"/>
    <x v="10"/>
    <s v="Veloster"/>
    <n v="2013"/>
    <n v="12"/>
    <s v="Saudi"/>
    <s v="Orange"/>
    <s v="Full"/>
    <n v="2"/>
    <s v="Gas"/>
    <x v="0"/>
    <n v="248000"/>
    <s v="Riyadh"/>
    <x v="0"/>
    <n v="25000"/>
    <n v="58000"/>
    <n v="42000"/>
  </r>
  <r>
    <n v="2215"/>
    <x v="10"/>
    <s v="Elantra"/>
    <n v="2020"/>
    <n v="5"/>
    <s v="Saudi"/>
    <s v="Grey"/>
    <s v="Standard"/>
    <n v="2"/>
    <s v="Gas"/>
    <x v="0"/>
    <n v="56000"/>
    <s v="Riyadh"/>
    <x v="0"/>
    <n v="50000"/>
    <n v="58000"/>
    <n v="42000"/>
  </r>
  <r>
    <n v="2216"/>
    <x v="1"/>
    <s v="LX"/>
    <n v="2014"/>
    <n v="11"/>
    <s v="Saudi"/>
    <s v="Golden"/>
    <s v="Full"/>
    <n v="5.7"/>
    <s v="Gas"/>
    <x v="0"/>
    <n v="73000"/>
    <s v="Riyadh"/>
    <x v="0"/>
    <n v="220000"/>
    <n v="58000"/>
    <n v="142000"/>
  </r>
  <r>
    <n v="2217"/>
    <x v="1"/>
    <s v="GS"/>
    <n v="2017"/>
    <n v="8"/>
    <s v="Gulf Arabic"/>
    <s v="White"/>
    <s v="Full"/>
    <n v="1"/>
    <s v="Gas"/>
    <x v="0"/>
    <n v="69000"/>
    <s v="Al-Ahsa"/>
    <x v="1"/>
    <n v="163000"/>
    <n v="58000"/>
    <n v="142000"/>
  </r>
  <r>
    <n v="2218"/>
    <x v="5"/>
    <s v="Sierra"/>
    <n v="2015"/>
    <n v="10"/>
    <s v="Saudi"/>
    <s v="Black"/>
    <s v="Full"/>
    <n v="5.3"/>
    <s v="Gas"/>
    <x v="0"/>
    <n v="86500"/>
    <s v="Riyadh"/>
    <x v="0"/>
    <n v="98000"/>
    <n v="58000"/>
    <n v="72000"/>
  </r>
  <r>
    <n v="2219"/>
    <x v="1"/>
    <s v="LX"/>
    <n v="2014"/>
    <n v="11"/>
    <s v="Saudi"/>
    <s v="White"/>
    <s v="Full"/>
    <n v="5"/>
    <s v="Gas"/>
    <x v="0"/>
    <n v="100000"/>
    <s v="Taef"/>
    <x v="3"/>
    <n v="320000"/>
    <n v="58000"/>
    <n v="142000"/>
  </r>
  <r>
    <n v="2220"/>
    <x v="10"/>
    <s v="Elantra"/>
    <n v="2019"/>
    <n v="6"/>
    <s v="Saudi"/>
    <s v="Navy"/>
    <s v="Semi Full"/>
    <n v="2"/>
    <s v="Gas"/>
    <x v="0"/>
    <n v="55000"/>
    <s v="Jeddah"/>
    <x v="3"/>
    <n v="60000"/>
    <n v="58000"/>
    <n v="42000"/>
  </r>
  <r>
    <n v="2221"/>
    <x v="3"/>
    <s v="Expedition"/>
    <n v="2020"/>
    <n v="5"/>
    <s v="Saudi"/>
    <s v="Black"/>
    <s v="Semi Full"/>
    <n v="5.4"/>
    <s v="Gas"/>
    <x v="0"/>
    <n v="14000"/>
    <s v="Al-Medina"/>
    <x v="2"/>
    <n v="173000"/>
    <n v="58000"/>
    <n v="55000"/>
  </r>
  <r>
    <n v="2222"/>
    <x v="7"/>
    <s v="S"/>
    <n v="1992"/>
    <n v="33"/>
    <s v="Other"/>
    <s v="Green"/>
    <s v="Full"/>
    <n v="3"/>
    <s v="Gas"/>
    <x v="0"/>
    <n v="8400"/>
    <s v="Dammam"/>
    <x v="1"/>
    <n v="80000"/>
    <n v="58000"/>
    <n v="145000"/>
  </r>
  <r>
    <n v="2223"/>
    <x v="18"/>
    <s v="G330"/>
    <n v="2017"/>
    <n v="8"/>
    <s v="Other"/>
    <s v="Silver"/>
    <s v="Semi Full"/>
    <n v="3.3"/>
    <s v="Gas"/>
    <x v="0"/>
    <n v="68000"/>
    <s v="Qurayyat"/>
    <x v="9"/>
    <n v="70000"/>
    <n v="58000"/>
    <n v="88000"/>
  </r>
  <r>
    <n v="2224"/>
    <x v="4"/>
    <s v="Patrol"/>
    <n v="2014"/>
    <n v="11"/>
    <s v="Saudi"/>
    <s v="Another Color"/>
    <s v="Semi Full"/>
    <n v="5.6"/>
    <s v="Gas"/>
    <x v="0"/>
    <n v="190000"/>
    <s v="Jazan"/>
    <x v="11"/>
    <n v="105000"/>
    <n v="58000"/>
    <n v="36500"/>
  </r>
  <r>
    <n v="2225"/>
    <x v="3"/>
    <s v="Explorer"/>
    <n v="2015"/>
    <n v="10"/>
    <s v="Saudi"/>
    <s v="Black"/>
    <s v="Semi Full"/>
    <n v="3.5"/>
    <s v="Gas"/>
    <x v="0"/>
    <n v="160000"/>
    <s v="Al-Ahsa"/>
    <x v="1"/>
    <n v="65000"/>
    <n v="58000"/>
    <n v="55000"/>
  </r>
  <r>
    <n v="2226"/>
    <x v="18"/>
    <s v="G80"/>
    <n v="2019"/>
    <n v="6"/>
    <s v="Saudi"/>
    <s v="Silver"/>
    <s v="Semi Full"/>
    <n v="3.8"/>
    <s v="Gas"/>
    <x v="0"/>
    <n v="35000"/>
    <s v="Riyadh"/>
    <x v="0"/>
    <n v="220000"/>
    <n v="58000"/>
    <n v="88000"/>
  </r>
  <r>
    <n v="2227"/>
    <x v="7"/>
    <s v="G"/>
    <n v="2019"/>
    <n v="6"/>
    <s v="Saudi"/>
    <s v="Grey"/>
    <s v="Full"/>
    <n v="4"/>
    <s v="Gas"/>
    <x v="0"/>
    <n v="60000"/>
    <s v="Riyadh"/>
    <x v="0"/>
    <n v="835000"/>
    <n v="58000"/>
    <n v="145000"/>
  </r>
  <r>
    <n v="2228"/>
    <x v="11"/>
    <s v="Suburban"/>
    <n v="1994"/>
    <n v="31"/>
    <s v="Saudi"/>
    <s v="Green"/>
    <s v="Semi Full"/>
    <n v="5.3"/>
    <s v="Gas"/>
    <x v="0"/>
    <n v="230000"/>
    <s v="Riyadh"/>
    <x v="0"/>
    <n v="11000"/>
    <n v="58000"/>
    <n v="60000"/>
  </r>
  <r>
    <n v="2229"/>
    <x v="10"/>
    <s v="Tucson"/>
    <n v="2020"/>
    <n v="5"/>
    <s v="Saudi"/>
    <s v="Grey"/>
    <s v="Semi Full"/>
    <n v="1.6"/>
    <s v="Gas"/>
    <x v="0"/>
    <n v="6350"/>
    <s v="Jeddah"/>
    <x v="3"/>
    <n v="82000"/>
    <n v="58000"/>
    <n v="42000"/>
  </r>
  <r>
    <n v="2230"/>
    <x v="10"/>
    <s v="Senta fe"/>
    <n v="2017"/>
    <n v="8"/>
    <s v="Saudi"/>
    <s v="Another Color"/>
    <s v="Semi Full"/>
    <n v="3.3"/>
    <s v="Gas"/>
    <x v="0"/>
    <n v="147"/>
    <s v="Makkah"/>
    <x v="3"/>
    <n v="65000"/>
    <n v="58000"/>
    <n v="42000"/>
  </r>
  <r>
    <n v="2231"/>
    <x v="25"/>
    <s v="Pajero"/>
    <n v="2016"/>
    <n v="9"/>
    <s v="Gulf Arabic"/>
    <s v="White"/>
    <s v="Full"/>
    <n v="3.8"/>
    <s v="Gas"/>
    <x v="0"/>
    <n v="200"/>
    <s v="Al-Medina"/>
    <x v="2"/>
    <n v="60000"/>
    <n v="58000"/>
    <n v="54000"/>
  </r>
  <r>
    <n v="2232"/>
    <x v="23"/>
    <s v="A3"/>
    <n v="2016"/>
    <n v="9"/>
    <s v="Saudi"/>
    <s v="Red"/>
    <s v="Semi Full"/>
    <n v="2"/>
    <s v="Gas"/>
    <x v="0"/>
    <n v="70000"/>
    <s v="Riyadh"/>
    <x v="0"/>
    <n v="68000"/>
    <n v="58000"/>
    <n v="91000"/>
  </r>
  <r>
    <n v="2233"/>
    <x v="10"/>
    <s v="H1"/>
    <n v="2016"/>
    <n v="9"/>
    <s v="Other"/>
    <s v="Grey"/>
    <s v="Semi Full"/>
    <n v="2.4"/>
    <s v="Gas"/>
    <x v="0"/>
    <n v="280000"/>
    <s v="Makkah"/>
    <x v="3"/>
    <n v="32000"/>
    <n v="58000"/>
    <n v="42000"/>
  </r>
  <r>
    <n v="2234"/>
    <x v="11"/>
    <s v="Caprice"/>
    <n v="2009"/>
    <n v="16"/>
    <s v="Saudi"/>
    <s v="White"/>
    <s v="Full"/>
    <n v="6.3"/>
    <s v="Gas"/>
    <x v="0"/>
    <n v="211000"/>
    <s v="Riyadh"/>
    <x v="0"/>
    <n v="40000"/>
    <n v="58000"/>
    <n v="60000"/>
  </r>
  <r>
    <n v="2235"/>
    <x v="21"/>
    <s v="Charger"/>
    <n v="2013"/>
    <n v="12"/>
    <s v="Saudi"/>
    <s v="Grey"/>
    <s v="Full"/>
    <n v="5.7"/>
    <s v="Gas"/>
    <x v="0"/>
    <n v="198000"/>
    <s v="Al-Medina"/>
    <x v="2"/>
    <n v="42000"/>
    <n v="58000"/>
    <n v="71000"/>
  </r>
  <r>
    <n v="2236"/>
    <x v="11"/>
    <s v="Spark"/>
    <n v="2017"/>
    <n v="8"/>
    <s v="Saudi"/>
    <s v="White"/>
    <s v="Standard"/>
    <n v="1.4"/>
    <s v="Gas"/>
    <x v="0"/>
    <n v="101000"/>
    <s v="Riyadh"/>
    <x v="0"/>
    <n v="21000"/>
    <n v="58000"/>
    <n v="60000"/>
  </r>
  <r>
    <n v="2237"/>
    <x v="10"/>
    <s v="Sonata"/>
    <n v="2019"/>
    <n v="6"/>
    <s v="Saudi"/>
    <s v="Grey"/>
    <s v="Standard"/>
    <n v="2.4"/>
    <s v="Gas"/>
    <x v="0"/>
    <n v="70676"/>
    <s v="Riyadh"/>
    <x v="0"/>
    <n v="59500"/>
    <n v="58000"/>
    <n v="42000"/>
  </r>
  <r>
    <n v="2238"/>
    <x v="6"/>
    <n v="6"/>
    <n v="2019"/>
    <n v="6"/>
    <s v="Saudi"/>
    <s v="Silver"/>
    <s v="Semi Full"/>
    <n v="2.5"/>
    <s v="Gas"/>
    <x v="0"/>
    <n v="108000"/>
    <s v="Qassim"/>
    <x v="6"/>
    <n v="75000"/>
    <n v="58000"/>
    <n v="56000"/>
  </r>
  <r>
    <n v="2239"/>
    <x v="11"/>
    <s v="Malibu"/>
    <n v="2013"/>
    <n v="12"/>
    <s v="Gulf Arabic"/>
    <s v="Silver"/>
    <s v="Standard"/>
    <n v="2.5"/>
    <s v="Gas"/>
    <x v="0"/>
    <n v="168000"/>
    <s v="Makkah"/>
    <x v="3"/>
    <n v="22000"/>
    <n v="58000"/>
    <n v="60000"/>
  </r>
  <r>
    <n v="2240"/>
    <x v="15"/>
    <s v="Duster"/>
    <n v="2017"/>
    <n v="8"/>
    <s v="Saudi"/>
    <s v="Silver"/>
    <s v="Standard"/>
    <n v="2"/>
    <s v="Gas"/>
    <x v="0"/>
    <n v="124000"/>
    <s v="Riyadh"/>
    <x v="0"/>
    <n v="26000"/>
    <n v="58000"/>
    <n v="26000"/>
  </r>
  <r>
    <n v="2241"/>
    <x v="0"/>
    <s v="Hiace"/>
    <n v="2016"/>
    <n v="9"/>
    <s v="Saudi"/>
    <s v="White"/>
    <s v="Standard"/>
    <n v="2.7"/>
    <s v="Gas"/>
    <x v="1"/>
    <n v="218000"/>
    <s v="Riyadh"/>
    <x v="0"/>
    <n v="69500"/>
    <n v="58000"/>
    <n v="65000"/>
  </r>
  <r>
    <n v="2242"/>
    <x v="0"/>
    <s v="Camry"/>
    <n v="2017"/>
    <n v="8"/>
    <s v="Saudi"/>
    <s v="Grey"/>
    <s v="Standard"/>
    <n v="2.4"/>
    <s v="Gas"/>
    <x v="0"/>
    <n v="133000"/>
    <s v="Riyadh"/>
    <x v="0"/>
    <n v="48000"/>
    <n v="58000"/>
    <n v="65000"/>
  </r>
  <r>
    <n v="2243"/>
    <x v="11"/>
    <s v="Tahoe"/>
    <n v="2008"/>
    <n v="17"/>
    <s v="Unknown"/>
    <s v="Black"/>
    <s v="Semi Full"/>
    <n v="5.3"/>
    <s v="Gas"/>
    <x v="0"/>
    <n v="247000"/>
    <s v="Al-Ahsa"/>
    <x v="1"/>
    <n v="42500"/>
    <n v="58000"/>
    <n v="60000"/>
  </r>
  <r>
    <n v="2244"/>
    <x v="21"/>
    <s v="Ram"/>
    <n v="2017"/>
    <n v="8"/>
    <s v="Saudi"/>
    <s v="Brown"/>
    <s v="Full"/>
    <n v="5.7"/>
    <s v="Gas"/>
    <x v="0"/>
    <n v="810000"/>
    <s v="Aseer"/>
    <x v="4"/>
    <n v="2479"/>
    <n v="58000"/>
    <n v="71000"/>
  </r>
  <r>
    <n v="2245"/>
    <x v="1"/>
    <s v="LX"/>
    <n v="2015"/>
    <n v="10"/>
    <s v="Saudi"/>
    <s v="White"/>
    <s v="Full"/>
    <n v="5.7"/>
    <s v="Gas"/>
    <x v="0"/>
    <n v="108478"/>
    <s v="Riyadh"/>
    <x v="0"/>
    <n v="211500"/>
    <n v="58000"/>
    <n v="142000"/>
  </r>
  <r>
    <n v="2246"/>
    <x v="0"/>
    <s v="Prado"/>
    <n v="2015"/>
    <n v="10"/>
    <s v="Saudi"/>
    <s v="Silver"/>
    <s v="Full"/>
    <n v="3.6"/>
    <s v="Gas"/>
    <x v="0"/>
    <n v="225989"/>
    <s v="Jeddah"/>
    <x v="3"/>
    <n v="84000"/>
    <n v="58000"/>
    <n v="65000"/>
  </r>
  <r>
    <n v="2247"/>
    <x v="0"/>
    <s v="Hiace"/>
    <n v="2016"/>
    <n v="9"/>
    <s v="Gulf Arabic"/>
    <s v="White"/>
    <s v="Standard"/>
    <n v="2.7"/>
    <s v="Gas"/>
    <x v="1"/>
    <n v="146000"/>
    <s v="Qassim"/>
    <x v="6"/>
    <n v="55000"/>
    <n v="58000"/>
    <n v="65000"/>
  </r>
  <r>
    <n v="2248"/>
    <x v="35"/>
    <s v="Cayenne"/>
    <n v="2016"/>
    <n v="9"/>
    <s v="Saudi"/>
    <s v="White"/>
    <s v="Standard"/>
    <n v="3.6"/>
    <s v="Gas"/>
    <x v="0"/>
    <n v="121"/>
    <s v="Khobar"/>
    <x v="1"/>
    <n v="160000"/>
    <n v="58000"/>
    <n v="138000"/>
  </r>
  <r>
    <n v="2249"/>
    <x v="1"/>
    <s v="ES"/>
    <n v="2013"/>
    <n v="12"/>
    <s v="Saudi"/>
    <s v="White"/>
    <s v="Semi Full"/>
    <n v="2.5"/>
    <s v="Gas"/>
    <x v="0"/>
    <n v="239"/>
    <s v="Makkah"/>
    <x v="3"/>
    <n v="65000"/>
    <n v="58000"/>
    <n v="142000"/>
  </r>
  <r>
    <n v="2250"/>
    <x v="11"/>
    <s v="Impala"/>
    <n v="2018"/>
    <n v="7"/>
    <s v="Saudi"/>
    <s v="Black"/>
    <s v="Standard"/>
    <n v="3.6"/>
    <s v="Gas"/>
    <x v="0"/>
    <n v="52000"/>
    <s v="Riyadh"/>
    <x v="0"/>
    <n v="75000"/>
    <n v="58000"/>
    <n v="60000"/>
  </r>
  <r>
    <n v="2251"/>
    <x v="2"/>
    <s v="Grand Cherokee"/>
    <n v="2015"/>
    <n v="10"/>
    <s v="Saudi"/>
    <s v="Silver"/>
    <s v="Standard"/>
    <n v="3.6"/>
    <s v="Gas"/>
    <x v="0"/>
    <n v="148"/>
    <s v="Jeddah"/>
    <x v="3"/>
    <n v="69500"/>
    <n v="58000"/>
    <n v="83000"/>
  </r>
  <r>
    <n v="2252"/>
    <x v="10"/>
    <s v="Sonata"/>
    <n v="2011"/>
    <n v="14"/>
    <s v="Saudi"/>
    <s v="Grey"/>
    <s v="Semi Full"/>
    <n v="2.4"/>
    <s v="Gas"/>
    <x v="0"/>
    <n v="450"/>
    <s v="Aseer"/>
    <x v="4"/>
    <n v="18000"/>
    <n v="58000"/>
    <n v="42000"/>
  </r>
  <r>
    <n v="2253"/>
    <x v="7"/>
    <s v="E"/>
    <n v="2016"/>
    <n v="9"/>
    <s v="Gulf Arabic"/>
    <s v="White"/>
    <s v="Full"/>
    <n v="2"/>
    <s v="Gas"/>
    <x v="0"/>
    <n v="120000"/>
    <s v="Riyadh"/>
    <x v="0"/>
    <n v="135000"/>
    <n v="58000"/>
    <n v="145000"/>
  </r>
  <r>
    <n v="2254"/>
    <x v="10"/>
    <s v="Elantra"/>
    <n v="2019"/>
    <n v="6"/>
    <s v="Saudi"/>
    <s v="Grey"/>
    <s v="Full"/>
    <n v="2"/>
    <s v="Gas"/>
    <x v="0"/>
    <n v="39000"/>
    <s v="Jubail"/>
    <x v="1"/>
    <n v="65000"/>
    <n v="58000"/>
    <n v="42000"/>
  </r>
  <r>
    <n v="2255"/>
    <x v="1"/>
    <s v="ES"/>
    <n v="2016"/>
    <n v="9"/>
    <s v="Other"/>
    <s v="Bronze"/>
    <s v="Semi Full"/>
    <n v="3.5"/>
    <s v="Gas"/>
    <x v="0"/>
    <n v="104000"/>
    <s v="Al-Ahsa"/>
    <x v="1"/>
    <n v="98000"/>
    <n v="58000"/>
    <n v="142000"/>
  </r>
  <r>
    <n v="2256"/>
    <x v="2"/>
    <s v="Grand Cherokee"/>
    <n v="2017"/>
    <n v="8"/>
    <s v="Saudi"/>
    <s v="Silver"/>
    <s v="Full"/>
    <n v="5.7"/>
    <s v="Gas"/>
    <x v="0"/>
    <n v="13300"/>
    <s v="Najran"/>
    <x v="12"/>
    <n v="3100"/>
    <n v="58000"/>
    <n v="83000"/>
  </r>
  <r>
    <n v="2257"/>
    <x v="8"/>
    <s v="Rio"/>
    <n v="2014"/>
    <n v="11"/>
    <s v="Other"/>
    <s v="Grey"/>
    <s v="Standard"/>
    <n v="1.4"/>
    <s v="Gas"/>
    <x v="0"/>
    <n v="196"/>
    <s v="Al-Ahsa"/>
    <x v="1"/>
    <n v="18000"/>
    <n v="58000"/>
    <n v="40000"/>
  </r>
  <r>
    <n v="2258"/>
    <x v="0"/>
    <s v="Camry"/>
    <n v="2007"/>
    <n v="18"/>
    <s v="Saudi"/>
    <s v="Golden"/>
    <s v="Standard"/>
    <n v="2.5"/>
    <s v="Gas"/>
    <x v="1"/>
    <n v="192000"/>
    <s v="Riyadh"/>
    <x v="0"/>
    <n v="20000"/>
    <n v="58000"/>
    <n v="65000"/>
  </r>
  <r>
    <n v="2259"/>
    <x v="11"/>
    <s v="Tahoe"/>
    <n v="2007"/>
    <n v="18"/>
    <s v="Saudi"/>
    <s v="Silver"/>
    <s v="Standard"/>
    <n v="5.3"/>
    <s v="Gas"/>
    <x v="0"/>
    <n v="440000"/>
    <s v="Abha"/>
    <x v="7"/>
    <n v="35000"/>
    <n v="58000"/>
    <n v="60000"/>
  </r>
  <r>
    <n v="2260"/>
    <x v="8"/>
    <s v="Cadenza"/>
    <n v="2018"/>
    <n v="7"/>
    <s v="Saudi"/>
    <s v="Navy"/>
    <s v="Full"/>
    <n v="3.3"/>
    <s v="Gas"/>
    <x v="0"/>
    <n v="148884"/>
    <s v="Riyadh"/>
    <x v="0"/>
    <n v="65000"/>
    <n v="58000"/>
    <n v="40000"/>
  </r>
  <r>
    <n v="2261"/>
    <x v="4"/>
    <s v="Bus Urvan"/>
    <n v="2009"/>
    <n v="16"/>
    <s v="Saudi"/>
    <s v="White"/>
    <s v="Standard"/>
    <n v="2.5"/>
    <s v="Gas"/>
    <x v="1"/>
    <n v="173000"/>
    <s v="Dammam"/>
    <x v="1"/>
    <n v="25000"/>
    <n v="58000"/>
    <n v="36500"/>
  </r>
  <r>
    <n v="2262"/>
    <x v="11"/>
    <s v="Caprice"/>
    <n v="2010"/>
    <n v="15"/>
    <s v="Saudi"/>
    <s v="Silver"/>
    <s v="Semi Full"/>
    <n v="3.6"/>
    <s v="Gas"/>
    <x v="0"/>
    <n v="260000"/>
    <s v="Riyadh"/>
    <x v="0"/>
    <n v="29000"/>
    <n v="58000"/>
    <n v="60000"/>
  </r>
  <r>
    <n v="2263"/>
    <x v="5"/>
    <s v="Sierra"/>
    <n v="2016"/>
    <n v="9"/>
    <s v="Saudi"/>
    <s v="Red"/>
    <s v="Semi Full"/>
    <n v="5.3"/>
    <s v="Gas"/>
    <x v="0"/>
    <n v="205000"/>
    <s v="Riyadh"/>
    <x v="0"/>
    <n v="98000"/>
    <n v="58000"/>
    <n v="72000"/>
  </r>
  <r>
    <n v="2264"/>
    <x v="3"/>
    <s v="Explorer"/>
    <n v="2014"/>
    <n v="11"/>
    <s v="Saudi"/>
    <s v="Black"/>
    <s v="Standard"/>
    <n v="3.6"/>
    <s v="Gas"/>
    <x v="0"/>
    <n v="158000"/>
    <s v="Riyadh"/>
    <x v="0"/>
    <n v="55000"/>
    <n v="58000"/>
    <n v="55000"/>
  </r>
  <r>
    <n v="2265"/>
    <x v="4"/>
    <s v="Patrol"/>
    <n v="2014"/>
    <n v="11"/>
    <s v="Saudi"/>
    <s v="White"/>
    <s v="Full"/>
    <n v="4"/>
    <s v="Gas"/>
    <x v="0"/>
    <n v="25000"/>
    <s v="Riyadh"/>
    <x v="0"/>
    <n v="115000"/>
    <n v="58000"/>
    <n v="36500"/>
  </r>
  <r>
    <n v="2266"/>
    <x v="11"/>
    <s v="Caprice"/>
    <n v="2015"/>
    <n v="10"/>
    <s v="Saudi"/>
    <s v="Silver"/>
    <s v="Standard"/>
    <n v="6"/>
    <s v="Gas"/>
    <x v="0"/>
    <n v="105000"/>
    <s v="Riyadh"/>
    <x v="0"/>
    <n v="80000"/>
    <n v="58000"/>
    <n v="60000"/>
  </r>
  <r>
    <n v="2267"/>
    <x v="3"/>
    <s v="Flex"/>
    <n v="2010"/>
    <n v="15"/>
    <s v="Saudi"/>
    <s v="Silver"/>
    <s v="Semi Full"/>
    <n v="4"/>
    <s v="Gas"/>
    <x v="0"/>
    <n v="300"/>
    <s v="Dammam"/>
    <x v="1"/>
    <n v="25000"/>
    <n v="58000"/>
    <n v="55000"/>
  </r>
  <r>
    <n v="2268"/>
    <x v="8"/>
    <s v="Optima"/>
    <n v="2016"/>
    <n v="9"/>
    <s v="Saudi"/>
    <s v="Grey"/>
    <s v="Semi Full"/>
    <n v="2.4"/>
    <s v="Gas"/>
    <x v="0"/>
    <n v="233124"/>
    <s v="Riyadh"/>
    <x v="0"/>
    <n v="51500"/>
    <n v="58000"/>
    <n v="40000"/>
  </r>
  <r>
    <n v="2269"/>
    <x v="3"/>
    <s v="Taurus"/>
    <n v="2018"/>
    <n v="7"/>
    <s v="Other"/>
    <s v="Black"/>
    <s v="Full"/>
    <n v="3.5"/>
    <s v="Gas"/>
    <x v="0"/>
    <n v="100000"/>
    <s v="Dammam"/>
    <x v="1"/>
    <n v="89000"/>
    <n v="58000"/>
    <n v="55000"/>
  </r>
  <r>
    <n v="2270"/>
    <x v="20"/>
    <n v="3"/>
    <n v="2013"/>
    <n v="12"/>
    <s v="Saudi"/>
    <s v="White"/>
    <s v="Standard"/>
    <n v="1.3"/>
    <s v="Gas"/>
    <x v="1"/>
    <n v="41000"/>
    <s v="Riyadh"/>
    <x v="0"/>
    <n v="15000"/>
    <n v="58000"/>
    <n v="48000"/>
  </r>
  <r>
    <n v="2271"/>
    <x v="2"/>
    <s v="Wrangler"/>
    <n v="2018"/>
    <n v="7"/>
    <s v="Gulf Arabic"/>
    <s v="Black"/>
    <s v="Semi Full"/>
    <n v="4.5999999999999996"/>
    <s v="Gas"/>
    <x v="0"/>
    <n v="32000"/>
    <s v="Jeddah"/>
    <x v="3"/>
    <n v="129000"/>
    <n v="58000"/>
    <n v="83000"/>
  </r>
  <r>
    <n v="2272"/>
    <x v="3"/>
    <s v="Expedition"/>
    <n v="2013"/>
    <n v="12"/>
    <s v="Saudi"/>
    <s v="Silver"/>
    <s v="Semi Full"/>
    <n v="5.6"/>
    <s v="Gas"/>
    <x v="0"/>
    <n v="336000"/>
    <s v="Riyadh"/>
    <x v="0"/>
    <n v="50000"/>
    <n v="58000"/>
    <n v="55000"/>
  </r>
  <r>
    <n v="2273"/>
    <x v="25"/>
    <s v="Pajero"/>
    <n v="2018"/>
    <n v="7"/>
    <s v="Gulf Arabic"/>
    <s v="Silver"/>
    <s v="Full"/>
    <n v="3.5"/>
    <s v="Gas"/>
    <x v="0"/>
    <n v="56525"/>
    <s v="Riyadh"/>
    <x v="0"/>
    <n v="78000"/>
    <n v="58000"/>
    <n v="54000"/>
  </r>
  <r>
    <n v="2274"/>
    <x v="3"/>
    <s v="Expedition"/>
    <n v="2013"/>
    <n v="12"/>
    <s v="Other"/>
    <s v="Black"/>
    <s v="Standard"/>
    <n v="1.4"/>
    <s v="Gas"/>
    <x v="0"/>
    <n v="190000"/>
    <s v="Riyadh"/>
    <x v="0"/>
    <n v="47000"/>
    <n v="58000"/>
    <n v="55000"/>
  </r>
  <r>
    <n v="2275"/>
    <x v="3"/>
    <s v="Explorer"/>
    <n v="2016"/>
    <n v="9"/>
    <s v="Other"/>
    <s v="Black"/>
    <s v="Standard"/>
    <n v="2.5"/>
    <s v="Gas"/>
    <x v="0"/>
    <n v="83000"/>
    <s v="Riyadh"/>
    <x v="0"/>
    <n v="86000"/>
    <n v="58000"/>
    <n v="55000"/>
  </r>
  <r>
    <n v="2276"/>
    <x v="10"/>
    <s v="Accent"/>
    <n v="2017"/>
    <n v="8"/>
    <s v="Saudi"/>
    <s v="Brown"/>
    <s v="Standard"/>
    <n v="1.4"/>
    <s v="Gas"/>
    <x v="0"/>
    <n v="112000"/>
    <s v="Riyadh"/>
    <x v="0"/>
    <n v="27000"/>
    <n v="58000"/>
    <n v="42000"/>
  </r>
  <r>
    <n v="2277"/>
    <x v="7"/>
    <s v="A"/>
    <n v="2020"/>
    <n v="5"/>
    <s v="Other"/>
    <s v="White"/>
    <s v="Full"/>
    <n v="1.3"/>
    <s v="Gas"/>
    <x v="0"/>
    <n v="4700"/>
    <s v="Dammam"/>
    <x v="1"/>
    <n v="165000"/>
    <n v="58000"/>
    <n v="145000"/>
  </r>
  <r>
    <n v="2278"/>
    <x v="2"/>
    <s v="Cherokee"/>
    <n v="2016"/>
    <n v="9"/>
    <s v="Saudi"/>
    <s v="Black"/>
    <s v="Standard"/>
    <n v="2.4"/>
    <s v="Gas"/>
    <x v="0"/>
    <n v="90000"/>
    <s v="Jeddah"/>
    <x v="3"/>
    <n v="41000"/>
    <n v="58000"/>
    <n v="83000"/>
  </r>
  <r>
    <n v="2279"/>
    <x v="1"/>
    <s v="IS"/>
    <n v="2008"/>
    <n v="17"/>
    <s v="Saudi"/>
    <s v="Bronze"/>
    <s v="Semi Full"/>
    <n v="2"/>
    <s v="Gas"/>
    <x v="0"/>
    <n v="400000"/>
    <s v="Riyadh"/>
    <x v="0"/>
    <n v="22000"/>
    <n v="58000"/>
    <n v="142000"/>
  </r>
  <r>
    <n v="2280"/>
    <x v="0"/>
    <s v="Yaris"/>
    <n v="2016"/>
    <n v="9"/>
    <s v="Saudi"/>
    <s v="Grey"/>
    <s v="Semi Full"/>
    <n v="1.5"/>
    <s v="Gas"/>
    <x v="0"/>
    <n v="9800"/>
    <s v="Dammam"/>
    <x v="1"/>
    <n v="32000"/>
    <n v="58000"/>
    <n v="65000"/>
  </r>
  <r>
    <n v="2281"/>
    <x v="0"/>
    <s v="Prado"/>
    <n v="2018"/>
    <n v="7"/>
    <s v="Gulf Arabic"/>
    <s v="White"/>
    <s v="Semi Full"/>
    <n v="4"/>
    <s v="Gas"/>
    <x v="0"/>
    <n v="80000"/>
    <s v="Dammam"/>
    <x v="1"/>
    <n v="142000"/>
    <n v="58000"/>
    <n v="65000"/>
  </r>
  <r>
    <n v="2282"/>
    <x v="3"/>
    <s v="Expedition"/>
    <n v="2016"/>
    <n v="9"/>
    <s v="Gulf Arabic"/>
    <s v="White"/>
    <s v="Full"/>
    <n v="5.4"/>
    <s v="Gas"/>
    <x v="0"/>
    <n v="81000"/>
    <s v="Riyadh"/>
    <x v="0"/>
    <n v="88000"/>
    <n v="58000"/>
    <n v="55000"/>
  </r>
  <r>
    <n v="2283"/>
    <x v="7"/>
    <s v="ML"/>
    <n v="2013"/>
    <n v="12"/>
    <s v="Saudi"/>
    <s v="Brown"/>
    <s v="Full"/>
    <n v="3.5"/>
    <s v="Gas"/>
    <x v="0"/>
    <n v="97000"/>
    <s v="Al-Medina"/>
    <x v="2"/>
    <n v="99000"/>
    <n v="58000"/>
    <n v="145000"/>
  </r>
  <r>
    <n v="2284"/>
    <x v="25"/>
    <s v="Pajero"/>
    <n v="2016"/>
    <n v="9"/>
    <s v="Saudi"/>
    <s v="White"/>
    <s v="Full"/>
    <n v="3.8"/>
    <s v="Gas"/>
    <x v="0"/>
    <n v="146000"/>
    <s v="Jeddah"/>
    <x v="3"/>
    <n v="63000"/>
    <n v="58000"/>
    <n v="54000"/>
  </r>
  <r>
    <n v="2285"/>
    <x v="4"/>
    <s v="Sunny"/>
    <n v="2019"/>
    <n v="6"/>
    <s v="Saudi"/>
    <s v="Silver"/>
    <s v="Standard"/>
    <n v="1.5"/>
    <s v="Gas"/>
    <x v="0"/>
    <n v="93000"/>
    <s v="Riyadh"/>
    <x v="0"/>
    <n v="29500"/>
    <n v="58000"/>
    <n v="36500"/>
  </r>
  <r>
    <n v="2286"/>
    <x v="2"/>
    <s v="Wrangler"/>
    <n v="2020"/>
    <n v="5"/>
    <s v="Other"/>
    <s v="Black"/>
    <s v="Full"/>
    <n v="3.6"/>
    <s v="Gas"/>
    <x v="0"/>
    <n v="17000"/>
    <s v="Riyadh"/>
    <x v="0"/>
    <n v="185000"/>
    <n v="58000"/>
    <n v="83000"/>
  </r>
  <r>
    <n v="2287"/>
    <x v="11"/>
    <s v="Cruze"/>
    <n v="2016"/>
    <n v="9"/>
    <s v="Other"/>
    <s v="Grey"/>
    <s v="Full"/>
    <n v="1.6"/>
    <s v="Gas"/>
    <x v="0"/>
    <n v="136000"/>
    <s v="Jeddah"/>
    <x v="3"/>
    <n v="25000"/>
    <n v="58000"/>
    <n v="60000"/>
  </r>
  <r>
    <n v="2288"/>
    <x v="11"/>
    <s v="Impala"/>
    <n v="2014"/>
    <n v="11"/>
    <s v="Saudi"/>
    <s v="Black"/>
    <s v="Semi Full"/>
    <n v="3.6"/>
    <s v="Gas"/>
    <x v="0"/>
    <n v="189000"/>
    <s v="Dammam"/>
    <x v="1"/>
    <n v="40000"/>
    <n v="58000"/>
    <n v="60000"/>
  </r>
  <r>
    <n v="2289"/>
    <x v="10"/>
    <s v="Accent"/>
    <n v="2019"/>
    <n v="6"/>
    <s v="Saudi"/>
    <s v="White"/>
    <s v="Standard"/>
    <n v="1.4"/>
    <s v="Gas"/>
    <x v="0"/>
    <n v="39750"/>
    <s v="Riyadh"/>
    <x v="0"/>
    <n v="40000"/>
    <n v="58000"/>
    <n v="42000"/>
  </r>
  <r>
    <n v="2290"/>
    <x v="0"/>
    <s v="Land Cruiser"/>
    <n v="2019"/>
    <n v="6"/>
    <s v="Gulf Arabic"/>
    <s v="White"/>
    <s v="Full"/>
    <n v="4"/>
    <s v="Gas"/>
    <x v="0"/>
    <n v="50000"/>
    <s v="Riyadh"/>
    <x v="0"/>
    <n v="188500"/>
    <n v="58000"/>
    <n v="65000"/>
  </r>
  <r>
    <n v="2291"/>
    <x v="8"/>
    <s v="Cadenza"/>
    <n v="2018"/>
    <n v="7"/>
    <s v="Gulf Arabic"/>
    <s v="Brown"/>
    <s v="Semi Full"/>
    <n v="3.3"/>
    <s v="Gas"/>
    <x v="0"/>
    <n v="69000"/>
    <s v="Dammam"/>
    <x v="1"/>
    <n v="71000"/>
    <n v="58000"/>
    <n v="40000"/>
  </r>
  <r>
    <n v="2292"/>
    <x v="8"/>
    <s v="Rio"/>
    <n v="2012"/>
    <n v="13"/>
    <s v="Other"/>
    <s v="Grey"/>
    <s v="Full"/>
    <n v="1.4"/>
    <s v="Gas"/>
    <x v="0"/>
    <n v="179"/>
    <s v="Riyadh"/>
    <x v="0"/>
    <n v="18000"/>
    <n v="58000"/>
    <n v="40000"/>
  </r>
  <r>
    <n v="2293"/>
    <x v="0"/>
    <s v="Previa"/>
    <n v="2017"/>
    <n v="8"/>
    <s v="Gulf Arabic"/>
    <s v="White"/>
    <s v="Full"/>
    <n v="2.4"/>
    <s v="Gas"/>
    <x v="0"/>
    <n v="183000"/>
    <s v="Riyadh"/>
    <x v="0"/>
    <n v="70000"/>
    <n v="58000"/>
    <n v="65000"/>
  </r>
  <r>
    <n v="2294"/>
    <x v="4"/>
    <s v="Maxima"/>
    <n v="2018"/>
    <n v="7"/>
    <s v="Saudi"/>
    <s v="White"/>
    <s v="Full"/>
    <n v="3.5"/>
    <s v="Gas"/>
    <x v="0"/>
    <n v="48000"/>
    <s v="Dammam"/>
    <x v="1"/>
    <n v="85000"/>
    <n v="58000"/>
    <n v="36500"/>
  </r>
  <r>
    <n v="2295"/>
    <x v="6"/>
    <s v="CX9"/>
    <n v="2020"/>
    <n v="5"/>
    <s v="Saudi"/>
    <s v="Grey"/>
    <s v="Full"/>
    <n v="4"/>
    <s v="Gas"/>
    <x v="0"/>
    <n v="51000"/>
    <s v="Riyadh"/>
    <x v="0"/>
    <n v="130000"/>
    <n v="58000"/>
    <n v="56000"/>
  </r>
  <r>
    <n v="2296"/>
    <x v="11"/>
    <s v="Tahoe"/>
    <n v="2020"/>
    <n v="5"/>
    <s v="Saudi"/>
    <s v="Oily"/>
    <s v="Standard"/>
    <n v="5.3"/>
    <s v="Gas"/>
    <x v="0"/>
    <n v="30800"/>
    <s v="Makkah"/>
    <x v="3"/>
    <n v="166000"/>
    <n v="58000"/>
    <n v="60000"/>
  </r>
  <r>
    <n v="2297"/>
    <x v="0"/>
    <s v="Land Cruiser"/>
    <n v="2013"/>
    <n v="12"/>
    <s v="Saudi"/>
    <s v="Bronze"/>
    <s v="Standard"/>
    <n v="4.5999999999999996"/>
    <s v="Gas"/>
    <x v="1"/>
    <n v="350000"/>
    <s v="Dammam"/>
    <x v="1"/>
    <n v="86000"/>
    <n v="58000"/>
    <n v="65000"/>
  </r>
  <r>
    <n v="2298"/>
    <x v="0"/>
    <s v="Land Cruiser Pickup"/>
    <n v="2018"/>
    <n v="7"/>
    <s v="Saudi"/>
    <s v="Another Color"/>
    <s v="Full"/>
    <n v="4"/>
    <s v="Gas"/>
    <x v="1"/>
    <n v="28000"/>
    <s v="Dammam"/>
    <x v="1"/>
    <n v="147000"/>
    <n v="58000"/>
    <n v="65000"/>
  </r>
  <r>
    <n v="2299"/>
    <x v="39"/>
    <s v="Dyna"/>
    <n v="2003"/>
    <n v="22"/>
    <s v="Saudi"/>
    <s v="White"/>
    <s v="Standard"/>
    <n v="8.5"/>
    <s v="Diesel"/>
    <x v="1"/>
    <n v="330"/>
    <s v="Riyadh"/>
    <x v="0"/>
    <n v="40000"/>
    <n v="58000"/>
    <n v="55500"/>
  </r>
  <r>
    <n v="2300"/>
    <x v="0"/>
    <s v="Furniture"/>
    <n v="2021"/>
    <n v="4"/>
    <s v="Saudi"/>
    <s v="White"/>
    <s v="Semi Full"/>
    <n v="2.4"/>
    <s v="Diesel"/>
    <x v="0"/>
    <n v="29000"/>
    <s v="Qassim"/>
    <x v="6"/>
    <n v="145000"/>
    <n v="58000"/>
    <n v="65000"/>
  </r>
  <r>
    <n v="2301"/>
    <x v="10"/>
    <s v="Sonata"/>
    <n v="2019"/>
    <n v="6"/>
    <s v="Saudi"/>
    <s v="Grey"/>
    <s v="Standard"/>
    <n v="2.4"/>
    <s v="Gas"/>
    <x v="0"/>
    <n v="72000"/>
    <s v="Jeddah"/>
    <x v="3"/>
    <n v="60000"/>
    <n v="58000"/>
    <n v="42000"/>
  </r>
  <r>
    <n v="2302"/>
    <x v="21"/>
    <s v="Charger"/>
    <n v="2016"/>
    <n v="9"/>
    <s v="Other"/>
    <s v="Navy"/>
    <s v="Full"/>
    <n v="1.7"/>
    <s v="Gas"/>
    <x v="0"/>
    <n v="140"/>
    <s v="Al-Medina"/>
    <x v="2"/>
    <n v="65000"/>
    <n v="58000"/>
    <n v="71000"/>
  </r>
  <r>
    <n v="2303"/>
    <x v="5"/>
    <s v="Yukon"/>
    <n v="2008"/>
    <n v="17"/>
    <s v="Saudi"/>
    <s v="Golden"/>
    <s v="Full"/>
    <n v="5.3"/>
    <s v="Gas"/>
    <x v="0"/>
    <n v="286000"/>
    <s v="Riyadh"/>
    <x v="0"/>
    <n v="48000"/>
    <n v="58000"/>
    <n v="72000"/>
  </r>
  <r>
    <n v="2304"/>
    <x v="0"/>
    <s v="Hiace"/>
    <n v="2016"/>
    <n v="9"/>
    <s v="Saudi"/>
    <s v="White"/>
    <s v="Semi Full"/>
    <n v="2.7"/>
    <s v="Gas"/>
    <x v="1"/>
    <n v="203"/>
    <s v="Aseer"/>
    <x v="4"/>
    <n v="58000"/>
    <n v="58000"/>
    <n v="65000"/>
  </r>
  <r>
    <n v="2305"/>
    <x v="11"/>
    <s v="Suburban"/>
    <n v="2004"/>
    <n v="21"/>
    <s v="Saudi"/>
    <s v="Silver"/>
    <s v="Semi Full"/>
    <n v="5.3"/>
    <s v="Gas"/>
    <x v="0"/>
    <n v="368000"/>
    <s v="Riyadh"/>
    <x v="0"/>
    <n v="16000"/>
    <n v="58000"/>
    <n v="60000"/>
  </r>
  <r>
    <n v="2306"/>
    <x v="11"/>
    <s v="Caprice"/>
    <n v="2015"/>
    <n v="10"/>
    <s v="Saudi"/>
    <s v="Black"/>
    <s v="Full"/>
    <n v="6"/>
    <s v="Gas"/>
    <x v="0"/>
    <n v="172000"/>
    <s v="Riyadh"/>
    <x v="0"/>
    <n v="108000"/>
    <n v="58000"/>
    <n v="60000"/>
  </r>
  <r>
    <n v="2307"/>
    <x v="1"/>
    <s v="IS"/>
    <n v="2018"/>
    <n v="7"/>
    <s v="Saudi"/>
    <s v="Black"/>
    <s v="Semi Full"/>
    <n v="3.5"/>
    <s v="Gas"/>
    <x v="0"/>
    <n v="131"/>
    <s v="Riyadh"/>
    <x v="0"/>
    <n v="166000"/>
    <n v="58000"/>
    <n v="142000"/>
  </r>
  <r>
    <n v="2308"/>
    <x v="7"/>
    <s v="E"/>
    <n v="2016"/>
    <n v="9"/>
    <s v="Saudi"/>
    <s v="White"/>
    <s v="Full"/>
    <n v="2"/>
    <s v="Gas"/>
    <x v="0"/>
    <n v="94000"/>
    <s v="Riyadh"/>
    <x v="0"/>
    <n v="110000"/>
    <n v="58000"/>
    <n v="145000"/>
  </r>
  <r>
    <n v="2309"/>
    <x v="0"/>
    <s v="Prado"/>
    <n v="2016"/>
    <n v="9"/>
    <s v="Saudi"/>
    <s v="Grey"/>
    <s v="Semi Full"/>
    <n v="4"/>
    <s v="Gas"/>
    <x v="0"/>
    <n v="67000"/>
    <s v="Riyadh"/>
    <x v="0"/>
    <n v="90000"/>
    <n v="58000"/>
    <n v="65000"/>
  </r>
  <r>
    <n v="2310"/>
    <x v="24"/>
    <s v="The 7"/>
    <n v="2004"/>
    <n v="21"/>
    <s v="Saudi"/>
    <s v="Silver"/>
    <s v="Full"/>
    <n v="3.6"/>
    <s v="Gas"/>
    <x v="0"/>
    <n v="297000"/>
    <s v="Riyadh"/>
    <x v="0"/>
    <n v="11500"/>
    <n v="58000"/>
    <n v="110000"/>
  </r>
  <r>
    <n v="2311"/>
    <x v="11"/>
    <s v="Caprice"/>
    <n v="2013"/>
    <n v="12"/>
    <s v="Saudi"/>
    <s v="Silver"/>
    <s v="Standard"/>
    <n v="6"/>
    <s v="Gas"/>
    <x v="0"/>
    <n v="74522"/>
    <s v="Riyadh"/>
    <x v="0"/>
    <n v="79500"/>
    <n v="58000"/>
    <n v="60000"/>
  </r>
  <r>
    <n v="2312"/>
    <x v="11"/>
    <s v="Caprice"/>
    <n v="2013"/>
    <n v="12"/>
    <s v="Saudi"/>
    <s v="Silver"/>
    <s v="Standard"/>
    <n v="6"/>
    <s v="Gas"/>
    <x v="0"/>
    <n v="70375"/>
    <s v="Riyadh"/>
    <x v="0"/>
    <n v="80500"/>
    <n v="58000"/>
    <n v="60000"/>
  </r>
  <r>
    <n v="2313"/>
    <x v="11"/>
    <s v="Camaro"/>
    <n v="2017"/>
    <n v="8"/>
    <s v="Other"/>
    <s v="Silver"/>
    <s v="Full"/>
    <n v="3.6"/>
    <s v="Gas"/>
    <x v="0"/>
    <n v="99000"/>
    <s v="Dammam"/>
    <x v="1"/>
    <n v="109000"/>
    <n v="58000"/>
    <n v="60000"/>
  </r>
  <r>
    <n v="2314"/>
    <x v="10"/>
    <s v="Accent"/>
    <n v="2019"/>
    <n v="6"/>
    <s v="Saudi"/>
    <s v="White"/>
    <s v="Standard"/>
    <n v="1.4"/>
    <s v="Gas"/>
    <x v="0"/>
    <n v="33613"/>
    <s v="Riyadh"/>
    <x v="0"/>
    <n v="40000"/>
    <n v="58000"/>
    <n v="42000"/>
  </r>
  <r>
    <n v="2315"/>
    <x v="13"/>
    <s v="Civic"/>
    <n v="2018"/>
    <n v="7"/>
    <s v="Saudi"/>
    <s v="Another Color"/>
    <s v="Semi Full"/>
    <n v="1.6"/>
    <s v="Gas"/>
    <x v="0"/>
    <n v="61000"/>
    <s v="Jeddah"/>
    <x v="3"/>
    <n v="45000"/>
    <n v="58000"/>
    <n v="60500"/>
  </r>
  <r>
    <n v="2316"/>
    <x v="10"/>
    <s v="Accent"/>
    <n v="2019"/>
    <n v="6"/>
    <s v="Saudi"/>
    <s v="Brown"/>
    <s v="Standard"/>
    <n v="1.4"/>
    <s v="Gas"/>
    <x v="0"/>
    <n v="56400"/>
    <s v="Dammam"/>
    <x v="1"/>
    <n v="38000"/>
    <n v="58000"/>
    <n v="42000"/>
  </r>
  <r>
    <n v="2317"/>
    <x v="8"/>
    <s v="Sportage"/>
    <n v="2017"/>
    <n v="8"/>
    <s v="Saudi"/>
    <s v="Silver"/>
    <s v="Full"/>
    <n v="2.4"/>
    <s v="Gas"/>
    <x v="0"/>
    <n v="125000"/>
    <s v="Riyadh"/>
    <x v="0"/>
    <n v="65000"/>
    <n v="58000"/>
    <n v="40000"/>
  </r>
  <r>
    <n v="2318"/>
    <x v="0"/>
    <s v="Land Cruiser"/>
    <n v="1995"/>
    <n v="30"/>
    <s v="Unknown"/>
    <s v="Silver"/>
    <s v="Full"/>
    <n v="4.5999999999999996"/>
    <s v="Gas"/>
    <x v="1"/>
    <n v="300000"/>
    <s v="Tabouk"/>
    <x v="5"/>
    <n v="20000"/>
    <n v="58000"/>
    <n v="65000"/>
  </r>
  <r>
    <n v="2319"/>
    <x v="25"/>
    <s v="Outlander"/>
    <n v="2020"/>
    <n v="5"/>
    <s v="Saudi"/>
    <s v="White"/>
    <s v="Semi Full"/>
    <n v="2.4"/>
    <s v="Gas"/>
    <x v="0"/>
    <n v="43000"/>
    <s v="Qassim"/>
    <x v="6"/>
    <n v="1625"/>
    <n v="58000"/>
    <n v="54000"/>
  </r>
  <r>
    <n v="2320"/>
    <x v="10"/>
    <s v="Accent"/>
    <n v="2018"/>
    <n v="7"/>
    <s v="Saudi"/>
    <s v="White"/>
    <s v="Standard"/>
    <n v="1.4"/>
    <s v="Gas"/>
    <x v="0"/>
    <n v="199000"/>
    <s v="Dammam"/>
    <x v="1"/>
    <n v="31000"/>
    <n v="58000"/>
    <n v="42000"/>
  </r>
  <r>
    <n v="2321"/>
    <x v="25"/>
    <s v="Pajero"/>
    <n v="2012"/>
    <n v="13"/>
    <s v="Saudi"/>
    <s v="Brown"/>
    <s v="Standard"/>
    <n v="3.5"/>
    <s v="Gas"/>
    <x v="0"/>
    <n v="77556"/>
    <s v="Riyadh"/>
    <x v="0"/>
    <n v="41500"/>
    <n v="58000"/>
    <n v="54000"/>
  </r>
  <r>
    <n v="2322"/>
    <x v="3"/>
    <s v="Taurus"/>
    <n v="2018"/>
    <n v="7"/>
    <s v="Saudi"/>
    <s v="Blue"/>
    <s v="Standard"/>
    <n v="3.5"/>
    <s v="Gas"/>
    <x v="0"/>
    <n v="81165"/>
    <s v="Riyadh"/>
    <x v="0"/>
    <n v="74000"/>
    <n v="58000"/>
    <n v="55000"/>
  </r>
  <r>
    <n v="2323"/>
    <x v="14"/>
    <s v="Other"/>
    <n v="2017"/>
    <n v="8"/>
    <s v="Saudi"/>
    <s v="Blue"/>
    <s v="Full"/>
    <n v="1.4"/>
    <s v="Gas"/>
    <x v="0"/>
    <n v="45000"/>
    <s v="Riyadh"/>
    <x v="0"/>
    <n v="36000"/>
    <n v="58000"/>
    <n v="42500"/>
  </r>
  <r>
    <n v="2324"/>
    <x v="0"/>
    <s v="Camry"/>
    <n v="2014"/>
    <n v="11"/>
    <s v="Saudi"/>
    <s v="White"/>
    <s v="Standard"/>
    <n v="2.5"/>
    <s v="Gas"/>
    <x v="0"/>
    <n v="220"/>
    <s v="Riyadh"/>
    <x v="0"/>
    <n v="46000"/>
    <n v="58000"/>
    <n v="65000"/>
  </r>
  <r>
    <n v="2325"/>
    <x v="8"/>
    <s v="Carnival"/>
    <n v="2019"/>
    <n v="6"/>
    <s v="Saudi"/>
    <s v="Navy"/>
    <s v="Semi Full"/>
    <n v="3.3"/>
    <s v="Gas"/>
    <x v="0"/>
    <n v="100"/>
    <s v="Riyadh"/>
    <x v="0"/>
    <n v="2487"/>
    <n v="58000"/>
    <n v="40000"/>
  </r>
  <r>
    <n v="2326"/>
    <x v="0"/>
    <s v="Prado"/>
    <n v="2016"/>
    <n v="9"/>
    <s v="Gulf Arabic"/>
    <s v="White"/>
    <s v="Full"/>
    <n v="3.8"/>
    <s v="Gas"/>
    <x v="0"/>
    <n v="168000"/>
    <s v="Riyadh"/>
    <x v="0"/>
    <n v="109500"/>
    <n v="58000"/>
    <n v="65000"/>
  </r>
  <r>
    <n v="2327"/>
    <x v="10"/>
    <s v="Accent"/>
    <n v="2019"/>
    <n v="6"/>
    <s v="Saudi"/>
    <s v="White"/>
    <s v="Standard"/>
    <n v="1.4"/>
    <s v="Gas"/>
    <x v="0"/>
    <n v="33487"/>
    <s v="Riyadh"/>
    <x v="0"/>
    <n v="40500"/>
    <n v="58000"/>
    <n v="42000"/>
  </r>
  <r>
    <n v="2328"/>
    <x v="0"/>
    <s v="Yaris"/>
    <n v="2018"/>
    <n v="7"/>
    <s v="Saudi"/>
    <s v="White"/>
    <s v="Standard"/>
    <n v="1.5"/>
    <s v="Gas"/>
    <x v="0"/>
    <n v="79000"/>
    <s v="Jeddah"/>
    <x v="3"/>
    <n v="36000"/>
    <n v="58000"/>
    <n v="65000"/>
  </r>
  <r>
    <n v="2329"/>
    <x v="8"/>
    <s v="Pegas"/>
    <n v="2020"/>
    <n v="5"/>
    <s v="Saudi"/>
    <s v="White"/>
    <s v="Standard"/>
    <n v="1.4"/>
    <s v="Gas"/>
    <x v="0"/>
    <n v="5300"/>
    <s v="Riyadh"/>
    <x v="0"/>
    <n v="37500"/>
    <n v="58000"/>
    <n v="40000"/>
  </r>
  <r>
    <n v="2330"/>
    <x v="7"/>
    <s v="GL"/>
    <n v="2014"/>
    <n v="11"/>
    <s v="Saudi"/>
    <s v="White"/>
    <s v="Full"/>
    <n v="4.5999999999999996"/>
    <s v="Gas"/>
    <x v="0"/>
    <n v="139000"/>
    <s v="Dammam"/>
    <x v="1"/>
    <n v="135000"/>
    <n v="58000"/>
    <n v="145000"/>
  </r>
  <r>
    <n v="2331"/>
    <x v="5"/>
    <s v="Envoy"/>
    <n v="2009"/>
    <n v="16"/>
    <s v="Other"/>
    <s v="Another Color"/>
    <s v="Standard"/>
    <n v="4.2"/>
    <s v="Gas"/>
    <x v="0"/>
    <n v="242000"/>
    <s v="Jeddah"/>
    <x v="3"/>
    <n v="14250"/>
    <n v="58000"/>
    <n v="72000"/>
  </r>
  <r>
    <n v="2332"/>
    <x v="25"/>
    <s v="Pajero"/>
    <n v="2017"/>
    <n v="8"/>
    <s v="Gulf Arabic"/>
    <s v="White"/>
    <s v="Full"/>
    <n v="3.8"/>
    <s v="Gas"/>
    <x v="0"/>
    <n v="48000"/>
    <s v="Jeddah"/>
    <x v="3"/>
    <n v="85000"/>
    <n v="58000"/>
    <n v="54000"/>
  </r>
  <r>
    <n v="2333"/>
    <x v="10"/>
    <s v="Accent"/>
    <n v="2017"/>
    <n v="8"/>
    <s v="Saudi"/>
    <s v="Silver"/>
    <s v="Standard"/>
    <n v="1.4"/>
    <s v="Gas"/>
    <x v="0"/>
    <n v="168000"/>
    <s v="Dammam"/>
    <x v="1"/>
    <n v="26000"/>
    <n v="58000"/>
    <n v="42000"/>
  </r>
  <r>
    <n v="2334"/>
    <x v="36"/>
    <s v="Grand Marquis"/>
    <n v="2007"/>
    <n v="18"/>
    <s v="Unknown"/>
    <s v="Silver"/>
    <s v="Full"/>
    <n v="4.5999999999999996"/>
    <s v="Gas"/>
    <x v="0"/>
    <n v="179000"/>
    <s v="Al-Medina"/>
    <x v="2"/>
    <n v="24000"/>
    <n v="58000"/>
    <n v="19000"/>
  </r>
  <r>
    <n v="2335"/>
    <x v="0"/>
    <s v="Camry"/>
    <n v="2018"/>
    <n v="7"/>
    <s v="Saudi"/>
    <s v="Bronze"/>
    <s v="Standard"/>
    <n v="2.5"/>
    <s v="Gas"/>
    <x v="0"/>
    <n v="179000"/>
    <s v="Dammam"/>
    <x v="1"/>
    <n v="76000"/>
    <n v="58000"/>
    <n v="65000"/>
  </r>
  <r>
    <n v="2336"/>
    <x v="4"/>
    <s v="Sentra"/>
    <n v="2018"/>
    <n v="7"/>
    <s v="Saudi"/>
    <s v="Silver"/>
    <s v="Semi Full"/>
    <n v="1.6"/>
    <s v="Gas"/>
    <x v="0"/>
    <n v="62000"/>
    <s v="Al-Ahsa"/>
    <x v="1"/>
    <n v="41000"/>
    <n v="58000"/>
    <n v="36500"/>
  </r>
  <r>
    <n v="2337"/>
    <x v="25"/>
    <s v="Pajero"/>
    <n v="2017"/>
    <n v="8"/>
    <s v="Gulf Arabic"/>
    <s v="Grey"/>
    <s v="Semi Full"/>
    <n v="3.5"/>
    <s v="Gas"/>
    <x v="0"/>
    <n v="129000"/>
    <s v="Dammam"/>
    <x v="1"/>
    <n v="65000"/>
    <n v="58000"/>
    <n v="54000"/>
  </r>
  <r>
    <n v="2338"/>
    <x v="0"/>
    <s v="Hilux"/>
    <n v="2015"/>
    <n v="10"/>
    <s v="Gulf Arabic"/>
    <s v="White"/>
    <s v="Semi Full"/>
    <n v="2.7"/>
    <s v="Gas"/>
    <x v="1"/>
    <n v="310"/>
    <s v="Riyadh"/>
    <x v="0"/>
    <n v="40000"/>
    <n v="58000"/>
    <n v="65000"/>
  </r>
  <r>
    <n v="2339"/>
    <x v="15"/>
    <s v="Symbol"/>
    <n v="2016"/>
    <n v="9"/>
    <s v="Saudi"/>
    <s v="Navy"/>
    <s v="Standard"/>
    <n v="1.6"/>
    <s v="Gas"/>
    <x v="0"/>
    <n v="173000"/>
    <s v="Riyadh"/>
    <x v="0"/>
    <n v="16000"/>
    <n v="58000"/>
    <n v="26000"/>
  </r>
  <r>
    <n v="2340"/>
    <x v="11"/>
    <s v="Impala"/>
    <n v="2016"/>
    <n v="9"/>
    <s v="Gulf Arabic"/>
    <s v="Black"/>
    <s v="Standard"/>
    <n v="3"/>
    <s v="Diesel"/>
    <x v="1"/>
    <n v="88000"/>
    <s v="Qassim"/>
    <x v="6"/>
    <n v="61000"/>
    <n v="58000"/>
    <n v="60000"/>
  </r>
  <r>
    <n v="2341"/>
    <x v="10"/>
    <s v="Accent"/>
    <n v="2019"/>
    <n v="6"/>
    <s v="Saudi"/>
    <s v="White"/>
    <s v="Standard"/>
    <n v="1.4"/>
    <s v="Gas"/>
    <x v="0"/>
    <n v="49498"/>
    <s v="Riyadh"/>
    <x v="0"/>
    <n v="40500"/>
    <n v="58000"/>
    <n v="42000"/>
  </r>
  <r>
    <n v="2342"/>
    <x v="3"/>
    <s v="Taurus"/>
    <n v="2015"/>
    <n v="10"/>
    <s v="Saudi"/>
    <s v="Black"/>
    <s v="Semi Full"/>
    <n v="3.5"/>
    <s v="Gas"/>
    <x v="0"/>
    <n v="154706"/>
    <s v="Riyadh"/>
    <x v="0"/>
    <n v="69500"/>
    <n v="58000"/>
    <n v="55000"/>
  </r>
  <r>
    <n v="2343"/>
    <x v="11"/>
    <s v="Tahoe"/>
    <n v="2015"/>
    <n v="10"/>
    <s v="Saudi"/>
    <s v="Black"/>
    <s v="Standard"/>
    <n v="5.3"/>
    <s v="Gas"/>
    <x v="0"/>
    <n v="121000"/>
    <s v="Riyadh"/>
    <x v="0"/>
    <n v="92000"/>
    <n v="58000"/>
    <n v="60000"/>
  </r>
  <r>
    <n v="2344"/>
    <x v="10"/>
    <s v="Elantra"/>
    <n v="2018"/>
    <n v="7"/>
    <s v="Saudi"/>
    <s v="White"/>
    <s v="Full"/>
    <n v="2"/>
    <s v="Gas"/>
    <x v="0"/>
    <n v="116"/>
    <s v="Riyadh"/>
    <x v="0"/>
    <n v="42000"/>
    <n v="58000"/>
    <n v="42000"/>
  </r>
  <r>
    <n v="2345"/>
    <x v="10"/>
    <s v="Azera"/>
    <n v="2014"/>
    <n v="11"/>
    <s v="Saudi"/>
    <s v="Black"/>
    <s v="Full"/>
    <n v="3"/>
    <s v="Gas"/>
    <x v="0"/>
    <n v="142000"/>
    <s v="Dammam"/>
    <x v="1"/>
    <n v="50000"/>
    <n v="58000"/>
    <n v="42000"/>
  </r>
  <r>
    <n v="2346"/>
    <x v="8"/>
    <s v="Sportage"/>
    <n v="2015"/>
    <n v="10"/>
    <s v="Saudi"/>
    <s v="Red"/>
    <s v="Standard"/>
    <n v="2.4"/>
    <s v="Gas"/>
    <x v="0"/>
    <n v="103885"/>
    <s v="Riyadh"/>
    <x v="0"/>
    <n v="41500"/>
    <n v="58000"/>
    <n v="40000"/>
  </r>
  <r>
    <n v="2347"/>
    <x v="3"/>
    <s v="Edge"/>
    <n v="2017"/>
    <n v="8"/>
    <s v="Saudi"/>
    <s v="Black"/>
    <s v="Semi Full"/>
    <n v="3.5"/>
    <s v="Gas"/>
    <x v="0"/>
    <n v="92000"/>
    <s v="Riyadh"/>
    <x v="0"/>
    <n v="81000"/>
    <n v="58000"/>
    <n v="55000"/>
  </r>
  <r>
    <n v="2348"/>
    <x v="4"/>
    <s v="Patrol"/>
    <n v="2021"/>
    <n v="4"/>
    <s v="Saudi"/>
    <s v="Silver"/>
    <s v="Full"/>
    <n v="4"/>
    <s v="Gas"/>
    <x v="0"/>
    <n v="1800"/>
    <s v="Riyadh"/>
    <x v="0"/>
    <n v="265000"/>
    <n v="58000"/>
    <n v="36500"/>
  </r>
  <r>
    <n v="2349"/>
    <x v="7"/>
    <s v="A"/>
    <n v="2020"/>
    <n v="5"/>
    <s v="Other"/>
    <s v="White"/>
    <s v="Standard"/>
    <n v="2"/>
    <s v="Gas"/>
    <x v="0"/>
    <n v="10100"/>
    <s v="Riyadh"/>
    <x v="0"/>
    <n v="182000"/>
    <n v="58000"/>
    <n v="145000"/>
  </r>
  <r>
    <n v="2350"/>
    <x v="10"/>
    <s v="Elantra"/>
    <n v="2017"/>
    <n v="8"/>
    <s v="Saudi"/>
    <s v="Another Color"/>
    <s v="Standard"/>
    <n v="1.6"/>
    <s v="Gas"/>
    <x v="0"/>
    <n v="99000"/>
    <s v="Riyadh"/>
    <x v="0"/>
    <n v="38500"/>
    <n v="58000"/>
    <n v="42000"/>
  </r>
  <r>
    <n v="2351"/>
    <x v="0"/>
    <s v="Innova"/>
    <n v="2014"/>
    <n v="11"/>
    <s v="Saudi"/>
    <s v="White"/>
    <s v="Standard"/>
    <n v="2.7"/>
    <s v="Gas"/>
    <x v="0"/>
    <n v="180000"/>
    <s v="Riyadh"/>
    <x v="0"/>
    <n v="45000"/>
    <n v="58000"/>
    <n v="65000"/>
  </r>
  <r>
    <n v="2352"/>
    <x v="4"/>
    <s v="Armada"/>
    <n v="2010"/>
    <n v="15"/>
    <s v="Saudi"/>
    <s v="Silver"/>
    <s v="Full"/>
    <n v="5.6"/>
    <s v="Gas"/>
    <x v="0"/>
    <n v="133809"/>
    <s v="Dammam"/>
    <x v="1"/>
    <n v="60000"/>
    <n v="58000"/>
    <n v="36500"/>
  </r>
  <r>
    <n v="2353"/>
    <x v="5"/>
    <s v="Yukon"/>
    <n v="2015"/>
    <n v="10"/>
    <s v="Saudi"/>
    <s v="White"/>
    <s v="Standard"/>
    <n v="5.3"/>
    <s v="Gas"/>
    <x v="0"/>
    <n v="82343"/>
    <s v="Riyadh"/>
    <x v="0"/>
    <n v="125000"/>
    <n v="58000"/>
    <n v="72000"/>
  </r>
  <r>
    <n v="2354"/>
    <x v="1"/>
    <s v="RX"/>
    <n v="2017"/>
    <n v="8"/>
    <s v="Other"/>
    <s v="Black"/>
    <s v="Full"/>
    <n v="3.5"/>
    <s v="Gas"/>
    <x v="0"/>
    <n v="81000"/>
    <s v="Dammam"/>
    <x v="1"/>
    <n v="165000"/>
    <n v="58000"/>
    <n v="142000"/>
  </r>
  <r>
    <n v="2355"/>
    <x v="22"/>
    <s v="Tiguan"/>
    <n v="2012"/>
    <n v="13"/>
    <s v="Unknown"/>
    <s v="Navy"/>
    <s v="Full"/>
    <n v="2"/>
    <s v="Gas"/>
    <x v="0"/>
    <n v="170000"/>
    <s v="Jeddah"/>
    <x v="3"/>
    <n v="21000"/>
    <n v="58000"/>
    <n v="49500"/>
  </r>
  <r>
    <n v="2356"/>
    <x v="3"/>
    <s v="Fusion"/>
    <n v="2015"/>
    <n v="10"/>
    <s v="Saudi"/>
    <s v="Grey"/>
    <s v="Semi Full"/>
    <n v="2.5"/>
    <s v="Gas"/>
    <x v="0"/>
    <n v="85000"/>
    <s v="Riyadh"/>
    <x v="0"/>
    <n v="35000"/>
    <n v="58000"/>
    <n v="55000"/>
  </r>
  <r>
    <n v="2357"/>
    <x v="1"/>
    <s v="ES"/>
    <n v="2015"/>
    <n v="10"/>
    <s v="Gulf Arabic"/>
    <s v="Black"/>
    <s v="Semi Full"/>
    <n v="3.5"/>
    <s v="Gas"/>
    <x v="0"/>
    <n v="104000"/>
    <s v="Riyadh"/>
    <x v="0"/>
    <n v="105000"/>
    <n v="58000"/>
    <n v="142000"/>
  </r>
  <r>
    <n v="2358"/>
    <x v="8"/>
    <s v="Carenz"/>
    <n v="2007"/>
    <n v="18"/>
    <s v="Other"/>
    <s v="Silver"/>
    <s v="Semi Full"/>
    <n v="2"/>
    <s v="Gas"/>
    <x v="0"/>
    <n v="350"/>
    <s v="Riyadh"/>
    <x v="0"/>
    <n v="10000"/>
    <n v="58000"/>
    <n v="40000"/>
  </r>
  <r>
    <n v="2359"/>
    <x v="34"/>
    <s v="QX"/>
    <n v="2015"/>
    <n v="10"/>
    <s v="Saudi"/>
    <s v="Grey"/>
    <s v="Full"/>
    <n v="5"/>
    <s v="Gas"/>
    <x v="0"/>
    <n v="123000"/>
    <s v="Riyadh"/>
    <x v="0"/>
    <n v="70000"/>
    <n v="58000"/>
    <n v="73500"/>
  </r>
  <r>
    <n v="2360"/>
    <x v="25"/>
    <s v="Pajero"/>
    <n v="2016"/>
    <n v="9"/>
    <s v="Saudi"/>
    <s v="White"/>
    <s v="Full"/>
    <n v="3.5"/>
    <s v="Gas"/>
    <x v="0"/>
    <n v="161353"/>
    <s v="Riyadh"/>
    <x v="0"/>
    <n v="57500"/>
    <n v="58000"/>
    <n v="54000"/>
  </r>
  <r>
    <n v="2361"/>
    <x v="41"/>
    <s v="Other"/>
    <n v="2019"/>
    <n v="6"/>
    <s v="Saudi"/>
    <s v="Brown"/>
    <s v="Full"/>
    <n v="1"/>
    <s v="Gas"/>
    <x v="1"/>
    <n v="4000"/>
    <s v="Jeddah"/>
    <x v="3"/>
    <n v="39000"/>
    <n v="58000"/>
    <n v="32500"/>
  </r>
  <r>
    <n v="2362"/>
    <x v="32"/>
    <s v="Escalade"/>
    <n v="2010"/>
    <n v="15"/>
    <s v="Other"/>
    <s v="Silver"/>
    <s v="Full"/>
    <n v="6.2"/>
    <s v="Gas"/>
    <x v="0"/>
    <n v="194000"/>
    <s v="Al-Medina"/>
    <x v="2"/>
    <n v="37000"/>
    <n v="58000"/>
    <n v="130000"/>
  </r>
  <r>
    <n v="2363"/>
    <x v="4"/>
    <s v="Patrol"/>
    <n v="2013"/>
    <n v="12"/>
    <s v="Gulf Arabic"/>
    <s v="Another Color"/>
    <s v="Standard"/>
    <n v="4"/>
    <s v="Gas"/>
    <x v="1"/>
    <n v="200"/>
    <s v="Tabouk"/>
    <x v="5"/>
    <n v="80000"/>
    <n v="58000"/>
    <n v="36500"/>
  </r>
  <r>
    <n v="2364"/>
    <x v="11"/>
    <s v="Silverado"/>
    <n v="2019"/>
    <n v="6"/>
    <s v="Saudi"/>
    <s v="White"/>
    <s v="Full"/>
    <n v="5.3"/>
    <s v="Gas"/>
    <x v="0"/>
    <n v="33000"/>
    <s v="Tabouk"/>
    <x v="5"/>
    <n v="170000"/>
    <n v="58000"/>
    <n v="60000"/>
  </r>
  <r>
    <n v="2365"/>
    <x v="0"/>
    <s v="Innova"/>
    <n v="2016"/>
    <n v="9"/>
    <s v="Saudi"/>
    <s v="White"/>
    <s v="Full"/>
    <n v="2.7"/>
    <s v="Gas"/>
    <x v="0"/>
    <n v="101000"/>
    <s v="Dammam"/>
    <x v="1"/>
    <n v="72000"/>
    <n v="58000"/>
    <n v="65000"/>
  </r>
  <r>
    <n v="2366"/>
    <x v="3"/>
    <s v="Expedition"/>
    <n v="2014"/>
    <n v="11"/>
    <s v="Saudi"/>
    <s v="Black"/>
    <s v="Standard"/>
    <n v="5.4"/>
    <s v="Gas"/>
    <x v="0"/>
    <n v="243500"/>
    <s v="Khobar"/>
    <x v="1"/>
    <n v="45000"/>
    <n v="58000"/>
    <n v="55000"/>
  </r>
  <r>
    <n v="2367"/>
    <x v="13"/>
    <s v="Accord"/>
    <n v="2009"/>
    <n v="16"/>
    <s v="Saudi"/>
    <s v="White"/>
    <s v="Full"/>
    <n v="2.4"/>
    <s v="Gas"/>
    <x v="0"/>
    <n v="159000"/>
    <s v="Dammam"/>
    <x v="1"/>
    <n v="36000"/>
    <n v="58000"/>
    <n v="60500"/>
  </r>
  <r>
    <n v="2368"/>
    <x v="3"/>
    <s v="Victoria"/>
    <n v="2011"/>
    <n v="14"/>
    <s v="Saudi"/>
    <s v="Brown"/>
    <s v="Full"/>
    <n v="4.5999999999999996"/>
    <s v="Gas"/>
    <x v="0"/>
    <n v="343000"/>
    <s v="Jeddah"/>
    <x v="3"/>
    <n v="29000"/>
    <n v="58000"/>
    <n v="55000"/>
  </r>
  <r>
    <n v="2369"/>
    <x v="5"/>
    <s v="Yukon"/>
    <n v="2016"/>
    <n v="9"/>
    <s v="Gulf Arabic"/>
    <s v="Black"/>
    <s v="Full"/>
    <n v="5.3"/>
    <s v="Gas"/>
    <x v="0"/>
    <n v="55000"/>
    <s v="Riyadh"/>
    <x v="0"/>
    <n v="175000"/>
    <n v="58000"/>
    <n v="72000"/>
  </r>
  <r>
    <n v="2370"/>
    <x v="7"/>
    <s v="CLS"/>
    <n v="2014"/>
    <n v="11"/>
    <s v="Saudi"/>
    <s v="White"/>
    <s v="Full"/>
    <n v="3.5"/>
    <s v="Gas"/>
    <x v="0"/>
    <n v="88000"/>
    <s v="Jeddah"/>
    <x v="3"/>
    <n v="110000"/>
    <n v="58000"/>
    <n v="145000"/>
  </r>
  <r>
    <n v="2371"/>
    <x v="3"/>
    <s v="Expedition"/>
    <n v="2014"/>
    <n v="11"/>
    <s v="Saudi"/>
    <s v="Black"/>
    <s v="Standard"/>
    <n v="5.4"/>
    <s v="Gas"/>
    <x v="0"/>
    <n v="120000"/>
    <s v="Dammam"/>
    <x v="1"/>
    <n v="65000"/>
    <n v="58000"/>
    <n v="55000"/>
  </r>
  <r>
    <n v="2372"/>
    <x v="3"/>
    <s v="Other"/>
    <n v="2016"/>
    <n v="9"/>
    <s v="Saudi"/>
    <s v="Another Color"/>
    <s v="Full"/>
    <n v="3.2"/>
    <s v="Gas"/>
    <x v="0"/>
    <n v="15500"/>
    <s v="Riyadh"/>
    <x v="0"/>
    <n v="90000"/>
    <n v="58000"/>
    <n v="55000"/>
  </r>
  <r>
    <n v="2373"/>
    <x v="8"/>
    <s v="Rio"/>
    <n v="2015"/>
    <n v="10"/>
    <s v="Saudi"/>
    <s v="Red"/>
    <s v="Standard"/>
    <n v="1.6"/>
    <s v="Gas"/>
    <x v="0"/>
    <n v="150"/>
    <s v="Riyadh"/>
    <x v="0"/>
    <n v="22000"/>
    <n v="58000"/>
    <n v="40000"/>
  </r>
  <r>
    <n v="2374"/>
    <x v="11"/>
    <s v="Camaro"/>
    <n v="2017"/>
    <n v="8"/>
    <s v="Other"/>
    <s v="Yellow"/>
    <s v="Full"/>
    <n v="3.6"/>
    <s v="Gas"/>
    <x v="0"/>
    <n v="118000"/>
    <s v="Dammam"/>
    <x v="1"/>
    <n v="113000"/>
    <n v="58000"/>
    <n v="60000"/>
  </r>
  <r>
    <n v="2375"/>
    <x v="3"/>
    <s v="Taurus"/>
    <n v="2015"/>
    <n v="10"/>
    <s v="Other"/>
    <s v="Black"/>
    <s v="Semi Full"/>
    <n v="3.5"/>
    <s v="Gas"/>
    <x v="0"/>
    <n v="103000"/>
    <s v="Dammam"/>
    <x v="1"/>
    <n v="78000"/>
    <n v="58000"/>
    <n v="55000"/>
  </r>
  <r>
    <n v="2376"/>
    <x v="10"/>
    <s v="Senta fe"/>
    <n v="2016"/>
    <n v="9"/>
    <s v="Saudi"/>
    <s v="Grey"/>
    <s v="Semi Full"/>
    <n v="3.3"/>
    <s v="Gas"/>
    <x v="0"/>
    <n v="149000"/>
    <s v="Dammam"/>
    <x v="1"/>
    <n v="47000"/>
    <n v="58000"/>
    <n v="42000"/>
  </r>
  <r>
    <n v="2377"/>
    <x v="0"/>
    <s v="Corolla"/>
    <n v="2017"/>
    <n v="8"/>
    <s v="Saudi"/>
    <s v="Silver"/>
    <s v="Standard"/>
    <n v="1.6"/>
    <s v="Gas"/>
    <x v="0"/>
    <n v="72609"/>
    <s v="Dammam"/>
    <x v="1"/>
    <n v="46000"/>
    <n v="58000"/>
    <n v="65000"/>
  </r>
  <r>
    <n v="2378"/>
    <x v="0"/>
    <s v="Hiace"/>
    <n v="2016"/>
    <n v="9"/>
    <s v="Other"/>
    <s v="White"/>
    <s v="Standard"/>
    <n v="2.7"/>
    <s v="Gas"/>
    <x v="1"/>
    <n v="99999"/>
    <s v="Riyadh"/>
    <x v="0"/>
    <n v="69000"/>
    <n v="58000"/>
    <n v="65000"/>
  </r>
  <r>
    <n v="2379"/>
    <x v="26"/>
    <s v="Range Rover"/>
    <n v="2007"/>
    <n v="18"/>
    <s v="Saudi"/>
    <s v="White"/>
    <s v="Full"/>
    <n v="8.9"/>
    <s v="Gas"/>
    <x v="0"/>
    <n v="148"/>
    <s v="Riyadh"/>
    <x v="0"/>
    <n v="38000"/>
    <n v="58000"/>
    <n v="242500"/>
  </r>
  <r>
    <n v="2380"/>
    <x v="24"/>
    <s v="The 7"/>
    <n v="2018"/>
    <n v="7"/>
    <s v="Saudi"/>
    <s v="Another Color"/>
    <s v="Full"/>
    <n v="3"/>
    <s v="Gas"/>
    <x v="0"/>
    <n v="19000"/>
    <s v="Riyadh"/>
    <x v="0"/>
    <n v="225000"/>
    <n v="58000"/>
    <n v="110000"/>
  </r>
  <r>
    <n v="2381"/>
    <x v="8"/>
    <s v="Optima"/>
    <n v="2015"/>
    <n v="10"/>
    <s v="Gulf Arabic"/>
    <s v="White"/>
    <s v="Semi Full"/>
    <n v="2.4"/>
    <s v="Gas"/>
    <x v="0"/>
    <n v="68245"/>
    <s v="Riyadh"/>
    <x v="0"/>
    <n v="45000"/>
    <n v="58000"/>
    <n v="40000"/>
  </r>
  <r>
    <n v="2382"/>
    <x v="10"/>
    <s v="Senta fe"/>
    <n v="2015"/>
    <n v="10"/>
    <s v="Saudi"/>
    <s v="Silver"/>
    <s v="Semi Full"/>
    <n v="3.3"/>
    <s v="Gas"/>
    <x v="0"/>
    <n v="120"/>
    <s v="Jeddah"/>
    <x v="3"/>
    <n v="57000"/>
    <n v="58000"/>
    <n v="42000"/>
  </r>
  <r>
    <n v="2383"/>
    <x v="3"/>
    <s v="Expedition"/>
    <n v="2010"/>
    <n v="15"/>
    <s v="Saudi"/>
    <s v="Grey"/>
    <s v="Semi Full"/>
    <n v="5.4"/>
    <s v="Gas"/>
    <x v="0"/>
    <n v="230"/>
    <s v="Jeddah"/>
    <x v="3"/>
    <n v="35000"/>
    <n v="58000"/>
    <n v="55000"/>
  </r>
  <r>
    <n v="2384"/>
    <x v="7"/>
    <s v="E"/>
    <n v="2019"/>
    <n v="6"/>
    <s v="Saudi"/>
    <s v="White"/>
    <s v="Full"/>
    <n v="2"/>
    <s v="Gas"/>
    <x v="0"/>
    <n v="109007"/>
    <s v="Jeddah"/>
    <x v="3"/>
    <n v="160000"/>
    <n v="58000"/>
    <n v="145000"/>
  </r>
  <r>
    <n v="2385"/>
    <x v="0"/>
    <s v="Camry"/>
    <n v="2004"/>
    <n v="21"/>
    <s v="Saudi"/>
    <s v="White"/>
    <s v="Semi Full"/>
    <n v="2.5"/>
    <s v="Gas"/>
    <x v="1"/>
    <n v="400000"/>
    <s v="Riyadh"/>
    <x v="0"/>
    <n v="15000"/>
    <n v="58000"/>
    <n v="65000"/>
  </r>
  <r>
    <n v="2386"/>
    <x v="10"/>
    <s v="Elantra"/>
    <n v="2018"/>
    <n v="7"/>
    <s v="Saudi"/>
    <s v="White"/>
    <s v="Full"/>
    <n v="2"/>
    <s v="Gas"/>
    <x v="0"/>
    <n v="142"/>
    <s v="Jeddah"/>
    <x v="3"/>
    <n v="52000"/>
    <n v="58000"/>
    <n v="42000"/>
  </r>
  <r>
    <n v="2387"/>
    <x v="8"/>
    <s v="Cadenza"/>
    <n v="2017"/>
    <n v="8"/>
    <s v="Saudi"/>
    <s v="Another Color"/>
    <s v="Standard"/>
    <n v="3.5"/>
    <s v="Gas"/>
    <x v="0"/>
    <n v="115000"/>
    <s v="Riyadh"/>
    <x v="0"/>
    <n v="55000"/>
    <n v="58000"/>
    <n v="40000"/>
  </r>
  <r>
    <n v="2388"/>
    <x v="11"/>
    <s v="Cruze"/>
    <n v="2016"/>
    <n v="9"/>
    <s v="Gulf Arabic"/>
    <s v="White"/>
    <s v="Semi Full"/>
    <n v="1.8"/>
    <s v="Gas"/>
    <x v="0"/>
    <n v="52000"/>
    <s v="Riyadh"/>
    <x v="0"/>
    <n v="45000"/>
    <n v="58000"/>
    <n v="60000"/>
  </r>
  <r>
    <n v="2389"/>
    <x v="0"/>
    <s v="Hilux"/>
    <n v="2016"/>
    <n v="9"/>
    <s v="Saudi"/>
    <s v="White"/>
    <s v="Semi Full"/>
    <n v="2.7"/>
    <s v="Gas"/>
    <x v="1"/>
    <n v="258000"/>
    <s v="Riyadh"/>
    <x v="0"/>
    <n v="62000"/>
    <n v="58000"/>
    <n v="65000"/>
  </r>
  <r>
    <n v="2390"/>
    <x v="3"/>
    <s v="Expedition"/>
    <n v="2013"/>
    <n v="12"/>
    <s v="Saudi"/>
    <s v="Black"/>
    <s v="Standard"/>
    <n v="5.4"/>
    <s v="Gas"/>
    <x v="0"/>
    <n v="145000"/>
    <s v="Riyadh"/>
    <x v="0"/>
    <n v="38000"/>
    <n v="58000"/>
    <n v="55000"/>
  </r>
  <r>
    <n v="2391"/>
    <x v="18"/>
    <s v="Platinum"/>
    <n v="2015"/>
    <n v="10"/>
    <s v="Saudi"/>
    <s v="Another Color"/>
    <s v="Semi Full"/>
    <n v="3.5"/>
    <s v="Gas"/>
    <x v="0"/>
    <n v="181000"/>
    <s v="Riyadh"/>
    <x v="0"/>
    <n v="70000"/>
    <n v="58000"/>
    <n v="88000"/>
  </r>
  <r>
    <n v="2392"/>
    <x v="13"/>
    <s v="Accord"/>
    <n v="2017"/>
    <n v="8"/>
    <s v="Gulf Arabic"/>
    <s v="Another Color"/>
    <s v="Semi Full"/>
    <n v="2.4"/>
    <s v="Gas"/>
    <x v="0"/>
    <n v="43925"/>
    <s v="Riyadh"/>
    <x v="0"/>
    <n v="93000"/>
    <n v="58000"/>
    <n v="60500"/>
  </r>
  <r>
    <n v="2393"/>
    <x v="0"/>
    <s v="Yaris"/>
    <n v="2010"/>
    <n v="15"/>
    <s v="Saudi"/>
    <s v="Silver"/>
    <s v="Standard"/>
    <n v="1.3"/>
    <s v="Gas"/>
    <x v="1"/>
    <n v="350000"/>
    <s v="Jeddah"/>
    <x v="3"/>
    <n v="13000"/>
    <n v="58000"/>
    <n v="65000"/>
  </r>
  <r>
    <n v="2394"/>
    <x v="35"/>
    <s v="Cayman"/>
    <n v="2015"/>
    <n v="10"/>
    <s v="Saudi"/>
    <s v="Yellow"/>
    <s v="Full"/>
    <n v="3"/>
    <s v="Gas"/>
    <x v="0"/>
    <n v="120000"/>
    <s v="Dammam"/>
    <x v="1"/>
    <n v="155000"/>
    <n v="58000"/>
    <n v="138000"/>
  </r>
  <r>
    <n v="2395"/>
    <x v="0"/>
    <s v="Yaris"/>
    <n v="2020"/>
    <n v="5"/>
    <s v="Saudi"/>
    <s v="Brown"/>
    <s v="Semi Full"/>
    <n v="1.5"/>
    <s v="Gas"/>
    <x v="0"/>
    <n v="13000"/>
    <s v="Jeddah"/>
    <x v="3"/>
    <n v="37000"/>
    <n v="58000"/>
    <n v="65000"/>
  </r>
  <r>
    <n v="2396"/>
    <x v="5"/>
    <s v="Suburban"/>
    <n v="1994"/>
    <n v="31"/>
    <s v="Saudi"/>
    <s v="Blue"/>
    <s v="Semi Full"/>
    <n v="5.7"/>
    <s v="Gas"/>
    <x v="0"/>
    <n v="357624"/>
    <s v="Al-Medina"/>
    <x v="2"/>
    <n v="15000"/>
    <n v="58000"/>
    <n v="72000"/>
  </r>
  <r>
    <n v="2397"/>
    <x v="3"/>
    <s v="Victoria"/>
    <n v="2011"/>
    <n v="14"/>
    <s v="Saudi"/>
    <s v="Another Color"/>
    <s v="Standard"/>
    <n v="4.5999999999999996"/>
    <s v="Gas"/>
    <x v="0"/>
    <n v="128000"/>
    <s v="Yanbu"/>
    <x v="2"/>
    <n v="43000"/>
    <n v="58000"/>
    <n v="55000"/>
  </r>
  <r>
    <n v="2398"/>
    <x v="10"/>
    <s v="Sonata"/>
    <n v="2018"/>
    <n v="7"/>
    <s v="Saudi"/>
    <s v="Another Color"/>
    <s v="Standard"/>
    <n v="2.4"/>
    <s v="Gas"/>
    <x v="0"/>
    <n v="41853"/>
    <s v="Jeddah"/>
    <x v="3"/>
    <n v="60000"/>
    <n v="58000"/>
    <n v="42000"/>
  </r>
  <r>
    <n v="2399"/>
    <x v="5"/>
    <s v="Acadia"/>
    <n v="2014"/>
    <n v="11"/>
    <s v="Saudi"/>
    <s v="Red"/>
    <s v="Full"/>
    <n v="3.6"/>
    <s v="Gas"/>
    <x v="0"/>
    <n v="250000"/>
    <s v="Khobar"/>
    <x v="1"/>
    <n v="50000"/>
    <n v="58000"/>
    <n v="72000"/>
  </r>
  <r>
    <n v="2400"/>
    <x v="5"/>
    <s v="Sierra"/>
    <n v="2016"/>
    <n v="9"/>
    <s v="Saudi"/>
    <s v="Brown"/>
    <s v="Full"/>
    <n v="5.3"/>
    <s v="Gas"/>
    <x v="0"/>
    <n v="161"/>
    <s v="Jeddah"/>
    <x v="3"/>
    <n v="80000"/>
    <n v="58000"/>
    <n v="72000"/>
  </r>
  <r>
    <n v="2401"/>
    <x v="5"/>
    <s v="Sierra"/>
    <n v="2020"/>
    <n v="5"/>
    <s v="Saudi"/>
    <s v="Red"/>
    <s v="Standard"/>
    <n v="3"/>
    <s v="Gas"/>
    <x v="0"/>
    <n v="24000"/>
    <s v="Jeddah"/>
    <x v="3"/>
    <n v="135000"/>
    <n v="58000"/>
    <n v="72000"/>
  </r>
  <r>
    <n v="2402"/>
    <x v="7"/>
    <s v="CLA"/>
    <n v="2015"/>
    <n v="10"/>
    <s v="Gulf Arabic"/>
    <s v="White"/>
    <s v="Full"/>
    <n v="2"/>
    <s v="Gas"/>
    <x v="0"/>
    <n v="123000"/>
    <s v="Riyadh"/>
    <x v="0"/>
    <n v="78000"/>
    <n v="58000"/>
    <n v="145000"/>
  </r>
  <r>
    <n v="2403"/>
    <x v="16"/>
    <s v="F Type"/>
    <n v="2016"/>
    <n v="9"/>
    <s v="Gulf Arabic"/>
    <s v="Red"/>
    <s v="Full"/>
    <n v="3"/>
    <s v="Gas"/>
    <x v="0"/>
    <n v="42000"/>
    <s v="Dammam"/>
    <x v="1"/>
    <n v="190000"/>
    <n v="58000"/>
    <n v="155000"/>
  </r>
  <r>
    <n v="2404"/>
    <x v="19"/>
    <s v="CS75"/>
    <n v="2020"/>
    <n v="5"/>
    <s v="Saudi"/>
    <s v="Grey"/>
    <s v="Full"/>
    <n v="1.8"/>
    <s v="Gas"/>
    <x v="0"/>
    <n v="46000"/>
    <s v="Al-Ahsa"/>
    <x v="1"/>
    <n v="62000"/>
    <n v="58000"/>
    <n v="44000"/>
  </r>
  <r>
    <n v="2405"/>
    <x v="8"/>
    <s v="Cerato"/>
    <n v="2019"/>
    <n v="6"/>
    <s v="Saudi"/>
    <s v="White"/>
    <s v="Standard"/>
    <n v="1.5"/>
    <s v="Gas"/>
    <x v="0"/>
    <n v="30766"/>
    <s v="Jeddah"/>
    <x v="3"/>
    <n v="42000"/>
    <n v="58000"/>
    <n v="40000"/>
  </r>
  <r>
    <n v="2406"/>
    <x v="0"/>
    <s v="Ciocca"/>
    <n v="2009"/>
    <n v="16"/>
    <s v="Gulf Arabic"/>
    <s v="Bronze"/>
    <s v="Full"/>
    <n v="5.7"/>
    <s v="Gas"/>
    <x v="0"/>
    <n v="200000"/>
    <s v="Jeddah"/>
    <x v="3"/>
    <n v="48000"/>
    <n v="58000"/>
    <n v="65000"/>
  </r>
  <r>
    <n v="2407"/>
    <x v="3"/>
    <s v="Victoria"/>
    <n v="2003"/>
    <n v="22"/>
    <s v="Other"/>
    <s v="Another Color"/>
    <s v="Full"/>
    <n v="4.5999999999999996"/>
    <s v="Gas"/>
    <x v="0"/>
    <n v="500"/>
    <s v="Aseer"/>
    <x v="4"/>
    <n v="13000"/>
    <n v="58000"/>
    <n v="55000"/>
  </r>
  <r>
    <n v="2408"/>
    <x v="5"/>
    <s v="Sierra"/>
    <n v="2017"/>
    <n v="8"/>
    <s v="Saudi"/>
    <s v="Silver"/>
    <s v="Full"/>
    <n v="5.3"/>
    <s v="Gas"/>
    <x v="0"/>
    <n v="166"/>
    <s v="Aseer"/>
    <x v="4"/>
    <n v="105000"/>
    <n v="58000"/>
    <n v="72000"/>
  </r>
  <r>
    <n v="2409"/>
    <x v="3"/>
    <s v="Taurus"/>
    <n v="2018"/>
    <n v="7"/>
    <s v="Saudi"/>
    <s v="Blue"/>
    <s v="Standard"/>
    <n v="3.5"/>
    <s v="Gas"/>
    <x v="0"/>
    <n v="91355"/>
    <s v="Riyadh"/>
    <x v="0"/>
    <n v="74500"/>
    <n v="58000"/>
    <n v="55000"/>
  </r>
  <r>
    <n v="2410"/>
    <x v="20"/>
    <n v="5"/>
    <n v="2021"/>
    <n v="4"/>
    <s v="Saudi"/>
    <s v="Black"/>
    <s v="Semi Full"/>
    <n v="1.5"/>
    <s v="Gas"/>
    <x v="0"/>
    <n v="3400"/>
    <s v="Al-Baha"/>
    <x v="4"/>
    <n v="42000"/>
    <n v="58000"/>
    <n v="48000"/>
  </r>
  <r>
    <n v="2411"/>
    <x v="1"/>
    <s v="ES"/>
    <n v="2015"/>
    <n v="10"/>
    <s v="Saudi"/>
    <s v="Black"/>
    <s v="Full"/>
    <n v="3.6"/>
    <s v="Gas"/>
    <x v="0"/>
    <n v="232000"/>
    <s v="Yanbu"/>
    <x v="2"/>
    <n v="90000"/>
    <n v="58000"/>
    <n v="142000"/>
  </r>
  <r>
    <n v="2412"/>
    <x v="1"/>
    <s v="ES"/>
    <n v="2019"/>
    <n v="6"/>
    <s v="Gulf Arabic"/>
    <s v="Red"/>
    <s v="Semi Full"/>
    <n v="2.5"/>
    <s v="Gas"/>
    <x v="0"/>
    <n v="13029"/>
    <s v="Riyadh"/>
    <x v="0"/>
    <n v="145000"/>
    <n v="58000"/>
    <n v="142000"/>
  </r>
  <r>
    <n v="2413"/>
    <x v="5"/>
    <s v="Yukon"/>
    <n v="2015"/>
    <n v="10"/>
    <s v="Saudi"/>
    <s v="Another Color"/>
    <s v="Semi Full"/>
    <n v="5.3"/>
    <s v="Gas"/>
    <x v="0"/>
    <n v="101060"/>
    <s v="Riyadh"/>
    <x v="0"/>
    <n v="125000"/>
    <n v="58000"/>
    <n v="72000"/>
  </r>
  <r>
    <n v="2414"/>
    <x v="10"/>
    <s v="Accent"/>
    <n v="2018"/>
    <n v="7"/>
    <s v="Saudi"/>
    <s v="White"/>
    <s v="Semi Full"/>
    <n v="1.4"/>
    <s v="Gas"/>
    <x v="0"/>
    <n v="95000"/>
    <s v="Al-Ahsa"/>
    <x v="1"/>
    <n v="41000"/>
    <n v="58000"/>
    <n v="42000"/>
  </r>
  <r>
    <n v="2415"/>
    <x v="6"/>
    <n v="6"/>
    <n v="2019"/>
    <n v="6"/>
    <s v="Saudi"/>
    <s v="Blue"/>
    <s v="Standard"/>
    <n v="2.5"/>
    <s v="Gas"/>
    <x v="0"/>
    <n v="71187"/>
    <s v="Riyadh"/>
    <x v="0"/>
    <n v="76500"/>
    <n v="58000"/>
    <n v="56000"/>
  </r>
  <r>
    <n v="2416"/>
    <x v="7"/>
    <s v="E"/>
    <n v="2017"/>
    <n v="8"/>
    <s v="Other"/>
    <s v="Grey"/>
    <s v="Full"/>
    <n v="2"/>
    <s v="Gas"/>
    <x v="0"/>
    <n v="66000"/>
    <s v="Dammam"/>
    <x v="1"/>
    <n v="162000"/>
    <n v="58000"/>
    <n v="145000"/>
  </r>
  <r>
    <n v="2417"/>
    <x v="5"/>
    <s v="Terrain"/>
    <n v="2017"/>
    <n v="8"/>
    <s v="Other"/>
    <s v="Grey"/>
    <s v="Full"/>
    <n v="2.4"/>
    <s v="Gas"/>
    <x v="0"/>
    <n v="78000"/>
    <s v="Taef"/>
    <x v="3"/>
    <n v="55000"/>
    <n v="58000"/>
    <n v="72000"/>
  </r>
  <r>
    <n v="2418"/>
    <x v="0"/>
    <s v="Land Cruiser"/>
    <n v="2020"/>
    <n v="5"/>
    <s v="Saudi"/>
    <s v="Black"/>
    <s v="Full"/>
    <n v="4.5999999999999996"/>
    <s v="Gas"/>
    <x v="0"/>
    <n v="18000"/>
    <s v="Riyadh"/>
    <x v="0"/>
    <n v="285000"/>
    <n v="58000"/>
    <n v="65000"/>
  </r>
  <r>
    <n v="2419"/>
    <x v="0"/>
    <s v="Rav4"/>
    <n v="2018"/>
    <n v="7"/>
    <s v="Saudi"/>
    <s v="White"/>
    <s v="Standard"/>
    <n v="2.5"/>
    <s v="Gas"/>
    <x v="0"/>
    <n v="134000"/>
    <s v="Dammam"/>
    <x v="1"/>
    <n v="66000"/>
    <n v="58000"/>
    <n v="65000"/>
  </r>
  <r>
    <n v="2420"/>
    <x v="5"/>
    <s v="Yukon"/>
    <n v="2009"/>
    <n v="16"/>
    <s v="Saudi"/>
    <s v="Golden"/>
    <s v="Standard"/>
    <n v="5.3"/>
    <s v="Gas"/>
    <x v="0"/>
    <n v="395000"/>
    <s v="Riyadh"/>
    <x v="0"/>
    <n v="43000"/>
    <n v="58000"/>
    <n v="72000"/>
  </r>
  <r>
    <n v="2421"/>
    <x v="0"/>
    <s v="Prado"/>
    <n v="2014"/>
    <n v="11"/>
    <s v="Saudi"/>
    <s v="Silver"/>
    <s v="Full"/>
    <n v="4"/>
    <s v="Gas"/>
    <x v="0"/>
    <n v="121000"/>
    <s v="Jeddah"/>
    <x v="3"/>
    <n v="109000"/>
    <n v="58000"/>
    <n v="65000"/>
  </r>
  <r>
    <n v="2422"/>
    <x v="0"/>
    <s v="Land Cruiser"/>
    <n v="2019"/>
    <n v="6"/>
    <s v="Gulf Arabic"/>
    <s v="White"/>
    <s v="Full"/>
    <n v="5.7"/>
    <s v="Gas"/>
    <x v="0"/>
    <n v="101000"/>
    <s v="Dammam"/>
    <x v="1"/>
    <n v="220000"/>
    <n v="58000"/>
    <n v="65000"/>
  </r>
  <r>
    <n v="2423"/>
    <x v="6"/>
    <s v="CX9"/>
    <n v="2015"/>
    <n v="10"/>
    <s v="Saudi"/>
    <s v="Brown"/>
    <s v="Semi Full"/>
    <n v="3.7"/>
    <s v="Gas"/>
    <x v="0"/>
    <n v="221000"/>
    <s v="Jeddah"/>
    <x v="3"/>
    <n v="48000"/>
    <n v="58000"/>
    <n v="56000"/>
  </r>
  <r>
    <n v="2424"/>
    <x v="0"/>
    <s v="Corolla"/>
    <n v="2018"/>
    <n v="7"/>
    <s v="Saudi"/>
    <s v="Silver"/>
    <s v="Standard"/>
    <n v="1.6"/>
    <s v="Gas"/>
    <x v="0"/>
    <n v="73000"/>
    <s v="Dammam"/>
    <x v="1"/>
    <n v="45000"/>
    <n v="58000"/>
    <n v="65000"/>
  </r>
  <r>
    <n v="2425"/>
    <x v="34"/>
    <s v="Q"/>
    <n v="2015"/>
    <n v="10"/>
    <s v="Saudi"/>
    <s v="Blue"/>
    <s v="Semi Full"/>
    <n v="2"/>
    <s v="Gas"/>
    <x v="0"/>
    <n v="74000"/>
    <s v="Riyadh"/>
    <x v="0"/>
    <n v="69500"/>
    <n v="58000"/>
    <n v="73500"/>
  </r>
  <r>
    <n v="2426"/>
    <x v="0"/>
    <s v="Hilux"/>
    <n v="2020"/>
    <n v="5"/>
    <s v="Saudi"/>
    <s v="White"/>
    <s v="Full"/>
    <n v="2.4"/>
    <s v="Diesel"/>
    <x v="1"/>
    <n v="29000"/>
    <s v="Dammam"/>
    <x v="1"/>
    <n v="142000"/>
    <n v="58000"/>
    <n v="65000"/>
  </r>
  <r>
    <n v="2427"/>
    <x v="11"/>
    <s v="Tahoe"/>
    <n v="2018"/>
    <n v="7"/>
    <s v="Other"/>
    <s v="Black"/>
    <s v="Full"/>
    <n v="5.3"/>
    <s v="Gas"/>
    <x v="0"/>
    <n v="127000"/>
    <s v="Dammam"/>
    <x v="1"/>
    <n v="155000"/>
    <n v="58000"/>
    <n v="60000"/>
  </r>
  <r>
    <n v="2428"/>
    <x v="25"/>
    <s v="Other"/>
    <n v="2006"/>
    <n v="19"/>
    <s v="Saudi"/>
    <s v="White"/>
    <s v="Standard"/>
    <n v="2.5"/>
    <s v="Diesel"/>
    <x v="1"/>
    <n v="140000"/>
    <s v="Al-Medina"/>
    <x v="2"/>
    <n v="45000"/>
    <n v="58000"/>
    <n v="54000"/>
  </r>
  <r>
    <n v="2429"/>
    <x v="3"/>
    <s v="Victoria"/>
    <n v="2011"/>
    <n v="14"/>
    <s v="Saudi"/>
    <s v="Bronze"/>
    <s v="Full"/>
    <n v="1.2"/>
    <s v="Gas"/>
    <x v="0"/>
    <n v="60000"/>
    <s v="Jeddah"/>
    <x v="3"/>
    <n v="55000"/>
    <n v="58000"/>
    <n v="55000"/>
  </r>
  <r>
    <n v="2430"/>
    <x v="4"/>
    <s v="Patrol"/>
    <n v="2020"/>
    <n v="5"/>
    <s v="Saudi"/>
    <s v="White"/>
    <s v="Full"/>
    <n v="4"/>
    <s v="Gas"/>
    <x v="0"/>
    <n v="42835"/>
    <s v="Riyadh"/>
    <x v="0"/>
    <n v="241500"/>
    <n v="58000"/>
    <n v="36500"/>
  </r>
  <r>
    <n v="2431"/>
    <x v="18"/>
    <s v="G80"/>
    <n v="2018"/>
    <n v="7"/>
    <s v="Saudi"/>
    <s v="Another Color"/>
    <s v="Semi Full"/>
    <n v="3.8"/>
    <s v="Gas"/>
    <x v="0"/>
    <n v="75000"/>
    <s v="Riyadh"/>
    <x v="0"/>
    <n v="110000"/>
    <n v="58000"/>
    <n v="88000"/>
  </r>
  <r>
    <n v="2432"/>
    <x v="11"/>
    <s v="Tahoe"/>
    <n v="2016"/>
    <n v="9"/>
    <s v="Saudi"/>
    <s v="Brown"/>
    <s v="Semi Full"/>
    <n v="5.3"/>
    <s v="Gas"/>
    <x v="0"/>
    <n v="91000"/>
    <s v="Riyadh"/>
    <x v="0"/>
    <n v="95000"/>
    <n v="58000"/>
    <n v="60000"/>
  </r>
  <r>
    <n v="2433"/>
    <x v="0"/>
    <s v="Land Cruiser"/>
    <n v="2014"/>
    <n v="11"/>
    <s v="Gulf Arabic"/>
    <s v="White"/>
    <s v="Full"/>
    <n v="4.5999999999999996"/>
    <s v="Gas"/>
    <x v="0"/>
    <n v="325000"/>
    <s v="Riyadh"/>
    <x v="0"/>
    <n v="126000"/>
    <n v="58000"/>
    <n v="65000"/>
  </r>
  <r>
    <n v="2434"/>
    <x v="11"/>
    <s v="Cruze"/>
    <n v="2013"/>
    <n v="12"/>
    <s v="Saudi"/>
    <s v="White"/>
    <s v="Standard"/>
    <n v="1.8"/>
    <s v="Gas"/>
    <x v="0"/>
    <n v="175"/>
    <s v="Taef"/>
    <x v="3"/>
    <n v="15000"/>
    <n v="58000"/>
    <n v="60000"/>
  </r>
  <r>
    <n v="2435"/>
    <x v="0"/>
    <s v="Camry"/>
    <n v="2017"/>
    <n v="8"/>
    <s v="Saudi"/>
    <s v="White"/>
    <s v="Semi Full"/>
    <n v="2.5"/>
    <s v="Gas"/>
    <x v="0"/>
    <n v="125000"/>
    <s v="Dammam"/>
    <x v="1"/>
    <n v="53000"/>
    <n v="58000"/>
    <n v="65000"/>
  </r>
  <r>
    <n v="2436"/>
    <x v="25"/>
    <s v="Pajero"/>
    <n v="2014"/>
    <n v="11"/>
    <s v="Saudi"/>
    <s v="White"/>
    <s v="Full"/>
    <n v="3.5"/>
    <s v="Gas"/>
    <x v="0"/>
    <n v="168"/>
    <s v="Besha"/>
    <x v="4"/>
    <n v="49000"/>
    <n v="58000"/>
    <n v="54000"/>
  </r>
  <r>
    <n v="2437"/>
    <x v="0"/>
    <s v="Corolla"/>
    <n v="2015"/>
    <n v="10"/>
    <s v="Other"/>
    <s v="White"/>
    <s v="Full"/>
    <n v="2"/>
    <s v="Gas"/>
    <x v="0"/>
    <n v="80000"/>
    <s v="Riyadh"/>
    <x v="0"/>
    <n v="39000"/>
    <n v="58000"/>
    <n v="65000"/>
  </r>
  <r>
    <n v="2438"/>
    <x v="10"/>
    <s v="Sonata"/>
    <n v="2018"/>
    <n v="7"/>
    <s v="Saudi"/>
    <s v="White"/>
    <s v="Standard"/>
    <n v="2.4"/>
    <s v="Gas"/>
    <x v="0"/>
    <n v="69000"/>
    <s v="Riyadh"/>
    <x v="0"/>
    <n v="55000"/>
    <n v="58000"/>
    <n v="42000"/>
  </r>
  <r>
    <n v="2439"/>
    <x v="10"/>
    <s v="Sonata"/>
    <n v="2015"/>
    <n v="10"/>
    <s v="Saudi"/>
    <s v="White"/>
    <s v="Semi Full"/>
    <n v="2.4"/>
    <s v="Gas"/>
    <x v="0"/>
    <n v="284000"/>
    <s v="Jeddah"/>
    <x v="3"/>
    <n v="39500"/>
    <n v="58000"/>
    <n v="42000"/>
  </r>
  <r>
    <n v="2440"/>
    <x v="8"/>
    <s v="Cerato"/>
    <n v="2017"/>
    <n v="8"/>
    <s v="Saudi"/>
    <s v="Black"/>
    <s v="Standard"/>
    <n v="1.6"/>
    <s v="Gas"/>
    <x v="0"/>
    <n v="132700"/>
    <s v="Dammam"/>
    <x v="1"/>
    <n v="29000"/>
    <n v="58000"/>
    <n v="40000"/>
  </r>
  <r>
    <n v="2441"/>
    <x v="13"/>
    <s v="Accord"/>
    <n v="2017"/>
    <n v="8"/>
    <s v="Saudi"/>
    <s v="Black"/>
    <s v="Full"/>
    <n v="2.4"/>
    <s v="Gas"/>
    <x v="0"/>
    <n v="139806"/>
    <s v="Riyadh"/>
    <x v="0"/>
    <n v="71500"/>
    <n v="58000"/>
    <n v="60500"/>
  </r>
  <r>
    <n v="2442"/>
    <x v="5"/>
    <s v="Suburban"/>
    <n v="2005"/>
    <n v="20"/>
    <s v="Saudi"/>
    <s v="Black"/>
    <s v="Semi Full"/>
    <n v="5.3"/>
    <s v="Gas"/>
    <x v="0"/>
    <n v="260000"/>
    <s v="Al-Medina"/>
    <x v="2"/>
    <n v="20000"/>
    <n v="58000"/>
    <n v="72000"/>
  </r>
  <r>
    <n v="2443"/>
    <x v="3"/>
    <s v="Taurus"/>
    <n v="2015"/>
    <n v="10"/>
    <s v="Saudi"/>
    <s v="Black"/>
    <s v="Standard"/>
    <n v="3.5"/>
    <s v="Gas"/>
    <x v="0"/>
    <n v="140000"/>
    <s v="Dammam"/>
    <x v="1"/>
    <n v="64000"/>
    <n v="58000"/>
    <n v="55000"/>
  </r>
  <r>
    <n v="2444"/>
    <x v="3"/>
    <s v="Expedition"/>
    <n v="2009"/>
    <n v="16"/>
    <s v="Saudi"/>
    <s v="Grey"/>
    <s v="Standard"/>
    <n v="5.4"/>
    <s v="Gas"/>
    <x v="0"/>
    <n v="318500"/>
    <s v="Riyadh"/>
    <x v="0"/>
    <n v="24500"/>
    <n v="58000"/>
    <n v="55000"/>
  </r>
  <r>
    <n v="2445"/>
    <x v="1"/>
    <s v="LS"/>
    <n v="2018"/>
    <n v="7"/>
    <s v="Gulf Arabic"/>
    <s v="White"/>
    <s v="Full"/>
    <n v="3.5"/>
    <s v="Gas"/>
    <x v="0"/>
    <n v="55000"/>
    <s v="Dammam"/>
    <x v="1"/>
    <n v="298000"/>
    <n v="58000"/>
    <n v="142000"/>
  </r>
  <r>
    <n v="2446"/>
    <x v="11"/>
    <s v="Tahoe"/>
    <n v="2016"/>
    <n v="9"/>
    <s v="Saudi"/>
    <s v="White"/>
    <s v="Full"/>
    <n v="5.3"/>
    <s v="Gas"/>
    <x v="0"/>
    <n v="146000"/>
    <s v="Riyadh"/>
    <x v="0"/>
    <n v="118000"/>
    <n v="58000"/>
    <n v="60000"/>
  </r>
  <r>
    <n v="2447"/>
    <x v="1"/>
    <s v="LX"/>
    <n v="2019"/>
    <n v="6"/>
    <s v="Saudi"/>
    <s v="White"/>
    <s v="Full"/>
    <n v="5.7"/>
    <s v="Gas"/>
    <x v="0"/>
    <n v="41142"/>
    <s v="Riyadh"/>
    <x v="0"/>
    <n v="381000"/>
    <n v="58000"/>
    <n v="142000"/>
  </r>
  <r>
    <n v="2448"/>
    <x v="6"/>
    <n v="6"/>
    <n v="2016"/>
    <n v="9"/>
    <s v="Gulf Arabic"/>
    <s v="Red"/>
    <s v="Full"/>
    <n v="2.5"/>
    <s v="Gas"/>
    <x v="0"/>
    <n v="100000"/>
    <s v="Riyadh"/>
    <x v="0"/>
    <n v="46000"/>
    <n v="58000"/>
    <n v="56000"/>
  </r>
  <r>
    <n v="2449"/>
    <x v="0"/>
    <s v="Camry"/>
    <n v="2014"/>
    <n v="11"/>
    <s v="Saudi"/>
    <s v="Black"/>
    <s v="Semi Full"/>
    <n v="9"/>
    <s v="Gas"/>
    <x v="0"/>
    <n v="106000"/>
    <s v="Jeddah"/>
    <x v="3"/>
    <n v="36000"/>
    <n v="58000"/>
    <n v="65000"/>
  </r>
  <r>
    <n v="2450"/>
    <x v="0"/>
    <s v="Hilux"/>
    <n v="2016"/>
    <n v="9"/>
    <s v="Saudi"/>
    <s v="White"/>
    <s v="Semi Full"/>
    <n v="2.7"/>
    <s v="Gas"/>
    <x v="0"/>
    <n v="95000"/>
    <s v="Jeddah"/>
    <x v="3"/>
    <n v="85000"/>
    <n v="58000"/>
    <n v="65000"/>
  </r>
  <r>
    <n v="2451"/>
    <x v="3"/>
    <s v="Taurus"/>
    <n v="2013"/>
    <n v="12"/>
    <s v="Saudi"/>
    <s v="Silver"/>
    <s v="Standard"/>
    <n v="3.6"/>
    <s v="Gas"/>
    <x v="0"/>
    <n v="353000"/>
    <s v="Riyadh"/>
    <x v="0"/>
    <n v="39500"/>
    <n v="58000"/>
    <n v="55000"/>
  </r>
  <r>
    <n v="2452"/>
    <x v="3"/>
    <s v="F150"/>
    <n v="2013"/>
    <n v="12"/>
    <s v="Saudi"/>
    <s v="White"/>
    <s v="Standard"/>
    <n v="5"/>
    <s v="Gas"/>
    <x v="0"/>
    <n v="222000"/>
    <s v="Dammam"/>
    <x v="1"/>
    <n v="38000"/>
    <n v="58000"/>
    <n v="55000"/>
  </r>
  <r>
    <n v="2453"/>
    <x v="0"/>
    <s v="Innova"/>
    <n v="2015"/>
    <n v="10"/>
    <s v="Saudi"/>
    <s v="Grey"/>
    <s v="Standard"/>
    <n v="2.7"/>
    <s v="Gas"/>
    <x v="0"/>
    <n v="122000"/>
    <s v="Al-Medina"/>
    <x v="2"/>
    <n v="43000"/>
    <n v="58000"/>
    <n v="65000"/>
  </r>
  <r>
    <n v="2454"/>
    <x v="4"/>
    <s v="Armada"/>
    <n v="2012"/>
    <n v="13"/>
    <s v="Saudi"/>
    <s v="Blue"/>
    <s v="Full"/>
    <n v="5.6"/>
    <s v="Gas"/>
    <x v="0"/>
    <n v="138000"/>
    <s v="Jeddah"/>
    <x v="3"/>
    <n v="60000"/>
    <n v="58000"/>
    <n v="36500"/>
  </r>
  <r>
    <n v="2455"/>
    <x v="11"/>
    <s v="Impala"/>
    <n v="2017"/>
    <n v="8"/>
    <s v="Saudi"/>
    <s v="White"/>
    <s v="Semi Full"/>
    <n v="3.6"/>
    <s v="Gas"/>
    <x v="0"/>
    <n v="79000"/>
    <s v="Riyadh"/>
    <x v="0"/>
    <n v="63500"/>
    <n v="58000"/>
    <n v="60000"/>
  </r>
  <r>
    <n v="2456"/>
    <x v="8"/>
    <s v="Sportage"/>
    <n v="2018"/>
    <n v="7"/>
    <s v="Saudi"/>
    <s v="White"/>
    <s v="Standard"/>
    <n v="2"/>
    <s v="Gas"/>
    <x v="0"/>
    <n v="129000"/>
    <s v="Dammam"/>
    <x v="1"/>
    <n v="60000"/>
    <n v="58000"/>
    <n v="40000"/>
  </r>
  <r>
    <n v="2457"/>
    <x v="11"/>
    <s v="Impala"/>
    <n v="2016"/>
    <n v="9"/>
    <s v="Saudi"/>
    <s v="White"/>
    <s v="Semi Full"/>
    <n v="3.6"/>
    <s v="Gas"/>
    <x v="0"/>
    <n v="51000"/>
    <s v="Riyadh"/>
    <x v="0"/>
    <n v="62000"/>
    <n v="58000"/>
    <n v="60000"/>
  </r>
  <r>
    <n v="2458"/>
    <x v="0"/>
    <s v="Aurion"/>
    <n v="2015"/>
    <n v="10"/>
    <s v="Saudi"/>
    <s v="Red"/>
    <s v="Full"/>
    <n v="3.5"/>
    <s v="Gas"/>
    <x v="0"/>
    <n v="240000"/>
    <s v="Jeddah"/>
    <x v="3"/>
    <n v="55000"/>
    <n v="58000"/>
    <n v="65000"/>
  </r>
  <r>
    <n v="2459"/>
    <x v="32"/>
    <s v="ATS"/>
    <n v="2018"/>
    <n v="7"/>
    <s v="Gulf Arabic"/>
    <s v="Black"/>
    <s v="Full"/>
    <n v="2"/>
    <s v="Gas"/>
    <x v="0"/>
    <n v="51000"/>
    <s v="Riyadh"/>
    <x v="0"/>
    <n v="125000"/>
    <n v="58000"/>
    <n v="130000"/>
  </r>
  <r>
    <n v="2460"/>
    <x v="34"/>
    <s v="Q"/>
    <n v="2019"/>
    <n v="6"/>
    <s v="Gulf Arabic"/>
    <s v="Silver"/>
    <s v="Semi Full"/>
    <n v="2"/>
    <s v="Gas"/>
    <x v="0"/>
    <n v="5000"/>
    <s v="Riyadh"/>
    <x v="0"/>
    <n v="90000"/>
    <n v="58000"/>
    <n v="73500"/>
  </r>
  <r>
    <n v="2461"/>
    <x v="5"/>
    <s v="Yukon"/>
    <n v="2011"/>
    <n v="14"/>
    <s v="Saudi"/>
    <s v="Bronze"/>
    <s v="Semi Full"/>
    <n v="5.3"/>
    <s v="Gas"/>
    <x v="0"/>
    <n v="223"/>
    <s v="Hail"/>
    <x v="8"/>
    <n v="40000"/>
    <n v="58000"/>
    <n v="72000"/>
  </r>
  <r>
    <n v="2462"/>
    <x v="3"/>
    <s v="Expedition"/>
    <n v="2013"/>
    <n v="12"/>
    <s v="Saudi"/>
    <s v="Black"/>
    <s v="Standard"/>
    <n v="5.4"/>
    <s v="Gas"/>
    <x v="0"/>
    <n v="348000"/>
    <s v="Riyadh"/>
    <x v="0"/>
    <n v="50000"/>
    <n v="58000"/>
    <n v="55000"/>
  </r>
  <r>
    <n v="2463"/>
    <x v="15"/>
    <s v="Fluence"/>
    <n v="2015"/>
    <n v="10"/>
    <s v="Saudi"/>
    <s v="White"/>
    <s v="Semi Full"/>
    <n v="1.6"/>
    <s v="Gas"/>
    <x v="0"/>
    <n v="132000"/>
    <s v="Riyadh"/>
    <x v="0"/>
    <n v="23000"/>
    <n v="58000"/>
    <n v="26000"/>
  </r>
  <r>
    <n v="2464"/>
    <x v="24"/>
    <s v="The 7"/>
    <n v="2019"/>
    <n v="6"/>
    <s v="Saudi"/>
    <s v="White"/>
    <s v="Semi Full"/>
    <n v="2"/>
    <s v="Gas"/>
    <x v="0"/>
    <n v="49000"/>
    <s v="Jeddah"/>
    <x v="3"/>
    <n v="194000"/>
    <n v="58000"/>
    <n v="110000"/>
  </r>
  <r>
    <n v="2465"/>
    <x v="3"/>
    <s v="Edge"/>
    <n v="2016"/>
    <n v="9"/>
    <s v="Saudi"/>
    <s v="White"/>
    <s v="Semi Full"/>
    <n v="3.5"/>
    <s v="Gas"/>
    <x v="0"/>
    <n v="198000"/>
    <s v="Al-Ahsa"/>
    <x v="1"/>
    <n v="69000"/>
    <n v="58000"/>
    <n v="55000"/>
  </r>
  <r>
    <n v="2466"/>
    <x v="24"/>
    <s v="The 6"/>
    <n v="2014"/>
    <n v="11"/>
    <s v="Saudi"/>
    <s v="Grey"/>
    <s v="Full"/>
    <n v="3"/>
    <s v="Gas"/>
    <x v="0"/>
    <n v="206000"/>
    <s v="Khobar"/>
    <x v="1"/>
    <n v="98000"/>
    <n v="58000"/>
    <n v="110000"/>
  </r>
  <r>
    <n v="2467"/>
    <x v="8"/>
    <s v="K5"/>
    <n v="2021"/>
    <n v="4"/>
    <s v="Saudi"/>
    <s v="Grey"/>
    <s v="Standard"/>
    <n v="2.5"/>
    <s v="Gas"/>
    <x v="0"/>
    <n v="18000"/>
    <s v="Riyadh"/>
    <x v="0"/>
    <n v="88000"/>
    <n v="58000"/>
    <n v="40000"/>
  </r>
  <r>
    <n v="2468"/>
    <x v="13"/>
    <s v="Accord"/>
    <n v="2017"/>
    <n v="8"/>
    <s v="Gulf Arabic"/>
    <s v="Golden"/>
    <s v="Semi Full"/>
    <n v="2.5"/>
    <s v="Gas"/>
    <x v="0"/>
    <n v="62847"/>
    <s v="Qassim"/>
    <x v="6"/>
    <n v="82000"/>
    <n v="58000"/>
    <n v="60500"/>
  </r>
  <r>
    <n v="2469"/>
    <x v="0"/>
    <s v="Rav4"/>
    <n v="2020"/>
    <n v="5"/>
    <s v="Saudi"/>
    <s v="White"/>
    <s v="Standard"/>
    <n v="2"/>
    <s v="Gas"/>
    <x v="0"/>
    <n v="30000"/>
    <s v="Najran"/>
    <x v="12"/>
    <n v="93000"/>
    <n v="58000"/>
    <n v="65000"/>
  </r>
  <r>
    <n v="2470"/>
    <x v="6"/>
    <s v="CX9"/>
    <n v="2015"/>
    <n v="10"/>
    <s v="Saudi"/>
    <s v="Grey"/>
    <s v="Full"/>
    <n v="2.5"/>
    <s v="Gas"/>
    <x v="0"/>
    <n v="62000"/>
    <s v="Qassim"/>
    <x v="6"/>
    <n v="76000"/>
    <n v="58000"/>
    <n v="56000"/>
  </r>
  <r>
    <n v="2471"/>
    <x v="16"/>
    <s v="XJ"/>
    <n v="2016"/>
    <n v="9"/>
    <s v="Saudi"/>
    <s v="White"/>
    <s v="Full"/>
    <n v="3"/>
    <s v="Gas"/>
    <x v="0"/>
    <n v="38000"/>
    <s v="Jeddah"/>
    <x v="3"/>
    <n v="155000"/>
    <n v="58000"/>
    <n v="155000"/>
  </r>
  <r>
    <n v="2472"/>
    <x v="33"/>
    <s v="C300"/>
    <n v="2017"/>
    <n v="8"/>
    <s v="Other"/>
    <s v="Silver"/>
    <s v="Semi Full"/>
    <n v="3.6"/>
    <s v="Gas"/>
    <x v="0"/>
    <n v="77000"/>
    <s v="Al-Ahsa"/>
    <x v="1"/>
    <n v="82000"/>
    <n v="58000"/>
    <n v="70000"/>
  </r>
  <r>
    <n v="2473"/>
    <x v="25"/>
    <s v="Pajero"/>
    <n v="2014"/>
    <n v="11"/>
    <s v="Other"/>
    <s v="Silver"/>
    <s v="Full"/>
    <n v="3.5"/>
    <s v="Gas"/>
    <x v="0"/>
    <n v="200000"/>
    <s v="Qassim"/>
    <x v="6"/>
    <n v="39000"/>
    <n v="58000"/>
    <n v="54000"/>
  </r>
  <r>
    <n v="2474"/>
    <x v="11"/>
    <s v="Tahoe"/>
    <n v="2016"/>
    <n v="9"/>
    <s v="Saudi"/>
    <s v="Silver"/>
    <s v="Standard"/>
    <n v="5.2"/>
    <s v="Gas"/>
    <x v="0"/>
    <n v="144000"/>
    <s v="Al-Ahsa"/>
    <x v="1"/>
    <n v="112000"/>
    <n v="58000"/>
    <n v="60000"/>
  </r>
  <r>
    <n v="2475"/>
    <x v="9"/>
    <s v="APV"/>
    <n v="2016"/>
    <n v="9"/>
    <s v="Saudi"/>
    <s v="White"/>
    <s v="Standard"/>
    <n v="1.6"/>
    <s v="Gas"/>
    <x v="1"/>
    <n v="329000"/>
    <s v="Dammam"/>
    <x v="1"/>
    <n v="28000"/>
    <n v="58000"/>
    <n v="28000"/>
  </r>
  <r>
    <n v="2476"/>
    <x v="13"/>
    <s v="Accord"/>
    <n v="2005"/>
    <n v="20"/>
    <s v="Gulf Arabic"/>
    <s v="White"/>
    <s v="Full"/>
    <n v="2.4"/>
    <s v="Gas"/>
    <x v="0"/>
    <n v="300000"/>
    <s v="Jeddah"/>
    <x v="3"/>
    <n v="11000"/>
    <n v="58000"/>
    <n v="60500"/>
  </r>
  <r>
    <n v="2477"/>
    <x v="0"/>
    <s v="Land Cruiser"/>
    <n v="2002"/>
    <n v="23"/>
    <s v="Saudi"/>
    <s v="Silver"/>
    <s v="Standard"/>
    <n v="1.1000000000000001"/>
    <s v="Gas"/>
    <x v="1"/>
    <n v="325605"/>
    <s v="Jeddah"/>
    <x v="3"/>
    <n v="30000"/>
    <n v="58000"/>
    <n v="65000"/>
  </r>
  <r>
    <n v="2478"/>
    <x v="11"/>
    <s v="Impala"/>
    <n v="2014"/>
    <n v="11"/>
    <s v="Saudi"/>
    <s v="Navy"/>
    <s v="Standard"/>
    <n v="3.6"/>
    <s v="Gas"/>
    <x v="0"/>
    <n v="155000"/>
    <s v="Riyadh"/>
    <x v="0"/>
    <n v="40000"/>
    <n v="58000"/>
    <n v="60000"/>
  </r>
  <r>
    <n v="2479"/>
    <x v="13"/>
    <s v="Accord"/>
    <n v="2016"/>
    <n v="9"/>
    <s v="Saudi"/>
    <s v="White"/>
    <s v="Standard"/>
    <n v="2.4"/>
    <s v="Gas"/>
    <x v="0"/>
    <n v="61000"/>
    <s v="Dammam"/>
    <x v="1"/>
    <n v="69000"/>
    <n v="58000"/>
    <n v="60500"/>
  </r>
  <r>
    <n v="2480"/>
    <x v="5"/>
    <s v="Yukon"/>
    <n v="2014"/>
    <n v="11"/>
    <s v="Saudi"/>
    <s v="Red"/>
    <s v="Full"/>
    <n v="6.2"/>
    <s v="Gas"/>
    <x v="0"/>
    <n v="36000"/>
    <s v="Al-Ahsa"/>
    <x v="1"/>
    <n v="95000"/>
    <n v="58000"/>
    <n v="72000"/>
  </r>
  <r>
    <n v="2481"/>
    <x v="1"/>
    <s v="ES"/>
    <n v="2016"/>
    <n v="9"/>
    <s v="Gulf Arabic"/>
    <s v="White"/>
    <s v="Semi Full"/>
    <n v="3"/>
    <s v="Gas"/>
    <x v="0"/>
    <n v="78000"/>
    <s v="Riyadh"/>
    <x v="0"/>
    <n v="115000"/>
    <n v="58000"/>
    <n v="142000"/>
  </r>
  <r>
    <n v="2482"/>
    <x v="10"/>
    <s v="Accent"/>
    <n v="2018"/>
    <n v="7"/>
    <s v="Saudi"/>
    <s v="White"/>
    <s v="Standard"/>
    <n v="1.4"/>
    <s v="Gas"/>
    <x v="0"/>
    <n v="108000"/>
    <s v="Dammam"/>
    <x v="1"/>
    <n v="34000"/>
    <n v="58000"/>
    <n v="42000"/>
  </r>
  <r>
    <n v="2483"/>
    <x v="10"/>
    <s v="Elantra"/>
    <n v="2016"/>
    <n v="9"/>
    <s v="Saudi"/>
    <s v="Another Color"/>
    <s v="Standard"/>
    <n v="2"/>
    <s v="Gas"/>
    <x v="0"/>
    <n v="119000"/>
    <s v="Riyadh"/>
    <x v="0"/>
    <n v="33000"/>
    <n v="58000"/>
    <n v="42000"/>
  </r>
  <r>
    <n v="2484"/>
    <x v="0"/>
    <s v="Hilux"/>
    <n v="2019"/>
    <n v="6"/>
    <s v="Saudi"/>
    <s v="White"/>
    <s v="Full"/>
    <n v="2.7"/>
    <s v="Gas"/>
    <x v="1"/>
    <n v="122"/>
    <s v="Aseer"/>
    <x v="4"/>
    <n v="75000"/>
    <n v="58000"/>
    <n v="65000"/>
  </r>
  <r>
    <n v="2485"/>
    <x v="0"/>
    <s v="Corolla"/>
    <n v="2017"/>
    <n v="8"/>
    <s v="Saudi"/>
    <s v="Brown"/>
    <s v="Standard"/>
    <n v="1.6"/>
    <s v="Gas"/>
    <x v="0"/>
    <n v="157000"/>
    <s v="Jeddah"/>
    <x v="3"/>
    <n v="47500"/>
    <n v="58000"/>
    <n v="65000"/>
  </r>
  <r>
    <n v="2486"/>
    <x v="35"/>
    <s v="Macan"/>
    <n v="2016"/>
    <n v="9"/>
    <s v="Saudi"/>
    <s v="Blue"/>
    <s v="Full"/>
    <n v="3"/>
    <s v="Gas"/>
    <x v="0"/>
    <n v="86000"/>
    <s v="Dammam"/>
    <x v="1"/>
    <n v="158000"/>
    <n v="58000"/>
    <n v="138000"/>
  </r>
  <r>
    <n v="2487"/>
    <x v="15"/>
    <s v="Symbol"/>
    <n v="2020"/>
    <n v="5"/>
    <s v="Saudi"/>
    <s v="White"/>
    <s v="Standard"/>
    <n v="1.6"/>
    <s v="Gas"/>
    <x v="0"/>
    <n v="46505"/>
    <s v="Riyadh"/>
    <x v="0"/>
    <n v="26000"/>
    <n v="58000"/>
    <n v="26000"/>
  </r>
  <r>
    <n v="2488"/>
    <x v="0"/>
    <s v="Hilux"/>
    <n v="2008"/>
    <n v="17"/>
    <s v="Saudi"/>
    <s v="White"/>
    <s v="Standard"/>
    <n v="2.7"/>
    <s v="Gas"/>
    <x v="1"/>
    <n v="533399"/>
    <s v="Qassim"/>
    <x v="6"/>
    <n v="35000"/>
    <n v="58000"/>
    <n v="65000"/>
  </r>
  <r>
    <n v="2489"/>
    <x v="11"/>
    <s v="Tahoe"/>
    <n v="2019"/>
    <n v="6"/>
    <s v="Saudi"/>
    <s v="Black"/>
    <s v="Semi Full"/>
    <n v="8"/>
    <s v="Gas"/>
    <x v="0"/>
    <n v="132346"/>
    <s v="Aseer"/>
    <x v="4"/>
    <n v="140000"/>
    <n v="58000"/>
    <n v="60000"/>
  </r>
  <r>
    <n v="2490"/>
    <x v="10"/>
    <s v="Elantra"/>
    <n v="2012"/>
    <n v="13"/>
    <s v="Saudi"/>
    <s v="Another Color"/>
    <s v="Standard"/>
    <n v="2"/>
    <s v="Gas"/>
    <x v="0"/>
    <n v="289000"/>
    <s v="Aseer"/>
    <x v="4"/>
    <n v="21000"/>
    <n v="58000"/>
    <n v="42000"/>
  </r>
  <r>
    <n v="2491"/>
    <x v="11"/>
    <s v="Suburban"/>
    <n v="2011"/>
    <n v="14"/>
    <s v="Saudi"/>
    <s v="Black"/>
    <s v="Semi Full"/>
    <n v="4.7"/>
    <s v="Gas"/>
    <x v="0"/>
    <n v="462000"/>
    <s v="Al-Medina"/>
    <x v="2"/>
    <n v="40000"/>
    <n v="58000"/>
    <n v="60000"/>
  </r>
  <r>
    <n v="2492"/>
    <x v="30"/>
    <s v="MKZ"/>
    <n v="2013"/>
    <n v="12"/>
    <s v="Saudi"/>
    <s v="Black"/>
    <s v="Semi Full"/>
    <n v="3.7"/>
    <s v="Gas"/>
    <x v="0"/>
    <n v="98100"/>
    <s v="Riyadh"/>
    <x v="0"/>
    <n v="71500"/>
    <n v="58000"/>
    <n v="99000"/>
  </r>
  <r>
    <n v="2493"/>
    <x v="11"/>
    <s v="Malibu"/>
    <n v="2013"/>
    <n v="12"/>
    <s v="Saudi"/>
    <s v="Red"/>
    <s v="Semi Full"/>
    <n v="2.4"/>
    <s v="Gas"/>
    <x v="0"/>
    <n v="233000"/>
    <s v="Abha"/>
    <x v="7"/>
    <n v="20000"/>
    <n v="58000"/>
    <n v="60000"/>
  </r>
  <r>
    <n v="2494"/>
    <x v="1"/>
    <s v="LS"/>
    <n v="2019"/>
    <n v="6"/>
    <s v="Saudi"/>
    <s v="Brown"/>
    <s v="Full"/>
    <n v="4.5999999999999996"/>
    <s v="Gas"/>
    <x v="0"/>
    <n v="600"/>
    <s v="Jeddah"/>
    <x v="3"/>
    <n v="329000"/>
    <n v="58000"/>
    <n v="142000"/>
  </r>
  <r>
    <n v="2495"/>
    <x v="25"/>
    <s v="Pajero"/>
    <n v="2017"/>
    <n v="8"/>
    <s v="Saudi"/>
    <s v="White"/>
    <s v="Full"/>
    <n v="3.5"/>
    <s v="Gas"/>
    <x v="0"/>
    <n v="136000"/>
    <s v="Dammam"/>
    <x v="1"/>
    <n v="67000"/>
    <n v="58000"/>
    <n v="54000"/>
  </r>
  <r>
    <n v="2496"/>
    <x v="10"/>
    <s v="Accent"/>
    <n v="2010"/>
    <n v="15"/>
    <s v="Saudi"/>
    <s v="Silver"/>
    <s v="Standard"/>
    <n v="1.4"/>
    <s v="Gas"/>
    <x v="1"/>
    <n v="273000"/>
    <s v="Riyadh"/>
    <x v="0"/>
    <n v="12000"/>
    <n v="58000"/>
    <n v="42000"/>
  </r>
  <r>
    <n v="2497"/>
    <x v="0"/>
    <s v="Land Cruiser"/>
    <n v="2015"/>
    <n v="10"/>
    <s v="Saudi"/>
    <s v="White"/>
    <s v="Full"/>
    <n v="4"/>
    <s v="Gas"/>
    <x v="0"/>
    <n v="92000"/>
    <s v="Jeddah"/>
    <x v="3"/>
    <n v="165000"/>
    <n v="58000"/>
    <n v="65000"/>
  </r>
  <r>
    <n v="2498"/>
    <x v="1"/>
    <s v="LX"/>
    <n v="2017"/>
    <n v="8"/>
    <s v="Saudi"/>
    <s v="Navy"/>
    <s v="Full"/>
    <n v="5.7"/>
    <s v="Gas"/>
    <x v="0"/>
    <n v="161000"/>
    <s v="Dammam"/>
    <x v="1"/>
    <n v="290000"/>
    <n v="58000"/>
    <n v="142000"/>
  </r>
  <r>
    <n v="2499"/>
    <x v="0"/>
    <s v="Furniture"/>
    <n v="2009"/>
    <n v="16"/>
    <s v="Saudi"/>
    <s v="Brown"/>
    <s v="Standard"/>
    <n v="2.7"/>
    <s v="Gas"/>
    <x v="0"/>
    <n v="250"/>
    <s v="Taef"/>
    <x v="3"/>
    <n v="40000"/>
    <n v="58000"/>
    <n v="65000"/>
  </r>
  <r>
    <n v="2500"/>
    <x v="10"/>
    <s v="Accent"/>
    <n v="2017"/>
    <n v="8"/>
    <s v="Saudi"/>
    <s v="White"/>
    <s v="Standard"/>
    <n v="1.4"/>
    <s v="Gas"/>
    <x v="0"/>
    <n v="168000"/>
    <s v="Jeddah"/>
    <x v="3"/>
    <n v="29000"/>
    <n v="58000"/>
    <n v="42000"/>
  </r>
  <r>
    <n v="2501"/>
    <x v="9"/>
    <s v="APV"/>
    <n v="2016"/>
    <n v="9"/>
    <s v="Saudi"/>
    <s v="White"/>
    <s v="Standard"/>
    <n v="1.6"/>
    <s v="Gas"/>
    <x v="1"/>
    <n v="162000"/>
    <s v="Dammam"/>
    <x v="1"/>
    <n v="28000"/>
    <n v="58000"/>
    <n v="28000"/>
  </r>
  <r>
    <n v="2502"/>
    <x v="4"/>
    <s v="Datsun"/>
    <n v="2016"/>
    <n v="9"/>
    <s v="Saudi"/>
    <s v="White"/>
    <s v="Full"/>
    <n v="2"/>
    <s v="Gas"/>
    <x v="1"/>
    <n v="22000"/>
    <s v="Riyadh"/>
    <x v="0"/>
    <n v="45000"/>
    <n v="58000"/>
    <n v="36500"/>
  </r>
  <r>
    <n v="2503"/>
    <x v="10"/>
    <s v="Sonata"/>
    <n v="2018"/>
    <n v="7"/>
    <s v="Saudi"/>
    <s v="White"/>
    <s v="Semi Full"/>
    <n v="2.5"/>
    <s v="Gas"/>
    <x v="0"/>
    <n v="90000"/>
    <s v="Jeddah"/>
    <x v="3"/>
    <n v="55000"/>
    <n v="58000"/>
    <n v="42000"/>
  </r>
  <r>
    <n v="2504"/>
    <x v="0"/>
    <s v="Land Cruiser"/>
    <n v="2003"/>
    <n v="22"/>
    <s v="Gulf Arabic"/>
    <s v="Another Color"/>
    <s v="Semi Full"/>
    <n v="1"/>
    <s v="Gas"/>
    <x v="0"/>
    <n v="479364"/>
    <s v="Riyadh"/>
    <x v="0"/>
    <n v="35000"/>
    <n v="58000"/>
    <n v="65000"/>
  </r>
  <r>
    <n v="2505"/>
    <x v="21"/>
    <s v="Charger"/>
    <n v="2019"/>
    <n v="6"/>
    <s v="Saudi"/>
    <s v="Another Color"/>
    <s v="Semi Full"/>
    <n v="3.6"/>
    <s v="Gas"/>
    <x v="0"/>
    <n v="51000"/>
    <s v="Jubail"/>
    <x v="1"/>
    <n v="2069"/>
    <n v="58000"/>
    <n v="71000"/>
  </r>
  <r>
    <n v="2506"/>
    <x v="8"/>
    <s v="Mohave"/>
    <n v="2014"/>
    <n v="11"/>
    <s v="Saudi"/>
    <s v="Grey"/>
    <s v="Standard"/>
    <n v="3.8"/>
    <s v="Gas"/>
    <x v="0"/>
    <n v="256000"/>
    <s v="Riyadh"/>
    <x v="0"/>
    <n v="30000"/>
    <n v="58000"/>
    <n v="40000"/>
  </r>
  <r>
    <n v="2507"/>
    <x v="10"/>
    <s v="Sonata"/>
    <n v="2017"/>
    <n v="8"/>
    <s v="Saudi"/>
    <s v="White"/>
    <s v="Semi Full"/>
    <n v="2.4"/>
    <s v="Gas"/>
    <x v="0"/>
    <n v="155000"/>
    <s v="Riyadh"/>
    <x v="0"/>
    <n v="35000"/>
    <n v="58000"/>
    <n v="42000"/>
  </r>
  <r>
    <n v="2508"/>
    <x v="22"/>
    <s v="Passat"/>
    <n v="2010"/>
    <n v="15"/>
    <s v="Saudi"/>
    <s v="Silver"/>
    <s v="Full"/>
    <n v="2.5"/>
    <s v="Gas"/>
    <x v="0"/>
    <n v="143000"/>
    <s v="Dammam"/>
    <x v="1"/>
    <n v="21000"/>
    <n v="58000"/>
    <n v="49500"/>
  </r>
  <r>
    <n v="2509"/>
    <x v="4"/>
    <s v="Sunny"/>
    <n v="2018"/>
    <n v="7"/>
    <s v="Saudi"/>
    <s v="White"/>
    <s v="Standard"/>
    <n v="1.5"/>
    <s v="Gas"/>
    <x v="0"/>
    <n v="90418"/>
    <s v="Riyadh"/>
    <x v="0"/>
    <n v="25500"/>
    <n v="58000"/>
    <n v="36500"/>
  </r>
  <r>
    <n v="2510"/>
    <x v="0"/>
    <s v="Avanza"/>
    <n v="2018"/>
    <n v="7"/>
    <s v="Saudi"/>
    <s v="White"/>
    <s v="Semi Full"/>
    <n v="1.5"/>
    <s v="Gas"/>
    <x v="0"/>
    <n v="57000"/>
    <s v="Jeddah"/>
    <x v="3"/>
    <n v="46000"/>
    <n v="58000"/>
    <n v="65000"/>
  </r>
  <r>
    <n v="2511"/>
    <x v="0"/>
    <s v="Yaris"/>
    <n v="2016"/>
    <n v="9"/>
    <s v="Saudi"/>
    <s v="Blue"/>
    <s v="Semi Full"/>
    <n v="1.5"/>
    <s v="Gas"/>
    <x v="0"/>
    <n v="130000"/>
    <s v="Al-Jouf"/>
    <x v="9"/>
    <n v="30000"/>
    <n v="58000"/>
    <n v="65000"/>
  </r>
  <r>
    <n v="2512"/>
    <x v="17"/>
    <s v="H2"/>
    <n v="2020"/>
    <n v="5"/>
    <s v="Saudi"/>
    <s v="Blue"/>
    <s v="Full"/>
    <n v="1.5"/>
    <s v="Gas"/>
    <x v="0"/>
    <n v="15000"/>
    <s v="Qassim"/>
    <x v="6"/>
    <n v="49000"/>
    <n v="58000"/>
    <n v="69000"/>
  </r>
  <r>
    <n v="2513"/>
    <x v="0"/>
    <s v="Hilux"/>
    <n v="2015"/>
    <n v="10"/>
    <s v="Saudi"/>
    <s v="White"/>
    <s v="Full"/>
    <n v="2.7"/>
    <s v="Gas"/>
    <x v="1"/>
    <n v="119000"/>
    <s v="Hail"/>
    <x v="8"/>
    <n v="55000"/>
    <n v="58000"/>
    <n v="65000"/>
  </r>
  <r>
    <n v="2514"/>
    <x v="1"/>
    <s v="RX"/>
    <n v="2017"/>
    <n v="8"/>
    <s v="Other"/>
    <s v="White"/>
    <s v="Full"/>
    <n v="3.5"/>
    <s v="Gas"/>
    <x v="0"/>
    <n v="94051"/>
    <s v="Riyadh"/>
    <x v="0"/>
    <n v="173000"/>
    <n v="58000"/>
    <n v="142000"/>
  </r>
  <r>
    <n v="2515"/>
    <x v="40"/>
    <s v="H3"/>
    <n v="2009"/>
    <n v="16"/>
    <s v="Saudi"/>
    <s v="Orange"/>
    <s v="Full"/>
    <n v="5.2"/>
    <s v="Gas"/>
    <x v="0"/>
    <n v="200000"/>
    <s v="Al-Ahsa"/>
    <x v="1"/>
    <n v="38000"/>
    <n v="58000"/>
    <n v="30000"/>
  </r>
  <r>
    <n v="2516"/>
    <x v="8"/>
    <s v="Optima"/>
    <n v="2015"/>
    <n v="10"/>
    <s v="Saudi"/>
    <s v="Another Color"/>
    <s v="Semi Full"/>
    <n v="2.4"/>
    <s v="Gas"/>
    <x v="0"/>
    <n v="173000"/>
    <s v="Riyadh"/>
    <x v="0"/>
    <n v="36500"/>
    <n v="58000"/>
    <n v="40000"/>
  </r>
  <r>
    <n v="2517"/>
    <x v="0"/>
    <s v="Land Cruiser"/>
    <n v="2003"/>
    <n v="22"/>
    <s v="Saudi"/>
    <s v="White"/>
    <s v="Standard"/>
    <n v="4.5999999999999996"/>
    <s v="Gas"/>
    <x v="1"/>
    <n v="300"/>
    <s v="Riyadh"/>
    <x v="0"/>
    <n v="40000"/>
    <n v="58000"/>
    <n v="65000"/>
  </r>
  <r>
    <n v="2518"/>
    <x v="10"/>
    <s v="Accent"/>
    <n v="2019"/>
    <n v="6"/>
    <s v="Saudi"/>
    <s v="Red"/>
    <s v="Standard"/>
    <n v="1.4"/>
    <s v="Gas"/>
    <x v="0"/>
    <n v="89685"/>
    <s v="Riyadh"/>
    <x v="0"/>
    <n v="34500"/>
    <n v="58000"/>
    <n v="42000"/>
  </r>
  <r>
    <n v="2519"/>
    <x v="7"/>
    <s v="S"/>
    <n v="2016"/>
    <n v="9"/>
    <s v="Saudi"/>
    <s v="Silver"/>
    <s v="Semi Full"/>
    <n v="4"/>
    <s v="Gas"/>
    <x v="0"/>
    <n v="35000"/>
    <s v="Riyadh"/>
    <x v="0"/>
    <n v="220000"/>
    <n v="58000"/>
    <n v="145000"/>
  </r>
  <r>
    <n v="2520"/>
    <x v="8"/>
    <s v="Cerato"/>
    <n v="2019"/>
    <n v="6"/>
    <s v="Saudi"/>
    <s v="Navy"/>
    <s v="Standard"/>
    <n v="1.6"/>
    <s v="Gas"/>
    <x v="0"/>
    <n v="85758"/>
    <s v="Jeddah"/>
    <x v="3"/>
    <n v="45000"/>
    <n v="58000"/>
    <n v="40000"/>
  </r>
  <r>
    <n v="2521"/>
    <x v="0"/>
    <s v="Corolla"/>
    <n v="2018"/>
    <n v="7"/>
    <s v="Saudi"/>
    <s v="Brown"/>
    <s v="Semi Full"/>
    <n v="1.6"/>
    <s v="Gas"/>
    <x v="0"/>
    <n v="119"/>
    <s v="Jeddah"/>
    <x v="3"/>
    <n v="36000"/>
    <n v="58000"/>
    <n v="65000"/>
  </r>
  <r>
    <n v="2522"/>
    <x v="25"/>
    <s v="Pajero"/>
    <n v="2015"/>
    <n v="10"/>
    <s v="Saudi"/>
    <s v="White"/>
    <s v="Full"/>
    <n v="3.8"/>
    <s v="Gas"/>
    <x v="0"/>
    <n v="54000"/>
    <s v="Jeddah"/>
    <x v="3"/>
    <n v="70000"/>
    <n v="58000"/>
    <n v="54000"/>
  </r>
  <r>
    <n v="2523"/>
    <x v="3"/>
    <s v="Edge"/>
    <n v="2013"/>
    <n v="12"/>
    <s v="Saudi"/>
    <s v="Black"/>
    <s v="Semi Full"/>
    <n v="3.5"/>
    <s v="Gas"/>
    <x v="0"/>
    <n v="217000"/>
    <s v="Al-Ahsa"/>
    <x v="1"/>
    <n v="32000"/>
    <n v="58000"/>
    <n v="55000"/>
  </r>
  <r>
    <n v="2524"/>
    <x v="10"/>
    <s v="Accent"/>
    <n v="2018"/>
    <n v="7"/>
    <s v="Saudi"/>
    <s v="White"/>
    <s v="Standard"/>
    <n v="1.4"/>
    <s v="Gas"/>
    <x v="0"/>
    <n v="55893"/>
    <s v="Riyadh"/>
    <x v="0"/>
    <n v="40500"/>
    <n v="58000"/>
    <n v="42000"/>
  </r>
  <r>
    <n v="2525"/>
    <x v="8"/>
    <s v="Sorento"/>
    <n v="2016"/>
    <n v="9"/>
    <s v="Saudi"/>
    <s v="White"/>
    <s v="Standard"/>
    <n v="3.3"/>
    <s v="Gas"/>
    <x v="0"/>
    <n v="111018"/>
    <s v="Dammam"/>
    <x v="1"/>
    <n v="50000"/>
    <n v="58000"/>
    <n v="40000"/>
  </r>
  <r>
    <n v="2526"/>
    <x v="0"/>
    <s v="Innova"/>
    <n v="2007"/>
    <n v="18"/>
    <s v="Saudi"/>
    <s v="Silver"/>
    <s v="Semi Full"/>
    <n v="2.7"/>
    <s v="Gas"/>
    <x v="0"/>
    <n v="199800"/>
    <s v="Jeddah"/>
    <x v="3"/>
    <n v="25000"/>
    <n v="58000"/>
    <n v="65000"/>
  </r>
  <r>
    <n v="2527"/>
    <x v="0"/>
    <s v="FJ"/>
    <n v="2015"/>
    <n v="10"/>
    <s v="Saudi"/>
    <s v="White"/>
    <s v="Full"/>
    <n v="2.7"/>
    <s v="Gas"/>
    <x v="0"/>
    <n v="230000"/>
    <s v="Qassim"/>
    <x v="6"/>
    <n v="85000"/>
    <n v="58000"/>
    <n v="65000"/>
  </r>
  <r>
    <n v="2528"/>
    <x v="11"/>
    <s v="Malibu"/>
    <n v="2016"/>
    <n v="9"/>
    <s v="Saudi"/>
    <s v="Black"/>
    <s v="Standard"/>
    <n v="2.5"/>
    <s v="Gas"/>
    <x v="0"/>
    <n v="170"/>
    <s v="Riyadh"/>
    <x v="0"/>
    <n v="20000"/>
    <n v="58000"/>
    <n v="60000"/>
  </r>
  <r>
    <n v="2529"/>
    <x v="7"/>
    <s v="S"/>
    <n v="2020"/>
    <n v="5"/>
    <s v="Gulf Arabic"/>
    <s v="Black"/>
    <s v="Full"/>
    <n v="3"/>
    <s v="Gas"/>
    <x v="0"/>
    <n v="53000"/>
    <s v="Dammam"/>
    <x v="1"/>
    <n v="365000"/>
    <n v="58000"/>
    <n v="145000"/>
  </r>
  <r>
    <n v="2530"/>
    <x v="7"/>
    <s v="E"/>
    <n v="2016"/>
    <n v="9"/>
    <s v="Gulf Arabic"/>
    <s v="White"/>
    <s v="Full"/>
    <n v="2.1"/>
    <s v="Gas"/>
    <x v="0"/>
    <n v="43000"/>
    <s v="Jeddah"/>
    <x v="3"/>
    <n v="125000"/>
    <n v="58000"/>
    <n v="145000"/>
  </r>
  <r>
    <n v="2531"/>
    <x v="31"/>
    <s v="Countryman"/>
    <n v="2019"/>
    <n v="6"/>
    <s v="Saudi"/>
    <s v="Black"/>
    <s v="Semi Full"/>
    <n v="2"/>
    <s v="Gas"/>
    <x v="0"/>
    <n v="22000"/>
    <s v="Jeddah"/>
    <x v="3"/>
    <n v="125000"/>
    <n v="58000"/>
    <n v="80000"/>
  </r>
  <r>
    <n v="2532"/>
    <x v="39"/>
    <s v="D-MAX"/>
    <n v="2014"/>
    <n v="11"/>
    <s v="Saudi"/>
    <s v="White"/>
    <s v="Standard"/>
    <n v="2.5"/>
    <s v="Diesel"/>
    <x v="1"/>
    <n v="125000"/>
    <s v="Jubail"/>
    <x v="1"/>
    <n v="45000"/>
    <n v="58000"/>
    <n v="55500"/>
  </r>
  <r>
    <n v="2533"/>
    <x v="10"/>
    <s v="Tucson"/>
    <n v="2017"/>
    <n v="8"/>
    <s v="Saudi"/>
    <s v="Golden"/>
    <s v="Full"/>
    <n v="1.6"/>
    <s v="Gas"/>
    <x v="0"/>
    <n v="101"/>
    <s v="Al-Medina"/>
    <x v="2"/>
    <n v="65000"/>
    <n v="58000"/>
    <n v="42000"/>
  </r>
  <r>
    <n v="2534"/>
    <x v="1"/>
    <s v="ES"/>
    <n v="2018"/>
    <n v="7"/>
    <s v="Gulf Arabic"/>
    <s v="Bronze"/>
    <s v="Standard"/>
    <n v="3.5"/>
    <s v="Gas"/>
    <x v="0"/>
    <n v="65000"/>
    <s v="Riyadh"/>
    <x v="0"/>
    <n v="122000"/>
    <n v="58000"/>
    <n v="142000"/>
  </r>
  <r>
    <n v="2535"/>
    <x v="5"/>
    <s v="Yukon"/>
    <n v="2001"/>
    <n v="24"/>
    <s v="Saudi"/>
    <s v="Another Color"/>
    <s v="Full"/>
    <n v="5.3"/>
    <s v="Gas"/>
    <x v="0"/>
    <n v="28000"/>
    <s v="Aseer"/>
    <x v="4"/>
    <n v="15000"/>
    <n v="58000"/>
    <n v="72000"/>
  </r>
  <r>
    <n v="2536"/>
    <x v="3"/>
    <s v="Expedition"/>
    <n v="2007"/>
    <n v="18"/>
    <s v="Saudi"/>
    <s v="Golden"/>
    <s v="Semi Full"/>
    <n v="3.5"/>
    <s v="Gas"/>
    <x v="0"/>
    <n v="241271"/>
    <s v="Tabouk"/>
    <x v="5"/>
    <n v="25000"/>
    <n v="58000"/>
    <n v="55000"/>
  </r>
  <r>
    <n v="2537"/>
    <x v="4"/>
    <s v="Patrol"/>
    <n v="2013"/>
    <n v="12"/>
    <s v="Saudi"/>
    <s v="Golden"/>
    <s v="Semi Full"/>
    <n v="5.6"/>
    <s v="Gas"/>
    <x v="0"/>
    <n v="328000"/>
    <s v="Riyadh"/>
    <x v="0"/>
    <n v="90000"/>
    <n v="58000"/>
    <n v="36500"/>
  </r>
  <r>
    <n v="2538"/>
    <x v="4"/>
    <s v="VTC"/>
    <n v="2014"/>
    <n v="11"/>
    <s v="Gulf Arabic"/>
    <s v="White"/>
    <s v="Standard"/>
    <n v="4.8"/>
    <s v="Gas"/>
    <x v="1"/>
    <n v="244000"/>
    <s v="Qassim"/>
    <x v="6"/>
    <n v="50000"/>
    <n v="58000"/>
    <n v="36500"/>
  </r>
  <r>
    <n v="2539"/>
    <x v="1"/>
    <s v="LS"/>
    <n v="1997"/>
    <n v="28"/>
    <s v="Saudi"/>
    <s v="Green"/>
    <s v="Full"/>
    <n v="4"/>
    <s v="Gas"/>
    <x v="0"/>
    <n v="361000"/>
    <s v="Riyadh"/>
    <x v="0"/>
    <n v="12000"/>
    <n v="58000"/>
    <n v="142000"/>
  </r>
  <r>
    <n v="2540"/>
    <x v="13"/>
    <s v="Accord"/>
    <n v="2016"/>
    <n v="9"/>
    <s v="Saudi"/>
    <s v="Another Color"/>
    <s v="Full"/>
    <n v="3.5"/>
    <s v="Gas"/>
    <x v="0"/>
    <n v="350000"/>
    <s v="Riyadh"/>
    <x v="0"/>
    <n v="50000"/>
    <n v="58000"/>
    <n v="60500"/>
  </r>
  <r>
    <n v="2541"/>
    <x v="25"/>
    <s v="Pajero"/>
    <n v="2016"/>
    <n v="9"/>
    <s v="Saudi"/>
    <s v="White"/>
    <s v="Semi Full"/>
    <n v="3.5"/>
    <s v="Gas"/>
    <x v="0"/>
    <n v="271000"/>
    <s v="Riyadh"/>
    <x v="0"/>
    <n v="55000"/>
    <n v="58000"/>
    <n v="54000"/>
  </r>
  <r>
    <n v="2542"/>
    <x v="0"/>
    <s v="Hilux"/>
    <n v="2009"/>
    <n v="16"/>
    <s v="Saudi"/>
    <s v="White"/>
    <s v="Standard"/>
    <n v="1.5"/>
    <s v="Gas"/>
    <x v="1"/>
    <n v="25788"/>
    <s v="Makkah"/>
    <x v="3"/>
    <n v="30000"/>
    <n v="58000"/>
    <n v="65000"/>
  </r>
  <r>
    <n v="2543"/>
    <x v="11"/>
    <s v="Caprice"/>
    <n v="2014"/>
    <n v="11"/>
    <s v="Saudi"/>
    <s v="White"/>
    <s v="Standard"/>
    <n v="6"/>
    <s v="Gas"/>
    <x v="0"/>
    <n v="180000"/>
    <s v="Riyadh"/>
    <x v="0"/>
    <n v="70000"/>
    <n v="58000"/>
    <n v="60000"/>
  </r>
  <r>
    <n v="2544"/>
    <x v="6"/>
    <n v="6"/>
    <n v="2016"/>
    <n v="9"/>
    <s v="Saudi"/>
    <s v="Black"/>
    <s v="Standard"/>
    <n v="2.5"/>
    <s v="Gas"/>
    <x v="0"/>
    <n v="88350"/>
    <s v="Jeddah"/>
    <x v="3"/>
    <n v="50000"/>
    <n v="58000"/>
    <n v="56000"/>
  </r>
  <r>
    <n v="2545"/>
    <x v="3"/>
    <s v="Taurus"/>
    <n v="2011"/>
    <n v="14"/>
    <s v="Saudi"/>
    <s v="Silver"/>
    <s v="Standard"/>
    <n v="3.5"/>
    <s v="Gas"/>
    <x v="0"/>
    <n v="22000"/>
    <s v="Taef"/>
    <x v="3"/>
    <n v="50000"/>
    <n v="58000"/>
    <n v="55000"/>
  </r>
  <r>
    <n v="2546"/>
    <x v="36"/>
    <s v="Grand Marquis"/>
    <n v="2000"/>
    <n v="25"/>
    <s v="Saudi"/>
    <s v="Silver"/>
    <s v="Semi Full"/>
    <n v="3.8"/>
    <s v="Gas"/>
    <x v="0"/>
    <n v="179000"/>
    <s v="Dammam"/>
    <x v="1"/>
    <n v="14000"/>
    <n v="58000"/>
    <n v="19000"/>
  </r>
  <r>
    <n v="2547"/>
    <x v="0"/>
    <s v="Innova"/>
    <n v="2018"/>
    <n v="7"/>
    <s v="Saudi"/>
    <s v="Grey"/>
    <s v="Semi Full"/>
    <n v="2"/>
    <s v="Gas"/>
    <x v="0"/>
    <n v="99000"/>
    <s v="Jeddah"/>
    <x v="3"/>
    <n v="64000"/>
    <n v="58000"/>
    <n v="65000"/>
  </r>
  <r>
    <n v="2548"/>
    <x v="0"/>
    <s v="Hilux"/>
    <n v="2014"/>
    <n v="11"/>
    <s v="Saudi"/>
    <s v="White"/>
    <s v="Semi Full"/>
    <n v="2.7"/>
    <s v="Gas"/>
    <x v="1"/>
    <n v="309000"/>
    <s v="Al-Medina"/>
    <x v="2"/>
    <n v="45000"/>
    <n v="58000"/>
    <n v="65000"/>
  </r>
  <r>
    <n v="2549"/>
    <x v="3"/>
    <s v="Mustang"/>
    <n v="2019"/>
    <n v="6"/>
    <s v="Other"/>
    <s v="White"/>
    <s v="Full"/>
    <n v="2.2999999999999998"/>
    <s v="Gas"/>
    <x v="0"/>
    <n v="52538"/>
    <s v="Riyadh"/>
    <x v="0"/>
    <n v="138000"/>
    <n v="58000"/>
    <n v="55000"/>
  </r>
  <r>
    <n v="2550"/>
    <x v="10"/>
    <s v="Accent"/>
    <n v="2018"/>
    <n v="7"/>
    <s v="Saudi"/>
    <s v="Grey"/>
    <s v="Standard"/>
    <n v="1.4"/>
    <s v="Gas"/>
    <x v="0"/>
    <n v="93315"/>
    <s v="Riyadh"/>
    <x v="0"/>
    <n v="35500"/>
    <n v="58000"/>
    <n v="42000"/>
  </r>
  <r>
    <n v="2551"/>
    <x v="0"/>
    <s v="Innova"/>
    <n v="2016"/>
    <n v="9"/>
    <s v="Saudi"/>
    <s v="Navy"/>
    <s v="Standard"/>
    <n v="2.7"/>
    <s v="Gas"/>
    <x v="1"/>
    <n v="141000"/>
    <s v="Jazan"/>
    <x v="11"/>
    <n v="56000"/>
    <n v="58000"/>
    <n v="65000"/>
  </r>
  <r>
    <n v="2552"/>
    <x v="30"/>
    <s v="Navigator"/>
    <n v="2015"/>
    <n v="10"/>
    <s v="Gulf Arabic"/>
    <s v="Black"/>
    <s v="Full"/>
    <n v="3.7"/>
    <s v="Gas"/>
    <x v="0"/>
    <n v="80000"/>
    <s v="Dammam"/>
    <x v="1"/>
    <n v="110000"/>
    <n v="58000"/>
    <n v="99000"/>
  </r>
  <r>
    <n v="2553"/>
    <x v="10"/>
    <s v="Accent"/>
    <n v="2016"/>
    <n v="9"/>
    <s v="Saudi"/>
    <s v="White"/>
    <s v="Standard"/>
    <n v="1.4"/>
    <s v="Gas"/>
    <x v="0"/>
    <n v="159626"/>
    <s v="Dammam"/>
    <x v="1"/>
    <n v="27500"/>
    <n v="58000"/>
    <n v="42000"/>
  </r>
  <r>
    <n v="2554"/>
    <x v="18"/>
    <s v="G80"/>
    <n v="2018"/>
    <n v="7"/>
    <s v="Saudi"/>
    <s v="Another Color"/>
    <s v="Semi Full"/>
    <n v="3.8"/>
    <s v="Gas"/>
    <x v="0"/>
    <n v="127000"/>
    <s v="Riyadh"/>
    <x v="0"/>
    <n v="93000"/>
    <n v="58000"/>
    <n v="88000"/>
  </r>
  <r>
    <n v="2555"/>
    <x v="0"/>
    <s v="Land Cruiser"/>
    <n v="2019"/>
    <n v="6"/>
    <s v="Gulf Arabic"/>
    <s v="White"/>
    <s v="Full"/>
    <n v="4.5"/>
    <s v="Diesel"/>
    <x v="0"/>
    <n v="95000"/>
    <s v="Jeddah"/>
    <x v="3"/>
    <n v="233000"/>
    <n v="58000"/>
    <n v="65000"/>
  </r>
  <r>
    <n v="2556"/>
    <x v="21"/>
    <s v="Charger"/>
    <n v="2017"/>
    <n v="8"/>
    <s v="Saudi"/>
    <s v="Black"/>
    <s v="Standard"/>
    <n v="3.6"/>
    <s v="Gas"/>
    <x v="0"/>
    <n v="122178"/>
    <s v="Riyadh"/>
    <x v="0"/>
    <n v="76500"/>
    <n v="58000"/>
    <n v="71000"/>
  </r>
  <r>
    <n v="2557"/>
    <x v="5"/>
    <s v="Sierra"/>
    <n v="2017"/>
    <n v="8"/>
    <s v="Saudi"/>
    <s v="Red"/>
    <s v="Full"/>
    <n v="6.2"/>
    <s v="Gas"/>
    <x v="0"/>
    <n v="124418"/>
    <s v="Riyadh"/>
    <x v="0"/>
    <n v="120000"/>
    <n v="58000"/>
    <n v="72000"/>
  </r>
  <r>
    <n v="2558"/>
    <x v="0"/>
    <s v="Yaris"/>
    <n v="2016"/>
    <n v="9"/>
    <s v="Other"/>
    <s v="Silver"/>
    <s v="Standard"/>
    <n v="1.5"/>
    <s v="Gas"/>
    <x v="0"/>
    <n v="223000"/>
    <s v="Jubail"/>
    <x v="1"/>
    <n v="25000"/>
    <n v="58000"/>
    <n v="65000"/>
  </r>
  <r>
    <n v="2559"/>
    <x v="0"/>
    <s v="Land Cruiser"/>
    <n v="2020"/>
    <n v="5"/>
    <s v="Saudi"/>
    <s v="White"/>
    <s v="Standard"/>
    <n v="4"/>
    <s v="Gas"/>
    <x v="0"/>
    <n v="30000"/>
    <s v="Riyadh"/>
    <x v="0"/>
    <n v="2560"/>
    <n v="58000"/>
    <n v="65000"/>
  </r>
  <r>
    <n v="2560"/>
    <x v="5"/>
    <s v="Sierra"/>
    <n v="2018"/>
    <n v="7"/>
    <s v="Saudi"/>
    <s v="Another Color"/>
    <s v="Standard"/>
    <n v="5.3"/>
    <s v="Gas"/>
    <x v="0"/>
    <n v="61000"/>
    <s v="Dammam"/>
    <x v="1"/>
    <n v="145000"/>
    <n v="58000"/>
    <n v="72000"/>
  </r>
  <r>
    <n v="2561"/>
    <x v="23"/>
    <s v="A3"/>
    <n v="2016"/>
    <n v="9"/>
    <s v="Saudi"/>
    <s v="Navy"/>
    <s v="Full"/>
    <n v="1.4"/>
    <s v="Gas"/>
    <x v="0"/>
    <n v="59000"/>
    <s v="Jeddah"/>
    <x v="3"/>
    <n v="70000"/>
    <n v="58000"/>
    <n v="91000"/>
  </r>
  <r>
    <n v="2562"/>
    <x v="3"/>
    <s v="Taurus"/>
    <n v="2019"/>
    <n v="6"/>
    <s v="Saudi"/>
    <s v="Silver"/>
    <s v="Standard"/>
    <n v="2"/>
    <s v="Gas"/>
    <x v="0"/>
    <n v="34000"/>
    <s v="Qassim"/>
    <x v="6"/>
    <n v="85000"/>
    <n v="58000"/>
    <n v="55000"/>
  </r>
  <r>
    <n v="2563"/>
    <x v="1"/>
    <s v="IS"/>
    <n v="2018"/>
    <n v="7"/>
    <s v="Saudi"/>
    <s v="Black"/>
    <s v="Semi Full"/>
    <n v="3.5"/>
    <s v="Gas"/>
    <x v="0"/>
    <n v="131000"/>
    <s v="Riyadh"/>
    <x v="0"/>
    <n v="166000"/>
    <n v="58000"/>
    <n v="142000"/>
  </r>
  <r>
    <n v="2564"/>
    <x v="4"/>
    <s v="Sunny"/>
    <n v="2019"/>
    <n v="6"/>
    <s v="Saudi"/>
    <s v="Silver"/>
    <s v="Standard"/>
    <n v="1.5"/>
    <s v="Gas"/>
    <x v="0"/>
    <n v="92000"/>
    <s v="Jeddah"/>
    <x v="3"/>
    <n v="28500"/>
    <n v="58000"/>
    <n v="36500"/>
  </r>
  <r>
    <n v="2565"/>
    <x v="0"/>
    <s v="Land Cruiser Pickup"/>
    <n v="2015"/>
    <n v="10"/>
    <s v="Saudi"/>
    <s v="White"/>
    <s v="Semi Full"/>
    <n v="4"/>
    <s v="Gas"/>
    <x v="1"/>
    <n v="157000"/>
    <s v="Dammam"/>
    <x v="1"/>
    <n v="90000"/>
    <n v="58000"/>
    <n v="65000"/>
  </r>
  <r>
    <n v="2566"/>
    <x v="0"/>
    <s v="Land Cruiser"/>
    <n v="2021"/>
    <n v="4"/>
    <s v="Saudi"/>
    <s v="White"/>
    <s v="Full"/>
    <n v="4.5999999999999996"/>
    <s v="Gas"/>
    <x v="0"/>
    <n v="8000"/>
    <s v="Dammam"/>
    <x v="1"/>
    <n v="295000"/>
    <n v="58000"/>
    <n v="65000"/>
  </r>
  <r>
    <n v="2567"/>
    <x v="3"/>
    <s v="Edge"/>
    <n v="2016"/>
    <n v="9"/>
    <s v="Saudi"/>
    <s v="Brown"/>
    <s v="Full"/>
    <n v="3.5"/>
    <s v="Gas"/>
    <x v="0"/>
    <n v="76200"/>
    <s v="Dammam"/>
    <x v="1"/>
    <n v="77000"/>
    <n v="58000"/>
    <n v="55000"/>
  </r>
  <r>
    <n v="2568"/>
    <x v="32"/>
    <s v="Escalade"/>
    <n v="2007"/>
    <n v="18"/>
    <s v="Other"/>
    <s v="Black"/>
    <s v="Semi Full"/>
    <n v="6.2"/>
    <s v="Gas"/>
    <x v="0"/>
    <n v="476000"/>
    <s v="Qassim"/>
    <x v="6"/>
    <n v="18000"/>
    <n v="58000"/>
    <n v="130000"/>
  </r>
  <r>
    <n v="2569"/>
    <x v="0"/>
    <s v="FJ"/>
    <n v="2010"/>
    <n v="15"/>
    <s v="Saudi"/>
    <s v="White"/>
    <s v="Semi Full"/>
    <n v="4"/>
    <s v="Gas"/>
    <x v="0"/>
    <n v="300700"/>
    <s v="Riyadh"/>
    <x v="0"/>
    <n v="60000"/>
    <n v="58000"/>
    <n v="65000"/>
  </r>
  <r>
    <n v="2570"/>
    <x v="4"/>
    <s v="Maxima"/>
    <n v="2014"/>
    <n v="11"/>
    <s v="Gulf Arabic"/>
    <s v="White"/>
    <s v="Semi Full"/>
    <n v="3.5"/>
    <s v="Gas"/>
    <x v="0"/>
    <n v="180"/>
    <s v="Riyadh"/>
    <x v="0"/>
    <n v="40000"/>
    <n v="58000"/>
    <n v="36500"/>
  </r>
  <r>
    <n v="2571"/>
    <x v="10"/>
    <s v="Accent"/>
    <n v="2019"/>
    <n v="6"/>
    <s v="Saudi"/>
    <s v="Silver"/>
    <s v="Standard"/>
    <n v="1.4"/>
    <s v="Gas"/>
    <x v="0"/>
    <n v="80000"/>
    <s v="Dammam"/>
    <x v="1"/>
    <n v="42000"/>
    <n v="58000"/>
    <n v="42000"/>
  </r>
  <r>
    <n v="2572"/>
    <x v="7"/>
    <s v="E"/>
    <n v="2017"/>
    <n v="8"/>
    <s v="Other"/>
    <s v="White"/>
    <s v="Full"/>
    <n v="2"/>
    <s v="Gas"/>
    <x v="0"/>
    <n v="65000"/>
    <s v="Dammam"/>
    <x v="1"/>
    <n v="163000"/>
    <n v="58000"/>
    <n v="145000"/>
  </r>
  <r>
    <n v="2573"/>
    <x v="0"/>
    <s v="Hilux"/>
    <n v="2016"/>
    <n v="9"/>
    <s v="Gulf Arabic"/>
    <s v="White"/>
    <s v="Standard"/>
    <n v="2.7"/>
    <s v="Gas"/>
    <x v="1"/>
    <n v="157051"/>
    <s v="Dammam"/>
    <x v="1"/>
    <n v="63000"/>
    <n v="58000"/>
    <n v="65000"/>
  </r>
  <r>
    <n v="2574"/>
    <x v="0"/>
    <s v="Prado"/>
    <n v="2018"/>
    <n v="7"/>
    <s v="Saudi"/>
    <s v="White"/>
    <s v="Semi Full"/>
    <n v="4"/>
    <s v="Gas"/>
    <x v="0"/>
    <n v="131000"/>
    <s v="Qassim"/>
    <x v="6"/>
    <n v="137000"/>
    <n v="58000"/>
    <n v="65000"/>
  </r>
  <r>
    <n v="2575"/>
    <x v="0"/>
    <s v="Camry"/>
    <n v="2007"/>
    <n v="18"/>
    <s v="Saudi"/>
    <s v="White"/>
    <s v="Full"/>
    <n v="2.5"/>
    <s v="Gas"/>
    <x v="0"/>
    <n v="420"/>
    <s v="Al-Medina"/>
    <x v="2"/>
    <n v="30000"/>
    <n v="58000"/>
    <n v="65000"/>
  </r>
  <r>
    <n v="2576"/>
    <x v="3"/>
    <s v="Explorer"/>
    <n v="2013"/>
    <n v="12"/>
    <s v="Saudi"/>
    <s v="Black"/>
    <s v="Full"/>
    <n v="3.5"/>
    <s v="Gas"/>
    <x v="0"/>
    <n v="14606"/>
    <s v="Riyadh"/>
    <x v="0"/>
    <n v="83500"/>
    <n v="58000"/>
    <n v="55000"/>
  </r>
  <r>
    <n v="2577"/>
    <x v="6"/>
    <s v="CX9"/>
    <n v="2011"/>
    <n v="14"/>
    <s v="Saudi"/>
    <s v="Oily"/>
    <s v="Full"/>
    <n v="3.7"/>
    <s v="Gas"/>
    <x v="0"/>
    <n v="315000"/>
    <s v="Al-Medina"/>
    <x v="2"/>
    <n v="33000"/>
    <n v="58000"/>
    <n v="56000"/>
  </r>
  <r>
    <n v="2578"/>
    <x v="10"/>
    <s v="Accent"/>
    <n v="2019"/>
    <n v="6"/>
    <s v="Saudi"/>
    <s v="Silver"/>
    <s v="Standard"/>
    <n v="1.4"/>
    <s v="Gas"/>
    <x v="0"/>
    <n v="68000"/>
    <s v="Dammam"/>
    <x v="1"/>
    <n v="40000"/>
    <n v="58000"/>
    <n v="42000"/>
  </r>
  <r>
    <n v="2579"/>
    <x v="3"/>
    <s v="Expedition"/>
    <n v="2013"/>
    <n v="12"/>
    <s v="Saudi"/>
    <s v="Grey"/>
    <s v="Full"/>
    <n v="5.4"/>
    <s v="Gas"/>
    <x v="1"/>
    <n v="225299"/>
    <s v="Riyadh"/>
    <x v="0"/>
    <n v="66587"/>
    <n v="58000"/>
    <n v="55000"/>
  </r>
  <r>
    <n v="2580"/>
    <x v="10"/>
    <s v="Accent"/>
    <n v="2018"/>
    <n v="7"/>
    <s v="Saudi"/>
    <s v="White"/>
    <s v="Standard"/>
    <n v="1.4"/>
    <s v="Gas"/>
    <x v="1"/>
    <n v="130000"/>
    <s v="Riyadh"/>
    <x v="0"/>
    <n v="27000"/>
    <n v="58000"/>
    <n v="42000"/>
  </r>
  <r>
    <n v="2581"/>
    <x v="11"/>
    <s v="Caprice"/>
    <n v="2013"/>
    <n v="12"/>
    <s v="Saudi"/>
    <s v="White"/>
    <s v="Standard"/>
    <n v="6"/>
    <s v="Gas"/>
    <x v="0"/>
    <n v="330000"/>
    <s v="Riyadh"/>
    <x v="0"/>
    <n v="43000"/>
    <n v="58000"/>
    <n v="60000"/>
  </r>
  <r>
    <n v="2582"/>
    <x v="0"/>
    <s v="Camry"/>
    <n v="2015"/>
    <n v="10"/>
    <s v="Saudi"/>
    <s v="White"/>
    <s v="Standard"/>
    <n v="1.5"/>
    <s v="Gas"/>
    <x v="0"/>
    <n v="180"/>
    <s v="Arar"/>
    <x v="10"/>
    <n v="28000"/>
    <n v="58000"/>
    <n v="65000"/>
  </r>
  <r>
    <n v="2583"/>
    <x v="39"/>
    <s v="D-MAX"/>
    <n v="2014"/>
    <n v="11"/>
    <s v="Saudi"/>
    <s v="White"/>
    <s v="Standard"/>
    <n v="2.5"/>
    <s v="Diesel"/>
    <x v="1"/>
    <n v="288000"/>
    <s v="Dammam"/>
    <x v="1"/>
    <n v="42000"/>
    <n v="58000"/>
    <n v="55500"/>
  </r>
  <r>
    <n v="2584"/>
    <x v="8"/>
    <s v="Sorento"/>
    <n v="2016"/>
    <n v="9"/>
    <s v="Saudi"/>
    <s v="Grey"/>
    <s v="Full"/>
    <n v="3.3"/>
    <s v="Gas"/>
    <x v="0"/>
    <n v="116000"/>
    <s v="Riyadh"/>
    <x v="0"/>
    <n v="53000"/>
    <n v="58000"/>
    <n v="40000"/>
  </r>
  <r>
    <n v="2585"/>
    <x v="10"/>
    <s v="Azera"/>
    <n v="2017"/>
    <n v="8"/>
    <s v="Saudi"/>
    <s v="Another Color"/>
    <s v="Standard"/>
    <n v="3"/>
    <s v="Gas"/>
    <x v="0"/>
    <n v="107154"/>
    <s v="Riyadh"/>
    <x v="0"/>
    <n v="61000"/>
    <n v="58000"/>
    <n v="42000"/>
  </r>
  <r>
    <n v="2586"/>
    <x v="1"/>
    <s v="LX"/>
    <n v="2020"/>
    <n v="5"/>
    <s v="Saudi"/>
    <s v="Black"/>
    <s v="Full"/>
    <n v="5.7"/>
    <s v="Gas"/>
    <x v="0"/>
    <n v="10800"/>
    <s v="Jeddah"/>
    <x v="3"/>
    <n v="418000"/>
    <n v="58000"/>
    <n v="142000"/>
  </r>
  <r>
    <n v="2587"/>
    <x v="35"/>
    <n v="911"/>
    <n v="2005"/>
    <n v="20"/>
    <s v="Saudi"/>
    <s v="Another Color"/>
    <s v="Full"/>
    <n v="3.5"/>
    <s v="Gas"/>
    <x v="0"/>
    <n v="37000"/>
    <s v="Dammam"/>
    <x v="1"/>
    <n v="350000"/>
    <n v="58000"/>
    <n v="138000"/>
  </r>
  <r>
    <n v="2588"/>
    <x v="10"/>
    <s v="Azera"/>
    <n v="2021"/>
    <n v="4"/>
    <s v="Saudi"/>
    <s v="Blue"/>
    <s v="Full"/>
    <n v="3.5"/>
    <s v="Gas"/>
    <x v="0"/>
    <n v="25000"/>
    <s v="Makkah"/>
    <x v="3"/>
    <n v="2690"/>
    <n v="58000"/>
    <n v="42000"/>
  </r>
  <r>
    <n v="2589"/>
    <x v="1"/>
    <s v="LX"/>
    <n v="2005"/>
    <n v="20"/>
    <s v="Gulf Arabic"/>
    <s v="White"/>
    <s v="Full"/>
    <n v="8"/>
    <s v="Gas"/>
    <x v="0"/>
    <n v="500568"/>
    <s v="Riyadh"/>
    <x v="0"/>
    <n v="45000"/>
    <n v="58000"/>
    <n v="142000"/>
  </r>
  <r>
    <n v="2590"/>
    <x v="0"/>
    <s v="Land Cruiser"/>
    <n v="2021"/>
    <n v="4"/>
    <s v="Saudi"/>
    <s v="White"/>
    <s v="Full"/>
    <n v="4.5999999999999996"/>
    <s v="Gas"/>
    <x v="0"/>
    <n v="3549"/>
    <s v="Riyadh"/>
    <x v="0"/>
    <n v="286500"/>
    <n v="58000"/>
    <n v="65000"/>
  </r>
  <r>
    <n v="2591"/>
    <x v="0"/>
    <s v="Land Cruiser Pickup"/>
    <n v="1983"/>
    <n v="42"/>
    <s v="Saudi"/>
    <s v="Bronze"/>
    <s v="Standard"/>
    <n v="1.5"/>
    <s v="Gas"/>
    <x v="1"/>
    <n v="2580"/>
    <s v="Aseer"/>
    <x v="4"/>
    <n v="15000"/>
    <n v="58000"/>
    <n v="65000"/>
  </r>
  <r>
    <n v="2592"/>
    <x v="13"/>
    <s v="Accord"/>
    <n v="2014"/>
    <n v="11"/>
    <s v="Saudi"/>
    <s v="Red"/>
    <s v="Semi Full"/>
    <n v="2.4"/>
    <s v="Gas"/>
    <x v="0"/>
    <n v="59200"/>
    <s v="Riyadh"/>
    <x v="0"/>
    <n v="76500"/>
    <n v="58000"/>
    <n v="60500"/>
  </r>
  <r>
    <n v="2593"/>
    <x v="0"/>
    <s v="Land Cruiser"/>
    <n v="2021"/>
    <n v="4"/>
    <s v="Gulf Arabic"/>
    <s v="White"/>
    <s v="Semi Full"/>
    <n v="4"/>
    <s v="Gas"/>
    <x v="0"/>
    <n v="4780"/>
    <s v="Riyadh"/>
    <x v="0"/>
    <n v="226500"/>
    <n v="58000"/>
    <n v="65000"/>
  </r>
  <r>
    <n v="2594"/>
    <x v="11"/>
    <s v="Caprice"/>
    <n v="2010"/>
    <n v="15"/>
    <s v="Saudi"/>
    <s v="Silver"/>
    <s v="Standard"/>
    <n v="3.6"/>
    <s v="Gas"/>
    <x v="0"/>
    <n v="283000"/>
    <s v="Riyadh"/>
    <x v="0"/>
    <n v="33000"/>
    <n v="58000"/>
    <n v="60000"/>
  </r>
  <r>
    <n v="2595"/>
    <x v="10"/>
    <s v="Veracruz"/>
    <n v="2008"/>
    <n v="17"/>
    <s v="Saudi"/>
    <s v="Silver"/>
    <s v="Standard"/>
    <n v="1"/>
    <s v="Gas"/>
    <x v="0"/>
    <n v="135000"/>
    <s v="Sabya"/>
    <x v="11"/>
    <n v="17000"/>
    <n v="58000"/>
    <n v="42000"/>
  </r>
  <r>
    <n v="2596"/>
    <x v="2"/>
    <s v="Grand Cherokee"/>
    <n v="2011"/>
    <n v="14"/>
    <s v="Other"/>
    <s v="Golden"/>
    <s v="Full"/>
    <n v="5.7"/>
    <s v="Gas"/>
    <x v="0"/>
    <n v="266000"/>
    <s v="Al-Ahsa"/>
    <x v="1"/>
    <n v="36000"/>
    <n v="58000"/>
    <n v="83000"/>
  </r>
  <r>
    <n v="2597"/>
    <x v="0"/>
    <s v="Camry"/>
    <n v="2016"/>
    <n v="9"/>
    <s v="Other"/>
    <s v="White"/>
    <s v="Standard"/>
    <n v="2.5"/>
    <s v="Gas"/>
    <x v="0"/>
    <n v="148254"/>
    <s v="Qassim"/>
    <x v="6"/>
    <n v="59000"/>
    <n v="58000"/>
    <n v="65000"/>
  </r>
  <r>
    <n v="2598"/>
    <x v="10"/>
    <s v="Elantra"/>
    <n v="2012"/>
    <n v="13"/>
    <s v="Saudi"/>
    <s v="White"/>
    <s v="Semi Full"/>
    <n v="1.7"/>
    <s v="Gas"/>
    <x v="1"/>
    <n v="300"/>
    <s v="Qassim"/>
    <x v="6"/>
    <n v="15000"/>
    <n v="58000"/>
    <n v="42000"/>
  </r>
  <r>
    <n v="2599"/>
    <x v="4"/>
    <s v="Altima"/>
    <n v="2018"/>
    <n v="7"/>
    <s v="Gulf Arabic"/>
    <s v="Silver"/>
    <s v="Semi Full"/>
    <n v="2.5"/>
    <s v="Gas"/>
    <x v="0"/>
    <n v="32000"/>
    <s v="Riyadh"/>
    <x v="0"/>
    <n v="66000"/>
    <n v="58000"/>
    <n v="36500"/>
  </r>
  <r>
    <n v="2600"/>
    <x v="0"/>
    <s v="Corolla"/>
    <n v="2018"/>
    <n v="7"/>
    <s v="Saudi"/>
    <s v="Silver"/>
    <s v="Standard"/>
    <n v="1.6"/>
    <s v="Gas"/>
    <x v="0"/>
    <n v="85884"/>
    <s v="Dammam"/>
    <x v="1"/>
    <n v="46500"/>
    <n v="58000"/>
    <n v="65000"/>
  </r>
  <r>
    <n v="2601"/>
    <x v="10"/>
    <s v="Sonata"/>
    <n v="2017"/>
    <n v="8"/>
    <s v="Saudi"/>
    <s v="White"/>
    <s v="Standard"/>
    <n v="2.4"/>
    <s v="Gas"/>
    <x v="0"/>
    <n v="105000"/>
    <s v="Al-Ahsa"/>
    <x v="1"/>
    <n v="55000"/>
    <n v="58000"/>
    <n v="42000"/>
  </r>
  <r>
    <n v="2602"/>
    <x v="26"/>
    <s v="Range Rover"/>
    <n v="2020"/>
    <n v="5"/>
    <s v="Other"/>
    <s v="Black"/>
    <s v="Full"/>
    <n v="5"/>
    <s v="Gas"/>
    <x v="0"/>
    <n v="19000"/>
    <s v="Dammam"/>
    <x v="1"/>
    <n v="610000"/>
    <n v="58000"/>
    <n v="242500"/>
  </r>
  <r>
    <n v="2603"/>
    <x v="10"/>
    <s v="Tucson"/>
    <n v="2013"/>
    <n v="12"/>
    <s v="Saudi"/>
    <s v="Silver"/>
    <s v="Semi Full"/>
    <n v="2"/>
    <s v="Gas"/>
    <x v="0"/>
    <n v="120000"/>
    <s v="Jeddah"/>
    <x v="3"/>
    <n v="32000"/>
    <n v="58000"/>
    <n v="42000"/>
  </r>
  <r>
    <n v="2604"/>
    <x v="11"/>
    <s v="Cruze"/>
    <n v="2010"/>
    <n v="15"/>
    <s v="Saudi"/>
    <s v="White"/>
    <s v="Standard"/>
    <n v="1.8"/>
    <s v="Gas"/>
    <x v="1"/>
    <n v="184700"/>
    <s v="Riyadh"/>
    <x v="0"/>
    <n v="11000"/>
    <n v="58000"/>
    <n v="60000"/>
  </r>
  <r>
    <n v="2605"/>
    <x v="42"/>
    <n v="301"/>
    <n v="2014"/>
    <n v="11"/>
    <s v="Saudi"/>
    <s v="Grey"/>
    <s v="Semi Full"/>
    <n v="1.6"/>
    <s v="Gas"/>
    <x v="0"/>
    <n v="100000"/>
    <s v="Makkah"/>
    <x v="3"/>
    <n v="16000"/>
    <n v="58000"/>
    <n v="23500"/>
  </r>
  <r>
    <n v="2606"/>
    <x v="0"/>
    <s v="Land Cruiser"/>
    <n v="2016"/>
    <n v="9"/>
    <s v="Gulf Arabic"/>
    <s v="White"/>
    <s v="Full"/>
    <n v="4.5999999999999996"/>
    <s v="Gas"/>
    <x v="1"/>
    <n v="95000"/>
    <s v="Hail"/>
    <x v="8"/>
    <n v="160000"/>
    <n v="58000"/>
    <n v="65000"/>
  </r>
  <r>
    <n v="2607"/>
    <x v="25"/>
    <s v="Pajero"/>
    <n v="2016"/>
    <n v="9"/>
    <s v="Saudi"/>
    <s v="White"/>
    <s v="Full"/>
    <n v="3.5"/>
    <s v="Gas"/>
    <x v="0"/>
    <n v="201074"/>
    <s v="Riyadh"/>
    <x v="0"/>
    <n v="55000"/>
    <n v="58000"/>
    <n v="54000"/>
  </r>
  <r>
    <n v="2608"/>
    <x v="11"/>
    <s v="Tahoe"/>
    <n v="2016"/>
    <n v="9"/>
    <s v="Saudi"/>
    <s v="Another Color"/>
    <s v="Standard"/>
    <n v="5.3"/>
    <s v="Gas"/>
    <x v="0"/>
    <n v="217000"/>
    <s v="Abha"/>
    <x v="7"/>
    <n v="87000"/>
    <n v="58000"/>
    <n v="60000"/>
  </r>
  <r>
    <n v="2609"/>
    <x v="5"/>
    <s v="Suburban"/>
    <n v="2001"/>
    <n v="24"/>
    <s v="Saudi"/>
    <s v="Bronze"/>
    <s v="Semi Full"/>
    <n v="5.3"/>
    <s v="Gas"/>
    <x v="0"/>
    <n v="300000"/>
    <s v="Jeddah"/>
    <x v="3"/>
    <n v="15000"/>
    <n v="58000"/>
    <n v="72000"/>
  </r>
  <r>
    <n v="2610"/>
    <x v="3"/>
    <s v="Taurus"/>
    <n v="2019"/>
    <n v="6"/>
    <s v="Other"/>
    <s v="Red"/>
    <s v="Semi Full"/>
    <n v="3.5"/>
    <s v="Gas"/>
    <x v="0"/>
    <n v="108000"/>
    <s v="Dammam"/>
    <x v="1"/>
    <n v="97000"/>
    <n v="58000"/>
    <n v="55000"/>
  </r>
  <r>
    <n v="2611"/>
    <x v="3"/>
    <s v="Expedition"/>
    <n v="2012"/>
    <n v="13"/>
    <s v="Saudi"/>
    <s v="Black"/>
    <s v="Standard"/>
    <n v="5.4"/>
    <s v="Gas"/>
    <x v="0"/>
    <n v="195000"/>
    <s v="Riyadh"/>
    <x v="0"/>
    <n v="45000"/>
    <n v="58000"/>
    <n v="55000"/>
  </r>
  <r>
    <n v="2612"/>
    <x v="5"/>
    <s v="Acadia"/>
    <n v="2016"/>
    <n v="9"/>
    <s v="Saudi"/>
    <s v="White"/>
    <s v="Standard"/>
    <n v="3.6"/>
    <s v="Gas"/>
    <x v="0"/>
    <n v="108000"/>
    <s v="Dammam"/>
    <x v="1"/>
    <n v="60000"/>
    <n v="58000"/>
    <n v="72000"/>
  </r>
  <r>
    <n v="2613"/>
    <x v="1"/>
    <s v="LS"/>
    <n v="2002"/>
    <n v="23"/>
    <s v="Saudi"/>
    <s v="White"/>
    <s v="Full"/>
    <n v="4.5999999999999996"/>
    <s v="Gas"/>
    <x v="0"/>
    <n v="500"/>
    <s v="Riyadh"/>
    <x v="0"/>
    <n v="26000"/>
    <n v="58000"/>
    <n v="142000"/>
  </r>
  <r>
    <n v="2614"/>
    <x v="0"/>
    <s v="Corolla"/>
    <n v="2020"/>
    <n v="5"/>
    <s v="Saudi"/>
    <s v="Another Color"/>
    <s v="Standard"/>
    <n v="1.6"/>
    <s v="Gas"/>
    <x v="0"/>
    <n v="16000"/>
    <s v="Jeddah"/>
    <x v="3"/>
    <n v="62000"/>
    <n v="58000"/>
    <n v="65000"/>
  </r>
  <r>
    <n v="2615"/>
    <x v="8"/>
    <s v="Optima"/>
    <n v="2015"/>
    <n v="10"/>
    <s v="Saudi"/>
    <s v="Red"/>
    <s v="Standard"/>
    <n v="2.4"/>
    <s v="Gas"/>
    <x v="0"/>
    <n v="100000"/>
    <s v="Riyadh"/>
    <x v="0"/>
    <n v="37000"/>
    <n v="58000"/>
    <n v="40000"/>
  </r>
  <r>
    <n v="2616"/>
    <x v="5"/>
    <s v="Sierra"/>
    <n v="2021"/>
    <n v="4"/>
    <s v="Saudi"/>
    <s v="Silver"/>
    <s v="Full"/>
    <n v="9"/>
    <s v="Gas"/>
    <x v="0"/>
    <n v="100"/>
    <s v="Dammam"/>
    <x v="1"/>
    <n v="178000"/>
    <n v="58000"/>
    <n v="72000"/>
  </r>
  <r>
    <n v="2617"/>
    <x v="3"/>
    <s v="Expedition"/>
    <n v="2014"/>
    <n v="11"/>
    <s v="Gulf Arabic"/>
    <s v="White"/>
    <s v="Semi Full"/>
    <n v="5.4"/>
    <s v="Gas"/>
    <x v="0"/>
    <n v="204000"/>
    <s v="Riyadh"/>
    <x v="0"/>
    <n v="45000"/>
    <n v="58000"/>
    <n v="55000"/>
  </r>
  <r>
    <n v="2618"/>
    <x v="5"/>
    <s v="Yukon"/>
    <n v="2016"/>
    <n v="9"/>
    <s v="Gulf Arabic"/>
    <s v="Black"/>
    <s v="Full"/>
    <n v="5.3"/>
    <s v="Gas"/>
    <x v="0"/>
    <n v="61000"/>
    <s v="Riyadh"/>
    <x v="0"/>
    <n v="165000"/>
    <n v="58000"/>
    <n v="72000"/>
  </r>
  <r>
    <n v="2619"/>
    <x v="0"/>
    <s v="Land Cruiser"/>
    <n v="1997"/>
    <n v="28"/>
    <s v="Saudi"/>
    <s v="White"/>
    <s v="Semi Full"/>
    <n v="4.5999999999999996"/>
    <s v="Gas"/>
    <x v="1"/>
    <n v="540000"/>
    <s v="Al-Medina"/>
    <x v="2"/>
    <n v="38000"/>
    <n v="58000"/>
    <n v="65000"/>
  </r>
  <r>
    <n v="2620"/>
    <x v="10"/>
    <s v="Accent"/>
    <n v="2017"/>
    <n v="8"/>
    <s v="Saudi"/>
    <s v="Grey"/>
    <s v="Standard"/>
    <n v="1.4"/>
    <s v="Gas"/>
    <x v="0"/>
    <n v="200000"/>
    <s v="Dammam"/>
    <x v="1"/>
    <n v="30000"/>
    <n v="58000"/>
    <n v="42000"/>
  </r>
  <r>
    <n v="2621"/>
    <x v="3"/>
    <s v="Taurus"/>
    <n v="2016"/>
    <n v="9"/>
    <s v="Other"/>
    <s v="Black"/>
    <s v="Full"/>
    <n v="3.5"/>
    <s v="Gas"/>
    <x v="0"/>
    <n v="110000"/>
    <s v="Dammam"/>
    <x v="1"/>
    <n v="75000"/>
    <n v="58000"/>
    <n v="55000"/>
  </r>
  <r>
    <n v="2622"/>
    <x v="3"/>
    <s v="Taurus"/>
    <n v="2019"/>
    <n v="6"/>
    <s v="Saudi"/>
    <s v="Silver"/>
    <s v="Standard"/>
    <n v="2"/>
    <s v="Gas"/>
    <x v="0"/>
    <n v="48000"/>
    <s v="Dammam"/>
    <x v="1"/>
    <n v="80000"/>
    <n v="58000"/>
    <n v="55000"/>
  </r>
  <r>
    <n v="2623"/>
    <x v="2"/>
    <s v="Grand Cherokee"/>
    <n v="2014"/>
    <n v="11"/>
    <s v="Saudi"/>
    <s v="Black"/>
    <s v="Semi Full"/>
    <n v="5.7"/>
    <s v="Gas"/>
    <x v="0"/>
    <n v="175000"/>
    <s v="Jubail"/>
    <x v="1"/>
    <n v="70000"/>
    <n v="58000"/>
    <n v="83000"/>
  </r>
  <r>
    <n v="2624"/>
    <x v="5"/>
    <s v="Sierra"/>
    <n v="2017"/>
    <n v="8"/>
    <s v="Saudi"/>
    <s v="Silver"/>
    <s v="Full"/>
    <n v="5.3"/>
    <s v="Gas"/>
    <x v="0"/>
    <n v="174000"/>
    <s v="Dammam"/>
    <x v="1"/>
    <n v="99000"/>
    <n v="58000"/>
    <n v="72000"/>
  </r>
  <r>
    <n v="2625"/>
    <x v="5"/>
    <s v="Sierra"/>
    <n v="2020"/>
    <n v="5"/>
    <s v="Saudi"/>
    <s v="Grey"/>
    <s v="Semi Full"/>
    <n v="5.3"/>
    <s v="Gas"/>
    <x v="0"/>
    <n v="91000"/>
    <s v="Qassim"/>
    <x v="6"/>
    <n v="135000"/>
    <n v="58000"/>
    <n v="72000"/>
  </r>
  <r>
    <n v="2626"/>
    <x v="8"/>
    <s v="Rio"/>
    <n v="2019"/>
    <n v="6"/>
    <s v="Saudi"/>
    <s v="White"/>
    <s v="Standard"/>
    <n v="1.4"/>
    <s v="Gas"/>
    <x v="0"/>
    <n v="65000"/>
    <s v="Dammam"/>
    <x v="1"/>
    <n v="35000"/>
    <n v="58000"/>
    <n v="40000"/>
  </r>
  <r>
    <n v="2627"/>
    <x v="13"/>
    <s v="Accord"/>
    <n v="2016"/>
    <n v="9"/>
    <s v="Other"/>
    <s v="White"/>
    <s v="Standard"/>
    <n v="1.4"/>
    <s v="Gas"/>
    <x v="0"/>
    <n v="233000"/>
    <s v="Dammam"/>
    <x v="1"/>
    <n v="48000"/>
    <n v="58000"/>
    <n v="60500"/>
  </r>
  <r>
    <n v="2628"/>
    <x v="8"/>
    <s v="Cerato"/>
    <n v="2016"/>
    <n v="9"/>
    <s v="Saudi"/>
    <s v="Another Color"/>
    <s v="Semi Full"/>
    <n v="1.6"/>
    <s v="Gas"/>
    <x v="0"/>
    <n v="112000"/>
    <s v="Jeddah"/>
    <x v="3"/>
    <n v="30000"/>
    <n v="58000"/>
    <n v="40000"/>
  </r>
  <r>
    <n v="2629"/>
    <x v="13"/>
    <s v="Odyssey"/>
    <n v="2009"/>
    <n v="16"/>
    <s v="Other"/>
    <s v="Black"/>
    <s v="Standard"/>
    <n v="3.5"/>
    <s v="Gas"/>
    <x v="0"/>
    <n v="200000"/>
    <s v="Dammam"/>
    <x v="1"/>
    <n v="38000"/>
    <n v="58000"/>
    <n v="60500"/>
  </r>
  <r>
    <n v="2630"/>
    <x v="3"/>
    <s v="Vego"/>
    <n v="2019"/>
    <n v="6"/>
    <s v="Saudi"/>
    <s v="White"/>
    <s v="Standard"/>
    <n v="1.5"/>
    <s v="Gas"/>
    <x v="0"/>
    <n v="51419"/>
    <s v="Jeddah"/>
    <x v="3"/>
    <n v="27500"/>
    <n v="58000"/>
    <n v="55000"/>
  </r>
  <r>
    <n v="2631"/>
    <x v="3"/>
    <s v="Vego"/>
    <n v="2019"/>
    <n v="6"/>
    <s v="Saudi"/>
    <s v="White"/>
    <s v="Standard"/>
    <n v="1.5"/>
    <s v="Gas"/>
    <x v="0"/>
    <n v="47856"/>
    <s v="Jeddah"/>
    <x v="3"/>
    <n v="27500"/>
    <n v="58000"/>
    <n v="55000"/>
  </r>
  <r>
    <n v="2632"/>
    <x v="5"/>
    <s v="Yukon"/>
    <n v="2011"/>
    <n v="14"/>
    <s v="Saudi"/>
    <s v="Another Color"/>
    <s v="Full"/>
    <n v="5.3"/>
    <s v="Gas"/>
    <x v="0"/>
    <n v="350000"/>
    <s v="Riyadh"/>
    <x v="0"/>
    <n v="55000"/>
    <n v="58000"/>
    <n v="72000"/>
  </r>
  <r>
    <n v="2633"/>
    <x v="10"/>
    <s v="Sonata"/>
    <n v="2007"/>
    <n v="18"/>
    <s v="Other"/>
    <s v="Silver"/>
    <s v="Full"/>
    <n v="3.3"/>
    <s v="Gas"/>
    <x v="0"/>
    <n v="196000"/>
    <s v="Al-Ahsa"/>
    <x v="1"/>
    <n v="16000"/>
    <n v="58000"/>
    <n v="42000"/>
  </r>
  <r>
    <n v="2634"/>
    <x v="1"/>
    <s v="ES"/>
    <n v="2018"/>
    <n v="7"/>
    <s v="Other"/>
    <s v="White"/>
    <s v="Full"/>
    <n v="3.5"/>
    <s v="Gas"/>
    <x v="0"/>
    <n v="66000"/>
    <s v="Riyadh"/>
    <x v="0"/>
    <n v="139000"/>
    <n v="58000"/>
    <n v="142000"/>
  </r>
  <r>
    <n v="2635"/>
    <x v="0"/>
    <s v="Camry"/>
    <n v="2016"/>
    <n v="9"/>
    <s v="Other"/>
    <s v="Grey"/>
    <s v="Standard"/>
    <n v="2.5"/>
    <s v="Gas"/>
    <x v="0"/>
    <n v="96000"/>
    <s v="Riyadh"/>
    <x v="0"/>
    <n v="60000"/>
    <n v="58000"/>
    <n v="65000"/>
  </r>
  <r>
    <n v="2636"/>
    <x v="11"/>
    <s v="Malibu"/>
    <n v="2021"/>
    <n v="4"/>
    <s v="Saudi"/>
    <s v="Black"/>
    <s v="Standard"/>
    <n v="1.5"/>
    <s v="Gas"/>
    <x v="0"/>
    <n v="24000"/>
    <s v="Arar"/>
    <x v="10"/>
    <n v="1200"/>
    <n v="58000"/>
    <n v="60000"/>
  </r>
  <r>
    <n v="2637"/>
    <x v="3"/>
    <s v="Taurus"/>
    <n v="2017"/>
    <n v="8"/>
    <s v="Saudi"/>
    <s v="Silver"/>
    <s v="Standard"/>
    <n v="3.5"/>
    <s v="Gas"/>
    <x v="0"/>
    <n v="131408"/>
    <s v="Dammam"/>
    <x v="1"/>
    <n v="69000"/>
    <n v="58000"/>
    <n v="55000"/>
  </r>
  <r>
    <n v="2638"/>
    <x v="18"/>
    <s v="G80"/>
    <n v="2016"/>
    <n v="9"/>
    <s v="Saudi"/>
    <s v="Black"/>
    <s v="Semi Full"/>
    <n v="3.8"/>
    <s v="Gas"/>
    <x v="0"/>
    <n v="165061"/>
    <s v="Riyadh"/>
    <x v="0"/>
    <n v="85500"/>
    <n v="58000"/>
    <n v="88000"/>
  </r>
  <r>
    <n v="2639"/>
    <x v="0"/>
    <s v="Hilux"/>
    <n v="2014"/>
    <n v="11"/>
    <s v="Gulf Arabic"/>
    <s v="White"/>
    <s v="Full"/>
    <n v="2.4"/>
    <s v="Gas"/>
    <x v="1"/>
    <n v="290000"/>
    <s v="Riyadh"/>
    <x v="0"/>
    <n v="40000"/>
    <n v="58000"/>
    <n v="65000"/>
  </r>
  <r>
    <n v="2640"/>
    <x v="0"/>
    <s v="Land Cruiser 70"/>
    <n v="2016"/>
    <n v="9"/>
    <s v="Gulf Arabic"/>
    <s v="White"/>
    <s v="Semi Full"/>
    <n v="4"/>
    <s v="Gas"/>
    <x v="1"/>
    <n v="177000"/>
    <s v="Riyadh"/>
    <x v="0"/>
    <n v="90000"/>
    <n v="58000"/>
    <n v="65000"/>
  </r>
  <r>
    <n v="2641"/>
    <x v="7"/>
    <s v="SEL"/>
    <n v="1991"/>
    <n v="34"/>
    <s v="Saudi"/>
    <s v="Black"/>
    <s v="Full"/>
    <n v="3"/>
    <s v="Gas"/>
    <x v="0"/>
    <n v="277"/>
    <s v="Riyadh"/>
    <x v="0"/>
    <n v="28000"/>
    <n v="58000"/>
    <n v="145000"/>
  </r>
  <r>
    <n v="2642"/>
    <x v="10"/>
    <s v="Elantra"/>
    <n v="2018"/>
    <n v="7"/>
    <s v="Saudi"/>
    <s v="White"/>
    <s v="Standard"/>
    <n v="1.6"/>
    <s v="Gas"/>
    <x v="0"/>
    <n v="120377"/>
    <s v="Riyadh"/>
    <x v="0"/>
    <n v="42000"/>
    <n v="58000"/>
    <n v="42000"/>
  </r>
  <r>
    <n v="2643"/>
    <x v="1"/>
    <s v="NX"/>
    <n v="2017"/>
    <n v="8"/>
    <s v="Gulf Arabic"/>
    <s v="Black"/>
    <s v="Full"/>
    <n v="2"/>
    <s v="Gas"/>
    <x v="0"/>
    <n v="63000"/>
    <s v="Dammam"/>
    <x v="1"/>
    <n v="174000"/>
    <n v="58000"/>
    <n v="142000"/>
  </r>
  <r>
    <n v="2644"/>
    <x v="11"/>
    <s v="Suburban"/>
    <n v="2016"/>
    <n v="9"/>
    <s v="Other"/>
    <s v="Bronze"/>
    <s v="Full"/>
    <n v="5.3"/>
    <s v="Gas"/>
    <x v="0"/>
    <n v="192000"/>
    <s v="Dammam"/>
    <x v="1"/>
    <n v="143000"/>
    <n v="58000"/>
    <n v="60000"/>
  </r>
  <r>
    <n v="2645"/>
    <x v="0"/>
    <s v="Previa"/>
    <n v="2004"/>
    <n v="21"/>
    <s v="Other"/>
    <s v="Another Color"/>
    <s v="Semi Full"/>
    <n v="1"/>
    <s v="Gas"/>
    <x v="0"/>
    <n v="300"/>
    <s v="Dammam"/>
    <x v="1"/>
    <n v="12000"/>
    <n v="58000"/>
    <n v="65000"/>
  </r>
  <r>
    <n v="2646"/>
    <x v="0"/>
    <s v="Land Cruiser"/>
    <n v="2019"/>
    <n v="6"/>
    <s v="Saudi"/>
    <s v="White"/>
    <s v="Full"/>
    <n v="4.5999999999999996"/>
    <s v="Gas"/>
    <x v="0"/>
    <n v="38000"/>
    <s v="Dammam"/>
    <x v="1"/>
    <n v="255000"/>
    <n v="58000"/>
    <n v="65000"/>
  </r>
  <r>
    <n v="2647"/>
    <x v="11"/>
    <s v="Tahoe"/>
    <n v="2010"/>
    <n v="15"/>
    <s v="Saudi"/>
    <s v="Black"/>
    <s v="Full"/>
    <n v="5.3"/>
    <s v="Gas"/>
    <x v="0"/>
    <n v="250000"/>
    <s v="Jeddah"/>
    <x v="3"/>
    <n v="55000"/>
    <n v="58000"/>
    <n v="60000"/>
  </r>
  <r>
    <n v="2648"/>
    <x v="0"/>
    <s v="4Runner"/>
    <n v="2018"/>
    <n v="7"/>
    <s v="Saudi"/>
    <s v="White"/>
    <s v="Full"/>
    <n v="6.1"/>
    <s v="Gas"/>
    <x v="0"/>
    <n v="115150"/>
    <s v="Jeddah"/>
    <x v="3"/>
    <n v="95000"/>
    <n v="58000"/>
    <n v="65000"/>
  </r>
  <r>
    <n v="2649"/>
    <x v="10"/>
    <s v="Accent"/>
    <n v="2018"/>
    <n v="7"/>
    <s v="Saudi"/>
    <s v="White"/>
    <s v="Standard"/>
    <n v="1.4"/>
    <s v="Gas"/>
    <x v="0"/>
    <n v="120000"/>
    <s v="Jeddah"/>
    <x v="3"/>
    <n v="32000"/>
    <n v="58000"/>
    <n v="42000"/>
  </r>
  <r>
    <n v="2650"/>
    <x v="14"/>
    <s v="Azkarra"/>
    <n v="2021"/>
    <n v="4"/>
    <s v="Saudi"/>
    <s v="White"/>
    <s v="Full"/>
    <n v="1.5"/>
    <s v="Gas"/>
    <x v="0"/>
    <n v="23000"/>
    <s v="Dammam"/>
    <x v="1"/>
    <n v="75000"/>
    <n v="58000"/>
    <n v="42500"/>
  </r>
  <r>
    <n v="2651"/>
    <x v="8"/>
    <s v="Rio"/>
    <n v="2014"/>
    <n v="11"/>
    <s v="Saudi"/>
    <s v="White"/>
    <s v="Standard"/>
    <n v="1.4"/>
    <s v="Gas"/>
    <x v="0"/>
    <n v="78000"/>
    <s v="Dammam"/>
    <x v="1"/>
    <n v="24000"/>
    <n v="58000"/>
    <n v="40000"/>
  </r>
  <r>
    <n v="2652"/>
    <x v="11"/>
    <s v="Malibu"/>
    <n v="2010"/>
    <n v="15"/>
    <s v="Saudi"/>
    <s v="Grey"/>
    <s v="Semi Full"/>
    <n v="2.5"/>
    <s v="Gas"/>
    <x v="0"/>
    <n v="135000"/>
    <s v="Al-Medina"/>
    <x v="2"/>
    <n v="10000"/>
    <n v="58000"/>
    <n v="60000"/>
  </r>
  <r>
    <n v="2653"/>
    <x v="4"/>
    <s v="Datsun"/>
    <n v="1989"/>
    <n v="36"/>
    <s v="Saudi"/>
    <s v="White"/>
    <s v="Standard"/>
    <n v="2.4"/>
    <s v="Gas"/>
    <x v="1"/>
    <n v="249"/>
    <s v="Riyadh"/>
    <x v="0"/>
    <n v="11000"/>
    <n v="58000"/>
    <n v="36500"/>
  </r>
  <r>
    <n v="2654"/>
    <x v="5"/>
    <s v="Yukon"/>
    <n v="2014"/>
    <n v="11"/>
    <s v="Saudi"/>
    <s v="White"/>
    <s v="Full"/>
    <n v="8"/>
    <s v="Gas"/>
    <x v="0"/>
    <n v="80000"/>
    <s v="Riyadh"/>
    <x v="0"/>
    <n v="120000"/>
    <n v="58000"/>
    <n v="72000"/>
  </r>
  <r>
    <n v="2655"/>
    <x v="15"/>
    <s v="Fluence"/>
    <n v="2015"/>
    <n v="10"/>
    <s v="Saudi"/>
    <s v="Grey"/>
    <s v="Semi Full"/>
    <n v="1.6"/>
    <s v="Gas"/>
    <x v="0"/>
    <n v="116633"/>
    <s v="Riyadh"/>
    <x v="0"/>
    <n v="25500"/>
    <n v="58000"/>
    <n v="26000"/>
  </r>
  <r>
    <n v="2656"/>
    <x v="32"/>
    <s v="CT6"/>
    <n v="2018"/>
    <n v="7"/>
    <s v="Saudi"/>
    <s v="Black"/>
    <s v="Full"/>
    <n v="3.6"/>
    <s v="Gas"/>
    <x v="0"/>
    <n v="27000"/>
    <s v="Riyadh"/>
    <x v="0"/>
    <n v="150000"/>
    <n v="58000"/>
    <n v="130000"/>
  </r>
  <r>
    <n v="2657"/>
    <x v="10"/>
    <s v="Accent"/>
    <n v="2014"/>
    <n v="11"/>
    <s v="Saudi"/>
    <s v="White"/>
    <s v="Full"/>
    <n v="1.6"/>
    <s v="Gas"/>
    <x v="0"/>
    <n v="324000"/>
    <s v="Taef"/>
    <x v="3"/>
    <n v="20000"/>
    <n v="58000"/>
    <n v="42000"/>
  </r>
  <r>
    <n v="2658"/>
    <x v="4"/>
    <s v="Datsun"/>
    <n v="2016"/>
    <n v="9"/>
    <s v="Saudi"/>
    <s v="White"/>
    <s v="Full"/>
    <n v="2.4"/>
    <s v="Gas"/>
    <x v="1"/>
    <n v="125000"/>
    <s v="Riyadh"/>
    <x v="0"/>
    <n v="47000"/>
    <n v="58000"/>
    <n v="36500"/>
  </r>
  <r>
    <n v="2659"/>
    <x v="10"/>
    <s v="Senta fe"/>
    <n v="2016"/>
    <n v="9"/>
    <s v="Saudi"/>
    <s v="Navy"/>
    <s v="Full"/>
    <n v="3.3"/>
    <s v="Gas"/>
    <x v="0"/>
    <n v="73115"/>
    <s v="Jeddah"/>
    <x v="3"/>
    <n v="85000"/>
    <n v="58000"/>
    <n v="42000"/>
  </r>
  <r>
    <n v="2660"/>
    <x v="3"/>
    <s v="Expedition"/>
    <n v="2015"/>
    <n v="10"/>
    <s v="Saudi"/>
    <s v="White"/>
    <s v="Semi Full"/>
    <n v="5.4"/>
    <s v="Gas"/>
    <x v="0"/>
    <n v="142000"/>
    <s v="Al-Ahsa"/>
    <x v="1"/>
    <n v="77000"/>
    <n v="58000"/>
    <n v="55000"/>
  </r>
  <r>
    <n v="2661"/>
    <x v="0"/>
    <s v="Land Cruiser"/>
    <n v="2011"/>
    <n v="14"/>
    <s v="Gulf Arabic"/>
    <s v="White"/>
    <s v="Full"/>
    <n v="4.5999999999999996"/>
    <s v="Gas"/>
    <x v="0"/>
    <n v="1060204"/>
    <s v="Jazan"/>
    <x v="11"/>
    <n v="115000"/>
    <n v="58000"/>
    <n v="65000"/>
  </r>
  <r>
    <n v="2662"/>
    <x v="11"/>
    <s v="Tahoe"/>
    <n v="2011"/>
    <n v="14"/>
    <s v="Saudi"/>
    <s v="Silver"/>
    <s v="Semi Full"/>
    <n v="5.3"/>
    <s v="Gas"/>
    <x v="0"/>
    <n v="275000"/>
    <s v="Aseer"/>
    <x v="4"/>
    <n v="40000"/>
    <n v="58000"/>
    <n v="60000"/>
  </r>
  <r>
    <n v="2663"/>
    <x v="4"/>
    <s v="Sunny"/>
    <n v="2018"/>
    <n v="7"/>
    <s v="Saudi"/>
    <s v="Grey"/>
    <s v="Standard"/>
    <n v="1.5"/>
    <s v="Gas"/>
    <x v="0"/>
    <n v="88000"/>
    <s v="Jeddah"/>
    <x v="3"/>
    <n v="24000"/>
    <n v="58000"/>
    <n v="36500"/>
  </r>
  <r>
    <n v="2664"/>
    <x v="8"/>
    <s v="K5"/>
    <n v="2021"/>
    <n v="4"/>
    <s v="Saudi"/>
    <s v="Grey"/>
    <s v="Semi Full"/>
    <n v="2.5"/>
    <s v="Gas"/>
    <x v="0"/>
    <n v="12000"/>
    <s v="Al-Ahsa"/>
    <x v="1"/>
    <n v="94000"/>
    <n v="58000"/>
    <n v="40000"/>
  </r>
  <r>
    <n v="2665"/>
    <x v="3"/>
    <s v="Taurus"/>
    <n v="2015"/>
    <n v="10"/>
    <s v="Saudi"/>
    <s v="Another Color"/>
    <s v="Semi Full"/>
    <n v="3.5"/>
    <s v="Gas"/>
    <x v="0"/>
    <n v="262000"/>
    <s v="Riyadh"/>
    <x v="0"/>
    <n v="55000"/>
    <n v="58000"/>
    <n v="55000"/>
  </r>
  <r>
    <n v="2666"/>
    <x v="35"/>
    <s v="Cayman"/>
    <n v="2008"/>
    <n v="17"/>
    <s v="Saudi"/>
    <s v="Blue"/>
    <s v="Full"/>
    <n v="2"/>
    <s v="Gas"/>
    <x v="0"/>
    <n v="66000"/>
    <s v="Dammam"/>
    <x v="1"/>
    <n v="70000"/>
    <n v="58000"/>
    <n v="138000"/>
  </r>
  <r>
    <n v="2667"/>
    <x v="0"/>
    <s v="Camry"/>
    <n v="2018"/>
    <n v="7"/>
    <s v="Saudi"/>
    <s v="Bronze"/>
    <s v="Standard"/>
    <n v="1.8"/>
    <s v="Gas"/>
    <x v="0"/>
    <n v="102"/>
    <s v="Qassim"/>
    <x v="6"/>
    <n v="52000"/>
    <n v="58000"/>
    <n v="65000"/>
  </r>
  <r>
    <n v="2668"/>
    <x v="0"/>
    <s v="Prado"/>
    <n v="2016"/>
    <n v="9"/>
    <s v="Saudi"/>
    <s v="Grey"/>
    <s v="Full"/>
    <n v="4"/>
    <s v="Gas"/>
    <x v="0"/>
    <n v="174000"/>
    <s v="Al-Medina"/>
    <x v="2"/>
    <n v="120000"/>
    <n v="58000"/>
    <n v="65000"/>
  </r>
  <r>
    <n v="2669"/>
    <x v="11"/>
    <s v="Tahoe"/>
    <n v="2014"/>
    <n v="11"/>
    <s v="Saudi"/>
    <s v="Silver"/>
    <s v="Semi Full"/>
    <n v="3.5"/>
    <s v="Gas"/>
    <x v="0"/>
    <n v="95560"/>
    <s v="Dammam"/>
    <x v="1"/>
    <n v="80000"/>
    <n v="58000"/>
    <n v="60000"/>
  </r>
  <r>
    <n v="2670"/>
    <x v="11"/>
    <s v="Tahoe"/>
    <n v="2015"/>
    <n v="10"/>
    <s v="Saudi"/>
    <s v="White"/>
    <s v="Semi Full"/>
    <n v="5.7"/>
    <s v="Gas"/>
    <x v="0"/>
    <n v="192036"/>
    <s v="Riyadh"/>
    <x v="0"/>
    <n v="110000"/>
    <n v="58000"/>
    <n v="60000"/>
  </r>
  <r>
    <n v="2671"/>
    <x v="0"/>
    <s v="Furniture"/>
    <n v="2015"/>
    <n v="10"/>
    <s v="Saudi"/>
    <s v="Grey"/>
    <s v="Semi Full"/>
    <n v="4"/>
    <s v="Gas"/>
    <x v="1"/>
    <n v="70346"/>
    <s v="Riyadh"/>
    <x v="0"/>
    <n v="80500"/>
    <n v="58000"/>
    <n v="65000"/>
  </r>
  <r>
    <n v="2672"/>
    <x v="3"/>
    <s v="Expedition"/>
    <n v="2012"/>
    <n v="13"/>
    <s v="Saudi"/>
    <s v="Black"/>
    <s v="Semi Full"/>
    <n v="5.4"/>
    <s v="Gas"/>
    <x v="0"/>
    <n v="161925"/>
    <s v="Riyadh"/>
    <x v="0"/>
    <n v="40000"/>
    <n v="58000"/>
    <n v="55000"/>
  </r>
  <r>
    <n v="2673"/>
    <x v="3"/>
    <s v="F150"/>
    <n v="2018"/>
    <n v="7"/>
    <s v="Saudi"/>
    <s v="Brown"/>
    <s v="Full"/>
    <n v="5"/>
    <s v="Gas"/>
    <x v="0"/>
    <n v="35000"/>
    <s v="Riyadh"/>
    <x v="0"/>
    <n v="195000"/>
    <n v="58000"/>
    <n v="55000"/>
  </r>
  <r>
    <n v="2674"/>
    <x v="4"/>
    <s v="KICKS"/>
    <n v="2020"/>
    <n v="5"/>
    <s v="Saudi"/>
    <s v="White"/>
    <s v="Standard"/>
    <n v="1.6"/>
    <s v="Gas"/>
    <x v="0"/>
    <n v="17000"/>
    <s v="Riyadh"/>
    <x v="0"/>
    <n v="52000"/>
    <n v="58000"/>
    <n v="36500"/>
  </r>
  <r>
    <n v="2675"/>
    <x v="0"/>
    <s v="Furniture"/>
    <n v="2018"/>
    <n v="7"/>
    <s v="Saudi"/>
    <s v="White"/>
    <s v="Semi Full"/>
    <n v="2.7"/>
    <s v="Gas"/>
    <x v="0"/>
    <n v="224000"/>
    <s v="Dammam"/>
    <x v="1"/>
    <n v="85000"/>
    <n v="58000"/>
    <n v="65000"/>
  </r>
  <r>
    <n v="2676"/>
    <x v="11"/>
    <s v="Malibu"/>
    <n v="2017"/>
    <n v="8"/>
    <s v="Gulf Arabic"/>
    <s v="Black"/>
    <s v="Full"/>
    <n v="2"/>
    <s v="Gas"/>
    <x v="0"/>
    <n v="62000"/>
    <s v="Riyadh"/>
    <x v="0"/>
    <n v="69000"/>
    <n v="58000"/>
    <n v="60000"/>
  </r>
  <r>
    <n v="2677"/>
    <x v="7"/>
    <s v="CLA"/>
    <n v="2020"/>
    <n v="5"/>
    <s v="Other"/>
    <s v="White"/>
    <s v="Standard"/>
    <n v="2"/>
    <s v="Gas"/>
    <x v="0"/>
    <n v="14000"/>
    <s v="Riyadh"/>
    <x v="0"/>
    <n v="217000"/>
    <n v="58000"/>
    <n v="145000"/>
  </r>
  <r>
    <n v="2678"/>
    <x v="13"/>
    <s v="Odyssey"/>
    <n v="2016"/>
    <n v="9"/>
    <s v="Saudi"/>
    <s v="Grey"/>
    <s v="Semi Full"/>
    <n v="3.5"/>
    <s v="Gas"/>
    <x v="0"/>
    <n v="185000"/>
    <s v="Riyadh"/>
    <x v="0"/>
    <n v="52000"/>
    <n v="58000"/>
    <n v="60500"/>
  </r>
  <r>
    <n v="2679"/>
    <x v="1"/>
    <s v="ES"/>
    <n v="2017"/>
    <n v="8"/>
    <s v="Other"/>
    <s v="White"/>
    <s v="Full"/>
    <n v="3"/>
    <s v="Gas"/>
    <x v="0"/>
    <n v="69000"/>
    <s v="Dammam"/>
    <x v="1"/>
    <n v="142000"/>
    <n v="58000"/>
    <n v="142000"/>
  </r>
  <r>
    <n v="2680"/>
    <x v="11"/>
    <s v="Tahoe"/>
    <n v="2011"/>
    <n v="14"/>
    <s v="Saudi"/>
    <s v="Brown"/>
    <s v="Semi Full"/>
    <n v="5.3"/>
    <s v="Gas"/>
    <x v="0"/>
    <n v="266000"/>
    <s v="Dammam"/>
    <x v="1"/>
    <n v="56000"/>
    <n v="58000"/>
    <n v="60000"/>
  </r>
  <r>
    <n v="2681"/>
    <x v="0"/>
    <s v="Land Cruiser"/>
    <n v="2018"/>
    <n v="7"/>
    <s v="Saudi"/>
    <s v="White"/>
    <s v="Full"/>
    <n v="3.8"/>
    <s v="Gas"/>
    <x v="0"/>
    <n v="60048"/>
    <s v="Jeddah"/>
    <x v="3"/>
    <n v="173000"/>
    <n v="58000"/>
    <n v="65000"/>
  </r>
  <r>
    <n v="2682"/>
    <x v="2"/>
    <s v="Wrangler"/>
    <n v="2020"/>
    <n v="5"/>
    <s v="Gulf Arabic"/>
    <s v="Black"/>
    <s v="Semi Full"/>
    <n v="3.6"/>
    <s v="Gas"/>
    <x v="0"/>
    <n v="4000"/>
    <s v="Dammam"/>
    <x v="1"/>
    <n v="190000"/>
    <n v="58000"/>
    <n v="83000"/>
  </r>
  <r>
    <n v="2683"/>
    <x v="0"/>
    <s v="Hilux"/>
    <n v="2016"/>
    <n v="9"/>
    <s v="Other"/>
    <s v="White"/>
    <s v="Full"/>
    <n v="2.7"/>
    <s v="Gas"/>
    <x v="0"/>
    <n v="208"/>
    <s v="Hail"/>
    <x v="8"/>
    <n v="77000"/>
    <n v="58000"/>
    <n v="65000"/>
  </r>
  <r>
    <n v="2684"/>
    <x v="5"/>
    <s v="Sierra"/>
    <n v="2015"/>
    <n v="10"/>
    <s v="Saudi"/>
    <s v="Silver"/>
    <s v="Standard"/>
    <n v="5.3"/>
    <s v="Gas"/>
    <x v="0"/>
    <n v="86000"/>
    <s v="Dammam"/>
    <x v="1"/>
    <n v="98000"/>
    <n v="58000"/>
    <n v="72000"/>
  </r>
  <r>
    <n v="2685"/>
    <x v="1"/>
    <s v="LX"/>
    <n v="2006"/>
    <n v="19"/>
    <s v="Other"/>
    <s v="Another Color"/>
    <s v="Full"/>
    <n v="4.7"/>
    <s v="Gas"/>
    <x v="0"/>
    <n v="246000"/>
    <s v="Jeddah"/>
    <x v="3"/>
    <n v="37000"/>
    <n v="58000"/>
    <n v="142000"/>
  </r>
  <r>
    <n v="2686"/>
    <x v="8"/>
    <s v="Sorento"/>
    <n v="2015"/>
    <n v="10"/>
    <s v="Saudi"/>
    <s v="Red"/>
    <s v="Semi Full"/>
    <n v="6"/>
    <s v="Gas"/>
    <x v="0"/>
    <n v="171000"/>
    <s v="Al-Ahsa"/>
    <x v="1"/>
    <n v="45000"/>
    <n v="58000"/>
    <n v="40000"/>
  </r>
  <r>
    <n v="2687"/>
    <x v="0"/>
    <s v="Prado"/>
    <n v="2013"/>
    <n v="12"/>
    <s v="Saudi"/>
    <s v="White"/>
    <s v="Semi Full"/>
    <n v="4"/>
    <s v="Gas"/>
    <x v="1"/>
    <n v="186000"/>
    <s v="Riyadh"/>
    <x v="0"/>
    <n v="55000"/>
    <n v="58000"/>
    <n v="65000"/>
  </r>
  <r>
    <n v="2688"/>
    <x v="4"/>
    <s v="Patrol"/>
    <n v="2015"/>
    <n v="10"/>
    <s v="Saudi"/>
    <s v="White"/>
    <s v="Semi Full"/>
    <n v="4.8"/>
    <s v="Gas"/>
    <x v="0"/>
    <n v="247000"/>
    <s v="Jeddah"/>
    <x v="3"/>
    <n v="75000"/>
    <n v="58000"/>
    <n v="36500"/>
  </r>
  <r>
    <n v="2689"/>
    <x v="26"/>
    <s v="Range Rover"/>
    <n v="2017"/>
    <n v="8"/>
    <s v="Gulf Arabic"/>
    <s v="Black"/>
    <s v="Full"/>
    <n v="5"/>
    <s v="Gas"/>
    <x v="0"/>
    <n v="90000"/>
    <s v="Riyadh"/>
    <x v="0"/>
    <n v="250000"/>
    <n v="58000"/>
    <n v="242500"/>
  </r>
  <r>
    <n v="2690"/>
    <x v="10"/>
    <s v="i40"/>
    <n v="2015"/>
    <n v="10"/>
    <s v="Saudi"/>
    <s v="White"/>
    <s v="Full"/>
    <n v="2"/>
    <s v="Gas"/>
    <x v="0"/>
    <n v="48000"/>
    <s v="Jeddah"/>
    <x v="3"/>
    <n v="47000"/>
    <n v="58000"/>
    <n v="42000"/>
  </r>
  <r>
    <n v="2691"/>
    <x v="0"/>
    <s v="Innova"/>
    <n v="2015"/>
    <n v="10"/>
    <s v="Saudi"/>
    <s v="White"/>
    <s v="Standard"/>
    <n v="2.7"/>
    <s v="Gas"/>
    <x v="0"/>
    <n v="250000"/>
    <s v="Makkah"/>
    <x v="3"/>
    <n v="38500"/>
    <n v="58000"/>
    <n v="65000"/>
  </r>
  <r>
    <n v="2692"/>
    <x v="10"/>
    <s v="H1"/>
    <n v="2014"/>
    <n v="11"/>
    <s v="Saudi"/>
    <s v="Grey"/>
    <s v="Full"/>
    <n v="2.4"/>
    <s v="Gas"/>
    <x v="0"/>
    <n v="185"/>
    <s v="Al-Medina"/>
    <x v="2"/>
    <n v="39000"/>
    <n v="58000"/>
    <n v="42000"/>
  </r>
  <r>
    <n v="2693"/>
    <x v="10"/>
    <s v="H1"/>
    <n v="2016"/>
    <n v="9"/>
    <s v="Saudi"/>
    <s v="Grey"/>
    <s v="Semi Full"/>
    <n v="2.4"/>
    <s v="Gas"/>
    <x v="0"/>
    <n v="201000"/>
    <s v="Jeddah"/>
    <x v="3"/>
    <n v="35000"/>
    <n v="58000"/>
    <n v="42000"/>
  </r>
  <r>
    <n v="2694"/>
    <x v="8"/>
    <s v="Carnival"/>
    <n v="2013"/>
    <n v="12"/>
    <s v="Saudi"/>
    <s v="White"/>
    <s v="Semi Full"/>
    <n v="3.5"/>
    <s v="Gas"/>
    <x v="0"/>
    <n v="256000"/>
    <s v="Al-Ahsa"/>
    <x v="1"/>
    <n v="28000"/>
    <n v="58000"/>
    <n v="40000"/>
  </r>
  <r>
    <n v="2695"/>
    <x v="10"/>
    <s v="Sonata"/>
    <n v="2018"/>
    <n v="7"/>
    <s v="Saudi"/>
    <s v="Bronze"/>
    <s v="Standard"/>
    <n v="2.4"/>
    <s v="Gas"/>
    <x v="0"/>
    <n v="200000"/>
    <s v="Aseer"/>
    <x v="4"/>
    <n v="1342"/>
    <n v="58000"/>
    <n v="42000"/>
  </r>
  <r>
    <n v="2696"/>
    <x v="10"/>
    <s v="Sonata"/>
    <n v="2018"/>
    <n v="7"/>
    <s v="Saudi"/>
    <s v="Brown"/>
    <s v="Standard"/>
    <n v="2.4"/>
    <s v="Gas"/>
    <x v="0"/>
    <n v="152000"/>
    <s v="Al-Medina"/>
    <x v="2"/>
    <n v="1312"/>
    <n v="58000"/>
    <n v="42000"/>
  </r>
  <r>
    <n v="2697"/>
    <x v="0"/>
    <s v="Yaris"/>
    <n v="2017"/>
    <n v="8"/>
    <s v="Saudi"/>
    <s v="Black"/>
    <s v="Semi Full"/>
    <n v="1.2"/>
    <s v="Gas"/>
    <x v="0"/>
    <n v="82000"/>
    <s v="Jeddah"/>
    <x v="3"/>
    <n v="34000"/>
    <n v="58000"/>
    <n v="65000"/>
  </r>
  <r>
    <n v="2698"/>
    <x v="11"/>
    <s v="Tahoe"/>
    <n v="2010"/>
    <n v="15"/>
    <s v="Saudi"/>
    <s v="Silver"/>
    <s v="Semi Full"/>
    <n v="5.3"/>
    <s v="Gas"/>
    <x v="0"/>
    <n v="272000"/>
    <s v="Riyadh"/>
    <x v="0"/>
    <n v="40000"/>
    <n v="58000"/>
    <n v="60000"/>
  </r>
  <r>
    <n v="2699"/>
    <x v="6"/>
    <s v="CX9"/>
    <n v="2015"/>
    <n v="10"/>
    <s v="Saudi"/>
    <s v="Blue"/>
    <s v="Full"/>
    <n v="2.5"/>
    <s v="Gas"/>
    <x v="0"/>
    <n v="115000"/>
    <s v="Jeddah"/>
    <x v="3"/>
    <n v="82000"/>
    <n v="58000"/>
    <n v="56000"/>
  </r>
  <r>
    <n v="2700"/>
    <x v="10"/>
    <s v="Sonata"/>
    <n v="2017"/>
    <n v="8"/>
    <s v="Other"/>
    <s v="Black"/>
    <s v="Semi Full"/>
    <n v="1.7"/>
    <s v="Diesel"/>
    <x v="0"/>
    <n v="82190"/>
    <s v="Qassim"/>
    <x v="6"/>
    <n v="63000"/>
    <n v="58000"/>
    <n v="42000"/>
  </r>
  <r>
    <n v="2701"/>
    <x v="0"/>
    <s v="Prado"/>
    <n v="2016"/>
    <n v="9"/>
    <s v="Saudi"/>
    <s v="White"/>
    <s v="Full"/>
    <n v="4"/>
    <s v="Gas"/>
    <x v="0"/>
    <n v="69900"/>
    <s v="Dammam"/>
    <x v="1"/>
    <n v="128000"/>
    <n v="58000"/>
    <n v="65000"/>
  </r>
  <r>
    <n v="2702"/>
    <x v="0"/>
    <s v="Land Cruiser"/>
    <n v="2007"/>
    <n v="18"/>
    <s v="Gulf Arabic"/>
    <s v="White"/>
    <s v="Semi Full"/>
    <n v="4.5"/>
    <s v="Gas"/>
    <x v="1"/>
    <n v="480000"/>
    <s v="Dammam"/>
    <x v="1"/>
    <n v="62000"/>
    <n v="58000"/>
    <n v="65000"/>
  </r>
  <r>
    <n v="2703"/>
    <x v="10"/>
    <s v="Accent"/>
    <n v="2017"/>
    <n v="8"/>
    <s v="Saudi"/>
    <s v="White"/>
    <s v="Standard"/>
    <n v="1.4"/>
    <s v="Gas"/>
    <x v="0"/>
    <n v="97700"/>
    <s v="Dammam"/>
    <x v="1"/>
    <n v="30000"/>
    <n v="58000"/>
    <n v="42000"/>
  </r>
  <r>
    <n v="2704"/>
    <x v="3"/>
    <s v="Victoria"/>
    <n v="2002"/>
    <n v="23"/>
    <s v="Saudi"/>
    <s v="Oily"/>
    <s v="Standard"/>
    <n v="4.5999999999999996"/>
    <s v="Gas"/>
    <x v="0"/>
    <n v="368000"/>
    <s v="Aseer"/>
    <x v="4"/>
    <n v="10000"/>
    <n v="58000"/>
    <n v="55000"/>
  </r>
  <r>
    <n v="2705"/>
    <x v="0"/>
    <s v="Hilux"/>
    <n v="2016"/>
    <n v="9"/>
    <s v="Saudi"/>
    <s v="White"/>
    <s v="Standard"/>
    <n v="2.7"/>
    <s v="Gas"/>
    <x v="1"/>
    <n v="155000"/>
    <s v="Jeddah"/>
    <x v="3"/>
    <n v="75000"/>
    <n v="58000"/>
    <n v="65000"/>
  </r>
  <r>
    <n v="2706"/>
    <x v="0"/>
    <s v="Corolla"/>
    <n v="2015"/>
    <n v="10"/>
    <s v="Saudi"/>
    <s v="Blue"/>
    <s v="Full"/>
    <n v="1.6"/>
    <s v="Gas"/>
    <x v="0"/>
    <n v="90000"/>
    <s v="Tabouk"/>
    <x v="5"/>
    <n v="45000"/>
    <n v="58000"/>
    <n v="65000"/>
  </r>
  <r>
    <n v="2707"/>
    <x v="0"/>
    <s v="Innova"/>
    <n v="2017"/>
    <n v="8"/>
    <s v="Saudi"/>
    <s v="White"/>
    <s v="Standard"/>
    <n v="2.7"/>
    <s v="Gas"/>
    <x v="0"/>
    <n v="57482"/>
    <s v="Riyadh"/>
    <x v="0"/>
    <n v="69500"/>
    <n v="58000"/>
    <n v="65000"/>
  </r>
  <r>
    <n v="2708"/>
    <x v="6"/>
    <n v="6"/>
    <n v="2017"/>
    <n v="8"/>
    <s v="Gulf Arabic"/>
    <s v="White"/>
    <s v="Standard"/>
    <n v="2.5"/>
    <s v="Gas"/>
    <x v="0"/>
    <n v="48004"/>
    <s v="Riyadh"/>
    <x v="0"/>
    <n v="55000"/>
    <n v="58000"/>
    <n v="56000"/>
  </r>
  <r>
    <n v="2709"/>
    <x v="1"/>
    <s v="ES"/>
    <n v="2015"/>
    <n v="10"/>
    <s v="Gulf Arabic"/>
    <s v="Black"/>
    <s v="Full"/>
    <n v="3.5"/>
    <s v="Gas"/>
    <x v="0"/>
    <n v="158792"/>
    <s v="Taef"/>
    <x v="3"/>
    <n v="78000"/>
    <n v="58000"/>
    <n v="142000"/>
  </r>
  <r>
    <n v="2710"/>
    <x v="10"/>
    <s v="H1"/>
    <n v="2018"/>
    <n v="7"/>
    <s v="Saudi"/>
    <s v="Silver"/>
    <s v="Standard"/>
    <n v="2.4"/>
    <s v="Gas"/>
    <x v="0"/>
    <n v="88826"/>
    <s v="Riyadh"/>
    <x v="0"/>
    <n v="60500"/>
    <n v="58000"/>
    <n v="42000"/>
  </r>
  <r>
    <n v="2711"/>
    <x v="18"/>
    <s v="G70"/>
    <n v="2016"/>
    <n v="9"/>
    <s v="Saudi"/>
    <s v="Grey"/>
    <s v="Standard"/>
    <n v="2"/>
    <s v="Gas"/>
    <x v="0"/>
    <n v="300000"/>
    <s v="Riyadh"/>
    <x v="0"/>
    <n v="65000"/>
    <n v="58000"/>
    <n v="88000"/>
  </r>
  <r>
    <n v="2712"/>
    <x v="0"/>
    <s v="FJ"/>
    <n v="2014"/>
    <n v="11"/>
    <s v="Saudi"/>
    <s v="Another Color"/>
    <s v="Semi Full"/>
    <n v="4"/>
    <s v="Gas"/>
    <x v="0"/>
    <n v="199000"/>
    <s v="Dammam"/>
    <x v="1"/>
    <n v="95000"/>
    <n v="58000"/>
    <n v="65000"/>
  </r>
  <r>
    <n v="2713"/>
    <x v="0"/>
    <s v="Camry"/>
    <n v="2019"/>
    <n v="6"/>
    <s v="Saudi"/>
    <s v="White"/>
    <s v="Full"/>
    <n v="2.5"/>
    <s v="Gas"/>
    <x v="0"/>
    <n v="36000"/>
    <s v="Aseer"/>
    <x v="4"/>
    <n v="95000"/>
    <n v="58000"/>
    <n v="65000"/>
  </r>
  <r>
    <n v="2714"/>
    <x v="0"/>
    <s v="Furniture"/>
    <n v="2020"/>
    <n v="5"/>
    <s v="Saudi"/>
    <s v="White"/>
    <s v="Semi Full"/>
    <n v="2.7"/>
    <s v="Gas"/>
    <x v="0"/>
    <n v="28000"/>
    <s v="Dammam"/>
    <x v="1"/>
    <n v="110000"/>
    <n v="58000"/>
    <n v="65000"/>
  </r>
  <r>
    <n v="2715"/>
    <x v="0"/>
    <s v="Camry"/>
    <n v="2013"/>
    <n v="12"/>
    <s v="Saudi"/>
    <s v="Blue"/>
    <s v="Full"/>
    <n v="2.4"/>
    <s v="Gas"/>
    <x v="0"/>
    <n v="180500"/>
    <s v="Jeddah"/>
    <x v="3"/>
    <n v="38000"/>
    <n v="58000"/>
    <n v="65000"/>
  </r>
  <r>
    <n v="2716"/>
    <x v="39"/>
    <s v="D-MAX"/>
    <n v="2010"/>
    <n v="15"/>
    <s v="Saudi"/>
    <s v="White"/>
    <s v="Standard"/>
    <n v="2.5"/>
    <s v="Diesel"/>
    <x v="1"/>
    <n v="380000"/>
    <s v="Dammam"/>
    <x v="1"/>
    <n v="29000"/>
    <n v="58000"/>
    <n v="55500"/>
  </r>
  <r>
    <n v="2717"/>
    <x v="0"/>
    <s v="Camry"/>
    <n v="2016"/>
    <n v="9"/>
    <s v="Saudi"/>
    <s v="White"/>
    <s v="Full"/>
    <n v="2.5"/>
    <s v="Gas"/>
    <x v="0"/>
    <n v="155000"/>
    <s v="Qassim"/>
    <x v="6"/>
    <n v="52000"/>
    <n v="58000"/>
    <n v="65000"/>
  </r>
  <r>
    <n v="2718"/>
    <x v="4"/>
    <s v="Maxima"/>
    <n v="2016"/>
    <n v="9"/>
    <s v="Saudi"/>
    <s v="White"/>
    <s v="Full"/>
    <n v="3.5"/>
    <s v="Gas"/>
    <x v="0"/>
    <n v="155000"/>
    <s v="Riyadh"/>
    <x v="0"/>
    <n v="65000"/>
    <n v="58000"/>
    <n v="36500"/>
  </r>
  <r>
    <n v="2719"/>
    <x v="49"/>
    <s v="Quattroporte"/>
    <n v="2015"/>
    <n v="10"/>
    <s v="Saudi"/>
    <s v="Navy"/>
    <s v="Full"/>
    <n v="3"/>
    <s v="Gas"/>
    <x v="0"/>
    <n v="125000"/>
    <s v="Dammam"/>
    <x v="1"/>
    <n v="125000"/>
    <n v="58000"/>
    <n v="148250"/>
  </r>
  <r>
    <n v="2720"/>
    <x v="0"/>
    <s v="Innova"/>
    <n v="2017"/>
    <n v="8"/>
    <s v="Saudi"/>
    <s v="White"/>
    <s v="Full"/>
    <n v="2.7"/>
    <s v="Gas"/>
    <x v="0"/>
    <n v="139400"/>
    <s v="Tabouk"/>
    <x v="5"/>
    <n v="58000"/>
    <n v="58000"/>
    <n v="65000"/>
  </r>
  <r>
    <n v="2721"/>
    <x v="20"/>
    <n v="5"/>
    <n v="2020"/>
    <n v="5"/>
    <s v="Saudi"/>
    <s v="Golden"/>
    <s v="Full"/>
    <n v="1.5"/>
    <s v="Gas"/>
    <x v="0"/>
    <n v="15000"/>
    <s v="Yanbu"/>
    <x v="2"/>
    <n v="41000"/>
    <n v="58000"/>
    <n v="48000"/>
  </r>
  <r>
    <n v="2722"/>
    <x v="23"/>
    <s v="A8"/>
    <n v="2015"/>
    <n v="10"/>
    <s v="Other"/>
    <s v="Silver"/>
    <s v="Full"/>
    <n v="3"/>
    <s v="Gas"/>
    <x v="0"/>
    <n v="9400"/>
    <s v="Riyadh"/>
    <x v="0"/>
    <n v="110000"/>
    <n v="58000"/>
    <n v="91000"/>
  </r>
  <r>
    <n v="2723"/>
    <x v="0"/>
    <s v="FJ"/>
    <n v="2014"/>
    <n v="11"/>
    <s v="Other"/>
    <s v="Oily"/>
    <s v="Full"/>
    <n v="4"/>
    <s v="Gas"/>
    <x v="0"/>
    <n v="149000"/>
    <s v="Riyadh"/>
    <x v="0"/>
    <n v="75000"/>
    <n v="58000"/>
    <n v="65000"/>
  </r>
  <r>
    <n v="2724"/>
    <x v="41"/>
    <s v="Other"/>
    <n v="2020"/>
    <n v="5"/>
    <s v="Other"/>
    <s v="Black"/>
    <s v="Standard"/>
    <n v="1.1000000000000001"/>
    <s v="Gas"/>
    <x v="1"/>
    <n v="2848"/>
    <s v="Al-Baha"/>
    <x v="4"/>
    <n v="2000"/>
    <n v="58000"/>
    <n v="32500"/>
  </r>
  <r>
    <n v="2725"/>
    <x v="11"/>
    <s v="Suburban"/>
    <n v="2009"/>
    <n v="16"/>
    <s v="Saudi"/>
    <s v="White"/>
    <s v="Standard"/>
    <n v="5.3"/>
    <s v="Gas"/>
    <x v="0"/>
    <n v="255"/>
    <s v="Riyadh"/>
    <x v="0"/>
    <n v="36000"/>
    <n v="58000"/>
    <n v="60000"/>
  </r>
  <r>
    <n v="2726"/>
    <x v="10"/>
    <s v="Accent"/>
    <n v="2017"/>
    <n v="8"/>
    <s v="Saudi"/>
    <s v="White"/>
    <s v="Standard"/>
    <n v="1.4"/>
    <s v="Gas"/>
    <x v="0"/>
    <n v="116000"/>
    <s v="Dammam"/>
    <x v="1"/>
    <n v="32000"/>
    <n v="58000"/>
    <n v="42000"/>
  </r>
  <r>
    <n v="2727"/>
    <x v="0"/>
    <s v="Innova"/>
    <n v="2017"/>
    <n v="8"/>
    <s v="Saudi"/>
    <s v="White"/>
    <s v="Standard"/>
    <n v="2.7"/>
    <s v="Gas"/>
    <x v="0"/>
    <n v="106377"/>
    <s v="Riyadh"/>
    <x v="0"/>
    <n v="69500"/>
    <n v="58000"/>
    <n v="65000"/>
  </r>
  <r>
    <n v="2728"/>
    <x v="13"/>
    <s v="Civic"/>
    <n v="2017"/>
    <n v="8"/>
    <s v="Saudi"/>
    <s v="Silver"/>
    <s v="Standard"/>
    <n v="1.6"/>
    <s v="Gas"/>
    <x v="0"/>
    <n v="86000"/>
    <s v="Makkah"/>
    <x v="3"/>
    <n v="40000"/>
    <n v="58000"/>
    <n v="60500"/>
  </r>
  <r>
    <n v="2729"/>
    <x v="7"/>
    <s v="A"/>
    <n v="2020"/>
    <n v="5"/>
    <s v="Saudi"/>
    <s v="Black"/>
    <s v="Standard"/>
    <n v="2"/>
    <s v="Gas"/>
    <x v="0"/>
    <n v="10770"/>
    <s v="Jeddah"/>
    <x v="3"/>
    <n v="165000"/>
    <n v="58000"/>
    <n v="145000"/>
  </r>
  <r>
    <n v="2730"/>
    <x v="5"/>
    <s v="Yukon"/>
    <n v="2007"/>
    <n v="18"/>
    <s v="Saudi"/>
    <s v="Black"/>
    <s v="Semi Full"/>
    <n v="5.3"/>
    <s v="Gas"/>
    <x v="0"/>
    <n v="359000"/>
    <s v="Riyadh"/>
    <x v="0"/>
    <n v="38000"/>
    <n v="58000"/>
    <n v="72000"/>
  </r>
  <r>
    <n v="2731"/>
    <x v="0"/>
    <s v="Land Cruiser"/>
    <n v="2019"/>
    <n v="6"/>
    <s v="Gulf Arabic"/>
    <s v="White"/>
    <s v="Full"/>
    <n v="4"/>
    <s v="Gas"/>
    <x v="0"/>
    <n v="30000"/>
    <s v="Riyadh"/>
    <x v="0"/>
    <n v="194500"/>
    <n v="58000"/>
    <n v="65000"/>
  </r>
  <r>
    <n v="2732"/>
    <x v="5"/>
    <s v="Sierra"/>
    <n v="2002"/>
    <n v="23"/>
    <s v="Gulf Arabic"/>
    <s v="White"/>
    <s v="Standard"/>
    <n v="1.4"/>
    <s v="Gas"/>
    <x v="1"/>
    <n v="252000"/>
    <s v="Makkah"/>
    <x v="3"/>
    <n v="12500"/>
    <n v="58000"/>
    <n v="72000"/>
  </r>
  <r>
    <n v="2733"/>
    <x v="10"/>
    <s v="Sonata"/>
    <n v="2018"/>
    <n v="7"/>
    <s v="Saudi"/>
    <s v="Brown"/>
    <s v="Standard"/>
    <n v="2.4"/>
    <s v="Gas"/>
    <x v="0"/>
    <n v="120966"/>
    <s v="Riyadh"/>
    <x v="0"/>
    <n v="49000"/>
    <n v="58000"/>
    <n v="42000"/>
  </r>
  <r>
    <n v="2734"/>
    <x v="5"/>
    <s v="Sierra"/>
    <n v="2015"/>
    <n v="10"/>
    <s v="Saudi"/>
    <s v="Silver"/>
    <s v="Full"/>
    <n v="4.4000000000000004"/>
    <s v="Gas"/>
    <x v="0"/>
    <n v="76000"/>
    <s v="Dammam"/>
    <x v="1"/>
    <n v="100000"/>
    <n v="58000"/>
    <n v="72000"/>
  </r>
  <r>
    <n v="2735"/>
    <x v="0"/>
    <s v="Furniture"/>
    <n v="2020"/>
    <n v="5"/>
    <s v="Saudi"/>
    <s v="White"/>
    <s v="Standard"/>
    <n v="2.7"/>
    <s v="Gas"/>
    <x v="0"/>
    <n v="1200"/>
    <s v="Jeddah"/>
    <x v="3"/>
    <n v="110000"/>
    <n v="58000"/>
    <n v="65000"/>
  </r>
  <r>
    <n v="2736"/>
    <x v="0"/>
    <s v="Yaris"/>
    <n v="2015"/>
    <n v="10"/>
    <s v="Saudi"/>
    <s v="Black"/>
    <s v="Full"/>
    <n v="1.5"/>
    <s v="Gas"/>
    <x v="0"/>
    <n v="204000"/>
    <s v="Riyadh"/>
    <x v="0"/>
    <n v="27500"/>
    <n v="58000"/>
    <n v="65000"/>
  </r>
  <r>
    <n v="2737"/>
    <x v="4"/>
    <s v="Altima"/>
    <n v="2013"/>
    <n v="12"/>
    <s v="Saudi"/>
    <s v="White"/>
    <s v="Semi Full"/>
    <n v="2.5"/>
    <s v="Gas"/>
    <x v="0"/>
    <n v="134000"/>
    <s v="Jeddah"/>
    <x v="3"/>
    <n v="35000"/>
    <n v="58000"/>
    <n v="36500"/>
  </r>
  <r>
    <n v="2738"/>
    <x v="10"/>
    <s v="Sonata"/>
    <n v="2016"/>
    <n v="9"/>
    <s v="Gulf Arabic"/>
    <s v="Blue"/>
    <s v="Full"/>
    <n v="2.4"/>
    <s v="Gas"/>
    <x v="0"/>
    <n v="76000"/>
    <s v="Riyadh"/>
    <x v="0"/>
    <n v="68000"/>
    <n v="58000"/>
    <n v="42000"/>
  </r>
  <r>
    <n v="2739"/>
    <x v="0"/>
    <s v="Corolla"/>
    <n v="2015"/>
    <n v="10"/>
    <s v="Gulf Arabic"/>
    <s v="Blue"/>
    <s v="Full"/>
    <n v="1.6"/>
    <s v="Gas"/>
    <x v="0"/>
    <n v="90000"/>
    <s v="Tabouk"/>
    <x v="5"/>
    <n v="45000"/>
    <n v="58000"/>
    <n v="65000"/>
  </r>
  <r>
    <n v="2740"/>
    <x v="36"/>
    <s v="Grand Marquis"/>
    <n v="2001"/>
    <n v="24"/>
    <s v="Other"/>
    <s v="Blue"/>
    <s v="Semi Full"/>
    <n v="4.5999999999999996"/>
    <s v="Gas"/>
    <x v="0"/>
    <n v="33000"/>
    <s v="Riyadh"/>
    <x v="0"/>
    <n v="6000"/>
    <n v="58000"/>
    <n v="19000"/>
  </r>
  <r>
    <n v="2741"/>
    <x v="8"/>
    <s v="Cerato"/>
    <n v="2015"/>
    <n v="10"/>
    <s v="Saudi"/>
    <s v="White"/>
    <s v="Standard"/>
    <n v="1.6"/>
    <s v="Gas"/>
    <x v="0"/>
    <n v="120000"/>
    <s v="Arar"/>
    <x v="10"/>
    <n v="25000"/>
    <n v="58000"/>
    <n v="40000"/>
  </r>
  <r>
    <n v="2742"/>
    <x v="0"/>
    <s v="Yaris"/>
    <n v="2019"/>
    <n v="6"/>
    <s v="Saudi"/>
    <s v="White"/>
    <s v="Standard"/>
    <n v="1.5"/>
    <s v="Gas"/>
    <x v="0"/>
    <n v="30000"/>
    <s v="Dammam"/>
    <x v="1"/>
    <n v="46000"/>
    <n v="58000"/>
    <n v="65000"/>
  </r>
  <r>
    <n v="2743"/>
    <x v="0"/>
    <s v="Avalon"/>
    <n v="2015"/>
    <n v="10"/>
    <s v="Saudi"/>
    <s v="White"/>
    <s v="Semi Full"/>
    <n v="3.5"/>
    <s v="Gas"/>
    <x v="0"/>
    <n v="167"/>
    <s v="Riyadh"/>
    <x v="0"/>
    <n v="51000"/>
    <n v="58000"/>
    <n v="65000"/>
  </r>
  <r>
    <n v="2744"/>
    <x v="0"/>
    <s v="Camry"/>
    <n v="2016"/>
    <n v="9"/>
    <s v="Gulf Arabic"/>
    <s v="White"/>
    <s v="Standard"/>
    <n v="2.5"/>
    <s v="Gas"/>
    <x v="0"/>
    <n v="73000"/>
    <s v="Qassim"/>
    <x v="6"/>
    <n v="61000"/>
    <n v="58000"/>
    <n v="65000"/>
  </r>
  <r>
    <n v="2745"/>
    <x v="0"/>
    <s v="Camry"/>
    <n v="2020"/>
    <n v="5"/>
    <s v="Saudi"/>
    <s v="White"/>
    <s v="Full"/>
    <n v="3.5"/>
    <s v="Gas"/>
    <x v="0"/>
    <n v="26000"/>
    <s v="Dammam"/>
    <x v="1"/>
    <n v="126000"/>
    <n v="58000"/>
    <n v="65000"/>
  </r>
  <r>
    <n v="2746"/>
    <x v="10"/>
    <s v="Elantra"/>
    <n v="2016"/>
    <n v="9"/>
    <s v="Other"/>
    <s v="White"/>
    <s v="Full"/>
    <n v="1.6"/>
    <s v="Diesel"/>
    <x v="0"/>
    <n v="101715"/>
    <s v="Qassim"/>
    <x v="6"/>
    <n v="52000"/>
    <n v="58000"/>
    <n v="42000"/>
  </r>
  <r>
    <n v="2747"/>
    <x v="11"/>
    <s v="Caprice"/>
    <n v="2013"/>
    <n v="12"/>
    <s v="Saudi"/>
    <s v="Black"/>
    <s v="Full"/>
    <n v="5.7"/>
    <s v="Gas"/>
    <x v="0"/>
    <n v="148316"/>
    <s v="Dammam"/>
    <x v="1"/>
    <n v="65000"/>
    <n v="58000"/>
    <n v="60000"/>
  </r>
  <r>
    <n v="2748"/>
    <x v="5"/>
    <s v="Yukon"/>
    <n v="2011"/>
    <n v="14"/>
    <s v="Saudi"/>
    <s v="Silver"/>
    <s v="Standard"/>
    <n v="5.3"/>
    <s v="Gas"/>
    <x v="0"/>
    <n v="401000"/>
    <s v="Riyadh"/>
    <x v="0"/>
    <n v="52000"/>
    <n v="58000"/>
    <n v="72000"/>
  </r>
  <r>
    <n v="2749"/>
    <x v="0"/>
    <s v="Land Cruiser"/>
    <n v="2020"/>
    <n v="5"/>
    <s v="Saudi"/>
    <s v="White"/>
    <s v="Semi Full"/>
    <n v="4"/>
    <s v="Gas"/>
    <x v="0"/>
    <n v="10000"/>
    <s v="Jazan"/>
    <x v="11"/>
    <n v="200000"/>
    <n v="58000"/>
    <n v="65000"/>
  </r>
  <r>
    <n v="2750"/>
    <x v="3"/>
    <s v="Explorer"/>
    <n v="2006"/>
    <n v="19"/>
    <s v="Other"/>
    <s v="Grey"/>
    <s v="Semi Full"/>
    <n v="3.5"/>
    <s v="Gas"/>
    <x v="0"/>
    <n v="405000"/>
    <s v="Riyadh"/>
    <x v="0"/>
    <n v="18000"/>
    <n v="58000"/>
    <n v="55000"/>
  </r>
  <r>
    <n v="2751"/>
    <x v="11"/>
    <s v="Silverado"/>
    <n v="2018"/>
    <n v="7"/>
    <s v="Saudi"/>
    <s v="White"/>
    <s v="Standard"/>
    <n v="5.3"/>
    <s v="Gas"/>
    <x v="0"/>
    <n v="57000"/>
    <s v="Dammam"/>
    <x v="1"/>
    <n v="89000"/>
    <n v="58000"/>
    <n v="60000"/>
  </r>
  <r>
    <n v="2752"/>
    <x v="0"/>
    <s v="Hilux"/>
    <n v="2007"/>
    <n v="18"/>
    <s v="Saudi"/>
    <s v="White"/>
    <s v="Full"/>
    <n v="2.7"/>
    <s v="Diesel"/>
    <x v="1"/>
    <n v="445250"/>
    <s v="Wadi Dawasir"/>
    <x v="0"/>
    <n v="50000"/>
    <n v="58000"/>
    <n v="65000"/>
  </r>
  <r>
    <n v="2753"/>
    <x v="21"/>
    <s v="Charger"/>
    <n v="2017"/>
    <n v="8"/>
    <s v="Saudi"/>
    <s v="Grey"/>
    <s v="Full"/>
    <n v="3.6"/>
    <s v="Gas"/>
    <x v="0"/>
    <n v="140000"/>
    <s v="Dammam"/>
    <x v="1"/>
    <n v="80000"/>
    <n v="58000"/>
    <n v="71000"/>
  </r>
  <r>
    <n v="2754"/>
    <x v="0"/>
    <s v="Land Cruiser"/>
    <n v="2019"/>
    <n v="6"/>
    <s v="Saudi"/>
    <s v="White"/>
    <s v="Semi Full"/>
    <n v="4.5999999999999996"/>
    <s v="Gas"/>
    <x v="0"/>
    <n v="41000"/>
    <s v="Riyadh"/>
    <x v="0"/>
    <n v="190000"/>
    <n v="58000"/>
    <n v="65000"/>
  </r>
  <r>
    <n v="2755"/>
    <x v="8"/>
    <s v="Mohave"/>
    <n v="2014"/>
    <n v="11"/>
    <s v="Saudi"/>
    <s v="White"/>
    <s v="Full"/>
    <n v="3.8"/>
    <s v="Gas"/>
    <x v="0"/>
    <n v="200350"/>
    <s v="Al-Ahsa"/>
    <x v="1"/>
    <n v="40000"/>
    <n v="58000"/>
    <n v="40000"/>
  </r>
  <r>
    <n v="2756"/>
    <x v="11"/>
    <s v="Tahoe"/>
    <n v="2013"/>
    <n v="12"/>
    <s v="Saudi"/>
    <s v="Brown"/>
    <s v="Semi Full"/>
    <n v="5.3"/>
    <s v="Gas"/>
    <x v="0"/>
    <n v="200000"/>
    <s v="Riyadh"/>
    <x v="0"/>
    <n v="55000"/>
    <n v="58000"/>
    <n v="60000"/>
  </r>
  <r>
    <n v="2757"/>
    <x v="4"/>
    <s v="Datsun"/>
    <n v="2011"/>
    <n v="14"/>
    <s v="Saudi"/>
    <s v="White"/>
    <s v="Semi Full"/>
    <n v="1.6"/>
    <s v="Gas"/>
    <x v="1"/>
    <n v="390"/>
    <s v="Qassim"/>
    <x v="6"/>
    <n v="23500"/>
    <n v="58000"/>
    <n v="36500"/>
  </r>
  <r>
    <n v="2758"/>
    <x v="0"/>
    <s v="Prado"/>
    <n v="2020"/>
    <n v="5"/>
    <s v="Saudi"/>
    <s v="White"/>
    <s v="Semi Full"/>
    <n v="4"/>
    <s v="Gas"/>
    <x v="0"/>
    <n v="17000"/>
    <s v="Dammam"/>
    <x v="1"/>
    <n v="173000"/>
    <n v="58000"/>
    <n v="65000"/>
  </r>
  <r>
    <n v="2759"/>
    <x v="0"/>
    <s v="Hilux"/>
    <n v="2019"/>
    <n v="6"/>
    <s v="Saudi"/>
    <s v="White"/>
    <s v="Full"/>
    <n v="2.7"/>
    <s v="Gas"/>
    <x v="1"/>
    <n v="28000"/>
    <s v="Aseer"/>
    <x v="4"/>
    <n v="72500"/>
    <n v="58000"/>
    <n v="65000"/>
  </r>
  <r>
    <n v="2760"/>
    <x v="6"/>
    <n v="6"/>
    <n v="2017"/>
    <n v="8"/>
    <s v="Saudi"/>
    <s v="Another Color"/>
    <s v="Semi Full"/>
    <n v="2.5"/>
    <s v="Gas"/>
    <x v="0"/>
    <n v="106000"/>
    <s v="Jeddah"/>
    <x v="3"/>
    <n v="56000"/>
    <n v="58000"/>
    <n v="56000"/>
  </r>
  <r>
    <n v="2761"/>
    <x v="21"/>
    <s v="Ram"/>
    <n v="2019"/>
    <n v="6"/>
    <s v="Saudi"/>
    <s v="White"/>
    <s v="Standard"/>
    <n v="2.5"/>
    <s v="Diesel"/>
    <x v="1"/>
    <n v="65000"/>
    <s v="Dammam"/>
    <x v="1"/>
    <n v="50000"/>
    <n v="58000"/>
    <n v="71000"/>
  </r>
  <r>
    <n v="2762"/>
    <x v="24"/>
    <s v="The 7"/>
    <n v="2011"/>
    <n v="14"/>
    <s v="Saudi"/>
    <s v="White"/>
    <s v="Full"/>
    <n v="2"/>
    <s v="Gas"/>
    <x v="0"/>
    <n v="115"/>
    <s v="Jeddah"/>
    <x v="3"/>
    <n v="65000"/>
    <n v="58000"/>
    <n v="110000"/>
  </r>
  <r>
    <n v="2763"/>
    <x v="21"/>
    <s v="Charger"/>
    <n v="2018"/>
    <n v="7"/>
    <s v="Saudi"/>
    <s v="Grey"/>
    <s v="Semi Full"/>
    <n v="3.6"/>
    <s v="Gas"/>
    <x v="0"/>
    <n v="124000"/>
    <s v="Al-Ahsa"/>
    <x v="1"/>
    <n v="99000"/>
    <n v="58000"/>
    <n v="71000"/>
  </r>
  <r>
    <n v="2764"/>
    <x v="7"/>
    <s v="S"/>
    <n v="2018"/>
    <n v="7"/>
    <s v="Saudi"/>
    <s v="White"/>
    <s v="Full"/>
    <n v="4.5"/>
    <s v="Gas"/>
    <x v="0"/>
    <n v="83000"/>
    <s v="Jeddah"/>
    <x v="3"/>
    <n v="315000"/>
    <n v="58000"/>
    <n v="145000"/>
  </r>
  <r>
    <n v="2765"/>
    <x v="0"/>
    <s v="Yaris"/>
    <n v="2019"/>
    <n v="6"/>
    <s v="Saudi"/>
    <s v="Grey"/>
    <s v="Standard"/>
    <n v="1.5"/>
    <s v="Gas"/>
    <x v="0"/>
    <n v="70000"/>
    <s v="Dammam"/>
    <x v="1"/>
    <n v="39000"/>
    <n v="58000"/>
    <n v="65000"/>
  </r>
  <r>
    <n v="2766"/>
    <x v="24"/>
    <s v="X"/>
    <n v="2015"/>
    <n v="10"/>
    <s v="Gulf Arabic"/>
    <s v="White"/>
    <s v="Full"/>
    <n v="1.6"/>
    <s v="Gas"/>
    <x v="0"/>
    <n v="72000"/>
    <s v="Riyadh"/>
    <x v="0"/>
    <n v="170000"/>
    <n v="58000"/>
    <n v="110000"/>
  </r>
  <r>
    <n v="2767"/>
    <x v="5"/>
    <s v="Sierra"/>
    <n v="2015"/>
    <n v="10"/>
    <s v="Saudi"/>
    <s v="Black"/>
    <s v="Full"/>
    <n v="5.3"/>
    <s v="Gas"/>
    <x v="0"/>
    <n v="196"/>
    <s v="Khobar"/>
    <x v="1"/>
    <n v="75000"/>
    <n v="58000"/>
    <n v="72000"/>
  </r>
  <r>
    <n v="2768"/>
    <x v="5"/>
    <s v="Yukon"/>
    <n v="2015"/>
    <n v="10"/>
    <s v="Saudi"/>
    <s v="White"/>
    <s v="Full"/>
    <n v="6.2"/>
    <s v="Gas"/>
    <x v="0"/>
    <n v="168576"/>
    <s v="Riyadh"/>
    <x v="0"/>
    <n v="150000"/>
    <n v="58000"/>
    <n v="72000"/>
  </r>
  <r>
    <n v="2769"/>
    <x v="10"/>
    <s v="Sonata"/>
    <n v="2018"/>
    <n v="7"/>
    <s v="Saudi"/>
    <s v="White"/>
    <s v="Standard"/>
    <n v="2.4"/>
    <s v="Gas"/>
    <x v="0"/>
    <n v="48933"/>
    <s v="Riyadh"/>
    <x v="0"/>
    <n v="50000"/>
    <n v="58000"/>
    <n v="42000"/>
  </r>
  <r>
    <n v="2770"/>
    <x v="0"/>
    <s v="Camry"/>
    <n v="2017"/>
    <n v="8"/>
    <s v="Saudi"/>
    <s v="White"/>
    <s v="Semi Full"/>
    <n v="2.5"/>
    <s v="Gas"/>
    <x v="0"/>
    <n v="151233"/>
    <s v="Riyadh"/>
    <x v="0"/>
    <n v="56000"/>
    <n v="58000"/>
    <n v="65000"/>
  </r>
  <r>
    <n v="2771"/>
    <x v="0"/>
    <s v="Hilux"/>
    <n v="2017"/>
    <n v="8"/>
    <s v="Saudi"/>
    <s v="White"/>
    <s v="Semi Full"/>
    <n v="2.7"/>
    <s v="Gas"/>
    <x v="1"/>
    <n v="121000"/>
    <s v="Dammam"/>
    <x v="1"/>
    <n v="75000"/>
    <n v="58000"/>
    <n v="65000"/>
  </r>
  <r>
    <n v="2772"/>
    <x v="11"/>
    <s v="Suburban"/>
    <n v="2011"/>
    <n v="14"/>
    <s v="Saudi"/>
    <s v="Black"/>
    <s v="Standard"/>
    <n v="5.3"/>
    <s v="Gas"/>
    <x v="0"/>
    <n v="203000"/>
    <s v="Riyadh"/>
    <x v="0"/>
    <n v="52000"/>
    <n v="58000"/>
    <n v="60000"/>
  </r>
  <r>
    <n v="2773"/>
    <x v="0"/>
    <s v="Hilux"/>
    <n v="1991"/>
    <n v="34"/>
    <s v="Gulf Arabic"/>
    <s v="White"/>
    <s v="Standard"/>
    <n v="2.4"/>
    <s v="Gas"/>
    <x v="1"/>
    <n v="9999"/>
    <s v="Riyadh"/>
    <x v="0"/>
    <n v="16000"/>
    <n v="58000"/>
    <n v="65000"/>
  </r>
  <r>
    <n v="2774"/>
    <x v="10"/>
    <s v="Sonata"/>
    <n v="2012"/>
    <n v="13"/>
    <s v="Saudi"/>
    <s v="White"/>
    <s v="Semi Full"/>
    <n v="2.4"/>
    <s v="Gas"/>
    <x v="0"/>
    <n v="300"/>
    <s v="Jeddah"/>
    <x v="3"/>
    <n v="21000"/>
    <n v="58000"/>
    <n v="42000"/>
  </r>
  <r>
    <n v="2775"/>
    <x v="4"/>
    <s v="Sunny"/>
    <n v="2018"/>
    <n v="7"/>
    <s v="Saudi"/>
    <s v="Grey"/>
    <s v="Standard"/>
    <n v="1.5"/>
    <s v="Gas"/>
    <x v="0"/>
    <n v="117081"/>
    <s v="Riyadh"/>
    <x v="0"/>
    <n v="27000"/>
    <n v="58000"/>
    <n v="36500"/>
  </r>
  <r>
    <n v="2776"/>
    <x v="1"/>
    <s v="IS"/>
    <n v="2017"/>
    <n v="8"/>
    <s v="Saudi"/>
    <s v="Grey"/>
    <s v="Full"/>
    <n v="3.5"/>
    <s v="Gas"/>
    <x v="0"/>
    <n v="69000"/>
    <s v="Jazan"/>
    <x v="11"/>
    <n v="150000"/>
    <n v="58000"/>
    <n v="142000"/>
  </r>
  <r>
    <n v="2777"/>
    <x v="8"/>
    <s v="Optima"/>
    <n v="2017"/>
    <n v="8"/>
    <s v="Saudi"/>
    <s v="Black"/>
    <s v="Full"/>
    <n v="2"/>
    <s v="Gas"/>
    <x v="0"/>
    <n v="104000"/>
    <s v="Riyadh"/>
    <x v="0"/>
    <n v="47500"/>
    <n v="58000"/>
    <n v="40000"/>
  </r>
  <r>
    <n v="2778"/>
    <x v="21"/>
    <s v="Durango"/>
    <n v="2014"/>
    <n v="11"/>
    <s v="Saudi"/>
    <s v="Grey"/>
    <s v="Semi Full"/>
    <n v="3.6"/>
    <s v="Gas"/>
    <x v="0"/>
    <n v="244000"/>
    <s v="Al-Namas"/>
    <x v="4"/>
    <n v="52000"/>
    <n v="58000"/>
    <n v="71000"/>
  </r>
  <r>
    <n v="2779"/>
    <x v="11"/>
    <s v="Silverado"/>
    <n v="2019"/>
    <n v="6"/>
    <s v="Gulf Arabic"/>
    <s v="Black"/>
    <s v="Full"/>
    <n v="5.3"/>
    <s v="Gas"/>
    <x v="0"/>
    <n v="77000"/>
    <s v="Khobar"/>
    <x v="1"/>
    <n v="185000"/>
    <n v="58000"/>
    <n v="60000"/>
  </r>
  <r>
    <n v="2780"/>
    <x v="7"/>
    <s v="S"/>
    <n v="2017"/>
    <n v="8"/>
    <s v="Saudi"/>
    <s v="White"/>
    <s v="Full"/>
    <n v="3"/>
    <s v="Gas"/>
    <x v="0"/>
    <n v="53000"/>
    <s v="Jeddah"/>
    <x v="3"/>
    <n v="290000"/>
    <n v="58000"/>
    <n v="145000"/>
  </r>
  <r>
    <n v="2781"/>
    <x v="4"/>
    <s v="Patrol"/>
    <n v="2020"/>
    <n v="5"/>
    <s v="Saudi"/>
    <s v="Silver"/>
    <s v="Full"/>
    <n v="4"/>
    <s v="Gas"/>
    <x v="0"/>
    <n v="29000"/>
    <s v="Jeddah"/>
    <x v="3"/>
    <n v="238000"/>
    <n v="58000"/>
    <n v="36500"/>
  </r>
  <r>
    <n v="2782"/>
    <x v="8"/>
    <s v="Cerato"/>
    <n v="2016"/>
    <n v="9"/>
    <s v="Gulf Arabic"/>
    <s v="White"/>
    <s v="Standard"/>
    <n v="1.6"/>
    <s v="Gas"/>
    <x v="0"/>
    <n v="118000"/>
    <s v="Riyadh"/>
    <x v="0"/>
    <n v="34000"/>
    <n v="58000"/>
    <n v="40000"/>
  </r>
  <r>
    <n v="2783"/>
    <x v="5"/>
    <s v="Yukon"/>
    <n v="2018"/>
    <n v="7"/>
    <s v="Saudi"/>
    <s v="Navy"/>
    <s v="Semi Full"/>
    <n v="5.3"/>
    <s v="Gas"/>
    <x v="0"/>
    <n v="114000"/>
    <s v="Al-Ahsa"/>
    <x v="1"/>
    <n v="152000"/>
    <n v="58000"/>
    <n v="72000"/>
  </r>
  <r>
    <n v="2784"/>
    <x v="0"/>
    <s v="Land Cruiser"/>
    <n v="2013"/>
    <n v="12"/>
    <s v="Gulf Arabic"/>
    <s v="White"/>
    <s v="Semi Full"/>
    <n v="4.5999999999999996"/>
    <s v="Gas"/>
    <x v="0"/>
    <n v="240000"/>
    <s v="Riyadh"/>
    <x v="0"/>
    <n v="105000"/>
    <n v="58000"/>
    <n v="65000"/>
  </r>
  <r>
    <n v="2785"/>
    <x v="0"/>
    <s v="Hiace"/>
    <n v="2017"/>
    <n v="8"/>
    <s v="Saudi"/>
    <s v="White"/>
    <s v="Standard"/>
    <n v="2.7"/>
    <s v="Gas"/>
    <x v="1"/>
    <n v="133148"/>
    <s v="Riyadh"/>
    <x v="0"/>
    <n v="70000"/>
    <n v="58000"/>
    <n v="65000"/>
  </r>
  <r>
    <n v="2786"/>
    <x v="0"/>
    <s v="Innova"/>
    <n v="2015"/>
    <n v="10"/>
    <s v="Gulf Arabic"/>
    <s v="White"/>
    <s v="Full"/>
    <n v="2.7"/>
    <s v="Gas"/>
    <x v="0"/>
    <n v="14000"/>
    <s v="Dammam"/>
    <x v="1"/>
    <n v="43000"/>
    <n v="58000"/>
    <n v="65000"/>
  </r>
  <r>
    <n v="2787"/>
    <x v="3"/>
    <s v="Taurus"/>
    <n v="2014"/>
    <n v="11"/>
    <s v="Saudi"/>
    <s v="Black"/>
    <s v="Standard"/>
    <n v="3.6"/>
    <s v="Gas"/>
    <x v="0"/>
    <n v="322000"/>
    <s v="Riyadh"/>
    <x v="0"/>
    <n v="47500"/>
    <n v="58000"/>
    <n v="55000"/>
  </r>
  <r>
    <n v="2788"/>
    <x v="17"/>
    <s v="H9"/>
    <n v="2020"/>
    <n v="5"/>
    <s v="Saudi"/>
    <s v="Brown"/>
    <s v="Full"/>
    <n v="2"/>
    <s v="Gas"/>
    <x v="0"/>
    <n v="18000"/>
    <s v="Dammam"/>
    <x v="1"/>
    <n v="100000"/>
    <n v="58000"/>
    <n v="69000"/>
  </r>
  <r>
    <n v="2789"/>
    <x v="6"/>
    <s v="CX9"/>
    <n v="2020"/>
    <n v="5"/>
    <s v="Saudi"/>
    <s v="White"/>
    <s v="Full"/>
    <n v="2.5"/>
    <s v="Gas"/>
    <x v="0"/>
    <n v="30877"/>
    <s v="Jeddah"/>
    <x v="3"/>
    <n v="135000"/>
    <n v="58000"/>
    <n v="56000"/>
  </r>
  <r>
    <n v="2790"/>
    <x v="3"/>
    <s v="Victoria"/>
    <n v="2011"/>
    <n v="14"/>
    <s v="Other"/>
    <s v="Blue"/>
    <s v="Semi Full"/>
    <n v="4.5999999999999996"/>
    <s v="Gas"/>
    <x v="0"/>
    <n v="230"/>
    <s v="Al-Ahsa"/>
    <x v="1"/>
    <n v="28000"/>
    <n v="58000"/>
    <n v="55000"/>
  </r>
  <r>
    <n v="2791"/>
    <x v="20"/>
    <n v="6"/>
    <n v="2020"/>
    <n v="5"/>
    <s v="Saudi"/>
    <s v="White"/>
    <s v="Full"/>
    <n v="2"/>
    <s v="Gas"/>
    <x v="0"/>
    <n v="29814"/>
    <s v="Riyadh"/>
    <x v="0"/>
    <n v="61500"/>
    <n v="58000"/>
    <n v="48000"/>
  </r>
  <r>
    <n v="2792"/>
    <x v="3"/>
    <s v="Edge"/>
    <n v="2013"/>
    <n v="12"/>
    <s v="Saudi"/>
    <s v="Black"/>
    <s v="Full"/>
    <n v="3.5"/>
    <s v="Gas"/>
    <x v="0"/>
    <n v="240"/>
    <s v="Jeddah"/>
    <x v="3"/>
    <n v="43000"/>
    <n v="58000"/>
    <n v="55000"/>
  </r>
  <r>
    <n v="2793"/>
    <x v="10"/>
    <s v="H1"/>
    <n v="2012"/>
    <n v="13"/>
    <s v="Saudi"/>
    <s v="Grey"/>
    <s v="Full"/>
    <n v="2.4"/>
    <s v="Gas"/>
    <x v="0"/>
    <n v="240"/>
    <s v="Al-Jouf"/>
    <x v="9"/>
    <n v="25000"/>
    <n v="58000"/>
    <n v="42000"/>
  </r>
  <r>
    <n v="2794"/>
    <x v="3"/>
    <s v="Taurus"/>
    <n v="2013"/>
    <n v="12"/>
    <s v="Saudi"/>
    <s v="White"/>
    <s v="Standard"/>
    <n v="1"/>
    <s v="Gas"/>
    <x v="0"/>
    <n v="298"/>
    <s v="Makkah"/>
    <x v="3"/>
    <n v="38000"/>
    <n v="58000"/>
    <n v="55000"/>
  </r>
  <r>
    <n v="2795"/>
    <x v="13"/>
    <s v="Accord"/>
    <n v="2016"/>
    <n v="9"/>
    <s v="Saudi"/>
    <s v="White"/>
    <s v="Full"/>
    <n v="3.5"/>
    <s v="Gas"/>
    <x v="0"/>
    <n v="89000"/>
    <s v="Riyadh"/>
    <x v="0"/>
    <n v="80000"/>
    <n v="58000"/>
    <n v="60500"/>
  </r>
  <r>
    <n v="2796"/>
    <x v="5"/>
    <s v="Sierra"/>
    <n v="2021"/>
    <n v="4"/>
    <s v="Saudi"/>
    <s v="Black"/>
    <s v="Full"/>
    <n v="5.3"/>
    <s v="Gas"/>
    <x v="0"/>
    <n v="2000"/>
    <s v="Khobar"/>
    <x v="1"/>
    <n v="190000"/>
    <n v="58000"/>
    <n v="72000"/>
  </r>
  <r>
    <n v="2797"/>
    <x v="24"/>
    <s v="X"/>
    <n v="2008"/>
    <n v="17"/>
    <s v="Saudi"/>
    <s v="Silver"/>
    <s v="Full"/>
    <n v="3"/>
    <s v="Gas"/>
    <x v="0"/>
    <n v="300000"/>
    <s v="Riyadh"/>
    <x v="0"/>
    <n v="35000"/>
    <n v="58000"/>
    <n v="110000"/>
  </r>
  <r>
    <n v="2798"/>
    <x v="33"/>
    <s v="C300"/>
    <n v="2008"/>
    <n v="17"/>
    <s v="Saudi"/>
    <s v="Blue"/>
    <s v="Full"/>
    <n v="5.7"/>
    <s v="Gas"/>
    <x v="0"/>
    <n v="390000"/>
    <s v="Riyadh"/>
    <x v="0"/>
    <n v="25000"/>
    <n v="58000"/>
    <n v="70000"/>
  </r>
  <r>
    <n v="2799"/>
    <x v="34"/>
    <s v="Q"/>
    <n v="2017"/>
    <n v="8"/>
    <s v="Saudi"/>
    <s v="Brown"/>
    <s v="Semi Full"/>
    <n v="1.6"/>
    <s v="Gas"/>
    <x v="0"/>
    <n v="144000"/>
    <s v="Riyadh"/>
    <x v="0"/>
    <n v="95000"/>
    <n v="58000"/>
    <n v="73500"/>
  </r>
  <r>
    <n v="2800"/>
    <x v="3"/>
    <s v="Taurus"/>
    <n v="2015"/>
    <n v="10"/>
    <s v="Other"/>
    <s v="Brown"/>
    <s v="Full"/>
    <n v="3.5"/>
    <s v="Gas"/>
    <x v="0"/>
    <n v="104000"/>
    <s v="Dammam"/>
    <x v="1"/>
    <n v="72000"/>
    <n v="58000"/>
    <n v="55000"/>
  </r>
  <r>
    <n v="2801"/>
    <x v="1"/>
    <s v="ES"/>
    <n v="2021"/>
    <n v="4"/>
    <s v="Saudi"/>
    <s v="Grey"/>
    <s v="Semi Full"/>
    <n v="3.5"/>
    <s v="Gas"/>
    <x v="0"/>
    <n v="500"/>
    <s v="Jeddah"/>
    <x v="3"/>
    <n v="235000"/>
    <n v="58000"/>
    <n v="142000"/>
  </r>
  <r>
    <n v="2802"/>
    <x v="10"/>
    <s v="Accent"/>
    <n v="2017"/>
    <n v="8"/>
    <s v="Saudi"/>
    <s v="Grey"/>
    <s v="Standard"/>
    <n v="1.4"/>
    <s v="Gas"/>
    <x v="0"/>
    <n v="158000"/>
    <s v="Dammam"/>
    <x v="1"/>
    <n v="29000"/>
    <n v="58000"/>
    <n v="42000"/>
  </r>
  <r>
    <n v="2803"/>
    <x v="24"/>
    <s v="The 7"/>
    <n v="2015"/>
    <n v="10"/>
    <s v="Gulf Arabic"/>
    <s v="Another Color"/>
    <s v="Full"/>
    <n v="3.6"/>
    <s v="Gas"/>
    <x v="0"/>
    <n v="142000"/>
    <s v="Riyadh"/>
    <x v="0"/>
    <n v="110000"/>
    <n v="58000"/>
    <n v="110000"/>
  </r>
  <r>
    <n v="2804"/>
    <x v="11"/>
    <s v="Silverado"/>
    <n v="2018"/>
    <n v="7"/>
    <s v="Saudi"/>
    <s v="Silver"/>
    <s v="Standard"/>
    <n v="5.3"/>
    <s v="Gas"/>
    <x v="0"/>
    <n v="127000"/>
    <s v="Dammam"/>
    <x v="1"/>
    <n v="85000"/>
    <n v="58000"/>
    <n v="60000"/>
  </r>
  <r>
    <n v="2805"/>
    <x v="0"/>
    <s v="Yaris"/>
    <n v="2018"/>
    <n v="7"/>
    <s v="Saudi"/>
    <s v="Grey"/>
    <s v="Standard"/>
    <n v="1.5"/>
    <s v="Gas"/>
    <x v="0"/>
    <n v="68000"/>
    <s v="Jeddah"/>
    <x v="3"/>
    <n v="35000"/>
    <n v="58000"/>
    <n v="65000"/>
  </r>
  <r>
    <n v="2806"/>
    <x v="4"/>
    <s v="Datsun"/>
    <n v="2015"/>
    <n v="10"/>
    <s v="Saudi"/>
    <s v="White"/>
    <s v="Semi Full"/>
    <n v="2.5"/>
    <s v="Gas"/>
    <x v="1"/>
    <n v="174436"/>
    <s v="Riyadh"/>
    <x v="0"/>
    <n v="35000"/>
    <n v="58000"/>
    <n v="36500"/>
  </r>
  <r>
    <n v="2807"/>
    <x v="8"/>
    <s v="Carnival"/>
    <n v="2019"/>
    <n v="6"/>
    <s v="Gulf Arabic"/>
    <s v="White"/>
    <s v="Semi Full"/>
    <n v="3.6"/>
    <s v="Gas"/>
    <x v="0"/>
    <n v="99000"/>
    <s v="Riyadh"/>
    <x v="0"/>
    <n v="2141"/>
    <n v="58000"/>
    <n v="40000"/>
  </r>
  <r>
    <n v="2808"/>
    <x v="0"/>
    <s v="Hilux"/>
    <n v="2018"/>
    <n v="7"/>
    <s v="Saudi"/>
    <s v="White"/>
    <s v="Full"/>
    <n v="2.7"/>
    <s v="Gas"/>
    <x v="1"/>
    <n v="71000"/>
    <s v="Al-Medina"/>
    <x v="2"/>
    <n v="62000"/>
    <n v="58000"/>
    <n v="65000"/>
  </r>
  <r>
    <n v="2809"/>
    <x v="0"/>
    <s v="Corolla"/>
    <n v="2018"/>
    <n v="7"/>
    <s v="Saudi"/>
    <s v="Silver"/>
    <s v="Standard"/>
    <n v="1.6"/>
    <s v="Gas"/>
    <x v="0"/>
    <n v="40000"/>
    <s v="Dammam"/>
    <x v="1"/>
    <n v="45000"/>
    <n v="58000"/>
    <n v="65000"/>
  </r>
  <r>
    <n v="2810"/>
    <x v="0"/>
    <s v="Camry"/>
    <n v="2017"/>
    <n v="8"/>
    <s v="Saudi"/>
    <s v="Silver"/>
    <s v="Semi Full"/>
    <n v="2.5"/>
    <s v="Gas"/>
    <x v="0"/>
    <n v="78000"/>
    <s v="Riyadh"/>
    <x v="0"/>
    <n v="60000"/>
    <n v="58000"/>
    <n v="65000"/>
  </r>
  <r>
    <n v="2811"/>
    <x v="0"/>
    <s v="Camry"/>
    <n v="2020"/>
    <n v="5"/>
    <s v="Saudi"/>
    <s v="Silver"/>
    <s v="Full"/>
    <n v="2.5"/>
    <s v="Gas"/>
    <x v="0"/>
    <n v="22000"/>
    <s v="Riyadh"/>
    <x v="0"/>
    <n v="77000"/>
    <n v="58000"/>
    <n v="65000"/>
  </r>
  <r>
    <n v="2812"/>
    <x v="25"/>
    <s v="Pajero"/>
    <n v="2012"/>
    <n v="13"/>
    <s v="Saudi"/>
    <s v="Silver"/>
    <s v="Standard"/>
    <n v="3.5"/>
    <s v="Gas"/>
    <x v="0"/>
    <n v="65173"/>
    <s v="Riyadh"/>
    <x v="0"/>
    <n v="41500"/>
    <n v="58000"/>
    <n v="54000"/>
  </r>
  <r>
    <n v="2813"/>
    <x v="8"/>
    <s v="Cerato"/>
    <n v="2016"/>
    <n v="9"/>
    <s v="Saudi"/>
    <s v="Grey"/>
    <s v="Standard"/>
    <n v="1.6"/>
    <s v="Gas"/>
    <x v="0"/>
    <n v="115000"/>
    <s v="Riyadh"/>
    <x v="0"/>
    <n v="28000"/>
    <n v="58000"/>
    <n v="40000"/>
  </r>
  <r>
    <n v="2814"/>
    <x v="25"/>
    <s v="Pajero"/>
    <n v="2012"/>
    <n v="13"/>
    <s v="Saudi"/>
    <s v="Silver"/>
    <s v="Standard"/>
    <n v="3.5"/>
    <s v="Gas"/>
    <x v="0"/>
    <n v="78276"/>
    <s v="Riyadh"/>
    <x v="0"/>
    <n v="41500"/>
    <n v="58000"/>
    <n v="54000"/>
  </r>
  <r>
    <n v="2815"/>
    <x v="23"/>
    <s v="A8"/>
    <n v="2014"/>
    <n v="11"/>
    <s v="Saudi"/>
    <s v="Grey"/>
    <s v="Semi Full"/>
    <n v="3"/>
    <s v="Gas"/>
    <x v="0"/>
    <n v="160"/>
    <s v="Riyadh"/>
    <x v="0"/>
    <n v="90000"/>
    <n v="58000"/>
    <n v="91000"/>
  </r>
  <r>
    <n v="2816"/>
    <x v="0"/>
    <s v="Land Cruiser"/>
    <n v="2013"/>
    <n v="12"/>
    <s v="Saudi"/>
    <s v="White"/>
    <s v="Full"/>
    <n v="4.5999999999999996"/>
    <s v="Gas"/>
    <x v="0"/>
    <n v="275000"/>
    <s v="Riyadh"/>
    <x v="0"/>
    <n v="125000"/>
    <n v="58000"/>
    <n v="65000"/>
  </r>
  <r>
    <n v="2817"/>
    <x v="0"/>
    <s v="Furniture"/>
    <n v="2014"/>
    <n v="11"/>
    <s v="Gulf Arabic"/>
    <s v="White"/>
    <s v="Full"/>
    <n v="2.7"/>
    <s v="Gas"/>
    <x v="0"/>
    <n v="169"/>
    <s v="Riyadh"/>
    <x v="0"/>
    <n v="60000"/>
    <n v="58000"/>
    <n v="65000"/>
  </r>
  <r>
    <n v="2818"/>
    <x v="5"/>
    <s v="Yukon"/>
    <n v="2008"/>
    <n v="17"/>
    <s v="Saudi"/>
    <s v="Another Color"/>
    <s v="Full"/>
    <n v="5.3"/>
    <s v="Gas"/>
    <x v="0"/>
    <n v="382000"/>
    <s v="Riyadh"/>
    <x v="0"/>
    <n v="45000"/>
    <n v="58000"/>
    <n v="72000"/>
  </r>
  <r>
    <n v="2819"/>
    <x v="11"/>
    <s v="Tahoe"/>
    <n v="2010"/>
    <n v="15"/>
    <s v="Saudi"/>
    <s v="Grey"/>
    <s v="Semi Full"/>
    <n v="8"/>
    <s v="Gas"/>
    <x v="0"/>
    <n v="434758"/>
    <s v="Riyadh"/>
    <x v="0"/>
    <n v="40000"/>
    <n v="58000"/>
    <n v="60000"/>
  </r>
  <r>
    <n v="2820"/>
    <x v="0"/>
    <s v="Hilux"/>
    <n v="2013"/>
    <n v="12"/>
    <s v="Gulf Arabic"/>
    <s v="White"/>
    <s v="Semi Full"/>
    <n v="2.4"/>
    <s v="Diesel"/>
    <x v="1"/>
    <n v="300000"/>
    <s v="Dammam"/>
    <x v="1"/>
    <n v="70000"/>
    <n v="58000"/>
    <n v="65000"/>
  </r>
  <r>
    <n v="2821"/>
    <x v="21"/>
    <s v="Charger"/>
    <n v="2012"/>
    <n v="13"/>
    <s v="Saudi"/>
    <s v="Grey"/>
    <s v="Standard"/>
    <n v="3.6"/>
    <s v="Gas"/>
    <x v="0"/>
    <n v="243000"/>
    <s v="Dammam"/>
    <x v="1"/>
    <n v="30000"/>
    <n v="58000"/>
    <n v="71000"/>
  </r>
  <r>
    <n v="2822"/>
    <x v="5"/>
    <s v="Sierra"/>
    <n v="2021"/>
    <n v="4"/>
    <s v="Saudi"/>
    <s v="Another Color"/>
    <s v="Full"/>
    <n v="8"/>
    <s v="Gas"/>
    <x v="0"/>
    <n v="2800"/>
    <s v="Khobar"/>
    <x v="1"/>
    <n v="180000"/>
    <n v="58000"/>
    <n v="72000"/>
  </r>
  <r>
    <n v="2823"/>
    <x v="3"/>
    <s v="Edge"/>
    <n v="2013"/>
    <n v="12"/>
    <s v="Saudi"/>
    <s v="Black"/>
    <s v="Semi Full"/>
    <n v="3.5"/>
    <s v="Gas"/>
    <x v="0"/>
    <n v="106000"/>
    <s v="Al-Ahsa"/>
    <x v="1"/>
    <n v="45000"/>
    <n v="58000"/>
    <n v="55000"/>
  </r>
  <r>
    <n v="2824"/>
    <x v="3"/>
    <s v="Expedition"/>
    <n v="2008"/>
    <n v="17"/>
    <s v="Other"/>
    <s v="Black"/>
    <s v="Full"/>
    <n v="1.8"/>
    <s v="Gas"/>
    <x v="0"/>
    <n v="299000"/>
    <s v="Dammam"/>
    <x v="1"/>
    <n v="22000"/>
    <n v="58000"/>
    <n v="55000"/>
  </r>
  <r>
    <n v="2825"/>
    <x v="4"/>
    <s v="Z370"/>
    <n v="2020"/>
    <n v="5"/>
    <s v="Saudi"/>
    <s v="Grey"/>
    <s v="Full"/>
    <n v="3.7"/>
    <s v="Gas"/>
    <x v="1"/>
    <n v="3000"/>
    <s v="Dammam"/>
    <x v="1"/>
    <n v="129000"/>
    <n v="58000"/>
    <n v="36500"/>
  </r>
  <r>
    <n v="2826"/>
    <x v="3"/>
    <s v="Edge"/>
    <n v="2017"/>
    <n v="8"/>
    <s v="Gulf Arabic"/>
    <s v="White"/>
    <s v="Full"/>
    <n v="1.7"/>
    <s v="Gas"/>
    <x v="0"/>
    <n v="60000"/>
    <s v="Al-Ahsa"/>
    <x v="1"/>
    <n v="105000"/>
    <n v="58000"/>
    <n v="55000"/>
  </r>
  <r>
    <n v="2827"/>
    <x v="10"/>
    <s v="Accent"/>
    <n v="2017"/>
    <n v="8"/>
    <s v="Saudi"/>
    <s v="Silver"/>
    <s v="Standard"/>
    <n v="1.4"/>
    <s v="Gas"/>
    <x v="0"/>
    <n v="181000"/>
    <s v="Dammam"/>
    <x v="1"/>
    <n v="29000"/>
    <n v="58000"/>
    <n v="42000"/>
  </r>
  <r>
    <n v="2828"/>
    <x v="23"/>
    <s v="Q5"/>
    <n v="2018"/>
    <n v="7"/>
    <s v="Saudi"/>
    <s v="Grey"/>
    <s v="Full"/>
    <n v="2"/>
    <s v="Gas"/>
    <x v="0"/>
    <n v="71000"/>
    <s v="Riyadh"/>
    <x v="0"/>
    <n v="164000"/>
    <n v="58000"/>
    <n v="91000"/>
  </r>
  <r>
    <n v="2829"/>
    <x v="11"/>
    <s v="Traverse"/>
    <n v="2012"/>
    <n v="13"/>
    <s v="Gulf Arabic"/>
    <s v="Golden"/>
    <s v="Full"/>
    <n v="3.6"/>
    <s v="Gas"/>
    <x v="0"/>
    <n v="176000"/>
    <s v="Jubail"/>
    <x v="1"/>
    <n v="40000"/>
    <n v="58000"/>
    <n v="60000"/>
  </r>
  <r>
    <n v="2830"/>
    <x v="1"/>
    <s v="ES"/>
    <n v="2016"/>
    <n v="9"/>
    <s v="Gulf Arabic"/>
    <s v="Golden"/>
    <s v="Semi Full"/>
    <n v="1.6"/>
    <s v="Gas"/>
    <x v="0"/>
    <n v="12472"/>
    <s v="Dammam"/>
    <x v="1"/>
    <n v="91200"/>
    <n v="58000"/>
    <n v="142000"/>
  </r>
  <r>
    <n v="2831"/>
    <x v="3"/>
    <s v="Victoria"/>
    <n v="2007"/>
    <n v="18"/>
    <s v="Saudi"/>
    <s v="Golden"/>
    <s v="Semi Full"/>
    <n v="4.5999999999999996"/>
    <s v="Gas"/>
    <x v="0"/>
    <n v="480"/>
    <s v="Riyadh"/>
    <x v="0"/>
    <n v="15000"/>
    <n v="58000"/>
    <n v="55000"/>
  </r>
  <r>
    <n v="2832"/>
    <x v="3"/>
    <s v="F150"/>
    <n v="2017"/>
    <n v="8"/>
    <s v="Saudi"/>
    <s v="Red"/>
    <s v="Semi Full"/>
    <n v="5"/>
    <s v="Gas"/>
    <x v="0"/>
    <n v="53000"/>
    <s v="Dammam"/>
    <x v="1"/>
    <n v="140000"/>
    <n v="58000"/>
    <n v="55000"/>
  </r>
  <r>
    <n v="2833"/>
    <x v="13"/>
    <s v="Accord"/>
    <n v="2017"/>
    <n v="8"/>
    <s v="Saudi"/>
    <s v="White"/>
    <s v="Semi Full"/>
    <n v="2.5"/>
    <s v="Gas"/>
    <x v="0"/>
    <n v="173000"/>
    <s v="Riyadh"/>
    <x v="0"/>
    <n v="68000"/>
    <n v="58000"/>
    <n v="60500"/>
  </r>
  <r>
    <n v="2834"/>
    <x v="0"/>
    <s v="Hiace"/>
    <n v="2017"/>
    <n v="8"/>
    <s v="Saudi"/>
    <s v="White"/>
    <s v="Standard"/>
    <n v="2.7"/>
    <s v="Gas"/>
    <x v="1"/>
    <n v="134007"/>
    <s v="Riyadh"/>
    <x v="0"/>
    <n v="70000"/>
    <n v="58000"/>
    <n v="65000"/>
  </r>
  <r>
    <n v="2835"/>
    <x v="0"/>
    <s v="Rush"/>
    <n v="2020"/>
    <n v="5"/>
    <s v="Saudi"/>
    <s v="White"/>
    <s v="Semi Full"/>
    <n v="1.5"/>
    <s v="Gas"/>
    <x v="0"/>
    <n v="19000"/>
    <s v="Aseer"/>
    <x v="4"/>
    <n v="61000"/>
    <n v="58000"/>
    <n v="65000"/>
  </r>
  <r>
    <n v="2836"/>
    <x v="7"/>
    <s v="C"/>
    <n v="2018"/>
    <n v="7"/>
    <s v="Other"/>
    <s v="Grey"/>
    <s v="Full"/>
    <n v="2"/>
    <s v="Gas"/>
    <x v="0"/>
    <n v="91000"/>
    <s v="Aseer"/>
    <x v="4"/>
    <n v="138000"/>
    <n v="58000"/>
    <n v="145000"/>
  </r>
  <r>
    <n v="2837"/>
    <x v="5"/>
    <s v="Yukon"/>
    <n v="2013"/>
    <n v="12"/>
    <s v="Saudi"/>
    <s v="White"/>
    <s v="Standard"/>
    <n v="5.3"/>
    <s v="Gas"/>
    <x v="0"/>
    <n v="327000"/>
    <s v="Dammam"/>
    <x v="1"/>
    <n v="45000"/>
    <n v="58000"/>
    <n v="72000"/>
  </r>
  <r>
    <n v="2838"/>
    <x v="3"/>
    <s v="Marquis"/>
    <n v="2010"/>
    <n v="15"/>
    <s v="Other"/>
    <s v="Another Color"/>
    <s v="Full"/>
    <n v="4.5999999999999996"/>
    <s v="Gas"/>
    <x v="0"/>
    <n v="360"/>
    <s v="Al-Medina"/>
    <x v="2"/>
    <n v="29000"/>
    <n v="58000"/>
    <n v="55000"/>
  </r>
  <r>
    <n v="2839"/>
    <x v="11"/>
    <s v="Malibu"/>
    <n v="2014"/>
    <n v="11"/>
    <s v="Saudi"/>
    <s v="Grey"/>
    <s v="Full"/>
    <n v="2.4"/>
    <s v="Gas"/>
    <x v="0"/>
    <n v="280000"/>
    <s v="Riyadh"/>
    <x v="0"/>
    <n v="35000"/>
    <n v="58000"/>
    <n v="60000"/>
  </r>
  <r>
    <n v="2840"/>
    <x v="10"/>
    <s v="Senta fe"/>
    <n v="2014"/>
    <n v="11"/>
    <s v="Saudi"/>
    <s v="Black"/>
    <s v="Full"/>
    <n v="1.4"/>
    <s v="Gas"/>
    <x v="0"/>
    <n v="265000"/>
    <s v="Qassim"/>
    <x v="6"/>
    <n v="52000"/>
    <n v="58000"/>
    <n v="42000"/>
  </r>
  <r>
    <n v="2841"/>
    <x v="0"/>
    <s v="Prado"/>
    <n v="2009"/>
    <n v="16"/>
    <s v="Saudi"/>
    <s v="Golden"/>
    <s v="Semi Full"/>
    <n v="4"/>
    <s v="Gas"/>
    <x v="0"/>
    <n v="85000"/>
    <s v="Besha"/>
    <x v="4"/>
    <n v="73000"/>
    <n v="58000"/>
    <n v="65000"/>
  </r>
  <r>
    <n v="2842"/>
    <x v="11"/>
    <s v="Tahoe"/>
    <n v="2013"/>
    <n v="12"/>
    <s v="Saudi"/>
    <s v="Black"/>
    <s v="Standard"/>
    <n v="1.8"/>
    <s v="Gas"/>
    <x v="0"/>
    <n v="350000"/>
    <s v="Dammam"/>
    <x v="1"/>
    <n v="50000"/>
    <n v="58000"/>
    <n v="60000"/>
  </r>
  <r>
    <n v="2843"/>
    <x v="3"/>
    <s v="Expedition"/>
    <n v="2013"/>
    <n v="12"/>
    <s v="Saudi"/>
    <s v="Black"/>
    <s v="Standard"/>
    <n v="5.4"/>
    <s v="Gas"/>
    <x v="0"/>
    <n v="300000"/>
    <s v="Riyadh"/>
    <x v="0"/>
    <n v="49500"/>
    <n v="58000"/>
    <n v="55000"/>
  </r>
  <r>
    <n v="2844"/>
    <x v="1"/>
    <s v="UX"/>
    <n v="2019"/>
    <n v="6"/>
    <s v="Saudi"/>
    <s v="White"/>
    <s v="Standard"/>
    <n v="2"/>
    <s v="Gas"/>
    <x v="0"/>
    <n v="45000"/>
    <s v="Jeddah"/>
    <x v="3"/>
    <n v="130000"/>
    <n v="58000"/>
    <n v="142000"/>
  </r>
  <r>
    <n v="2845"/>
    <x v="4"/>
    <s v="Datsun"/>
    <n v="1998"/>
    <n v="27"/>
    <s v="Other"/>
    <s v="White"/>
    <s v="Full"/>
    <n v="2.4"/>
    <s v="Gas"/>
    <x v="1"/>
    <n v="650000"/>
    <s v="Riyadh"/>
    <x v="0"/>
    <n v="12000"/>
    <n v="58000"/>
    <n v="36500"/>
  </r>
  <r>
    <n v="2846"/>
    <x v="0"/>
    <s v="Camry"/>
    <n v="2017"/>
    <n v="8"/>
    <s v="Saudi"/>
    <s v="White"/>
    <s v="Standard"/>
    <n v="2.5"/>
    <s v="Gas"/>
    <x v="0"/>
    <n v="125000"/>
    <s v="Dammam"/>
    <x v="1"/>
    <n v="66000"/>
    <n v="58000"/>
    <n v="65000"/>
  </r>
  <r>
    <n v="2847"/>
    <x v="11"/>
    <s v="Suburban"/>
    <n v="2016"/>
    <n v="9"/>
    <s v="Saudi"/>
    <s v="Black"/>
    <s v="Standard"/>
    <n v="5.3"/>
    <s v="Gas"/>
    <x v="0"/>
    <n v="170000"/>
    <s v="Dammam"/>
    <x v="1"/>
    <n v="100000"/>
    <n v="58000"/>
    <n v="60000"/>
  </r>
  <r>
    <n v="2848"/>
    <x v="21"/>
    <s v="Charger"/>
    <n v="2016"/>
    <n v="9"/>
    <s v="Other"/>
    <s v="Red"/>
    <s v="Full"/>
    <n v="3.6"/>
    <s v="Gas"/>
    <x v="0"/>
    <n v="100000"/>
    <s v="Dammam"/>
    <x v="1"/>
    <n v="99000"/>
    <n v="58000"/>
    <n v="71000"/>
  </r>
  <r>
    <n v="2849"/>
    <x v="4"/>
    <s v="Sunny"/>
    <n v="2018"/>
    <n v="7"/>
    <s v="Saudi"/>
    <s v="Brown"/>
    <s v="Semi Full"/>
    <n v="1.5"/>
    <s v="Gas"/>
    <x v="0"/>
    <n v="114000"/>
    <s v="Tabouk"/>
    <x v="5"/>
    <n v="27000"/>
    <n v="58000"/>
    <n v="36500"/>
  </r>
  <r>
    <n v="2850"/>
    <x v="23"/>
    <s v="A6"/>
    <n v="2018"/>
    <n v="7"/>
    <s v="Saudi"/>
    <s v="Silver"/>
    <s v="Semi Full"/>
    <n v="3"/>
    <s v="Gas"/>
    <x v="0"/>
    <n v="92000"/>
    <s v="Al-Medina"/>
    <x v="2"/>
    <n v="88000"/>
    <n v="58000"/>
    <n v="91000"/>
  </r>
  <r>
    <n v="2851"/>
    <x v="0"/>
    <s v="Camry"/>
    <n v="2009"/>
    <n v="16"/>
    <s v="Saudi"/>
    <s v="White"/>
    <s v="Standard"/>
    <n v="2.5"/>
    <s v="Gas"/>
    <x v="1"/>
    <n v="374000"/>
    <s v="Al-Ahsa"/>
    <x v="1"/>
    <n v="25000"/>
    <n v="58000"/>
    <n v="65000"/>
  </r>
  <r>
    <n v="2852"/>
    <x v="25"/>
    <s v="Pajero"/>
    <n v="2018"/>
    <n v="7"/>
    <s v="Gulf Arabic"/>
    <s v="Black"/>
    <s v="Full"/>
    <n v="3.8"/>
    <s v="Gas"/>
    <x v="0"/>
    <n v="5000"/>
    <s v="Dammam"/>
    <x v="1"/>
    <n v="109000"/>
    <n v="58000"/>
    <n v="54000"/>
  </r>
  <r>
    <n v="2853"/>
    <x v="10"/>
    <s v="Elantra"/>
    <n v="2015"/>
    <n v="10"/>
    <s v="Saudi"/>
    <s v="White"/>
    <s v="Semi Full"/>
    <n v="2"/>
    <s v="Gas"/>
    <x v="0"/>
    <n v="230000"/>
    <s v="Riyadh"/>
    <x v="0"/>
    <n v="30000"/>
    <n v="58000"/>
    <n v="42000"/>
  </r>
  <r>
    <n v="2854"/>
    <x v="0"/>
    <s v="Echo"/>
    <n v="2001"/>
    <n v="24"/>
    <s v="Saudi"/>
    <s v="Another Color"/>
    <s v="Standard"/>
    <n v="1.5"/>
    <s v="Gas"/>
    <x v="1"/>
    <n v="480000"/>
    <s v="Jeddah"/>
    <x v="3"/>
    <n v="10000"/>
    <n v="58000"/>
    <n v="65000"/>
  </r>
  <r>
    <n v="2855"/>
    <x v="9"/>
    <s v="Dzire"/>
    <n v="2020"/>
    <n v="5"/>
    <s v="Gulf Arabic"/>
    <s v="Bronze"/>
    <s v="Full"/>
    <n v="1.2"/>
    <s v="Gas"/>
    <x v="0"/>
    <n v="8500"/>
    <s v="Riyadh"/>
    <x v="0"/>
    <n v="33000"/>
    <n v="58000"/>
    <n v="28000"/>
  </r>
  <r>
    <n v="2856"/>
    <x v="12"/>
    <s v="Doblo"/>
    <n v="2015"/>
    <n v="10"/>
    <s v="Saudi"/>
    <s v="White"/>
    <s v="Standard"/>
    <n v="1.4"/>
    <s v="Gas"/>
    <x v="1"/>
    <n v="119000"/>
    <s v="Al-Ahsa"/>
    <x v="1"/>
    <n v="25000"/>
    <n v="58000"/>
    <n v="62000"/>
  </r>
  <r>
    <n v="2857"/>
    <x v="10"/>
    <s v="Accent"/>
    <n v="2018"/>
    <n v="7"/>
    <s v="Saudi"/>
    <s v="Silver"/>
    <s v="Standard"/>
    <n v="1.4"/>
    <s v="Gas"/>
    <x v="0"/>
    <n v="96000"/>
    <s v="Dammam"/>
    <x v="1"/>
    <n v="36000"/>
    <n v="58000"/>
    <n v="42000"/>
  </r>
  <r>
    <n v="2858"/>
    <x v="7"/>
    <s v="C"/>
    <n v="2017"/>
    <n v="8"/>
    <s v="Saudi"/>
    <s v="Blue"/>
    <s v="Full"/>
    <n v="2.5"/>
    <s v="Gas"/>
    <x v="0"/>
    <n v="118000"/>
    <s v="Al-Medina"/>
    <x v="2"/>
    <n v="119000"/>
    <n v="58000"/>
    <n v="145000"/>
  </r>
  <r>
    <n v="2859"/>
    <x v="11"/>
    <s v="Tahoe"/>
    <n v="2012"/>
    <n v="13"/>
    <s v="Saudi"/>
    <s v="Golden"/>
    <s v="Semi Full"/>
    <n v="5.3"/>
    <s v="Gas"/>
    <x v="0"/>
    <n v="326000"/>
    <s v="Jubail"/>
    <x v="1"/>
    <n v="47000"/>
    <n v="58000"/>
    <n v="60000"/>
  </r>
  <r>
    <n v="2860"/>
    <x v="0"/>
    <s v="Land Cruiser"/>
    <n v="2015"/>
    <n v="10"/>
    <s v="Saudi"/>
    <s v="White"/>
    <s v="Full"/>
    <n v="1"/>
    <s v="Gas"/>
    <x v="0"/>
    <n v="300000"/>
    <s v="Riyadh"/>
    <x v="0"/>
    <n v="135000"/>
    <n v="58000"/>
    <n v="65000"/>
  </r>
  <r>
    <n v="2861"/>
    <x v="8"/>
    <s v="Cerato"/>
    <n v="2016"/>
    <n v="9"/>
    <s v="Saudi"/>
    <s v="Black"/>
    <s v="Standard"/>
    <n v="1.6"/>
    <s v="Gas"/>
    <x v="0"/>
    <n v="114000"/>
    <s v="Dammam"/>
    <x v="1"/>
    <n v="34000"/>
    <n v="58000"/>
    <n v="40000"/>
  </r>
  <r>
    <n v="2862"/>
    <x v="39"/>
    <s v="D-MAX"/>
    <n v="2016"/>
    <n v="9"/>
    <s v="Saudi"/>
    <s v="White"/>
    <s v="Standard"/>
    <n v="2.5"/>
    <s v="Diesel"/>
    <x v="1"/>
    <n v="245599"/>
    <s v="Dammam"/>
    <x v="1"/>
    <n v="55000"/>
    <n v="58000"/>
    <n v="55500"/>
  </r>
  <r>
    <n v="2863"/>
    <x v="0"/>
    <s v="Camry"/>
    <n v="2020"/>
    <n v="5"/>
    <s v="Saudi"/>
    <s v="Silver"/>
    <s v="Standard"/>
    <n v="2.5"/>
    <s v="Gas"/>
    <x v="0"/>
    <n v="20000"/>
    <s v="Aseer"/>
    <x v="4"/>
    <n v="92000"/>
    <n v="58000"/>
    <n v="65000"/>
  </r>
  <r>
    <n v="2864"/>
    <x v="4"/>
    <s v="Sentra"/>
    <n v="2014"/>
    <n v="11"/>
    <s v="Saudi"/>
    <s v="Grey"/>
    <s v="Standard"/>
    <n v="1.4"/>
    <s v="Gas"/>
    <x v="0"/>
    <n v="191000"/>
    <s v="Al-Medina"/>
    <x v="2"/>
    <n v="22000"/>
    <n v="58000"/>
    <n v="36500"/>
  </r>
  <r>
    <n v="2865"/>
    <x v="1"/>
    <s v="UX"/>
    <n v="2019"/>
    <n v="6"/>
    <s v="Gulf Arabic"/>
    <s v="Blue"/>
    <s v="Full"/>
    <n v="2"/>
    <s v="Gas"/>
    <x v="0"/>
    <n v="7000"/>
    <s v="Dammam"/>
    <x v="1"/>
    <n v="165000"/>
    <n v="58000"/>
    <n v="142000"/>
  </r>
  <r>
    <n v="2866"/>
    <x v="48"/>
    <s v="B50"/>
    <n v="2016"/>
    <n v="9"/>
    <s v="Saudi"/>
    <s v="Black"/>
    <s v="Full"/>
    <n v="1.4"/>
    <s v="Gas"/>
    <x v="0"/>
    <n v="89000"/>
    <s v="Jeddah"/>
    <x v="3"/>
    <n v="25000"/>
    <n v="58000"/>
    <n v="30000"/>
  </r>
  <r>
    <n v="2867"/>
    <x v="3"/>
    <s v="Marquis"/>
    <n v="2010"/>
    <n v="15"/>
    <s v="Other"/>
    <s v="Navy"/>
    <s v="Full"/>
    <n v="4.5999999999999996"/>
    <s v="Gas"/>
    <x v="0"/>
    <n v="200000"/>
    <s v="Riyadh"/>
    <x v="0"/>
    <n v="18000"/>
    <n v="58000"/>
    <n v="55000"/>
  </r>
  <r>
    <n v="2868"/>
    <x v="0"/>
    <s v="Hilux"/>
    <n v="2016"/>
    <n v="9"/>
    <s v="Gulf Arabic"/>
    <s v="White"/>
    <s v="Semi Full"/>
    <n v="2.7"/>
    <s v="Gas"/>
    <x v="1"/>
    <n v="122084"/>
    <s v="Riyadh"/>
    <x v="0"/>
    <n v="71500"/>
    <n v="58000"/>
    <n v="65000"/>
  </r>
  <r>
    <n v="2869"/>
    <x v="0"/>
    <s v="Ciocca"/>
    <n v="2015"/>
    <n v="10"/>
    <s v="Saudi"/>
    <s v="Silver"/>
    <s v="Semi Full"/>
    <n v="5.7"/>
    <s v="Gas"/>
    <x v="0"/>
    <n v="85000"/>
    <s v="Dammam"/>
    <x v="1"/>
    <n v="125000"/>
    <n v="58000"/>
    <n v="65000"/>
  </r>
  <r>
    <n v="2870"/>
    <x v="10"/>
    <s v="H1"/>
    <n v="2015"/>
    <n v="10"/>
    <s v="Saudi"/>
    <s v="White"/>
    <s v="Standard"/>
    <n v="4"/>
    <s v="Gas"/>
    <x v="0"/>
    <n v="400000"/>
    <s v="Jeddah"/>
    <x v="3"/>
    <n v="43000"/>
    <n v="58000"/>
    <n v="42000"/>
  </r>
  <r>
    <n v="2871"/>
    <x v="0"/>
    <s v="Cressida"/>
    <n v="1996"/>
    <n v="29"/>
    <s v="Saudi"/>
    <s v="White"/>
    <s v="Semi Full"/>
    <n v="1.5"/>
    <s v="Gas"/>
    <x v="1"/>
    <n v="100000"/>
    <s v="Al-Medina"/>
    <x v="2"/>
    <n v="6500"/>
    <n v="58000"/>
    <n v="65000"/>
  </r>
  <r>
    <n v="2872"/>
    <x v="0"/>
    <s v="Corolla"/>
    <n v="2018"/>
    <n v="7"/>
    <s v="Saudi"/>
    <s v="White"/>
    <s v="Standard"/>
    <n v="1.6"/>
    <s v="Gas"/>
    <x v="0"/>
    <n v="54000"/>
    <s v="Dammam"/>
    <x v="1"/>
    <n v="55000"/>
    <n v="58000"/>
    <n v="65000"/>
  </r>
  <r>
    <n v="2873"/>
    <x v="21"/>
    <s v="Charger"/>
    <n v="2016"/>
    <n v="9"/>
    <s v="Saudi"/>
    <s v="Red"/>
    <s v="Semi Full"/>
    <n v="3.6"/>
    <s v="Gas"/>
    <x v="0"/>
    <n v="165407"/>
    <s v="Riyadh"/>
    <x v="0"/>
    <n v="76500"/>
    <n v="58000"/>
    <n v="71000"/>
  </r>
  <r>
    <n v="2874"/>
    <x v="0"/>
    <s v="Yaris"/>
    <n v="2019"/>
    <n v="6"/>
    <s v="Saudi"/>
    <s v="White"/>
    <s v="Standard"/>
    <n v="1.5"/>
    <s v="Gas"/>
    <x v="0"/>
    <n v="80000"/>
    <s v="Jeddah"/>
    <x v="3"/>
    <n v="35500"/>
    <n v="58000"/>
    <n v="65000"/>
  </r>
  <r>
    <n v="2875"/>
    <x v="13"/>
    <s v="Accord"/>
    <n v="2015"/>
    <n v="10"/>
    <s v="Saudi"/>
    <s v="Golden"/>
    <s v="Semi Full"/>
    <n v="2.4"/>
    <s v="Gas"/>
    <x v="0"/>
    <n v="196000"/>
    <s v="Riyadh"/>
    <x v="0"/>
    <n v="59000"/>
    <n v="58000"/>
    <n v="60500"/>
  </r>
  <r>
    <n v="2876"/>
    <x v="7"/>
    <s v="S"/>
    <n v="2012"/>
    <n v="13"/>
    <s v="Other"/>
    <s v="Grey"/>
    <s v="Full"/>
    <n v="4.7"/>
    <s v="Gas"/>
    <x v="0"/>
    <n v="188000"/>
    <s v="Khobar"/>
    <x v="1"/>
    <n v="80000"/>
    <n v="58000"/>
    <n v="145000"/>
  </r>
  <r>
    <n v="2877"/>
    <x v="0"/>
    <s v="Corolla"/>
    <n v="2018"/>
    <n v="7"/>
    <s v="Saudi"/>
    <s v="White"/>
    <s v="Standard"/>
    <n v="2"/>
    <s v="Gas"/>
    <x v="0"/>
    <n v="245000"/>
    <s v="Khobar"/>
    <x v="1"/>
    <n v="41000"/>
    <n v="58000"/>
    <n v="65000"/>
  </r>
  <r>
    <n v="2878"/>
    <x v="0"/>
    <s v="Camry"/>
    <n v="1999"/>
    <n v="26"/>
    <s v="Saudi"/>
    <s v="White"/>
    <s v="Standard"/>
    <n v="2.4"/>
    <s v="Gas"/>
    <x v="1"/>
    <n v="400"/>
    <s v="Tabouk"/>
    <x v="5"/>
    <n v="20000"/>
    <n v="58000"/>
    <n v="65000"/>
  </r>
  <r>
    <n v="2879"/>
    <x v="3"/>
    <s v="Taurus"/>
    <n v="2016"/>
    <n v="9"/>
    <s v="Other"/>
    <s v="Brown"/>
    <s v="Full"/>
    <n v="3.5"/>
    <s v="Gas"/>
    <x v="0"/>
    <n v="91000"/>
    <s v="Dammam"/>
    <x v="1"/>
    <n v="70000"/>
    <n v="58000"/>
    <n v="55000"/>
  </r>
  <r>
    <n v="2880"/>
    <x v="3"/>
    <s v="Taurus"/>
    <n v="2017"/>
    <n v="8"/>
    <s v="Saudi"/>
    <s v="Silver"/>
    <s v="Standard"/>
    <n v="3.5"/>
    <s v="Gas"/>
    <x v="0"/>
    <n v="132000"/>
    <s v="Dammam"/>
    <x v="1"/>
    <n v="65000"/>
    <n v="58000"/>
    <n v="55000"/>
  </r>
  <r>
    <n v="2881"/>
    <x v="2"/>
    <s v="Grand Cherokee"/>
    <n v="2017"/>
    <n v="8"/>
    <s v="Saudi"/>
    <s v="Grey"/>
    <s v="Full"/>
    <n v="5.7"/>
    <s v="Gas"/>
    <x v="0"/>
    <n v="102000"/>
    <s v="Dammam"/>
    <x v="1"/>
    <n v="99000"/>
    <n v="58000"/>
    <n v="83000"/>
  </r>
  <r>
    <n v="2882"/>
    <x v="0"/>
    <s v="Camry"/>
    <n v="2010"/>
    <n v="15"/>
    <s v="Saudi"/>
    <s v="Another Color"/>
    <s v="Standard"/>
    <n v="2"/>
    <s v="Gas"/>
    <x v="1"/>
    <n v="550000"/>
    <s v="Jeddah"/>
    <x v="3"/>
    <n v="20000"/>
    <n v="58000"/>
    <n v="65000"/>
  </r>
  <r>
    <n v="2883"/>
    <x v="0"/>
    <s v="Corolla"/>
    <n v="2014"/>
    <n v="11"/>
    <s v="Saudi"/>
    <s v="White"/>
    <s v="Standard"/>
    <n v="1.6"/>
    <s v="Gas"/>
    <x v="0"/>
    <n v="275000"/>
    <s v="Jeddah"/>
    <x v="3"/>
    <n v="25000"/>
    <n v="58000"/>
    <n v="65000"/>
  </r>
  <r>
    <n v="2884"/>
    <x v="30"/>
    <s v="Continental GT"/>
    <n v="2020"/>
    <n v="5"/>
    <s v="Saudi"/>
    <s v="Grey"/>
    <s v="Semi Full"/>
    <n v="3.7"/>
    <s v="Gas"/>
    <x v="0"/>
    <n v="3500"/>
    <s v="Dammam"/>
    <x v="1"/>
    <n v="250000"/>
    <n v="58000"/>
    <n v="99000"/>
  </r>
  <r>
    <n v="2885"/>
    <x v="0"/>
    <s v="Ciocca"/>
    <n v="2016"/>
    <n v="9"/>
    <s v="Saudi"/>
    <s v="Grey"/>
    <s v="Semi Full"/>
    <n v="5.7"/>
    <s v="Gas"/>
    <x v="0"/>
    <n v="333000"/>
    <s v="Dammam"/>
    <x v="1"/>
    <n v="78000"/>
    <n v="58000"/>
    <n v="65000"/>
  </r>
  <r>
    <n v="2886"/>
    <x v="0"/>
    <s v="Camry"/>
    <n v="2018"/>
    <n v="7"/>
    <s v="Saudi"/>
    <s v="Brown"/>
    <s v="Full"/>
    <n v="3.5"/>
    <s v="Gas"/>
    <x v="0"/>
    <n v="80000"/>
    <s v="Riyadh"/>
    <x v="0"/>
    <n v="95000"/>
    <n v="58000"/>
    <n v="65000"/>
  </r>
  <r>
    <n v="2887"/>
    <x v="11"/>
    <s v="Tahoe"/>
    <n v="2003"/>
    <n v="22"/>
    <s v="Other"/>
    <s v="Another Color"/>
    <s v="Full"/>
    <n v="5.3"/>
    <s v="Gas"/>
    <x v="0"/>
    <n v="488000"/>
    <s v="Jeddah"/>
    <x v="3"/>
    <n v="13000"/>
    <n v="58000"/>
    <n v="60000"/>
  </r>
  <r>
    <n v="2888"/>
    <x v="39"/>
    <s v="D-MAX"/>
    <n v="2015"/>
    <n v="10"/>
    <s v="Saudi"/>
    <s v="White"/>
    <s v="Standard"/>
    <n v="2.5"/>
    <s v="Diesel"/>
    <x v="1"/>
    <n v="445539"/>
    <s v="Dammam"/>
    <x v="1"/>
    <n v="53000"/>
    <n v="58000"/>
    <n v="55500"/>
  </r>
  <r>
    <n v="2889"/>
    <x v="11"/>
    <s v="Tahoe"/>
    <n v="2016"/>
    <n v="9"/>
    <s v="Saudi"/>
    <s v="Brown"/>
    <s v="Standard"/>
    <n v="5.3"/>
    <s v="Gas"/>
    <x v="0"/>
    <n v="194000"/>
    <s v="Dammam"/>
    <x v="1"/>
    <n v="108000"/>
    <n v="58000"/>
    <n v="60000"/>
  </r>
  <r>
    <n v="2890"/>
    <x v="10"/>
    <s v="Accent"/>
    <n v="2018"/>
    <n v="7"/>
    <s v="Saudi"/>
    <s v="Grey"/>
    <s v="Standard"/>
    <n v="1.4"/>
    <s v="Gas"/>
    <x v="0"/>
    <n v="81967"/>
    <s v="Riyadh"/>
    <x v="0"/>
    <n v="35500"/>
    <n v="58000"/>
    <n v="42000"/>
  </r>
  <r>
    <n v="2891"/>
    <x v="8"/>
    <s v="Optima"/>
    <n v="2015"/>
    <n v="10"/>
    <s v="Saudi"/>
    <s v="White"/>
    <s v="Full"/>
    <n v="2.4"/>
    <s v="Gas"/>
    <x v="0"/>
    <n v="129744"/>
    <s v="Al-Medina"/>
    <x v="2"/>
    <n v="49500"/>
    <n v="58000"/>
    <n v="40000"/>
  </r>
  <r>
    <n v="2892"/>
    <x v="3"/>
    <s v="Taurus"/>
    <n v="2017"/>
    <n v="8"/>
    <s v="Saudi"/>
    <s v="White"/>
    <s v="Standard"/>
    <n v="3.5"/>
    <s v="Gas"/>
    <x v="0"/>
    <n v="135000"/>
    <s v="Dammam"/>
    <x v="1"/>
    <n v="65000"/>
    <n v="58000"/>
    <n v="55000"/>
  </r>
  <r>
    <n v="2893"/>
    <x v="7"/>
    <s v="C"/>
    <n v="2016"/>
    <n v="9"/>
    <s v="Gulf Arabic"/>
    <s v="Grey"/>
    <s v="Full"/>
    <n v="2"/>
    <s v="Gas"/>
    <x v="0"/>
    <n v="119000"/>
    <s v="Riyadh"/>
    <x v="0"/>
    <n v="130000"/>
    <n v="58000"/>
    <n v="145000"/>
  </r>
  <r>
    <n v="2894"/>
    <x v="10"/>
    <s v="Accent"/>
    <n v="2018"/>
    <n v="7"/>
    <s v="Saudi"/>
    <s v="White"/>
    <s v="Standard"/>
    <n v="1.4"/>
    <s v="Gas"/>
    <x v="0"/>
    <n v="95000"/>
    <s v="Riyadh"/>
    <x v="0"/>
    <n v="28000"/>
    <n v="58000"/>
    <n v="42000"/>
  </r>
  <r>
    <n v="2895"/>
    <x v="3"/>
    <s v="Fusion"/>
    <n v="2015"/>
    <n v="10"/>
    <s v="Saudi"/>
    <s v="Brown"/>
    <s v="Full"/>
    <n v="2.5"/>
    <s v="Gas"/>
    <x v="0"/>
    <n v="200000"/>
    <s v="Riyadh"/>
    <x v="0"/>
    <n v="49000"/>
    <n v="58000"/>
    <n v="55000"/>
  </r>
  <r>
    <n v="2896"/>
    <x v="3"/>
    <s v="Taurus"/>
    <n v="2014"/>
    <n v="11"/>
    <s v="Saudi"/>
    <s v="White"/>
    <s v="Full"/>
    <n v="3.5"/>
    <s v="Gas"/>
    <x v="0"/>
    <n v="269177"/>
    <s v="Jazan"/>
    <x v="11"/>
    <n v="60000"/>
    <n v="58000"/>
    <n v="55000"/>
  </r>
  <r>
    <n v="2897"/>
    <x v="0"/>
    <s v="Aurion"/>
    <n v="2009"/>
    <n v="16"/>
    <s v="Saudi"/>
    <s v="Black"/>
    <s v="Full"/>
    <n v="3.5"/>
    <s v="Gas"/>
    <x v="0"/>
    <n v="373000"/>
    <s v="Riyadh"/>
    <x v="0"/>
    <n v="33500"/>
    <n v="58000"/>
    <n v="65000"/>
  </r>
  <r>
    <n v="2898"/>
    <x v="11"/>
    <s v="Suburban"/>
    <n v="2015"/>
    <n v="10"/>
    <s v="Saudi"/>
    <s v="Brown"/>
    <s v="Standard"/>
    <n v="2.8"/>
    <s v="Gas"/>
    <x v="0"/>
    <n v="205000"/>
    <s v="Riyadh"/>
    <x v="0"/>
    <n v="85000"/>
    <n v="58000"/>
    <n v="60000"/>
  </r>
  <r>
    <n v="2899"/>
    <x v="3"/>
    <s v="Explorer"/>
    <n v="2016"/>
    <n v="9"/>
    <s v="Other"/>
    <s v="Grey"/>
    <s v="Full"/>
    <n v="3.6"/>
    <s v="Gas"/>
    <x v="0"/>
    <n v="131000"/>
    <s v="Dammam"/>
    <x v="1"/>
    <n v="113000"/>
    <n v="58000"/>
    <n v="55000"/>
  </r>
  <r>
    <n v="2900"/>
    <x v="39"/>
    <s v="D-MAX"/>
    <n v="2015"/>
    <n v="10"/>
    <s v="Saudi"/>
    <s v="White"/>
    <s v="Standard"/>
    <n v="2.5"/>
    <s v="Diesel"/>
    <x v="1"/>
    <n v="299967"/>
    <s v="Dammam"/>
    <x v="1"/>
    <n v="53000"/>
    <n v="58000"/>
    <n v="55500"/>
  </r>
  <r>
    <n v="2901"/>
    <x v="4"/>
    <s v="Datsun"/>
    <n v="2015"/>
    <n v="10"/>
    <s v="Saudi"/>
    <s v="White"/>
    <s v="Standard"/>
    <n v="2.7"/>
    <s v="Gas"/>
    <x v="1"/>
    <n v="77000"/>
    <s v="Jeddah"/>
    <x v="3"/>
    <n v="45000"/>
    <n v="58000"/>
    <n v="36500"/>
  </r>
  <r>
    <n v="2902"/>
    <x v="32"/>
    <s v="Escalade"/>
    <n v="2007"/>
    <n v="18"/>
    <s v="Other"/>
    <s v="Golden"/>
    <s v="Full"/>
    <n v="6.2"/>
    <s v="Gas"/>
    <x v="0"/>
    <n v="273000"/>
    <s v="Khobar"/>
    <x v="1"/>
    <n v="39000"/>
    <n v="58000"/>
    <n v="130000"/>
  </r>
  <r>
    <n v="2903"/>
    <x v="11"/>
    <s v="Tahoe"/>
    <n v="2016"/>
    <n v="9"/>
    <s v="Saudi"/>
    <s v="Another Color"/>
    <s v="Semi Full"/>
    <n v="5.3"/>
    <s v="Gas"/>
    <x v="0"/>
    <n v="123496"/>
    <s v="Riyadh"/>
    <x v="0"/>
    <n v="130000"/>
    <n v="58000"/>
    <n v="60000"/>
  </r>
  <r>
    <n v="2904"/>
    <x v="13"/>
    <s v="Odyssey"/>
    <n v="2016"/>
    <n v="9"/>
    <s v="Gulf Arabic"/>
    <s v="White"/>
    <s v="Full"/>
    <n v="3.5"/>
    <s v="Gas"/>
    <x v="0"/>
    <n v="80000"/>
    <s v="Riyadh"/>
    <x v="0"/>
    <n v="73000"/>
    <n v="58000"/>
    <n v="60500"/>
  </r>
  <r>
    <n v="2905"/>
    <x v="3"/>
    <s v="Explorer"/>
    <n v="2017"/>
    <n v="8"/>
    <s v="Saudi"/>
    <s v="Navy"/>
    <s v="Standard"/>
    <n v="3.6"/>
    <s v="Gas"/>
    <x v="0"/>
    <n v="150000"/>
    <s v="Dammam"/>
    <x v="1"/>
    <n v="73000"/>
    <n v="58000"/>
    <n v="55000"/>
  </r>
  <r>
    <n v="2906"/>
    <x v="0"/>
    <s v="Avalon"/>
    <n v="2016"/>
    <n v="9"/>
    <s v="Other"/>
    <s v="White"/>
    <s v="Semi Full"/>
    <n v="3.5"/>
    <s v="Gas"/>
    <x v="0"/>
    <n v="123000"/>
    <s v="Riyadh"/>
    <x v="0"/>
    <n v="93000"/>
    <n v="58000"/>
    <n v="65000"/>
  </r>
  <r>
    <n v="2907"/>
    <x v="39"/>
    <s v="D-MAX"/>
    <n v="2015"/>
    <n v="10"/>
    <s v="Saudi"/>
    <s v="White"/>
    <s v="Standard"/>
    <n v="2.5"/>
    <s v="Diesel"/>
    <x v="1"/>
    <n v="251662"/>
    <s v="Dammam"/>
    <x v="1"/>
    <n v="53000"/>
    <n v="58000"/>
    <n v="55500"/>
  </r>
  <r>
    <n v="2908"/>
    <x v="11"/>
    <s v="Tahoe"/>
    <n v="2016"/>
    <n v="9"/>
    <s v="Saudi"/>
    <s v="Another Color"/>
    <s v="Semi Full"/>
    <n v="5.3"/>
    <s v="Gas"/>
    <x v="0"/>
    <n v="168000"/>
    <s v="Riyadh"/>
    <x v="0"/>
    <n v="114500"/>
    <n v="58000"/>
    <n v="60000"/>
  </r>
  <r>
    <n v="2909"/>
    <x v="1"/>
    <s v="ES"/>
    <n v="2018"/>
    <n v="7"/>
    <s v="Gulf Arabic"/>
    <s v="Red"/>
    <s v="Semi Full"/>
    <n v="3.5"/>
    <s v="Gas"/>
    <x v="0"/>
    <n v="27000"/>
    <s v="Riyadh"/>
    <x v="0"/>
    <n v="122000"/>
    <n v="58000"/>
    <n v="142000"/>
  </r>
  <r>
    <n v="2910"/>
    <x v="8"/>
    <s v="Optima"/>
    <n v="2015"/>
    <n v="10"/>
    <s v="Saudi"/>
    <s v="Navy"/>
    <s v="Semi Full"/>
    <n v="2"/>
    <s v="Gas"/>
    <x v="0"/>
    <n v="359397"/>
    <s v="Riyadh"/>
    <x v="0"/>
    <n v="35000"/>
    <n v="58000"/>
    <n v="40000"/>
  </r>
  <r>
    <n v="2911"/>
    <x v="0"/>
    <s v="Camry"/>
    <n v="2017"/>
    <n v="8"/>
    <s v="Saudi"/>
    <s v="Silver"/>
    <s v="Standard"/>
    <n v="2.5"/>
    <s v="Gas"/>
    <x v="0"/>
    <n v="319000"/>
    <s v="Dammam"/>
    <x v="1"/>
    <n v="46000"/>
    <n v="58000"/>
    <n v="65000"/>
  </r>
  <r>
    <n v="2912"/>
    <x v="11"/>
    <s v="Tahoe"/>
    <n v="2016"/>
    <n v="9"/>
    <s v="Saudi"/>
    <s v="Another Color"/>
    <s v="Semi Full"/>
    <n v="5.3"/>
    <s v="Gas"/>
    <x v="0"/>
    <n v="147000"/>
    <s v="Abha"/>
    <x v="7"/>
    <n v="120000"/>
    <n v="58000"/>
    <n v="60000"/>
  </r>
  <r>
    <n v="2913"/>
    <x v="10"/>
    <s v="Senta fe"/>
    <n v="2016"/>
    <n v="9"/>
    <s v="Saudi"/>
    <s v="White"/>
    <s v="Standard"/>
    <n v="3.3"/>
    <s v="Gas"/>
    <x v="0"/>
    <n v="199"/>
    <s v="Riyadh"/>
    <x v="0"/>
    <n v="1576"/>
    <n v="58000"/>
    <n v="42000"/>
  </r>
  <r>
    <n v="2914"/>
    <x v="1"/>
    <s v="RX"/>
    <n v="2016"/>
    <n v="9"/>
    <s v="Saudi"/>
    <s v="White"/>
    <s v="Full"/>
    <n v="3.5"/>
    <s v="Hybrid"/>
    <x v="0"/>
    <n v="121000"/>
    <s v="Dammam"/>
    <x v="1"/>
    <n v="130000"/>
    <n v="58000"/>
    <n v="142000"/>
  </r>
  <r>
    <n v="2915"/>
    <x v="3"/>
    <s v="Taurus"/>
    <n v="2017"/>
    <n v="8"/>
    <s v="Other"/>
    <s v="Black"/>
    <s v="Standard"/>
    <n v="3.5"/>
    <s v="Gas"/>
    <x v="0"/>
    <n v="118000"/>
    <s v="Dammam"/>
    <x v="1"/>
    <n v="73000"/>
    <n v="58000"/>
    <n v="55000"/>
  </r>
  <r>
    <n v="2916"/>
    <x v="11"/>
    <s v="Suburban"/>
    <n v="2011"/>
    <n v="14"/>
    <s v="Saudi"/>
    <s v="Golden"/>
    <s v="Semi Full"/>
    <n v="4"/>
    <s v="Gas"/>
    <x v="0"/>
    <n v="289"/>
    <s v="Makkah"/>
    <x v="3"/>
    <n v="36000"/>
    <n v="58000"/>
    <n v="60000"/>
  </r>
  <r>
    <n v="2917"/>
    <x v="3"/>
    <s v="Victoria"/>
    <n v="2008"/>
    <n v="17"/>
    <s v="Saudi"/>
    <s v="Blue"/>
    <s v="Semi Full"/>
    <n v="4.5999999999999996"/>
    <s v="Gas"/>
    <x v="0"/>
    <n v="3666"/>
    <s v="Al-Ahsa"/>
    <x v="1"/>
    <n v="16000"/>
    <n v="58000"/>
    <n v="55000"/>
  </r>
  <r>
    <n v="2918"/>
    <x v="11"/>
    <s v="Tahoe"/>
    <n v="2012"/>
    <n v="13"/>
    <s v="Saudi"/>
    <s v="Golden"/>
    <s v="Semi Full"/>
    <n v="5.3"/>
    <s v="Gas"/>
    <x v="0"/>
    <n v="327000"/>
    <s v="Riyadh"/>
    <x v="0"/>
    <n v="45000"/>
    <n v="58000"/>
    <n v="60000"/>
  </r>
  <r>
    <n v="2919"/>
    <x v="5"/>
    <s v="Sierra"/>
    <n v="2020"/>
    <n v="5"/>
    <s v="Gulf Arabic"/>
    <s v="Grey"/>
    <s v="Full"/>
    <n v="5.3"/>
    <s v="Gas"/>
    <x v="0"/>
    <n v="32000"/>
    <s v="Riyadh"/>
    <x v="0"/>
    <n v="158000"/>
    <n v="58000"/>
    <n v="72000"/>
  </r>
  <r>
    <n v="2920"/>
    <x v="4"/>
    <s v="Patrol"/>
    <n v="2017"/>
    <n v="8"/>
    <s v="Saudi"/>
    <s v="White"/>
    <s v="Full"/>
    <n v="6"/>
    <s v="Gas"/>
    <x v="0"/>
    <n v="12000"/>
    <s v="Jeddah"/>
    <x v="3"/>
    <n v="128000"/>
    <n v="58000"/>
    <n v="36500"/>
  </r>
  <r>
    <n v="2921"/>
    <x v="39"/>
    <s v="Dyna"/>
    <n v="2013"/>
    <n v="12"/>
    <s v="Other"/>
    <s v="White"/>
    <s v="Full"/>
    <n v="3"/>
    <s v="Diesel"/>
    <x v="1"/>
    <n v="300000"/>
    <s v="Dammam"/>
    <x v="1"/>
    <n v="85000"/>
    <n v="58000"/>
    <n v="55500"/>
  </r>
  <r>
    <n v="2922"/>
    <x v="5"/>
    <s v="Yukon"/>
    <n v="2016"/>
    <n v="9"/>
    <s v="Saudi"/>
    <s v="Brown"/>
    <s v="Semi Full"/>
    <n v="5.3"/>
    <s v="Gas"/>
    <x v="0"/>
    <n v="129356"/>
    <s v="Riyadh"/>
    <x v="0"/>
    <n v="140000"/>
    <n v="58000"/>
    <n v="72000"/>
  </r>
  <r>
    <n v="2923"/>
    <x v="0"/>
    <s v="Ciocca"/>
    <n v="2016"/>
    <n v="9"/>
    <s v="Saudi"/>
    <s v="White"/>
    <s v="Full"/>
    <n v="5.7"/>
    <s v="Gas"/>
    <x v="0"/>
    <n v="150000"/>
    <s v="Dammam"/>
    <x v="1"/>
    <n v="135000"/>
    <n v="58000"/>
    <n v="65000"/>
  </r>
  <r>
    <n v="2924"/>
    <x v="0"/>
    <s v="Land Cruiser"/>
    <n v="2019"/>
    <n v="6"/>
    <s v="Saudi"/>
    <s v="White"/>
    <s v="Full"/>
    <n v="4.5"/>
    <s v="Diesel"/>
    <x v="0"/>
    <n v="82808"/>
    <s v="Qassim"/>
    <x v="6"/>
    <n v="230000"/>
    <n v="58000"/>
    <n v="65000"/>
  </r>
  <r>
    <n v="2925"/>
    <x v="0"/>
    <s v="Hilux"/>
    <n v="2012"/>
    <n v="13"/>
    <s v="Gulf Arabic"/>
    <s v="White"/>
    <s v="Standard"/>
    <n v="2.7"/>
    <s v="Gas"/>
    <x v="1"/>
    <n v="171000"/>
    <s v="Riyadh"/>
    <x v="0"/>
    <n v="47500"/>
    <n v="58000"/>
    <n v="65000"/>
  </r>
  <r>
    <n v="2926"/>
    <x v="0"/>
    <s v="Prado"/>
    <n v="2018"/>
    <n v="7"/>
    <s v="Gulf Arabic"/>
    <s v="White"/>
    <s v="Semi Full"/>
    <n v="4"/>
    <s v="Gas"/>
    <x v="0"/>
    <n v="92000"/>
    <s v="Dammam"/>
    <x v="1"/>
    <n v="130000"/>
    <n v="58000"/>
    <n v="65000"/>
  </r>
  <r>
    <n v="2927"/>
    <x v="3"/>
    <s v="Taurus"/>
    <n v="2017"/>
    <n v="8"/>
    <s v="Saudi"/>
    <s v="Blue"/>
    <s v="Standard"/>
    <n v="3.5"/>
    <s v="Gas"/>
    <x v="0"/>
    <n v="128439"/>
    <s v="Riyadh"/>
    <x v="0"/>
    <n v="76500"/>
    <n v="58000"/>
    <n v="55000"/>
  </r>
  <r>
    <n v="2928"/>
    <x v="10"/>
    <s v="Sonata"/>
    <n v="2017"/>
    <n v="8"/>
    <s v="Saudi"/>
    <s v="Silver"/>
    <s v="Standard"/>
    <n v="2.4"/>
    <s v="Gas"/>
    <x v="0"/>
    <n v="109191"/>
    <s v="Dammam"/>
    <x v="1"/>
    <n v="54000"/>
    <n v="58000"/>
    <n v="42000"/>
  </r>
  <r>
    <n v="2929"/>
    <x v="13"/>
    <s v="Odyssey"/>
    <n v="2010"/>
    <n v="15"/>
    <s v="Saudi"/>
    <s v="Bronze"/>
    <s v="Standard"/>
    <n v="4.5999999999999996"/>
    <s v="Gas"/>
    <x v="0"/>
    <n v="200000"/>
    <s v="Riyadh"/>
    <x v="0"/>
    <n v="22000"/>
    <n v="58000"/>
    <n v="60500"/>
  </r>
  <r>
    <n v="2930"/>
    <x v="0"/>
    <s v="Camry"/>
    <n v="2016"/>
    <n v="9"/>
    <s v="Saudi"/>
    <s v="Silver"/>
    <s v="Standard"/>
    <n v="2.5"/>
    <s v="Gas"/>
    <x v="0"/>
    <n v="63000"/>
    <s v="Dammam"/>
    <x v="1"/>
    <n v="58000"/>
    <n v="58000"/>
    <n v="65000"/>
  </r>
  <r>
    <n v="2931"/>
    <x v="5"/>
    <s v="Yukon"/>
    <n v="2013"/>
    <n v="12"/>
    <s v="Saudi"/>
    <s v="Red"/>
    <s v="Semi Full"/>
    <n v="5.3"/>
    <s v="Gas"/>
    <x v="0"/>
    <n v="77000"/>
    <s v="Riyadh"/>
    <x v="0"/>
    <n v="80000"/>
    <n v="58000"/>
    <n v="72000"/>
  </r>
  <r>
    <n v="2932"/>
    <x v="10"/>
    <s v="Accent"/>
    <n v="2017"/>
    <n v="8"/>
    <s v="Saudi"/>
    <s v="White"/>
    <s v="Standard"/>
    <n v="1.6"/>
    <s v="Gas"/>
    <x v="0"/>
    <n v="120000"/>
    <s v="Dammam"/>
    <x v="1"/>
    <n v="30000"/>
    <n v="58000"/>
    <n v="42000"/>
  </r>
  <r>
    <n v="2933"/>
    <x v="3"/>
    <s v="Victoria"/>
    <n v="2008"/>
    <n v="17"/>
    <s v="Saudi"/>
    <s v="Bronze"/>
    <s v="Standard"/>
    <n v="1.3"/>
    <s v="Gas"/>
    <x v="0"/>
    <n v="278"/>
    <s v="Aseer"/>
    <x v="4"/>
    <n v="22000"/>
    <n v="58000"/>
    <n v="55000"/>
  </r>
  <r>
    <n v="2934"/>
    <x v="0"/>
    <s v="Yaris"/>
    <n v="2018"/>
    <n v="7"/>
    <s v="Saudi"/>
    <s v="White"/>
    <s v="Standard"/>
    <n v="1.5"/>
    <s v="Gas"/>
    <x v="0"/>
    <n v="131000"/>
    <s v="Jeddah"/>
    <x v="3"/>
    <n v="32000"/>
    <n v="58000"/>
    <n v="65000"/>
  </r>
  <r>
    <n v="2935"/>
    <x v="11"/>
    <s v="Tahoe"/>
    <n v="2013"/>
    <n v="12"/>
    <s v="Saudi"/>
    <s v="Silver"/>
    <s v="Standard"/>
    <n v="5.3"/>
    <s v="Gas"/>
    <x v="0"/>
    <n v="300000"/>
    <s v="Jeddah"/>
    <x v="3"/>
    <n v="48000"/>
    <n v="58000"/>
    <n v="60000"/>
  </r>
  <r>
    <n v="2936"/>
    <x v="11"/>
    <s v="Impala"/>
    <n v="2019"/>
    <n v="6"/>
    <s v="Saudi"/>
    <s v="Bronze"/>
    <s v="Semi Full"/>
    <n v="3.5"/>
    <s v="Gas"/>
    <x v="0"/>
    <n v="91000"/>
    <s v="Qassim"/>
    <x v="6"/>
    <n v="74000"/>
    <n v="58000"/>
    <n v="60000"/>
  </r>
  <r>
    <n v="2937"/>
    <x v="2"/>
    <s v="Cherokee"/>
    <n v="2010"/>
    <n v="15"/>
    <s v="Saudi"/>
    <s v="Golden"/>
    <s v="Standard"/>
    <n v="3.4"/>
    <s v="Gas"/>
    <x v="0"/>
    <n v="400"/>
    <s v="Riyadh"/>
    <x v="0"/>
    <n v="15000"/>
    <n v="58000"/>
    <n v="83000"/>
  </r>
  <r>
    <n v="2938"/>
    <x v="50"/>
    <s v="LF X60"/>
    <n v="2016"/>
    <n v="9"/>
    <s v="Saudi"/>
    <s v="Red"/>
    <s v="Full"/>
    <n v="1.6"/>
    <s v="Gas"/>
    <x v="0"/>
    <n v="128000"/>
    <s v="Jeddah"/>
    <x v="3"/>
    <n v="25000"/>
    <n v="58000"/>
    <n v="25000"/>
  </r>
  <r>
    <n v="2939"/>
    <x v="0"/>
    <s v="Land Cruiser 70"/>
    <n v="2019"/>
    <n v="6"/>
    <s v="Saudi"/>
    <s v="White"/>
    <s v="Full"/>
    <n v="4"/>
    <s v="Gas"/>
    <x v="1"/>
    <n v="89000"/>
    <s v="Riyadh"/>
    <x v="0"/>
    <n v="90000"/>
    <n v="58000"/>
    <n v="65000"/>
  </r>
  <r>
    <n v="2940"/>
    <x v="21"/>
    <s v="Charger"/>
    <n v="2013"/>
    <n v="12"/>
    <s v="Saudi"/>
    <s v="Navy"/>
    <s v="Full"/>
    <n v="5.7"/>
    <s v="Gas"/>
    <x v="0"/>
    <n v="145000"/>
    <s v="Yanbu"/>
    <x v="2"/>
    <n v="35000"/>
    <n v="58000"/>
    <n v="71000"/>
  </r>
  <r>
    <n v="2941"/>
    <x v="3"/>
    <s v="Victoria"/>
    <n v="2012"/>
    <n v="13"/>
    <s v="Saudi"/>
    <s v="White"/>
    <s v="Semi Full"/>
    <n v="5"/>
    <s v="Gas"/>
    <x v="0"/>
    <n v="318000"/>
    <s v="Dammam"/>
    <x v="1"/>
    <n v="35000"/>
    <n v="58000"/>
    <n v="55000"/>
  </r>
  <r>
    <n v="2942"/>
    <x v="40"/>
    <s v="H3"/>
    <n v="2006"/>
    <n v="19"/>
    <s v="Other"/>
    <s v="Blue"/>
    <s v="Full"/>
    <n v="3.5"/>
    <s v="Gas"/>
    <x v="0"/>
    <n v="236000"/>
    <s v="Riyadh"/>
    <x v="0"/>
    <n v="22000"/>
    <n v="58000"/>
    <n v="30000"/>
  </r>
  <r>
    <n v="2943"/>
    <x v="3"/>
    <s v="Expedition"/>
    <n v="2016"/>
    <n v="9"/>
    <s v="Saudi"/>
    <s v="White"/>
    <s v="Standard"/>
    <n v="5.4"/>
    <s v="Gas"/>
    <x v="0"/>
    <n v="95000"/>
    <s v="Riyadh"/>
    <x v="0"/>
    <n v="72000"/>
    <n v="58000"/>
    <n v="55000"/>
  </r>
  <r>
    <n v="2944"/>
    <x v="7"/>
    <s v="ML"/>
    <n v="2005"/>
    <n v="20"/>
    <s v="Saudi"/>
    <s v="Blue"/>
    <s v="Semi Full"/>
    <n v="3.7"/>
    <s v="Gas"/>
    <x v="0"/>
    <n v="356000"/>
    <s v="Makkah"/>
    <x v="3"/>
    <n v="19000"/>
    <n v="58000"/>
    <n v="145000"/>
  </r>
  <r>
    <n v="2945"/>
    <x v="0"/>
    <s v="Land Cruiser"/>
    <n v="2014"/>
    <n v="11"/>
    <s v="Saudi"/>
    <s v="White"/>
    <s v="Full"/>
    <n v="5.7"/>
    <s v="Gas"/>
    <x v="0"/>
    <n v="175023"/>
    <s v="Riyadh"/>
    <x v="0"/>
    <n v="150000"/>
    <n v="58000"/>
    <n v="65000"/>
  </r>
  <r>
    <n v="2946"/>
    <x v="1"/>
    <s v="ES"/>
    <n v="2016"/>
    <n v="9"/>
    <s v="Gulf Arabic"/>
    <s v="White"/>
    <s v="Semi Full"/>
    <n v="3"/>
    <s v="Gas"/>
    <x v="0"/>
    <n v="72000"/>
    <s v="Riyadh"/>
    <x v="0"/>
    <n v="108000"/>
    <n v="58000"/>
    <n v="142000"/>
  </r>
  <r>
    <n v="2947"/>
    <x v="10"/>
    <s v="Accent"/>
    <n v="2015"/>
    <n v="10"/>
    <s v="Saudi"/>
    <s v="White"/>
    <s v="Standard"/>
    <n v="1.4"/>
    <s v="Gas"/>
    <x v="0"/>
    <n v="176000"/>
    <s v="Dammam"/>
    <x v="1"/>
    <n v="24000"/>
    <n v="58000"/>
    <n v="42000"/>
  </r>
  <r>
    <n v="2948"/>
    <x v="10"/>
    <s v="Accent"/>
    <n v="2020"/>
    <n v="5"/>
    <s v="Saudi"/>
    <s v="White"/>
    <s v="Standard"/>
    <n v="1.4"/>
    <s v="Gas"/>
    <x v="0"/>
    <n v="35547"/>
    <s v="Riyadh"/>
    <x v="0"/>
    <n v="41500"/>
    <n v="58000"/>
    <n v="42000"/>
  </r>
  <r>
    <n v="2949"/>
    <x v="11"/>
    <s v="Cruze"/>
    <n v="2017"/>
    <n v="8"/>
    <s v="Saudi"/>
    <s v="Grey"/>
    <s v="Semi Full"/>
    <n v="1.8"/>
    <s v="Gas"/>
    <x v="0"/>
    <n v="101000"/>
    <s v="Dammam"/>
    <x v="1"/>
    <n v="30000"/>
    <n v="58000"/>
    <n v="60000"/>
  </r>
  <r>
    <n v="2950"/>
    <x v="4"/>
    <s v="X-Trail"/>
    <n v="2018"/>
    <n v="7"/>
    <s v="Saudi"/>
    <s v="Black"/>
    <s v="Full"/>
    <n v="2.5"/>
    <s v="Gas"/>
    <x v="0"/>
    <n v="86500"/>
    <s v="Qassim"/>
    <x v="6"/>
    <n v="74000"/>
    <n v="58000"/>
    <n v="36500"/>
  </r>
  <r>
    <n v="2951"/>
    <x v="25"/>
    <s v="Pajero"/>
    <n v="2018"/>
    <n v="7"/>
    <s v="Saudi"/>
    <s v="White"/>
    <s v="Full"/>
    <n v="3.8"/>
    <s v="Gas"/>
    <x v="0"/>
    <n v="60000"/>
    <s v="Jeddah"/>
    <x v="3"/>
    <n v="85000"/>
    <n v="58000"/>
    <n v="54000"/>
  </r>
  <r>
    <n v="2952"/>
    <x v="25"/>
    <s v="Pajero"/>
    <n v="2016"/>
    <n v="9"/>
    <s v="Saudi"/>
    <s v="Another Color"/>
    <s v="Full"/>
    <n v="3.5"/>
    <s v="Gas"/>
    <x v="0"/>
    <n v="257000"/>
    <s v="Riyadh"/>
    <x v="0"/>
    <n v="45000"/>
    <n v="58000"/>
    <n v="54000"/>
  </r>
  <r>
    <n v="2953"/>
    <x v="5"/>
    <s v="Acadia"/>
    <n v="2008"/>
    <n v="17"/>
    <s v="Saudi"/>
    <s v="Grey"/>
    <s v="Full"/>
    <n v="3.6"/>
    <s v="Gas"/>
    <x v="0"/>
    <n v="229000"/>
    <s v="Jeddah"/>
    <x v="3"/>
    <n v="19000"/>
    <n v="58000"/>
    <n v="72000"/>
  </r>
  <r>
    <n v="2954"/>
    <x v="7"/>
    <s v="S"/>
    <n v="2012"/>
    <n v="13"/>
    <s v="Saudi"/>
    <s v="Brown"/>
    <s v="Semi Full"/>
    <n v="3"/>
    <s v="Gas"/>
    <x v="0"/>
    <n v="170000"/>
    <s v="Jeddah"/>
    <x v="3"/>
    <n v="85000"/>
    <n v="58000"/>
    <n v="145000"/>
  </r>
  <r>
    <n v="2955"/>
    <x v="10"/>
    <s v="Elantra"/>
    <n v="2021"/>
    <n v="4"/>
    <s v="Saudi"/>
    <s v="Grey"/>
    <s v="Semi Full"/>
    <n v="2"/>
    <s v="Gas"/>
    <x v="0"/>
    <n v="7500"/>
    <s v="Makkah"/>
    <x v="3"/>
    <n v="1368"/>
    <n v="58000"/>
    <n v="42000"/>
  </r>
  <r>
    <n v="2956"/>
    <x v="0"/>
    <s v="Camry"/>
    <n v="2019"/>
    <n v="6"/>
    <s v="Saudi"/>
    <s v="Black"/>
    <s v="Full"/>
    <n v="2.5"/>
    <s v="Gas"/>
    <x v="0"/>
    <n v="13136"/>
    <s v="Riyadh"/>
    <x v="0"/>
    <n v="99500"/>
    <n v="58000"/>
    <n v="65000"/>
  </r>
  <r>
    <n v="2957"/>
    <x v="13"/>
    <s v="Pilot"/>
    <n v="2015"/>
    <n v="10"/>
    <s v="Gulf Arabic"/>
    <s v="Silver"/>
    <s v="Full"/>
    <n v="3.5"/>
    <s v="Gas"/>
    <x v="0"/>
    <n v="98000"/>
    <s v="Riyadh"/>
    <x v="0"/>
    <n v="75000"/>
    <n v="58000"/>
    <n v="60500"/>
  </r>
  <r>
    <n v="2958"/>
    <x v="3"/>
    <s v="Expedition"/>
    <n v="2016"/>
    <n v="9"/>
    <s v="Saudi"/>
    <s v="Silver"/>
    <s v="Standard"/>
    <n v="3.6"/>
    <s v="Gas"/>
    <x v="0"/>
    <n v="127500"/>
    <s v="Jeddah"/>
    <x v="3"/>
    <n v="79000"/>
    <n v="58000"/>
    <n v="55000"/>
  </r>
  <r>
    <n v="2959"/>
    <x v="0"/>
    <s v="Innova"/>
    <n v="2018"/>
    <n v="7"/>
    <s v="Saudi"/>
    <s v="White"/>
    <s v="Semi Full"/>
    <n v="2.7"/>
    <s v="Gas"/>
    <x v="0"/>
    <n v="14588"/>
    <s v="Riyadh"/>
    <x v="0"/>
    <n v="85000"/>
    <n v="58000"/>
    <n v="65000"/>
  </r>
  <r>
    <n v="2960"/>
    <x v="10"/>
    <s v="Sonata"/>
    <n v="2016"/>
    <n v="9"/>
    <s v="Saudi"/>
    <s v="Red"/>
    <s v="Standard"/>
    <n v="2.4"/>
    <s v="Gas"/>
    <x v="0"/>
    <n v="220000"/>
    <s v="Riyadh"/>
    <x v="0"/>
    <n v="43000"/>
    <n v="58000"/>
    <n v="42000"/>
  </r>
  <r>
    <n v="2961"/>
    <x v="12"/>
    <n v="500"/>
    <n v="2016"/>
    <n v="9"/>
    <s v="Saudi"/>
    <s v="Grey"/>
    <s v="Full"/>
    <n v="1.5"/>
    <s v="Gas"/>
    <x v="0"/>
    <n v="155000"/>
    <s v="Riyadh"/>
    <x v="0"/>
    <n v="45000"/>
    <n v="58000"/>
    <n v="62000"/>
  </r>
  <r>
    <n v="2962"/>
    <x v="1"/>
    <s v="ES"/>
    <n v="2016"/>
    <n v="9"/>
    <s v="Saudi"/>
    <s v="Bronze"/>
    <s v="Semi Full"/>
    <n v="3.4"/>
    <s v="Gas"/>
    <x v="0"/>
    <n v="154000"/>
    <s v="Dammam"/>
    <x v="1"/>
    <n v="88000"/>
    <n v="58000"/>
    <n v="142000"/>
  </r>
  <r>
    <n v="2963"/>
    <x v="0"/>
    <s v="FJ"/>
    <n v="2008"/>
    <n v="17"/>
    <s v="Saudi"/>
    <s v="Black"/>
    <s v="Full"/>
    <n v="4"/>
    <s v="Gas"/>
    <x v="0"/>
    <n v="390000"/>
    <s v="Riyadh"/>
    <x v="0"/>
    <n v="52000"/>
    <n v="58000"/>
    <n v="65000"/>
  </r>
  <r>
    <n v="2964"/>
    <x v="25"/>
    <s v="Pajero"/>
    <n v="2015"/>
    <n v="10"/>
    <s v="Saudi"/>
    <s v="White"/>
    <s v="Standard"/>
    <n v="3.5"/>
    <s v="Gas"/>
    <x v="0"/>
    <n v="135063"/>
    <s v="Jeddah"/>
    <x v="3"/>
    <n v="52000"/>
    <n v="58000"/>
    <n v="54000"/>
  </r>
  <r>
    <n v="2965"/>
    <x v="26"/>
    <s v="Range Rover"/>
    <n v="2016"/>
    <n v="9"/>
    <s v="Gulf Arabic"/>
    <s v="Black"/>
    <s v="Full"/>
    <n v="5"/>
    <s v="Gas"/>
    <x v="0"/>
    <n v="102000"/>
    <s v="Riyadh"/>
    <x v="0"/>
    <n v="252000"/>
    <n v="58000"/>
    <n v="242500"/>
  </r>
  <r>
    <n v="2966"/>
    <x v="0"/>
    <s v="Yaris"/>
    <n v="2020"/>
    <n v="5"/>
    <s v="Saudi"/>
    <s v="White"/>
    <s v="Standard"/>
    <n v="1.5"/>
    <s v="Gas"/>
    <x v="0"/>
    <n v="23000"/>
    <s v="Makkah"/>
    <x v="3"/>
    <n v="45000"/>
    <n v="58000"/>
    <n v="65000"/>
  </r>
  <r>
    <n v="2967"/>
    <x v="1"/>
    <s v="ES"/>
    <n v="2008"/>
    <n v="17"/>
    <s v="Saudi"/>
    <s v="White"/>
    <s v="Full"/>
    <n v="3.5"/>
    <s v="Gas"/>
    <x v="0"/>
    <n v="390000"/>
    <s v="Dammam"/>
    <x v="1"/>
    <n v="36000"/>
    <n v="58000"/>
    <n v="142000"/>
  </r>
  <r>
    <n v="2968"/>
    <x v="7"/>
    <s v="C"/>
    <n v="2017"/>
    <n v="8"/>
    <s v="Other"/>
    <s v="Grey"/>
    <s v="Full"/>
    <n v="2"/>
    <s v="Gas"/>
    <x v="0"/>
    <n v="98000"/>
    <s v="Jeddah"/>
    <x v="3"/>
    <n v="148000"/>
    <n v="58000"/>
    <n v="145000"/>
  </r>
  <r>
    <n v="2969"/>
    <x v="35"/>
    <s v="Panamera"/>
    <n v="2018"/>
    <n v="7"/>
    <s v="Saudi"/>
    <s v="Red"/>
    <s v="Standard"/>
    <n v="3.5"/>
    <s v="Gas"/>
    <x v="0"/>
    <n v="26000"/>
    <s v="Dammam"/>
    <x v="1"/>
    <n v="330000"/>
    <n v="58000"/>
    <n v="138000"/>
  </r>
  <r>
    <n v="2970"/>
    <x v="0"/>
    <s v="Camry"/>
    <n v="2017"/>
    <n v="8"/>
    <s v="Saudi"/>
    <s v="White"/>
    <s v="Full"/>
    <n v="2.5"/>
    <s v="Gas"/>
    <x v="0"/>
    <n v="95794"/>
    <s v="Riyadh"/>
    <x v="0"/>
    <n v="74500"/>
    <n v="58000"/>
    <n v="65000"/>
  </r>
  <r>
    <n v="2971"/>
    <x v="0"/>
    <s v="Land Cruiser"/>
    <n v="2013"/>
    <n v="12"/>
    <s v="Gulf Arabic"/>
    <s v="White"/>
    <s v="Full"/>
    <n v="4.5999999999999996"/>
    <s v="Gas"/>
    <x v="0"/>
    <n v="186"/>
    <s v="Tabouk"/>
    <x v="5"/>
    <n v="138000"/>
    <n v="58000"/>
    <n v="65000"/>
  </r>
  <r>
    <n v="2972"/>
    <x v="35"/>
    <s v="Cayenne Turbo"/>
    <n v="2008"/>
    <n v="17"/>
    <s v="Other"/>
    <s v="Silver"/>
    <s v="Full"/>
    <n v="4.8"/>
    <s v="Gas"/>
    <x v="0"/>
    <n v="152750"/>
    <s v="Riyadh"/>
    <x v="0"/>
    <n v="50000"/>
    <n v="58000"/>
    <n v="138000"/>
  </r>
  <r>
    <n v="2973"/>
    <x v="3"/>
    <s v="Expedition"/>
    <n v="2016"/>
    <n v="9"/>
    <s v="Saudi"/>
    <s v="Black"/>
    <s v="Semi Full"/>
    <n v="3.5"/>
    <s v="Gas"/>
    <x v="0"/>
    <n v="89531"/>
    <s v="Riyadh"/>
    <x v="0"/>
    <n v="104500"/>
    <n v="58000"/>
    <n v="55000"/>
  </r>
  <r>
    <n v="2974"/>
    <x v="7"/>
    <s v="S"/>
    <n v="2015"/>
    <n v="10"/>
    <s v="Other"/>
    <s v="Navy"/>
    <s v="Full"/>
    <n v="3"/>
    <s v="Gas"/>
    <x v="0"/>
    <n v="46000"/>
    <s v="Dammam"/>
    <x v="1"/>
    <n v="210000"/>
    <n v="58000"/>
    <n v="145000"/>
  </r>
  <r>
    <n v="2975"/>
    <x v="3"/>
    <s v="Taurus"/>
    <n v="2015"/>
    <n v="10"/>
    <s v="Saudi"/>
    <s v="White"/>
    <s v="Semi Full"/>
    <n v="2"/>
    <s v="Gas"/>
    <x v="0"/>
    <n v="285000"/>
    <s v="Dammam"/>
    <x v="1"/>
    <n v="52000"/>
    <n v="58000"/>
    <n v="55000"/>
  </r>
  <r>
    <n v="2976"/>
    <x v="5"/>
    <s v="Yukon"/>
    <n v="2012"/>
    <n v="13"/>
    <s v="Saudi"/>
    <s v="Bronze"/>
    <s v="Semi Full"/>
    <n v="5.3"/>
    <s v="Gas"/>
    <x v="0"/>
    <n v="410000"/>
    <s v="Hafar Al-Batin"/>
    <x v="1"/>
    <n v="56600"/>
    <n v="58000"/>
    <n v="72000"/>
  </r>
  <r>
    <n v="2977"/>
    <x v="0"/>
    <s v="Prado"/>
    <n v="2016"/>
    <n v="9"/>
    <s v="Saudi"/>
    <s v="White"/>
    <s v="Semi Full"/>
    <n v="2.7"/>
    <s v="Gas"/>
    <x v="0"/>
    <n v="60000"/>
    <s v="Jeddah"/>
    <x v="3"/>
    <n v="120000"/>
    <n v="58000"/>
    <n v="65000"/>
  </r>
  <r>
    <n v="2978"/>
    <x v="11"/>
    <s v="Silverado"/>
    <n v="2014"/>
    <n v="11"/>
    <s v="Saudi"/>
    <s v="Silver"/>
    <s v="Full"/>
    <n v="8"/>
    <s v="Gas"/>
    <x v="0"/>
    <n v="48000"/>
    <s v="Al-Medina"/>
    <x v="2"/>
    <n v="100000"/>
    <n v="58000"/>
    <n v="60000"/>
  </r>
  <r>
    <n v="2979"/>
    <x v="30"/>
    <s v="Navigator"/>
    <n v="2013"/>
    <n v="12"/>
    <s v="Saudi"/>
    <s v="Brown"/>
    <s v="Full"/>
    <n v="5.7"/>
    <s v="Gas"/>
    <x v="0"/>
    <n v="27700"/>
    <s v="Khobar"/>
    <x v="1"/>
    <n v="50000"/>
    <n v="58000"/>
    <n v="99000"/>
  </r>
  <r>
    <n v="2980"/>
    <x v="33"/>
    <s v="C300"/>
    <n v="2013"/>
    <n v="12"/>
    <s v="Saudi"/>
    <s v="White"/>
    <s v="Full"/>
    <n v="5.7"/>
    <s v="Gas"/>
    <x v="0"/>
    <n v="200"/>
    <s v="Makkah"/>
    <x v="3"/>
    <n v="55000"/>
    <n v="58000"/>
    <n v="70000"/>
  </r>
  <r>
    <n v="2981"/>
    <x v="1"/>
    <s v="RX"/>
    <n v="2016"/>
    <n v="9"/>
    <s v="Gulf Arabic"/>
    <s v="Bronze"/>
    <s v="Full"/>
    <n v="2.5"/>
    <s v="Hybrid"/>
    <x v="0"/>
    <n v="81000"/>
    <s v="Dammam"/>
    <x v="1"/>
    <n v="154000"/>
    <n v="58000"/>
    <n v="142000"/>
  </r>
  <r>
    <n v="2982"/>
    <x v="0"/>
    <s v="Camry"/>
    <n v="2010"/>
    <n v="15"/>
    <s v="Saudi"/>
    <s v="Grey"/>
    <s v="Semi Full"/>
    <n v="2.5"/>
    <s v="Gas"/>
    <x v="0"/>
    <n v="240000"/>
    <s v="Dammam"/>
    <x v="1"/>
    <n v="30000"/>
    <n v="58000"/>
    <n v="65000"/>
  </r>
  <r>
    <n v="2983"/>
    <x v="6"/>
    <n v="6"/>
    <n v="2014"/>
    <n v="11"/>
    <s v="Saudi"/>
    <s v="Silver"/>
    <s v="Semi Full"/>
    <n v="2"/>
    <s v="Gas"/>
    <x v="0"/>
    <n v="250000"/>
    <s v="Riyadh"/>
    <x v="0"/>
    <n v="31000"/>
    <n v="58000"/>
    <n v="56000"/>
  </r>
  <r>
    <n v="2984"/>
    <x v="0"/>
    <s v="Yaris"/>
    <n v="2018"/>
    <n v="7"/>
    <s v="Saudi"/>
    <s v="White"/>
    <s v="Standard"/>
    <n v="1.5"/>
    <s v="Gas"/>
    <x v="0"/>
    <n v="128000"/>
    <s v="Jeddah"/>
    <x v="3"/>
    <n v="32000"/>
    <n v="58000"/>
    <n v="65000"/>
  </r>
  <r>
    <n v="2985"/>
    <x v="8"/>
    <s v="Rio"/>
    <n v="2016"/>
    <n v="9"/>
    <s v="Saudi"/>
    <s v="Another Color"/>
    <s v="Standard"/>
    <n v="1.4"/>
    <s v="Gas"/>
    <x v="0"/>
    <n v="270000"/>
    <s v="Riyadh"/>
    <x v="0"/>
    <n v="25000"/>
    <n v="58000"/>
    <n v="40000"/>
  </r>
  <r>
    <n v="2986"/>
    <x v="2"/>
    <s v="Liberty"/>
    <n v="2012"/>
    <n v="13"/>
    <s v="Saudi"/>
    <s v="Black"/>
    <s v="Full"/>
    <n v="3.7"/>
    <s v="Gas"/>
    <x v="0"/>
    <n v="128000"/>
    <s v="Riyadh"/>
    <x v="0"/>
    <n v="25000"/>
    <n v="58000"/>
    <n v="83000"/>
  </r>
  <r>
    <n v="2987"/>
    <x v="0"/>
    <s v="Land Cruiser"/>
    <n v="1994"/>
    <n v="31"/>
    <s v="Saudi"/>
    <s v="Red"/>
    <s v="Standard"/>
    <n v="4.5999999999999996"/>
    <s v="Gas"/>
    <x v="1"/>
    <n v="600000"/>
    <s v="Dammam"/>
    <x v="1"/>
    <n v="25000"/>
    <n v="58000"/>
    <n v="65000"/>
  </r>
  <r>
    <n v="2988"/>
    <x v="1"/>
    <s v="LX"/>
    <n v="2020"/>
    <n v="5"/>
    <s v="Saudi"/>
    <s v="Black"/>
    <s v="Full"/>
    <n v="5.7"/>
    <s v="Gas"/>
    <x v="0"/>
    <n v="35000"/>
    <s v="Jeddah"/>
    <x v="3"/>
    <n v="395000"/>
    <n v="58000"/>
    <n v="142000"/>
  </r>
  <r>
    <n v="2989"/>
    <x v="0"/>
    <s v="Furniture"/>
    <n v="2017"/>
    <n v="8"/>
    <s v="Saudi"/>
    <s v="Silver"/>
    <s v="Full"/>
    <n v="2.7"/>
    <s v="Gas"/>
    <x v="0"/>
    <n v="236000"/>
    <s v="Riyadh"/>
    <x v="0"/>
    <n v="75000"/>
    <n v="58000"/>
    <n v="65000"/>
  </r>
  <r>
    <n v="2990"/>
    <x v="51"/>
    <s v="Mini Van"/>
    <n v="2017"/>
    <n v="8"/>
    <s v="Gulf Arabic"/>
    <s v="White"/>
    <s v="Standard"/>
    <n v="2.7"/>
    <s v="Gas"/>
    <x v="1"/>
    <n v="145000"/>
    <s v="Riyadh"/>
    <x v="0"/>
    <n v="39500"/>
    <n v="58000"/>
    <n v="41250"/>
  </r>
  <r>
    <n v="2991"/>
    <x v="0"/>
    <s v="Innova"/>
    <n v="2013"/>
    <n v="12"/>
    <s v="Saudi"/>
    <s v="Silver"/>
    <s v="Standard"/>
    <n v="2.7"/>
    <s v="Gas"/>
    <x v="0"/>
    <n v="286000"/>
    <s v="Al-Medina"/>
    <x v="2"/>
    <n v="38000"/>
    <n v="58000"/>
    <n v="65000"/>
  </r>
  <r>
    <n v="2992"/>
    <x v="0"/>
    <s v="Camry"/>
    <n v="2014"/>
    <n v="11"/>
    <s v="Saudi"/>
    <s v="Red"/>
    <s v="Semi Full"/>
    <n v="2.5"/>
    <s v="Gas"/>
    <x v="0"/>
    <n v="117000"/>
    <s v="Jeddah"/>
    <x v="3"/>
    <n v="43000"/>
    <n v="58000"/>
    <n v="65000"/>
  </r>
  <r>
    <n v="2993"/>
    <x v="10"/>
    <s v="Kona"/>
    <n v="2020"/>
    <n v="5"/>
    <s v="Saudi"/>
    <s v="White"/>
    <s v="Semi Full"/>
    <n v="2"/>
    <s v="Gas"/>
    <x v="0"/>
    <n v="21000"/>
    <s v="Riyadh"/>
    <x v="0"/>
    <n v="67000"/>
    <n v="58000"/>
    <n v="42000"/>
  </r>
  <r>
    <n v="2994"/>
    <x v="4"/>
    <s v="Sunny"/>
    <n v="2019"/>
    <n v="6"/>
    <s v="Saudi"/>
    <s v="Grey"/>
    <s v="Standard"/>
    <n v="1.5"/>
    <s v="Gas"/>
    <x v="0"/>
    <n v="86871"/>
    <s v="Riyadh"/>
    <x v="0"/>
    <n v="30500"/>
    <n v="58000"/>
    <n v="36500"/>
  </r>
  <r>
    <n v="2995"/>
    <x v="0"/>
    <s v="Avalon"/>
    <n v="2019"/>
    <n v="6"/>
    <s v="Saudi"/>
    <s v="White"/>
    <s v="Standard"/>
    <n v="3.5"/>
    <s v="Gas"/>
    <x v="0"/>
    <n v="47000"/>
    <s v="Khobar"/>
    <x v="1"/>
    <n v="116000"/>
    <n v="58000"/>
    <n v="65000"/>
  </r>
  <r>
    <n v="2996"/>
    <x v="0"/>
    <s v="Hilux"/>
    <n v="2016"/>
    <n v="9"/>
    <s v="Saudi"/>
    <s v="White"/>
    <s v="Standard"/>
    <n v="2.7"/>
    <s v="Gas"/>
    <x v="1"/>
    <n v="213557"/>
    <s v="Dammam"/>
    <x v="1"/>
    <n v="63000"/>
    <n v="58000"/>
    <n v="65000"/>
  </r>
  <r>
    <n v="2997"/>
    <x v="6"/>
    <s v="CX3"/>
    <n v="2018"/>
    <n v="7"/>
    <s v="Saudi"/>
    <s v="Navy"/>
    <s v="Standard"/>
    <n v="2"/>
    <s v="Gas"/>
    <x v="0"/>
    <n v="70000"/>
    <s v="Jeddah"/>
    <x v="3"/>
    <n v="48000"/>
    <n v="58000"/>
    <n v="56000"/>
  </r>
  <r>
    <n v="2998"/>
    <x v="7"/>
    <s v="S"/>
    <n v="2012"/>
    <n v="13"/>
    <s v="Gulf Arabic"/>
    <s v="Brown"/>
    <s v="Semi Full"/>
    <n v="3"/>
    <s v="Gas"/>
    <x v="0"/>
    <n v="131000"/>
    <s v="Riyadh"/>
    <x v="0"/>
    <n v="95000"/>
    <n v="58000"/>
    <n v="145000"/>
  </r>
  <r>
    <n v="2999"/>
    <x v="0"/>
    <s v="Yaris"/>
    <n v="2017"/>
    <n v="8"/>
    <s v="Saudi"/>
    <s v="White"/>
    <s v="Standard"/>
    <n v="1.3"/>
    <s v="Gas"/>
    <x v="0"/>
    <n v="100000"/>
    <s v="Makkah"/>
    <x v="3"/>
    <n v="27000"/>
    <n v="58000"/>
    <n v="65000"/>
  </r>
  <r>
    <n v="3000"/>
    <x v="11"/>
    <s v="Suburban"/>
    <n v="2015"/>
    <n v="10"/>
    <s v="Saudi"/>
    <s v="Another Color"/>
    <s v="Standard"/>
    <n v="5.3"/>
    <s v="Gas"/>
    <x v="0"/>
    <n v="201000"/>
    <s v="Dammam"/>
    <x v="1"/>
    <n v="105000"/>
    <n v="58000"/>
    <n v="60000"/>
  </r>
  <r>
    <n v="3001"/>
    <x v="0"/>
    <s v="Hilux"/>
    <n v="2016"/>
    <n v="9"/>
    <s v="Gulf Arabic"/>
    <s v="White"/>
    <s v="Standard"/>
    <n v="2.7"/>
    <s v="Gas"/>
    <x v="1"/>
    <n v="182774"/>
    <s v="Dammam"/>
    <x v="1"/>
    <n v="62000"/>
    <n v="58000"/>
    <n v="65000"/>
  </r>
  <r>
    <n v="3002"/>
    <x v="0"/>
    <s v="Camry"/>
    <n v="2016"/>
    <n v="9"/>
    <s v="Saudi"/>
    <s v="White"/>
    <s v="Semi Full"/>
    <n v="2.5"/>
    <s v="Gas"/>
    <x v="0"/>
    <n v="238000"/>
    <s v="Jeddah"/>
    <x v="3"/>
    <n v="48500"/>
    <n v="58000"/>
    <n v="65000"/>
  </r>
  <r>
    <n v="3003"/>
    <x v="3"/>
    <s v="Fusion"/>
    <n v="2015"/>
    <n v="10"/>
    <s v="Saudi"/>
    <s v="Another Color"/>
    <s v="Semi Full"/>
    <n v="2.5"/>
    <s v="Gas"/>
    <x v="0"/>
    <n v="98000"/>
    <s v="Dammam"/>
    <x v="1"/>
    <n v="45000"/>
    <n v="58000"/>
    <n v="55000"/>
  </r>
  <r>
    <n v="3004"/>
    <x v="30"/>
    <s v="MKS"/>
    <n v="2018"/>
    <n v="7"/>
    <s v="Gulf Arabic"/>
    <s v="White"/>
    <s v="Semi Full"/>
    <n v="2"/>
    <s v="Gas"/>
    <x v="0"/>
    <n v="14000"/>
    <s v="Jeddah"/>
    <x v="3"/>
    <n v="115000"/>
    <n v="58000"/>
    <n v="99000"/>
  </r>
  <r>
    <n v="3005"/>
    <x v="5"/>
    <s v="Sierra"/>
    <n v="2016"/>
    <n v="9"/>
    <s v="Saudi"/>
    <s v="Silver"/>
    <s v="Full"/>
    <n v="5.7"/>
    <s v="Gas"/>
    <x v="0"/>
    <n v="109000"/>
    <s v="Dammam"/>
    <x v="1"/>
    <n v="100000"/>
    <n v="58000"/>
    <n v="72000"/>
  </r>
  <r>
    <n v="3006"/>
    <x v="0"/>
    <s v="Camry"/>
    <n v="2018"/>
    <n v="7"/>
    <s v="Saudi"/>
    <s v="White"/>
    <s v="Full"/>
    <n v="3.5"/>
    <s v="Gas"/>
    <x v="0"/>
    <n v="111"/>
    <s v="Riyadh"/>
    <x v="0"/>
    <n v="66000"/>
    <n v="58000"/>
    <n v="65000"/>
  </r>
  <r>
    <n v="3007"/>
    <x v="26"/>
    <s v="Range Rover"/>
    <n v="2014"/>
    <n v="11"/>
    <s v="Saudi"/>
    <s v="White"/>
    <s v="Full"/>
    <n v="3"/>
    <s v="Gas"/>
    <x v="0"/>
    <n v="195000"/>
    <s v="Dammam"/>
    <x v="1"/>
    <n v="170000"/>
    <n v="58000"/>
    <n v="242500"/>
  </r>
  <r>
    <n v="3008"/>
    <x v="11"/>
    <s v="Caprice"/>
    <n v="2009"/>
    <n v="16"/>
    <s v="Saudi"/>
    <s v="White"/>
    <s v="Semi Full"/>
    <n v="6"/>
    <s v="Gas"/>
    <x v="0"/>
    <n v="135000"/>
    <s v="Riyadh"/>
    <x v="0"/>
    <n v="32000"/>
    <n v="58000"/>
    <n v="60000"/>
  </r>
  <r>
    <n v="3009"/>
    <x v="4"/>
    <s v="Patrol"/>
    <n v="2014"/>
    <n v="11"/>
    <s v="Saudi"/>
    <s v="Grey"/>
    <s v="Full"/>
    <n v="4"/>
    <s v="Gas"/>
    <x v="0"/>
    <n v="265000"/>
    <s v="Jeddah"/>
    <x v="3"/>
    <n v="100000"/>
    <n v="58000"/>
    <n v="36500"/>
  </r>
  <r>
    <n v="3010"/>
    <x v="3"/>
    <s v="Edge"/>
    <n v="2014"/>
    <n v="11"/>
    <s v="Saudi"/>
    <s v="Red"/>
    <s v="Full"/>
    <n v="3.6"/>
    <s v="Gas"/>
    <x v="0"/>
    <n v="99000"/>
    <s v="Jeddah"/>
    <x v="3"/>
    <n v="1500"/>
    <n v="58000"/>
    <n v="55000"/>
  </r>
  <r>
    <n v="3011"/>
    <x v="11"/>
    <s v="Tahoe"/>
    <n v="2015"/>
    <n v="10"/>
    <s v="Saudi"/>
    <s v="Brown"/>
    <s v="Standard"/>
    <n v="5.3"/>
    <s v="Gas"/>
    <x v="0"/>
    <n v="199000"/>
    <s v="Dammam"/>
    <x v="1"/>
    <n v="97000"/>
    <n v="58000"/>
    <n v="60000"/>
  </r>
  <r>
    <n v="3012"/>
    <x v="21"/>
    <s v="Challenger"/>
    <n v="2012"/>
    <n v="13"/>
    <s v="Saudi"/>
    <s v="Black"/>
    <s v="Full"/>
    <n v="3.6"/>
    <s v="Gas"/>
    <x v="0"/>
    <n v="360000"/>
    <s v="Jubail"/>
    <x v="1"/>
    <n v="35000"/>
    <n v="58000"/>
    <n v="71000"/>
  </r>
  <r>
    <n v="3013"/>
    <x v="0"/>
    <s v="Camry"/>
    <n v="2020"/>
    <n v="5"/>
    <s v="Saudi"/>
    <s v="White"/>
    <s v="Full"/>
    <n v="2.4"/>
    <s v="Gas"/>
    <x v="0"/>
    <n v="2000"/>
    <s v="Makkah"/>
    <x v="3"/>
    <n v="119000"/>
    <n v="58000"/>
    <n v="65000"/>
  </r>
  <r>
    <n v="3014"/>
    <x v="5"/>
    <s v="Yukon"/>
    <n v="2008"/>
    <n v="17"/>
    <s v="Saudi"/>
    <s v="Black"/>
    <s v="Full"/>
    <n v="7.2"/>
    <s v="Gas"/>
    <x v="0"/>
    <n v="299000"/>
    <s v="Makkah"/>
    <x v="3"/>
    <n v="30000"/>
    <n v="58000"/>
    <n v="72000"/>
  </r>
  <r>
    <n v="3015"/>
    <x v="3"/>
    <s v="Edge"/>
    <n v="2011"/>
    <n v="14"/>
    <s v="Saudi"/>
    <s v="Red"/>
    <s v="Full"/>
    <n v="3.5"/>
    <s v="Gas"/>
    <x v="0"/>
    <n v="70000"/>
    <s v="Jeddah"/>
    <x v="3"/>
    <n v="60000"/>
    <n v="58000"/>
    <n v="55000"/>
  </r>
  <r>
    <n v="3016"/>
    <x v="4"/>
    <s v="Altima"/>
    <n v="2014"/>
    <n v="11"/>
    <s v="Saudi"/>
    <s v="Bronze"/>
    <s v="Semi Full"/>
    <n v="2.5"/>
    <s v="Gas"/>
    <x v="0"/>
    <n v="139337"/>
    <s v="Riyadh"/>
    <x v="0"/>
    <n v="36500"/>
    <n v="58000"/>
    <n v="36500"/>
  </r>
  <r>
    <n v="3017"/>
    <x v="0"/>
    <s v="Prado"/>
    <n v="2011"/>
    <n v="14"/>
    <s v="Saudi"/>
    <s v="White"/>
    <s v="Standard"/>
    <n v="4"/>
    <s v="Gas"/>
    <x v="0"/>
    <n v="263000"/>
    <s v="Khobar"/>
    <x v="1"/>
    <n v="55000"/>
    <n v="58000"/>
    <n v="65000"/>
  </r>
  <r>
    <n v="3018"/>
    <x v="0"/>
    <s v="Prius"/>
    <n v="2017"/>
    <n v="8"/>
    <s v="Saudi"/>
    <s v="White"/>
    <s v="Standard"/>
    <n v="1.8"/>
    <s v="Hybrid"/>
    <x v="0"/>
    <n v="50000"/>
    <s v="Qassim"/>
    <x v="6"/>
    <n v="54900"/>
    <n v="58000"/>
    <n v="65000"/>
  </r>
  <r>
    <n v="3019"/>
    <x v="10"/>
    <s v="Accent"/>
    <n v="2018"/>
    <n v="7"/>
    <s v="Saudi"/>
    <s v="White"/>
    <s v="Standard"/>
    <n v="1.4"/>
    <s v="Gas"/>
    <x v="0"/>
    <n v="110761"/>
    <s v="Riyadh"/>
    <x v="0"/>
    <n v="32000"/>
    <n v="58000"/>
    <n v="42000"/>
  </r>
  <r>
    <n v="3020"/>
    <x v="39"/>
    <s v="D-MAX"/>
    <n v="2007"/>
    <n v="18"/>
    <s v="Saudi"/>
    <s v="White"/>
    <s v="Standard"/>
    <n v="2.5"/>
    <s v="Diesel"/>
    <x v="1"/>
    <n v="570000"/>
    <s v="Dammam"/>
    <x v="1"/>
    <n v="27000"/>
    <n v="58000"/>
    <n v="55500"/>
  </r>
  <r>
    <n v="3021"/>
    <x v="11"/>
    <s v="Spark"/>
    <n v="2019"/>
    <n v="6"/>
    <s v="Saudi"/>
    <s v="Silver"/>
    <s v="Standard"/>
    <n v="1.4"/>
    <s v="Gas"/>
    <x v="0"/>
    <n v="63744"/>
    <s v="Riyadh"/>
    <x v="0"/>
    <n v="25000"/>
    <n v="58000"/>
    <n v="60000"/>
  </r>
  <r>
    <n v="3022"/>
    <x v="10"/>
    <s v="Elantra"/>
    <n v="2019"/>
    <n v="6"/>
    <s v="Saudi"/>
    <s v="White"/>
    <s v="Standard"/>
    <n v="1.6"/>
    <s v="Gas"/>
    <x v="0"/>
    <n v="76095"/>
    <s v="Riyadh"/>
    <x v="0"/>
    <n v="45500"/>
    <n v="58000"/>
    <n v="42000"/>
  </r>
  <r>
    <n v="3023"/>
    <x v="21"/>
    <s v="Charger"/>
    <n v="2016"/>
    <n v="9"/>
    <s v="Saudi"/>
    <s v="Red"/>
    <s v="Semi Full"/>
    <n v="3.6"/>
    <s v="Gas"/>
    <x v="0"/>
    <n v="129477"/>
    <s v="Riyadh"/>
    <x v="0"/>
    <n v="78500"/>
    <n v="58000"/>
    <n v="71000"/>
  </r>
  <r>
    <n v="3024"/>
    <x v="24"/>
    <s v="X"/>
    <n v="2009"/>
    <n v="16"/>
    <s v="Saudi"/>
    <s v="Black"/>
    <s v="Full"/>
    <n v="3"/>
    <s v="Gas"/>
    <x v="0"/>
    <n v="180000"/>
    <s v="Jeddah"/>
    <x v="3"/>
    <n v="35000"/>
    <n v="58000"/>
    <n v="110000"/>
  </r>
  <r>
    <n v="3025"/>
    <x v="28"/>
    <s v="Delta"/>
    <n v="1990"/>
    <n v="35"/>
    <s v="Gulf Arabic"/>
    <s v="Another Color"/>
    <s v="Full"/>
    <n v="3.7"/>
    <s v="Gas"/>
    <x v="0"/>
    <n v="15800"/>
    <s v="Najran"/>
    <x v="12"/>
    <n v="50000"/>
    <n v="58000"/>
    <n v="32000"/>
  </r>
  <r>
    <n v="3026"/>
    <x v="10"/>
    <s v="Accent"/>
    <n v="2019"/>
    <n v="6"/>
    <s v="Saudi"/>
    <s v="Brown"/>
    <s v="Standard"/>
    <n v="1.4"/>
    <s v="Gas"/>
    <x v="0"/>
    <n v="91000"/>
    <s v="Riyadh"/>
    <x v="0"/>
    <n v="32000"/>
    <n v="58000"/>
    <n v="42000"/>
  </r>
  <r>
    <n v="3027"/>
    <x v="1"/>
    <s v="LX"/>
    <n v="2014"/>
    <n v="11"/>
    <s v="Saudi"/>
    <s v="Bronze"/>
    <s v="Full"/>
    <n v="5.7"/>
    <s v="Gas"/>
    <x v="0"/>
    <n v="160000"/>
    <s v="Dammam"/>
    <x v="1"/>
    <n v="188000"/>
    <n v="58000"/>
    <n v="142000"/>
  </r>
  <r>
    <n v="3028"/>
    <x v="13"/>
    <s v="Odyssey"/>
    <n v="2020"/>
    <n v="5"/>
    <s v="Saudi"/>
    <s v="Navy"/>
    <s v="Semi Full"/>
    <n v="3.5"/>
    <s v="Gas"/>
    <x v="0"/>
    <n v="1300"/>
    <s v="Jeddah"/>
    <x v="3"/>
    <n v="165000"/>
    <n v="58000"/>
    <n v="60500"/>
  </r>
  <r>
    <n v="3029"/>
    <x v="10"/>
    <s v="Genesis"/>
    <n v="2016"/>
    <n v="9"/>
    <s v="Saudi"/>
    <s v="White"/>
    <s v="Standard"/>
    <n v="3.8"/>
    <s v="Gas"/>
    <x v="0"/>
    <n v="237000"/>
    <s v="Riyadh"/>
    <x v="0"/>
    <n v="77000"/>
    <n v="58000"/>
    <n v="42000"/>
  </r>
  <r>
    <n v="3030"/>
    <x v="5"/>
    <s v="Yukon"/>
    <n v="2016"/>
    <n v="9"/>
    <s v="Other"/>
    <s v="Silver"/>
    <s v="Full"/>
    <n v="4.5"/>
    <s v="Gas"/>
    <x v="0"/>
    <n v="158000"/>
    <s v="Dammam"/>
    <x v="1"/>
    <n v="152000"/>
    <n v="58000"/>
    <n v="72000"/>
  </r>
  <r>
    <n v="3031"/>
    <x v="8"/>
    <s v="Cerato"/>
    <n v="2016"/>
    <n v="9"/>
    <s v="Saudi"/>
    <s v="White"/>
    <s v="Standard"/>
    <n v="1.6"/>
    <s v="Gas"/>
    <x v="0"/>
    <n v="50000"/>
    <s v="Riyadh"/>
    <x v="0"/>
    <n v="29000"/>
    <n v="58000"/>
    <n v="40000"/>
  </r>
  <r>
    <n v="3032"/>
    <x v="8"/>
    <s v="Carens"/>
    <n v="2015"/>
    <n v="10"/>
    <s v="Saudi"/>
    <s v="Silver"/>
    <s v="Semi Full"/>
    <n v="1.6"/>
    <s v="Gas"/>
    <x v="0"/>
    <n v="37000"/>
    <s v="Jeddah"/>
    <x v="3"/>
    <n v="33000"/>
    <n v="58000"/>
    <n v="40000"/>
  </r>
  <r>
    <n v="3033"/>
    <x v="3"/>
    <s v="Fusion"/>
    <n v="2016"/>
    <n v="9"/>
    <s v="Gulf Arabic"/>
    <s v="Silver"/>
    <s v="Standard"/>
    <n v="2.5"/>
    <s v="Gas"/>
    <x v="0"/>
    <n v="81000"/>
    <s v="Riyadh"/>
    <x v="0"/>
    <n v="46000"/>
    <n v="58000"/>
    <n v="55000"/>
  </r>
  <r>
    <n v="3034"/>
    <x v="13"/>
    <s v="City"/>
    <n v="2017"/>
    <n v="8"/>
    <s v="Saudi"/>
    <s v="White"/>
    <s v="Standard"/>
    <n v="1.5"/>
    <s v="Gas"/>
    <x v="0"/>
    <n v="92000"/>
    <s v="Dammam"/>
    <x v="1"/>
    <n v="28000"/>
    <n v="58000"/>
    <n v="60500"/>
  </r>
  <r>
    <n v="3035"/>
    <x v="10"/>
    <s v="Accent"/>
    <n v="2016"/>
    <n v="9"/>
    <s v="Other"/>
    <s v="White"/>
    <s v="Standard"/>
    <n v="1.4"/>
    <s v="Gas"/>
    <x v="0"/>
    <n v="151000"/>
    <s v="Jeddah"/>
    <x v="3"/>
    <n v="25000"/>
    <n v="58000"/>
    <n v="42000"/>
  </r>
  <r>
    <n v="3036"/>
    <x v="8"/>
    <s v="Cadenza"/>
    <n v="2021"/>
    <n v="4"/>
    <s v="Saudi"/>
    <s v="Black"/>
    <s v="Semi Full"/>
    <n v="3.5"/>
    <s v="Gas"/>
    <x v="0"/>
    <n v="32031"/>
    <s v="Riyadh"/>
    <x v="0"/>
    <n v="111500"/>
    <n v="58000"/>
    <n v="40000"/>
  </r>
  <r>
    <n v="3037"/>
    <x v="0"/>
    <s v="Corolla"/>
    <n v="2020"/>
    <n v="5"/>
    <s v="Saudi"/>
    <s v="Grey"/>
    <s v="Standard"/>
    <n v="1.6"/>
    <s v="Gas"/>
    <x v="0"/>
    <n v="67839"/>
    <s v="Jeddah"/>
    <x v="3"/>
    <n v="56500"/>
    <n v="58000"/>
    <n v="65000"/>
  </r>
  <r>
    <n v="3038"/>
    <x v="0"/>
    <s v="Land Cruiser"/>
    <n v="2014"/>
    <n v="11"/>
    <s v="Saudi"/>
    <s v="White"/>
    <s v="Full"/>
    <n v="4"/>
    <s v="Gas"/>
    <x v="0"/>
    <n v="210600"/>
    <s v="Riyadh"/>
    <x v="0"/>
    <n v="120000"/>
    <n v="58000"/>
    <n v="65000"/>
  </r>
  <r>
    <n v="3039"/>
    <x v="0"/>
    <s v="Hilux"/>
    <n v="2016"/>
    <n v="9"/>
    <s v="Gulf Arabic"/>
    <s v="White"/>
    <s v="Full"/>
    <n v="2.7"/>
    <s v="Gas"/>
    <x v="1"/>
    <n v="172000"/>
    <s v="Dammam"/>
    <x v="1"/>
    <n v="77000"/>
    <n v="58000"/>
    <n v="65000"/>
  </r>
  <r>
    <n v="3040"/>
    <x v="0"/>
    <s v="Camry"/>
    <n v="2018"/>
    <n v="7"/>
    <s v="Saudi"/>
    <s v="Silver"/>
    <s v="Full"/>
    <n v="2.5"/>
    <s v="Gas"/>
    <x v="0"/>
    <n v="150000"/>
    <s v="Jazan"/>
    <x v="11"/>
    <n v="95000"/>
    <n v="58000"/>
    <n v="65000"/>
  </r>
  <r>
    <n v="3041"/>
    <x v="6"/>
    <n v="6"/>
    <n v="2021"/>
    <n v="4"/>
    <s v="Saudi"/>
    <s v="Grey"/>
    <s v="Standard"/>
    <n v="2.5"/>
    <s v="Gas"/>
    <x v="0"/>
    <n v="115"/>
    <s v="Jeddah"/>
    <x v="3"/>
    <n v="93000"/>
    <n v="58000"/>
    <n v="56000"/>
  </r>
  <r>
    <n v="3042"/>
    <x v="7"/>
    <s v="S"/>
    <n v="2006"/>
    <n v="19"/>
    <s v="Saudi"/>
    <s v="Oily"/>
    <s v="Full"/>
    <n v="5"/>
    <s v="Gas"/>
    <x v="0"/>
    <n v="220"/>
    <s v="Aseer"/>
    <x v="4"/>
    <n v="49000"/>
    <n v="58000"/>
    <n v="145000"/>
  </r>
  <r>
    <n v="3043"/>
    <x v="11"/>
    <s v="Silverado"/>
    <n v="1985"/>
    <n v="40"/>
    <s v="Other"/>
    <s v="Blue"/>
    <s v="Full"/>
    <n v="5.3"/>
    <s v="Gas"/>
    <x v="0"/>
    <n v="200"/>
    <s v="Dammam"/>
    <x v="1"/>
    <n v="30000"/>
    <n v="58000"/>
    <n v="60000"/>
  </r>
  <r>
    <n v="3044"/>
    <x v="0"/>
    <s v="Hilux"/>
    <n v="2017"/>
    <n v="8"/>
    <s v="Saudi"/>
    <s v="White"/>
    <s v="Full"/>
    <n v="2.7"/>
    <s v="Gas"/>
    <x v="1"/>
    <n v="119000"/>
    <s v="Najran"/>
    <x v="12"/>
    <n v="69000"/>
    <n v="58000"/>
    <n v="65000"/>
  </r>
  <r>
    <n v="3045"/>
    <x v="0"/>
    <s v="Corolla"/>
    <n v="2012"/>
    <n v="13"/>
    <s v="Other"/>
    <s v="Silver"/>
    <s v="Standard"/>
    <n v="1.6"/>
    <s v="Gas"/>
    <x v="0"/>
    <n v="254000"/>
    <s v="Dammam"/>
    <x v="1"/>
    <n v="21000"/>
    <n v="58000"/>
    <n v="65000"/>
  </r>
  <r>
    <n v="3046"/>
    <x v="0"/>
    <s v="Land Cruiser"/>
    <n v="2007"/>
    <n v="18"/>
    <s v="Saudi"/>
    <s v="White"/>
    <s v="Full"/>
    <n v="4.8"/>
    <s v="Gas"/>
    <x v="0"/>
    <n v="514"/>
    <s v="Riyadh"/>
    <x v="0"/>
    <n v="60000"/>
    <n v="58000"/>
    <n v="65000"/>
  </r>
  <r>
    <n v="3047"/>
    <x v="4"/>
    <s v="Sunny"/>
    <n v="2019"/>
    <n v="6"/>
    <s v="Saudi"/>
    <s v="White"/>
    <s v="Semi Full"/>
    <n v="1.5"/>
    <s v="Gas"/>
    <x v="0"/>
    <n v="116000"/>
    <s v="Riyadh"/>
    <x v="0"/>
    <n v="30000"/>
    <n v="58000"/>
    <n v="36500"/>
  </r>
  <r>
    <n v="3048"/>
    <x v="10"/>
    <s v="Accent"/>
    <n v="2017"/>
    <n v="8"/>
    <s v="Saudi"/>
    <s v="White"/>
    <s v="Standard"/>
    <n v="1.4"/>
    <s v="Gas"/>
    <x v="0"/>
    <n v="71000"/>
    <s v="Dammam"/>
    <x v="1"/>
    <n v="27500"/>
    <n v="58000"/>
    <n v="42000"/>
  </r>
  <r>
    <n v="3049"/>
    <x v="5"/>
    <s v="Yukon"/>
    <n v="2007"/>
    <n v="18"/>
    <s v="Saudi"/>
    <s v="Black"/>
    <s v="Full"/>
    <n v="4.7"/>
    <s v="Gas"/>
    <x v="0"/>
    <n v="300000"/>
    <s v="Makkah"/>
    <x v="3"/>
    <n v="35000"/>
    <n v="58000"/>
    <n v="72000"/>
  </r>
  <r>
    <n v="3050"/>
    <x v="5"/>
    <s v="Yukon"/>
    <n v="2013"/>
    <n v="12"/>
    <s v="Saudi"/>
    <s v="Black"/>
    <s v="Semi Full"/>
    <n v="5.3"/>
    <s v="Gas"/>
    <x v="0"/>
    <n v="289000"/>
    <s v="Dammam"/>
    <x v="1"/>
    <n v="55000"/>
    <n v="58000"/>
    <n v="72000"/>
  </r>
  <r>
    <n v="3051"/>
    <x v="8"/>
    <s v="Rio"/>
    <n v="2014"/>
    <n v="11"/>
    <s v="Saudi"/>
    <s v="Silver"/>
    <s v="Standard"/>
    <n v="1.6"/>
    <s v="Gas"/>
    <x v="0"/>
    <n v="141000"/>
    <s v="Taef"/>
    <x v="3"/>
    <n v="22000"/>
    <n v="58000"/>
    <n v="40000"/>
  </r>
  <r>
    <n v="3052"/>
    <x v="0"/>
    <s v="Hilux"/>
    <n v="2016"/>
    <n v="9"/>
    <s v="Saudi"/>
    <s v="White"/>
    <s v="Standard"/>
    <n v="2.7"/>
    <s v="Gas"/>
    <x v="1"/>
    <n v="155000"/>
    <s v="Riyadh"/>
    <x v="0"/>
    <n v="61000"/>
    <n v="58000"/>
    <n v="65000"/>
  </r>
  <r>
    <n v="3053"/>
    <x v="1"/>
    <s v="RC"/>
    <n v="2015"/>
    <n v="10"/>
    <s v="Saudi"/>
    <s v="Another Color"/>
    <s v="Full"/>
    <n v="6"/>
    <s v="Gas"/>
    <x v="0"/>
    <n v="186000"/>
    <s v="Jeddah"/>
    <x v="3"/>
    <n v="123000"/>
    <n v="58000"/>
    <n v="142000"/>
  </r>
  <r>
    <n v="3054"/>
    <x v="15"/>
    <s v="Capture"/>
    <n v="2017"/>
    <n v="8"/>
    <s v="Saudi"/>
    <s v="Bronze"/>
    <s v="Semi Full"/>
    <n v="1.6"/>
    <s v="Gas"/>
    <x v="0"/>
    <n v="56000"/>
    <s v="Jeddah"/>
    <x v="3"/>
    <n v="42000"/>
    <n v="58000"/>
    <n v="26000"/>
  </r>
  <r>
    <n v="3055"/>
    <x v="0"/>
    <s v="Land Cruiser"/>
    <n v="2011"/>
    <n v="14"/>
    <s v="Saudi"/>
    <s v="White"/>
    <s v="Full"/>
    <n v="4.7"/>
    <s v="Gas"/>
    <x v="0"/>
    <n v="140000"/>
    <s v="Dammam"/>
    <x v="1"/>
    <n v="110000"/>
    <n v="58000"/>
    <n v="65000"/>
  </r>
  <r>
    <n v="3056"/>
    <x v="10"/>
    <s v="Sonata"/>
    <n v="2018"/>
    <n v="7"/>
    <s v="Saudi"/>
    <s v="Another Color"/>
    <s v="Standard"/>
    <n v="2.4"/>
    <s v="Gas"/>
    <x v="0"/>
    <n v="7400"/>
    <s v="Aseer"/>
    <x v="4"/>
    <n v="58000"/>
    <n v="58000"/>
    <n v="42000"/>
  </r>
  <r>
    <n v="3057"/>
    <x v="0"/>
    <s v="Prado"/>
    <n v="2018"/>
    <n v="7"/>
    <s v="Gulf Arabic"/>
    <s v="White"/>
    <s v="Semi Full"/>
    <n v="4"/>
    <s v="Gas"/>
    <x v="0"/>
    <n v="78000"/>
    <s v="Al-Ahsa"/>
    <x v="1"/>
    <n v="135000"/>
    <n v="58000"/>
    <n v="65000"/>
  </r>
  <r>
    <n v="3058"/>
    <x v="32"/>
    <s v="CT4"/>
    <n v="2020"/>
    <n v="5"/>
    <s v="Saudi"/>
    <s v="Grey"/>
    <s v="Semi Full"/>
    <n v="3.7"/>
    <s v="Gas"/>
    <x v="0"/>
    <n v="5800"/>
    <s v="Jeddah"/>
    <x v="3"/>
    <n v="155000"/>
    <n v="58000"/>
    <n v="130000"/>
  </r>
  <r>
    <n v="3059"/>
    <x v="23"/>
    <s v="Q5"/>
    <n v="2018"/>
    <n v="7"/>
    <s v="Saudi"/>
    <s v="Another Color"/>
    <s v="Standard"/>
    <n v="2.5"/>
    <s v="Gas"/>
    <x v="0"/>
    <n v="17000"/>
    <s v="Jeddah"/>
    <x v="3"/>
    <n v="138000"/>
    <n v="58000"/>
    <n v="91000"/>
  </r>
  <r>
    <n v="3060"/>
    <x v="0"/>
    <s v="Hilux"/>
    <n v="2018"/>
    <n v="7"/>
    <s v="Saudi"/>
    <s v="White"/>
    <s v="Semi Full"/>
    <n v="2.7"/>
    <s v="Gas"/>
    <x v="1"/>
    <n v="105558"/>
    <s v="Riyadh"/>
    <x v="0"/>
    <n v="76500"/>
    <n v="58000"/>
    <n v="65000"/>
  </r>
  <r>
    <n v="3061"/>
    <x v="3"/>
    <s v="Expedition"/>
    <n v="2016"/>
    <n v="9"/>
    <s v="Saudi"/>
    <s v="White"/>
    <s v="Standard"/>
    <n v="5.4"/>
    <s v="Gas"/>
    <x v="0"/>
    <n v="120000"/>
    <s v="Riyadh"/>
    <x v="0"/>
    <n v="72000"/>
    <n v="58000"/>
    <n v="55000"/>
  </r>
  <r>
    <n v="3062"/>
    <x v="49"/>
    <s v="Gamble"/>
    <n v="2016"/>
    <n v="9"/>
    <s v="Gulf Arabic"/>
    <s v="Blue"/>
    <s v="Full"/>
    <n v="3"/>
    <s v="Gas"/>
    <x v="0"/>
    <n v="102133"/>
    <s v="Jeddah"/>
    <x v="3"/>
    <n v="146500"/>
    <n v="58000"/>
    <n v="148250"/>
  </r>
  <r>
    <n v="3063"/>
    <x v="3"/>
    <s v="Taurus"/>
    <n v="2017"/>
    <n v="8"/>
    <s v="Saudi"/>
    <s v="Silver"/>
    <s v="Standard"/>
    <n v="3.5"/>
    <s v="Gas"/>
    <x v="0"/>
    <n v="125000"/>
    <s v="Khobar"/>
    <x v="1"/>
    <n v="62000"/>
    <n v="58000"/>
    <n v="55000"/>
  </r>
  <r>
    <n v="3064"/>
    <x v="10"/>
    <s v="Sonata"/>
    <n v="2019"/>
    <n v="6"/>
    <s v="Saudi"/>
    <s v="White"/>
    <s v="Standard"/>
    <n v="2.4"/>
    <s v="Gas"/>
    <x v="0"/>
    <n v="106000"/>
    <s v="Jeddah"/>
    <x v="3"/>
    <n v="56000"/>
    <n v="58000"/>
    <n v="42000"/>
  </r>
  <r>
    <n v="3065"/>
    <x v="11"/>
    <s v="Cruze"/>
    <n v="2016"/>
    <n v="9"/>
    <s v="Saudi"/>
    <s v="White"/>
    <s v="Standard"/>
    <n v="1.8"/>
    <s v="Gas"/>
    <x v="0"/>
    <n v="154000"/>
    <s v="Riyadh"/>
    <x v="0"/>
    <n v="25000"/>
    <n v="58000"/>
    <n v="60000"/>
  </r>
  <r>
    <n v="3066"/>
    <x v="7"/>
    <s v="SEL"/>
    <n v="1990"/>
    <n v="35"/>
    <s v="Other"/>
    <s v="Grey"/>
    <s v="Full"/>
    <n v="4"/>
    <s v="Gas"/>
    <x v="0"/>
    <n v="89000"/>
    <s v="Dammam"/>
    <x v="1"/>
    <n v="75000"/>
    <n v="58000"/>
    <n v="145000"/>
  </r>
  <r>
    <n v="3067"/>
    <x v="4"/>
    <s v="VTC"/>
    <n v="2015"/>
    <n v="10"/>
    <s v="Saudi"/>
    <s v="White"/>
    <s v="Standard"/>
    <n v="4.8"/>
    <s v="Gas"/>
    <x v="1"/>
    <n v="340000"/>
    <s v="Al-Ahsa"/>
    <x v="1"/>
    <n v="49000"/>
    <n v="58000"/>
    <n v="36500"/>
  </r>
  <r>
    <n v="3068"/>
    <x v="32"/>
    <s v="ATS"/>
    <n v="2018"/>
    <n v="7"/>
    <s v="Saudi"/>
    <s v="Black"/>
    <s v="Standard"/>
    <n v="2"/>
    <s v="Gas"/>
    <x v="0"/>
    <n v="78000"/>
    <s v="Riyadh"/>
    <x v="0"/>
    <n v="85000"/>
    <n v="58000"/>
    <n v="130000"/>
  </r>
  <r>
    <n v="3069"/>
    <x v="21"/>
    <s v="Challenger"/>
    <n v="2018"/>
    <n v="7"/>
    <s v="Other"/>
    <s v="Black"/>
    <s v="Full"/>
    <n v="3.6"/>
    <s v="Gas"/>
    <x v="0"/>
    <n v="90000"/>
    <s v="Dammam"/>
    <x v="1"/>
    <n v="109000"/>
    <n v="58000"/>
    <n v="71000"/>
  </r>
  <r>
    <n v="3070"/>
    <x v="10"/>
    <s v="Accent"/>
    <n v="2019"/>
    <n v="6"/>
    <s v="Saudi"/>
    <s v="Grey"/>
    <s v="Standard"/>
    <n v="1.4"/>
    <s v="Gas"/>
    <x v="0"/>
    <n v="115300"/>
    <s v="Dammam"/>
    <x v="1"/>
    <n v="35000"/>
    <n v="58000"/>
    <n v="42000"/>
  </r>
  <r>
    <n v="3071"/>
    <x v="15"/>
    <s v="Dokker"/>
    <n v="2016"/>
    <n v="9"/>
    <s v="Saudi"/>
    <s v="White"/>
    <s v="Semi Full"/>
    <n v="1"/>
    <s v="Gas"/>
    <x v="1"/>
    <n v="155000"/>
    <s v="Riyadh"/>
    <x v="0"/>
    <n v="20000"/>
    <n v="58000"/>
    <n v="26000"/>
  </r>
  <r>
    <n v="3072"/>
    <x v="11"/>
    <s v="Suburban"/>
    <n v="1997"/>
    <n v="28"/>
    <s v="Other"/>
    <s v="Oily"/>
    <s v="Semi Full"/>
    <n v="6"/>
    <s v="Gas"/>
    <x v="0"/>
    <n v="292764"/>
    <s v="Al-Medina"/>
    <x v="2"/>
    <n v="4000"/>
    <n v="58000"/>
    <n v="60000"/>
  </r>
  <r>
    <n v="3073"/>
    <x v="13"/>
    <s v="Accord"/>
    <n v="2016"/>
    <n v="9"/>
    <s v="Gulf Arabic"/>
    <s v="Golden"/>
    <s v="Standard"/>
    <n v="2.4"/>
    <s v="Gas"/>
    <x v="0"/>
    <n v="130000"/>
    <s v="Qassim"/>
    <x v="6"/>
    <n v="61000"/>
    <n v="58000"/>
    <n v="60500"/>
  </r>
  <r>
    <n v="3074"/>
    <x v="1"/>
    <s v="ES"/>
    <n v="2019"/>
    <n v="6"/>
    <s v="Other"/>
    <s v="Black"/>
    <s v="Full"/>
    <n v="3.5"/>
    <s v="Gas"/>
    <x v="0"/>
    <n v="40000"/>
    <s v="Dammam"/>
    <x v="1"/>
    <n v="185000"/>
    <n v="58000"/>
    <n v="142000"/>
  </r>
  <r>
    <n v="3075"/>
    <x v="5"/>
    <s v="Yukon"/>
    <n v="2003"/>
    <n v="22"/>
    <s v="Saudi"/>
    <s v="Silver"/>
    <s v="Full"/>
    <n v="5.3"/>
    <s v="Gas"/>
    <x v="0"/>
    <n v="222000"/>
    <s v="Riyadh"/>
    <x v="0"/>
    <n v="27000"/>
    <n v="58000"/>
    <n v="72000"/>
  </r>
  <r>
    <n v="3076"/>
    <x v="0"/>
    <s v="Corolla"/>
    <n v="2011"/>
    <n v="14"/>
    <s v="Saudi"/>
    <s v="White"/>
    <s v="Semi Full"/>
    <n v="1.4"/>
    <s v="Gas"/>
    <x v="0"/>
    <n v="283971"/>
    <s v="Jeddah"/>
    <x v="3"/>
    <n v="25000"/>
    <n v="58000"/>
    <n v="65000"/>
  </r>
  <r>
    <n v="3077"/>
    <x v="10"/>
    <s v="Elantra"/>
    <n v="2017"/>
    <n v="8"/>
    <s v="Saudi"/>
    <s v="Brown"/>
    <s v="Standard"/>
    <n v="2"/>
    <s v="Gas"/>
    <x v="0"/>
    <n v="135000"/>
    <s v="Riyadh"/>
    <x v="0"/>
    <n v="35000"/>
    <n v="58000"/>
    <n v="42000"/>
  </r>
  <r>
    <n v="3078"/>
    <x v="11"/>
    <s v="Malibu"/>
    <n v="2015"/>
    <n v="10"/>
    <s v="Saudi"/>
    <s v="Navy"/>
    <s v="Full"/>
    <n v="2.5"/>
    <s v="Gas"/>
    <x v="0"/>
    <n v="121000"/>
    <s v="Riyadh"/>
    <x v="0"/>
    <n v="17000"/>
    <n v="58000"/>
    <n v="60000"/>
  </r>
  <r>
    <n v="3079"/>
    <x v="7"/>
    <s v="GLE"/>
    <n v="2020"/>
    <n v="5"/>
    <s v="Other"/>
    <s v="Black"/>
    <s v="Full"/>
    <n v="6.9"/>
    <s v="Gas"/>
    <x v="0"/>
    <n v="24000"/>
    <s v="Riyadh"/>
    <x v="0"/>
    <n v="330000"/>
    <n v="58000"/>
    <n v="145000"/>
  </r>
  <r>
    <n v="3080"/>
    <x v="3"/>
    <s v="Marquis"/>
    <n v="2010"/>
    <n v="15"/>
    <s v="Other"/>
    <s v="White"/>
    <s v="Full"/>
    <n v="3"/>
    <s v="Gas"/>
    <x v="0"/>
    <n v="250"/>
    <s v="Tabouk"/>
    <x v="5"/>
    <n v="30000"/>
    <n v="58000"/>
    <n v="55000"/>
  </r>
  <r>
    <n v="3081"/>
    <x v="5"/>
    <s v="Acadia"/>
    <n v="2014"/>
    <n v="11"/>
    <s v="Saudi"/>
    <s v="Black"/>
    <s v="Full"/>
    <n v="3.6"/>
    <s v="Gas"/>
    <x v="0"/>
    <n v="193000"/>
    <s v="Dammam"/>
    <x v="1"/>
    <n v="58000"/>
    <n v="58000"/>
    <n v="72000"/>
  </r>
  <r>
    <n v="3082"/>
    <x v="11"/>
    <s v="Suburban"/>
    <n v="2013"/>
    <n v="12"/>
    <s v="Saudi"/>
    <s v="Silver"/>
    <s v="Full"/>
    <n v="5.3"/>
    <s v="Gas"/>
    <x v="0"/>
    <n v="283000"/>
    <s v="Dammam"/>
    <x v="1"/>
    <n v="69000"/>
    <n v="58000"/>
    <n v="60000"/>
  </r>
  <r>
    <n v="3083"/>
    <x v="7"/>
    <s v="CLS"/>
    <n v="2019"/>
    <n v="6"/>
    <s v="Saudi"/>
    <s v="Red"/>
    <s v="Semi Full"/>
    <n v="3.5"/>
    <s v="Gas"/>
    <x v="0"/>
    <n v="25000"/>
    <s v="Al-Ahsa"/>
    <x v="1"/>
    <n v="300000"/>
    <n v="58000"/>
    <n v="145000"/>
  </r>
  <r>
    <n v="3084"/>
    <x v="11"/>
    <s v="Tahoe"/>
    <n v="2008"/>
    <n v="17"/>
    <s v="Saudi"/>
    <s v="Black"/>
    <s v="Full"/>
    <n v="5.3"/>
    <s v="Gas"/>
    <x v="0"/>
    <n v="250000"/>
    <s v="Riyadh"/>
    <x v="0"/>
    <n v="32000"/>
    <n v="58000"/>
    <n v="60000"/>
  </r>
  <r>
    <n v="3085"/>
    <x v="0"/>
    <s v="Land Cruiser"/>
    <n v="2018"/>
    <n v="7"/>
    <s v="Saudi"/>
    <s v="Black"/>
    <s v="Full"/>
    <n v="5.7"/>
    <s v="Gas"/>
    <x v="0"/>
    <n v="82000"/>
    <s v="Riyadh"/>
    <x v="0"/>
    <n v="220000"/>
    <n v="58000"/>
    <n v="65000"/>
  </r>
  <r>
    <n v="3086"/>
    <x v="13"/>
    <s v="Accord"/>
    <n v="2016"/>
    <n v="9"/>
    <s v="Gulf Arabic"/>
    <s v="Golden"/>
    <s v="Semi Full"/>
    <n v="2.4"/>
    <s v="Gas"/>
    <x v="0"/>
    <n v="75000"/>
    <s v="Riyadh"/>
    <x v="0"/>
    <n v="66000"/>
    <n v="58000"/>
    <n v="60500"/>
  </r>
  <r>
    <n v="3087"/>
    <x v="0"/>
    <s v="Hilux"/>
    <n v="2016"/>
    <n v="9"/>
    <s v="Gulf Arabic"/>
    <s v="White"/>
    <s v="Full"/>
    <n v="2.7"/>
    <s v="Gas"/>
    <x v="1"/>
    <n v="388000"/>
    <s v="Riyadh"/>
    <x v="0"/>
    <n v="55000"/>
    <n v="58000"/>
    <n v="65000"/>
  </r>
  <r>
    <n v="3088"/>
    <x v="10"/>
    <s v="Elantra"/>
    <n v="2019"/>
    <n v="6"/>
    <s v="Saudi"/>
    <s v="White"/>
    <s v="Standard"/>
    <n v="1.6"/>
    <s v="Gas"/>
    <x v="0"/>
    <n v="119000"/>
    <s v="Jeddah"/>
    <x v="3"/>
    <n v="48000"/>
    <n v="58000"/>
    <n v="42000"/>
  </r>
  <r>
    <n v="3089"/>
    <x v="8"/>
    <s v="Optima"/>
    <n v="2017"/>
    <n v="8"/>
    <s v="Saudi"/>
    <s v="White"/>
    <s v="Semi Full"/>
    <n v="2.5"/>
    <s v="Gas"/>
    <x v="0"/>
    <n v="116000"/>
    <s v="Jeddah"/>
    <x v="3"/>
    <n v="42000"/>
    <n v="58000"/>
    <n v="40000"/>
  </r>
  <r>
    <n v="3090"/>
    <x v="11"/>
    <s v="Malibu"/>
    <n v="2013"/>
    <n v="12"/>
    <s v="Saudi"/>
    <s v="Silver"/>
    <s v="Full"/>
    <n v="3.6"/>
    <s v="Gas"/>
    <x v="0"/>
    <n v="165000"/>
    <s v="Dammam"/>
    <x v="1"/>
    <n v="30000"/>
    <n v="58000"/>
    <n v="60000"/>
  </r>
  <r>
    <n v="3091"/>
    <x v="6"/>
    <n v="6"/>
    <n v="2019"/>
    <n v="6"/>
    <s v="Saudi"/>
    <s v="White"/>
    <s v="Full"/>
    <n v="2.5"/>
    <s v="Gas"/>
    <x v="0"/>
    <n v="50000"/>
    <s v="Jeddah"/>
    <x v="3"/>
    <n v="90000"/>
    <n v="58000"/>
    <n v="56000"/>
  </r>
  <r>
    <n v="3092"/>
    <x v="21"/>
    <s v="Charger"/>
    <n v="2016"/>
    <n v="9"/>
    <s v="Saudi"/>
    <s v="Blue"/>
    <s v="Semi Full"/>
    <n v="5.7"/>
    <s v="Gas"/>
    <x v="0"/>
    <n v="236335"/>
    <s v="Riyadh"/>
    <x v="0"/>
    <n v="78500"/>
    <n v="58000"/>
    <n v="71000"/>
  </r>
  <r>
    <n v="3093"/>
    <x v="1"/>
    <s v="ES"/>
    <n v="2007"/>
    <n v="18"/>
    <s v="Saudi"/>
    <s v="Another Color"/>
    <s v="Full"/>
    <n v="3.5"/>
    <s v="Gas"/>
    <x v="0"/>
    <n v="250000"/>
    <s v="Al-Namas"/>
    <x v="4"/>
    <n v="25000"/>
    <n v="58000"/>
    <n v="142000"/>
  </r>
  <r>
    <n v="3094"/>
    <x v="0"/>
    <s v="Innova"/>
    <n v="2020"/>
    <n v="5"/>
    <s v="Saudi"/>
    <s v="Grey"/>
    <s v="Standard"/>
    <n v="2.7"/>
    <s v="Gas"/>
    <x v="0"/>
    <n v="74000"/>
    <s v="Riyadh"/>
    <x v="0"/>
    <n v="75000"/>
    <n v="58000"/>
    <n v="65000"/>
  </r>
  <r>
    <n v="3095"/>
    <x v="3"/>
    <s v="Taurus"/>
    <n v="2017"/>
    <n v="8"/>
    <s v="Other"/>
    <s v="Black"/>
    <s v="Semi Full"/>
    <n v="1.7"/>
    <s v="Gas"/>
    <x v="0"/>
    <n v="92595"/>
    <s v="Riyadh"/>
    <x v="0"/>
    <n v="83000"/>
    <n v="58000"/>
    <n v="55000"/>
  </r>
  <r>
    <n v="3096"/>
    <x v="0"/>
    <s v="Corolla"/>
    <n v="2018"/>
    <n v="7"/>
    <s v="Saudi"/>
    <s v="Silver"/>
    <s v="Standard"/>
    <n v="1.6"/>
    <s v="Gas"/>
    <x v="0"/>
    <n v="103966"/>
    <s v="Riyadh"/>
    <x v="0"/>
    <n v="43500"/>
    <n v="58000"/>
    <n v="65000"/>
  </r>
  <r>
    <n v="3097"/>
    <x v="4"/>
    <s v="Sunny"/>
    <n v="2016"/>
    <n v="9"/>
    <s v="Saudi"/>
    <s v="Another Color"/>
    <s v="Standard"/>
    <n v="1.5"/>
    <s v="Gas"/>
    <x v="0"/>
    <n v="146000"/>
    <s v="Riyadh"/>
    <x v="0"/>
    <n v="20000"/>
    <n v="58000"/>
    <n v="36500"/>
  </r>
  <r>
    <n v="3098"/>
    <x v="3"/>
    <s v="F150"/>
    <n v="2019"/>
    <n v="6"/>
    <s v="Saudi"/>
    <s v="Blue"/>
    <s v="Semi Full"/>
    <n v="3.5"/>
    <s v="Gas"/>
    <x v="0"/>
    <n v="13339"/>
    <s v="Riyadh"/>
    <x v="0"/>
    <n v="291500"/>
    <n v="58000"/>
    <n v="55000"/>
  </r>
  <r>
    <n v="3099"/>
    <x v="7"/>
    <s v="S"/>
    <n v="2008"/>
    <n v="17"/>
    <s v="Other"/>
    <s v="Silver"/>
    <s v="Full"/>
    <n v="3"/>
    <s v="Gas"/>
    <x v="0"/>
    <n v="256000"/>
    <s v="Jeddah"/>
    <x v="3"/>
    <n v="38000"/>
    <n v="58000"/>
    <n v="145000"/>
  </r>
  <r>
    <n v="3100"/>
    <x v="7"/>
    <s v="S"/>
    <n v="2018"/>
    <n v="7"/>
    <s v="Saudi"/>
    <s v="Another Color"/>
    <s v="Full"/>
    <n v="3.5"/>
    <s v="Gas"/>
    <x v="0"/>
    <n v="53700"/>
    <s v="Qassim"/>
    <x v="6"/>
    <n v="320000"/>
    <n v="58000"/>
    <n v="145000"/>
  </r>
  <r>
    <n v="3101"/>
    <x v="35"/>
    <s v="Cayenne S"/>
    <n v="2012"/>
    <n v="13"/>
    <s v="Saudi"/>
    <s v="Black"/>
    <s v="Full"/>
    <n v="4.8"/>
    <s v="Gas"/>
    <x v="0"/>
    <n v="189000"/>
    <s v="Riyadh"/>
    <x v="0"/>
    <n v="85000"/>
    <n v="58000"/>
    <n v="138000"/>
  </r>
  <r>
    <n v="3102"/>
    <x v="25"/>
    <s v="Pajero"/>
    <n v="2019"/>
    <n v="6"/>
    <s v="Saudi"/>
    <s v="Golden"/>
    <s v="Standard"/>
    <n v="3.5"/>
    <s v="Gas"/>
    <x v="0"/>
    <n v="8968"/>
    <s v="Riyadh"/>
    <x v="0"/>
    <n v="81500"/>
    <n v="58000"/>
    <n v="54000"/>
  </r>
  <r>
    <n v="3103"/>
    <x v="6"/>
    <s v="CX9"/>
    <n v="2016"/>
    <n v="9"/>
    <s v="Saudi"/>
    <s v="Another Color"/>
    <s v="Full"/>
    <n v="2.5"/>
    <s v="Gas"/>
    <x v="0"/>
    <n v="124"/>
    <s v="Qassim"/>
    <x v="6"/>
    <n v="57000"/>
    <n v="58000"/>
    <n v="56000"/>
  </r>
  <r>
    <n v="3104"/>
    <x v="11"/>
    <s v="Tahoe"/>
    <n v="2014"/>
    <n v="11"/>
    <s v="Saudi"/>
    <s v="Brown"/>
    <s v="Semi Full"/>
    <n v="5.3"/>
    <s v="Gas"/>
    <x v="0"/>
    <n v="382000"/>
    <s v="Riyadh"/>
    <x v="0"/>
    <n v="60000"/>
    <n v="58000"/>
    <n v="60000"/>
  </r>
  <r>
    <n v="3105"/>
    <x v="3"/>
    <s v="Taurus"/>
    <n v="2010"/>
    <n v="15"/>
    <s v="Other"/>
    <s v="White"/>
    <s v="Semi Full"/>
    <n v="3.5"/>
    <s v="Gas"/>
    <x v="0"/>
    <n v="117000"/>
    <s v="Dammam"/>
    <x v="1"/>
    <n v="29500"/>
    <n v="58000"/>
    <n v="55000"/>
  </r>
  <r>
    <n v="3106"/>
    <x v="5"/>
    <s v="Terrain"/>
    <n v="2016"/>
    <n v="9"/>
    <s v="Saudi"/>
    <s v="White"/>
    <s v="Standard"/>
    <n v="2.4"/>
    <s v="Gas"/>
    <x v="0"/>
    <n v="151000"/>
    <s v="Jazan"/>
    <x v="11"/>
    <n v="45000"/>
    <n v="58000"/>
    <n v="72000"/>
  </r>
  <r>
    <n v="3107"/>
    <x v="1"/>
    <s v="LX"/>
    <n v="2018"/>
    <n v="7"/>
    <s v="Saudi"/>
    <s v="Silver"/>
    <s v="Full"/>
    <n v="5.7"/>
    <s v="Gas"/>
    <x v="0"/>
    <n v="90000"/>
    <s v="Jeddah"/>
    <x v="3"/>
    <n v="350000"/>
    <n v="58000"/>
    <n v="142000"/>
  </r>
  <r>
    <n v="3108"/>
    <x v="24"/>
    <s v="The 3"/>
    <n v="2021"/>
    <n v="4"/>
    <s v="Saudi"/>
    <s v="Grey"/>
    <s v="Semi Full"/>
    <n v="2"/>
    <s v="Gas"/>
    <x v="0"/>
    <n v="3500"/>
    <s v="Jeddah"/>
    <x v="3"/>
    <n v="180000"/>
    <n v="58000"/>
    <n v="110000"/>
  </r>
  <r>
    <n v="3109"/>
    <x v="0"/>
    <s v="Camry"/>
    <n v="2002"/>
    <n v="23"/>
    <s v="Gulf Arabic"/>
    <s v="Silver"/>
    <s v="Semi Full"/>
    <n v="4"/>
    <s v="Gas"/>
    <x v="0"/>
    <n v="20000"/>
    <s v="Qassim"/>
    <x v="6"/>
    <n v="15000"/>
    <n v="58000"/>
    <n v="65000"/>
  </r>
  <r>
    <n v="3110"/>
    <x v="7"/>
    <s v="C"/>
    <n v="2020"/>
    <n v="5"/>
    <s v="Saudi"/>
    <s v="White"/>
    <s v="Full"/>
    <n v="2"/>
    <s v="Gas"/>
    <x v="0"/>
    <n v="10000"/>
    <s v="Jeddah"/>
    <x v="3"/>
    <n v="190000"/>
    <n v="58000"/>
    <n v="145000"/>
  </r>
  <r>
    <n v="3111"/>
    <x v="0"/>
    <s v="Camry"/>
    <n v="2020"/>
    <n v="5"/>
    <s v="Saudi"/>
    <s v="Bronze"/>
    <s v="Full"/>
    <n v="2.5"/>
    <s v="Gas"/>
    <x v="0"/>
    <n v="1700"/>
    <s v="Makkah"/>
    <x v="3"/>
    <n v="115000"/>
    <n v="58000"/>
    <n v="65000"/>
  </r>
  <r>
    <n v="3112"/>
    <x v="10"/>
    <s v="H1"/>
    <n v="2018"/>
    <n v="7"/>
    <s v="Saudi"/>
    <s v="Blue"/>
    <s v="Semi Full"/>
    <n v="2.4"/>
    <s v="Gas"/>
    <x v="0"/>
    <n v="49000"/>
    <s v="Aseer"/>
    <x v="4"/>
    <n v="70000"/>
    <n v="58000"/>
    <n v="42000"/>
  </r>
  <r>
    <n v="3113"/>
    <x v="10"/>
    <s v="Sonata"/>
    <n v="2018"/>
    <n v="7"/>
    <s v="Saudi"/>
    <s v="Grey"/>
    <s v="Semi Full"/>
    <n v="2.4"/>
    <s v="Gas"/>
    <x v="0"/>
    <n v="66000"/>
    <s v="Riyadh"/>
    <x v="0"/>
    <n v="1670"/>
    <n v="58000"/>
    <n v="42000"/>
  </r>
  <r>
    <n v="3114"/>
    <x v="0"/>
    <s v="Camry"/>
    <n v="2019"/>
    <n v="6"/>
    <s v="Saudi"/>
    <s v="Red"/>
    <s v="Standard"/>
    <n v="2.5"/>
    <s v="Gas"/>
    <x v="0"/>
    <n v="105285"/>
    <s v="Riyadh"/>
    <x v="0"/>
    <n v="81500"/>
    <n v="58000"/>
    <n v="65000"/>
  </r>
  <r>
    <n v="3115"/>
    <x v="10"/>
    <s v="Accent"/>
    <n v="2019"/>
    <n v="6"/>
    <s v="Saudi"/>
    <s v="White"/>
    <s v="Standard"/>
    <n v="1.4"/>
    <s v="Gas"/>
    <x v="0"/>
    <n v="44000"/>
    <s v="Jeddah"/>
    <x v="3"/>
    <n v="39000"/>
    <n v="58000"/>
    <n v="42000"/>
  </r>
  <r>
    <n v="3116"/>
    <x v="13"/>
    <s v="Accord"/>
    <n v="2016"/>
    <n v="9"/>
    <s v="Gulf Arabic"/>
    <s v="Grey"/>
    <s v="Semi Full"/>
    <n v="2.4"/>
    <s v="Gas"/>
    <x v="0"/>
    <n v="106000"/>
    <s v="Riyadh"/>
    <x v="0"/>
    <n v="66000"/>
    <n v="58000"/>
    <n v="60500"/>
  </r>
  <r>
    <n v="3117"/>
    <x v="41"/>
    <s v="Other"/>
    <n v="2019"/>
    <n v="6"/>
    <s v="Other"/>
    <s v="White"/>
    <s v="Full"/>
    <n v="8"/>
    <s v="Diesel"/>
    <x v="1"/>
    <n v="24643"/>
    <s v="Qassim"/>
    <x v="6"/>
    <n v="330000"/>
    <n v="58000"/>
    <n v="32500"/>
  </r>
  <r>
    <n v="3118"/>
    <x v="13"/>
    <s v="Accord"/>
    <n v="2016"/>
    <n v="9"/>
    <s v="Gulf Arabic"/>
    <s v="Red"/>
    <s v="Semi Full"/>
    <n v="2.4"/>
    <s v="Gas"/>
    <x v="0"/>
    <n v="83000"/>
    <s v="Riyadh"/>
    <x v="0"/>
    <n v="66000"/>
    <n v="58000"/>
    <n v="60500"/>
  </r>
  <r>
    <n v="3119"/>
    <x v="5"/>
    <s v="Yukon"/>
    <n v="2009"/>
    <n v="16"/>
    <s v="Saudi"/>
    <s v="Red"/>
    <s v="Full"/>
    <n v="6.2"/>
    <s v="Gas"/>
    <x v="0"/>
    <n v="20000"/>
    <s v="Riyadh"/>
    <x v="0"/>
    <n v="56000"/>
    <n v="58000"/>
    <n v="72000"/>
  </r>
  <r>
    <n v="3120"/>
    <x v="3"/>
    <s v="Taurus"/>
    <n v="2017"/>
    <n v="8"/>
    <s v="Saudi"/>
    <s v="Another Color"/>
    <s v="Semi Full"/>
    <n v="3.5"/>
    <s v="Gas"/>
    <x v="0"/>
    <n v="72000"/>
    <s v="Dammam"/>
    <x v="1"/>
    <n v="65000"/>
    <n v="58000"/>
    <n v="55000"/>
  </r>
  <r>
    <n v="3121"/>
    <x v="10"/>
    <s v="Accent"/>
    <n v="2019"/>
    <n v="6"/>
    <s v="Saudi"/>
    <s v="Silver"/>
    <s v="Standard"/>
    <n v="1.4"/>
    <s v="Gas"/>
    <x v="0"/>
    <n v="72000"/>
    <s v="Dammam"/>
    <x v="1"/>
    <n v="40000"/>
    <n v="58000"/>
    <n v="42000"/>
  </r>
  <r>
    <n v="3122"/>
    <x v="5"/>
    <s v="Yukon"/>
    <n v="2005"/>
    <n v="20"/>
    <s v="Saudi"/>
    <s v="Another Color"/>
    <s v="Semi Full"/>
    <n v="5.7"/>
    <s v="Gas"/>
    <x v="0"/>
    <n v="160"/>
    <s v="Taef"/>
    <x v="3"/>
    <n v="45000"/>
    <n v="58000"/>
    <n v="72000"/>
  </r>
  <r>
    <n v="3123"/>
    <x v="0"/>
    <s v="Hilux"/>
    <n v="2016"/>
    <n v="9"/>
    <s v="Saudi"/>
    <s v="White"/>
    <s v="Standard"/>
    <n v="2.7"/>
    <s v="Gas"/>
    <x v="1"/>
    <n v="220424"/>
    <s v="Dammam"/>
    <x v="1"/>
    <n v="62000"/>
    <n v="58000"/>
    <n v="65000"/>
  </r>
  <r>
    <n v="3124"/>
    <x v="8"/>
    <s v="Sportage"/>
    <n v="2020"/>
    <n v="5"/>
    <s v="Saudi"/>
    <s v="Orange"/>
    <s v="Semi Full"/>
    <n v="1.6"/>
    <s v="Gas"/>
    <x v="0"/>
    <n v="7600"/>
    <s v="Jeddah"/>
    <x v="3"/>
    <n v="2656"/>
    <n v="58000"/>
    <n v="40000"/>
  </r>
  <r>
    <n v="3125"/>
    <x v="18"/>
    <s v="G70"/>
    <n v="2018"/>
    <n v="7"/>
    <s v="Saudi"/>
    <s v="Black"/>
    <s v="Full"/>
    <n v="2"/>
    <s v="Gas"/>
    <x v="0"/>
    <n v="86867"/>
    <s v="Riyadh"/>
    <x v="0"/>
    <n v="116500"/>
    <n v="58000"/>
    <n v="88000"/>
  </r>
  <r>
    <n v="3126"/>
    <x v="0"/>
    <s v="Yaris"/>
    <n v="2018"/>
    <n v="7"/>
    <s v="Saudi"/>
    <s v="Silver"/>
    <s v="Standard"/>
    <n v="1.5"/>
    <s v="Gas"/>
    <x v="0"/>
    <n v="114000"/>
    <s v="Jeddah"/>
    <x v="3"/>
    <n v="32000"/>
    <n v="58000"/>
    <n v="65000"/>
  </r>
  <r>
    <n v="3127"/>
    <x v="24"/>
    <s v="The 3"/>
    <n v="2013"/>
    <n v="12"/>
    <s v="Saudi"/>
    <s v="White"/>
    <s v="Semi Full"/>
    <n v="2"/>
    <s v="Gas"/>
    <x v="0"/>
    <n v="156000"/>
    <s v="Riyadh"/>
    <x v="0"/>
    <n v="45000"/>
    <n v="58000"/>
    <n v="110000"/>
  </r>
  <r>
    <n v="3128"/>
    <x v="10"/>
    <s v="Elantra"/>
    <n v="2017"/>
    <n v="8"/>
    <s v="Saudi"/>
    <s v="White"/>
    <s v="Standard"/>
    <n v="2"/>
    <s v="Gas"/>
    <x v="0"/>
    <n v="137000"/>
    <s v="Jeddah"/>
    <x v="3"/>
    <n v="39000"/>
    <n v="58000"/>
    <n v="42000"/>
  </r>
  <r>
    <n v="3129"/>
    <x v="29"/>
    <s v="Bentayga"/>
    <n v="2019"/>
    <n v="6"/>
    <s v="Saudi"/>
    <s v="Another Color"/>
    <s v="Full"/>
    <n v="6"/>
    <s v="Gas"/>
    <x v="0"/>
    <n v="13000"/>
    <s v="Dammam"/>
    <x v="1"/>
    <n v="850000"/>
    <n v="58000"/>
    <n v="310000"/>
  </r>
  <r>
    <n v="3130"/>
    <x v="39"/>
    <s v="Dyna"/>
    <n v="2014"/>
    <n v="11"/>
    <s v="Gulf Arabic"/>
    <s v="White"/>
    <s v="Full"/>
    <n v="6"/>
    <s v="Diesel"/>
    <x v="1"/>
    <n v="460000"/>
    <s v="Qassim"/>
    <x v="6"/>
    <n v="120000"/>
    <n v="58000"/>
    <n v="55500"/>
  </r>
  <r>
    <n v="3131"/>
    <x v="0"/>
    <s v="Yaris"/>
    <n v="2017"/>
    <n v="8"/>
    <s v="Saudi"/>
    <s v="White"/>
    <s v="Standard"/>
    <n v="1.5"/>
    <s v="Gas"/>
    <x v="0"/>
    <n v="250000"/>
    <s v="Aseer"/>
    <x v="4"/>
    <n v="26000"/>
    <n v="58000"/>
    <n v="65000"/>
  </r>
  <r>
    <n v="3132"/>
    <x v="8"/>
    <s v="Sportage"/>
    <n v="2017"/>
    <n v="8"/>
    <s v="Other"/>
    <s v="Silver"/>
    <s v="Full"/>
    <n v="1.6"/>
    <s v="Diesel"/>
    <x v="0"/>
    <n v="53312"/>
    <s v="Qassim"/>
    <x v="6"/>
    <n v="61000"/>
    <n v="58000"/>
    <n v="40000"/>
  </r>
  <r>
    <n v="3133"/>
    <x v="10"/>
    <s v="Sonata"/>
    <n v="2016"/>
    <n v="9"/>
    <s v="Other"/>
    <s v="Black"/>
    <s v="Full"/>
    <n v="2"/>
    <s v="Diesel"/>
    <x v="0"/>
    <n v="86234"/>
    <s v="Qassim"/>
    <x v="6"/>
    <n v="60000"/>
    <n v="58000"/>
    <n v="42000"/>
  </r>
  <r>
    <n v="3134"/>
    <x v="3"/>
    <s v="Flex"/>
    <n v="2012"/>
    <n v="13"/>
    <s v="Saudi"/>
    <s v="Silver"/>
    <s v="Semi Full"/>
    <n v="3.5"/>
    <s v="Gas"/>
    <x v="0"/>
    <n v="282000"/>
    <s v="Khobar"/>
    <x v="1"/>
    <n v="25000"/>
    <n v="58000"/>
    <n v="55000"/>
  </r>
  <r>
    <n v="3135"/>
    <x v="0"/>
    <s v="Corolla"/>
    <n v="2017"/>
    <n v="8"/>
    <s v="Saudi"/>
    <s v="Silver"/>
    <s v="Standard"/>
    <n v="1.6"/>
    <s v="Gas"/>
    <x v="0"/>
    <n v="92412"/>
    <s v="Riyadh"/>
    <x v="0"/>
    <n v="44500"/>
    <n v="58000"/>
    <n v="65000"/>
  </r>
  <r>
    <n v="3136"/>
    <x v="10"/>
    <s v="Sonata"/>
    <n v="2018"/>
    <n v="7"/>
    <s v="Saudi"/>
    <s v="Grey"/>
    <s v="Full"/>
    <n v="2.4"/>
    <s v="Gas"/>
    <x v="0"/>
    <n v="49271"/>
    <s v="Riyadh"/>
    <x v="0"/>
    <n v="81500"/>
    <n v="58000"/>
    <n v="42000"/>
  </r>
  <r>
    <n v="3137"/>
    <x v="0"/>
    <s v="Corolla"/>
    <n v="2018"/>
    <n v="7"/>
    <s v="Saudi"/>
    <s v="Silver"/>
    <s v="Standard"/>
    <n v="1.6"/>
    <s v="Gas"/>
    <x v="0"/>
    <n v="110000"/>
    <s v="Al-Ahsa"/>
    <x v="1"/>
    <n v="51000"/>
    <n v="58000"/>
    <n v="65000"/>
  </r>
  <r>
    <n v="3138"/>
    <x v="0"/>
    <s v="Corolla"/>
    <n v="2015"/>
    <n v="10"/>
    <s v="Saudi"/>
    <s v="White"/>
    <s v="Semi Full"/>
    <n v="1.6"/>
    <s v="Gas"/>
    <x v="0"/>
    <n v="370000"/>
    <s v="Riyadh"/>
    <x v="0"/>
    <n v="30000"/>
    <n v="58000"/>
    <n v="65000"/>
  </r>
  <r>
    <n v="3139"/>
    <x v="0"/>
    <s v="Hilux"/>
    <n v="2016"/>
    <n v="9"/>
    <s v="Gulf Arabic"/>
    <s v="White"/>
    <s v="Full"/>
    <n v="2.7"/>
    <s v="Gas"/>
    <x v="1"/>
    <n v="55000"/>
    <s v="Riyadh"/>
    <x v="0"/>
    <n v="70000"/>
    <n v="58000"/>
    <n v="65000"/>
  </r>
  <r>
    <n v="3140"/>
    <x v="1"/>
    <s v="ES"/>
    <n v="2013"/>
    <n v="12"/>
    <s v="Saudi"/>
    <s v="Black"/>
    <s v="Full"/>
    <n v="3.5"/>
    <s v="Gas"/>
    <x v="0"/>
    <n v="349000"/>
    <s v="Riyadh"/>
    <x v="0"/>
    <n v="70000"/>
    <n v="58000"/>
    <n v="142000"/>
  </r>
  <r>
    <n v="3141"/>
    <x v="10"/>
    <s v="Elantra"/>
    <n v="2017"/>
    <n v="8"/>
    <s v="Saudi"/>
    <s v="Grey"/>
    <s v="Standard"/>
    <n v="1.6"/>
    <s v="Gas"/>
    <x v="0"/>
    <n v="156000"/>
    <s v="Riyadh"/>
    <x v="0"/>
    <n v="40000"/>
    <n v="58000"/>
    <n v="42000"/>
  </r>
  <r>
    <n v="3142"/>
    <x v="8"/>
    <s v="Cerato"/>
    <n v="2018"/>
    <n v="7"/>
    <s v="Gulf Arabic"/>
    <s v="White"/>
    <s v="Standard"/>
    <n v="1.6"/>
    <s v="Gas"/>
    <x v="0"/>
    <n v="215000"/>
    <s v="Al-Medina"/>
    <x v="2"/>
    <n v="30000"/>
    <n v="58000"/>
    <n v="40000"/>
  </r>
  <r>
    <n v="3143"/>
    <x v="7"/>
    <s v="E"/>
    <n v="2016"/>
    <n v="9"/>
    <s v="Other"/>
    <s v="Black"/>
    <s v="Standard"/>
    <n v="2"/>
    <s v="Gas"/>
    <x v="0"/>
    <n v="110440"/>
    <s v="Riyadh"/>
    <x v="0"/>
    <n v="98000"/>
    <n v="58000"/>
    <n v="145000"/>
  </r>
  <r>
    <n v="3144"/>
    <x v="4"/>
    <s v="Patrol"/>
    <n v="2015"/>
    <n v="10"/>
    <s v="Saudi"/>
    <s v="Grey"/>
    <s v="Standard"/>
    <n v="5.7"/>
    <s v="Gas"/>
    <x v="0"/>
    <n v="190000"/>
    <s v="Riyadh"/>
    <x v="0"/>
    <n v="99000"/>
    <n v="58000"/>
    <n v="36500"/>
  </r>
  <r>
    <n v="3145"/>
    <x v="3"/>
    <s v="Vego"/>
    <n v="2019"/>
    <n v="6"/>
    <s v="Saudi"/>
    <s v="Black"/>
    <s v="Standard"/>
    <n v="1.5"/>
    <s v="Gas"/>
    <x v="0"/>
    <n v="26315"/>
    <s v="Jeddah"/>
    <x v="3"/>
    <n v="27499"/>
    <n v="58000"/>
    <n v="55000"/>
  </r>
  <r>
    <n v="3146"/>
    <x v="26"/>
    <s v="Range Rover"/>
    <n v="2013"/>
    <n v="12"/>
    <s v="Saudi"/>
    <s v="Grey"/>
    <s v="Full"/>
    <n v="3"/>
    <s v="Gas"/>
    <x v="0"/>
    <n v="48000"/>
    <s v="Riyadh"/>
    <x v="0"/>
    <n v="103000"/>
    <n v="58000"/>
    <n v="242500"/>
  </r>
  <r>
    <n v="3147"/>
    <x v="11"/>
    <s v="Caprice"/>
    <n v="2013"/>
    <n v="12"/>
    <s v="Saudi"/>
    <s v="Black"/>
    <s v="Standard"/>
    <n v="6"/>
    <s v="Gas"/>
    <x v="0"/>
    <n v="190000"/>
    <s v="Riyadh"/>
    <x v="0"/>
    <n v="39000"/>
    <n v="58000"/>
    <n v="60000"/>
  </r>
  <r>
    <n v="3148"/>
    <x v="23"/>
    <s v="A7"/>
    <n v="2017"/>
    <n v="8"/>
    <s v="Saudi"/>
    <s v="Red"/>
    <s v="Full"/>
    <n v="2"/>
    <s v="Gas"/>
    <x v="0"/>
    <n v="127000"/>
    <s v="Makkah"/>
    <x v="3"/>
    <n v="135000"/>
    <n v="58000"/>
    <n v="91000"/>
  </r>
  <r>
    <n v="3149"/>
    <x v="10"/>
    <s v="Elantra"/>
    <n v="2018"/>
    <n v="7"/>
    <s v="Saudi"/>
    <s v="Silver"/>
    <s v="Full"/>
    <n v="2"/>
    <s v="Gas"/>
    <x v="0"/>
    <n v="97588"/>
    <s v="Jeddah"/>
    <x v="3"/>
    <n v="55000"/>
    <n v="58000"/>
    <n v="42000"/>
  </r>
  <r>
    <n v="3150"/>
    <x v="3"/>
    <s v="Mustang"/>
    <n v="2015"/>
    <n v="10"/>
    <s v="Saudi"/>
    <s v="Grey"/>
    <s v="Semi Full"/>
    <n v="2.2999999999999998"/>
    <s v="Gas"/>
    <x v="0"/>
    <n v="157000"/>
    <s v="Riyadh"/>
    <x v="0"/>
    <n v="80000"/>
    <n v="58000"/>
    <n v="55000"/>
  </r>
  <r>
    <n v="3151"/>
    <x v="11"/>
    <s v="Tahoe"/>
    <n v="2011"/>
    <n v="14"/>
    <s v="Saudi"/>
    <s v="Brown"/>
    <s v="Standard"/>
    <n v="5.3"/>
    <s v="Gas"/>
    <x v="0"/>
    <n v="143000"/>
    <s v="Riyadh"/>
    <x v="0"/>
    <n v="55000"/>
    <n v="58000"/>
    <n v="60000"/>
  </r>
  <r>
    <n v="3152"/>
    <x v="13"/>
    <s v="Accord"/>
    <n v="2017"/>
    <n v="8"/>
    <s v="Saudi"/>
    <s v="Another Color"/>
    <s v="Full"/>
    <n v="2.4"/>
    <s v="Gas"/>
    <x v="0"/>
    <n v="93990"/>
    <s v="Riyadh"/>
    <x v="0"/>
    <n v="83500"/>
    <n v="58000"/>
    <n v="60500"/>
  </r>
  <r>
    <n v="3153"/>
    <x v="4"/>
    <s v="Altima"/>
    <n v="2017"/>
    <n v="8"/>
    <s v="Saudi"/>
    <s v="Silver"/>
    <s v="Standard"/>
    <n v="2.5"/>
    <s v="Gas"/>
    <x v="0"/>
    <n v="122000"/>
    <s v="Riyadh"/>
    <x v="0"/>
    <n v="44000"/>
    <n v="58000"/>
    <n v="36500"/>
  </r>
  <r>
    <n v="3154"/>
    <x v="11"/>
    <s v="Caprice"/>
    <n v="2013"/>
    <n v="12"/>
    <s v="Saudi"/>
    <s v="Silver"/>
    <s v="Standard"/>
    <n v="6"/>
    <s v="Gas"/>
    <x v="0"/>
    <n v="73000"/>
    <s v="Dammam"/>
    <x v="1"/>
    <n v="79000"/>
    <n v="58000"/>
    <n v="60000"/>
  </r>
  <r>
    <n v="3155"/>
    <x v="11"/>
    <s v="Impala"/>
    <n v="2018"/>
    <n v="7"/>
    <s v="Saudi"/>
    <s v="Black"/>
    <s v="Semi Full"/>
    <n v="3.6"/>
    <s v="Gas"/>
    <x v="0"/>
    <n v="35000"/>
    <s v="Taef"/>
    <x v="3"/>
    <n v="85000"/>
    <n v="58000"/>
    <n v="60000"/>
  </r>
  <r>
    <n v="3156"/>
    <x v="10"/>
    <s v="Sonata"/>
    <n v="2016"/>
    <n v="9"/>
    <s v="Saudi"/>
    <s v="White"/>
    <s v="Standard"/>
    <n v="2.4"/>
    <s v="Gas"/>
    <x v="0"/>
    <n v="191000"/>
    <s v="Riyadh"/>
    <x v="0"/>
    <n v="45000"/>
    <n v="58000"/>
    <n v="42000"/>
  </r>
  <r>
    <n v="3157"/>
    <x v="3"/>
    <s v="Ranger"/>
    <n v="2011"/>
    <n v="14"/>
    <s v="Saudi"/>
    <s v="White"/>
    <s v="Full"/>
    <n v="2.5"/>
    <s v="Gas"/>
    <x v="1"/>
    <n v="168000"/>
    <s v="Riyadh"/>
    <x v="0"/>
    <n v="24000"/>
    <n v="58000"/>
    <n v="55000"/>
  </r>
  <r>
    <n v="3158"/>
    <x v="0"/>
    <s v="Innova"/>
    <n v="2017"/>
    <n v="8"/>
    <s v="Saudi"/>
    <s v="White"/>
    <s v="Full"/>
    <n v="2.7"/>
    <s v="Gas"/>
    <x v="0"/>
    <n v="175559"/>
    <s v="Riyadh"/>
    <x v="0"/>
    <n v="76500"/>
    <n v="58000"/>
    <n v="65000"/>
  </r>
  <r>
    <n v="3159"/>
    <x v="8"/>
    <s v="Sportage"/>
    <n v="2016"/>
    <n v="9"/>
    <s v="Other"/>
    <s v="Brown"/>
    <s v="Semi Full"/>
    <n v="1.7"/>
    <s v="Diesel"/>
    <x v="0"/>
    <n v="90000"/>
    <s v="Qassim"/>
    <x v="6"/>
    <n v="59000"/>
    <n v="58000"/>
    <n v="40000"/>
  </r>
  <r>
    <n v="3160"/>
    <x v="24"/>
    <s v="The 5"/>
    <n v="2018"/>
    <n v="7"/>
    <s v="Gulf Arabic"/>
    <s v="Black"/>
    <s v="Standard"/>
    <n v="2"/>
    <s v="Gas"/>
    <x v="0"/>
    <n v="16000"/>
    <s v="Jubail"/>
    <x v="1"/>
    <n v="145000"/>
    <n v="58000"/>
    <n v="110000"/>
  </r>
  <r>
    <n v="3161"/>
    <x v="3"/>
    <s v="Mustang"/>
    <n v="2016"/>
    <n v="9"/>
    <s v="Saudi"/>
    <s v="Silver"/>
    <s v="Standard"/>
    <n v="5"/>
    <s v="Gas"/>
    <x v="0"/>
    <n v="184000"/>
    <s v="Jubail"/>
    <x v="1"/>
    <n v="3049"/>
    <n v="58000"/>
    <n v="55000"/>
  </r>
  <r>
    <n v="3162"/>
    <x v="9"/>
    <s v="SX4"/>
    <n v="2009"/>
    <n v="16"/>
    <s v="Saudi"/>
    <s v="Blue"/>
    <s v="Standard"/>
    <n v="1.6"/>
    <s v="Gas"/>
    <x v="0"/>
    <n v="150000"/>
    <s v="Jeddah"/>
    <x v="3"/>
    <n v="10000"/>
    <n v="58000"/>
    <n v="28000"/>
  </r>
  <r>
    <n v="3163"/>
    <x v="36"/>
    <s v="Grand Marquis"/>
    <n v="2011"/>
    <n v="14"/>
    <s v="Saudi"/>
    <s v="Blue"/>
    <s v="Semi Full"/>
    <n v="4.5999999999999996"/>
    <s v="Gas"/>
    <x v="0"/>
    <n v="300000"/>
    <s v="Dammam"/>
    <x v="1"/>
    <n v="27000"/>
    <n v="58000"/>
    <n v="19000"/>
  </r>
  <r>
    <n v="3164"/>
    <x v="19"/>
    <s v="Eado"/>
    <n v="2020"/>
    <n v="5"/>
    <s v="Saudi"/>
    <s v="Red"/>
    <s v="Semi Full"/>
    <n v="1.6"/>
    <s v="Gas"/>
    <x v="0"/>
    <n v="94182"/>
    <s v="Riyadh"/>
    <x v="0"/>
    <n v="44000"/>
    <n v="58000"/>
    <n v="44000"/>
  </r>
  <r>
    <n v="3165"/>
    <x v="29"/>
    <s v="Flying Spur"/>
    <n v="2014"/>
    <n v="11"/>
    <s v="Saudi"/>
    <s v="Black"/>
    <s v="Full"/>
    <n v="6"/>
    <s v="Gas"/>
    <x v="0"/>
    <n v="41000"/>
    <s v="Dammam"/>
    <x v="1"/>
    <n v="330000"/>
    <n v="58000"/>
    <n v="310000"/>
  </r>
  <r>
    <n v="3166"/>
    <x v="7"/>
    <s v="S"/>
    <n v="2019"/>
    <n v="6"/>
    <s v="Saudi"/>
    <s v="Black"/>
    <s v="Full"/>
    <n v="4"/>
    <s v="Gas"/>
    <x v="0"/>
    <n v="30000"/>
    <s v="Makkah"/>
    <x v="3"/>
    <n v="320000"/>
    <n v="58000"/>
    <n v="145000"/>
  </r>
  <r>
    <n v="3167"/>
    <x v="25"/>
    <s v="Pajero"/>
    <n v="2016"/>
    <n v="9"/>
    <s v="Saudi"/>
    <s v="White"/>
    <s v="Standard"/>
    <n v="3.5"/>
    <s v="Gas"/>
    <x v="0"/>
    <n v="84000"/>
    <s v="Dammam"/>
    <x v="1"/>
    <n v="42000"/>
    <n v="58000"/>
    <n v="54000"/>
  </r>
  <r>
    <n v="3168"/>
    <x v="35"/>
    <s v="Panamera"/>
    <n v="2011"/>
    <n v="14"/>
    <s v="Saudi"/>
    <s v="Brown"/>
    <s v="Full"/>
    <n v="3"/>
    <s v="Gas"/>
    <x v="0"/>
    <n v="113000"/>
    <s v="Dammam"/>
    <x v="1"/>
    <n v="99000"/>
    <n v="58000"/>
    <n v="138000"/>
  </r>
  <r>
    <n v="3169"/>
    <x v="5"/>
    <s v="Sierra"/>
    <n v="2020"/>
    <n v="5"/>
    <s v="Saudi"/>
    <s v="Silver"/>
    <s v="Semi Full"/>
    <n v="5.3"/>
    <s v="Gas"/>
    <x v="0"/>
    <n v="18000"/>
    <s v="Dammam"/>
    <x v="1"/>
    <n v="152000"/>
    <n v="58000"/>
    <n v="72000"/>
  </r>
  <r>
    <n v="3170"/>
    <x v="7"/>
    <s v="SL"/>
    <n v="2017"/>
    <n v="8"/>
    <s v="Saudi"/>
    <s v="Red"/>
    <s v="Full"/>
    <n v="4.7"/>
    <s v="Gas"/>
    <x v="0"/>
    <n v="81000"/>
    <s v="Jeddah"/>
    <x v="3"/>
    <n v="265000"/>
    <n v="58000"/>
    <n v="145000"/>
  </r>
  <r>
    <n v="3171"/>
    <x v="11"/>
    <s v="Spark"/>
    <n v="2012"/>
    <n v="13"/>
    <s v="Other"/>
    <s v="White"/>
    <s v="Semi Full"/>
    <n v="4.2"/>
    <s v="Gas"/>
    <x v="1"/>
    <n v="217912"/>
    <s v="Dammam"/>
    <x v="1"/>
    <n v="9500"/>
    <n v="58000"/>
    <n v="60000"/>
  </r>
  <r>
    <n v="3172"/>
    <x v="19"/>
    <s v="Seven"/>
    <n v="2020"/>
    <n v="5"/>
    <s v="Saudi"/>
    <s v="White"/>
    <s v="Standard"/>
    <n v="1.4"/>
    <s v="Gas"/>
    <x v="0"/>
    <n v="41600"/>
    <s v="Riyadh"/>
    <x v="0"/>
    <n v="28000"/>
    <n v="58000"/>
    <n v="44000"/>
  </r>
  <r>
    <n v="3173"/>
    <x v="25"/>
    <s v="Lancer"/>
    <n v="2014"/>
    <n v="11"/>
    <s v="Saudi"/>
    <s v="White"/>
    <s v="Standard"/>
    <n v="1"/>
    <s v="Gas"/>
    <x v="0"/>
    <n v="150000"/>
    <s v="Jeddah"/>
    <x v="3"/>
    <n v="16000"/>
    <n v="58000"/>
    <n v="54000"/>
  </r>
  <r>
    <n v="3174"/>
    <x v="11"/>
    <s v="Tahoe"/>
    <n v="2019"/>
    <n v="6"/>
    <s v="Saudi"/>
    <s v="White"/>
    <s v="Full"/>
    <n v="5.3"/>
    <s v="Gas"/>
    <x v="0"/>
    <n v="62000"/>
    <s v="Jeddah"/>
    <x v="3"/>
    <n v="195000"/>
    <n v="58000"/>
    <n v="60000"/>
  </r>
  <r>
    <n v="3175"/>
    <x v="11"/>
    <s v="Tahoe"/>
    <n v="2012"/>
    <n v="13"/>
    <s v="Saudi"/>
    <s v="Red"/>
    <s v="Semi Full"/>
    <n v="5.3"/>
    <s v="Gas"/>
    <x v="0"/>
    <n v="211"/>
    <s v="Abha"/>
    <x v="7"/>
    <n v="45000"/>
    <n v="58000"/>
    <n v="60000"/>
  </r>
  <r>
    <n v="3176"/>
    <x v="19"/>
    <s v="Seven"/>
    <n v="2021"/>
    <n v="4"/>
    <s v="Saudi"/>
    <s v="White"/>
    <s v="Standard"/>
    <n v="1.5"/>
    <s v="Gas"/>
    <x v="0"/>
    <n v="11000"/>
    <s v="Riyadh"/>
    <x v="0"/>
    <n v="32500"/>
    <n v="58000"/>
    <n v="44000"/>
  </r>
  <r>
    <n v="3177"/>
    <x v="0"/>
    <s v="Furniture"/>
    <n v="2014"/>
    <n v="11"/>
    <s v="Saudi"/>
    <s v="White"/>
    <s v="Standard"/>
    <n v="2.7"/>
    <s v="Gas"/>
    <x v="0"/>
    <n v="127000"/>
    <s v="Jeddah"/>
    <x v="3"/>
    <n v="57000"/>
    <n v="58000"/>
    <n v="65000"/>
  </r>
  <r>
    <n v="3178"/>
    <x v="5"/>
    <s v="Yukon"/>
    <n v="2015"/>
    <n v="10"/>
    <s v="Saudi"/>
    <s v="White"/>
    <s v="Full"/>
    <n v="5.3"/>
    <s v="Gas"/>
    <x v="0"/>
    <n v="133490"/>
    <s v="Riyadh"/>
    <x v="0"/>
    <n v="143000"/>
    <n v="58000"/>
    <n v="72000"/>
  </r>
  <r>
    <n v="3179"/>
    <x v="8"/>
    <s v="Optima"/>
    <n v="2018"/>
    <n v="7"/>
    <s v="Unknown"/>
    <s v="Black"/>
    <s v="Semi Full"/>
    <n v="2.4"/>
    <s v="Gas"/>
    <x v="0"/>
    <n v="125000"/>
    <s v="Tabouk"/>
    <x v="5"/>
    <n v="55000"/>
    <n v="58000"/>
    <n v="40000"/>
  </r>
  <r>
    <n v="3180"/>
    <x v="3"/>
    <s v="Taurus"/>
    <n v="2011"/>
    <n v="14"/>
    <s v="Saudi"/>
    <s v="Red"/>
    <s v="Semi Full"/>
    <n v="3.5"/>
    <s v="Gas"/>
    <x v="0"/>
    <n v="281000"/>
    <s v="Khobar"/>
    <x v="1"/>
    <n v="29500"/>
    <n v="58000"/>
    <n v="55000"/>
  </r>
  <r>
    <n v="3181"/>
    <x v="1"/>
    <s v="ES"/>
    <n v="2017"/>
    <n v="8"/>
    <s v="Other"/>
    <s v="White"/>
    <s v="Semi Full"/>
    <n v="3.5"/>
    <s v="Gas"/>
    <x v="0"/>
    <n v="96906"/>
    <s v="Riyadh"/>
    <x v="0"/>
    <n v="116000"/>
    <n v="58000"/>
    <n v="142000"/>
  </r>
  <r>
    <n v="3182"/>
    <x v="2"/>
    <s v="Cherokee"/>
    <n v="1998"/>
    <n v="27"/>
    <s v="Saudi"/>
    <s v="White"/>
    <s v="Standard"/>
    <n v="4"/>
    <s v="Gas"/>
    <x v="0"/>
    <n v="270000"/>
    <s v="Yanbu"/>
    <x v="2"/>
    <n v="16000"/>
    <n v="58000"/>
    <n v="83000"/>
  </r>
  <r>
    <n v="3183"/>
    <x v="0"/>
    <s v="Land Cruiser 70"/>
    <n v="2016"/>
    <n v="9"/>
    <s v="Saudi"/>
    <s v="White"/>
    <s v="Full"/>
    <n v="4"/>
    <s v="Gas"/>
    <x v="1"/>
    <n v="190"/>
    <s v="Jazan"/>
    <x v="11"/>
    <n v="1414"/>
    <n v="58000"/>
    <n v="65000"/>
  </r>
  <r>
    <n v="3184"/>
    <x v="0"/>
    <s v="Innova"/>
    <n v="2008"/>
    <n v="17"/>
    <s v="Saudi"/>
    <s v="Golden"/>
    <s v="Standard"/>
    <n v="2.7"/>
    <s v="Gas"/>
    <x v="0"/>
    <n v="90000"/>
    <s v="Hafar Al-Batin"/>
    <x v="1"/>
    <n v="20000"/>
    <n v="58000"/>
    <n v="65000"/>
  </r>
  <r>
    <n v="3185"/>
    <x v="10"/>
    <s v="Accent"/>
    <n v="2019"/>
    <n v="6"/>
    <s v="Saudi"/>
    <s v="Grey"/>
    <s v="Standard"/>
    <n v="1.4"/>
    <s v="Gas"/>
    <x v="0"/>
    <n v="73567"/>
    <s v="Riyadh"/>
    <x v="0"/>
    <n v="36500"/>
    <n v="58000"/>
    <n v="42000"/>
  </r>
  <r>
    <n v="3186"/>
    <x v="3"/>
    <s v="Taurus"/>
    <n v="2017"/>
    <n v="8"/>
    <s v="Other"/>
    <s v="White"/>
    <s v="Semi Full"/>
    <n v="3.5"/>
    <s v="Gas"/>
    <x v="0"/>
    <n v="61000"/>
    <s v="Dammam"/>
    <x v="1"/>
    <n v="73000"/>
    <n v="58000"/>
    <n v="55000"/>
  </r>
  <r>
    <n v="3187"/>
    <x v="21"/>
    <s v="Charger"/>
    <n v="2021"/>
    <n v="4"/>
    <s v="Gulf Arabic"/>
    <s v="Grey"/>
    <s v="Standard"/>
    <n v="3.5"/>
    <s v="Gas"/>
    <x v="0"/>
    <n v="1700"/>
    <s v="Makkah"/>
    <x v="3"/>
    <n v="110000"/>
    <n v="58000"/>
    <n v="71000"/>
  </r>
  <r>
    <n v="3188"/>
    <x v="22"/>
    <s v="Tiguan"/>
    <n v="2011"/>
    <n v="14"/>
    <s v="Saudi"/>
    <s v="Black"/>
    <s v="Full"/>
    <n v="2"/>
    <s v="Gas"/>
    <x v="0"/>
    <n v="143000"/>
    <s v="Jeddah"/>
    <x v="3"/>
    <n v="24000"/>
    <n v="58000"/>
    <n v="49500"/>
  </r>
  <r>
    <n v="3189"/>
    <x v="10"/>
    <s v="Elantra"/>
    <n v="2019"/>
    <n v="6"/>
    <s v="Saudi"/>
    <s v="White"/>
    <s v="Standard"/>
    <n v="1.6"/>
    <s v="Gas"/>
    <x v="0"/>
    <n v="76014"/>
    <s v="Jeddah"/>
    <x v="3"/>
    <n v="48000"/>
    <n v="58000"/>
    <n v="42000"/>
  </r>
  <r>
    <n v="3190"/>
    <x v="10"/>
    <s v="Bus County"/>
    <n v="2016"/>
    <n v="9"/>
    <s v="Saudi"/>
    <s v="Bronze"/>
    <s v="Full"/>
    <n v="3"/>
    <s v="Diesel"/>
    <x v="1"/>
    <n v="44000"/>
    <s v="Jeddah"/>
    <x v="3"/>
    <n v="97000"/>
    <n v="58000"/>
    <n v="42000"/>
  </r>
  <r>
    <n v="3191"/>
    <x v="10"/>
    <s v="Accent"/>
    <n v="2017"/>
    <n v="8"/>
    <s v="Saudi"/>
    <s v="Silver"/>
    <s v="Semi Full"/>
    <n v="1.4"/>
    <s v="Gas"/>
    <x v="0"/>
    <n v="174000"/>
    <s v="Jeddah"/>
    <x v="3"/>
    <n v="24000"/>
    <n v="58000"/>
    <n v="42000"/>
  </r>
  <r>
    <n v="3192"/>
    <x v="7"/>
    <s v="SEL"/>
    <n v="1986"/>
    <n v="39"/>
    <s v="Saudi"/>
    <s v="Silver"/>
    <s v="Full"/>
    <n v="3"/>
    <s v="Gas"/>
    <x v="0"/>
    <n v="500000"/>
    <s v="Tabouk"/>
    <x v="5"/>
    <n v="5500"/>
    <n v="58000"/>
    <n v="145000"/>
  </r>
  <r>
    <n v="3193"/>
    <x v="10"/>
    <s v="Sonata"/>
    <n v="2020"/>
    <n v="5"/>
    <s v="Saudi"/>
    <s v="Grey"/>
    <s v="Semi Full"/>
    <n v="2.5"/>
    <s v="Gas"/>
    <x v="0"/>
    <n v="47000"/>
    <s v="Riyadh"/>
    <x v="0"/>
    <n v="2314"/>
    <n v="58000"/>
    <n v="42000"/>
  </r>
  <r>
    <n v="3194"/>
    <x v="10"/>
    <s v="Avante"/>
    <n v="2017"/>
    <n v="8"/>
    <s v="Other"/>
    <s v="White"/>
    <s v="Full"/>
    <n v="1.6"/>
    <s v="Diesel"/>
    <x v="0"/>
    <n v="110750"/>
    <s v="Al-Ahsa"/>
    <x v="1"/>
    <n v="60000"/>
    <n v="58000"/>
    <n v="42000"/>
  </r>
  <r>
    <n v="3195"/>
    <x v="0"/>
    <s v="Land Cruiser"/>
    <n v="1997"/>
    <n v="28"/>
    <s v="Saudi"/>
    <s v="Silver"/>
    <s v="Full"/>
    <n v="4.5"/>
    <s v="Gas"/>
    <x v="1"/>
    <n v="708000"/>
    <s v="Tabouk"/>
    <x v="5"/>
    <n v="25000"/>
    <n v="58000"/>
    <n v="65000"/>
  </r>
  <r>
    <n v="3196"/>
    <x v="2"/>
    <s v="Grand Cherokee"/>
    <n v="2013"/>
    <n v="12"/>
    <s v="Saudi"/>
    <s v="Black"/>
    <s v="Full"/>
    <n v="5.7"/>
    <s v="Gas"/>
    <x v="0"/>
    <n v="226"/>
    <s v="Aseer"/>
    <x v="4"/>
    <n v="45000"/>
    <n v="58000"/>
    <n v="83000"/>
  </r>
  <r>
    <n v="3197"/>
    <x v="11"/>
    <s v="Lumina"/>
    <n v="2005"/>
    <n v="20"/>
    <s v="Saudi"/>
    <s v="Oily"/>
    <s v="Standard"/>
    <n v="1.6"/>
    <s v="Gas"/>
    <x v="0"/>
    <n v="92000"/>
    <s v="Qassim"/>
    <x v="6"/>
    <n v="17500"/>
    <n v="58000"/>
    <n v="60000"/>
  </r>
  <r>
    <n v="3198"/>
    <x v="7"/>
    <s v="CLA"/>
    <n v="2017"/>
    <n v="8"/>
    <s v="Saudi"/>
    <s v="Black"/>
    <s v="Semi Full"/>
    <n v="2"/>
    <s v="Gas"/>
    <x v="0"/>
    <n v="80273"/>
    <s v="Riyadh"/>
    <x v="0"/>
    <n v="126500"/>
    <n v="58000"/>
    <n v="145000"/>
  </r>
  <r>
    <n v="3199"/>
    <x v="3"/>
    <s v="Fusion"/>
    <n v="2015"/>
    <n v="10"/>
    <s v="Saudi"/>
    <s v="White"/>
    <s v="Semi Full"/>
    <n v="2.5"/>
    <s v="Gas"/>
    <x v="0"/>
    <n v="118000"/>
    <s v="Al-Ahsa"/>
    <x v="1"/>
    <n v="43000"/>
    <n v="58000"/>
    <n v="55000"/>
  </r>
  <r>
    <n v="3200"/>
    <x v="2"/>
    <s v="Wrangler"/>
    <n v="2014"/>
    <n v="11"/>
    <s v="Saudi"/>
    <s v="Silver"/>
    <s v="Semi Full"/>
    <n v="3"/>
    <s v="Gas"/>
    <x v="0"/>
    <n v="262000"/>
    <s v="Dammam"/>
    <x v="1"/>
    <n v="65000"/>
    <n v="58000"/>
    <n v="83000"/>
  </r>
  <r>
    <n v="3201"/>
    <x v="0"/>
    <s v="Furniture"/>
    <n v="2015"/>
    <n v="10"/>
    <s v="Saudi"/>
    <s v="Grey"/>
    <s v="Semi Full"/>
    <n v="4"/>
    <s v="Gas"/>
    <x v="0"/>
    <n v="141000"/>
    <s v="Dammam"/>
    <x v="1"/>
    <n v="85000"/>
    <n v="58000"/>
    <n v="65000"/>
  </r>
  <r>
    <n v="3202"/>
    <x v="3"/>
    <s v="Flex"/>
    <n v="2012"/>
    <n v="13"/>
    <s v="Saudi"/>
    <s v="Black"/>
    <s v="Semi Full"/>
    <n v="6"/>
    <s v="Gas"/>
    <x v="0"/>
    <n v="255000"/>
    <s v="Riyadh"/>
    <x v="0"/>
    <n v="24000"/>
    <n v="58000"/>
    <n v="55000"/>
  </r>
  <r>
    <n v="3203"/>
    <x v="5"/>
    <s v="Yukon"/>
    <n v="2016"/>
    <n v="9"/>
    <s v="Saudi"/>
    <s v="Another Color"/>
    <s v="Standard"/>
    <n v="5.3"/>
    <s v="Gas"/>
    <x v="0"/>
    <n v="230000"/>
    <s v="Dammam"/>
    <x v="1"/>
    <n v="118000"/>
    <n v="58000"/>
    <n v="72000"/>
  </r>
  <r>
    <n v="3204"/>
    <x v="0"/>
    <s v="Camry"/>
    <n v="2018"/>
    <n v="7"/>
    <s v="Saudi"/>
    <s v="Silver"/>
    <s v="Standard"/>
    <n v="2.5"/>
    <s v="Gas"/>
    <x v="0"/>
    <n v="109000"/>
    <s v="Qassim"/>
    <x v="6"/>
    <n v="80000"/>
    <n v="58000"/>
    <n v="65000"/>
  </r>
  <r>
    <n v="3205"/>
    <x v="5"/>
    <s v="Sierra"/>
    <n v="2019"/>
    <n v="6"/>
    <s v="Saudi"/>
    <s v="Black"/>
    <s v="Standard"/>
    <n v="5.3"/>
    <s v="Gas"/>
    <x v="0"/>
    <n v="8900"/>
    <s v="Al-Jouf"/>
    <x v="9"/>
    <n v="130000"/>
    <n v="58000"/>
    <n v="72000"/>
  </r>
  <r>
    <n v="3206"/>
    <x v="0"/>
    <s v="Furniture"/>
    <n v="2016"/>
    <n v="9"/>
    <s v="Saudi"/>
    <s v="White"/>
    <s v="Semi Full"/>
    <n v="2.4"/>
    <s v="Diesel"/>
    <x v="0"/>
    <n v="120000"/>
    <s v="Al-Jouf"/>
    <x v="9"/>
    <n v="92000"/>
    <n v="58000"/>
    <n v="65000"/>
  </r>
  <r>
    <n v="3207"/>
    <x v="5"/>
    <s v="Sierra"/>
    <n v="2018"/>
    <n v="7"/>
    <s v="Saudi"/>
    <s v="Silver"/>
    <s v="Standard"/>
    <n v="5.3"/>
    <s v="Gas"/>
    <x v="0"/>
    <n v="152000"/>
    <s v="Dammam"/>
    <x v="1"/>
    <n v="124000"/>
    <n v="58000"/>
    <n v="72000"/>
  </r>
  <r>
    <n v="3208"/>
    <x v="10"/>
    <s v="H1"/>
    <n v="2018"/>
    <n v="7"/>
    <s v="Saudi"/>
    <s v="Silver"/>
    <s v="Full"/>
    <n v="2.4"/>
    <s v="Gas"/>
    <x v="0"/>
    <n v="74000"/>
    <s v="Dammam"/>
    <x v="1"/>
    <n v="77000"/>
    <n v="58000"/>
    <n v="42000"/>
  </r>
  <r>
    <n v="3209"/>
    <x v="0"/>
    <s v="Innova"/>
    <n v="2014"/>
    <n v="11"/>
    <s v="Saudi"/>
    <s v="White"/>
    <s v="Semi Full"/>
    <n v="2.7"/>
    <s v="Gas"/>
    <x v="0"/>
    <n v="141000"/>
    <s v="Dammam"/>
    <x v="1"/>
    <n v="55000"/>
    <n v="58000"/>
    <n v="65000"/>
  </r>
  <r>
    <n v="3210"/>
    <x v="6"/>
    <n v="6"/>
    <n v="2019"/>
    <n v="6"/>
    <s v="Saudi"/>
    <s v="Brown"/>
    <s v="Standard"/>
    <n v="2.5"/>
    <s v="Gas"/>
    <x v="0"/>
    <n v="143000"/>
    <s v="Jubail"/>
    <x v="1"/>
    <n v="68000"/>
    <n v="58000"/>
    <n v="56000"/>
  </r>
  <r>
    <n v="3211"/>
    <x v="20"/>
    <s v="ZS"/>
    <n v="2019"/>
    <n v="6"/>
    <s v="Saudi"/>
    <s v="Black"/>
    <s v="Semi Full"/>
    <n v="1.5"/>
    <s v="Gas"/>
    <x v="0"/>
    <n v="23000"/>
    <s v="Riyadh"/>
    <x v="0"/>
    <n v="47000"/>
    <n v="58000"/>
    <n v="48000"/>
  </r>
  <r>
    <n v="3212"/>
    <x v="0"/>
    <s v="Land Cruiser"/>
    <n v="2013"/>
    <n v="12"/>
    <s v="Saudi"/>
    <s v="White"/>
    <s v="Full"/>
    <n v="4.5999999999999996"/>
    <s v="Gas"/>
    <x v="0"/>
    <n v="280"/>
    <s v="Najran"/>
    <x v="12"/>
    <n v="100000"/>
    <n v="58000"/>
    <n v="65000"/>
  </r>
  <r>
    <n v="3213"/>
    <x v="3"/>
    <s v="Mustang"/>
    <n v="2001"/>
    <n v="24"/>
    <s v="Other"/>
    <s v="Another Color"/>
    <s v="Full"/>
    <n v="3.8"/>
    <s v="Gas"/>
    <x v="0"/>
    <n v="163000"/>
    <s v="Jubail"/>
    <x v="1"/>
    <n v="12000"/>
    <n v="58000"/>
    <n v="55000"/>
  </r>
  <r>
    <n v="3214"/>
    <x v="3"/>
    <s v="Explorer"/>
    <n v="2014"/>
    <n v="11"/>
    <s v="Saudi"/>
    <s v="Silver"/>
    <s v="Semi Full"/>
    <n v="3.5"/>
    <s v="Gas"/>
    <x v="0"/>
    <n v="168322"/>
    <s v="Al-Medina"/>
    <x v="2"/>
    <n v="60000"/>
    <n v="58000"/>
    <n v="55000"/>
  </r>
  <r>
    <n v="3215"/>
    <x v="24"/>
    <s v="The 7"/>
    <n v="2016"/>
    <n v="9"/>
    <s v="Saudi"/>
    <s v="White"/>
    <s v="Full"/>
    <n v="2"/>
    <s v="Gas"/>
    <x v="0"/>
    <n v="161"/>
    <s v="Khobar"/>
    <x v="1"/>
    <n v="160000"/>
    <n v="58000"/>
    <n v="110000"/>
  </r>
  <r>
    <n v="3216"/>
    <x v="4"/>
    <s v="Altima"/>
    <n v="2009"/>
    <n v="16"/>
    <s v="Saudi"/>
    <s v="White"/>
    <s v="Semi Full"/>
    <n v="2.5"/>
    <s v="Gas"/>
    <x v="0"/>
    <n v="400000"/>
    <s v="Riyadh"/>
    <x v="0"/>
    <n v="7500"/>
    <n v="58000"/>
    <n v="36500"/>
  </r>
  <r>
    <n v="3217"/>
    <x v="10"/>
    <s v="Elantra"/>
    <n v="2016"/>
    <n v="9"/>
    <s v="Saudi"/>
    <s v="Grey"/>
    <s v="Standard"/>
    <n v="2"/>
    <s v="Gas"/>
    <x v="0"/>
    <n v="117000"/>
    <s v="Riyadh"/>
    <x v="0"/>
    <n v="39000"/>
    <n v="58000"/>
    <n v="42000"/>
  </r>
  <r>
    <n v="3218"/>
    <x v="0"/>
    <s v="Corolla"/>
    <n v="2018"/>
    <n v="7"/>
    <s v="Saudi"/>
    <s v="Silver"/>
    <s v="Standard"/>
    <n v="1.6"/>
    <s v="Gas"/>
    <x v="0"/>
    <n v="87000"/>
    <s v="Dammam"/>
    <x v="1"/>
    <n v="50000"/>
    <n v="58000"/>
    <n v="65000"/>
  </r>
  <r>
    <n v="3219"/>
    <x v="3"/>
    <s v="Ranger"/>
    <n v="2021"/>
    <n v="4"/>
    <s v="Saudi"/>
    <s v="Navy"/>
    <s v="Standard"/>
    <n v="2.2000000000000002"/>
    <s v="Diesel"/>
    <x v="1"/>
    <n v="9000"/>
    <s v="Abha"/>
    <x v="7"/>
    <n v="85000"/>
    <n v="58000"/>
    <n v="55000"/>
  </r>
  <r>
    <n v="3220"/>
    <x v="26"/>
    <s v="Range Rover"/>
    <n v="2015"/>
    <n v="10"/>
    <s v="Saudi"/>
    <s v="Another Color"/>
    <s v="Full"/>
    <n v="2"/>
    <s v="Gas"/>
    <x v="0"/>
    <n v="113000"/>
    <s v="Dammam"/>
    <x v="1"/>
    <n v="100000"/>
    <n v="58000"/>
    <n v="242500"/>
  </r>
  <r>
    <n v="3221"/>
    <x v="1"/>
    <s v="ES"/>
    <n v="2021"/>
    <n v="4"/>
    <s v="Saudi"/>
    <s v="Black"/>
    <s v="Full"/>
    <n v="3.5"/>
    <s v="Gas"/>
    <x v="0"/>
    <n v="25000"/>
    <s v="Makkah"/>
    <x v="3"/>
    <n v="230000"/>
    <n v="58000"/>
    <n v="142000"/>
  </r>
  <r>
    <n v="3222"/>
    <x v="49"/>
    <s v="Levante"/>
    <n v="2020"/>
    <n v="5"/>
    <s v="Saudi"/>
    <s v="Blue"/>
    <s v="Full"/>
    <n v="3"/>
    <s v="Gas"/>
    <x v="0"/>
    <n v="3000"/>
    <s v="Dammam"/>
    <x v="1"/>
    <n v="385000"/>
    <n v="58000"/>
    <n v="148250"/>
  </r>
  <r>
    <n v="3223"/>
    <x v="4"/>
    <s v="Datsun"/>
    <n v="2016"/>
    <n v="9"/>
    <s v="Saudi"/>
    <s v="White"/>
    <s v="Full"/>
    <n v="2.4"/>
    <s v="Gas"/>
    <x v="1"/>
    <n v="68000"/>
    <s v="Riyadh"/>
    <x v="0"/>
    <n v="48000"/>
    <n v="58000"/>
    <n v="36500"/>
  </r>
  <r>
    <n v="3224"/>
    <x v="3"/>
    <s v="Expedition"/>
    <n v="2016"/>
    <n v="9"/>
    <s v="Saudi"/>
    <s v="White"/>
    <s v="Semi Full"/>
    <n v="5.4"/>
    <s v="Gas"/>
    <x v="0"/>
    <n v="98000"/>
    <s v="Riyadh"/>
    <x v="0"/>
    <n v="72000"/>
    <n v="58000"/>
    <n v="55000"/>
  </r>
  <r>
    <n v="3225"/>
    <x v="10"/>
    <s v="Elantra"/>
    <n v="2019"/>
    <n v="6"/>
    <s v="Saudi"/>
    <s v="White"/>
    <s v="Standard"/>
    <n v="1.6"/>
    <s v="Gas"/>
    <x v="0"/>
    <n v="61374"/>
    <s v="Riyadh"/>
    <x v="0"/>
    <n v="46500"/>
    <n v="58000"/>
    <n v="42000"/>
  </r>
  <r>
    <n v="3226"/>
    <x v="0"/>
    <s v="Previa"/>
    <n v="2002"/>
    <n v="23"/>
    <s v="Saudi"/>
    <s v="Oily"/>
    <s v="Standard"/>
    <n v="2.9"/>
    <s v="Gas"/>
    <x v="0"/>
    <n v="30923"/>
    <s v="Riyadh"/>
    <x v="0"/>
    <n v="12000"/>
    <n v="58000"/>
    <n v="65000"/>
  </r>
  <r>
    <n v="3227"/>
    <x v="10"/>
    <s v="H1"/>
    <n v="2019"/>
    <n v="6"/>
    <s v="Saudi"/>
    <s v="Silver"/>
    <s v="Standard"/>
    <n v="2.4"/>
    <s v="Gas"/>
    <x v="0"/>
    <n v="76000"/>
    <s v="Dammam"/>
    <x v="1"/>
    <n v="65000"/>
    <n v="58000"/>
    <n v="42000"/>
  </r>
  <r>
    <n v="3228"/>
    <x v="3"/>
    <s v="Marquis"/>
    <n v="2003"/>
    <n v="22"/>
    <s v="Other"/>
    <s v="Grey"/>
    <s v="Full"/>
    <n v="1"/>
    <s v="Gas"/>
    <x v="0"/>
    <n v="300"/>
    <s v="Al-Medina"/>
    <x v="2"/>
    <n v="9000"/>
    <n v="58000"/>
    <n v="55000"/>
  </r>
  <r>
    <n v="3229"/>
    <x v="42"/>
    <n v="301"/>
    <n v="2015"/>
    <n v="10"/>
    <s v="Saudi"/>
    <s v="Blue"/>
    <s v="Semi Full"/>
    <n v="1.6"/>
    <s v="Gas"/>
    <x v="1"/>
    <n v="278000"/>
    <s v="Jeddah"/>
    <x v="3"/>
    <n v="15000"/>
    <n v="58000"/>
    <n v="23500"/>
  </r>
  <r>
    <n v="3230"/>
    <x v="0"/>
    <s v="Camry"/>
    <n v="2017"/>
    <n v="8"/>
    <s v="Saudi"/>
    <s v="White"/>
    <s v="Standard"/>
    <n v="2.5"/>
    <s v="Gas"/>
    <x v="0"/>
    <n v="175000"/>
    <s v="Aseer"/>
    <x v="4"/>
    <n v="45000"/>
    <n v="58000"/>
    <n v="65000"/>
  </r>
  <r>
    <n v="3231"/>
    <x v="5"/>
    <s v="Sierra"/>
    <n v="2014"/>
    <n v="11"/>
    <s v="Other"/>
    <s v="Brown"/>
    <s v="Full"/>
    <n v="5.3"/>
    <s v="Gas"/>
    <x v="0"/>
    <n v="235"/>
    <s v="Najran"/>
    <x v="12"/>
    <n v="72000"/>
    <n v="58000"/>
    <n v="72000"/>
  </r>
  <r>
    <n v="3232"/>
    <x v="10"/>
    <s v="Accent"/>
    <n v="2017"/>
    <n v="8"/>
    <s v="Saudi"/>
    <s v="White"/>
    <s v="Standard"/>
    <n v="1.4"/>
    <s v="Gas"/>
    <x v="0"/>
    <n v="102000"/>
    <s v="Dammam"/>
    <x v="1"/>
    <n v="27500"/>
    <n v="58000"/>
    <n v="42000"/>
  </r>
  <r>
    <n v="3233"/>
    <x v="0"/>
    <s v="Furniture"/>
    <n v="2017"/>
    <n v="8"/>
    <s v="Saudi"/>
    <s v="White"/>
    <s v="Semi Full"/>
    <n v="4"/>
    <s v="Gas"/>
    <x v="0"/>
    <n v="37800"/>
    <s v="Jeddah"/>
    <x v="3"/>
    <n v="106000"/>
    <n v="58000"/>
    <n v="65000"/>
  </r>
  <r>
    <n v="3234"/>
    <x v="11"/>
    <s v="Suburban"/>
    <n v="2011"/>
    <n v="14"/>
    <s v="Saudi"/>
    <s v="Golden"/>
    <s v="Semi Full"/>
    <n v="4"/>
    <s v="Gas"/>
    <x v="0"/>
    <n v="270"/>
    <s v="Makkah"/>
    <x v="3"/>
    <n v="37000"/>
    <n v="58000"/>
    <n v="60000"/>
  </r>
  <r>
    <n v="3235"/>
    <x v="3"/>
    <s v="Victoria"/>
    <n v="2011"/>
    <n v="14"/>
    <s v="Other"/>
    <s v="Silver"/>
    <s v="Full"/>
    <n v="4.5999999999999996"/>
    <s v="Gas"/>
    <x v="0"/>
    <n v="129000"/>
    <s v="Dammam"/>
    <x v="1"/>
    <n v="25000"/>
    <n v="58000"/>
    <n v="55000"/>
  </r>
  <r>
    <n v="3236"/>
    <x v="10"/>
    <s v="Sonata"/>
    <n v="2019"/>
    <n v="6"/>
    <s v="Saudi"/>
    <s v="Silver"/>
    <s v="Semi Full"/>
    <n v="2.4"/>
    <s v="Gas"/>
    <x v="0"/>
    <n v="53000"/>
    <s v="Dammam"/>
    <x v="1"/>
    <n v="79000"/>
    <n v="58000"/>
    <n v="42000"/>
  </r>
  <r>
    <n v="3237"/>
    <x v="3"/>
    <s v="Edge"/>
    <n v="2018"/>
    <n v="7"/>
    <s v="Saudi"/>
    <s v="Silver"/>
    <s v="Standard"/>
    <n v="1.5"/>
    <s v="Gas"/>
    <x v="0"/>
    <n v="60000"/>
    <s v="Al-Medina"/>
    <x v="2"/>
    <n v="85000"/>
    <n v="58000"/>
    <n v="55000"/>
  </r>
  <r>
    <n v="3238"/>
    <x v="0"/>
    <s v="Rav4"/>
    <n v="2016"/>
    <n v="9"/>
    <s v="Saudi"/>
    <s v="Black"/>
    <s v="Standard"/>
    <n v="2.5"/>
    <s v="Gas"/>
    <x v="0"/>
    <n v="231000"/>
    <s v="Jubail"/>
    <x v="1"/>
    <n v="52000"/>
    <n v="58000"/>
    <n v="65000"/>
  </r>
  <r>
    <n v="3239"/>
    <x v="8"/>
    <s v="Rio"/>
    <n v="2016"/>
    <n v="9"/>
    <s v="Saudi"/>
    <s v="Navy"/>
    <s v="Semi Full"/>
    <n v="1.4"/>
    <s v="Gas"/>
    <x v="0"/>
    <n v="103000"/>
    <s v="Jubail"/>
    <x v="1"/>
    <n v="27000"/>
    <n v="58000"/>
    <n v="40000"/>
  </r>
  <r>
    <n v="3240"/>
    <x v="23"/>
    <s v="A6"/>
    <n v="2021"/>
    <n v="4"/>
    <s v="Saudi"/>
    <s v="Black"/>
    <s v="Semi Full"/>
    <n v="2"/>
    <s v="Gas"/>
    <x v="0"/>
    <n v="5000"/>
    <s v="Makkah"/>
    <x v="3"/>
    <n v="230000"/>
    <n v="58000"/>
    <n v="91000"/>
  </r>
  <r>
    <n v="3241"/>
    <x v="3"/>
    <s v="Explorer"/>
    <n v="2016"/>
    <n v="9"/>
    <s v="Gulf Arabic"/>
    <s v="Brown"/>
    <s v="Standard"/>
    <n v="3.8"/>
    <s v="Gas"/>
    <x v="0"/>
    <n v="83000"/>
    <s v="Riyadh"/>
    <x v="0"/>
    <n v="85000"/>
    <n v="58000"/>
    <n v="55000"/>
  </r>
  <r>
    <n v="3242"/>
    <x v="21"/>
    <s v="Charger"/>
    <n v="2013"/>
    <n v="12"/>
    <s v="Saudi"/>
    <s v="Grey"/>
    <s v="Full"/>
    <n v="5.7"/>
    <s v="Gas"/>
    <x v="0"/>
    <n v="198000"/>
    <s v="Al-Medina"/>
    <x v="2"/>
    <n v="39000"/>
    <n v="58000"/>
    <n v="71000"/>
  </r>
  <r>
    <n v="3243"/>
    <x v="3"/>
    <s v="Expedition"/>
    <n v="2014"/>
    <n v="11"/>
    <s v="Saudi"/>
    <s v="Black"/>
    <s v="Semi Full"/>
    <n v="5.4"/>
    <s v="Gas"/>
    <x v="0"/>
    <n v="108000"/>
    <s v="Jazan"/>
    <x v="11"/>
    <n v="60000"/>
    <n v="58000"/>
    <n v="55000"/>
  </r>
  <r>
    <n v="3244"/>
    <x v="0"/>
    <s v="Hilux"/>
    <n v="2018"/>
    <n v="7"/>
    <s v="Saudi"/>
    <s v="White"/>
    <s v="Full"/>
    <n v="2.7"/>
    <s v="Gas"/>
    <x v="0"/>
    <n v="63000"/>
    <s v="Jeddah"/>
    <x v="3"/>
    <n v="110000"/>
    <n v="58000"/>
    <n v="65000"/>
  </r>
  <r>
    <n v="3245"/>
    <x v="10"/>
    <s v="Sonata"/>
    <n v="2017"/>
    <n v="8"/>
    <s v="Saudi"/>
    <s v="White"/>
    <s v="Standard"/>
    <n v="2.4"/>
    <s v="Gas"/>
    <x v="0"/>
    <n v="92000"/>
    <s v="Dammam"/>
    <x v="1"/>
    <n v="54000"/>
    <n v="58000"/>
    <n v="42000"/>
  </r>
  <r>
    <n v="3246"/>
    <x v="0"/>
    <s v="FJ"/>
    <n v="2017"/>
    <n v="8"/>
    <s v="Gulf Arabic"/>
    <s v="Blue"/>
    <s v="Full"/>
    <n v="4"/>
    <s v="Gas"/>
    <x v="0"/>
    <n v="158200"/>
    <s v="Jazan"/>
    <x v="11"/>
    <n v="105000"/>
    <n v="58000"/>
    <n v="65000"/>
  </r>
  <r>
    <n v="3247"/>
    <x v="6"/>
    <n v="6"/>
    <n v="2015"/>
    <n v="10"/>
    <s v="Gulf Arabic"/>
    <s v="Blue"/>
    <s v="Standard"/>
    <n v="2.5"/>
    <s v="Gas"/>
    <x v="0"/>
    <n v="82000"/>
    <s v="Riyadh"/>
    <x v="0"/>
    <n v="51000"/>
    <n v="58000"/>
    <n v="56000"/>
  </r>
  <r>
    <n v="3248"/>
    <x v="5"/>
    <s v="Sierra"/>
    <n v="2016"/>
    <n v="9"/>
    <s v="Saudi"/>
    <s v="White"/>
    <s v="Full"/>
    <n v="5.3"/>
    <s v="Gas"/>
    <x v="0"/>
    <n v="82576"/>
    <s v="Riyadh"/>
    <x v="0"/>
    <n v="120000"/>
    <n v="58000"/>
    <n v="72000"/>
  </r>
  <r>
    <n v="3249"/>
    <x v="11"/>
    <s v="Aveo"/>
    <n v="2011"/>
    <n v="14"/>
    <s v="Other"/>
    <s v="Blue"/>
    <s v="Standard"/>
    <n v="1.2"/>
    <s v="Gas"/>
    <x v="1"/>
    <n v="102000"/>
    <s v="Qassim"/>
    <x v="6"/>
    <n v="11000"/>
    <n v="58000"/>
    <n v="60000"/>
  </r>
  <r>
    <n v="3250"/>
    <x v="26"/>
    <s v="Range Rover"/>
    <n v="2004"/>
    <n v="21"/>
    <s v="Saudi"/>
    <s v="Navy"/>
    <s v="Full"/>
    <n v="5.3"/>
    <s v="Gas"/>
    <x v="0"/>
    <n v="300000"/>
    <s v="Makkah"/>
    <x v="3"/>
    <n v="22000"/>
    <n v="58000"/>
    <n v="242500"/>
  </r>
  <r>
    <n v="3251"/>
    <x v="0"/>
    <s v="Rav4"/>
    <n v="2018"/>
    <n v="7"/>
    <s v="Saudi"/>
    <s v="White"/>
    <s v="Standard"/>
    <n v="2.5"/>
    <s v="Gas"/>
    <x v="0"/>
    <n v="133578"/>
    <s v="Riyadh"/>
    <x v="0"/>
    <n v="77500"/>
    <n v="58000"/>
    <n v="65000"/>
  </r>
  <r>
    <n v="3252"/>
    <x v="4"/>
    <s v="X-Terra"/>
    <n v="2014"/>
    <n v="11"/>
    <s v="Saudi"/>
    <s v="Black"/>
    <s v="Full"/>
    <n v="4"/>
    <s v="Gas"/>
    <x v="0"/>
    <n v="133000"/>
    <s v="Jeddah"/>
    <x v="3"/>
    <n v="80000"/>
    <n v="58000"/>
    <n v="36500"/>
  </r>
  <r>
    <n v="3253"/>
    <x v="10"/>
    <s v="Tucson"/>
    <n v="2017"/>
    <n v="8"/>
    <s v="Saudi"/>
    <s v="Blue"/>
    <s v="Standard"/>
    <n v="1.6"/>
    <s v="Gas"/>
    <x v="0"/>
    <n v="17005"/>
    <s v="Jeddah"/>
    <x v="3"/>
    <n v="70000"/>
    <n v="58000"/>
    <n v="42000"/>
  </r>
  <r>
    <n v="3254"/>
    <x v="11"/>
    <s v="Tahoe"/>
    <n v="2016"/>
    <n v="9"/>
    <s v="Saudi"/>
    <s v="Another Color"/>
    <s v="Semi Full"/>
    <n v="5.3"/>
    <s v="Gas"/>
    <x v="0"/>
    <n v="105286"/>
    <s v="Riyadh"/>
    <x v="0"/>
    <n v="136000"/>
    <n v="58000"/>
    <n v="60000"/>
  </r>
  <r>
    <n v="3255"/>
    <x v="0"/>
    <s v="Avalon"/>
    <n v="2015"/>
    <n v="10"/>
    <s v="Saudi"/>
    <s v="White"/>
    <s v="Standard"/>
    <n v="3.5"/>
    <s v="Gas"/>
    <x v="0"/>
    <n v="249539"/>
    <s v="Riyadh"/>
    <x v="0"/>
    <n v="77500"/>
    <n v="58000"/>
    <n v="65000"/>
  </r>
  <r>
    <n v="3256"/>
    <x v="10"/>
    <s v="H1"/>
    <n v="2017"/>
    <n v="8"/>
    <s v="Saudi"/>
    <s v="White"/>
    <s v="Standard"/>
    <n v="2.4"/>
    <s v="Gas"/>
    <x v="0"/>
    <n v="209677"/>
    <s v="Riyadh"/>
    <x v="0"/>
    <n v="47500"/>
    <n v="58000"/>
    <n v="42000"/>
  </r>
  <r>
    <n v="3257"/>
    <x v="24"/>
    <s v="The 5"/>
    <n v="2014"/>
    <n v="11"/>
    <s v="Saudi"/>
    <s v="Black"/>
    <s v="Standard"/>
    <n v="2"/>
    <s v="Gas"/>
    <x v="0"/>
    <n v="150000"/>
    <s v="Khobar"/>
    <x v="1"/>
    <n v="57000"/>
    <n v="58000"/>
    <n v="110000"/>
  </r>
  <r>
    <n v="3258"/>
    <x v="33"/>
    <s v="C300"/>
    <n v="2018"/>
    <n v="7"/>
    <s v="Saudi"/>
    <s v="Black"/>
    <s v="Full"/>
    <n v="5.7"/>
    <s v="Gas"/>
    <x v="0"/>
    <n v="70276"/>
    <s v="Riyadh"/>
    <x v="0"/>
    <n v="126500"/>
    <n v="58000"/>
    <n v="70000"/>
  </r>
  <r>
    <n v="3259"/>
    <x v="3"/>
    <s v="Mustang"/>
    <n v="2018"/>
    <n v="7"/>
    <s v="Other"/>
    <s v="Another Color"/>
    <s v="Full"/>
    <n v="2.2999999999999998"/>
    <s v="Gas"/>
    <x v="0"/>
    <n v="81000"/>
    <s v="Dammam"/>
    <x v="1"/>
    <n v="119000"/>
    <n v="58000"/>
    <n v="55000"/>
  </r>
  <r>
    <n v="3260"/>
    <x v="0"/>
    <s v="Corolla"/>
    <n v="2018"/>
    <n v="7"/>
    <s v="Saudi"/>
    <s v="Grey"/>
    <s v="Standard"/>
    <n v="1.6"/>
    <s v="Gas"/>
    <x v="0"/>
    <n v="65000"/>
    <s v="Taef"/>
    <x v="3"/>
    <n v="52000"/>
    <n v="58000"/>
    <n v="65000"/>
  </r>
  <r>
    <n v="3261"/>
    <x v="22"/>
    <s v="Tiguan"/>
    <n v="2019"/>
    <n v="6"/>
    <s v="Saudi"/>
    <s v="Grey"/>
    <s v="Full"/>
    <n v="2"/>
    <s v="Gas"/>
    <x v="0"/>
    <n v="60000"/>
    <s v="Riyadh"/>
    <x v="0"/>
    <n v="114000"/>
    <n v="58000"/>
    <n v="49500"/>
  </r>
  <r>
    <n v="3262"/>
    <x v="4"/>
    <s v="Sunny"/>
    <n v="2018"/>
    <n v="7"/>
    <s v="Saudi"/>
    <s v="White"/>
    <s v="Standard"/>
    <n v="1.5"/>
    <s v="Gas"/>
    <x v="0"/>
    <n v="99000"/>
    <s v="Dammam"/>
    <x v="1"/>
    <n v="26000"/>
    <n v="58000"/>
    <n v="36500"/>
  </r>
  <r>
    <n v="3263"/>
    <x v="10"/>
    <s v="Elantra"/>
    <n v="2019"/>
    <n v="6"/>
    <s v="Saudi"/>
    <s v="White"/>
    <s v="Standard"/>
    <n v="1.6"/>
    <s v="Gas"/>
    <x v="0"/>
    <n v="78781"/>
    <s v="Riyadh"/>
    <x v="0"/>
    <n v="47500"/>
    <n v="58000"/>
    <n v="42000"/>
  </r>
  <r>
    <n v="3264"/>
    <x v="10"/>
    <s v="Elantra"/>
    <n v="2019"/>
    <n v="6"/>
    <s v="Saudi"/>
    <s v="White"/>
    <s v="Standard"/>
    <n v="1.6"/>
    <s v="Gas"/>
    <x v="0"/>
    <n v="107133"/>
    <s v="Riyadh"/>
    <x v="0"/>
    <n v="48500"/>
    <n v="58000"/>
    <n v="42000"/>
  </r>
  <r>
    <n v="3265"/>
    <x v="5"/>
    <s v="Sierra"/>
    <n v="2020"/>
    <n v="5"/>
    <s v="Saudi"/>
    <s v="Black"/>
    <s v="Standard"/>
    <n v="5.3"/>
    <s v="Gas"/>
    <x v="0"/>
    <n v="16498"/>
    <s v="Riyadh"/>
    <x v="0"/>
    <n v="131500"/>
    <n v="58000"/>
    <n v="72000"/>
  </r>
  <r>
    <n v="3266"/>
    <x v="49"/>
    <s v="Levante"/>
    <n v="2020"/>
    <n v="5"/>
    <s v="Saudi"/>
    <s v="Blue"/>
    <s v="Full"/>
    <n v="3"/>
    <s v="Gas"/>
    <x v="0"/>
    <n v="500"/>
    <s v="Dammam"/>
    <x v="1"/>
    <n v="370000"/>
    <n v="58000"/>
    <n v="148250"/>
  </r>
  <r>
    <n v="3267"/>
    <x v="0"/>
    <s v="Land Cruiser"/>
    <n v="2015"/>
    <n v="10"/>
    <s v="Saudi"/>
    <s v="White"/>
    <s v="Semi Full"/>
    <n v="4"/>
    <s v="Gas"/>
    <x v="0"/>
    <n v="212000"/>
    <s v="Dammam"/>
    <x v="1"/>
    <n v="145000"/>
    <n v="58000"/>
    <n v="65000"/>
  </r>
  <r>
    <n v="3268"/>
    <x v="0"/>
    <s v="Innova"/>
    <n v="2015"/>
    <n v="10"/>
    <s v="Saudi"/>
    <s v="White"/>
    <s v="Full"/>
    <n v="2.7"/>
    <s v="Gas"/>
    <x v="0"/>
    <n v="195000"/>
    <s v="Riyadh"/>
    <x v="0"/>
    <n v="52000"/>
    <n v="58000"/>
    <n v="65000"/>
  </r>
  <r>
    <n v="3269"/>
    <x v="1"/>
    <s v="IS"/>
    <n v="2015"/>
    <n v="10"/>
    <s v="Saudi"/>
    <s v="Bronze"/>
    <s v="Full"/>
    <n v="3.5"/>
    <s v="Gas"/>
    <x v="0"/>
    <n v="181000"/>
    <s v="Riyadh"/>
    <x v="0"/>
    <n v="60000"/>
    <n v="58000"/>
    <n v="142000"/>
  </r>
  <r>
    <n v="3270"/>
    <x v="10"/>
    <s v="Other"/>
    <n v="2012"/>
    <n v="13"/>
    <s v="Saudi"/>
    <s v="Black"/>
    <s v="Full"/>
    <n v="2.4"/>
    <s v="Gas"/>
    <x v="0"/>
    <n v="3330"/>
    <s v="Aseer"/>
    <x v="4"/>
    <n v="25000"/>
    <n v="58000"/>
    <n v="42000"/>
  </r>
  <r>
    <n v="3271"/>
    <x v="1"/>
    <s v="ES"/>
    <n v="2019"/>
    <n v="6"/>
    <s v="Saudi"/>
    <s v="Silver"/>
    <s v="Full"/>
    <n v="2.5"/>
    <s v="Hybrid"/>
    <x v="0"/>
    <n v="62000"/>
    <s v="Yanbu"/>
    <x v="2"/>
    <n v="195000"/>
    <n v="58000"/>
    <n v="142000"/>
  </r>
  <r>
    <n v="3272"/>
    <x v="11"/>
    <s v="Malibu"/>
    <n v="2016"/>
    <n v="9"/>
    <s v="Saudi"/>
    <s v="Silver"/>
    <s v="Semi Full"/>
    <n v="2.5"/>
    <s v="Gas"/>
    <x v="0"/>
    <n v="203000"/>
    <s v="Dammam"/>
    <x v="1"/>
    <n v="32000"/>
    <n v="58000"/>
    <n v="60000"/>
  </r>
  <r>
    <n v="3273"/>
    <x v="3"/>
    <s v="Fusion"/>
    <n v="2015"/>
    <n v="10"/>
    <s v="Saudi"/>
    <s v="Black"/>
    <s v="Semi Full"/>
    <n v="2.5"/>
    <s v="Gas"/>
    <x v="0"/>
    <n v="157000"/>
    <s v="Dammam"/>
    <x v="1"/>
    <n v="47000"/>
    <n v="58000"/>
    <n v="55000"/>
  </r>
  <r>
    <n v="3274"/>
    <x v="11"/>
    <s v="Tahoe"/>
    <n v="2020"/>
    <n v="5"/>
    <s v="Gulf Arabic"/>
    <s v="Red"/>
    <s v="Standard"/>
    <n v="5.3"/>
    <s v="Gas"/>
    <x v="0"/>
    <n v="37000"/>
    <s v="Riyadh"/>
    <x v="0"/>
    <n v="165000"/>
    <n v="58000"/>
    <n v="60000"/>
  </r>
  <r>
    <n v="3275"/>
    <x v="0"/>
    <s v="Innova"/>
    <n v="2017"/>
    <n v="8"/>
    <s v="Saudi"/>
    <s v="White"/>
    <s v="Full"/>
    <n v="2.4"/>
    <s v="Gas"/>
    <x v="0"/>
    <n v="167000"/>
    <s v="Jazan"/>
    <x v="11"/>
    <n v="70000"/>
    <n v="58000"/>
    <n v="65000"/>
  </r>
  <r>
    <n v="3276"/>
    <x v="0"/>
    <s v="Camry"/>
    <n v="2014"/>
    <n v="11"/>
    <s v="Gulf Arabic"/>
    <s v="White"/>
    <s v="Standard"/>
    <n v="2.5"/>
    <s v="Gas"/>
    <x v="0"/>
    <n v="199200"/>
    <s v="Dammam"/>
    <x v="1"/>
    <n v="48000"/>
    <n v="58000"/>
    <n v="65000"/>
  </r>
  <r>
    <n v="3277"/>
    <x v="0"/>
    <s v="Innova"/>
    <n v="2015"/>
    <n v="10"/>
    <s v="Saudi"/>
    <s v="Silver"/>
    <s v="Full"/>
    <n v="2.7"/>
    <s v="Gas"/>
    <x v="0"/>
    <n v="114000"/>
    <s v="Jubail"/>
    <x v="1"/>
    <n v="49000"/>
    <n v="58000"/>
    <n v="65000"/>
  </r>
  <r>
    <n v="3278"/>
    <x v="4"/>
    <s v="Sunny"/>
    <n v="2020"/>
    <n v="5"/>
    <s v="Saudi"/>
    <s v="Grey"/>
    <s v="Full"/>
    <n v="1.5"/>
    <s v="Gas"/>
    <x v="0"/>
    <n v="1300"/>
    <s v="Dammam"/>
    <x v="1"/>
    <n v="43000"/>
    <n v="58000"/>
    <n v="36500"/>
  </r>
  <r>
    <n v="3279"/>
    <x v="5"/>
    <s v="Yukon"/>
    <n v="2013"/>
    <n v="12"/>
    <s v="Saudi"/>
    <s v="Another Color"/>
    <s v="Full"/>
    <n v="5.3"/>
    <s v="Gas"/>
    <x v="0"/>
    <n v="206000"/>
    <s v="Riyadh"/>
    <x v="0"/>
    <n v="90000"/>
    <n v="58000"/>
    <n v="72000"/>
  </r>
  <r>
    <n v="3280"/>
    <x v="0"/>
    <s v="Corolla"/>
    <n v="2020"/>
    <n v="5"/>
    <s v="Saudi"/>
    <s v="Silver"/>
    <s v="Standard"/>
    <n v="1.6"/>
    <s v="Gas"/>
    <x v="0"/>
    <n v="81000"/>
    <s v="Jeddah"/>
    <x v="3"/>
    <n v="55000"/>
    <n v="58000"/>
    <n v="65000"/>
  </r>
  <r>
    <n v="3281"/>
    <x v="0"/>
    <s v="Furniture"/>
    <n v="2015"/>
    <n v="10"/>
    <s v="Saudi"/>
    <s v="Grey"/>
    <s v="Standard"/>
    <n v="1.3"/>
    <s v="Gas"/>
    <x v="0"/>
    <n v="243000"/>
    <s v="Riyadh"/>
    <x v="0"/>
    <n v="55000"/>
    <n v="58000"/>
    <n v="65000"/>
  </r>
  <r>
    <n v="3282"/>
    <x v="0"/>
    <s v="Camry"/>
    <n v="2016"/>
    <n v="9"/>
    <s v="Gulf Arabic"/>
    <s v="White"/>
    <s v="Semi Full"/>
    <n v="2.5"/>
    <s v="Gas"/>
    <x v="0"/>
    <n v="111"/>
    <s v="Riyadh"/>
    <x v="0"/>
    <n v="49000"/>
    <n v="58000"/>
    <n v="65000"/>
  </r>
  <r>
    <n v="3283"/>
    <x v="0"/>
    <s v="Hilux"/>
    <n v="2016"/>
    <n v="9"/>
    <s v="Saudi"/>
    <s v="White"/>
    <s v="Full"/>
    <n v="2.7"/>
    <s v="Gas"/>
    <x v="1"/>
    <n v="175000"/>
    <s v="Jeddah"/>
    <x v="3"/>
    <n v="77000"/>
    <n v="58000"/>
    <n v="65000"/>
  </r>
  <r>
    <n v="3284"/>
    <x v="4"/>
    <s v="Pathfinder"/>
    <n v="2005"/>
    <n v="20"/>
    <s v="Saudi"/>
    <s v="White"/>
    <s v="Standard"/>
    <n v="3.5"/>
    <s v="Gas"/>
    <x v="0"/>
    <n v="300000"/>
    <s v="Riyadh"/>
    <x v="0"/>
    <n v="12000"/>
    <n v="58000"/>
    <n v="36500"/>
  </r>
  <r>
    <n v="3285"/>
    <x v="0"/>
    <s v="Furniture"/>
    <n v="2020"/>
    <n v="5"/>
    <s v="Saudi"/>
    <s v="White"/>
    <s v="Semi Full"/>
    <n v="4"/>
    <s v="Gas"/>
    <x v="0"/>
    <n v="55000"/>
    <s v="Dammam"/>
    <x v="1"/>
    <n v="123000"/>
    <n v="58000"/>
    <n v="65000"/>
  </r>
  <r>
    <n v="3286"/>
    <x v="26"/>
    <s v="Range Rover"/>
    <n v="2008"/>
    <n v="17"/>
    <s v="Saudi"/>
    <s v="White"/>
    <s v="Full"/>
    <n v="5"/>
    <s v="Gas"/>
    <x v="0"/>
    <n v="329000"/>
    <s v="Dammam"/>
    <x v="1"/>
    <n v="32000"/>
    <n v="58000"/>
    <n v="242500"/>
  </r>
  <r>
    <n v="3287"/>
    <x v="7"/>
    <s v="E"/>
    <n v="2014"/>
    <n v="11"/>
    <s v="Saudi"/>
    <s v="Grey"/>
    <s v="Semi Full"/>
    <n v="3.5"/>
    <s v="Gas"/>
    <x v="0"/>
    <n v="95000"/>
    <s v="Dammam"/>
    <x v="1"/>
    <n v="98000"/>
    <n v="58000"/>
    <n v="145000"/>
  </r>
  <r>
    <n v="3288"/>
    <x v="0"/>
    <s v="Corolla"/>
    <n v="2020"/>
    <n v="5"/>
    <s v="Saudi"/>
    <s v="White"/>
    <s v="Standard"/>
    <n v="1.6"/>
    <s v="Gas"/>
    <x v="0"/>
    <n v="30500"/>
    <s v="Riyadh"/>
    <x v="0"/>
    <n v="62000"/>
    <n v="58000"/>
    <n v="65000"/>
  </r>
  <r>
    <n v="3289"/>
    <x v="13"/>
    <s v="Accord"/>
    <n v="2015"/>
    <n v="10"/>
    <s v="Gulf Arabic"/>
    <s v="Another Color"/>
    <s v="Semi Full"/>
    <n v="2.4"/>
    <s v="Gas"/>
    <x v="0"/>
    <n v="124040"/>
    <s v="Al-Medina"/>
    <x v="2"/>
    <n v="75000"/>
    <n v="58000"/>
    <n v="60500"/>
  </r>
  <r>
    <n v="3290"/>
    <x v="7"/>
    <s v="S"/>
    <n v="2016"/>
    <n v="9"/>
    <s v="Saudi"/>
    <s v="White"/>
    <s v="Standard"/>
    <n v="3"/>
    <s v="Gas"/>
    <x v="0"/>
    <n v="60000"/>
    <s v="Dammam"/>
    <x v="1"/>
    <n v="210000"/>
    <n v="58000"/>
    <n v="145000"/>
  </r>
  <r>
    <n v="3291"/>
    <x v="0"/>
    <s v="Prado"/>
    <n v="2017"/>
    <n v="8"/>
    <s v="Gulf Arabic"/>
    <s v="White"/>
    <s v="Semi Full"/>
    <n v="1"/>
    <s v="Gas"/>
    <x v="0"/>
    <n v="95000"/>
    <s v="Hafar Al-Batin"/>
    <x v="1"/>
    <n v="130000"/>
    <n v="58000"/>
    <n v="65000"/>
  </r>
  <r>
    <n v="3292"/>
    <x v="8"/>
    <s v="Cerato"/>
    <n v="2020"/>
    <n v="5"/>
    <s v="Saudi"/>
    <s v="Grey"/>
    <s v="Standard"/>
    <n v="1.6"/>
    <s v="Gas"/>
    <x v="0"/>
    <n v="36000"/>
    <s v="Riyadh"/>
    <x v="0"/>
    <n v="53000"/>
    <n v="58000"/>
    <n v="40000"/>
  </r>
  <r>
    <n v="3293"/>
    <x v="15"/>
    <s v="Fluence"/>
    <n v="2015"/>
    <n v="10"/>
    <s v="Saudi"/>
    <s v="Grey"/>
    <s v="Standard"/>
    <n v="1.6"/>
    <s v="Gas"/>
    <x v="0"/>
    <n v="121913"/>
    <s v="Riyadh"/>
    <x v="0"/>
    <n v="29000"/>
    <n v="58000"/>
    <n v="26000"/>
  </r>
  <r>
    <n v="3294"/>
    <x v="5"/>
    <s v="Sierra"/>
    <n v="2015"/>
    <n v="10"/>
    <s v="Saudi"/>
    <s v="Silver"/>
    <s v="Standard"/>
    <n v="5.3"/>
    <s v="Gas"/>
    <x v="0"/>
    <n v="77000"/>
    <s v="Dammam"/>
    <x v="1"/>
    <n v="105000"/>
    <n v="58000"/>
    <n v="72000"/>
  </r>
  <r>
    <n v="3295"/>
    <x v="6"/>
    <s v="CX9"/>
    <n v="2020"/>
    <n v="5"/>
    <s v="Saudi"/>
    <s v="Navy"/>
    <s v="Full"/>
    <n v="2.5"/>
    <s v="Gas"/>
    <x v="0"/>
    <n v="22000"/>
    <s v="Qassim"/>
    <x v="6"/>
    <n v="143000"/>
    <n v="58000"/>
    <n v="56000"/>
  </r>
  <r>
    <n v="3296"/>
    <x v="7"/>
    <s v="E"/>
    <n v="2018"/>
    <n v="7"/>
    <s v="Gulf Arabic"/>
    <s v="Black"/>
    <s v="Semi Full"/>
    <n v="2"/>
    <s v="Gas"/>
    <x v="0"/>
    <n v="250000"/>
    <s v="Jeddah"/>
    <x v="3"/>
    <n v="105000"/>
    <n v="58000"/>
    <n v="145000"/>
  </r>
  <r>
    <n v="3297"/>
    <x v="1"/>
    <s v="LS"/>
    <n v="2016"/>
    <n v="9"/>
    <s v="Other"/>
    <s v="Silver"/>
    <s v="Full"/>
    <n v="4.7"/>
    <s v="Gas"/>
    <x v="0"/>
    <n v="19000"/>
    <s v="Dammam"/>
    <x v="1"/>
    <n v="235000"/>
    <n v="58000"/>
    <n v="142000"/>
  </r>
  <r>
    <n v="3298"/>
    <x v="13"/>
    <s v="Odyssey"/>
    <n v="2010"/>
    <n v="15"/>
    <s v="Saudi"/>
    <s v="Bronze"/>
    <s v="Full"/>
    <n v="3.5"/>
    <s v="Gas"/>
    <x v="0"/>
    <n v="260000"/>
    <s v="Riyadh"/>
    <x v="0"/>
    <n v="33000"/>
    <n v="58000"/>
    <n v="60500"/>
  </r>
  <r>
    <n v="3299"/>
    <x v="25"/>
    <s v="Pajero"/>
    <n v="2018"/>
    <n v="7"/>
    <s v="Gulf Arabic"/>
    <s v="Golden"/>
    <s v="Full"/>
    <n v="3.5"/>
    <s v="Gas"/>
    <x v="0"/>
    <n v="56000"/>
    <s v="Riyadh"/>
    <x v="0"/>
    <n v="76000"/>
    <n v="58000"/>
    <n v="54000"/>
  </r>
  <r>
    <n v="3300"/>
    <x v="8"/>
    <s v="Picanto"/>
    <n v="2015"/>
    <n v="10"/>
    <s v="Other"/>
    <s v="Another Color"/>
    <s v="Standard"/>
    <n v="1"/>
    <s v="Gas"/>
    <x v="0"/>
    <n v="85000"/>
    <s v="Dammam"/>
    <x v="1"/>
    <n v="18000"/>
    <n v="58000"/>
    <n v="40000"/>
  </r>
  <r>
    <n v="3301"/>
    <x v="0"/>
    <s v="Land Cruiser"/>
    <n v="2013"/>
    <n v="12"/>
    <s v="Saudi"/>
    <s v="White"/>
    <s v="Full"/>
    <n v="5.7"/>
    <s v="Gas"/>
    <x v="0"/>
    <n v="257000"/>
    <s v="Riyadh"/>
    <x v="0"/>
    <n v="150000"/>
    <n v="58000"/>
    <n v="65000"/>
  </r>
  <r>
    <n v="3302"/>
    <x v="4"/>
    <s v="Pathfinder"/>
    <n v="2007"/>
    <n v="18"/>
    <s v="Saudi"/>
    <s v="Grey"/>
    <s v="Standard"/>
    <n v="3.5"/>
    <s v="Gas"/>
    <x v="0"/>
    <n v="111"/>
    <s v="Riyadh"/>
    <x v="0"/>
    <n v="30000"/>
    <n v="58000"/>
    <n v="36500"/>
  </r>
  <r>
    <n v="3303"/>
    <x v="8"/>
    <s v="Optima"/>
    <n v="2015"/>
    <n v="10"/>
    <s v="Saudi"/>
    <s v="Navy"/>
    <s v="Semi Full"/>
    <n v="2"/>
    <s v="Gas"/>
    <x v="0"/>
    <n v="191"/>
    <s v="Riyadh"/>
    <x v="0"/>
    <n v="38500"/>
    <n v="58000"/>
    <n v="40000"/>
  </r>
  <r>
    <n v="3304"/>
    <x v="22"/>
    <s v="Passat"/>
    <n v="2015"/>
    <n v="10"/>
    <s v="Other"/>
    <s v="Silver"/>
    <s v="Full"/>
    <n v="2.5"/>
    <s v="Diesel"/>
    <x v="0"/>
    <n v="70000"/>
    <s v="Jeddah"/>
    <x v="3"/>
    <n v="73000"/>
    <n v="58000"/>
    <n v="49500"/>
  </r>
  <r>
    <n v="3305"/>
    <x v="0"/>
    <s v="Camry"/>
    <n v="2009"/>
    <n v="16"/>
    <s v="Saudi"/>
    <s v="White"/>
    <s v="Standard"/>
    <n v="2.5"/>
    <s v="Gas"/>
    <x v="1"/>
    <n v="350000"/>
    <s v="Jeddah"/>
    <x v="3"/>
    <n v="25000"/>
    <n v="58000"/>
    <n v="65000"/>
  </r>
  <r>
    <n v="3306"/>
    <x v="0"/>
    <s v="Avalon"/>
    <n v="2015"/>
    <n v="10"/>
    <s v="Gulf Arabic"/>
    <s v="White"/>
    <s v="Full"/>
    <n v="3.5"/>
    <s v="Gas"/>
    <x v="0"/>
    <n v="100000"/>
    <s v="Riyadh"/>
    <x v="0"/>
    <n v="87000"/>
    <n v="58000"/>
    <n v="65000"/>
  </r>
  <r>
    <n v="3307"/>
    <x v="8"/>
    <s v="Cadenza"/>
    <n v="2017"/>
    <n v="8"/>
    <s v="Saudi"/>
    <s v="Brown"/>
    <s v="Standard"/>
    <n v="3.3"/>
    <s v="Gas"/>
    <x v="0"/>
    <n v="15000"/>
    <s v="Riyadh"/>
    <x v="0"/>
    <n v="60000"/>
    <n v="58000"/>
    <n v="40000"/>
  </r>
  <r>
    <n v="3308"/>
    <x v="11"/>
    <s v="Tahoe"/>
    <n v="2010"/>
    <n v="15"/>
    <s v="Saudi"/>
    <s v="White"/>
    <s v="Standard"/>
    <n v="5.7"/>
    <s v="Gas"/>
    <x v="0"/>
    <n v="177"/>
    <s v="Jeddah"/>
    <x v="3"/>
    <n v="45000"/>
    <n v="58000"/>
    <n v="60000"/>
  </r>
  <r>
    <n v="3309"/>
    <x v="21"/>
    <s v="Charger"/>
    <n v="2017"/>
    <n v="8"/>
    <s v="Other"/>
    <s v="Black"/>
    <s v="Full"/>
    <n v="3.6"/>
    <s v="Gas"/>
    <x v="0"/>
    <n v="101000"/>
    <s v="Dammam"/>
    <x v="1"/>
    <n v="107000"/>
    <n v="58000"/>
    <n v="71000"/>
  </r>
  <r>
    <n v="3310"/>
    <x v="3"/>
    <s v="Expedition"/>
    <n v="2010"/>
    <n v="15"/>
    <s v="Other"/>
    <s v="Silver"/>
    <s v="Full"/>
    <n v="5.7"/>
    <s v="Gas"/>
    <x v="0"/>
    <n v="335000"/>
    <s v="Al-Medina"/>
    <x v="2"/>
    <n v="65000"/>
    <n v="58000"/>
    <n v="55000"/>
  </r>
  <r>
    <n v="3311"/>
    <x v="10"/>
    <s v="Elantra"/>
    <n v="2019"/>
    <n v="6"/>
    <s v="Saudi"/>
    <s v="White"/>
    <s v="Standard"/>
    <n v="1.6"/>
    <s v="Gas"/>
    <x v="0"/>
    <n v="91959"/>
    <s v="Riyadh"/>
    <x v="0"/>
    <n v="48500"/>
    <n v="58000"/>
    <n v="42000"/>
  </r>
  <r>
    <n v="3312"/>
    <x v="0"/>
    <s v="Innova"/>
    <n v="2016"/>
    <n v="9"/>
    <s v="Gulf Arabic"/>
    <s v="White"/>
    <s v="Full"/>
    <n v="2.7"/>
    <s v="Gas"/>
    <x v="0"/>
    <n v="190000"/>
    <s v="Riyadh"/>
    <x v="0"/>
    <n v="65000"/>
    <n v="58000"/>
    <n v="65000"/>
  </r>
  <r>
    <n v="3313"/>
    <x v="32"/>
    <s v="CT-S"/>
    <n v="2010"/>
    <n v="15"/>
    <s v="Saudi"/>
    <s v="Another Color"/>
    <s v="Full"/>
    <n v="3.6"/>
    <s v="Gas"/>
    <x v="0"/>
    <n v="240000"/>
    <s v="Riyadh"/>
    <x v="0"/>
    <n v="32000"/>
    <n v="58000"/>
    <n v="130000"/>
  </r>
  <r>
    <n v="3314"/>
    <x v="4"/>
    <s v="Patrol"/>
    <n v="2015"/>
    <n v="10"/>
    <s v="Saudi"/>
    <s v="Another Color"/>
    <s v="Full"/>
    <n v="4"/>
    <s v="Gas"/>
    <x v="0"/>
    <n v="77000"/>
    <s v="Al-Medina"/>
    <x v="2"/>
    <n v="166000"/>
    <n v="58000"/>
    <n v="36500"/>
  </r>
  <r>
    <n v="3315"/>
    <x v="0"/>
    <s v="Prado"/>
    <n v="2014"/>
    <n v="11"/>
    <s v="Saudi"/>
    <s v="White"/>
    <s v="Standard"/>
    <n v="4"/>
    <s v="Gas"/>
    <x v="0"/>
    <n v="204566"/>
    <s v="Khobar"/>
    <x v="1"/>
    <n v="75000"/>
    <n v="58000"/>
    <n v="65000"/>
  </r>
  <r>
    <n v="3316"/>
    <x v="4"/>
    <s v="Datsun"/>
    <n v="2013"/>
    <n v="12"/>
    <s v="Gulf Arabic"/>
    <s v="White"/>
    <s v="Semi Full"/>
    <n v="2.4"/>
    <s v="Gas"/>
    <x v="1"/>
    <n v="300"/>
    <s v="Makkah"/>
    <x v="3"/>
    <n v="23000"/>
    <n v="58000"/>
    <n v="36500"/>
  </r>
  <r>
    <n v="3317"/>
    <x v="8"/>
    <s v="Cadenza"/>
    <n v="2017"/>
    <n v="8"/>
    <s v="Saudi"/>
    <s v="Another Color"/>
    <s v="Full"/>
    <n v="3.3"/>
    <s v="Gas"/>
    <x v="0"/>
    <n v="88331"/>
    <s v="Riyadh"/>
    <x v="0"/>
    <n v="84500"/>
    <n v="58000"/>
    <n v="40000"/>
  </r>
  <r>
    <n v="3318"/>
    <x v="11"/>
    <s v="Tahoe"/>
    <n v="2013"/>
    <n v="12"/>
    <s v="Saudi"/>
    <s v="Red"/>
    <s v="Semi Full"/>
    <n v="5.3"/>
    <s v="Gas"/>
    <x v="0"/>
    <n v="211257"/>
    <s v="Jeddah"/>
    <x v="3"/>
    <n v="60000"/>
    <n v="58000"/>
    <n v="60000"/>
  </r>
  <r>
    <n v="3319"/>
    <x v="48"/>
    <s v="B50"/>
    <n v="2016"/>
    <n v="9"/>
    <s v="Other"/>
    <s v="Silver"/>
    <s v="Semi Full"/>
    <n v="1.8"/>
    <s v="Gas"/>
    <x v="0"/>
    <n v="125000"/>
    <s v="Yanbu"/>
    <x v="2"/>
    <n v="20000"/>
    <n v="58000"/>
    <n v="30000"/>
  </r>
  <r>
    <n v="3320"/>
    <x v="2"/>
    <s v="Grand Cherokee"/>
    <n v="2015"/>
    <n v="10"/>
    <s v="Saudi"/>
    <s v="Red"/>
    <s v="Full"/>
    <n v="5.7"/>
    <s v="Gas"/>
    <x v="0"/>
    <n v="215000"/>
    <s v="Al-Medina"/>
    <x v="2"/>
    <n v="65000"/>
    <n v="58000"/>
    <n v="83000"/>
  </r>
  <r>
    <n v="3321"/>
    <x v="18"/>
    <s v="Royal"/>
    <n v="2015"/>
    <n v="10"/>
    <s v="Saudi"/>
    <s v="Brown"/>
    <s v="Full"/>
    <n v="3.8"/>
    <s v="Gas"/>
    <x v="0"/>
    <n v="148000"/>
    <s v="Dammam"/>
    <x v="1"/>
    <n v="68000"/>
    <n v="58000"/>
    <n v="88000"/>
  </r>
  <r>
    <n v="3322"/>
    <x v="0"/>
    <s v="Avalon"/>
    <n v="2017"/>
    <n v="8"/>
    <s v="Saudi"/>
    <s v="White"/>
    <s v="Full"/>
    <n v="3.5"/>
    <s v="Gas"/>
    <x v="0"/>
    <n v="180000"/>
    <s v="Taef"/>
    <x v="3"/>
    <n v="95000"/>
    <n v="58000"/>
    <n v="65000"/>
  </r>
  <r>
    <n v="3323"/>
    <x v="5"/>
    <s v="Acadia"/>
    <n v="2011"/>
    <n v="14"/>
    <s v="Saudi"/>
    <s v="Black"/>
    <s v="Semi Full"/>
    <n v="3.6"/>
    <s v="Gas"/>
    <x v="0"/>
    <n v="253000"/>
    <s v="Dammam"/>
    <x v="1"/>
    <n v="20000"/>
    <n v="58000"/>
    <n v="72000"/>
  </r>
  <r>
    <n v="3324"/>
    <x v="0"/>
    <s v="Camry"/>
    <n v="2016"/>
    <n v="9"/>
    <s v="Saudi"/>
    <s v="White"/>
    <s v="Full"/>
    <n v="2.5"/>
    <s v="Gas"/>
    <x v="0"/>
    <n v="222000"/>
    <s v="Al-Medina"/>
    <x v="2"/>
    <n v="58000"/>
    <n v="58000"/>
    <n v="65000"/>
  </r>
  <r>
    <n v="3325"/>
    <x v="0"/>
    <s v="Land Cruiser"/>
    <n v="1993"/>
    <n v="32"/>
    <s v="Other"/>
    <s v="Another Color"/>
    <s v="Semi Full"/>
    <n v="4.5999999999999996"/>
    <s v="Gas"/>
    <x v="1"/>
    <n v="196671"/>
    <s v="Al-Medina"/>
    <x v="2"/>
    <n v="30000"/>
    <n v="58000"/>
    <n v="65000"/>
  </r>
  <r>
    <n v="3326"/>
    <x v="3"/>
    <s v="Taurus"/>
    <n v="2017"/>
    <n v="8"/>
    <s v="Saudi"/>
    <s v="Silver"/>
    <s v="Standard"/>
    <n v="3.5"/>
    <s v="Gas"/>
    <x v="0"/>
    <n v="61000"/>
    <s v="Dammam"/>
    <x v="1"/>
    <n v="63000"/>
    <n v="58000"/>
    <n v="55000"/>
  </r>
  <r>
    <n v="3327"/>
    <x v="0"/>
    <s v="Hilux"/>
    <n v="2016"/>
    <n v="9"/>
    <s v="Gulf Arabic"/>
    <s v="White"/>
    <s v="Full"/>
    <n v="2.7"/>
    <s v="Gas"/>
    <x v="0"/>
    <n v="78102"/>
    <s v="Riyadh"/>
    <x v="0"/>
    <n v="78500"/>
    <n v="58000"/>
    <n v="65000"/>
  </r>
  <r>
    <n v="3328"/>
    <x v="11"/>
    <s v="Impala"/>
    <n v="2015"/>
    <n v="10"/>
    <s v="Saudi"/>
    <s v="Another Color"/>
    <s v="Semi Full"/>
    <n v="3.6"/>
    <s v="Gas"/>
    <x v="0"/>
    <n v="145462"/>
    <s v="Riyadh"/>
    <x v="0"/>
    <n v="55000"/>
    <n v="58000"/>
    <n v="60000"/>
  </r>
  <r>
    <n v="3329"/>
    <x v="6"/>
    <n v="6"/>
    <n v="2019"/>
    <n v="6"/>
    <s v="Saudi"/>
    <s v="Black"/>
    <s v="Full"/>
    <n v="2.1"/>
    <s v="Gas"/>
    <x v="0"/>
    <n v="81000"/>
    <s v="Jeddah"/>
    <x v="3"/>
    <n v="90000"/>
    <n v="58000"/>
    <n v="56000"/>
  </r>
  <r>
    <n v="3330"/>
    <x v="8"/>
    <s v="Optima"/>
    <n v="2015"/>
    <n v="10"/>
    <s v="Saudi"/>
    <s v="Navy"/>
    <s v="Semi Full"/>
    <n v="2.4"/>
    <s v="Gas"/>
    <x v="0"/>
    <n v="173544"/>
    <s v="Riyadh"/>
    <x v="0"/>
    <n v="37000"/>
    <n v="58000"/>
    <n v="40000"/>
  </r>
  <r>
    <n v="3331"/>
    <x v="25"/>
    <s v="Lancer"/>
    <n v="2009"/>
    <n v="16"/>
    <s v="Other"/>
    <s v="Grey"/>
    <s v="Standard"/>
    <n v="1.6"/>
    <s v="Gas"/>
    <x v="0"/>
    <n v="222835"/>
    <s v="Riyadh"/>
    <x v="0"/>
    <n v="11500"/>
    <n v="58000"/>
    <n v="54000"/>
  </r>
  <r>
    <n v="3332"/>
    <x v="3"/>
    <s v="Taurus"/>
    <n v="2014"/>
    <n v="11"/>
    <s v="Unknown"/>
    <s v="White"/>
    <s v="Standard"/>
    <n v="3.5"/>
    <s v="Gas"/>
    <x v="0"/>
    <n v="266000"/>
    <s v="Taef"/>
    <x v="3"/>
    <n v="50000"/>
    <n v="58000"/>
    <n v="55000"/>
  </r>
  <r>
    <n v="3333"/>
    <x v="0"/>
    <s v="Furniture"/>
    <n v="2019"/>
    <n v="6"/>
    <s v="Saudi"/>
    <s v="White"/>
    <s v="Semi Full"/>
    <n v="4"/>
    <s v="Gas"/>
    <x v="0"/>
    <n v="47000"/>
    <s v="Jeddah"/>
    <x v="3"/>
    <n v="120000"/>
    <n v="58000"/>
    <n v="65000"/>
  </r>
  <r>
    <n v="3334"/>
    <x v="52"/>
    <s v="Wingle"/>
    <n v="2020"/>
    <n v="5"/>
    <s v="Saudi"/>
    <s v="Another Color"/>
    <s v="Full"/>
    <n v="2"/>
    <s v="Diesel"/>
    <x v="1"/>
    <n v="73000"/>
    <s v="Jeddah"/>
    <x v="3"/>
    <n v="1197"/>
    <n v="58000"/>
    <n v="48098.5"/>
  </r>
  <r>
    <n v="3335"/>
    <x v="10"/>
    <s v="Azera"/>
    <n v="2008"/>
    <n v="17"/>
    <s v="Saudi"/>
    <s v="Black"/>
    <s v="Semi Full"/>
    <n v="2.7"/>
    <s v="Gas"/>
    <x v="0"/>
    <n v="407767"/>
    <s v="Dammam"/>
    <x v="1"/>
    <n v="17000"/>
    <n v="58000"/>
    <n v="42000"/>
  </r>
  <r>
    <n v="3336"/>
    <x v="10"/>
    <s v="Azera"/>
    <n v="2018"/>
    <n v="7"/>
    <s v="Saudi"/>
    <s v="White"/>
    <s v="Full"/>
    <n v="3.5"/>
    <s v="Gas"/>
    <x v="0"/>
    <n v="76000"/>
    <s v="Dammam"/>
    <x v="1"/>
    <n v="78000"/>
    <n v="58000"/>
    <n v="42000"/>
  </r>
  <r>
    <n v="3337"/>
    <x v="4"/>
    <s v="X-Trail"/>
    <n v="2017"/>
    <n v="8"/>
    <s v="Saudi"/>
    <s v="White"/>
    <s v="Semi Full"/>
    <n v="2.5"/>
    <s v="Gas"/>
    <x v="0"/>
    <n v="99000"/>
    <s v="Dammam"/>
    <x v="1"/>
    <n v="62000"/>
    <n v="58000"/>
    <n v="36500"/>
  </r>
  <r>
    <n v="3338"/>
    <x v="11"/>
    <s v="Tahoe"/>
    <n v="2015"/>
    <n v="10"/>
    <s v="Other"/>
    <s v="Black"/>
    <s v="Full"/>
    <n v="5.7"/>
    <s v="Gas"/>
    <x v="0"/>
    <n v="168000"/>
    <s v="Dammam"/>
    <x v="1"/>
    <n v="110000"/>
    <n v="58000"/>
    <n v="60000"/>
  </r>
  <r>
    <n v="3339"/>
    <x v="6"/>
    <n v="3"/>
    <n v="2015"/>
    <n v="10"/>
    <s v="Other"/>
    <s v="White"/>
    <s v="Standard"/>
    <n v="1.6"/>
    <s v="Gas"/>
    <x v="0"/>
    <n v="74000"/>
    <s v="Jeddah"/>
    <x v="3"/>
    <n v="27000"/>
    <n v="58000"/>
    <n v="56000"/>
  </r>
  <r>
    <n v="3340"/>
    <x v="0"/>
    <s v="Land Cruiser"/>
    <n v="2019"/>
    <n v="6"/>
    <s v="Saudi"/>
    <s v="White"/>
    <s v="Full"/>
    <n v="4.5999999999999996"/>
    <s v="Gas"/>
    <x v="0"/>
    <n v="63000"/>
    <s v="Dammam"/>
    <x v="1"/>
    <n v="252000"/>
    <n v="58000"/>
    <n v="65000"/>
  </r>
  <r>
    <n v="3341"/>
    <x v="11"/>
    <s v="Tahoe"/>
    <n v="2016"/>
    <n v="9"/>
    <s v="Saudi"/>
    <s v="White"/>
    <s v="Semi Full"/>
    <n v="5.3"/>
    <s v="Gas"/>
    <x v="0"/>
    <n v="197000"/>
    <s v="Riyadh"/>
    <x v="0"/>
    <n v="105000"/>
    <n v="58000"/>
    <n v="60000"/>
  </r>
  <r>
    <n v="3342"/>
    <x v="11"/>
    <s v="Silverado"/>
    <n v="2016"/>
    <n v="9"/>
    <s v="Gulf Arabic"/>
    <s v="Brown"/>
    <s v="Full"/>
    <n v="5.3"/>
    <s v="Gas"/>
    <x v="0"/>
    <n v="112000"/>
    <s v="Dammam"/>
    <x v="1"/>
    <n v="92000"/>
    <n v="58000"/>
    <n v="60000"/>
  </r>
  <r>
    <n v="3343"/>
    <x v="19"/>
    <s v="Eado"/>
    <n v="2020"/>
    <n v="5"/>
    <s v="Saudi"/>
    <s v="White"/>
    <s v="Semi Full"/>
    <n v="1.6"/>
    <s v="Gas"/>
    <x v="0"/>
    <n v="64695"/>
    <s v="Riyadh"/>
    <x v="0"/>
    <n v="42000"/>
    <n v="58000"/>
    <n v="44000"/>
  </r>
  <r>
    <n v="3344"/>
    <x v="0"/>
    <s v="Avalon"/>
    <n v="2016"/>
    <n v="9"/>
    <s v="Saudi"/>
    <s v="White"/>
    <s v="Standard"/>
    <n v="3.5"/>
    <s v="Gas"/>
    <x v="0"/>
    <n v="110864"/>
    <s v="Riyadh"/>
    <x v="0"/>
    <n v="81500"/>
    <n v="58000"/>
    <n v="65000"/>
  </r>
  <r>
    <n v="3345"/>
    <x v="22"/>
    <s v="CC"/>
    <n v="2014"/>
    <n v="11"/>
    <s v="Saudi"/>
    <s v="Brown"/>
    <s v="Full"/>
    <n v="2"/>
    <s v="Gas"/>
    <x v="0"/>
    <n v="163672"/>
    <s v="Riyadh"/>
    <x v="0"/>
    <n v="55000"/>
    <n v="58000"/>
    <n v="49500"/>
  </r>
  <r>
    <n v="3346"/>
    <x v="7"/>
    <s v="GL"/>
    <n v="2015"/>
    <n v="10"/>
    <s v="Saudi"/>
    <s v="Black"/>
    <s v="Full"/>
    <n v="5"/>
    <s v="Gas"/>
    <x v="0"/>
    <n v="32000"/>
    <s v="Makkah"/>
    <x v="3"/>
    <n v="183000"/>
    <n v="58000"/>
    <n v="145000"/>
  </r>
  <r>
    <n v="3347"/>
    <x v="15"/>
    <s v="Safrane"/>
    <n v="2012"/>
    <n v="13"/>
    <s v="Saudi"/>
    <s v="White"/>
    <s v="Full"/>
    <n v="2.6"/>
    <s v="Gas"/>
    <x v="0"/>
    <n v="144000"/>
    <s v="Jeddah"/>
    <x v="3"/>
    <n v="20000"/>
    <n v="58000"/>
    <n v="26000"/>
  </r>
  <r>
    <n v="3348"/>
    <x v="4"/>
    <s v="Land Cruiser Pickup"/>
    <n v="2011"/>
    <n v="14"/>
    <s v="Saudi"/>
    <s v="White"/>
    <s v="Semi Full"/>
    <n v="6"/>
    <s v="Gas"/>
    <x v="1"/>
    <n v="236564"/>
    <s v="Taef"/>
    <x v="3"/>
    <n v="37000"/>
    <n v="58000"/>
    <n v="36500"/>
  </r>
  <r>
    <n v="3349"/>
    <x v="10"/>
    <s v="Accent"/>
    <n v="2017"/>
    <n v="8"/>
    <s v="Saudi"/>
    <s v="White"/>
    <s v="Semi Full"/>
    <n v="1.4"/>
    <s v="Gas"/>
    <x v="0"/>
    <n v="117000"/>
    <s v="Jeddah"/>
    <x v="3"/>
    <n v="23000"/>
    <n v="58000"/>
    <n v="42000"/>
  </r>
  <r>
    <n v="3350"/>
    <x v="10"/>
    <s v="Elantra"/>
    <n v="2012"/>
    <n v="13"/>
    <s v="Saudi"/>
    <s v="Silver"/>
    <s v="Standard"/>
    <n v="1.8"/>
    <s v="Gas"/>
    <x v="0"/>
    <n v="222000"/>
    <s v="Makkah"/>
    <x v="3"/>
    <n v="17500"/>
    <n v="58000"/>
    <n v="42000"/>
  </r>
  <r>
    <n v="3351"/>
    <x v="0"/>
    <s v="Hilux"/>
    <n v="2019"/>
    <n v="6"/>
    <s v="Saudi"/>
    <s v="Another Color"/>
    <s v="Full"/>
    <n v="2.7"/>
    <s v="Gas"/>
    <x v="0"/>
    <n v="80000"/>
    <s v="Riyadh"/>
    <x v="0"/>
    <n v="120000"/>
    <n v="58000"/>
    <n v="65000"/>
  </r>
  <r>
    <n v="3352"/>
    <x v="4"/>
    <s v="Patrol"/>
    <n v="2006"/>
    <n v="19"/>
    <s v="Saudi"/>
    <s v="White"/>
    <s v="Standard"/>
    <n v="4"/>
    <s v="Gas"/>
    <x v="1"/>
    <n v="106000"/>
    <s v="Dammam"/>
    <x v="1"/>
    <n v="37000"/>
    <n v="58000"/>
    <n v="36500"/>
  </r>
  <r>
    <n v="3353"/>
    <x v="0"/>
    <s v="Hilux"/>
    <n v="2016"/>
    <n v="9"/>
    <s v="Saudi"/>
    <s v="White"/>
    <s v="Standard"/>
    <n v="1.5"/>
    <s v="Gas"/>
    <x v="1"/>
    <n v="131006"/>
    <s v="Dammam"/>
    <x v="1"/>
    <n v="58000"/>
    <n v="58000"/>
    <n v="65000"/>
  </r>
  <r>
    <n v="3354"/>
    <x v="1"/>
    <s v="ES"/>
    <n v="2018"/>
    <n v="7"/>
    <s v="Gulf Arabic"/>
    <s v="Golden"/>
    <s v="Semi Full"/>
    <n v="3.5"/>
    <s v="Gas"/>
    <x v="0"/>
    <n v="28000"/>
    <s v="Riyadh"/>
    <x v="0"/>
    <n v="122000"/>
    <n v="58000"/>
    <n v="142000"/>
  </r>
  <r>
    <n v="3355"/>
    <x v="4"/>
    <s v="Sunny"/>
    <n v="2019"/>
    <n v="6"/>
    <s v="Saudi"/>
    <s v="Silver"/>
    <s v="Standard"/>
    <n v="1.5"/>
    <s v="Gas"/>
    <x v="0"/>
    <n v="98000"/>
    <s v="Al-Medina"/>
    <x v="2"/>
    <n v="27500"/>
    <n v="58000"/>
    <n v="36500"/>
  </r>
  <r>
    <n v="3356"/>
    <x v="0"/>
    <s v="Corolla"/>
    <n v="2015"/>
    <n v="10"/>
    <s v="Saudi"/>
    <s v="White"/>
    <s v="Standard"/>
    <n v="1.6"/>
    <s v="Gas"/>
    <x v="0"/>
    <n v="177"/>
    <s v="Arar"/>
    <x v="10"/>
    <n v="35500"/>
    <n v="58000"/>
    <n v="65000"/>
  </r>
  <r>
    <n v="3357"/>
    <x v="11"/>
    <s v="Tahoe"/>
    <n v="2015"/>
    <n v="10"/>
    <s v="Gulf Arabic"/>
    <s v="White"/>
    <s v="Full"/>
    <n v="5.3"/>
    <s v="Gas"/>
    <x v="0"/>
    <n v="189000"/>
    <s v="Dammam"/>
    <x v="1"/>
    <n v="130000"/>
    <n v="58000"/>
    <n v="60000"/>
  </r>
  <r>
    <n v="3358"/>
    <x v="8"/>
    <s v="Sorento"/>
    <n v="2015"/>
    <n v="10"/>
    <s v="Saudi"/>
    <s v="Black"/>
    <s v="Full"/>
    <n v="3.8"/>
    <s v="Gas"/>
    <x v="0"/>
    <n v="167160"/>
    <s v="Jubail"/>
    <x v="1"/>
    <n v="43000"/>
    <n v="58000"/>
    <n v="40000"/>
  </r>
  <r>
    <n v="3359"/>
    <x v="8"/>
    <s v="Cerato"/>
    <n v="2016"/>
    <n v="9"/>
    <s v="Saudi"/>
    <s v="White"/>
    <s v="Standard"/>
    <n v="1.6"/>
    <s v="Gas"/>
    <x v="0"/>
    <n v="47000"/>
    <s v="Riyadh"/>
    <x v="0"/>
    <n v="29000"/>
    <n v="58000"/>
    <n v="40000"/>
  </r>
  <r>
    <n v="3360"/>
    <x v="0"/>
    <s v="Land Cruiser"/>
    <n v="2021"/>
    <n v="4"/>
    <s v="Saudi"/>
    <s v="White"/>
    <s v="Semi Full"/>
    <n v="4.5"/>
    <s v="Diesel"/>
    <x v="0"/>
    <n v="15000"/>
    <s v="Dammam"/>
    <x v="1"/>
    <n v="262000"/>
    <n v="58000"/>
    <n v="65000"/>
  </r>
  <r>
    <n v="3361"/>
    <x v="0"/>
    <s v="Land Cruiser"/>
    <n v="2007"/>
    <n v="18"/>
    <s v="Saudi"/>
    <s v="White"/>
    <s v="Standard"/>
    <n v="4.5"/>
    <s v="Gas"/>
    <x v="1"/>
    <n v="480000"/>
    <s v="Dammam"/>
    <x v="1"/>
    <n v="65000"/>
    <n v="58000"/>
    <n v="65000"/>
  </r>
  <r>
    <n v="3362"/>
    <x v="8"/>
    <s v="Cores"/>
    <n v="2005"/>
    <n v="20"/>
    <s v="Saudi"/>
    <s v="White"/>
    <s v="Standard"/>
    <n v="4"/>
    <s v="Gas"/>
    <x v="1"/>
    <n v="400"/>
    <s v="Makkah"/>
    <x v="3"/>
    <n v="10000"/>
    <n v="58000"/>
    <n v="40000"/>
  </r>
  <r>
    <n v="3363"/>
    <x v="41"/>
    <s v="Other"/>
    <n v="2009"/>
    <n v="16"/>
    <s v="Other"/>
    <s v="Orange"/>
    <s v="Standard"/>
    <n v="2.4"/>
    <s v="Diesel"/>
    <x v="1"/>
    <n v="1300"/>
    <s v="Al-Medina"/>
    <x v="2"/>
    <n v="26000"/>
    <n v="58000"/>
    <n v="32500"/>
  </r>
  <r>
    <n v="3364"/>
    <x v="20"/>
    <s v="RX8"/>
    <n v="2020"/>
    <n v="5"/>
    <s v="Saudi"/>
    <s v="Brown"/>
    <s v="Full"/>
    <n v="2"/>
    <s v="Gas"/>
    <x v="0"/>
    <n v="23000"/>
    <s v="Al-Baha"/>
    <x v="4"/>
    <n v="98000"/>
    <n v="58000"/>
    <n v="48000"/>
  </r>
  <r>
    <n v="3365"/>
    <x v="0"/>
    <s v="Hilux"/>
    <n v="2020"/>
    <n v="5"/>
    <s v="Saudi"/>
    <s v="White"/>
    <s v="Full"/>
    <n v="2.7"/>
    <s v="Gas"/>
    <x v="0"/>
    <n v="22000"/>
    <s v="Al-Ahsa"/>
    <x v="1"/>
    <n v="120000"/>
    <n v="58000"/>
    <n v="65000"/>
  </r>
  <r>
    <n v="3366"/>
    <x v="26"/>
    <s v="Range Rover"/>
    <n v="2015"/>
    <n v="10"/>
    <s v="Saudi"/>
    <s v="White"/>
    <s v="Semi Full"/>
    <n v="3"/>
    <s v="Gas"/>
    <x v="0"/>
    <n v="125000"/>
    <s v="Riyadh"/>
    <x v="0"/>
    <n v="165000"/>
    <n v="58000"/>
    <n v="242500"/>
  </r>
  <r>
    <n v="3367"/>
    <x v="13"/>
    <s v="Accord"/>
    <n v="2016"/>
    <n v="9"/>
    <s v="Gulf Arabic"/>
    <s v="Grey"/>
    <s v="Semi Full"/>
    <n v="2.4"/>
    <s v="Gas"/>
    <x v="0"/>
    <n v="129000"/>
    <s v="Dammam"/>
    <x v="1"/>
    <n v="68000"/>
    <n v="58000"/>
    <n v="60500"/>
  </r>
  <r>
    <n v="3368"/>
    <x v="0"/>
    <s v="Land Cruiser"/>
    <n v="2019"/>
    <n v="6"/>
    <s v="Saudi"/>
    <s v="White"/>
    <s v="Full"/>
    <n v="4.5999999999999996"/>
    <s v="Gas"/>
    <x v="0"/>
    <n v="53000"/>
    <s v="Dammam"/>
    <x v="1"/>
    <n v="255000"/>
    <n v="58000"/>
    <n v="65000"/>
  </r>
  <r>
    <n v="3369"/>
    <x v="7"/>
    <s v="C"/>
    <n v="2019"/>
    <n v="6"/>
    <s v="Saudi"/>
    <s v="Grey"/>
    <s v="Full"/>
    <n v="2"/>
    <s v="Gas"/>
    <x v="0"/>
    <n v="40000"/>
    <s v="Dammam"/>
    <x v="1"/>
    <n v="210000"/>
    <n v="58000"/>
    <n v="145000"/>
  </r>
  <r>
    <n v="3370"/>
    <x v="0"/>
    <s v="Camry"/>
    <n v="2020"/>
    <n v="5"/>
    <s v="Gulf Arabic"/>
    <s v="White"/>
    <s v="Standard"/>
    <n v="2.5"/>
    <s v="Gas"/>
    <x v="0"/>
    <n v="4443"/>
    <s v="Riyadh"/>
    <x v="0"/>
    <n v="84500"/>
    <n v="58000"/>
    <n v="65000"/>
  </r>
  <r>
    <n v="3371"/>
    <x v="0"/>
    <s v="Prado"/>
    <n v="2018"/>
    <n v="7"/>
    <s v="Gulf Arabic"/>
    <s v="White"/>
    <s v="Semi Full"/>
    <n v="4"/>
    <s v="Gas"/>
    <x v="0"/>
    <n v="79000"/>
    <s v="Dammam"/>
    <x v="1"/>
    <n v="139000"/>
    <n v="58000"/>
    <n v="65000"/>
  </r>
  <r>
    <n v="3372"/>
    <x v="8"/>
    <s v="Carnival"/>
    <n v="2016"/>
    <n v="9"/>
    <s v="Saudi"/>
    <s v="Grey"/>
    <s v="Full"/>
    <n v="3.3"/>
    <s v="Gas"/>
    <x v="0"/>
    <n v="21000"/>
    <s v="Jazan"/>
    <x v="11"/>
    <n v="65000"/>
    <n v="58000"/>
    <n v="40000"/>
  </r>
  <r>
    <n v="3373"/>
    <x v="10"/>
    <s v="Sonata"/>
    <n v="2017"/>
    <n v="8"/>
    <s v="Saudi"/>
    <s v="Another Color"/>
    <s v="Semi Full"/>
    <n v="2.4"/>
    <s v="Gas"/>
    <x v="0"/>
    <n v="20000"/>
    <s v="Riyadh"/>
    <x v="0"/>
    <n v="36000"/>
    <n v="58000"/>
    <n v="42000"/>
  </r>
  <r>
    <n v="3374"/>
    <x v="1"/>
    <s v="ES"/>
    <n v="2016"/>
    <n v="9"/>
    <s v="Other"/>
    <s v="Grey"/>
    <s v="Full"/>
    <n v="3.5"/>
    <s v="Gas"/>
    <x v="0"/>
    <n v="50000"/>
    <s v="Dammam"/>
    <x v="1"/>
    <n v="127000"/>
    <n v="58000"/>
    <n v="142000"/>
  </r>
  <r>
    <n v="3375"/>
    <x v="11"/>
    <s v="Optra"/>
    <n v="2011"/>
    <n v="14"/>
    <s v="Saudi"/>
    <s v="White"/>
    <s v="Standard"/>
    <n v="1.6"/>
    <s v="Gas"/>
    <x v="0"/>
    <n v="216000"/>
    <s v="Riyadh"/>
    <x v="0"/>
    <n v="9000"/>
    <n v="58000"/>
    <n v="60000"/>
  </r>
  <r>
    <n v="3376"/>
    <x v="25"/>
    <s v="Pajero"/>
    <n v="2016"/>
    <n v="9"/>
    <s v="Saudi"/>
    <s v="White"/>
    <s v="Full"/>
    <n v="3.8"/>
    <s v="Gas"/>
    <x v="0"/>
    <n v="200"/>
    <s v="Jeddah"/>
    <x v="3"/>
    <n v="50000"/>
    <n v="58000"/>
    <n v="54000"/>
  </r>
  <r>
    <n v="3377"/>
    <x v="10"/>
    <s v="Accent"/>
    <n v="2017"/>
    <n v="8"/>
    <s v="Saudi"/>
    <s v="White"/>
    <s v="Standard"/>
    <n v="1.4"/>
    <s v="Gas"/>
    <x v="0"/>
    <n v="133000"/>
    <s v="Dammam"/>
    <x v="1"/>
    <n v="34000"/>
    <n v="58000"/>
    <n v="42000"/>
  </r>
  <r>
    <n v="3378"/>
    <x v="11"/>
    <s v="Tahoe"/>
    <n v="2012"/>
    <n v="13"/>
    <s v="Saudi"/>
    <s v="Golden"/>
    <s v="Standard"/>
    <n v="5.3"/>
    <s v="Gas"/>
    <x v="0"/>
    <n v="297000"/>
    <s v="Jeddah"/>
    <x v="3"/>
    <n v="52000"/>
    <n v="58000"/>
    <n v="60000"/>
  </r>
  <r>
    <n v="3379"/>
    <x v="3"/>
    <s v="Taurus"/>
    <n v="2015"/>
    <n v="10"/>
    <s v="Other"/>
    <s v="Black"/>
    <s v="Full"/>
    <n v="3.5"/>
    <s v="Gas"/>
    <x v="0"/>
    <n v="117000"/>
    <s v="Dammam"/>
    <x v="1"/>
    <n v="69000"/>
    <n v="58000"/>
    <n v="55000"/>
  </r>
  <r>
    <n v="3380"/>
    <x v="3"/>
    <s v="Taurus"/>
    <n v="2018"/>
    <n v="7"/>
    <s v="Other"/>
    <s v="Grey"/>
    <s v="Full"/>
    <n v="3.7"/>
    <s v="Gas"/>
    <x v="0"/>
    <n v="88000"/>
    <s v="Dammam"/>
    <x v="1"/>
    <n v="95000"/>
    <n v="58000"/>
    <n v="55000"/>
  </r>
  <r>
    <n v="3381"/>
    <x v="3"/>
    <s v="Taurus"/>
    <n v="2015"/>
    <n v="10"/>
    <s v="Saudi"/>
    <s v="Black"/>
    <s v="Semi Full"/>
    <n v="3.6"/>
    <s v="Gas"/>
    <x v="0"/>
    <n v="203000"/>
    <s v="Riyadh"/>
    <x v="0"/>
    <n v="55000"/>
    <n v="58000"/>
    <n v="55000"/>
  </r>
  <r>
    <n v="3382"/>
    <x v="1"/>
    <s v="LX"/>
    <n v="2000"/>
    <n v="25"/>
    <s v="Saudi"/>
    <s v="Another Color"/>
    <s v="Full"/>
    <n v="5.7"/>
    <s v="Gas"/>
    <x v="0"/>
    <n v="460"/>
    <s v="Hail"/>
    <x v="8"/>
    <n v="46000"/>
    <n v="58000"/>
    <n v="142000"/>
  </r>
  <r>
    <n v="3383"/>
    <x v="10"/>
    <s v="Sonata"/>
    <n v="2017"/>
    <n v="8"/>
    <s v="Saudi"/>
    <s v="White"/>
    <s v="Standard"/>
    <n v="2.4"/>
    <s v="Gas"/>
    <x v="0"/>
    <n v="165163"/>
    <s v="Riyadh"/>
    <x v="0"/>
    <n v="49000"/>
    <n v="58000"/>
    <n v="42000"/>
  </r>
  <r>
    <n v="3384"/>
    <x v="1"/>
    <s v="ES"/>
    <n v="2021"/>
    <n v="4"/>
    <s v="Unknown"/>
    <s v="Silver"/>
    <s v="Full"/>
    <n v="3.5"/>
    <s v="Gas"/>
    <x v="0"/>
    <n v="1300"/>
    <s v="Jeddah"/>
    <x v="3"/>
    <n v="175000"/>
    <n v="58000"/>
    <n v="142000"/>
  </r>
  <r>
    <n v="3385"/>
    <x v="3"/>
    <s v="Marquis"/>
    <n v="2006"/>
    <n v="19"/>
    <s v="Saudi"/>
    <s v="Blue"/>
    <s v="Standard"/>
    <n v="3.5"/>
    <s v="Gas"/>
    <x v="0"/>
    <n v="307000"/>
    <s v="Qassim"/>
    <x v="6"/>
    <n v="15000"/>
    <n v="58000"/>
    <n v="55000"/>
  </r>
  <r>
    <n v="3386"/>
    <x v="4"/>
    <s v="Sunny"/>
    <n v="2011"/>
    <n v="14"/>
    <s v="Saudi"/>
    <s v="White"/>
    <s v="Standard"/>
    <n v="1.4"/>
    <s v="Gas"/>
    <x v="1"/>
    <n v="290"/>
    <s v="Riyadh"/>
    <x v="0"/>
    <n v="7000"/>
    <n v="58000"/>
    <n v="36500"/>
  </r>
  <r>
    <n v="3387"/>
    <x v="7"/>
    <s v="S"/>
    <n v="2017"/>
    <n v="8"/>
    <s v="Saudi"/>
    <s v="Grey"/>
    <s v="Full"/>
    <n v="6"/>
    <s v="Gas"/>
    <x v="0"/>
    <n v="36000"/>
    <s v="Riyadh"/>
    <x v="0"/>
    <n v="310000"/>
    <n v="58000"/>
    <n v="145000"/>
  </r>
  <r>
    <n v="3388"/>
    <x v="0"/>
    <s v="Land Cruiser"/>
    <n v="2016"/>
    <n v="9"/>
    <s v="Saudi"/>
    <s v="White"/>
    <s v="Full"/>
    <n v="4.5999999999999996"/>
    <s v="Gas"/>
    <x v="0"/>
    <n v="107"/>
    <s v="Najran"/>
    <x v="12"/>
    <n v="185000"/>
    <n v="58000"/>
    <n v="65000"/>
  </r>
  <r>
    <n v="3389"/>
    <x v="11"/>
    <s v="Tahoe"/>
    <n v="2013"/>
    <n v="12"/>
    <s v="Saudi"/>
    <s v="Brown"/>
    <s v="Standard"/>
    <n v="5.3"/>
    <s v="Gas"/>
    <x v="0"/>
    <n v="362000"/>
    <s v="Jeddah"/>
    <x v="3"/>
    <n v="58000"/>
    <n v="58000"/>
    <n v="60000"/>
  </r>
  <r>
    <n v="3390"/>
    <x v="10"/>
    <s v="Elantra"/>
    <n v="2019"/>
    <n v="6"/>
    <s v="Saudi"/>
    <s v="White"/>
    <s v="Standard"/>
    <n v="1.6"/>
    <s v="Gas"/>
    <x v="0"/>
    <n v="35093"/>
    <s v="Riyadh"/>
    <x v="0"/>
    <n v="50000"/>
    <n v="58000"/>
    <n v="42000"/>
  </r>
  <r>
    <n v="3391"/>
    <x v="19"/>
    <s v="Eado"/>
    <n v="2020"/>
    <n v="5"/>
    <s v="Saudi"/>
    <s v="Blue"/>
    <s v="Full"/>
    <n v="1.6"/>
    <s v="Gas"/>
    <x v="0"/>
    <n v="36748"/>
    <s v="Riyadh"/>
    <x v="0"/>
    <n v="51500"/>
    <n v="58000"/>
    <n v="44000"/>
  </r>
  <r>
    <n v="3392"/>
    <x v="7"/>
    <s v="SL"/>
    <n v="2017"/>
    <n v="8"/>
    <s v="Saudi"/>
    <s v="Grey"/>
    <s v="Full"/>
    <n v="4.7"/>
    <s v="Gas"/>
    <x v="0"/>
    <n v="29000"/>
    <s v="Dammam"/>
    <x v="1"/>
    <n v="280000"/>
    <n v="58000"/>
    <n v="145000"/>
  </r>
  <r>
    <n v="3393"/>
    <x v="5"/>
    <s v="Sierra"/>
    <n v="2006"/>
    <n v="19"/>
    <s v="Gulf Arabic"/>
    <s v="White"/>
    <s v="Semi Full"/>
    <n v="5.3"/>
    <s v="Gas"/>
    <x v="0"/>
    <n v="283000"/>
    <s v="Dammam"/>
    <x v="1"/>
    <n v="29000"/>
    <n v="58000"/>
    <n v="72000"/>
  </r>
  <r>
    <n v="3394"/>
    <x v="0"/>
    <s v="Ciocca"/>
    <n v="2012"/>
    <n v="13"/>
    <s v="Saudi"/>
    <s v="Navy"/>
    <s v="Standard"/>
    <n v="5.7"/>
    <s v="Gas"/>
    <x v="0"/>
    <n v="376000"/>
    <s v="Riyadh"/>
    <x v="0"/>
    <n v="65000"/>
    <n v="58000"/>
    <n v="65000"/>
  </r>
  <r>
    <n v="3395"/>
    <x v="11"/>
    <s v="Tahoe"/>
    <n v="2012"/>
    <n v="13"/>
    <s v="Saudi"/>
    <s v="Brown"/>
    <s v="Semi Full"/>
    <n v="5.3"/>
    <s v="Gas"/>
    <x v="0"/>
    <n v="300000"/>
    <s v="Dammam"/>
    <x v="1"/>
    <n v="48000"/>
    <n v="58000"/>
    <n v="60000"/>
  </r>
  <r>
    <n v="3396"/>
    <x v="4"/>
    <s v="Datsun"/>
    <n v="2016"/>
    <n v="9"/>
    <s v="Saudi"/>
    <s v="White"/>
    <s v="Semi Full"/>
    <n v="2.4"/>
    <s v="Gas"/>
    <x v="1"/>
    <n v="87300"/>
    <s v="Dammam"/>
    <x v="1"/>
    <n v="53500"/>
    <n v="58000"/>
    <n v="36500"/>
  </r>
  <r>
    <n v="3397"/>
    <x v="13"/>
    <s v="Accord"/>
    <n v="2017"/>
    <n v="8"/>
    <s v="Saudi"/>
    <s v="White"/>
    <s v="Standard"/>
    <n v="2.4"/>
    <s v="Gas"/>
    <x v="0"/>
    <n v="104000"/>
    <s v="Dammam"/>
    <x v="1"/>
    <n v="79000"/>
    <n v="58000"/>
    <n v="60500"/>
  </r>
  <r>
    <n v="3398"/>
    <x v="0"/>
    <s v="Prado"/>
    <n v="2006"/>
    <n v="19"/>
    <s v="Saudi"/>
    <s v="White"/>
    <s v="Semi Full"/>
    <n v="4"/>
    <s v="Gas"/>
    <x v="1"/>
    <n v="600000"/>
    <s v="Jazan"/>
    <x v="11"/>
    <n v="33000"/>
    <n v="58000"/>
    <n v="65000"/>
  </r>
  <r>
    <n v="3399"/>
    <x v="19"/>
    <s v="CS95"/>
    <n v="2019"/>
    <n v="6"/>
    <s v="Saudi"/>
    <s v="Black"/>
    <s v="Full"/>
    <n v="2"/>
    <s v="Gas"/>
    <x v="0"/>
    <n v="106000"/>
    <s v="Jeddah"/>
    <x v="3"/>
    <n v="70000"/>
    <n v="58000"/>
    <n v="44000"/>
  </r>
  <r>
    <n v="3400"/>
    <x v="0"/>
    <s v="Furniture"/>
    <n v="2020"/>
    <n v="5"/>
    <s v="Saudi"/>
    <s v="White"/>
    <s v="Standard"/>
    <n v="4"/>
    <s v="Gas"/>
    <x v="0"/>
    <n v="20880"/>
    <s v="Riyadh"/>
    <x v="0"/>
    <n v="132500"/>
    <n v="58000"/>
    <n v="65000"/>
  </r>
  <r>
    <n v="3401"/>
    <x v="10"/>
    <s v="Elantra"/>
    <n v="2017"/>
    <n v="8"/>
    <s v="Saudi"/>
    <s v="White"/>
    <s v="Semi Full"/>
    <n v="2"/>
    <s v="Gas"/>
    <x v="0"/>
    <n v="150000"/>
    <s v="Riyadh"/>
    <x v="0"/>
    <n v="40000"/>
    <n v="58000"/>
    <n v="42000"/>
  </r>
  <r>
    <n v="3402"/>
    <x v="21"/>
    <s v="Nitro"/>
    <n v="2011"/>
    <n v="14"/>
    <s v="Saudi"/>
    <s v="Silver"/>
    <s v="Full"/>
    <n v="3.7"/>
    <s v="Gas"/>
    <x v="0"/>
    <n v="230000"/>
    <s v="Riyadh"/>
    <x v="0"/>
    <n v="17000"/>
    <n v="58000"/>
    <n v="71000"/>
  </r>
  <r>
    <n v="3403"/>
    <x v="0"/>
    <s v="Avalon"/>
    <n v="2021"/>
    <n v="4"/>
    <s v="Saudi"/>
    <s v="White"/>
    <s v="Full"/>
    <n v="3.5"/>
    <s v="Gas"/>
    <x v="0"/>
    <n v="100"/>
    <s v="Arar"/>
    <x v="10"/>
    <n v="185000"/>
    <n v="58000"/>
    <n v="65000"/>
  </r>
  <r>
    <n v="3404"/>
    <x v="13"/>
    <s v="Accord"/>
    <n v="2015"/>
    <n v="10"/>
    <s v="Saudi"/>
    <s v="Red"/>
    <s v="Full"/>
    <n v="1.5"/>
    <s v="Gas"/>
    <x v="0"/>
    <n v="137000"/>
    <s v="Dammam"/>
    <x v="1"/>
    <n v="68000"/>
    <n v="58000"/>
    <n v="60500"/>
  </r>
  <r>
    <n v="3405"/>
    <x v="24"/>
    <s v="X"/>
    <n v="2020"/>
    <n v="5"/>
    <s v="Gulf Arabic"/>
    <s v="Oily"/>
    <s v="Full"/>
    <n v="3"/>
    <s v="Gas"/>
    <x v="0"/>
    <n v="2300"/>
    <s v="Dammam"/>
    <x v="1"/>
    <n v="465000"/>
    <n v="58000"/>
    <n v="110000"/>
  </r>
  <r>
    <n v="3406"/>
    <x v="8"/>
    <s v="Optima"/>
    <n v="2016"/>
    <n v="9"/>
    <s v="Saudi"/>
    <s v="Another Color"/>
    <s v="Full"/>
    <n v="2.4"/>
    <s v="Gas"/>
    <x v="0"/>
    <n v="161000"/>
    <s v="Dammam"/>
    <x v="1"/>
    <n v="68000"/>
    <n v="58000"/>
    <n v="40000"/>
  </r>
  <r>
    <n v="3407"/>
    <x v="10"/>
    <s v="Tucson"/>
    <n v="2017"/>
    <n v="8"/>
    <s v="Saudi"/>
    <s v="Brown"/>
    <s v="Semi Full"/>
    <n v="2"/>
    <s v="Gas"/>
    <x v="0"/>
    <n v="105237"/>
    <s v="Jeddah"/>
    <x v="3"/>
    <n v="58000"/>
    <n v="58000"/>
    <n v="42000"/>
  </r>
  <r>
    <n v="3408"/>
    <x v="0"/>
    <s v="Land Cruiser"/>
    <n v="2013"/>
    <n v="12"/>
    <s v="Saudi"/>
    <s v="White"/>
    <s v="Full"/>
    <n v="5.7"/>
    <s v="Gas"/>
    <x v="0"/>
    <n v="222816"/>
    <s v="Riyadh"/>
    <x v="0"/>
    <n v="153500"/>
    <n v="58000"/>
    <n v="65000"/>
  </r>
  <r>
    <n v="3409"/>
    <x v="11"/>
    <s v="Tahoe"/>
    <n v="2015"/>
    <n v="10"/>
    <s v="Saudi"/>
    <s v="White"/>
    <s v="Semi Full"/>
    <n v="5.3"/>
    <s v="Gas"/>
    <x v="0"/>
    <n v="222000"/>
    <s v="Riyadh"/>
    <x v="0"/>
    <n v="110000"/>
    <n v="58000"/>
    <n v="60000"/>
  </r>
  <r>
    <n v="3410"/>
    <x v="0"/>
    <s v="Corolla"/>
    <n v="2013"/>
    <n v="12"/>
    <s v="Saudi"/>
    <s v="White"/>
    <s v="Standard"/>
    <n v="1.6"/>
    <s v="Gas"/>
    <x v="0"/>
    <n v="334000"/>
    <s v="Qassim"/>
    <x v="6"/>
    <n v="36500"/>
    <n v="58000"/>
    <n v="65000"/>
  </r>
  <r>
    <n v="3411"/>
    <x v="10"/>
    <s v="Sonata"/>
    <n v="2016"/>
    <n v="9"/>
    <s v="Saudi"/>
    <s v="White"/>
    <s v="Standard"/>
    <n v="2.4"/>
    <s v="Gas"/>
    <x v="0"/>
    <n v="159000"/>
    <s v="Riyadh"/>
    <x v="0"/>
    <n v="38000"/>
    <n v="58000"/>
    <n v="42000"/>
  </r>
  <r>
    <n v="3412"/>
    <x v="18"/>
    <s v="Prestige Plus"/>
    <n v="2016"/>
    <n v="9"/>
    <s v="Saudi"/>
    <s v="White"/>
    <s v="Semi Full"/>
    <n v="3.8"/>
    <s v="Gas"/>
    <x v="0"/>
    <n v="132300"/>
    <s v="Riyadh"/>
    <x v="0"/>
    <n v="70000"/>
    <n v="58000"/>
    <n v="88000"/>
  </r>
  <r>
    <n v="3413"/>
    <x v="51"/>
    <s v="Suvana"/>
    <n v="2017"/>
    <n v="8"/>
    <s v="Gulf Arabic"/>
    <s v="Silver"/>
    <s v="Full"/>
    <n v="2.7"/>
    <s v="Gas"/>
    <x v="0"/>
    <n v="11000"/>
    <s v="Riyadh"/>
    <x v="0"/>
    <n v="43000"/>
    <n v="58000"/>
    <n v="41250"/>
  </r>
  <r>
    <n v="3414"/>
    <x v="4"/>
    <s v="Patrol"/>
    <n v="2020"/>
    <n v="5"/>
    <s v="Saudi"/>
    <s v="Grey"/>
    <s v="Full"/>
    <n v="4"/>
    <s v="Gas"/>
    <x v="0"/>
    <n v="89000"/>
    <s v="Riyadh"/>
    <x v="0"/>
    <n v="210000"/>
    <n v="58000"/>
    <n v="36500"/>
  </r>
  <r>
    <n v="3415"/>
    <x v="0"/>
    <s v="Land Cruiser"/>
    <n v="2018"/>
    <n v="7"/>
    <s v="Saudi"/>
    <s v="White"/>
    <s v="Full"/>
    <n v="5.7"/>
    <s v="Gas"/>
    <x v="0"/>
    <n v="125000"/>
    <s v="Jeddah"/>
    <x v="3"/>
    <n v="245000"/>
    <n v="58000"/>
    <n v="65000"/>
  </r>
  <r>
    <n v="3416"/>
    <x v="4"/>
    <s v="VTC"/>
    <n v="2000"/>
    <n v="25"/>
    <s v="Saudi"/>
    <s v="White"/>
    <s v="Semi Full"/>
    <n v="4.8"/>
    <s v="Gas"/>
    <x v="1"/>
    <n v="490000"/>
    <s v="Dammam"/>
    <x v="1"/>
    <n v="30000"/>
    <n v="58000"/>
    <n v="36500"/>
  </r>
  <r>
    <n v="3417"/>
    <x v="7"/>
    <s v="C"/>
    <n v="2020"/>
    <n v="5"/>
    <s v="Other"/>
    <s v="White"/>
    <s v="Full"/>
    <n v="2"/>
    <s v="Gas"/>
    <x v="0"/>
    <n v="24000"/>
    <s v="Riyadh"/>
    <x v="0"/>
    <n v="267000"/>
    <n v="58000"/>
    <n v="145000"/>
  </r>
  <r>
    <n v="3418"/>
    <x v="0"/>
    <s v="Camry"/>
    <n v="2016"/>
    <n v="9"/>
    <s v="Gulf Arabic"/>
    <s v="White"/>
    <s v="Standard"/>
    <n v="2.5"/>
    <s v="Gas"/>
    <x v="0"/>
    <n v="116987"/>
    <s v="Qassim"/>
    <x v="6"/>
    <n v="58000"/>
    <n v="58000"/>
    <n v="65000"/>
  </r>
  <r>
    <n v="3419"/>
    <x v="3"/>
    <s v="Explorer"/>
    <n v="2010"/>
    <n v="15"/>
    <s v="Saudi"/>
    <s v="Oily"/>
    <s v="Semi Full"/>
    <n v="6"/>
    <s v="Gas"/>
    <x v="0"/>
    <n v="165000"/>
    <s v="Khobar"/>
    <x v="1"/>
    <n v="25000"/>
    <n v="58000"/>
    <n v="55000"/>
  </r>
  <r>
    <n v="3420"/>
    <x v="6"/>
    <s v="CX9"/>
    <n v="2015"/>
    <n v="10"/>
    <s v="Saudi"/>
    <s v="Black"/>
    <s v="Full"/>
    <n v="2.5"/>
    <s v="Gas"/>
    <x v="0"/>
    <n v="234000"/>
    <s v="Taef"/>
    <x v="3"/>
    <n v="57000"/>
    <n v="58000"/>
    <n v="56000"/>
  </r>
  <r>
    <n v="3421"/>
    <x v="3"/>
    <s v="Expedition"/>
    <n v="2016"/>
    <n v="9"/>
    <s v="Saudi"/>
    <s v="Black"/>
    <s v="Standard"/>
    <n v="3.5"/>
    <s v="Gas"/>
    <x v="0"/>
    <n v="197000"/>
    <s v="Riyadh"/>
    <x v="0"/>
    <n v="80000"/>
    <n v="58000"/>
    <n v="55000"/>
  </r>
  <r>
    <n v="3422"/>
    <x v="3"/>
    <s v="Expedition"/>
    <n v="2016"/>
    <n v="9"/>
    <s v="Saudi"/>
    <s v="Black"/>
    <s v="Semi Full"/>
    <n v="1.5"/>
    <s v="Gas"/>
    <x v="0"/>
    <n v="170000"/>
    <s v="Al-Medina"/>
    <x v="2"/>
    <n v="85000"/>
    <n v="58000"/>
    <n v="55000"/>
  </r>
  <r>
    <n v="3423"/>
    <x v="4"/>
    <s v="Datsun"/>
    <n v="2015"/>
    <n v="10"/>
    <s v="Saudi"/>
    <s v="White"/>
    <s v="Standard"/>
    <n v="1.9"/>
    <s v="Gas"/>
    <x v="1"/>
    <n v="142000"/>
    <s v="Makkah"/>
    <x v="3"/>
    <n v="39000"/>
    <n v="58000"/>
    <n v="36500"/>
  </r>
  <r>
    <n v="3424"/>
    <x v="10"/>
    <s v="Elantra"/>
    <n v="2015"/>
    <n v="10"/>
    <s v="Saudi"/>
    <s v="Blue"/>
    <s v="Standard"/>
    <n v="1.6"/>
    <s v="Gas"/>
    <x v="0"/>
    <n v="227000"/>
    <s v="Taef"/>
    <x v="3"/>
    <n v="28000"/>
    <n v="58000"/>
    <n v="42000"/>
  </r>
  <r>
    <n v="3425"/>
    <x v="0"/>
    <s v="Camry"/>
    <n v="2021"/>
    <n v="4"/>
    <s v="Saudi"/>
    <s v="White"/>
    <s v="Full"/>
    <n v="2.5"/>
    <s v="Gas"/>
    <x v="0"/>
    <n v="555"/>
    <s v="Al-Namas"/>
    <x v="4"/>
    <n v="119000"/>
    <n v="58000"/>
    <n v="65000"/>
  </r>
  <r>
    <n v="3426"/>
    <x v="10"/>
    <s v="Azera"/>
    <n v="2014"/>
    <n v="11"/>
    <s v="Saudi"/>
    <s v="White"/>
    <s v="Full"/>
    <n v="6"/>
    <s v="Gas"/>
    <x v="0"/>
    <n v="276"/>
    <s v="Riyadh"/>
    <x v="0"/>
    <n v="35000"/>
    <n v="58000"/>
    <n v="42000"/>
  </r>
  <r>
    <n v="3427"/>
    <x v="0"/>
    <s v="Land Cruiser"/>
    <n v="2014"/>
    <n v="11"/>
    <s v="Gulf Arabic"/>
    <s v="White"/>
    <s v="Full"/>
    <n v="4.5999999999999996"/>
    <s v="Gas"/>
    <x v="0"/>
    <n v="220000"/>
    <s v="Dammam"/>
    <x v="1"/>
    <n v="135000"/>
    <n v="58000"/>
    <n v="65000"/>
  </r>
  <r>
    <n v="3428"/>
    <x v="19"/>
    <s v="CS75"/>
    <n v="2020"/>
    <n v="5"/>
    <s v="Saudi"/>
    <s v="Red"/>
    <s v="Standard"/>
    <n v="1.6"/>
    <s v="Gas"/>
    <x v="0"/>
    <n v="8000"/>
    <s v="Jeddah"/>
    <x v="3"/>
    <n v="62000"/>
    <n v="58000"/>
    <n v="44000"/>
  </r>
  <r>
    <n v="3429"/>
    <x v="10"/>
    <s v="Elantra"/>
    <n v="2019"/>
    <n v="6"/>
    <s v="Saudi"/>
    <s v="White"/>
    <s v="Standard"/>
    <n v="1.6"/>
    <s v="Gas"/>
    <x v="0"/>
    <n v="75392"/>
    <s v="Riyadh"/>
    <x v="0"/>
    <n v="52500"/>
    <n v="58000"/>
    <n v="42000"/>
  </r>
  <r>
    <n v="3430"/>
    <x v="8"/>
    <s v="K5"/>
    <n v="2021"/>
    <n v="4"/>
    <s v="Saudi"/>
    <s v="Silver"/>
    <s v="Standard"/>
    <n v="2"/>
    <s v="Gas"/>
    <x v="0"/>
    <n v="61804"/>
    <s v="Jubail"/>
    <x v="1"/>
    <n v="1630"/>
    <n v="58000"/>
    <n v="40000"/>
  </r>
  <r>
    <n v="3431"/>
    <x v="7"/>
    <s v="S"/>
    <n v="2021"/>
    <n v="4"/>
    <s v="Saudi"/>
    <s v="Grey"/>
    <s v="Full"/>
    <n v="4"/>
    <s v="Gas"/>
    <x v="0"/>
    <n v="49000"/>
    <s v="Jeddah"/>
    <x v="3"/>
    <n v="375000"/>
    <n v="58000"/>
    <n v="145000"/>
  </r>
  <r>
    <n v="3432"/>
    <x v="0"/>
    <s v="Prado"/>
    <n v="2019"/>
    <n v="6"/>
    <s v="Gulf Arabic"/>
    <s v="White"/>
    <s v="Full"/>
    <n v="4"/>
    <s v="Gas"/>
    <x v="0"/>
    <n v="89000"/>
    <s v="Dammam"/>
    <x v="1"/>
    <n v="151000"/>
    <n v="58000"/>
    <n v="65000"/>
  </r>
  <r>
    <n v="3433"/>
    <x v="13"/>
    <s v="Accord"/>
    <n v="2016"/>
    <n v="9"/>
    <s v="Saudi"/>
    <s v="White"/>
    <s v="Full"/>
    <n v="3.5"/>
    <s v="Gas"/>
    <x v="0"/>
    <n v="117000"/>
    <s v="Riyadh"/>
    <x v="0"/>
    <n v="80000"/>
    <n v="58000"/>
    <n v="60500"/>
  </r>
  <r>
    <n v="3434"/>
    <x v="5"/>
    <s v="Sierra"/>
    <n v="2014"/>
    <n v="11"/>
    <s v="Saudi"/>
    <s v="White"/>
    <s v="Full"/>
    <n v="6.2"/>
    <s v="Gas"/>
    <x v="0"/>
    <n v="118000"/>
    <s v="Riyadh"/>
    <x v="0"/>
    <n v="100000"/>
    <n v="58000"/>
    <n v="72000"/>
  </r>
  <r>
    <n v="3435"/>
    <x v="10"/>
    <s v="Sonata"/>
    <n v="2013"/>
    <n v="12"/>
    <s v="Saudi"/>
    <s v="White"/>
    <s v="Full"/>
    <n v="2.6"/>
    <s v="Gas"/>
    <x v="0"/>
    <n v="280"/>
    <s v="Riyadh"/>
    <x v="0"/>
    <n v="25000"/>
    <n v="58000"/>
    <n v="42000"/>
  </r>
  <r>
    <n v="3436"/>
    <x v="0"/>
    <s v="Land Cruiser Pickup"/>
    <n v="2016"/>
    <n v="9"/>
    <s v="Gulf Arabic"/>
    <s v="Another Color"/>
    <s v="Full"/>
    <n v="4"/>
    <s v="Gas"/>
    <x v="1"/>
    <n v="243038"/>
    <s v="Riyadh"/>
    <x v="0"/>
    <n v="93500"/>
    <n v="58000"/>
    <n v="65000"/>
  </r>
  <r>
    <n v="3437"/>
    <x v="4"/>
    <s v="Pathfinder"/>
    <n v="2006"/>
    <n v="19"/>
    <s v="Other"/>
    <s v="Brown"/>
    <s v="Semi Full"/>
    <n v="4"/>
    <s v="Gas"/>
    <x v="0"/>
    <n v="300000"/>
    <s v="Riyadh"/>
    <x v="0"/>
    <n v="15000"/>
    <n v="58000"/>
    <n v="36500"/>
  </r>
  <r>
    <n v="3438"/>
    <x v="0"/>
    <s v="Land Cruiser"/>
    <n v="2019"/>
    <n v="6"/>
    <s v="Gulf Arabic"/>
    <s v="White"/>
    <s v="Full"/>
    <n v="4.5999999999999996"/>
    <s v="Gas"/>
    <x v="1"/>
    <n v="74000"/>
    <s v="Dammam"/>
    <x v="1"/>
    <n v="180000"/>
    <n v="58000"/>
    <n v="65000"/>
  </r>
  <r>
    <n v="3439"/>
    <x v="4"/>
    <s v="Patrol"/>
    <n v="2020"/>
    <n v="5"/>
    <s v="Saudi"/>
    <s v="Grey"/>
    <s v="Full"/>
    <n v="1.4"/>
    <s v="Gas"/>
    <x v="0"/>
    <n v="89000"/>
    <s v="Riyadh"/>
    <x v="0"/>
    <n v="210000"/>
    <n v="58000"/>
    <n v="36500"/>
  </r>
  <r>
    <n v="3440"/>
    <x v="18"/>
    <s v="Prestige"/>
    <n v="2016"/>
    <n v="9"/>
    <s v="Saudi"/>
    <s v="Grey"/>
    <s v="Semi Full"/>
    <n v="3.5"/>
    <s v="Gas"/>
    <x v="0"/>
    <n v="293000"/>
    <s v="Riyadh"/>
    <x v="0"/>
    <n v="77000"/>
    <n v="58000"/>
    <n v="88000"/>
  </r>
  <r>
    <n v="3441"/>
    <x v="3"/>
    <s v="Taurus"/>
    <n v="2016"/>
    <n v="9"/>
    <s v="Saudi"/>
    <s v="Grey"/>
    <s v="Semi Full"/>
    <n v="3.5"/>
    <s v="Gas"/>
    <x v="0"/>
    <n v="66000"/>
    <s v="Riyadh"/>
    <x v="0"/>
    <n v="77000"/>
    <n v="58000"/>
    <n v="55000"/>
  </r>
  <r>
    <n v="3442"/>
    <x v="1"/>
    <s v="GS"/>
    <n v="2015"/>
    <n v="10"/>
    <s v="Saudi"/>
    <s v="White"/>
    <s v="Semi Full"/>
    <n v="3.5"/>
    <s v="Gas"/>
    <x v="0"/>
    <n v="224"/>
    <s v="Riyadh"/>
    <x v="0"/>
    <n v="88000"/>
    <n v="58000"/>
    <n v="142000"/>
  </r>
  <r>
    <n v="3443"/>
    <x v="11"/>
    <s v="Silverado"/>
    <n v="2017"/>
    <n v="8"/>
    <s v="Gulf Arabic"/>
    <s v="Silver"/>
    <s v="Full"/>
    <n v="5.3"/>
    <s v="Gas"/>
    <x v="0"/>
    <n v="110000"/>
    <s v="Riyadh"/>
    <x v="0"/>
    <n v="107000"/>
    <n v="58000"/>
    <n v="60000"/>
  </r>
  <r>
    <n v="3444"/>
    <x v="10"/>
    <s v="Accent"/>
    <n v="2018"/>
    <n v="7"/>
    <s v="Saudi"/>
    <s v="White"/>
    <s v="Standard"/>
    <n v="1.4"/>
    <s v="Gas"/>
    <x v="0"/>
    <n v="74000"/>
    <s v="Riyadh"/>
    <x v="0"/>
    <n v="27000"/>
    <n v="58000"/>
    <n v="42000"/>
  </r>
  <r>
    <n v="3445"/>
    <x v="4"/>
    <s v="VTC"/>
    <n v="2014"/>
    <n v="11"/>
    <s v="Saudi"/>
    <s v="White"/>
    <s v="Standard"/>
    <n v="4"/>
    <s v="Gas"/>
    <x v="1"/>
    <n v="207000"/>
    <s v="Dammam"/>
    <x v="1"/>
    <n v="65000"/>
    <n v="58000"/>
    <n v="36500"/>
  </r>
  <r>
    <n v="3446"/>
    <x v="20"/>
    <s v="RX5"/>
    <n v="2018"/>
    <n v="7"/>
    <s v="Saudi"/>
    <s v="White"/>
    <s v="Full"/>
    <n v="3"/>
    <s v="Gas"/>
    <x v="0"/>
    <n v="109000"/>
    <s v="Riyadh"/>
    <x v="0"/>
    <n v="49000"/>
    <n v="58000"/>
    <n v="48000"/>
  </r>
  <r>
    <n v="3447"/>
    <x v="11"/>
    <s v="Tahoe"/>
    <n v="2016"/>
    <n v="9"/>
    <s v="Saudi"/>
    <s v="White"/>
    <s v="Full"/>
    <n v="5.3"/>
    <s v="Gas"/>
    <x v="0"/>
    <n v="97955"/>
    <s v="Riyadh"/>
    <x v="0"/>
    <n v="145000"/>
    <n v="58000"/>
    <n v="60000"/>
  </r>
  <r>
    <n v="3448"/>
    <x v="3"/>
    <s v="Marquis"/>
    <n v="1995"/>
    <n v="30"/>
    <s v="Saudi"/>
    <s v="Green"/>
    <s v="Full"/>
    <n v="4.5999999999999996"/>
    <s v="Gas"/>
    <x v="0"/>
    <n v="180000"/>
    <s v="Aseer"/>
    <x v="4"/>
    <n v="13000"/>
    <n v="58000"/>
    <n v="55000"/>
  </r>
  <r>
    <n v="3449"/>
    <x v="3"/>
    <s v="Taurus"/>
    <n v="2015"/>
    <n v="10"/>
    <s v="Saudi"/>
    <s v="Grey"/>
    <s v="Standard"/>
    <n v="3.6"/>
    <s v="Gas"/>
    <x v="0"/>
    <n v="130243"/>
    <s v="Riyadh"/>
    <x v="0"/>
    <n v="58000"/>
    <n v="58000"/>
    <n v="55000"/>
  </r>
  <r>
    <n v="3450"/>
    <x v="19"/>
    <s v="Eado"/>
    <n v="2020"/>
    <n v="5"/>
    <s v="Saudi"/>
    <s v="Brown"/>
    <s v="Semi Full"/>
    <n v="1.5"/>
    <s v="Gas"/>
    <x v="0"/>
    <n v="61760"/>
    <s v="Riyadh"/>
    <x v="0"/>
    <n v="42000"/>
    <n v="58000"/>
    <n v="44000"/>
  </r>
  <r>
    <n v="3451"/>
    <x v="6"/>
    <n v="3"/>
    <n v="2015"/>
    <n v="10"/>
    <s v="Saudi"/>
    <s v="White"/>
    <s v="Standard"/>
    <n v="1.6"/>
    <s v="Gas"/>
    <x v="0"/>
    <n v="200000"/>
    <s v="Riyadh"/>
    <x v="0"/>
    <n v="25000"/>
    <n v="58000"/>
    <n v="56000"/>
  </r>
  <r>
    <n v="3452"/>
    <x v="13"/>
    <s v="Accord"/>
    <n v="2018"/>
    <n v="7"/>
    <s v="Saudi"/>
    <s v="Another Color"/>
    <s v="Semi Full"/>
    <n v="2.4"/>
    <s v="Gas"/>
    <x v="0"/>
    <n v="119041"/>
    <s v="Taef"/>
    <x v="3"/>
    <n v="70000"/>
    <n v="58000"/>
    <n v="60500"/>
  </r>
  <r>
    <n v="3453"/>
    <x v="21"/>
    <s v="Charger"/>
    <n v="2020"/>
    <n v="5"/>
    <s v="Saudi"/>
    <s v="Grey"/>
    <s v="Standard"/>
    <n v="3.6"/>
    <s v="Gas"/>
    <x v="0"/>
    <n v="11000"/>
    <s v="Riyadh"/>
    <x v="0"/>
    <n v="100000"/>
    <n v="58000"/>
    <n v="71000"/>
  </r>
  <r>
    <n v="3454"/>
    <x v="10"/>
    <s v="Elantra"/>
    <n v="2019"/>
    <n v="6"/>
    <s v="Saudi"/>
    <s v="White"/>
    <s v="Standard"/>
    <n v="2"/>
    <s v="Gas"/>
    <x v="0"/>
    <n v="18197"/>
    <s v="Riyadh"/>
    <x v="0"/>
    <n v="53000"/>
    <n v="58000"/>
    <n v="42000"/>
  </r>
  <r>
    <n v="3455"/>
    <x v="0"/>
    <s v="Camry"/>
    <n v="2020"/>
    <n v="5"/>
    <s v="Saudi"/>
    <s v="White"/>
    <s v="Semi Full"/>
    <n v="2.5"/>
    <s v="Hybrid"/>
    <x v="0"/>
    <n v="53800"/>
    <s v="Hafar Al-Batin"/>
    <x v="1"/>
    <n v="1700"/>
    <n v="58000"/>
    <n v="65000"/>
  </r>
  <r>
    <n v="3456"/>
    <x v="11"/>
    <s v="Caprice"/>
    <n v="2015"/>
    <n v="10"/>
    <s v="Saudi"/>
    <s v="White"/>
    <s v="Standard"/>
    <n v="6.2"/>
    <s v="Gas"/>
    <x v="0"/>
    <n v="268041"/>
    <s v="Riyadh"/>
    <x v="0"/>
    <n v="75000"/>
    <n v="58000"/>
    <n v="60000"/>
  </r>
  <r>
    <n v="3457"/>
    <x v="23"/>
    <s v="A5"/>
    <n v="2016"/>
    <n v="9"/>
    <s v="Saudi"/>
    <s v="Red"/>
    <s v="Full"/>
    <n v="2"/>
    <s v="Gas"/>
    <x v="0"/>
    <n v="108000"/>
    <s v="Riyadh"/>
    <x v="0"/>
    <n v="80000"/>
    <n v="58000"/>
    <n v="91000"/>
  </r>
  <r>
    <n v="3458"/>
    <x v="11"/>
    <s v="Caprice"/>
    <n v="2014"/>
    <n v="11"/>
    <s v="Saudi"/>
    <s v="Another Color"/>
    <s v="Full"/>
    <n v="6"/>
    <s v="Gas"/>
    <x v="0"/>
    <n v="163000"/>
    <s v="Riyadh"/>
    <x v="0"/>
    <n v="82000"/>
    <n v="58000"/>
    <n v="60000"/>
  </r>
  <r>
    <n v="3459"/>
    <x v="7"/>
    <s v="G"/>
    <n v="2019"/>
    <n v="6"/>
    <s v="Other"/>
    <s v="Black"/>
    <s v="Full"/>
    <n v="4"/>
    <s v="Gas"/>
    <x v="0"/>
    <n v="39000"/>
    <s v="Riyadh"/>
    <x v="0"/>
    <n v="800000"/>
    <n v="58000"/>
    <n v="145000"/>
  </r>
  <r>
    <n v="3460"/>
    <x v="4"/>
    <s v="VTC"/>
    <n v="2009"/>
    <n v="16"/>
    <s v="Saudi"/>
    <s v="White"/>
    <s v="Standard"/>
    <n v="4"/>
    <s v="Gas"/>
    <x v="1"/>
    <n v="54000"/>
    <s v="Dammam"/>
    <x v="1"/>
    <n v="42000"/>
    <n v="58000"/>
    <n v="36500"/>
  </r>
  <r>
    <n v="3461"/>
    <x v="4"/>
    <s v="Sunny"/>
    <n v="2019"/>
    <n v="6"/>
    <s v="Gulf Arabic"/>
    <s v="Silver"/>
    <s v="Standard"/>
    <n v="1.5"/>
    <s v="Gas"/>
    <x v="0"/>
    <n v="92300"/>
    <s v="Riyadh"/>
    <x v="0"/>
    <n v="29000"/>
    <n v="58000"/>
    <n v="36500"/>
  </r>
  <r>
    <n v="3462"/>
    <x v="11"/>
    <s v="Caprice"/>
    <n v="2011"/>
    <n v="14"/>
    <s v="Saudi"/>
    <s v="Another Color"/>
    <s v="Full"/>
    <n v="6"/>
    <s v="Gas"/>
    <x v="0"/>
    <n v="200000"/>
    <s v="Riyadh"/>
    <x v="0"/>
    <n v="46000"/>
    <n v="58000"/>
    <n v="60000"/>
  </r>
  <r>
    <n v="3463"/>
    <x v="11"/>
    <s v="Tahoe"/>
    <n v="2019"/>
    <n v="6"/>
    <s v="Saudi"/>
    <s v="Black"/>
    <s v="Standard"/>
    <n v="5.3"/>
    <s v="Gas"/>
    <x v="0"/>
    <n v="81833"/>
    <s v="Riyadh"/>
    <x v="0"/>
    <n v="138500"/>
    <n v="58000"/>
    <n v="60000"/>
  </r>
  <r>
    <n v="3464"/>
    <x v="4"/>
    <s v="Patrol"/>
    <n v="2016"/>
    <n v="9"/>
    <s v="Saudi"/>
    <s v="White"/>
    <s v="Full"/>
    <n v="5.6"/>
    <s v="Gas"/>
    <x v="0"/>
    <n v="139000"/>
    <s v="Riyadh"/>
    <x v="0"/>
    <n v="158000"/>
    <n v="58000"/>
    <n v="36500"/>
  </r>
  <r>
    <n v="3465"/>
    <x v="3"/>
    <s v="Echo Sport"/>
    <n v="2021"/>
    <n v="4"/>
    <s v="Saudi"/>
    <s v="Black"/>
    <s v="Semi Full"/>
    <n v="1.5"/>
    <s v="Gas"/>
    <x v="0"/>
    <n v="4600"/>
    <s v="Riyadh"/>
    <x v="0"/>
    <n v="55000"/>
    <n v="58000"/>
    <n v="55000"/>
  </r>
  <r>
    <n v="3466"/>
    <x v="6"/>
    <n v="6"/>
    <n v="2017"/>
    <n v="8"/>
    <s v="Gulf Arabic"/>
    <s v="White"/>
    <s v="Standard"/>
    <n v="2.5"/>
    <s v="Gas"/>
    <x v="0"/>
    <n v="70000"/>
    <s v="Riyadh"/>
    <x v="0"/>
    <n v="53000"/>
    <n v="58000"/>
    <n v="56000"/>
  </r>
  <r>
    <n v="3467"/>
    <x v="13"/>
    <s v="Accord"/>
    <n v="2016"/>
    <n v="9"/>
    <s v="Saudi"/>
    <s v="White"/>
    <s v="Semi Full"/>
    <n v="2.5"/>
    <s v="Gas"/>
    <x v="0"/>
    <n v="92034"/>
    <s v="Riyadh"/>
    <x v="0"/>
    <n v="67000"/>
    <n v="58000"/>
    <n v="60500"/>
  </r>
  <r>
    <n v="3468"/>
    <x v="0"/>
    <s v="Prado"/>
    <n v="2015"/>
    <n v="10"/>
    <s v="Saudi"/>
    <s v="White"/>
    <s v="Semi Full"/>
    <n v="4"/>
    <s v="Gas"/>
    <x v="0"/>
    <n v="160000"/>
    <s v="Aseer"/>
    <x v="4"/>
    <n v="105000"/>
    <n v="58000"/>
    <n v="65000"/>
  </r>
  <r>
    <n v="3469"/>
    <x v="26"/>
    <s v="Range Rover"/>
    <n v="2020"/>
    <n v="5"/>
    <s v="Saudi"/>
    <s v="Black"/>
    <s v="Standard"/>
    <n v="3"/>
    <s v="Gas"/>
    <x v="0"/>
    <n v="17000"/>
    <s v="Riyadh"/>
    <x v="0"/>
    <n v="428000"/>
    <n v="58000"/>
    <n v="242500"/>
  </r>
  <r>
    <n v="3470"/>
    <x v="5"/>
    <s v="Yukon"/>
    <n v="2008"/>
    <n v="17"/>
    <s v="Saudi"/>
    <s v="Bronze"/>
    <s v="Standard"/>
    <n v="5.3"/>
    <s v="Gas"/>
    <x v="0"/>
    <n v="189000"/>
    <s v="Dammam"/>
    <x v="1"/>
    <n v="45000"/>
    <n v="58000"/>
    <n v="72000"/>
  </r>
  <r>
    <n v="3471"/>
    <x v="8"/>
    <s v="Optima"/>
    <n v="2015"/>
    <n v="10"/>
    <s v="Gulf Arabic"/>
    <s v="White"/>
    <s v="Standard"/>
    <n v="2.4"/>
    <s v="Gas"/>
    <x v="0"/>
    <n v="71000"/>
    <s v="Riyadh"/>
    <x v="0"/>
    <n v="45000"/>
    <n v="58000"/>
    <n v="40000"/>
  </r>
  <r>
    <n v="3472"/>
    <x v="23"/>
    <s v="A8"/>
    <n v="2007"/>
    <n v="18"/>
    <s v="Saudi"/>
    <s v="White"/>
    <s v="Full"/>
    <n v="3.2"/>
    <s v="Gas"/>
    <x v="0"/>
    <n v="180000"/>
    <s v="Dammam"/>
    <x v="1"/>
    <n v="19000"/>
    <n v="58000"/>
    <n v="91000"/>
  </r>
  <r>
    <n v="3473"/>
    <x v="11"/>
    <s v="Silverado"/>
    <n v="2018"/>
    <n v="7"/>
    <s v="Saudi"/>
    <s v="Silver"/>
    <s v="Semi Full"/>
    <n v="5.3"/>
    <s v="Gas"/>
    <x v="0"/>
    <n v="112000"/>
    <s v="Jubail"/>
    <x v="1"/>
    <n v="77000"/>
    <n v="58000"/>
    <n v="60000"/>
  </r>
  <r>
    <n v="3474"/>
    <x v="0"/>
    <s v="FJ"/>
    <n v="2020"/>
    <n v="5"/>
    <s v="Saudi"/>
    <s v="White"/>
    <s v="Standard"/>
    <n v="4"/>
    <s v="Gas"/>
    <x v="0"/>
    <n v="87700"/>
    <s v="Riyadh"/>
    <x v="0"/>
    <n v="117000"/>
    <n v="58000"/>
    <n v="65000"/>
  </r>
  <r>
    <n v="3475"/>
    <x v="3"/>
    <s v="Taurus"/>
    <n v="2019"/>
    <n v="6"/>
    <s v="Other"/>
    <s v="Grey"/>
    <s v="Full"/>
    <n v="3.5"/>
    <s v="Gas"/>
    <x v="0"/>
    <n v="32714"/>
    <s v="Riyadh"/>
    <x v="0"/>
    <n v="109000"/>
    <n v="58000"/>
    <n v="55000"/>
  </r>
  <r>
    <n v="3476"/>
    <x v="3"/>
    <s v="Expedition"/>
    <n v="2012"/>
    <n v="13"/>
    <s v="Saudi"/>
    <s v="Grey"/>
    <s v="Standard"/>
    <n v="3.8"/>
    <s v="Gas"/>
    <x v="0"/>
    <n v="86000"/>
    <s v="Riyadh"/>
    <x v="0"/>
    <n v="53000"/>
    <n v="58000"/>
    <n v="55000"/>
  </r>
  <r>
    <n v="3477"/>
    <x v="11"/>
    <s v="Caprice"/>
    <n v="2013"/>
    <n v="12"/>
    <s v="Saudi"/>
    <s v="White"/>
    <s v="Standard"/>
    <n v="6"/>
    <s v="Gas"/>
    <x v="0"/>
    <n v="266000"/>
    <s v="Riyadh"/>
    <x v="0"/>
    <n v="37000"/>
    <n v="58000"/>
    <n v="60000"/>
  </r>
  <r>
    <n v="3478"/>
    <x v="4"/>
    <s v="X-Trail"/>
    <n v="2018"/>
    <n v="7"/>
    <s v="Saudi"/>
    <s v="Brown"/>
    <s v="Standard"/>
    <n v="2.5"/>
    <s v="Gas"/>
    <x v="0"/>
    <n v="30000"/>
    <s v="Riyadh"/>
    <x v="0"/>
    <n v="68000"/>
    <n v="58000"/>
    <n v="36500"/>
  </r>
  <r>
    <n v="3479"/>
    <x v="5"/>
    <s v="Yukon"/>
    <n v="2020"/>
    <n v="5"/>
    <s v="Saudi"/>
    <s v="Black"/>
    <s v="Standard"/>
    <n v="5.3"/>
    <s v="Gas"/>
    <x v="0"/>
    <n v="19348"/>
    <s v="Riyadh"/>
    <x v="0"/>
    <n v="186500"/>
    <n v="58000"/>
    <n v="72000"/>
  </r>
  <r>
    <n v="3480"/>
    <x v="26"/>
    <s v="Range Rover"/>
    <n v="2016"/>
    <n v="9"/>
    <s v="Saudi"/>
    <s v="Red"/>
    <s v="Semi Full"/>
    <n v="4"/>
    <s v="Gas"/>
    <x v="0"/>
    <n v="72000"/>
    <s v="Makkah"/>
    <x v="3"/>
    <n v="280000"/>
    <n v="58000"/>
    <n v="242500"/>
  </r>
  <r>
    <n v="3481"/>
    <x v="11"/>
    <s v="Caprice"/>
    <n v="2016"/>
    <n v="9"/>
    <s v="Saudi"/>
    <s v="White"/>
    <s v="Standard"/>
    <n v="6.2"/>
    <s v="Gas"/>
    <x v="0"/>
    <n v="155000"/>
    <s v="Riyadh"/>
    <x v="0"/>
    <n v="77000"/>
    <n v="58000"/>
    <n v="60000"/>
  </r>
  <r>
    <n v="3482"/>
    <x v="5"/>
    <s v="Acadia"/>
    <n v="2011"/>
    <n v="14"/>
    <s v="Saudi"/>
    <s v="Black"/>
    <s v="Standard"/>
    <n v="3.6"/>
    <s v="Gas"/>
    <x v="0"/>
    <n v="187000"/>
    <s v="Khobar"/>
    <x v="1"/>
    <n v="22000"/>
    <n v="58000"/>
    <n v="72000"/>
  </r>
  <r>
    <n v="3483"/>
    <x v="18"/>
    <s v="G80"/>
    <n v="2019"/>
    <n v="6"/>
    <s v="Saudi"/>
    <s v="Silver"/>
    <s v="Semi Full"/>
    <n v="3.8"/>
    <s v="Gas"/>
    <x v="0"/>
    <n v="35449"/>
    <s v="Riyadh"/>
    <x v="0"/>
    <n v="121500"/>
    <n v="58000"/>
    <n v="88000"/>
  </r>
  <r>
    <n v="3484"/>
    <x v="13"/>
    <s v="Accord"/>
    <n v="2014"/>
    <n v="11"/>
    <s v="Saudi"/>
    <s v="White"/>
    <s v="Semi Full"/>
    <n v="2.4"/>
    <s v="Gas"/>
    <x v="0"/>
    <n v="300"/>
    <s v="Riyadh"/>
    <x v="0"/>
    <n v="45000"/>
    <n v="58000"/>
    <n v="60500"/>
  </r>
  <r>
    <n v="3485"/>
    <x v="4"/>
    <s v="Altima"/>
    <n v="2016"/>
    <n v="9"/>
    <s v="Saudi"/>
    <s v="White"/>
    <s v="Standard"/>
    <n v="2.5"/>
    <s v="Gas"/>
    <x v="0"/>
    <n v="111000"/>
    <s v="Riyadh"/>
    <x v="0"/>
    <n v="48000"/>
    <n v="58000"/>
    <n v="36500"/>
  </r>
  <r>
    <n v="3486"/>
    <x v="0"/>
    <s v="Furniture"/>
    <n v="2015"/>
    <n v="10"/>
    <s v="Saudi"/>
    <s v="Grey"/>
    <s v="Full"/>
    <n v="4"/>
    <s v="Gas"/>
    <x v="1"/>
    <n v="70000"/>
    <s v="Riyadh"/>
    <x v="0"/>
    <n v="79000"/>
    <n v="58000"/>
    <n v="65000"/>
  </r>
  <r>
    <n v="3487"/>
    <x v="10"/>
    <s v="Senta fe"/>
    <n v="2016"/>
    <n v="9"/>
    <s v="Saudi"/>
    <s v="White"/>
    <s v="Semi Full"/>
    <n v="3.3"/>
    <s v="Gas"/>
    <x v="0"/>
    <n v="255000"/>
    <s v="Aseer"/>
    <x v="4"/>
    <n v="51000"/>
    <n v="58000"/>
    <n v="42000"/>
  </r>
  <r>
    <n v="3488"/>
    <x v="10"/>
    <s v="Tucson"/>
    <n v="2019"/>
    <n v="6"/>
    <s v="Saudi"/>
    <s v="Grey"/>
    <s v="Semi Full"/>
    <n v="2"/>
    <s v="Gas"/>
    <x v="0"/>
    <n v="101000"/>
    <s v="Riyadh"/>
    <x v="0"/>
    <n v="1300"/>
    <n v="58000"/>
    <n v="42000"/>
  </r>
  <r>
    <n v="3489"/>
    <x v="4"/>
    <s v="X-Trail"/>
    <n v="2018"/>
    <n v="7"/>
    <s v="Saudi"/>
    <s v="Blue"/>
    <s v="Standard"/>
    <n v="2.5"/>
    <s v="Gas"/>
    <x v="0"/>
    <n v="23936"/>
    <s v="Riyadh"/>
    <x v="0"/>
    <n v="72000"/>
    <n v="58000"/>
    <n v="36500"/>
  </r>
  <r>
    <n v="3490"/>
    <x v="0"/>
    <s v="Rav4"/>
    <n v="2017"/>
    <n v="8"/>
    <s v="Saudi"/>
    <s v="White"/>
    <s v="Semi Full"/>
    <n v="2.5"/>
    <s v="Gas"/>
    <x v="0"/>
    <n v="126000"/>
    <s v="Riyadh"/>
    <x v="0"/>
    <n v="75000"/>
    <n v="58000"/>
    <n v="65000"/>
  </r>
  <r>
    <n v="3491"/>
    <x v="8"/>
    <s v="Cerato"/>
    <n v="2014"/>
    <n v="11"/>
    <s v="Other"/>
    <s v="Another Color"/>
    <s v="Semi Full"/>
    <n v="1.6"/>
    <s v="Gas"/>
    <x v="0"/>
    <n v="187"/>
    <s v="Riyadh"/>
    <x v="0"/>
    <n v="25000"/>
    <n v="58000"/>
    <n v="40000"/>
  </r>
  <r>
    <n v="3492"/>
    <x v="8"/>
    <s v="Cadenza"/>
    <n v="2016"/>
    <n v="9"/>
    <s v="Saudi"/>
    <s v="White"/>
    <s v="Standard"/>
    <n v="3.3"/>
    <s v="Gas"/>
    <x v="0"/>
    <n v="122000"/>
    <s v="Riyadh"/>
    <x v="0"/>
    <n v="50000"/>
    <n v="58000"/>
    <n v="40000"/>
  </r>
  <r>
    <n v="3493"/>
    <x v="3"/>
    <s v="Taurus"/>
    <n v="2018"/>
    <n v="7"/>
    <s v="Other"/>
    <s v="Black"/>
    <s v="Full"/>
    <n v="3.5"/>
    <s v="Gas"/>
    <x v="0"/>
    <n v="92000"/>
    <s v="Dammam"/>
    <x v="1"/>
    <n v="93000"/>
    <n v="58000"/>
    <n v="55000"/>
  </r>
  <r>
    <n v="3494"/>
    <x v="0"/>
    <s v="Yaris"/>
    <n v="2019"/>
    <n v="6"/>
    <s v="Saudi"/>
    <s v="Brown"/>
    <s v="Semi Full"/>
    <n v="1.6"/>
    <s v="Gas"/>
    <x v="0"/>
    <n v="50000"/>
    <s v="Dammam"/>
    <x v="1"/>
    <n v="40000"/>
    <n v="58000"/>
    <n v="65000"/>
  </r>
  <r>
    <n v="3495"/>
    <x v="11"/>
    <s v="Impala"/>
    <n v="2019"/>
    <n v="6"/>
    <s v="Saudi"/>
    <s v="Silver"/>
    <s v="Semi Full"/>
    <n v="3.6"/>
    <s v="Gas"/>
    <x v="0"/>
    <n v="107000"/>
    <s v="Riyadh"/>
    <x v="0"/>
    <n v="73000"/>
    <n v="58000"/>
    <n v="60000"/>
  </r>
  <r>
    <n v="3496"/>
    <x v="0"/>
    <s v="Camry"/>
    <n v="2015"/>
    <n v="10"/>
    <s v="Saudi"/>
    <s v="Blue"/>
    <s v="Full"/>
    <n v="2.5"/>
    <s v="Gas"/>
    <x v="0"/>
    <n v="133"/>
    <s v="Riyadh"/>
    <x v="0"/>
    <n v="56000"/>
    <n v="58000"/>
    <n v="65000"/>
  </r>
  <r>
    <n v="3497"/>
    <x v="0"/>
    <s v="Rav4"/>
    <n v="2011"/>
    <n v="14"/>
    <s v="Saudi"/>
    <s v="White"/>
    <s v="Semi Full"/>
    <n v="2.4"/>
    <s v="Gas"/>
    <x v="0"/>
    <n v="400000"/>
    <s v="Jeddah"/>
    <x v="3"/>
    <n v="35000"/>
    <n v="58000"/>
    <n v="65000"/>
  </r>
  <r>
    <n v="3498"/>
    <x v="6"/>
    <s v="CX9"/>
    <n v="2014"/>
    <n v="11"/>
    <s v="Saudi"/>
    <s v="Grey"/>
    <s v="Semi Full"/>
    <n v="2.5"/>
    <s v="Gas"/>
    <x v="1"/>
    <n v="289000"/>
    <s v="Riyadh"/>
    <x v="0"/>
    <n v="50000"/>
    <n v="58000"/>
    <n v="56000"/>
  </r>
  <r>
    <n v="3499"/>
    <x v="6"/>
    <n v="6"/>
    <n v="2017"/>
    <n v="8"/>
    <s v="Saudi"/>
    <s v="Red"/>
    <s v="Semi Full"/>
    <n v="2.5"/>
    <s v="Gas"/>
    <x v="0"/>
    <n v="91000"/>
    <s v="Riyadh"/>
    <x v="0"/>
    <n v="56000"/>
    <n v="58000"/>
    <n v="56000"/>
  </r>
  <r>
    <n v="3500"/>
    <x v="10"/>
    <s v="Accent"/>
    <n v="2018"/>
    <n v="7"/>
    <s v="Saudi"/>
    <s v="White"/>
    <s v="Standard"/>
    <n v="1.4"/>
    <s v="Gas"/>
    <x v="0"/>
    <n v="137175"/>
    <s v="Riyadh"/>
    <x v="0"/>
    <n v="32000"/>
    <n v="58000"/>
    <n v="42000"/>
  </r>
  <r>
    <n v="3501"/>
    <x v="10"/>
    <s v="Elantra"/>
    <n v="2020"/>
    <n v="5"/>
    <s v="Saudi"/>
    <s v="White"/>
    <s v="Standard"/>
    <n v="2"/>
    <s v="Gas"/>
    <x v="0"/>
    <n v="142000"/>
    <s v="Dammam"/>
    <x v="1"/>
    <n v="53000"/>
    <n v="58000"/>
    <n v="42000"/>
  </r>
  <r>
    <n v="3502"/>
    <x v="13"/>
    <s v="Accord"/>
    <n v="2014"/>
    <n v="11"/>
    <s v="Saudi"/>
    <s v="White"/>
    <s v="Semi Full"/>
    <n v="4"/>
    <s v="Gas"/>
    <x v="0"/>
    <n v="349000"/>
    <s v="Riyadh"/>
    <x v="0"/>
    <n v="48000"/>
    <n v="58000"/>
    <n v="60500"/>
  </r>
  <r>
    <n v="3503"/>
    <x v="3"/>
    <s v="Marquis"/>
    <n v="2009"/>
    <n v="16"/>
    <s v="Other"/>
    <s v="Silver"/>
    <s v="Semi Full"/>
    <n v="4.5999999999999996"/>
    <s v="Gas"/>
    <x v="0"/>
    <n v="260"/>
    <s v="Riyadh"/>
    <x v="0"/>
    <n v="22000"/>
    <n v="58000"/>
    <n v="55000"/>
  </r>
  <r>
    <n v="3504"/>
    <x v="0"/>
    <s v="Camry"/>
    <n v="2017"/>
    <n v="8"/>
    <s v="Saudi"/>
    <s v="Grey"/>
    <s v="Standard"/>
    <n v="2.4"/>
    <s v="Gas"/>
    <x v="0"/>
    <n v="120000"/>
    <s v="Riyadh"/>
    <x v="0"/>
    <n v="62000"/>
    <n v="58000"/>
    <n v="65000"/>
  </r>
  <r>
    <n v="3505"/>
    <x v="5"/>
    <s v="Yukon"/>
    <n v="2021"/>
    <n v="4"/>
    <s v="Saudi"/>
    <s v="Black"/>
    <s v="Full"/>
    <n v="5.3"/>
    <s v="Gas"/>
    <x v="0"/>
    <n v="3700"/>
    <s v="Aseer"/>
    <x v="4"/>
    <n v="310000"/>
    <n v="58000"/>
    <n v="72000"/>
  </r>
  <r>
    <n v="3506"/>
    <x v="21"/>
    <s v="Charger"/>
    <n v="2018"/>
    <n v="7"/>
    <s v="Saudi"/>
    <s v="Grey"/>
    <s v="Semi Full"/>
    <n v="5.7"/>
    <s v="Gas"/>
    <x v="0"/>
    <n v="81000"/>
    <s v="Riyadh"/>
    <x v="0"/>
    <n v="125000"/>
    <n v="58000"/>
    <n v="71000"/>
  </r>
  <r>
    <n v="3507"/>
    <x v="4"/>
    <s v="Sunny"/>
    <n v="2011"/>
    <n v="14"/>
    <s v="Saudi"/>
    <s v="White"/>
    <s v="Standard"/>
    <n v="1.6"/>
    <s v="Gas"/>
    <x v="1"/>
    <n v="311000"/>
    <s v="Riyadh"/>
    <x v="0"/>
    <n v="10000"/>
    <n v="58000"/>
    <n v="36500"/>
  </r>
  <r>
    <n v="3508"/>
    <x v="11"/>
    <s v="Impala"/>
    <n v="2016"/>
    <n v="9"/>
    <s v="Saudi"/>
    <s v="Silver"/>
    <s v="Standard"/>
    <n v="3.5"/>
    <s v="Gas"/>
    <x v="0"/>
    <n v="139000"/>
    <s v="Aseer"/>
    <x v="4"/>
    <n v="65000"/>
    <n v="58000"/>
    <n v="60000"/>
  </r>
  <r>
    <n v="3509"/>
    <x v="5"/>
    <s v="Yukon"/>
    <n v="2015"/>
    <n v="10"/>
    <s v="Saudi"/>
    <s v="Golden"/>
    <s v="Semi Full"/>
    <n v="5.3"/>
    <s v="Gas"/>
    <x v="0"/>
    <n v="101060"/>
    <s v="Riyadh"/>
    <x v="0"/>
    <n v="125000"/>
    <n v="58000"/>
    <n v="72000"/>
  </r>
  <r>
    <n v="3510"/>
    <x v="0"/>
    <s v="Innova"/>
    <n v="2006"/>
    <n v="19"/>
    <s v="Saudi"/>
    <s v="White"/>
    <s v="Standard"/>
    <n v="2.7"/>
    <s v="Gas"/>
    <x v="1"/>
    <n v="550000"/>
    <s v="Riyadh"/>
    <x v="0"/>
    <n v="18000"/>
    <n v="58000"/>
    <n v="65000"/>
  </r>
  <r>
    <n v="3511"/>
    <x v="1"/>
    <s v="ES"/>
    <n v="2019"/>
    <n v="6"/>
    <s v="Other"/>
    <s v="Grey"/>
    <s v="Full"/>
    <n v="3.5"/>
    <s v="Gas"/>
    <x v="0"/>
    <n v="68000"/>
    <s v="Dammam"/>
    <x v="1"/>
    <n v="179000"/>
    <n v="58000"/>
    <n v="142000"/>
  </r>
  <r>
    <n v="3512"/>
    <x v="0"/>
    <s v="Prado"/>
    <n v="2003"/>
    <n v="22"/>
    <s v="Gulf Arabic"/>
    <s v="White"/>
    <s v="Semi Full"/>
    <n v="4"/>
    <s v="Gas"/>
    <x v="1"/>
    <n v="450000"/>
    <s v="Riyadh"/>
    <x v="0"/>
    <n v="30000"/>
    <n v="58000"/>
    <n v="65000"/>
  </r>
  <r>
    <n v="3513"/>
    <x v="5"/>
    <s v="Yukon"/>
    <n v="2018"/>
    <n v="7"/>
    <s v="Saudi"/>
    <s v="Another Color"/>
    <s v="Standard"/>
    <n v="5.5"/>
    <s v="Gas"/>
    <x v="0"/>
    <n v="88000"/>
    <s v="Riyadh"/>
    <x v="0"/>
    <n v="145000"/>
    <n v="58000"/>
    <n v="72000"/>
  </r>
  <r>
    <n v="3514"/>
    <x v="4"/>
    <s v="X-Trail"/>
    <n v="2017"/>
    <n v="8"/>
    <s v="Saudi"/>
    <s v="Grey"/>
    <s v="Semi Full"/>
    <n v="2.5"/>
    <s v="Gas"/>
    <x v="0"/>
    <n v="119000"/>
    <s v="Riyadh"/>
    <x v="0"/>
    <n v="51000"/>
    <n v="58000"/>
    <n v="36500"/>
  </r>
  <r>
    <n v="3515"/>
    <x v="1"/>
    <s v="LX"/>
    <n v="2014"/>
    <n v="11"/>
    <s v="Gulf Arabic"/>
    <s v="Golden"/>
    <s v="Semi Full"/>
    <n v="2.4"/>
    <s v="Gas"/>
    <x v="0"/>
    <n v="168000"/>
    <s v="Aseer"/>
    <x v="4"/>
    <n v="190000"/>
    <n v="58000"/>
    <n v="142000"/>
  </r>
  <r>
    <n v="3516"/>
    <x v="10"/>
    <s v="Sonata"/>
    <n v="2018"/>
    <n v="7"/>
    <s v="Saudi"/>
    <s v="Grey"/>
    <s v="Standard"/>
    <n v="2.4"/>
    <s v="Gas"/>
    <x v="0"/>
    <n v="65000"/>
    <s v="Al-Ahsa"/>
    <x v="1"/>
    <n v="64000"/>
    <n v="58000"/>
    <n v="42000"/>
  </r>
  <r>
    <n v="3517"/>
    <x v="0"/>
    <s v="FJ"/>
    <n v="2013"/>
    <n v="12"/>
    <s v="Saudi"/>
    <s v="White"/>
    <s v="Full"/>
    <n v="4"/>
    <s v="Gas"/>
    <x v="0"/>
    <n v="364000"/>
    <s v="Hafar Al-Batin"/>
    <x v="1"/>
    <n v="65000"/>
    <n v="58000"/>
    <n v="65000"/>
  </r>
  <r>
    <n v="3518"/>
    <x v="11"/>
    <s v="Caprice"/>
    <n v="2013"/>
    <n v="12"/>
    <s v="Saudi"/>
    <s v="White"/>
    <s v="Full"/>
    <n v="6"/>
    <s v="Gas"/>
    <x v="0"/>
    <n v="190000"/>
    <s v="Dammam"/>
    <x v="1"/>
    <n v="50000"/>
    <n v="58000"/>
    <n v="60000"/>
  </r>
  <r>
    <n v="3519"/>
    <x v="4"/>
    <s v="Pathfinder"/>
    <n v="2001"/>
    <n v="24"/>
    <s v="Saudi"/>
    <s v="Silver"/>
    <s v="Semi Full"/>
    <n v="2.7"/>
    <s v="Gas"/>
    <x v="0"/>
    <n v="546473"/>
    <s v="Al-Medina"/>
    <x v="2"/>
    <n v="14000"/>
    <n v="58000"/>
    <n v="36500"/>
  </r>
  <r>
    <n v="3520"/>
    <x v="1"/>
    <s v="LS"/>
    <n v="2015"/>
    <n v="10"/>
    <s v="Saudi"/>
    <s v="White"/>
    <s v="Full"/>
    <n v="4.5999999999999996"/>
    <s v="Gas"/>
    <x v="0"/>
    <n v="132000"/>
    <s v="Dammam"/>
    <x v="1"/>
    <n v="165000"/>
    <n v="58000"/>
    <n v="142000"/>
  </r>
  <r>
    <n v="3521"/>
    <x v="7"/>
    <s v="A"/>
    <n v="2020"/>
    <n v="5"/>
    <s v="Gulf Arabic"/>
    <s v="White"/>
    <s v="Standard"/>
    <n v="2"/>
    <s v="Gas"/>
    <x v="0"/>
    <n v="12500"/>
    <s v="Riyadh"/>
    <x v="0"/>
    <n v="150000"/>
    <n v="58000"/>
    <n v="145000"/>
  </r>
  <r>
    <n v="3522"/>
    <x v="11"/>
    <s v="Tahoe"/>
    <n v="2013"/>
    <n v="12"/>
    <s v="Saudi"/>
    <s v="Silver"/>
    <s v="Semi Full"/>
    <n v="5.2"/>
    <s v="Gas"/>
    <x v="0"/>
    <n v="201866"/>
    <s v="Riyadh"/>
    <x v="0"/>
    <n v="57000"/>
    <n v="58000"/>
    <n v="60000"/>
  </r>
  <r>
    <n v="3523"/>
    <x v="0"/>
    <s v="Camry"/>
    <n v="2015"/>
    <n v="10"/>
    <s v="Saudi"/>
    <s v="White"/>
    <s v="Standard"/>
    <n v="2.5"/>
    <s v="Gas"/>
    <x v="0"/>
    <n v="179622"/>
    <s v="Dammam"/>
    <x v="1"/>
    <n v="48000"/>
    <n v="58000"/>
    <n v="65000"/>
  </r>
  <r>
    <n v="3524"/>
    <x v="0"/>
    <s v="Land Cruiser"/>
    <n v="2002"/>
    <n v="23"/>
    <s v="Saudi"/>
    <s v="White"/>
    <s v="Semi Full"/>
    <n v="4.5"/>
    <s v="Gas"/>
    <x v="1"/>
    <n v="400"/>
    <s v="Jazan"/>
    <x v="11"/>
    <n v="40000"/>
    <n v="58000"/>
    <n v="65000"/>
  </r>
  <r>
    <n v="3525"/>
    <x v="10"/>
    <s v="Coupe S"/>
    <n v="2010"/>
    <n v="15"/>
    <s v="Saudi"/>
    <s v="Grey"/>
    <s v="Full"/>
    <n v="3.8"/>
    <s v="Gas"/>
    <x v="0"/>
    <n v="240"/>
    <s v="Najran"/>
    <x v="12"/>
    <n v="25000"/>
    <n v="58000"/>
    <n v="42000"/>
  </r>
  <r>
    <n v="3526"/>
    <x v="9"/>
    <s v="Ertiga"/>
    <n v="2015"/>
    <n v="10"/>
    <s v="Saudi"/>
    <s v="White"/>
    <s v="Semi Full"/>
    <n v="1.8"/>
    <s v="Gas"/>
    <x v="0"/>
    <n v="168000"/>
    <s v="Al-Medina"/>
    <x v="2"/>
    <n v="22000"/>
    <n v="58000"/>
    <n v="28000"/>
  </r>
  <r>
    <n v="3527"/>
    <x v="11"/>
    <s v="Caprice"/>
    <n v="2015"/>
    <n v="10"/>
    <s v="Saudi"/>
    <s v="Black"/>
    <s v="Semi Full"/>
    <n v="6"/>
    <s v="Gas"/>
    <x v="0"/>
    <n v="235000"/>
    <s v="Tabouk"/>
    <x v="5"/>
    <n v="65000"/>
    <n v="58000"/>
    <n v="60000"/>
  </r>
  <r>
    <n v="3528"/>
    <x v="5"/>
    <s v="Yukon"/>
    <n v="2003"/>
    <n v="22"/>
    <s v="Other"/>
    <s v="Golden"/>
    <s v="Standard"/>
    <n v="5.3"/>
    <s v="Gas"/>
    <x v="0"/>
    <n v="240000"/>
    <s v="Riyadh"/>
    <x v="0"/>
    <n v="15000"/>
    <n v="58000"/>
    <n v="72000"/>
  </r>
  <r>
    <n v="3529"/>
    <x v="0"/>
    <s v="Land Cruiser"/>
    <n v="2007"/>
    <n v="18"/>
    <s v="Saudi"/>
    <s v="White"/>
    <s v="Semi Full"/>
    <n v="1"/>
    <s v="Gas"/>
    <x v="0"/>
    <n v="400000"/>
    <s v="Taef"/>
    <x v="3"/>
    <n v="30000"/>
    <n v="58000"/>
    <n v="65000"/>
  </r>
  <r>
    <n v="3530"/>
    <x v="0"/>
    <s v="Camry"/>
    <n v="2015"/>
    <n v="10"/>
    <s v="Saudi"/>
    <s v="Golden"/>
    <s v="Standard"/>
    <n v="2.5"/>
    <s v="Gas"/>
    <x v="0"/>
    <n v="192000"/>
    <s v="Jubail"/>
    <x v="1"/>
    <n v="38500"/>
    <n v="58000"/>
    <n v="65000"/>
  </r>
  <r>
    <n v="3531"/>
    <x v="3"/>
    <s v="Taurus"/>
    <n v="2011"/>
    <n v="14"/>
    <s v="Saudi"/>
    <s v="Silver"/>
    <s v="Standard"/>
    <n v="3.5"/>
    <s v="Gas"/>
    <x v="0"/>
    <n v="369000"/>
    <s v="Riyadh"/>
    <x v="0"/>
    <n v="37500"/>
    <n v="58000"/>
    <n v="55000"/>
  </r>
  <r>
    <n v="3532"/>
    <x v="0"/>
    <s v="Corolla"/>
    <n v="2020"/>
    <n v="5"/>
    <s v="Saudi"/>
    <s v="White"/>
    <s v="Standard"/>
    <n v="1.6"/>
    <s v="Gas"/>
    <x v="0"/>
    <n v="109885"/>
    <s v="Jeddah"/>
    <x v="3"/>
    <n v="57000"/>
    <n v="58000"/>
    <n v="65000"/>
  </r>
  <r>
    <n v="3533"/>
    <x v="5"/>
    <s v="Yukon"/>
    <n v="2017"/>
    <n v="8"/>
    <s v="Saudi"/>
    <s v="Silver"/>
    <s v="Standard"/>
    <n v="5.3"/>
    <s v="Gas"/>
    <x v="0"/>
    <n v="148450"/>
    <s v="Riyadh"/>
    <x v="0"/>
    <n v="128500"/>
    <n v="58000"/>
    <n v="72000"/>
  </r>
  <r>
    <n v="3534"/>
    <x v="7"/>
    <s v="S"/>
    <n v="2006"/>
    <n v="19"/>
    <s v="Saudi"/>
    <s v="White"/>
    <s v="Full"/>
    <n v="3"/>
    <s v="Gas"/>
    <x v="0"/>
    <n v="435000"/>
    <s v="Dammam"/>
    <x v="1"/>
    <n v="39000"/>
    <n v="58000"/>
    <n v="145000"/>
  </r>
  <r>
    <n v="3535"/>
    <x v="25"/>
    <s v="Pajero"/>
    <n v="2017"/>
    <n v="8"/>
    <s v="Saudi"/>
    <s v="White"/>
    <s v="Full"/>
    <n v="3.5"/>
    <s v="Gas"/>
    <x v="0"/>
    <n v="111000"/>
    <s v="Dammam"/>
    <x v="1"/>
    <n v="68000"/>
    <n v="58000"/>
    <n v="54000"/>
  </r>
  <r>
    <n v="3536"/>
    <x v="0"/>
    <s v="Camry"/>
    <n v="2014"/>
    <n v="11"/>
    <s v="Saudi"/>
    <s v="White"/>
    <s v="Standard"/>
    <n v="2.5"/>
    <s v="Gas"/>
    <x v="0"/>
    <n v="83000"/>
    <s v="Riyadh"/>
    <x v="0"/>
    <n v="40500"/>
    <n v="58000"/>
    <n v="65000"/>
  </r>
  <r>
    <n v="3537"/>
    <x v="10"/>
    <s v="Elantra"/>
    <n v="2018"/>
    <n v="7"/>
    <s v="Saudi"/>
    <s v="Silver"/>
    <s v="Semi Full"/>
    <n v="1.6"/>
    <s v="Gas"/>
    <x v="0"/>
    <n v="86000"/>
    <s v="Al-Ahsa"/>
    <x v="1"/>
    <n v="49000"/>
    <n v="58000"/>
    <n v="42000"/>
  </r>
  <r>
    <n v="3538"/>
    <x v="11"/>
    <s v="Tahoe"/>
    <n v="2015"/>
    <n v="10"/>
    <s v="Saudi"/>
    <s v="Bronze"/>
    <s v="Standard"/>
    <n v="5.3"/>
    <s v="Gas"/>
    <x v="0"/>
    <n v="188000"/>
    <s v="Riyadh"/>
    <x v="0"/>
    <n v="100000"/>
    <n v="58000"/>
    <n v="60000"/>
  </r>
  <r>
    <n v="3539"/>
    <x v="8"/>
    <s v="Cerato"/>
    <n v="2015"/>
    <n v="10"/>
    <s v="Saudi"/>
    <s v="White"/>
    <s v="Standard"/>
    <n v="1.6"/>
    <s v="Gas"/>
    <x v="0"/>
    <n v="170000"/>
    <s v="Riyadh"/>
    <x v="0"/>
    <n v="27000"/>
    <n v="58000"/>
    <n v="40000"/>
  </r>
  <r>
    <n v="3540"/>
    <x v="18"/>
    <s v="Prestige"/>
    <n v="2013"/>
    <n v="12"/>
    <s v="Saudi"/>
    <s v="White"/>
    <s v="Semi Full"/>
    <n v="3.8"/>
    <s v="Gas"/>
    <x v="0"/>
    <n v="185000"/>
    <s v="Riyadh"/>
    <x v="0"/>
    <n v="40000"/>
    <n v="58000"/>
    <n v="88000"/>
  </r>
  <r>
    <n v="3541"/>
    <x v="0"/>
    <s v="Corolla"/>
    <n v="2016"/>
    <n v="9"/>
    <s v="Saudi"/>
    <s v="Silver"/>
    <s v="Full"/>
    <n v="1.6"/>
    <s v="Gas"/>
    <x v="0"/>
    <n v="86500"/>
    <s v="Al-Ahsa"/>
    <x v="1"/>
    <n v="48000"/>
    <n v="58000"/>
    <n v="65000"/>
  </r>
  <r>
    <n v="3542"/>
    <x v="4"/>
    <s v="Navara"/>
    <n v="2013"/>
    <n v="12"/>
    <s v="Saudi"/>
    <s v="White"/>
    <s v="Semi Full"/>
    <n v="2.7"/>
    <s v="Gas"/>
    <x v="0"/>
    <n v="189"/>
    <s v="Riyadh"/>
    <x v="0"/>
    <n v="35000"/>
    <n v="58000"/>
    <n v="36500"/>
  </r>
  <r>
    <n v="3543"/>
    <x v="2"/>
    <s v="Grand Cherokee"/>
    <n v="2014"/>
    <n v="11"/>
    <s v="Saudi"/>
    <s v="Black"/>
    <s v="Full"/>
    <n v="5.7"/>
    <s v="Gas"/>
    <x v="0"/>
    <n v="120000"/>
    <s v="Riyadh"/>
    <x v="0"/>
    <n v="85000"/>
    <n v="58000"/>
    <n v="83000"/>
  </r>
  <r>
    <n v="3544"/>
    <x v="3"/>
    <s v="Taurus"/>
    <n v="2010"/>
    <n v="15"/>
    <s v="Saudi"/>
    <s v="Silver"/>
    <s v="Semi Full"/>
    <n v="3.5"/>
    <s v="Gas"/>
    <x v="0"/>
    <n v="337000"/>
    <s v="Riyadh"/>
    <x v="0"/>
    <n v="25000"/>
    <n v="58000"/>
    <n v="55000"/>
  </r>
  <r>
    <n v="3545"/>
    <x v="10"/>
    <s v="Tucson"/>
    <n v="2017"/>
    <n v="8"/>
    <s v="Saudi"/>
    <s v="Another Color"/>
    <s v="Semi Full"/>
    <n v="2"/>
    <s v="Gas"/>
    <x v="0"/>
    <n v="152"/>
    <s v="Dammam"/>
    <x v="1"/>
    <n v="62000"/>
    <n v="58000"/>
    <n v="42000"/>
  </r>
  <r>
    <n v="3546"/>
    <x v="11"/>
    <s v="Caprice"/>
    <n v="2009"/>
    <n v="16"/>
    <s v="Saudi"/>
    <s v="Black"/>
    <s v="Standard"/>
    <n v="3.5"/>
    <s v="Gas"/>
    <x v="0"/>
    <n v="320000"/>
    <s v="Jeddah"/>
    <x v="3"/>
    <n v="27000"/>
    <n v="58000"/>
    <n v="60000"/>
  </r>
  <r>
    <n v="3547"/>
    <x v="6"/>
    <n v="6"/>
    <n v="2018"/>
    <n v="7"/>
    <s v="Saudi"/>
    <s v="Brown"/>
    <s v="Standard"/>
    <n v="2.5"/>
    <s v="Gas"/>
    <x v="0"/>
    <n v="188000"/>
    <s v="Al-Ahsa"/>
    <x v="1"/>
    <n v="59000"/>
    <n v="58000"/>
    <n v="56000"/>
  </r>
  <r>
    <n v="3548"/>
    <x v="1"/>
    <s v="LX"/>
    <n v="2017"/>
    <n v="8"/>
    <s v="Saudi"/>
    <s v="Bronze"/>
    <s v="Full"/>
    <n v="5.7"/>
    <s v="Gas"/>
    <x v="0"/>
    <n v="51000"/>
    <s v="Dammam"/>
    <x v="1"/>
    <n v="340000"/>
    <n v="58000"/>
    <n v="142000"/>
  </r>
  <r>
    <n v="3549"/>
    <x v="0"/>
    <s v="Land Cruiser"/>
    <n v="2006"/>
    <n v="19"/>
    <s v="Saudi"/>
    <s v="White"/>
    <s v="Full"/>
    <n v="4.5"/>
    <s v="Gas"/>
    <x v="0"/>
    <n v="199000"/>
    <s v="Dammam"/>
    <x v="1"/>
    <n v="77000"/>
    <n v="58000"/>
    <n v="65000"/>
  </r>
  <r>
    <n v="3550"/>
    <x v="8"/>
    <s v="Rio"/>
    <n v="2016"/>
    <n v="9"/>
    <s v="Saudi"/>
    <s v="Silver"/>
    <s v="Standard"/>
    <n v="1.4"/>
    <s v="Gas"/>
    <x v="0"/>
    <n v="119000"/>
    <s v="Dammam"/>
    <x v="1"/>
    <n v="20000"/>
    <n v="58000"/>
    <n v="40000"/>
  </r>
  <r>
    <n v="3551"/>
    <x v="8"/>
    <s v="Cerato"/>
    <n v="2016"/>
    <n v="9"/>
    <s v="Other"/>
    <s v="White"/>
    <s v="Semi Full"/>
    <n v="1.6"/>
    <s v="Diesel"/>
    <x v="0"/>
    <n v="62000"/>
    <s v="Qassim"/>
    <x v="6"/>
    <n v="44000"/>
    <n v="58000"/>
    <n v="40000"/>
  </r>
  <r>
    <n v="3552"/>
    <x v="3"/>
    <s v="Expedition"/>
    <n v="2006"/>
    <n v="19"/>
    <s v="Saudi"/>
    <s v="Grey"/>
    <s v="Semi Full"/>
    <n v="5.4"/>
    <s v="Gas"/>
    <x v="0"/>
    <n v="200000"/>
    <s v="Yanbu"/>
    <x v="2"/>
    <n v="12000"/>
    <n v="58000"/>
    <n v="55000"/>
  </r>
  <r>
    <n v="3553"/>
    <x v="8"/>
    <s v="Cadenza"/>
    <n v="2016"/>
    <n v="9"/>
    <s v="Saudi"/>
    <s v="White"/>
    <s v="Standard"/>
    <n v="3.5"/>
    <s v="Gas"/>
    <x v="0"/>
    <n v="130000"/>
    <s v="Riyadh"/>
    <x v="0"/>
    <n v="56000"/>
    <n v="58000"/>
    <n v="40000"/>
  </r>
  <r>
    <n v="3554"/>
    <x v="3"/>
    <s v="Explorer"/>
    <n v="2016"/>
    <n v="9"/>
    <s v="Other"/>
    <s v="White"/>
    <s v="Full"/>
    <n v="3.6"/>
    <s v="Gas"/>
    <x v="0"/>
    <n v="151000"/>
    <s v="Dammam"/>
    <x v="1"/>
    <n v="106000"/>
    <n v="58000"/>
    <n v="55000"/>
  </r>
  <r>
    <n v="3555"/>
    <x v="0"/>
    <s v="Land Cruiser"/>
    <n v="2012"/>
    <n v="13"/>
    <s v="Saudi"/>
    <s v="White"/>
    <s v="Full"/>
    <n v="4.5999999999999996"/>
    <s v="Gas"/>
    <x v="0"/>
    <n v="405000"/>
    <s v="Riyadh"/>
    <x v="0"/>
    <n v="97000"/>
    <n v="58000"/>
    <n v="65000"/>
  </r>
  <r>
    <n v="3556"/>
    <x v="0"/>
    <s v="Land Cruiser"/>
    <n v="2012"/>
    <n v="13"/>
    <s v="Saudi"/>
    <s v="White"/>
    <s v="Semi Full"/>
    <n v="6.6"/>
    <s v="Gas"/>
    <x v="1"/>
    <n v="109"/>
    <s v="Al-Baha"/>
    <x v="4"/>
    <n v="120000"/>
    <n v="58000"/>
    <n v="65000"/>
  </r>
  <r>
    <n v="3557"/>
    <x v="3"/>
    <s v="Taurus"/>
    <n v="2018"/>
    <n v="7"/>
    <s v="Other"/>
    <s v="Black"/>
    <s v="Semi Full"/>
    <n v="3.5"/>
    <s v="Gas"/>
    <x v="0"/>
    <n v="118000"/>
    <s v="Dammam"/>
    <x v="1"/>
    <n v="88000"/>
    <n v="58000"/>
    <n v="55000"/>
  </r>
  <r>
    <n v="3558"/>
    <x v="7"/>
    <s v="S"/>
    <n v="2017"/>
    <n v="8"/>
    <s v="Other"/>
    <s v="Navy"/>
    <s v="Full"/>
    <n v="3"/>
    <s v="Gas"/>
    <x v="0"/>
    <n v="53000"/>
    <s v="Riyadh"/>
    <x v="0"/>
    <n v="260000"/>
    <n v="58000"/>
    <n v="145000"/>
  </r>
  <r>
    <n v="3559"/>
    <x v="4"/>
    <s v="Z350"/>
    <n v="2006"/>
    <n v="19"/>
    <s v="Saudi"/>
    <s v="Golden"/>
    <s v="Semi Full"/>
    <n v="3.5"/>
    <s v="Gas"/>
    <x v="0"/>
    <n v="105342"/>
    <s v="Dammam"/>
    <x v="1"/>
    <n v="50000"/>
    <n v="58000"/>
    <n v="36500"/>
  </r>
  <r>
    <n v="3560"/>
    <x v="3"/>
    <s v="Explorer"/>
    <n v="2010"/>
    <n v="15"/>
    <s v="Saudi"/>
    <s v="Silver"/>
    <s v="Full"/>
    <n v="3.5"/>
    <s v="Gas"/>
    <x v="0"/>
    <n v="250000"/>
    <s v="Jeddah"/>
    <x v="3"/>
    <n v="21000"/>
    <n v="58000"/>
    <n v="55000"/>
  </r>
  <r>
    <n v="3561"/>
    <x v="4"/>
    <s v="Maxima"/>
    <n v="2004"/>
    <n v="21"/>
    <s v="Saudi"/>
    <s v="Silver"/>
    <s v="Full"/>
    <n v="3"/>
    <s v="Gas"/>
    <x v="0"/>
    <n v="230000"/>
    <s v="Riyadh"/>
    <x v="0"/>
    <n v="15000"/>
    <n v="58000"/>
    <n v="36500"/>
  </r>
  <r>
    <n v="3562"/>
    <x v="11"/>
    <s v="Traverse"/>
    <n v="2014"/>
    <n v="11"/>
    <s v="Unknown"/>
    <s v="Black"/>
    <s v="Standard"/>
    <n v="3.6"/>
    <s v="Gas"/>
    <x v="0"/>
    <n v="195000"/>
    <s v="Riyadh"/>
    <x v="0"/>
    <n v="42000"/>
    <n v="58000"/>
    <n v="60000"/>
  </r>
  <r>
    <n v="3563"/>
    <x v="0"/>
    <s v="Corolla"/>
    <n v="2018"/>
    <n v="7"/>
    <s v="Saudi"/>
    <s v="White"/>
    <s v="Standard"/>
    <n v="1.6"/>
    <s v="Gas"/>
    <x v="0"/>
    <n v="47286"/>
    <s v="Dammam"/>
    <x v="1"/>
    <n v="49000"/>
    <n v="58000"/>
    <n v="65000"/>
  </r>
  <r>
    <n v="3564"/>
    <x v="0"/>
    <s v="FJ"/>
    <n v="2017"/>
    <n v="8"/>
    <s v="Saudi"/>
    <s v="White"/>
    <s v="Semi Full"/>
    <n v="4"/>
    <s v="Gas"/>
    <x v="0"/>
    <n v="127000"/>
    <s v="Dammam"/>
    <x v="1"/>
    <n v="117000"/>
    <n v="58000"/>
    <n v="65000"/>
  </r>
  <r>
    <n v="3565"/>
    <x v="4"/>
    <s v="Patrol"/>
    <n v="2014"/>
    <n v="11"/>
    <s v="Saudi"/>
    <s v="White"/>
    <s v="Full"/>
    <n v="5.6"/>
    <s v="Gas"/>
    <x v="0"/>
    <n v="106000"/>
    <s v="Dammam"/>
    <x v="1"/>
    <n v="135000"/>
    <n v="58000"/>
    <n v="36500"/>
  </r>
  <r>
    <n v="3566"/>
    <x v="3"/>
    <s v="Taurus"/>
    <n v="2011"/>
    <n v="14"/>
    <s v="Saudi"/>
    <s v="Blue"/>
    <s v="Standard"/>
    <n v="4.5"/>
    <s v="Gas"/>
    <x v="0"/>
    <n v="301515"/>
    <s v="Al-Ahsa"/>
    <x v="1"/>
    <n v="26000"/>
    <n v="58000"/>
    <n v="55000"/>
  </r>
  <r>
    <n v="3567"/>
    <x v="6"/>
    <s v="CX9"/>
    <n v="2015"/>
    <n v="10"/>
    <s v="Saudi"/>
    <s v="Silver"/>
    <s v="Full"/>
    <n v="3.7"/>
    <s v="Gas"/>
    <x v="0"/>
    <n v="260000"/>
    <s v="Dammam"/>
    <x v="1"/>
    <n v="63000"/>
    <n v="58000"/>
    <n v="56000"/>
  </r>
  <r>
    <n v="3568"/>
    <x v="3"/>
    <s v="F150"/>
    <n v="2014"/>
    <n v="11"/>
    <s v="Saudi"/>
    <s v="Black"/>
    <s v="Full"/>
    <n v="3.2"/>
    <s v="Gas"/>
    <x v="0"/>
    <n v="200000"/>
    <s v="Qassim"/>
    <x v="6"/>
    <n v="58000"/>
    <n v="58000"/>
    <n v="55000"/>
  </r>
  <r>
    <n v="3569"/>
    <x v="13"/>
    <s v="Other"/>
    <n v="2009"/>
    <n v="16"/>
    <s v="Saudi"/>
    <s v="Orange"/>
    <s v="Full"/>
    <n v="1"/>
    <s v="Gas"/>
    <x v="1"/>
    <n v="32743"/>
    <s v="Jeddah"/>
    <x v="3"/>
    <n v="27500"/>
    <n v="58000"/>
    <n v="60500"/>
  </r>
  <r>
    <n v="3570"/>
    <x v="10"/>
    <s v="Accent"/>
    <n v="2018"/>
    <n v="7"/>
    <s v="Saudi"/>
    <s v="White"/>
    <s v="Standard"/>
    <n v="1.4"/>
    <s v="Gas"/>
    <x v="0"/>
    <n v="36200"/>
    <s v="Riyadh"/>
    <x v="0"/>
    <n v="36500"/>
    <n v="58000"/>
    <n v="42000"/>
  </r>
  <r>
    <n v="3571"/>
    <x v="10"/>
    <s v="Accent"/>
    <n v="2016"/>
    <n v="9"/>
    <s v="Saudi"/>
    <s v="White"/>
    <s v="Standard"/>
    <n v="1.6"/>
    <s v="Gas"/>
    <x v="0"/>
    <n v="214000"/>
    <s v="Riyadh"/>
    <x v="0"/>
    <n v="23500"/>
    <n v="58000"/>
    <n v="42000"/>
  </r>
  <r>
    <n v="3572"/>
    <x v="4"/>
    <s v="Sentra"/>
    <n v="2017"/>
    <n v="8"/>
    <s v="Saudi"/>
    <s v="White"/>
    <s v="Standard"/>
    <n v="1.6"/>
    <s v="Gas"/>
    <x v="0"/>
    <n v="50700"/>
    <s v="Riyadh"/>
    <x v="0"/>
    <n v="37000"/>
    <n v="58000"/>
    <n v="36500"/>
  </r>
  <r>
    <n v="3573"/>
    <x v="10"/>
    <s v="Elantra"/>
    <n v="2017"/>
    <n v="8"/>
    <s v="Saudi"/>
    <s v="White"/>
    <s v="Standard"/>
    <n v="2"/>
    <s v="Gas"/>
    <x v="0"/>
    <n v="145000"/>
    <s v="Jeddah"/>
    <x v="3"/>
    <n v="37000"/>
    <n v="58000"/>
    <n v="42000"/>
  </r>
  <r>
    <n v="3574"/>
    <x v="8"/>
    <s v="Cerato"/>
    <n v="2016"/>
    <n v="9"/>
    <s v="Saudi"/>
    <s v="White"/>
    <s v="Semi Full"/>
    <n v="1.6"/>
    <s v="Gas"/>
    <x v="0"/>
    <n v="12100"/>
    <s v="Qassim"/>
    <x v="6"/>
    <n v="30000"/>
    <n v="58000"/>
    <n v="40000"/>
  </r>
  <r>
    <n v="3575"/>
    <x v="3"/>
    <s v="Expedition"/>
    <n v="2013"/>
    <n v="12"/>
    <s v="Saudi"/>
    <s v="Another Color"/>
    <s v="Semi Full"/>
    <n v="5.4"/>
    <s v="Gas"/>
    <x v="0"/>
    <n v="174000"/>
    <s v="Al-Ahsa"/>
    <x v="1"/>
    <n v="50000"/>
    <n v="58000"/>
    <n v="55000"/>
  </r>
  <r>
    <n v="3576"/>
    <x v="0"/>
    <s v="Corolla"/>
    <n v="2009"/>
    <n v="16"/>
    <s v="Saudi"/>
    <s v="White"/>
    <s v="Semi Full"/>
    <n v="2.5"/>
    <s v="Gas"/>
    <x v="1"/>
    <n v="360"/>
    <s v="Jeddah"/>
    <x v="3"/>
    <n v="15000"/>
    <n v="58000"/>
    <n v="65000"/>
  </r>
  <r>
    <n v="3577"/>
    <x v="1"/>
    <s v="ES"/>
    <n v="2020"/>
    <n v="5"/>
    <s v="Saudi"/>
    <s v="Another Color"/>
    <s v="Full"/>
    <n v="3.5"/>
    <s v="Gas"/>
    <x v="0"/>
    <n v="29000"/>
    <s v="Jeddah"/>
    <x v="3"/>
    <n v="230000"/>
    <n v="58000"/>
    <n v="142000"/>
  </r>
  <r>
    <n v="3578"/>
    <x v="10"/>
    <s v="Accent"/>
    <n v="2019"/>
    <n v="6"/>
    <s v="Saudi"/>
    <s v="White"/>
    <s v="Standard"/>
    <n v="1.4"/>
    <s v="Gas"/>
    <x v="0"/>
    <n v="72000"/>
    <s v="Jeddah"/>
    <x v="3"/>
    <n v="36500"/>
    <n v="58000"/>
    <n v="42000"/>
  </r>
  <r>
    <n v="3579"/>
    <x v="3"/>
    <s v="Expedition"/>
    <n v="2012"/>
    <n v="13"/>
    <s v="Saudi"/>
    <s v="Grey"/>
    <s v="Full"/>
    <n v="5.4"/>
    <s v="Gas"/>
    <x v="0"/>
    <n v="179500"/>
    <s v="Jeddah"/>
    <x v="3"/>
    <n v="50000"/>
    <n v="58000"/>
    <n v="55000"/>
  </r>
  <r>
    <n v="3580"/>
    <x v="3"/>
    <s v="Expedition"/>
    <n v="2016"/>
    <n v="9"/>
    <s v="Saudi"/>
    <s v="Red"/>
    <s v="Standard"/>
    <n v="3.5"/>
    <s v="Gas"/>
    <x v="0"/>
    <n v="70263"/>
    <s v="Riyadh"/>
    <x v="0"/>
    <n v="89000"/>
    <n v="58000"/>
    <n v="55000"/>
  </r>
  <r>
    <n v="3581"/>
    <x v="21"/>
    <s v="Durango"/>
    <n v="2012"/>
    <n v="13"/>
    <s v="Saudi"/>
    <s v="White"/>
    <s v="Full"/>
    <n v="5.7"/>
    <s v="Gas"/>
    <x v="0"/>
    <n v="288000"/>
    <s v="Al-Medina"/>
    <x v="2"/>
    <n v="43000"/>
    <n v="58000"/>
    <n v="71000"/>
  </r>
  <r>
    <n v="3582"/>
    <x v="10"/>
    <s v="Accent"/>
    <n v="2016"/>
    <n v="9"/>
    <s v="Saudi"/>
    <s v="White"/>
    <s v="Standard"/>
    <n v="1.6"/>
    <s v="Gas"/>
    <x v="0"/>
    <n v="147000"/>
    <s v="Dammam"/>
    <x v="1"/>
    <n v="24000"/>
    <n v="58000"/>
    <n v="42000"/>
  </r>
  <r>
    <n v="3583"/>
    <x v="6"/>
    <s v="CX5"/>
    <n v="2021"/>
    <n v="4"/>
    <s v="Saudi"/>
    <s v="Blue"/>
    <s v="Full"/>
    <n v="2.5"/>
    <s v="Gas"/>
    <x v="0"/>
    <n v="4950"/>
    <s v="Makkah"/>
    <x v="3"/>
    <n v="117000"/>
    <n v="58000"/>
    <n v="56000"/>
  </r>
  <r>
    <n v="3584"/>
    <x v="26"/>
    <s v="Range Rover"/>
    <n v="2020"/>
    <n v="5"/>
    <s v="Saudi"/>
    <s v="White"/>
    <s v="Full"/>
    <n v="2"/>
    <s v="Gas"/>
    <x v="0"/>
    <n v="4200"/>
    <s v="Qassim"/>
    <x v="6"/>
    <n v="290000"/>
    <n v="58000"/>
    <n v="242500"/>
  </r>
  <r>
    <n v="3585"/>
    <x v="13"/>
    <s v="Accord"/>
    <n v="2017"/>
    <n v="8"/>
    <s v="Saudi"/>
    <s v="White"/>
    <s v="Semi Full"/>
    <n v="2.5"/>
    <s v="Gas"/>
    <x v="0"/>
    <n v="95000"/>
    <s v="Jeddah"/>
    <x v="3"/>
    <n v="78000"/>
    <n v="58000"/>
    <n v="60500"/>
  </r>
  <r>
    <n v="3586"/>
    <x v="10"/>
    <s v="Sonata"/>
    <n v="2019"/>
    <n v="6"/>
    <s v="Saudi"/>
    <s v="Black"/>
    <s v="Standard"/>
    <n v="2.4"/>
    <s v="Gas"/>
    <x v="0"/>
    <n v="127974"/>
    <s v="Riyadh"/>
    <x v="0"/>
    <n v="61500"/>
    <n v="58000"/>
    <n v="42000"/>
  </r>
  <r>
    <n v="3587"/>
    <x v="0"/>
    <s v="Yaris"/>
    <n v="2016"/>
    <n v="9"/>
    <s v="Saudi"/>
    <s v="White"/>
    <s v="Semi Full"/>
    <n v="1.5"/>
    <s v="Gas"/>
    <x v="0"/>
    <n v="155000"/>
    <s v="Jeddah"/>
    <x v="3"/>
    <n v="32000"/>
    <n v="58000"/>
    <n v="65000"/>
  </r>
  <r>
    <n v="3588"/>
    <x v="7"/>
    <s v="E"/>
    <n v="2014"/>
    <n v="11"/>
    <s v="Gulf Arabic"/>
    <s v="White"/>
    <s v="Standard"/>
    <n v="2"/>
    <s v="Gas"/>
    <x v="0"/>
    <n v="49000"/>
    <s v="Dammam"/>
    <x v="1"/>
    <n v="75000"/>
    <n v="58000"/>
    <n v="145000"/>
  </r>
  <r>
    <n v="3589"/>
    <x v="3"/>
    <s v="Expedition"/>
    <n v="2014"/>
    <n v="11"/>
    <s v="Saudi"/>
    <s v="White"/>
    <s v="Semi Full"/>
    <n v="5.4"/>
    <s v="Gas"/>
    <x v="0"/>
    <n v="140000"/>
    <s v="Aseer"/>
    <x v="4"/>
    <n v="36000"/>
    <n v="58000"/>
    <n v="55000"/>
  </r>
  <r>
    <n v="3590"/>
    <x v="5"/>
    <s v="Yukon"/>
    <n v="2010"/>
    <n v="15"/>
    <s v="Gulf Arabic"/>
    <s v="Golden"/>
    <s v="Semi Full"/>
    <n v="5.3"/>
    <s v="Gas"/>
    <x v="0"/>
    <n v="335000"/>
    <s v="Riyadh"/>
    <x v="0"/>
    <n v="32000"/>
    <n v="58000"/>
    <n v="72000"/>
  </r>
  <r>
    <n v="3591"/>
    <x v="25"/>
    <s v="Pajero"/>
    <n v="2016"/>
    <n v="9"/>
    <s v="Saudi"/>
    <s v="White"/>
    <s v="Standard"/>
    <n v="3.5"/>
    <s v="Gas"/>
    <x v="0"/>
    <n v="137000"/>
    <s v="Riyadh"/>
    <x v="0"/>
    <n v="55000"/>
    <n v="58000"/>
    <n v="54000"/>
  </r>
  <r>
    <n v="3592"/>
    <x v="8"/>
    <s v="Rio"/>
    <n v="2016"/>
    <n v="9"/>
    <s v="Gulf Arabic"/>
    <s v="White"/>
    <s v="Standard"/>
    <n v="1.4"/>
    <s v="Gas"/>
    <x v="0"/>
    <n v="180000"/>
    <s v="Riyadh"/>
    <x v="0"/>
    <n v="28000"/>
    <n v="58000"/>
    <n v="40000"/>
  </r>
  <r>
    <n v="3593"/>
    <x v="0"/>
    <s v="Camry"/>
    <n v="2010"/>
    <n v="15"/>
    <s v="Unknown"/>
    <s v="Silver"/>
    <s v="Standard"/>
    <n v="2.5"/>
    <s v="Gas"/>
    <x v="0"/>
    <n v="400000"/>
    <s v="Riyadh"/>
    <x v="0"/>
    <n v="22000"/>
    <n v="58000"/>
    <n v="65000"/>
  </r>
  <r>
    <n v="3594"/>
    <x v="3"/>
    <s v="Expedition"/>
    <n v="2020"/>
    <n v="5"/>
    <s v="Saudi"/>
    <s v="Silver"/>
    <s v="Full"/>
    <n v="3.5"/>
    <s v="Gas"/>
    <x v="0"/>
    <n v="5000"/>
    <s v="Riyadh"/>
    <x v="0"/>
    <n v="180000"/>
    <n v="58000"/>
    <n v="55000"/>
  </r>
  <r>
    <n v="3595"/>
    <x v="4"/>
    <s v="Sentra"/>
    <n v="2020"/>
    <n v="5"/>
    <s v="Saudi"/>
    <s v="White"/>
    <s v="Semi Full"/>
    <n v="1.6"/>
    <s v="Gas"/>
    <x v="0"/>
    <n v="7000"/>
    <s v="Aseer"/>
    <x v="4"/>
    <n v="55000"/>
    <n v="58000"/>
    <n v="36500"/>
  </r>
  <r>
    <n v="3596"/>
    <x v="11"/>
    <s v="Suburban"/>
    <n v="2017"/>
    <n v="8"/>
    <s v="Saudi"/>
    <s v="Another Color"/>
    <s v="Full"/>
    <n v="5.3"/>
    <s v="Gas"/>
    <x v="0"/>
    <n v="184000"/>
    <s v="Dammam"/>
    <x v="1"/>
    <n v="137000"/>
    <n v="58000"/>
    <n v="60000"/>
  </r>
  <r>
    <n v="3597"/>
    <x v="10"/>
    <s v="Accent"/>
    <n v="2019"/>
    <n v="6"/>
    <s v="Saudi"/>
    <s v="White"/>
    <s v="Standard"/>
    <n v="1.4"/>
    <s v="Gas"/>
    <x v="0"/>
    <n v="92000"/>
    <s v="Jeddah"/>
    <x v="3"/>
    <n v="36000"/>
    <n v="58000"/>
    <n v="42000"/>
  </r>
  <r>
    <n v="3598"/>
    <x v="17"/>
    <s v="H6"/>
    <n v="2020"/>
    <n v="5"/>
    <s v="Saudi"/>
    <s v="Grey"/>
    <s v="Full"/>
    <n v="2"/>
    <s v="Gas"/>
    <x v="0"/>
    <n v="16000"/>
    <s v="Riyadh"/>
    <x v="0"/>
    <n v="72000"/>
    <n v="58000"/>
    <n v="69000"/>
  </r>
  <r>
    <n v="3599"/>
    <x v="0"/>
    <s v="Land Cruiser"/>
    <n v="2016"/>
    <n v="9"/>
    <s v="Saudi"/>
    <s v="White"/>
    <s v="Full"/>
    <n v="5.7"/>
    <s v="Gas"/>
    <x v="0"/>
    <n v="1900"/>
    <s v="Jeddah"/>
    <x v="3"/>
    <n v="255000"/>
    <n v="58000"/>
    <n v="65000"/>
  </r>
  <r>
    <n v="3600"/>
    <x v="0"/>
    <s v="Yaris"/>
    <n v="2017"/>
    <n v="8"/>
    <s v="Saudi"/>
    <s v="Grey"/>
    <s v="Standard"/>
    <n v="1.4"/>
    <s v="Gas"/>
    <x v="0"/>
    <n v="125000"/>
    <s v="Riyadh"/>
    <x v="0"/>
    <n v="30000"/>
    <n v="58000"/>
    <n v="65000"/>
  </r>
  <r>
    <n v="3601"/>
    <x v="4"/>
    <s v="Pathfinder"/>
    <n v="2014"/>
    <n v="11"/>
    <s v="Saudi"/>
    <s v="Grey"/>
    <s v="Standard"/>
    <n v="3.5"/>
    <s v="Gas"/>
    <x v="0"/>
    <n v="367000"/>
    <s v="Dammam"/>
    <x v="1"/>
    <n v="37000"/>
    <n v="58000"/>
    <n v="36500"/>
  </r>
  <r>
    <n v="3602"/>
    <x v="0"/>
    <s v="Hilux"/>
    <n v="2020"/>
    <n v="5"/>
    <s v="Saudi"/>
    <s v="White"/>
    <s v="Full"/>
    <n v="2.4"/>
    <s v="Diesel"/>
    <x v="0"/>
    <n v="30000"/>
    <s v="Wadi Dawasir"/>
    <x v="0"/>
    <n v="147000"/>
    <n v="58000"/>
    <n v="65000"/>
  </r>
  <r>
    <n v="3603"/>
    <x v="35"/>
    <s v="Other"/>
    <n v="2020"/>
    <n v="5"/>
    <s v="Saudi"/>
    <s v="Grey"/>
    <s v="Full"/>
    <n v="5"/>
    <s v="Hybrid"/>
    <x v="0"/>
    <n v="18000"/>
    <s v="Khobar"/>
    <x v="1"/>
    <n v="375000"/>
    <n v="58000"/>
    <n v="138000"/>
  </r>
  <r>
    <n v="3604"/>
    <x v="0"/>
    <s v="Land Cruiser Pickup"/>
    <n v="2020"/>
    <n v="5"/>
    <s v="Saudi"/>
    <s v="Another Color"/>
    <s v="Full"/>
    <n v="4"/>
    <s v="Gas"/>
    <x v="1"/>
    <n v="18000"/>
    <s v="Dammam"/>
    <x v="1"/>
    <n v="140000"/>
    <n v="58000"/>
    <n v="65000"/>
  </r>
  <r>
    <n v="3605"/>
    <x v="3"/>
    <s v="Expedition"/>
    <n v="2013"/>
    <n v="12"/>
    <s v="Saudi"/>
    <s v="White"/>
    <s v="Semi Full"/>
    <n v="5.4"/>
    <s v="Gas"/>
    <x v="0"/>
    <n v="250000"/>
    <s v="Riyadh"/>
    <x v="0"/>
    <n v="50000"/>
    <n v="58000"/>
    <n v="55000"/>
  </r>
  <r>
    <n v="3606"/>
    <x v="0"/>
    <s v="Prado"/>
    <n v="2018"/>
    <n v="7"/>
    <s v="Gulf Arabic"/>
    <s v="White"/>
    <s v="Semi Full"/>
    <n v="4"/>
    <s v="Gas"/>
    <x v="0"/>
    <n v="24000"/>
    <s v="Riyadh"/>
    <x v="0"/>
    <n v="140000"/>
    <n v="58000"/>
    <n v="65000"/>
  </r>
  <r>
    <n v="3607"/>
    <x v="0"/>
    <s v="Avalon"/>
    <n v="2015"/>
    <n v="10"/>
    <s v="Saudi"/>
    <s v="White"/>
    <s v="Standard"/>
    <n v="3.5"/>
    <s v="Gas"/>
    <x v="0"/>
    <n v="249000"/>
    <s v="Riyadh"/>
    <x v="0"/>
    <n v="76000"/>
    <n v="58000"/>
    <n v="65000"/>
  </r>
  <r>
    <n v="3608"/>
    <x v="5"/>
    <s v="Sierra"/>
    <n v="2015"/>
    <n v="10"/>
    <s v="Saudi"/>
    <s v="Brown"/>
    <s v="Standard"/>
    <n v="5.3"/>
    <s v="Gas"/>
    <x v="0"/>
    <n v="167000"/>
    <s v="Dammam"/>
    <x v="1"/>
    <n v="77000"/>
    <n v="58000"/>
    <n v="72000"/>
  </r>
  <r>
    <n v="3609"/>
    <x v="23"/>
    <s v="A6"/>
    <n v="2016"/>
    <n v="9"/>
    <s v="Saudi"/>
    <s v="Another Color"/>
    <s v="Full"/>
    <n v="3"/>
    <s v="Gas"/>
    <x v="0"/>
    <n v="77000"/>
    <s v="Jeddah"/>
    <x v="3"/>
    <n v="90000"/>
    <n v="58000"/>
    <n v="91000"/>
  </r>
  <r>
    <n v="3610"/>
    <x v="7"/>
    <s v="ML"/>
    <n v="2013"/>
    <n v="12"/>
    <s v="Saudi"/>
    <s v="Black"/>
    <s v="Semi Full"/>
    <n v="3.3"/>
    <s v="Gas"/>
    <x v="0"/>
    <n v="165000"/>
    <s v="Riyadh"/>
    <x v="0"/>
    <n v="90000"/>
    <n v="58000"/>
    <n v="145000"/>
  </r>
  <r>
    <n v="3611"/>
    <x v="10"/>
    <s v="Accent"/>
    <n v="2019"/>
    <n v="6"/>
    <s v="Saudi"/>
    <s v="Another Color"/>
    <s v="Standard"/>
    <n v="1.4"/>
    <s v="Gas"/>
    <x v="0"/>
    <n v="102650"/>
    <s v="Riyadh"/>
    <x v="0"/>
    <n v="37500"/>
    <n v="58000"/>
    <n v="42000"/>
  </r>
  <r>
    <n v="3612"/>
    <x v="21"/>
    <s v="Durango"/>
    <n v="2013"/>
    <n v="12"/>
    <s v="Saudi"/>
    <s v="Navy"/>
    <s v="Standard"/>
    <n v="3.6"/>
    <s v="Gas"/>
    <x v="0"/>
    <n v="115458"/>
    <s v="Jeddah"/>
    <x v="3"/>
    <n v="50000"/>
    <n v="58000"/>
    <n v="71000"/>
  </r>
  <r>
    <n v="3613"/>
    <x v="4"/>
    <s v="Altima"/>
    <n v="2017"/>
    <n v="8"/>
    <s v="Saudi"/>
    <s v="White"/>
    <s v="Semi Full"/>
    <n v="3"/>
    <s v="Gas"/>
    <x v="0"/>
    <n v="85000"/>
    <s v="Riyadh"/>
    <x v="0"/>
    <n v="58000"/>
    <n v="58000"/>
    <n v="36500"/>
  </r>
  <r>
    <n v="3614"/>
    <x v="4"/>
    <s v="Sentra"/>
    <n v="2017"/>
    <n v="8"/>
    <s v="Saudi"/>
    <s v="Grey"/>
    <s v="Semi Full"/>
    <n v="1.6"/>
    <s v="Gas"/>
    <x v="0"/>
    <n v="55005"/>
    <s v="Jeddah"/>
    <x v="3"/>
    <n v="1139"/>
    <n v="58000"/>
    <n v="36500"/>
  </r>
  <r>
    <n v="3615"/>
    <x v="10"/>
    <s v="Elantra"/>
    <n v="2015"/>
    <n v="10"/>
    <s v="Saudi"/>
    <s v="White"/>
    <s v="Full"/>
    <n v="2"/>
    <s v="Gas"/>
    <x v="0"/>
    <n v="112000"/>
    <s v="Arar"/>
    <x v="10"/>
    <n v="32000"/>
    <n v="58000"/>
    <n v="42000"/>
  </r>
  <r>
    <n v="3616"/>
    <x v="7"/>
    <s v="SEL"/>
    <n v="1991"/>
    <n v="34"/>
    <s v="Other"/>
    <s v="Navy"/>
    <s v="Full"/>
    <n v="5.6"/>
    <s v="Gas"/>
    <x v="0"/>
    <n v="17000"/>
    <s v="Jeddah"/>
    <x v="3"/>
    <n v="100000"/>
    <n v="58000"/>
    <n v="145000"/>
  </r>
  <r>
    <n v="3617"/>
    <x v="6"/>
    <n v="6"/>
    <n v="2021"/>
    <n v="4"/>
    <s v="Saudi"/>
    <s v="Silver"/>
    <s v="Full"/>
    <n v="2.5"/>
    <s v="Gas"/>
    <x v="0"/>
    <n v="14500"/>
    <s v="Jeddah"/>
    <x v="3"/>
    <n v="106000"/>
    <n v="58000"/>
    <n v="56000"/>
  </r>
  <r>
    <n v="3618"/>
    <x v="1"/>
    <s v="NX"/>
    <n v="2020"/>
    <n v="5"/>
    <s v="Saudi"/>
    <s v="White"/>
    <s v="Full"/>
    <n v="2"/>
    <s v="Gas"/>
    <x v="0"/>
    <n v="4100"/>
    <s v="Jeddah"/>
    <x v="3"/>
    <n v="170000"/>
    <n v="58000"/>
    <n v="142000"/>
  </r>
  <r>
    <n v="3619"/>
    <x v="0"/>
    <s v="Hilux"/>
    <n v="2015"/>
    <n v="10"/>
    <s v="Saudi"/>
    <s v="White"/>
    <s v="Full"/>
    <n v="2.7"/>
    <s v="Gas"/>
    <x v="1"/>
    <n v="328000"/>
    <s v="Qassim"/>
    <x v="6"/>
    <n v="66000"/>
    <n v="58000"/>
    <n v="65000"/>
  </r>
  <r>
    <n v="3620"/>
    <x v="0"/>
    <s v="Yaris"/>
    <n v="2018"/>
    <n v="7"/>
    <s v="Saudi"/>
    <s v="Silver"/>
    <s v="Standard"/>
    <n v="1.5"/>
    <s v="Gas"/>
    <x v="0"/>
    <n v="134000"/>
    <s v="Jeddah"/>
    <x v="3"/>
    <n v="36000"/>
    <n v="58000"/>
    <n v="65000"/>
  </r>
  <r>
    <n v="3621"/>
    <x v="6"/>
    <n v="3"/>
    <n v="2016"/>
    <n v="9"/>
    <s v="Gulf Arabic"/>
    <s v="Silver"/>
    <s v="Semi Full"/>
    <n v="1.6"/>
    <s v="Gas"/>
    <x v="0"/>
    <n v="130000"/>
    <s v="Al-Medina"/>
    <x v="2"/>
    <n v="48000"/>
    <n v="58000"/>
    <n v="56000"/>
  </r>
  <r>
    <n v="3622"/>
    <x v="0"/>
    <s v="Land Cruiser 70"/>
    <n v="2014"/>
    <n v="11"/>
    <s v="Saudi"/>
    <s v="Another Color"/>
    <s v="Semi Full"/>
    <n v="4"/>
    <s v="Gas"/>
    <x v="1"/>
    <n v="70000"/>
    <s v="Dammam"/>
    <x v="1"/>
    <n v="69000"/>
    <n v="58000"/>
    <n v="65000"/>
  </r>
  <r>
    <n v="3623"/>
    <x v="13"/>
    <s v="Odyssey"/>
    <n v="2015"/>
    <n v="10"/>
    <s v="Saudi"/>
    <s v="White"/>
    <s v="Standard"/>
    <n v="3.5"/>
    <s v="Gas"/>
    <x v="0"/>
    <n v="153000"/>
    <s v="Dammam"/>
    <x v="1"/>
    <n v="60000"/>
    <n v="58000"/>
    <n v="60500"/>
  </r>
  <r>
    <n v="3624"/>
    <x v="7"/>
    <s v="C"/>
    <n v="2019"/>
    <n v="6"/>
    <s v="Other"/>
    <s v="Black"/>
    <s v="Semi Full"/>
    <n v="2"/>
    <s v="Gas"/>
    <x v="0"/>
    <n v="22000"/>
    <s v="Dammam"/>
    <x v="1"/>
    <n v="180000"/>
    <n v="58000"/>
    <n v="145000"/>
  </r>
  <r>
    <n v="3625"/>
    <x v="1"/>
    <s v="IS"/>
    <n v="2020"/>
    <n v="5"/>
    <s v="Gulf Arabic"/>
    <s v="Grey"/>
    <s v="Full"/>
    <n v="3"/>
    <s v="Gas"/>
    <x v="0"/>
    <n v="10000"/>
    <s v="Dammam"/>
    <x v="1"/>
    <n v="197000"/>
    <n v="58000"/>
    <n v="142000"/>
  </r>
  <r>
    <n v="3626"/>
    <x v="10"/>
    <s v="Sonata"/>
    <n v="2017"/>
    <n v="8"/>
    <s v="Saudi"/>
    <s v="White"/>
    <s v="Standard"/>
    <n v="2.4"/>
    <s v="Gas"/>
    <x v="0"/>
    <n v="135000"/>
    <s v="Jeddah"/>
    <x v="3"/>
    <n v="45000"/>
    <n v="58000"/>
    <n v="42000"/>
  </r>
  <r>
    <n v="3627"/>
    <x v="4"/>
    <s v="Altima"/>
    <n v="2017"/>
    <n v="8"/>
    <s v="Saudi"/>
    <s v="White"/>
    <s v="Standard"/>
    <n v="2.5"/>
    <s v="Gas"/>
    <x v="0"/>
    <n v="88000"/>
    <s v="Jeddah"/>
    <x v="3"/>
    <n v="37000"/>
    <n v="58000"/>
    <n v="36500"/>
  </r>
  <r>
    <n v="3628"/>
    <x v="13"/>
    <s v="Civic"/>
    <n v="2020"/>
    <n v="5"/>
    <s v="Saudi"/>
    <s v="Silver"/>
    <s v="Semi Full"/>
    <n v="1.6"/>
    <s v="Gas"/>
    <x v="0"/>
    <n v="25000"/>
    <s v="Dammam"/>
    <x v="1"/>
    <n v="68000"/>
    <n v="58000"/>
    <n v="60500"/>
  </r>
  <r>
    <n v="3629"/>
    <x v="10"/>
    <s v="Accent"/>
    <n v="2018"/>
    <n v="7"/>
    <s v="Saudi"/>
    <s v="White"/>
    <s v="Standard"/>
    <n v="1.4"/>
    <s v="Gas"/>
    <x v="0"/>
    <n v="135000"/>
    <s v="Dammam"/>
    <x v="1"/>
    <n v="30000"/>
    <n v="58000"/>
    <n v="42000"/>
  </r>
  <r>
    <n v="3630"/>
    <x v="4"/>
    <s v="Navara"/>
    <n v="2015"/>
    <n v="10"/>
    <s v="Saudi"/>
    <s v="White"/>
    <s v="Semi Full"/>
    <n v="2"/>
    <s v="Gas"/>
    <x v="1"/>
    <n v="45000"/>
    <s v="Riyadh"/>
    <x v="0"/>
    <n v="50000"/>
    <n v="58000"/>
    <n v="36500"/>
  </r>
  <r>
    <n v="3631"/>
    <x v="0"/>
    <s v="Prado"/>
    <n v="2016"/>
    <n v="9"/>
    <s v="Saudi"/>
    <s v="White"/>
    <s v="Standard"/>
    <n v="4"/>
    <s v="Gas"/>
    <x v="0"/>
    <n v="74000"/>
    <s v="Jeddah"/>
    <x v="3"/>
    <n v="120000"/>
    <n v="58000"/>
    <n v="65000"/>
  </r>
  <r>
    <n v="3632"/>
    <x v="39"/>
    <s v="D-MAX"/>
    <n v="2020"/>
    <n v="5"/>
    <s v="Saudi"/>
    <s v="White"/>
    <s v="Full"/>
    <n v="3"/>
    <s v="Diesel"/>
    <x v="0"/>
    <n v="37000"/>
    <s v="Qassim"/>
    <x v="6"/>
    <n v="125000"/>
    <n v="58000"/>
    <n v="55500"/>
  </r>
  <r>
    <n v="3633"/>
    <x v="11"/>
    <s v="Tahoe"/>
    <n v="2018"/>
    <n v="7"/>
    <s v="Other"/>
    <s v="Black"/>
    <s v="Semi Full"/>
    <n v="3"/>
    <s v="Gas"/>
    <x v="0"/>
    <n v="127000"/>
    <s v="Dammam"/>
    <x v="1"/>
    <n v="159000"/>
    <n v="58000"/>
    <n v="60000"/>
  </r>
  <r>
    <n v="3634"/>
    <x v="11"/>
    <s v="Tahoe"/>
    <n v="2015"/>
    <n v="10"/>
    <s v="Saudi"/>
    <s v="Golden"/>
    <s v="Full"/>
    <n v="5.6"/>
    <s v="Gas"/>
    <x v="0"/>
    <n v="188000"/>
    <s v="Riyadh"/>
    <x v="0"/>
    <n v="99500"/>
    <n v="58000"/>
    <n v="60000"/>
  </r>
  <r>
    <n v="3635"/>
    <x v="0"/>
    <s v="Land Cruiser"/>
    <n v="2020"/>
    <n v="5"/>
    <s v="Saudi"/>
    <s v="White"/>
    <s v="Full"/>
    <n v="4.5999999999999996"/>
    <s v="Gas"/>
    <x v="0"/>
    <n v="46800"/>
    <s v="Dammam"/>
    <x v="1"/>
    <n v="257000"/>
    <n v="58000"/>
    <n v="65000"/>
  </r>
  <r>
    <n v="3636"/>
    <x v="0"/>
    <s v="Camry"/>
    <n v="2015"/>
    <n v="10"/>
    <s v="Saudi"/>
    <s v="White"/>
    <s v="Standard"/>
    <n v="2.5"/>
    <s v="Gas"/>
    <x v="0"/>
    <n v="216902"/>
    <s v="Dammam"/>
    <x v="1"/>
    <n v="48000"/>
    <n v="58000"/>
    <n v="65000"/>
  </r>
  <r>
    <n v="3637"/>
    <x v="4"/>
    <s v="Maxima"/>
    <n v="2000"/>
    <n v="25"/>
    <s v="Saudi"/>
    <s v="Silver"/>
    <s v="Standard"/>
    <n v="3.5"/>
    <s v="Gas"/>
    <x v="1"/>
    <n v="400000"/>
    <s v="Jeddah"/>
    <x v="3"/>
    <n v="12500"/>
    <n v="58000"/>
    <n v="36500"/>
  </r>
  <r>
    <n v="3638"/>
    <x v="4"/>
    <s v="Sunny"/>
    <n v="2019"/>
    <n v="6"/>
    <s v="Saudi"/>
    <s v="White"/>
    <s v="Standard"/>
    <n v="1.5"/>
    <s v="Gas"/>
    <x v="0"/>
    <n v="77000"/>
    <s v="Dammam"/>
    <x v="1"/>
    <n v="28500"/>
    <n v="58000"/>
    <n v="36500"/>
  </r>
  <r>
    <n v="3639"/>
    <x v="4"/>
    <s v="Patrol"/>
    <n v="1992"/>
    <n v="33"/>
    <s v="Saudi"/>
    <s v="White"/>
    <s v="Standard"/>
    <n v="4.5999999999999996"/>
    <s v="Gas"/>
    <x v="1"/>
    <n v="357000"/>
    <s v="Dammam"/>
    <x v="1"/>
    <n v="27000"/>
    <n v="58000"/>
    <n v="36500"/>
  </r>
  <r>
    <n v="3640"/>
    <x v="11"/>
    <s v="Impala"/>
    <n v="2015"/>
    <n v="10"/>
    <s v="Saudi"/>
    <s v="Blue"/>
    <s v="Full"/>
    <n v="3.6"/>
    <s v="Gas"/>
    <x v="0"/>
    <n v="212000"/>
    <s v="Riyadh"/>
    <x v="0"/>
    <n v="64000"/>
    <n v="58000"/>
    <n v="60000"/>
  </r>
  <r>
    <n v="3641"/>
    <x v="7"/>
    <s v="SEL"/>
    <n v="1990"/>
    <n v="35"/>
    <s v="Other"/>
    <s v="Red"/>
    <s v="Full"/>
    <n v="6.2"/>
    <s v="Gas"/>
    <x v="0"/>
    <n v="79000"/>
    <s v="Dammam"/>
    <x v="1"/>
    <n v="115000"/>
    <n v="58000"/>
    <n v="145000"/>
  </r>
  <r>
    <n v="3642"/>
    <x v="26"/>
    <s v="Range Rover"/>
    <n v="2016"/>
    <n v="9"/>
    <s v="Saudi"/>
    <s v="White"/>
    <s v="Full"/>
    <n v="4"/>
    <s v="Gas"/>
    <x v="0"/>
    <n v="139000"/>
    <s v="Dammam"/>
    <x v="1"/>
    <n v="288000"/>
    <n v="58000"/>
    <n v="242500"/>
  </r>
  <r>
    <n v="3643"/>
    <x v="13"/>
    <s v="Accord"/>
    <n v="2019"/>
    <n v="6"/>
    <s v="Saudi"/>
    <s v="White"/>
    <s v="Semi Full"/>
    <n v="2"/>
    <s v="Gas"/>
    <x v="0"/>
    <n v="18000"/>
    <s v="Jeddah"/>
    <x v="3"/>
    <n v="95000"/>
    <n v="58000"/>
    <n v="60500"/>
  </r>
  <r>
    <n v="3644"/>
    <x v="0"/>
    <s v="Corolla"/>
    <n v="2018"/>
    <n v="7"/>
    <s v="Saudi"/>
    <s v="White"/>
    <s v="Standard"/>
    <n v="1.6"/>
    <s v="Gas"/>
    <x v="0"/>
    <n v="57000"/>
    <s v="Dammam"/>
    <x v="1"/>
    <n v="45000"/>
    <n v="58000"/>
    <n v="65000"/>
  </r>
  <r>
    <n v="3645"/>
    <x v="0"/>
    <s v="Land Cruiser"/>
    <n v="2004"/>
    <n v="21"/>
    <s v="Saudi"/>
    <s v="Black"/>
    <s v="Standard"/>
    <n v="4"/>
    <s v="Gas"/>
    <x v="1"/>
    <n v="440000"/>
    <s v="Dammam"/>
    <x v="1"/>
    <n v="65000"/>
    <n v="58000"/>
    <n v="65000"/>
  </r>
  <r>
    <n v="3646"/>
    <x v="0"/>
    <s v="Camry"/>
    <n v="2017"/>
    <n v="8"/>
    <s v="Gulf Arabic"/>
    <s v="White"/>
    <s v="Semi Full"/>
    <n v="2.5"/>
    <s v="Gas"/>
    <x v="0"/>
    <n v="120500"/>
    <s v="Dammam"/>
    <x v="1"/>
    <n v="50000"/>
    <n v="58000"/>
    <n v="65000"/>
  </r>
  <r>
    <n v="3647"/>
    <x v="0"/>
    <s v="Corolla"/>
    <n v="2017"/>
    <n v="8"/>
    <s v="Saudi"/>
    <s v="Golden"/>
    <s v="Semi Full"/>
    <n v="1.6"/>
    <s v="Gas"/>
    <x v="0"/>
    <n v="107000"/>
    <s v="Riyadh"/>
    <x v="0"/>
    <n v="39000"/>
    <n v="58000"/>
    <n v="65000"/>
  </r>
  <r>
    <n v="3648"/>
    <x v="3"/>
    <s v="Expedition"/>
    <n v="2014"/>
    <n v="11"/>
    <s v="Saudi"/>
    <s v="Grey"/>
    <s v="Standard"/>
    <n v="5.7"/>
    <s v="Gas"/>
    <x v="0"/>
    <n v="190700"/>
    <s v="Riyadh"/>
    <x v="0"/>
    <n v="59000"/>
    <n v="58000"/>
    <n v="55000"/>
  </r>
  <r>
    <n v="3649"/>
    <x v="0"/>
    <s v="Camry"/>
    <n v="2019"/>
    <n v="6"/>
    <s v="Saudi"/>
    <s v="White"/>
    <s v="Full"/>
    <n v="2.5"/>
    <s v="Hybrid"/>
    <x v="0"/>
    <n v="97000"/>
    <s v="Dammam"/>
    <x v="1"/>
    <n v="90000"/>
    <n v="58000"/>
    <n v="65000"/>
  </r>
  <r>
    <n v="3650"/>
    <x v="4"/>
    <s v="Sunny"/>
    <n v="2019"/>
    <n v="6"/>
    <s v="Saudi"/>
    <s v="Brown"/>
    <s v="Standard"/>
    <n v="1.5"/>
    <s v="Gas"/>
    <x v="0"/>
    <n v="42000"/>
    <s v="Dammam"/>
    <x v="1"/>
    <n v="34000"/>
    <n v="58000"/>
    <n v="36500"/>
  </r>
  <r>
    <n v="3651"/>
    <x v="26"/>
    <s v="Range Rover"/>
    <n v="2018"/>
    <n v="7"/>
    <s v="Saudi"/>
    <s v="White"/>
    <s v="Full"/>
    <n v="5"/>
    <s v="Gas"/>
    <x v="0"/>
    <n v="39000"/>
    <s v="Jeddah"/>
    <x v="3"/>
    <n v="150000"/>
    <n v="58000"/>
    <n v="242500"/>
  </r>
  <r>
    <n v="3652"/>
    <x v="0"/>
    <s v="Land Cruiser Pickup"/>
    <n v="2016"/>
    <n v="9"/>
    <s v="Saudi"/>
    <s v="Another Color"/>
    <s v="Full"/>
    <n v="4"/>
    <s v="Gas"/>
    <x v="1"/>
    <n v="26000"/>
    <s v="Jeddah"/>
    <x v="3"/>
    <n v="115000"/>
    <n v="58000"/>
    <n v="65000"/>
  </r>
  <r>
    <n v="3653"/>
    <x v="3"/>
    <s v="Mustang"/>
    <n v="2019"/>
    <n v="6"/>
    <s v="Other"/>
    <s v="Red"/>
    <s v="Full"/>
    <n v="2.2999999999999998"/>
    <s v="Gas"/>
    <x v="0"/>
    <n v="86000"/>
    <s v="Jeddah"/>
    <x v="3"/>
    <n v="125000"/>
    <n v="58000"/>
    <n v="55000"/>
  </r>
  <r>
    <n v="3654"/>
    <x v="0"/>
    <s v="Land Cruiser"/>
    <n v="2015"/>
    <n v="10"/>
    <s v="Saudi"/>
    <s v="White"/>
    <s v="Full"/>
    <n v="4.5999999999999996"/>
    <s v="Gas"/>
    <x v="0"/>
    <n v="87300"/>
    <s v="Dammam"/>
    <x v="1"/>
    <n v="175000"/>
    <n v="58000"/>
    <n v="65000"/>
  </r>
  <r>
    <n v="3655"/>
    <x v="2"/>
    <s v="Grand Cherokee"/>
    <n v="2013"/>
    <n v="12"/>
    <s v="Saudi"/>
    <s v="Grey"/>
    <s v="Full"/>
    <n v="5.7"/>
    <s v="Gas"/>
    <x v="0"/>
    <n v="77000"/>
    <s v="Dammam"/>
    <x v="1"/>
    <n v="77000"/>
    <n v="58000"/>
    <n v="83000"/>
  </r>
  <r>
    <n v="3656"/>
    <x v="3"/>
    <s v="Expedition"/>
    <n v="2014"/>
    <n v="11"/>
    <s v="Saudi"/>
    <s v="Grey"/>
    <s v="Semi Full"/>
    <n v="5.4"/>
    <s v="Gas"/>
    <x v="0"/>
    <n v="320000"/>
    <s v="Dammam"/>
    <x v="1"/>
    <n v="55000"/>
    <n v="58000"/>
    <n v="55000"/>
  </r>
  <r>
    <n v="3657"/>
    <x v="3"/>
    <s v="Expedition"/>
    <n v="2016"/>
    <n v="9"/>
    <s v="Saudi"/>
    <s v="Grey"/>
    <s v="Standard"/>
    <n v="5.4"/>
    <s v="Gas"/>
    <x v="0"/>
    <n v="172000"/>
    <s v="Al-Ahsa"/>
    <x v="1"/>
    <n v="76000"/>
    <n v="58000"/>
    <n v="55000"/>
  </r>
  <r>
    <n v="3658"/>
    <x v="10"/>
    <s v="Azera"/>
    <n v="2015"/>
    <n v="10"/>
    <s v="Saudi"/>
    <s v="Silver"/>
    <s v="Full"/>
    <n v="3.5"/>
    <s v="Gas"/>
    <x v="0"/>
    <n v="215515"/>
    <s v="Riyadh"/>
    <x v="0"/>
    <n v="42000"/>
    <n v="58000"/>
    <n v="42000"/>
  </r>
  <r>
    <n v="3659"/>
    <x v="0"/>
    <s v="Rav4"/>
    <n v="2017"/>
    <n v="8"/>
    <s v="Saudi"/>
    <s v="White"/>
    <s v="Semi Full"/>
    <n v="2.5"/>
    <s v="Gas"/>
    <x v="0"/>
    <n v="162000"/>
    <s v="Jeddah"/>
    <x v="3"/>
    <n v="60000"/>
    <n v="58000"/>
    <n v="65000"/>
  </r>
  <r>
    <n v="3660"/>
    <x v="0"/>
    <s v="Yaris"/>
    <n v="2016"/>
    <n v="9"/>
    <s v="Saudi"/>
    <s v="White"/>
    <s v="Standard"/>
    <n v="1.5"/>
    <s v="Gas"/>
    <x v="0"/>
    <n v="126000"/>
    <s v="Dammam"/>
    <x v="1"/>
    <n v="28000"/>
    <n v="58000"/>
    <n v="65000"/>
  </r>
  <r>
    <n v="3661"/>
    <x v="11"/>
    <s v="Suburban"/>
    <n v="2015"/>
    <n v="10"/>
    <s v="Saudi"/>
    <s v="Another Color"/>
    <s v="Full"/>
    <n v="5.3"/>
    <s v="Gas"/>
    <x v="0"/>
    <n v="70000"/>
    <s v="Al-Baha"/>
    <x v="4"/>
    <n v="160000"/>
    <n v="58000"/>
    <n v="60000"/>
  </r>
  <r>
    <n v="3662"/>
    <x v="1"/>
    <s v="LX"/>
    <n v="2013"/>
    <n v="12"/>
    <s v="Saudi"/>
    <s v="Golden"/>
    <s v="Full"/>
    <n v="5.7"/>
    <s v="Gas"/>
    <x v="0"/>
    <n v="256000"/>
    <s v="Riyadh"/>
    <x v="0"/>
    <n v="155000"/>
    <n v="58000"/>
    <n v="142000"/>
  </r>
  <r>
    <n v="3663"/>
    <x v="3"/>
    <s v="Taurus"/>
    <n v="2017"/>
    <n v="8"/>
    <s v="Saudi"/>
    <s v="White"/>
    <s v="Standard"/>
    <n v="3.5"/>
    <s v="Gas"/>
    <x v="0"/>
    <n v="158039"/>
    <s v="Riyadh"/>
    <x v="0"/>
    <n v="75000"/>
    <n v="58000"/>
    <n v="55000"/>
  </r>
  <r>
    <n v="3664"/>
    <x v="9"/>
    <s v="Grand Vitara"/>
    <n v="2013"/>
    <n v="12"/>
    <s v="Saudi"/>
    <s v="White"/>
    <s v="Semi Full"/>
    <n v="2"/>
    <s v="Gas"/>
    <x v="1"/>
    <n v="16000"/>
    <s v="Riyadh"/>
    <x v="0"/>
    <n v="35000"/>
    <n v="58000"/>
    <n v="28000"/>
  </r>
  <r>
    <n v="3665"/>
    <x v="0"/>
    <s v="Hiace"/>
    <n v="2016"/>
    <n v="9"/>
    <s v="Saudi"/>
    <s v="White"/>
    <s v="Standard"/>
    <n v="2.7"/>
    <s v="Gas"/>
    <x v="1"/>
    <n v="184000"/>
    <s v="Riyadh"/>
    <x v="0"/>
    <n v="70000"/>
    <n v="58000"/>
    <n v="65000"/>
  </r>
  <r>
    <n v="3666"/>
    <x v="33"/>
    <s v="S300"/>
    <n v="2015"/>
    <n v="10"/>
    <s v="Other"/>
    <s v="White"/>
    <s v="Semi Full"/>
    <n v="3.6"/>
    <s v="Gas"/>
    <x v="0"/>
    <n v="109000"/>
    <s v="Dammam"/>
    <x v="1"/>
    <n v="74000"/>
    <n v="58000"/>
    <n v="70000"/>
  </r>
  <r>
    <n v="3667"/>
    <x v="5"/>
    <s v="Suburban"/>
    <n v="2004"/>
    <n v="21"/>
    <s v="Saudi"/>
    <s v="Oily"/>
    <s v="Standard"/>
    <n v="5.3"/>
    <s v="Gas"/>
    <x v="0"/>
    <n v="300000"/>
    <s v="Riyadh"/>
    <x v="0"/>
    <n v="8000"/>
    <n v="58000"/>
    <n v="72000"/>
  </r>
  <r>
    <n v="3668"/>
    <x v="3"/>
    <s v="Taurus"/>
    <n v="2017"/>
    <n v="8"/>
    <s v="Saudi"/>
    <s v="White"/>
    <s v="Semi Full"/>
    <n v="2.5"/>
    <s v="Gas"/>
    <x v="0"/>
    <n v="116000"/>
    <s v="Qassim"/>
    <x v="6"/>
    <n v="75000"/>
    <n v="58000"/>
    <n v="55000"/>
  </r>
  <r>
    <n v="3669"/>
    <x v="3"/>
    <s v="Expedition"/>
    <n v="2021"/>
    <n v="4"/>
    <s v="Saudi"/>
    <s v="Another Color"/>
    <s v="Semi Full"/>
    <n v="1.6"/>
    <s v="Gas"/>
    <x v="0"/>
    <n v="2500"/>
    <s v="Aseer"/>
    <x v="4"/>
    <n v="207000"/>
    <n v="58000"/>
    <n v="55000"/>
  </r>
  <r>
    <n v="3670"/>
    <x v="7"/>
    <s v="Viano"/>
    <n v="2015"/>
    <n v="10"/>
    <s v="Saudi"/>
    <s v="Blue"/>
    <s v="Full"/>
    <n v="3.5"/>
    <s v="Gas"/>
    <x v="0"/>
    <n v="119000"/>
    <s v="Al-Medina"/>
    <x v="2"/>
    <n v="99000"/>
    <n v="58000"/>
    <n v="145000"/>
  </r>
  <r>
    <n v="3671"/>
    <x v="16"/>
    <s v="XJ"/>
    <n v="2015"/>
    <n v="10"/>
    <s v="Saudi"/>
    <s v="White"/>
    <s v="Full"/>
    <n v="3"/>
    <s v="Gas"/>
    <x v="0"/>
    <n v="57000"/>
    <s v="Jeddah"/>
    <x v="3"/>
    <n v="180000"/>
    <n v="58000"/>
    <n v="155000"/>
  </r>
  <r>
    <n v="3672"/>
    <x v="33"/>
    <s v="C300"/>
    <n v="2013"/>
    <n v="12"/>
    <s v="Other"/>
    <s v="Blue"/>
    <s v="Full"/>
    <n v="5.7"/>
    <s v="Gas"/>
    <x v="0"/>
    <n v="178000"/>
    <s v="Dammam"/>
    <x v="1"/>
    <n v="45000"/>
    <n v="58000"/>
    <n v="70000"/>
  </r>
  <r>
    <n v="3673"/>
    <x v="11"/>
    <s v="Silverado"/>
    <n v="2016"/>
    <n v="9"/>
    <s v="Saudi"/>
    <s v="Silver"/>
    <s v="Semi Full"/>
    <n v="5.3"/>
    <s v="Gas"/>
    <x v="0"/>
    <n v="179000"/>
    <s v="Hail"/>
    <x v="8"/>
    <n v="95000"/>
    <n v="58000"/>
    <n v="60000"/>
  </r>
  <r>
    <n v="3674"/>
    <x v="0"/>
    <s v="Camry"/>
    <n v="2001"/>
    <n v="24"/>
    <s v="Saudi"/>
    <s v="White"/>
    <s v="Full"/>
    <n v="4"/>
    <s v="Gas"/>
    <x v="1"/>
    <n v="350000"/>
    <s v="Jeddah"/>
    <x v="3"/>
    <n v="25000"/>
    <n v="58000"/>
    <n v="65000"/>
  </r>
  <r>
    <n v="3675"/>
    <x v="0"/>
    <s v="Yaris"/>
    <n v="2017"/>
    <n v="8"/>
    <s v="Saudi"/>
    <s v="Brown"/>
    <s v="Standard"/>
    <n v="1.3"/>
    <s v="Gas"/>
    <x v="0"/>
    <n v="201000"/>
    <s v="Dammam"/>
    <x v="1"/>
    <n v="35000"/>
    <n v="58000"/>
    <n v="65000"/>
  </r>
  <r>
    <n v="3676"/>
    <x v="10"/>
    <s v="Tucson"/>
    <n v="2018"/>
    <n v="7"/>
    <s v="Saudi"/>
    <s v="Blue"/>
    <s v="Standard"/>
    <n v="2"/>
    <s v="Gas"/>
    <x v="0"/>
    <n v="143479"/>
    <s v="Riyadh"/>
    <x v="0"/>
    <n v="61500"/>
    <n v="58000"/>
    <n v="42000"/>
  </r>
  <r>
    <n v="3677"/>
    <x v="0"/>
    <s v="Land Cruiser"/>
    <n v="2014"/>
    <n v="11"/>
    <s v="Gulf Arabic"/>
    <s v="White"/>
    <s v="Semi Full"/>
    <n v="4"/>
    <s v="Gas"/>
    <x v="0"/>
    <n v="212458"/>
    <s v="Riyadh"/>
    <x v="0"/>
    <n v="136500"/>
    <n v="58000"/>
    <n v="65000"/>
  </r>
  <r>
    <n v="3678"/>
    <x v="0"/>
    <s v="Hilux"/>
    <n v="2009"/>
    <n v="16"/>
    <s v="Saudi"/>
    <s v="White"/>
    <s v="Full"/>
    <n v="2.7"/>
    <s v="Gas"/>
    <x v="1"/>
    <n v="400"/>
    <s v="Dammam"/>
    <x v="1"/>
    <n v="32000"/>
    <n v="58000"/>
    <n v="65000"/>
  </r>
  <r>
    <n v="3679"/>
    <x v="7"/>
    <s v="C"/>
    <n v="2015"/>
    <n v="10"/>
    <s v="Other"/>
    <s v="White"/>
    <s v="Full"/>
    <n v="2"/>
    <s v="Gas"/>
    <x v="0"/>
    <n v="90000"/>
    <s v="Dammam"/>
    <x v="1"/>
    <n v="107000"/>
    <n v="58000"/>
    <n v="145000"/>
  </r>
  <r>
    <n v="3680"/>
    <x v="3"/>
    <s v="Taurus"/>
    <n v="2015"/>
    <n v="10"/>
    <s v="Saudi"/>
    <s v="White"/>
    <s v="Semi Full"/>
    <n v="2.5"/>
    <s v="Gas"/>
    <x v="0"/>
    <n v="172000"/>
    <s v="Jeddah"/>
    <x v="3"/>
    <n v="52000"/>
    <n v="58000"/>
    <n v="55000"/>
  </r>
  <r>
    <n v="3681"/>
    <x v="5"/>
    <s v="Yukon"/>
    <n v="2009"/>
    <n v="16"/>
    <s v="Saudi"/>
    <s v="Another Color"/>
    <s v="Full"/>
    <n v="5.3"/>
    <s v="Gas"/>
    <x v="0"/>
    <n v="440000"/>
    <s v="Dammam"/>
    <x v="1"/>
    <n v="45000"/>
    <n v="58000"/>
    <n v="72000"/>
  </r>
  <r>
    <n v="3682"/>
    <x v="5"/>
    <s v="Suburban"/>
    <n v="2006"/>
    <n v="19"/>
    <s v="Saudi"/>
    <s v="Golden"/>
    <s v="Semi Full"/>
    <n v="5.2"/>
    <s v="Gas"/>
    <x v="0"/>
    <n v="500000"/>
    <s v="Jeddah"/>
    <x v="3"/>
    <n v="14000"/>
    <n v="58000"/>
    <n v="72000"/>
  </r>
  <r>
    <n v="3683"/>
    <x v="10"/>
    <s v="Creta"/>
    <n v="2020"/>
    <n v="5"/>
    <s v="Saudi"/>
    <s v="White"/>
    <s v="Standard"/>
    <n v="1.6"/>
    <s v="Gas"/>
    <x v="0"/>
    <n v="65357"/>
    <s v="Riyadh"/>
    <x v="0"/>
    <n v="55000"/>
    <n v="58000"/>
    <n v="42000"/>
  </r>
  <r>
    <n v="3684"/>
    <x v="7"/>
    <s v="E"/>
    <n v="2017"/>
    <n v="8"/>
    <s v="Gulf Arabic"/>
    <s v="White"/>
    <s v="Full"/>
    <n v="2"/>
    <s v="Gas"/>
    <x v="0"/>
    <n v="98000"/>
    <s v="Dammam"/>
    <x v="1"/>
    <n v="210000"/>
    <n v="58000"/>
    <n v="145000"/>
  </r>
  <r>
    <n v="3685"/>
    <x v="35"/>
    <s v="Cayenne"/>
    <n v="2006"/>
    <n v="19"/>
    <s v="Saudi"/>
    <s v="Grey"/>
    <s v="Full"/>
    <n v="3.6"/>
    <s v="Gas"/>
    <x v="0"/>
    <n v="195"/>
    <s v="Jeddah"/>
    <x v="3"/>
    <n v="18000"/>
    <n v="58000"/>
    <n v="138000"/>
  </r>
  <r>
    <n v="3686"/>
    <x v="10"/>
    <s v="Azera"/>
    <n v="2018"/>
    <n v="7"/>
    <s v="Saudi"/>
    <s v="Another Color"/>
    <s v="Standard"/>
    <n v="3.5"/>
    <s v="Gas"/>
    <x v="0"/>
    <n v="147"/>
    <s v="Tabouk"/>
    <x v="5"/>
    <n v="2049"/>
    <n v="58000"/>
    <n v="42000"/>
  </r>
  <r>
    <n v="3687"/>
    <x v="0"/>
    <s v="Camry"/>
    <n v="2005"/>
    <n v="20"/>
    <s v="Saudi"/>
    <s v="Blue"/>
    <s v="Full"/>
    <n v="1.6"/>
    <s v="Gas"/>
    <x v="1"/>
    <n v="360000"/>
    <s v="Najran"/>
    <x v="12"/>
    <n v="22000"/>
    <n v="58000"/>
    <n v="65000"/>
  </r>
  <r>
    <n v="3688"/>
    <x v="21"/>
    <s v="Challenger"/>
    <n v="2017"/>
    <n v="8"/>
    <s v="Other"/>
    <s v="White"/>
    <s v="Full"/>
    <n v="3.6"/>
    <s v="Gas"/>
    <x v="0"/>
    <n v="113000"/>
    <s v="Dammam"/>
    <x v="1"/>
    <n v="99000"/>
    <n v="58000"/>
    <n v="71000"/>
  </r>
  <r>
    <n v="3689"/>
    <x v="13"/>
    <s v="Odyssey"/>
    <n v="2015"/>
    <n v="10"/>
    <s v="Saudi"/>
    <s v="Silver"/>
    <s v="Semi Full"/>
    <n v="2.5"/>
    <s v="Gas"/>
    <x v="0"/>
    <n v="296000"/>
    <s v="Jeddah"/>
    <x v="3"/>
    <n v="43000"/>
    <n v="58000"/>
    <n v="60500"/>
  </r>
  <r>
    <n v="3690"/>
    <x v="4"/>
    <s v="Sunny"/>
    <n v="2019"/>
    <n v="6"/>
    <s v="Saudi"/>
    <s v="Silver"/>
    <s v="Standard"/>
    <n v="1.5"/>
    <s v="Gas"/>
    <x v="0"/>
    <n v="123291"/>
    <s v="Riyadh"/>
    <x v="0"/>
    <n v="29500"/>
    <n v="58000"/>
    <n v="36500"/>
  </r>
  <r>
    <n v="3691"/>
    <x v="0"/>
    <s v="Furniture"/>
    <n v="2018"/>
    <n v="7"/>
    <s v="Saudi"/>
    <s v="Silver"/>
    <s v="Full"/>
    <n v="1"/>
    <s v="Gas"/>
    <x v="0"/>
    <n v="68000"/>
    <s v="Riyadh"/>
    <x v="0"/>
    <n v="125000"/>
    <n v="58000"/>
    <n v="65000"/>
  </r>
  <r>
    <n v="3692"/>
    <x v="24"/>
    <s v="The 7"/>
    <n v="2014"/>
    <n v="11"/>
    <s v="Saudi"/>
    <s v="Silver"/>
    <s v="Full"/>
    <n v="2"/>
    <s v="Gas"/>
    <x v="0"/>
    <n v="116000"/>
    <s v="Al-Medina"/>
    <x v="2"/>
    <n v="100000"/>
    <n v="58000"/>
    <n v="110000"/>
  </r>
  <r>
    <n v="3693"/>
    <x v="26"/>
    <s v="Range Rover"/>
    <n v="2019"/>
    <n v="6"/>
    <s v="Saudi"/>
    <s v="Another Color"/>
    <s v="Full"/>
    <n v="3.5"/>
    <s v="Gas"/>
    <x v="0"/>
    <n v="38000"/>
    <s v="Dammam"/>
    <x v="1"/>
    <n v="375000"/>
    <n v="58000"/>
    <n v="242500"/>
  </r>
  <r>
    <n v="3694"/>
    <x v="1"/>
    <s v="ES"/>
    <n v="2017"/>
    <n v="8"/>
    <s v="Other"/>
    <s v="White"/>
    <s v="Full"/>
    <n v="3.5"/>
    <s v="Gas"/>
    <x v="0"/>
    <n v="62000"/>
    <s v="Riyadh"/>
    <x v="0"/>
    <n v="136000"/>
    <n v="58000"/>
    <n v="142000"/>
  </r>
  <r>
    <n v="3695"/>
    <x v="6"/>
    <n v="6"/>
    <n v="2017"/>
    <n v="8"/>
    <s v="Gulf Arabic"/>
    <s v="Red"/>
    <s v="Semi Full"/>
    <n v="2.5"/>
    <s v="Gas"/>
    <x v="0"/>
    <n v="90000"/>
    <s v="Jubail"/>
    <x v="1"/>
    <n v="52000"/>
    <n v="58000"/>
    <n v="56000"/>
  </r>
  <r>
    <n v="3696"/>
    <x v="10"/>
    <s v="Accent"/>
    <n v="2017"/>
    <n v="8"/>
    <s v="Saudi"/>
    <s v="White"/>
    <s v="Semi Full"/>
    <n v="1.4"/>
    <s v="Gas"/>
    <x v="0"/>
    <n v="183000"/>
    <s v="Dammam"/>
    <x v="1"/>
    <n v="24500"/>
    <n v="58000"/>
    <n v="42000"/>
  </r>
  <r>
    <n v="3697"/>
    <x v="3"/>
    <s v="Taurus"/>
    <n v="2010"/>
    <n v="15"/>
    <s v="Saudi"/>
    <s v="Black"/>
    <s v="Semi Full"/>
    <n v="3"/>
    <s v="Gas"/>
    <x v="0"/>
    <n v="360000"/>
    <s v="Riyadh"/>
    <x v="0"/>
    <n v="23000"/>
    <n v="58000"/>
    <n v="55000"/>
  </r>
  <r>
    <n v="3698"/>
    <x v="7"/>
    <s v="A"/>
    <n v="2021"/>
    <n v="4"/>
    <s v="Saudi"/>
    <s v="Bronze"/>
    <s v="Semi Full"/>
    <n v="4"/>
    <s v="Gas"/>
    <x v="0"/>
    <n v="250"/>
    <s v="Jeddah"/>
    <x v="3"/>
    <n v="179000"/>
    <n v="58000"/>
    <n v="145000"/>
  </r>
  <r>
    <n v="3699"/>
    <x v="3"/>
    <s v="Marquis"/>
    <n v="2002"/>
    <n v="23"/>
    <s v="Saudi"/>
    <s v="Grey"/>
    <s v="Full"/>
    <n v="4.5"/>
    <s v="Gas"/>
    <x v="0"/>
    <n v="438074"/>
    <s v="Abha"/>
    <x v="7"/>
    <n v="10000"/>
    <n v="58000"/>
    <n v="55000"/>
  </r>
  <r>
    <n v="3700"/>
    <x v="11"/>
    <s v="Malibu"/>
    <n v="2014"/>
    <n v="11"/>
    <s v="Saudi"/>
    <s v="Black"/>
    <s v="Full"/>
    <n v="2.6"/>
    <s v="Gas"/>
    <x v="0"/>
    <n v="138"/>
    <s v="Makkah"/>
    <x v="3"/>
    <n v="27000"/>
    <n v="58000"/>
    <n v="60000"/>
  </r>
  <r>
    <n v="3701"/>
    <x v="0"/>
    <s v="Yaris"/>
    <n v="2019"/>
    <n v="6"/>
    <s v="Saudi"/>
    <s v="Silver"/>
    <s v="Semi Full"/>
    <n v="1.5"/>
    <s v="Gas"/>
    <x v="0"/>
    <n v="42628"/>
    <s v="Dammam"/>
    <x v="1"/>
    <n v="38500"/>
    <n v="58000"/>
    <n v="65000"/>
  </r>
  <r>
    <n v="3702"/>
    <x v="33"/>
    <n v="300"/>
    <n v="2017"/>
    <n v="8"/>
    <s v="Other"/>
    <s v="White"/>
    <s v="Semi Full"/>
    <n v="3.6"/>
    <s v="Gas"/>
    <x v="0"/>
    <n v="108828"/>
    <s v="Riyadh"/>
    <x v="0"/>
    <n v="94000"/>
    <n v="58000"/>
    <n v="70000"/>
  </r>
  <r>
    <n v="3703"/>
    <x v="0"/>
    <s v="Land Cruiser"/>
    <n v="2021"/>
    <n v="4"/>
    <s v="Saudi"/>
    <s v="Black"/>
    <s v="Semi Full"/>
    <n v="4"/>
    <s v="Gas"/>
    <x v="0"/>
    <n v="5352"/>
    <s v="Riyadh"/>
    <x v="0"/>
    <n v="216500"/>
    <n v="58000"/>
    <n v="65000"/>
  </r>
  <r>
    <n v="3704"/>
    <x v="10"/>
    <s v="Azera"/>
    <n v="2016"/>
    <n v="9"/>
    <s v="Saudi"/>
    <s v="Another Color"/>
    <s v="Full"/>
    <n v="3.5"/>
    <s v="Gas"/>
    <x v="0"/>
    <n v="146000"/>
    <s v="Jeddah"/>
    <x v="3"/>
    <n v="56500"/>
    <n v="58000"/>
    <n v="42000"/>
  </r>
  <r>
    <n v="3705"/>
    <x v="0"/>
    <s v="Land Cruiser"/>
    <n v="2017"/>
    <n v="8"/>
    <s v="Saudi"/>
    <s v="White"/>
    <s v="Full"/>
    <n v="5.7"/>
    <s v="Gas"/>
    <x v="0"/>
    <n v="50000"/>
    <s v="Dammam"/>
    <x v="1"/>
    <n v="245000"/>
    <n v="58000"/>
    <n v="65000"/>
  </r>
  <r>
    <n v="3706"/>
    <x v="13"/>
    <s v="Accord"/>
    <n v="2014"/>
    <n v="11"/>
    <s v="Saudi"/>
    <s v="Another Color"/>
    <s v="Semi Full"/>
    <n v="2.4"/>
    <s v="Gas"/>
    <x v="0"/>
    <n v="59000"/>
    <s v="Riyadh"/>
    <x v="0"/>
    <n v="72000"/>
    <n v="58000"/>
    <n v="60500"/>
  </r>
  <r>
    <n v="3707"/>
    <x v="0"/>
    <s v="Land Cruiser"/>
    <n v="2018"/>
    <n v="7"/>
    <s v="Saudi"/>
    <s v="White"/>
    <s v="Full"/>
    <n v="5.7"/>
    <s v="Gas"/>
    <x v="0"/>
    <n v="126000"/>
    <s v="Jeddah"/>
    <x v="3"/>
    <n v="260000"/>
    <n v="58000"/>
    <n v="65000"/>
  </r>
  <r>
    <n v="3708"/>
    <x v="6"/>
    <s v="CX7"/>
    <n v="2010"/>
    <n v="15"/>
    <s v="Saudi"/>
    <s v="Brown"/>
    <s v="Full"/>
    <n v="2.2999999999999998"/>
    <s v="Gas"/>
    <x v="0"/>
    <n v="170000"/>
    <s v="Jazan"/>
    <x v="11"/>
    <n v="25000"/>
    <n v="58000"/>
    <n v="56000"/>
  </r>
  <r>
    <n v="3709"/>
    <x v="4"/>
    <s v="Patrol"/>
    <n v="2017"/>
    <n v="8"/>
    <s v="Saudi"/>
    <s v="Grey"/>
    <s v="Full"/>
    <n v="4"/>
    <s v="Gas"/>
    <x v="0"/>
    <n v="115000"/>
    <s v="Riyadh"/>
    <x v="0"/>
    <n v="117000"/>
    <n v="58000"/>
    <n v="36500"/>
  </r>
  <r>
    <n v="3710"/>
    <x v="33"/>
    <s v="C300"/>
    <n v="2012"/>
    <n v="13"/>
    <s v="Saudi"/>
    <s v="Navy"/>
    <s v="Full"/>
    <n v="3.5"/>
    <s v="Gas"/>
    <x v="0"/>
    <n v="160000"/>
    <s v="Jeddah"/>
    <x v="3"/>
    <n v="55500"/>
    <n v="58000"/>
    <n v="70000"/>
  </r>
  <r>
    <n v="3711"/>
    <x v="24"/>
    <s v="The 7"/>
    <n v="2009"/>
    <n v="16"/>
    <s v="Saudi"/>
    <s v="Bronze"/>
    <s v="Full"/>
    <n v="4.4000000000000004"/>
    <s v="Gas"/>
    <x v="0"/>
    <n v="285000"/>
    <s v="Dammam"/>
    <x v="1"/>
    <n v="46000"/>
    <n v="58000"/>
    <n v="110000"/>
  </r>
  <r>
    <n v="3712"/>
    <x v="3"/>
    <s v="Taurus"/>
    <n v="2015"/>
    <n v="10"/>
    <s v="Other"/>
    <s v="White"/>
    <s v="Full"/>
    <n v="3.5"/>
    <s v="Gas"/>
    <x v="0"/>
    <n v="121000"/>
    <s v="Dammam"/>
    <x v="1"/>
    <n v="81000"/>
    <n v="58000"/>
    <n v="55000"/>
  </r>
  <r>
    <n v="3713"/>
    <x v="34"/>
    <s v="Q"/>
    <n v="2020"/>
    <n v="5"/>
    <s v="Saudi"/>
    <s v="Brown"/>
    <s v="Full"/>
    <n v="3.7"/>
    <s v="Gas"/>
    <x v="0"/>
    <n v="2000"/>
    <s v="Jeddah"/>
    <x v="3"/>
    <n v="155000"/>
    <n v="58000"/>
    <n v="73500"/>
  </r>
  <r>
    <n v="3714"/>
    <x v="19"/>
    <s v="CS85"/>
    <n v="2021"/>
    <n v="4"/>
    <s v="Saudi"/>
    <s v="Red"/>
    <s v="Full"/>
    <n v="2"/>
    <s v="Gas"/>
    <x v="0"/>
    <n v="2500"/>
    <s v="Jeddah"/>
    <x v="3"/>
    <n v="98000"/>
    <n v="58000"/>
    <n v="44000"/>
  </r>
  <r>
    <n v="3715"/>
    <x v="4"/>
    <s v="Land Cruiser Pickup"/>
    <n v="1999"/>
    <n v="26"/>
    <s v="Saudi"/>
    <s v="White"/>
    <s v="Standard"/>
    <n v="4.5"/>
    <s v="Gas"/>
    <x v="1"/>
    <n v="180000"/>
    <s v="Riyadh"/>
    <x v="0"/>
    <n v="28000"/>
    <n v="58000"/>
    <n v="36500"/>
  </r>
  <r>
    <n v="3716"/>
    <x v="3"/>
    <s v="Victoria"/>
    <n v="2012"/>
    <n v="13"/>
    <s v="Saudi"/>
    <s v="Another Color"/>
    <s v="Standard"/>
    <n v="4.5"/>
    <s v="Gas"/>
    <x v="0"/>
    <n v="220000"/>
    <s v="Dammam"/>
    <x v="1"/>
    <n v="35000"/>
    <n v="58000"/>
    <n v="55000"/>
  </r>
  <r>
    <n v="3717"/>
    <x v="0"/>
    <s v="Yaris"/>
    <n v="2019"/>
    <n v="6"/>
    <s v="Saudi"/>
    <s v="White"/>
    <s v="Standard"/>
    <n v="1.5"/>
    <s v="Gas"/>
    <x v="0"/>
    <n v="54000"/>
    <s v="Qassim"/>
    <x v="6"/>
    <n v="35000"/>
    <n v="58000"/>
    <n v="65000"/>
  </r>
  <r>
    <n v="3718"/>
    <x v="8"/>
    <s v="Rio"/>
    <n v="2019"/>
    <n v="6"/>
    <s v="Saudi"/>
    <s v="White"/>
    <s v="Standard"/>
    <n v="1.4"/>
    <s v="Gas"/>
    <x v="0"/>
    <n v="85000"/>
    <s v="Jeddah"/>
    <x v="3"/>
    <n v="35500"/>
    <n v="58000"/>
    <n v="40000"/>
  </r>
  <r>
    <n v="3719"/>
    <x v="5"/>
    <s v="Yukon"/>
    <n v="2008"/>
    <n v="17"/>
    <s v="Saudi"/>
    <s v="Black"/>
    <s v="Standard"/>
    <n v="5.3"/>
    <s v="Gas"/>
    <x v="0"/>
    <n v="235000"/>
    <s v="Aseer"/>
    <x v="4"/>
    <n v="40000"/>
    <n v="58000"/>
    <n v="72000"/>
  </r>
  <r>
    <n v="3720"/>
    <x v="10"/>
    <s v="Azera"/>
    <n v="2011"/>
    <n v="14"/>
    <s v="Other"/>
    <s v="Grey"/>
    <s v="Semi Full"/>
    <n v="3.5"/>
    <s v="Gas"/>
    <x v="0"/>
    <n v="447"/>
    <s v="Riyadh"/>
    <x v="0"/>
    <n v="21000"/>
    <n v="58000"/>
    <n v="42000"/>
  </r>
  <r>
    <n v="3721"/>
    <x v="11"/>
    <s v="Tahoe"/>
    <n v="2014"/>
    <n v="11"/>
    <s v="Saudi"/>
    <s v="Golden"/>
    <s v="Semi Full"/>
    <n v="5.3"/>
    <s v="Gas"/>
    <x v="0"/>
    <n v="157000"/>
    <s v="Al-Jouf"/>
    <x v="9"/>
    <n v="68500"/>
    <n v="58000"/>
    <n v="60000"/>
  </r>
  <r>
    <n v="3722"/>
    <x v="3"/>
    <s v="Expedition"/>
    <n v="2015"/>
    <n v="10"/>
    <s v="Saudi"/>
    <s v="Green"/>
    <s v="Full"/>
    <n v="5.4"/>
    <s v="Gas"/>
    <x v="0"/>
    <n v="228000"/>
    <s v="Jeddah"/>
    <x v="3"/>
    <n v="68000"/>
    <n v="58000"/>
    <n v="55000"/>
  </r>
  <r>
    <n v="3723"/>
    <x v="10"/>
    <s v="Accent"/>
    <n v="2019"/>
    <n v="6"/>
    <s v="Saudi"/>
    <s v="Silver"/>
    <s v="Standard"/>
    <n v="1.4"/>
    <s v="Gas"/>
    <x v="0"/>
    <n v="84273"/>
    <s v="Riyadh"/>
    <x v="0"/>
    <n v="38500"/>
    <n v="58000"/>
    <n v="42000"/>
  </r>
  <r>
    <n v="3724"/>
    <x v="0"/>
    <s v="Avalon"/>
    <n v="2019"/>
    <n v="6"/>
    <s v="Saudi"/>
    <s v="White"/>
    <s v="Semi Full"/>
    <n v="3.5"/>
    <s v="Gas"/>
    <x v="0"/>
    <n v="65000"/>
    <s v="Dammam"/>
    <x v="1"/>
    <n v="123000"/>
    <n v="58000"/>
    <n v="65000"/>
  </r>
  <r>
    <n v="3725"/>
    <x v="0"/>
    <s v="Corolla"/>
    <n v="2020"/>
    <n v="5"/>
    <s v="Gulf Arabic"/>
    <s v="White"/>
    <s v="Semi Full"/>
    <n v="1.6"/>
    <s v="Gas"/>
    <x v="0"/>
    <n v="66796"/>
    <s v="Riyadh"/>
    <x v="0"/>
    <n v="1872"/>
    <n v="58000"/>
    <n v="65000"/>
  </r>
  <r>
    <n v="3726"/>
    <x v="8"/>
    <s v="Optima"/>
    <n v="2015"/>
    <n v="10"/>
    <s v="Saudi"/>
    <s v="Navy"/>
    <s v="Semi Full"/>
    <n v="2"/>
    <s v="Gas"/>
    <x v="0"/>
    <n v="190000"/>
    <s v="Riyadh"/>
    <x v="0"/>
    <n v="38000"/>
    <n v="58000"/>
    <n v="40000"/>
  </r>
  <r>
    <n v="3727"/>
    <x v="7"/>
    <s v="S"/>
    <n v="2015"/>
    <n v="10"/>
    <s v="Other"/>
    <s v="Black"/>
    <s v="Full"/>
    <n v="3"/>
    <s v="Gas"/>
    <x v="0"/>
    <n v="300000"/>
    <s v="Riyadh"/>
    <x v="0"/>
    <n v="188000"/>
    <n v="58000"/>
    <n v="145000"/>
  </r>
  <r>
    <n v="3728"/>
    <x v="4"/>
    <s v="Armada"/>
    <n v="2006"/>
    <n v="19"/>
    <s v="Saudi"/>
    <s v="Grey"/>
    <s v="Full"/>
    <n v="5.6"/>
    <s v="Gas"/>
    <x v="0"/>
    <n v="266000"/>
    <s v="Jeddah"/>
    <x v="3"/>
    <n v="25000"/>
    <n v="58000"/>
    <n v="36500"/>
  </r>
  <r>
    <n v="3729"/>
    <x v="3"/>
    <s v="Fusion"/>
    <n v="2016"/>
    <n v="9"/>
    <s v="Gulf Arabic"/>
    <s v="White"/>
    <s v="Semi Full"/>
    <n v="1.2"/>
    <s v="Gas"/>
    <x v="0"/>
    <n v="99200"/>
    <s v="Dammam"/>
    <x v="1"/>
    <n v="45000"/>
    <n v="58000"/>
    <n v="55000"/>
  </r>
  <r>
    <n v="3730"/>
    <x v="5"/>
    <s v="Acadia"/>
    <n v="2012"/>
    <n v="13"/>
    <s v="Gulf Arabic"/>
    <s v="White"/>
    <s v="Full"/>
    <n v="3.6"/>
    <s v="Gas"/>
    <x v="0"/>
    <n v="220000"/>
    <s v="Riyadh"/>
    <x v="0"/>
    <n v="40000"/>
    <n v="58000"/>
    <n v="72000"/>
  </r>
  <r>
    <n v="3731"/>
    <x v="0"/>
    <s v="FJ"/>
    <n v="2014"/>
    <n v="11"/>
    <s v="Saudi"/>
    <s v="Silver"/>
    <s v="Full"/>
    <n v="9"/>
    <s v="Gas"/>
    <x v="0"/>
    <n v="308000"/>
    <s v="Hail"/>
    <x v="8"/>
    <n v="75000"/>
    <n v="58000"/>
    <n v="65000"/>
  </r>
  <r>
    <n v="3732"/>
    <x v="10"/>
    <s v="Accent"/>
    <n v="2015"/>
    <n v="10"/>
    <s v="Saudi"/>
    <s v="White"/>
    <s v="Standard"/>
    <n v="1.4"/>
    <s v="Gas"/>
    <x v="0"/>
    <n v="500000"/>
    <s v="Jeddah"/>
    <x v="3"/>
    <n v="22000"/>
    <n v="58000"/>
    <n v="42000"/>
  </r>
  <r>
    <n v="3733"/>
    <x v="7"/>
    <s v="G"/>
    <n v="2014"/>
    <n v="11"/>
    <s v="Saudi"/>
    <s v="White"/>
    <s v="Full"/>
    <n v="5.5"/>
    <s v="Gas"/>
    <x v="0"/>
    <n v="125000"/>
    <s v="Riyadh"/>
    <x v="0"/>
    <n v="245000"/>
    <n v="58000"/>
    <n v="145000"/>
  </r>
  <r>
    <n v="3734"/>
    <x v="3"/>
    <s v="Victoria"/>
    <n v="2011"/>
    <n v="14"/>
    <s v="Other"/>
    <s v="Black"/>
    <s v="Full"/>
    <n v="4.5999999999999996"/>
    <s v="Gas"/>
    <x v="0"/>
    <n v="150000"/>
    <s v="Jeddah"/>
    <x v="3"/>
    <n v="25000"/>
    <n v="58000"/>
    <n v="55000"/>
  </r>
  <r>
    <n v="3735"/>
    <x v="11"/>
    <s v="Tahoe"/>
    <n v="2020"/>
    <n v="5"/>
    <s v="Saudi"/>
    <s v="Grey"/>
    <s v="Semi Full"/>
    <n v="4.9000000000000004"/>
    <s v="Gas"/>
    <x v="0"/>
    <n v="20000"/>
    <s v="Taef"/>
    <x v="3"/>
    <n v="172000"/>
    <n v="58000"/>
    <n v="60000"/>
  </r>
  <r>
    <n v="3736"/>
    <x v="1"/>
    <s v="ES"/>
    <n v="2019"/>
    <n v="6"/>
    <s v="Saudi"/>
    <s v="White"/>
    <s v="Full"/>
    <n v="2"/>
    <s v="Gas"/>
    <x v="0"/>
    <n v="47000"/>
    <s v="Jeddah"/>
    <x v="3"/>
    <n v="190000"/>
    <n v="58000"/>
    <n v="142000"/>
  </r>
  <r>
    <n v="3737"/>
    <x v="3"/>
    <s v="Taurus"/>
    <n v="2015"/>
    <n v="10"/>
    <s v="Saudi"/>
    <s v="Grey"/>
    <s v="Full"/>
    <n v="3.5"/>
    <s v="Gas"/>
    <x v="0"/>
    <n v="180000"/>
    <s v="Riyadh"/>
    <x v="0"/>
    <n v="60000"/>
    <n v="58000"/>
    <n v="55000"/>
  </r>
  <r>
    <n v="3738"/>
    <x v="4"/>
    <s v="Altima"/>
    <n v="2017"/>
    <n v="8"/>
    <s v="Saudi"/>
    <s v="White"/>
    <s v="Standard"/>
    <n v="2.5"/>
    <s v="Gas"/>
    <x v="0"/>
    <n v="181000"/>
    <s v="Jeddah"/>
    <x v="3"/>
    <n v="37000"/>
    <n v="58000"/>
    <n v="36500"/>
  </r>
  <r>
    <n v="3739"/>
    <x v="1"/>
    <s v="ES"/>
    <n v="2018"/>
    <n v="7"/>
    <s v="Gulf Arabic"/>
    <s v="White"/>
    <s v="Full"/>
    <n v="3.5"/>
    <s v="Gas"/>
    <x v="0"/>
    <n v="128000"/>
    <s v="Riyadh"/>
    <x v="0"/>
    <n v="93500"/>
    <n v="58000"/>
    <n v="142000"/>
  </r>
  <r>
    <n v="3740"/>
    <x v="11"/>
    <s v="Silverado"/>
    <n v="2018"/>
    <n v="7"/>
    <s v="Saudi"/>
    <s v="Silver"/>
    <s v="Standard"/>
    <n v="4.3"/>
    <s v="Gas"/>
    <x v="0"/>
    <n v="70000"/>
    <s v="Abha"/>
    <x v="7"/>
    <n v="77000"/>
    <n v="58000"/>
    <n v="60000"/>
  </r>
  <r>
    <n v="3741"/>
    <x v="10"/>
    <s v="Accent"/>
    <n v="2012"/>
    <n v="13"/>
    <s v="Saudi"/>
    <s v="White"/>
    <s v="Semi Full"/>
    <n v="1.6"/>
    <s v="Gas"/>
    <x v="1"/>
    <n v="228000"/>
    <s v="Jeddah"/>
    <x v="3"/>
    <n v="15000"/>
    <n v="58000"/>
    <n v="42000"/>
  </r>
  <r>
    <n v="3742"/>
    <x v="0"/>
    <s v="Avalon"/>
    <n v="2021"/>
    <n v="4"/>
    <s v="Saudi"/>
    <s v="Silver"/>
    <s v="Full"/>
    <n v="3.5"/>
    <s v="Gas"/>
    <x v="0"/>
    <n v="1800"/>
    <s v="Jeddah"/>
    <x v="3"/>
    <n v="182000"/>
    <n v="58000"/>
    <n v="65000"/>
  </r>
  <r>
    <n v="3743"/>
    <x v="10"/>
    <s v="Sonata"/>
    <n v="2016"/>
    <n v="9"/>
    <s v="Other"/>
    <s v="White"/>
    <s v="Full"/>
    <n v="1.6"/>
    <s v="Diesel"/>
    <x v="0"/>
    <n v="78220"/>
    <s v="Qassim"/>
    <x v="6"/>
    <n v="62000"/>
    <n v="58000"/>
    <n v="42000"/>
  </r>
  <r>
    <n v="3744"/>
    <x v="7"/>
    <s v="C"/>
    <n v="2015"/>
    <n v="10"/>
    <s v="Other"/>
    <s v="White"/>
    <s v="Full"/>
    <n v="2"/>
    <s v="Gas"/>
    <x v="0"/>
    <n v="51201"/>
    <s v="Riyadh"/>
    <x v="0"/>
    <n v="119000"/>
    <n v="58000"/>
    <n v="145000"/>
  </r>
  <r>
    <n v="3745"/>
    <x v="0"/>
    <s v="FJ"/>
    <n v="2020"/>
    <n v="5"/>
    <s v="Saudi"/>
    <s v="Grey"/>
    <s v="Semi Full"/>
    <n v="4"/>
    <s v="Gas"/>
    <x v="0"/>
    <n v="17000"/>
    <s v="Riyadh"/>
    <x v="0"/>
    <n v="140000"/>
    <n v="58000"/>
    <n v="65000"/>
  </r>
  <r>
    <n v="3746"/>
    <x v="3"/>
    <s v="Explorer"/>
    <n v="2015"/>
    <n v="10"/>
    <s v="Gulf Arabic"/>
    <s v="Black"/>
    <s v="Standard"/>
    <n v="3.5"/>
    <s v="Gas"/>
    <x v="0"/>
    <n v="206400"/>
    <s v="Riyadh"/>
    <x v="0"/>
    <n v="53000"/>
    <n v="58000"/>
    <n v="55000"/>
  </r>
  <r>
    <n v="3747"/>
    <x v="0"/>
    <s v="Land Cruiser 70"/>
    <n v="2015"/>
    <n v="10"/>
    <s v="Saudi"/>
    <s v="White"/>
    <s v="Full"/>
    <n v="2.6"/>
    <s v="Gas"/>
    <x v="1"/>
    <n v="180000"/>
    <s v="Makkah"/>
    <x v="3"/>
    <n v="80000"/>
    <n v="58000"/>
    <n v="65000"/>
  </r>
  <r>
    <n v="3748"/>
    <x v="4"/>
    <s v="Navara"/>
    <n v="2015"/>
    <n v="10"/>
    <s v="Saudi"/>
    <s v="White"/>
    <s v="Semi Full"/>
    <n v="2.5"/>
    <s v="Gas"/>
    <x v="1"/>
    <n v="119000"/>
    <s v="Al-Namas"/>
    <x v="4"/>
    <n v="45000"/>
    <n v="58000"/>
    <n v="36500"/>
  </r>
  <r>
    <n v="3749"/>
    <x v="13"/>
    <s v="Accord"/>
    <n v="2016"/>
    <n v="9"/>
    <s v="Saudi"/>
    <s v="White"/>
    <s v="Semi Full"/>
    <n v="2.4"/>
    <s v="Gas"/>
    <x v="0"/>
    <n v="15000"/>
    <s v="Qassim"/>
    <x v="6"/>
    <n v="65000"/>
    <n v="58000"/>
    <n v="60500"/>
  </r>
  <r>
    <n v="3750"/>
    <x v="23"/>
    <s v="A8"/>
    <n v="2019"/>
    <n v="6"/>
    <s v="Saudi"/>
    <s v="Navy"/>
    <s v="Full"/>
    <n v="3"/>
    <s v="Gas"/>
    <x v="0"/>
    <n v="41000"/>
    <s v="Dammam"/>
    <x v="1"/>
    <n v="325000"/>
    <n v="58000"/>
    <n v="91000"/>
  </r>
  <r>
    <n v="3751"/>
    <x v="0"/>
    <s v="Rav4"/>
    <n v="2018"/>
    <n v="7"/>
    <s v="Saudi"/>
    <s v="White"/>
    <s v="Standard"/>
    <n v="2.5"/>
    <s v="Gas"/>
    <x v="0"/>
    <n v="56000"/>
    <s v="Riyadh"/>
    <x v="0"/>
    <n v="71000"/>
    <n v="58000"/>
    <n v="65000"/>
  </r>
  <r>
    <n v="3752"/>
    <x v="5"/>
    <s v="Suburban"/>
    <n v="1994"/>
    <n v="31"/>
    <s v="Saudi"/>
    <s v="Grey"/>
    <s v="Semi Full"/>
    <n v="5.3"/>
    <s v="Gas"/>
    <x v="0"/>
    <n v="90531"/>
    <s v="Riyadh"/>
    <x v="0"/>
    <n v="9500"/>
    <n v="58000"/>
    <n v="72000"/>
  </r>
  <r>
    <n v="3753"/>
    <x v="15"/>
    <s v="Fluence"/>
    <n v="2015"/>
    <n v="10"/>
    <s v="Saudi"/>
    <s v="White"/>
    <s v="Semi Full"/>
    <n v="1.6"/>
    <s v="Gas"/>
    <x v="0"/>
    <n v="91000"/>
    <s v="Dammam"/>
    <x v="1"/>
    <n v="20000"/>
    <n v="58000"/>
    <n v="26000"/>
  </r>
  <r>
    <n v="3754"/>
    <x v="0"/>
    <s v="Prado"/>
    <n v="2012"/>
    <n v="13"/>
    <s v="Saudi"/>
    <s v="White"/>
    <s v="Full"/>
    <n v="4"/>
    <s v="Gas"/>
    <x v="0"/>
    <n v="240000"/>
    <s v="Jazan"/>
    <x v="11"/>
    <n v="70000"/>
    <n v="58000"/>
    <n v="65000"/>
  </r>
  <r>
    <n v="3755"/>
    <x v="7"/>
    <s v="POS24"/>
    <n v="1970"/>
    <n v="55"/>
    <s v="Saudi"/>
    <s v="Grey"/>
    <s v="Standard"/>
    <n v="1"/>
    <s v="Diesel"/>
    <x v="1"/>
    <n v="300000"/>
    <s v="Hail"/>
    <x v="8"/>
    <n v="45000"/>
    <n v="58000"/>
    <n v="145000"/>
  </r>
  <r>
    <n v="3756"/>
    <x v="3"/>
    <s v="F150"/>
    <n v="2016"/>
    <n v="9"/>
    <s v="Gulf Arabic"/>
    <s v="White"/>
    <s v="Semi Full"/>
    <n v="5"/>
    <s v="Gas"/>
    <x v="0"/>
    <n v="115000"/>
    <s v="Qassim"/>
    <x v="6"/>
    <n v="93000"/>
    <n v="58000"/>
    <n v="55000"/>
  </r>
  <r>
    <n v="3757"/>
    <x v="5"/>
    <s v="Suburban"/>
    <n v="2016"/>
    <n v="9"/>
    <s v="Gulf Arabic"/>
    <s v="Another Color"/>
    <s v="Standard"/>
    <n v="5.3"/>
    <s v="Gas"/>
    <x v="0"/>
    <n v="98000"/>
    <s v="Riyadh"/>
    <x v="0"/>
    <n v="140000"/>
    <n v="58000"/>
    <n v="72000"/>
  </r>
  <r>
    <n v="3758"/>
    <x v="24"/>
    <s v="X"/>
    <n v="2014"/>
    <n v="11"/>
    <s v="Saudi"/>
    <s v="White"/>
    <s v="Full"/>
    <n v="5"/>
    <s v="Gas"/>
    <x v="0"/>
    <n v="138000"/>
    <s v="Riyadh"/>
    <x v="0"/>
    <n v="105000"/>
    <n v="58000"/>
    <n v="110000"/>
  </r>
  <r>
    <n v="3759"/>
    <x v="7"/>
    <s v="S"/>
    <n v="2005"/>
    <n v="20"/>
    <s v="Other"/>
    <s v="Silver"/>
    <s v="Semi Full"/>
    <n v="5"/>
    <s v="Gas"/>
    <x v="0"/>
    <n v="350000"/>
    <s v="Riyadh"/>
    <x v="0"/>
    <n v="20000"/>
    <n v="58000"/>
    <n v="145000"/>
  </r>
  <r>
    <n v="3760"/>
    <x v="11"/>
    <s v="Silverado"/>
    <n v="2010"/>
    <n v="15"/>
    <s v="Other"/>
    <s v="White"/>
    <s v="Semi Full"/>
    <n v="5.3"/>
    <s v="Gas"/>
    <x v="0"/>
    <n v="73000"/>
    <s v="Al-Ahsa"/>
    <x v="1"/>
    <n v="37000"/>
    <n v="58000"/>
    <n v="60000"/>
  </r>
  <r>
    <n v="3761"/>
    <x v="10"/>
    <s v="Senta fe"/>
    <n v="2020"/>
    <n v="5"/>
    <s v="Saudi"/>
    <s v="Black"/>
    <s v="Semi Full"/>
    <n v="2.4"/>
    <s v="Gas"/>
    <x v="0"/>
    <n v="82000"/>
    <s v="Riyadh"/>
    <x v="0"/>
    <n v="88000"/>
    <n v="58000"/>
    <n v="42000"/>
  </r>
  <r>
    <n v="3762"/>
    <x v="49"/>
    <s v="Gamble"/>
    <n v="2015"/>
    <n v="10"/>
    <s v="Saudi"/>
    <s v="White"/>
    <s v="Full"/>
    <n v="3"/>
    <s v="Gas"/>
    <x v="0"/>
    <n v="76000"/>
    <s v="Khobar"/>
    <x v="1"/>
    <n v="150000"/>
    <n v="58000"/>
    <n v="148250"/>
  </r>
  <r>
    <n v="3763"/>
    <x v="7"/>
    <s v="E"/>
    <n v="2015"/>
    <n v="10"/>
    <s v="Other"/>
    <s v="Black"/>
    <s v="Full"/>
    <n v="2.2000000000000002"/>
    <s v="Diesel"/>
    <x v="0"/>
    <n v="127000"/>
    <s v="Jeddah"/>
    <x v="3"/>
    <n v="85000"/>
    <n v="58000"/>
    <n v="145000"/>
  </r>
  <r>
    <n v="3764"/>
    <x v="4"/>
    <s v="Datsun"/>
    <n v="2015"/>
    <n v="10"/>
    <s v="Saudi"/>
    <s v="White"/>
    <s v="Semi Full"/>
    <n v="2"/>
    <s v="Gas"/>
    <x v="1"/>
    <n v="182000"/>
    <s v="Dammam"/>
    <x v="1"/>
    <n v="29000"/>
    <n v="58000"/>
    <n v="36500"/>
  </r>
  <r>
    <n v="3765"/>
    <x v="11"/>
    <s v="Caprice"/>
    <n v="2006"/>
    <n v="19"/>
    <s v="Saudi"/>
    <s v="Grey"/>
    <s v="Standard"/>
    <n v="3.6"/>
    <s v="Gas"/>
    <x v="0"/>
    <n v="380000"/>
    <s v="Riyadh"/>
    <x v="0"/>
    <n v="5000"/>
    <n v="58000"/>
    <n v="60000"/>
  </r>
  <r>
    <n v="3766"/>
    <x v="10"/>
    <s v="Elantra"/>
    <n v="2019"/>
    <n v="6"/>
    <s v="Saudi"/>
    <s v="White"/>
    <s v="Standard"/>
    <n v="1.6"/>
    <s v="Gas"/>
    <x v="0"/>
    <n v="67610"/>
    <s v="Riyadh"/>
    <x v="0"/>
    <n v="55500"/>
    <n v="58000"/>
    <n v="42000"/>
  </r>
  <r>
    <n v="3767"/>
    <x v="10"/>
    <s v="Accent"/>
    <n v="2019"/>
    <n v="6"/>
    <s v="Saudi"/>
    <s v="White"/>
    <s v="Standard"/>
    <n v="1.4"/>
    <s v="Gas"/>
    <x v="0"/>
    <n v="96000"/>
    <s v="Riyadh"/>
    <x v="0"/>
    <n v="33500"/>
    <n v="58000"/>
    <n v="42000"/>
  </r>
  <r>
    <n v="3768"/>
    <x v="3"/>
    <s v="Taurus"/>
    <n v="2013"/>
    <n v="12"/>
    <s v="Saudi"/>
    <s v="Silver"/>
    <s v="Full"/>
    <n v="3.5"/>
    <s v="Gas"/>
    <x v="0"/>
    <n v="128000"/>
    <s v="Dammam"/>
    <x v="1"/>
    <n v="45000"/>
    <n v="58000"/>
    <n v="55000"/>
  </r>
  <r>
    <n v="3769"/>
    <x v="13"/>
    <s v="Accord"/>
    <n v="2013"/>
    <n v="12"/>
    <s v="Saudi"/>
    <s v="Grey"/>
    <s v="Semi Full"/>
    <n v="2.4"/>
    <s v="Gas"/>
    <x v="0"/>
    <n v="250920"/>
    <s v="Riyadh"/>
    <x v="0"/>
    <n v="55000"/>
    <n v="58000"/>
    <n v="60500"/>
  </r>
  <r>
    <n v="3770"/>
    <x v="10"/>
    <s v="Tucson"/>
    <n v="2017"/>
    <n v="8"/>
    <s v="Saudi"/>
    <s v="Navy"/>
    <s v="Standard"/>
    <n v="2"/>
    <s v="Gas"/>
    <x v="0"/>
    <n v="124000"/>
    <s v="Jeddah"/>
    <x v="3"/>
    <n v="58500"/>
    <n v="58000"/>
    <n v="42000"/>
  </r>
  <r>
    <n v="3771"/>
    <x v="24"/>
    <s v="The 5"/>
    <n v="2019"/>
    <n v="6"/>
    <s v="Saudi"/>
    <s v="Grey"/>
    <s v="Full"/>
    <n v="2"/>
    <s v="Gas"/>
    <x v="0"/>
    <n v="40000"/>
    <s v="Jeddah"/>
    <x v="3"/>
    <n v="220000"/>
    <n v="58000"/>
    <n v="110000"/>
  </r>
  <r>
    <n v="3772"/>
    <x v="32"/>
    <s v="CT-S"/>
    <n v="2013"/>
    <n v="12"/>
    <s v="Saudi"/>
    <s v="Blue"/>
    <s v="Semi Full"/>
    <n v="3.8"/>
    <s v="Gas"/>
    <x v="0"/>
    <n v="137000"/>
    <s v="Al-Medina"/>
    <x v="2"/>
    <n v="45000"/>
    <n v="58000"/>
    <n v="130000"/>
  </r>
  <r>
    <n v="3773"/>
    <x v="0"/>
    <s v="Corolla"/>
    <n v="2017"/>
    <n v="8"/>
    <s v="Saudi"/>
    <s v="Silver"/>
    <s v="Standard"/>
    <n v="1.6"/>
    <s v="Gas"/>
    <x v="0"/>
    <n v="98696"/>
    <s v="Dammam"/>
    <x v="1"/>
    <n v="45000"/>
    <n v="58000"/>
    <n v="65000"/>
  </r>
  <r>
    <n v="3774"/>
    <x v="0"/>
    <s v="Land Cruiser"/>
    <n v="2011"/>
    <n v="14"/>
    <s v="Saudi"/>
    <s v="White"/>
    <s v="Full"/>
    <n v="4"/>
    <s v="Gas"/>
    <x v="0"/>
    <n v="273392"/>
    <s v="Riyadh"/>
    <x v="0"/>
    <n v="100000"/>
    <n v="58000"/>
    <n v="65000"/>
  </r>
  <r>
    <n v="3775"/>
    <x v="19"/>
    <s v="Seven"/>
    <n v="2020"/>
    <n v="5"/>
    <s v="Other"/>
    <s v="Silver"/>
    <s v="Standard"/>
    <n v="1.4"/>
    <s v="Gas"/>
    <x v="0"/>
    <n v="46000"/>
    <s v="Aseer"/>
    <x v="4"/>
    <n v="25000"/>
    <n v="58000"/>
    <n v="44000"/>
  </r>
  <r>
    <n v="3776"/>
    <x v="0"/>
    <s v="Land Cruiser"/>
    <n v="2013"/>
    <n v="12"/>
    <s v="Gulf Arabic"/>
    <s v="Golden"/>
    <s v="Full"/>
    <n v="1"/>
    <s v="Gas"/>
    <x v="1"/>
    <n v="378000"/>
    <s v="Hail"/>
    <x v="8"/>
    <n v="75000"/>
    <n v="58000"/>
    <n v="65000"/>
  </r>
  <r>
    <n v="3777"/>
    <x v="5"/>
    <s v="Yukon"/>
    <n v="2012"/>
    <n v="13"/>
    <s v="Saudi"/>
    <s v="Bronze"/>
    <s v="Standard"/>
    <n v="5.3"/>
    <s v="Gas"/>
    <x v="0"/>
    <n v="177000"/>
    <s v="Dammam"/>
    <x v="1"/>
    <n v="75000"/>
    <n v="58000"/>
    <n v="72000"/>
  </r>
  <r>
    <n v="3778"/>
    <x v="3"/>
    <s v="Explorer"/>
    <n v="2013"/>
    <n v="12"/>
    <s v="Other"/>
    <s v="White"/>
    <s v="Full"/>
    <n v="3.5"/>
    <s v="Gas"/>
    <x v="0"/>
    <n v="111251"/>
    <s v="Riyadh"/>
    <x v="0"/>
    <n v="74000"/>
    <n v="58000"/>
    <n v="55000"/>
  </r>
  <r>
    <n v="3779"/>
    <x v="25"/>
    <s v="Pajero"/>
    <n v="2016"/>
    <n v="9"/>
    <s v="Gulf Arabic"/>
    <s v="White"/>
    <s v="Semi Full"/>
    <n v="3.5"/>
    <s v="Gas"/>
    <x v="0"/>
    <n v="209000"/>
    <s v="Riyadh"/>
    <x v="0"/>
    <n v="50000"/>
    <n v="58000"/>
    <n v="54000"/>
  </r>
  <r>
    <n v="3780"/>
    <x v="14"/>
    <s v="X7"/>
    <n v="2019"/>
    <n v="6"/>
    <s v="Saudi"/>
    <s v="Another Color"/>
    <s v="Full"/>
    <n v="2.4"/>
    <s v="Gas"/>
    <x v="0"/>
    <n v="32000"/>
    <s v="Riyadh"/>
    <x v="0"/>
    <n v="59500"/>
    <n v="58000"/>
    <n v="42500"/>
  </r>
  <r>
    <n v="3781"/>
    <x v="21"/>
    <s v="Charger"/>
    <n v="2018"/>
    <n v="7"/>
    <s v="Saudi"/>
    <s v="Silver"/>
    <s v="Semi Full"/>
    <n v="1.6"/>
    <s v="Gas"/>
    <x v="0"/>
    <n v="5000"/>
    <s v="Taef"/>
    <x v="3"/>
    <n v="125000"/>
    <n v="58000"/>
    <n v="71000"/>
  </r>
  <r>
    <n v="3782"/>
    <x v="3"/>
    <s v="Victoria"/>
    <n v="1998"/>
    <n v="27"/>
    <s v="Saudi"/>
    <s v="Green"/>
    <s v="Standard"/>
    <n v="4.5999999999999996"/>
    <s v="Gas"/>
    <x v="0"/>
    <n v="40000"/>
    <s v="Riyadh"/>
    <x v="0"/>
    <n v="5000"/>
    <n v="58000"/>
    <n v="55000"/>
  </r>
  <r>
    <n v="3783"/>
    <x v="5"/>
    <s v="Yukon"/>
    <n v="2016"/>
    <n v="9"/>
    <s v="Saudi"/>
    <s v="Another Color"/>
    <s v="Semi Full"/>
    <n v="5.3"/>
    <s v="Gas"/>
    <x v="0"/>
    <n v="55106"/>
    <s v="Riyadh"/>
    <x v="0"/>
    <n v="150000"/>
    <n v="58000"/>
    <n v="72000"/>
  </r>
  <r>
    <n v="3784"/>
    <x v="0"/>
    <s v="Corolla"/>
    <n v="2012"/>
    <n v="13"/>
    <s v="Other"/>
    <s v="Blue"/>
    <s v="Standard"/>
    <n v="1.6"/>
    <s v="Gas"/>
    <x v="0"/>
    <n v="2755"/>
    <s v="Makkah"/>
    <x v="3"/>
    <n v="25000"/>
    <n v="58000"/>
    <n v="65000"/>
  </r>
  <r>
    <n v="3785"/>
    <x v="0"/>
    <s v="Yaris"/>
    <n v="2018"/>
    <n v="7"/>
    <s v="Saudi"/>
    <s v="Silver"/>
    <s v="Standard"/>
    <n v="1.5"/>
    <s v="Gas"/>
    <x v="0"/>
    <n v="131000"/>
    <s v="Jeddah"/>
    <x v="3"/>
    <n v="35000"/>
    <n v="58000"/>
    <n v="65000"/>
  </r>
  <r>
    <n v="3786"/>
    <x v="0"/>
    <s v="Camry"/>
    <n v="2016"/>
    <n v="9"/>
    <s v="Saudi"/>
    <s v="Grey"/>
    <s v="Full"/>
    <n v="2.5"/>
    <s v="Gas"/>
    <x v="0"/>
    <n v="176000"/>
    <s v="Al-Ahsa"/>
    <x v="1"/>
    <n v="69000"/>
    <n v="58000"/>
    <n v="65000"/>
  </r>
  <r>
    <n v="3787"/>
    <x v="0"/>
    <s v="Camry"/>
    <n v="2013"/>
    <n v="12"/>
    <s v="Saudi"/>
    <s v="White"/>
    <s v="Full"/>
    <n v="2.5"/>
    <s v="Gas"/>
    <x v="0"/>
    <n v="185000"/>
    <s v="Riyadh"/>
    <x v="0"/>
    <n v="42000"/>
    <n v="58000"/>
    <n v="65000"/>
  </r>
  <r>
    <n v="3788"/>
    <x v="20"/>
    <n v="5"/>
    <n v="2020"/>
    <n v="5"/>
    <s v="Saudi"/>
    <s v="White"/>
    <s v="Standard"/>
    <n v="1.5"/>
    <s v="Gas"/>
    <x v="0"/>
    <n v="3500"/>
    <s v="Dammam"/>
    <x v="1"/>
    <n v="41000"/>
    <n v="58000"/>
    <n v="48000"/>
  </r>
  <r>
    <n v="3789"/>
    <x v="0"/>
    <s v="Innova"/>
    <n v="2017"/>
    <n v="8"/>
    <s v="Saudi"/>
    <s v="White"/>
    <s v="Standard"/>
    <n v="2.7"/>
    <s v="Gas"/>
    <x v="0"/>
    <n v="145997"/>
    <s v="Dammam"/>
    <x v="1"/>
    <n v="64000"/>
    <n v="58000"/>
    <n v="65000"/>
  </r>
  <r>
    <n v="3790"/>
    <x v="8"/>
    <s v="Rio"/>
    <n v="2019"/>
    <n v="6"/>
    <s v="Saudi"/>
    <s v="White"/>
    <s v="Standard"/>
    <n v="1.4"/>
    <s v="Gas"/>
    <x v="0"/>
    <n v="79000"/>
    <s v="Jeddah"/>
    <x v="3"/>
    <n v="31000"/>
    <n v="58000"/>
    <n v="40000"/>
  </r>
  <r>
    <n v="3791"/>
    <x v="6"/>
    <n v="6"/>
    <n v="2016"/>
    <n v="9"/>
    <s v="Other"/>
    <s v="Another Color"/>
    <s v="Standard"/>
    <n v="2.5"/>
    <s v="Gas"/>
    <x v="0"/>
    <n v="122000"/>
    <s v="Qassim"/>
    <x v="6"/>
    <n v="53000"/>
    <n v="58000"/>
    <n v="56000"/>
  </r>
  <r>
    <n v="3792"/>
    <x v="8"/>
    <s v="Cerato"/>
    <n v="2016"/>
    <n v="9"/>
    <s v="Saudi"/>
    <s v="White"/>
    <s v="Semi Full"/>
    <n v="1.6"/>
    <s v="Gas"/>
    <x v="0"/>
    <n v="150000"/>
    <s v="Jeddah"/>
    <x v="3"/>
    <n v="30000"/>
    <n v="58000"/>
    <n v="40000"/>
  </r>
  <r>
    <n v="3793"/>
    <x v="8"/>
    <s v="Sportage"/>
    <n v="2014"/>
    <n v="11"/>
    <s v="Saudi"/>
    <s v="Grey"/>
    <s v="Full"/>
    <n v="2.4"/>
    <s v="Gas"/>
    <x v="0"/>
    <n v="140000"/>
    <s v="Dammam"/>
    <x v="1"/>
    <n v="45000"/>
    <n v="58000"/>
    <n v="40000"/>
  </r>
  <r>
    <n v="3794"/>
    <x v="0"/>
    <s v="Corolla"/>
    <n v="2018"/>
    <n v="7"/>
    <s v="Saudi"/>
    <s v="White"/>
    <s v="Standard"/>
    <n v="1.6"/>
    <s v="Gas"/>
    <x v="0"/>
    <n v="87000"/>
    <s v="Riyadh"/>
    <x v="0"/>
    <n v="49000"/>
    <n v="58000"/>
    <n v="65000"/>
  </r>
  <r>
    <n v="3795"/>
    <x v="1"/>
    <s v="NX"/>
    <n v="2020"/>
    <n v="5"/>
    <s v="Saudi"/>
    <s v="Blue"/>
    <s v="Standard"/>
    <n v="2"/>
    <s v="Gas"/>
    <x v="0"/>
    <n v="30000"/>
    <s v="Jeddah"/>
    <x v="3"/>
    <n v="160000"/>
    <n v="58000"/>
    <n v="142000"/>
  </r>
  <r>
    <n v="3796"/>
    <x v="11"/>
    <s v="Caprice"/>
    <n v="2013"/>
    <n v="12"/>
    <s v="Saudi"/>
    <s v="Silver"/>
    <s v="Standard"/>
    <n v="6"/>
    <s v="Gas"/>
    <x v="0"/>
    <n v="111000"/>
    <s v="Dammam"/>
    <x v="1"/>
    <n v="79000"/>
    <n v="58000"/>
    <n v="60000"/>
  </r>
  <r>
    <n v="3797"/>
    <x v="4"/>
    <s v="Patrol"/>
    <n v="2016"/>
    <n v="9"/>
    <s v="Saudi"/>
    <s v="Grey"/>
    <s v="Semi Full"/>
    <n v="4"/>
    <s v="Gas"/>
    <x v="0"/>
    <n v="205"/>
    <s v="Riyadh"/>
    <x v="0"/>
    <n v="120000"/>
    <n v="58000"/>
    <n v="36500"/>
  </r>
  <r>
    <n v="3798"/>
    <x v="3"/>
    <s v="Edge"/>
    <n v="2009"/>
    <n v="16"/>
    <s v="Saudi"/>
    <s v="Brown"/>
    <s v="Standard"/>
    <n v="3.5"/>
    <s v="Gas"/>
    <x v="0"/>
    <n v="357"/>
    <s v="Riyadh"/>
    <x v="0"/>
    <n v="20000"/>
    <n v="58000"/>
    <n v="55000"/>
  </r>
  <r>
    <n v="3799"/>
    <x v="0"/>
    <s v="Land Cruiser"/>
    <n v="2019"/>
    <n v="6"/>
    <s v="Saudi"/>
    <s v="White"/>
    <s v="Full"/>
    <n v="4.5999999999999996"/>
    <s v="Gas"/>
    <x v="0"/>
    <n v="101000"/>
    <s v="Jeddah"/>
    <x v="3"/>
    <n v="260000"/>
    <n v="58000"/>
    <n v="65000"/>
  </r>
  <r>
    <n v="3800"/>
    <x v="4"/>
    <s v="Datsun"/>
    <n v="2016"/>
    <n v="9"/>
    <s v="Saudi"/>
    <s v="White"/>
    <s v="Semi Full"/>
    <n v="2.4"/>
    <s v="Gas"/>
    <x v="1"/>
    <n v="125000"/>
    <s v="Dammam"/>
    <x v="1"/>
    <n v="45000"/>
    <n v="58000"/>
    <n v="36500"/>
  </r>
  <r>
    <n v="3801"/>
    <x v="0"/>
    <s v="Camry"/>
    <n v="2012"/>
    <n v="13"/>
    <s v="Saudi"/>
    <s v="White"/>
    <s v="Standard"/>
    <n v="2.4"/>
    <s v="Gas"/>
    <x v="0"/>
    <n v="217000"/>
    <s v="Riyadh"/>
    <x v="0"/>
    <n v="39500"/>
    <n v="58000"/>
    <n v="65000"/>
  </r>
  <r>
    <n v="3802"/>
    <x v="3"/>
    <s v="Taurus"/>
    <n v="2016"/>
    <n v="9"/>
    <s v="Other"/>
    <s v="White"/>
    <s v="Full"/>
    <n v="3.5"/>
    <s v="Gas"/>
    <x v="0"/>
    <n v="200000"/>
    <s v="Riyadh"/>
    <x v="0"/>
    <n v="57000"/>
    <n v="58000"/>
    <n v="55000"/>
  </r>
  <r>
    <n v="3803"/>
    <x v="2"/>
    <s v="Wrangler"/>
    <n v="2019"/>
    <n v="6"/>
    <s v="Saudi"/>
    <s v="Another Color"/>
    <s v="Semi Full"/>
    <n v="3.6"/>
    <s v="Gas"/>
    <x v="0"/>
    <n v="26000"/>
    <s v="Riyadh"/>
    <x v="0"/>
    <n v="148000"/>
    <n v="58000"/>
    <n v="83000"/>
  </r>
  <r>
    <n v="3804"/>
    <x v="10"/>
    <s v="H1"/>
    <n v="2014"/>
    <n v="11"/>
    <s v="Other"/>
    <s v="White"/>
    <s v="Standard"/>
    <n v="2.5"/>
    <s v="Diesel"/>
    <x v="0"/>
    <n v="220000"/>
    <s v="Jazan"/>
    <x v="11"/>
    <n v="50000"/>
    <n v="58000"/>
    <n v="42000"/>
  </r>
  <r>
    <n v="3805"/>
    <x v="6"/>
    <n v="6"/>
    <n v="2014"/>
    <n v="11"/>
    <s v="Saudi"/>
    <s v="White"/>
    <s v="Full"/>
    <n v="2.5"/>
    <s v="Gas"/>
    <x v="0"/>
    <n v="232000"/>
    <s v="Al-Medina"/>
    <x v="2"/>
    <n v="38000"/>
    <n v="58000"/>
    <n v="56000"/>
  </r>
  <r>
    <n v="3806"/>
    <x v="0"/>
    <s v="Hiace"/>
    <n v="2014"/>
    <n v="11"/>
    <s v="Saudi"/>
    <s v="White"/>
    <s v="Semi Full"/>
    <n v="2"/>
    <s v="Gas"/>
    <x v="1"/>
    <n v="188000"/>
    <s v="Riyadh"/>
    <x v="0"/>
    <n v="44000"/>
    <n v="58000"/>
    <n v="65000"/>
  </r>
  <r>
    <n v="3807"/>
    <x v="0"/>
    <s v="Land Cruiser"/>
    <n v="2006"/>
    <n v="19"/>
    <s v="Gulf Arabic"/>
    <s v="White"/>
    <s v="Full"/>
    <n v="4.7"/>
    <s v="Gas"/>
    <x v="0"/>
    <n v="382"/>
    <s v="Al-Ahsa"/>
    <x v="1"/>
    <n v="45000"/>
    <n v="58000"/>
    <n v="65000"/>
  </r>
  <r>
    <n v="3808"/>
    <x v="7"/>
    <s v="CLA"/>
    <n v="2020"/>
    <n v="5"/>
    <s v="Other"/>
    <s v="White"/>
    <s v="Standard"/>
    <n v="2"/>
    <s v="Gas"/>
    <x v="0"/>
    <n v="10000"/>
    <s v="Riyadh"/>
    <x v="0"/>
    <n v="195000"/>
    <n v="58000"/>
    <n v="145000"/>
  </r>
  <r>
    <n v="3809"/>
    <x v="8"/>
    <s v="Cerato"/>
    <n v="2013"/>
    <n v="12"/>
    <s v="Saudi"/>
    <s v="Black"/>
    <s v="Standard"/>
    <n v="1.6"/>
    <s v="Gas"/>
    <x v="0"/>
    <n v="147"/>
    <s v="Dammam"/>
    <x v="1"/>
    <n v="18000"/>
    <n v="58000"/>
    <n v="40000"/>
  </r>
  <r>
    <n v="3810"/>
    <x v="33"/>
    <s v="C300"/>
    <n v="2018"/>
    <n v="7"/>
    <s v="Saudi"/>
    <s v="Black"/>
    <s v="Full"/>
    <n v="5.7"/>
    <s v="Gas"/>
    <x v="0"/>
    <n v="34000"/>
    <s v="Riyadh"/>
    <x v="0"/>
    <n v="80000"/>
    <n v="58000"/>
    <n v="70000"/>
  </r>
  <r>
    <n v="3811"/>
    <x v="0"/>
    <s v="Land Cruiser"/>
    <n v="2014"/>
    <n v="11"/>
    <s v="Saudi"/>
    <s v="Black"/>
    <s v="Full"/>
    <n v="4.5999999999999996"/>
    <s v="Gas"/>
    <x v="0"/>
    <n v="310000"/>
    <s v="Sakaka"/>
    <x v="9"/>
    <n v="100000"/>
    <n v="58000"/>
    <n v="65000"/>
  </r>
  <r>
    <n v="3812"/>
    <x v="6"/>
    <n v="6"/>
    <n v="2016"/>
    <n v="9"/>
    <s v="Saudi"/>
    <s v="Red"/>
    <s v="Full"/>
    <n v="2.5"/>
    <s v="Gas"/>
    <x v="0"/>
    <n v="117000"/>
    <s v="Hafar Al-Batin"/>
    <x v="1"/>
    <n v="72000"/>
    <n v="58000"/>
    <n v="56000"/>
  </r>
  <r>
    <n v="3813"/>
    <x v="7"/>
    <s v="S"/>
    <n v="2002"/>
    <n v="23"/>
    <s v="Gulf Arabic"/>
    <s v="Golden"/>
    <s v="Semi Full"/>
    <n v="3"/>
    <s v="Gas"/>
    <x v="0"/>
    <n v="348"/>
    <s v="Al-Ahsa"/>
    <x v="1"/>
    <n v="12500"/>
    <n v="58000"/>
    <n v="145000"/>
  </r>
  <r>
    <n v="3814"/>
    <x v="10"/>
    <s v="Elantra"/>
    <n v="2017"/>
    <n v="8"/>
    <s v="Other"/>
    <s v="White"/>
    <s v="Semi Full"/>
    <n v="1.6"/>
    <s v="Diesel"/>
    <x v="0"/>
    <n v="91269"/>
    <s v="Qassim"/>
    <x v="6"/>
    <n v="50000"/>
    <n v="58000"/>
    <n v="42000"/>
  </r>
  <r>
    <n v="3815"/>
    <x v="0"/>
    <s v="Camry"/>
    <n v="2002"/>
    <n v="23"/>
    <s v="Other"/>
    <s v="Green"/>
    <s v="Standard"/>
    <n v="2.4"/>
    <s v="Gas"/>
    <x v="1"/>
    <n v="450000"/>
    <s v="Najran"/>
    <x v="12"/>
    <n v="14000"/>
    <n v="58000"/>
    <n v="65000"/>
  </r>
  <r>
    <n v="3816"/>
    <x v="0"/>
    <s v="Land Cruiser"/>
    <n v="2019"/>
    <n v="6"/>
    <s v="Saudi"/>
    <s v="White"/>
    <s v="Full"/>
    <n v="4.5999999999999996"/>
    <s v="Gas"/>
    <x v="0"/>
    <n v="177900"/>
    <s v="Riyadh"/>
    <x v="0"/>
    <n v="220000"/>
    <n v="58000"/>
    <n v="65000"/>
  </r>
  <r>
    <n v="3817"/>
    <x v="0"/>
    <s v="Ciocca"/>
    <n v="2016"/>
    <n v="9"/>
    <s v="Saudi"/>
    <s v="Silver"/>
    <s v="Semi Full"/>
    <n v="5.7"/>
    <s v="Gas"/>
    <x v="0"/>
    <n v="235000"/>
    <s v="Dammam"/>
    <x v="1"/>
    <n v="86000"/>
    <n v="58000"/>
    <n v="65000"/>
  </r>
  <r>
    <n v="3818"/>
    <x v="3"/>
    <s v="Explorer"/>
    <n v="2016"/>
    <n v="9"/>
    <s v="Other"/>
    <s v="White"/>
    <s v="Full"/>
    <n v="3.5"/>
    <s v="Gas"/>
    <x v="0"/>
    <n v="128644"/>
    <s v="Riyadh"/>
    <x v="0"/>
    <n v="118000"/>
    <n v="58000"/>
    <n v="55000"/>
  </r>
  <r>
    <n v="3819"/>
    <x v="0"/>
    <s v="Corolla"/>
    <n v="2015"/>
    <n v="10"/>
    <s v="Other"/>
    <s v="Another Color"/>
    <s v="Semi Full"/>
    <n v="1.6"/>
    <s v="Gas"/>
    <x v="0"/>
    <n v="309000"/>
    <s v="Khobar"/>
    <x v="1"/>
    <n v="32000"/>
    <n v="58000"/>
    <n v="65000"/>
  </r>
  <r>
    <n v="3820"/>
    <x v="7"/>
    <s v="C"/>
    <n v="2015"/>
    <n v="10"/>
    <s v="Other"/>
    <s v="White"/>
    <s v="Full"/>
    <n v="2"/>
    <s v="Gas"/>
    <x v="0"/>
    <n v="82000"/>
    <s v="Dammam"/>
    <x v="1"/>
    <n v="109000"/>
    <n v="58000"/>
    <n v="145000"/>
  </r>
  <r>
    <n v="3821"/>
    <x v="0"/>
    <s v="Camry"/>
    <n v="2020"/>
    <n v="5"/>
    <s v="Unknown"/>
    <s v="White"/>
    <s v="Full"/>
    <n v="2.5"/>
    <s v="Gas"/>
    <x v="0"/>
    <n v="10616"/>
    <s v="Al-Medina"/>
    <x v="2"/>
    <n v="104500"/>
    <n v="58000"/>
    <n v="65000"/>
  </r>
  <r>
    <n v="3822"/>
    <x v="39"/>
    <s v="Dyna"/>
    <n v="2013"/>
    <n v="12"/>
    <s v="Saudi"/>
    <s v="White"/>
    <s v="Standard"/>
    <n v="7"/>
    <s v="Diesel"/>
    <x v="1"/>
    <n v="300"/>
    <s v="Dammam"/>
    <x v="1"/>
    <n v="82000"/>
    <n v="58000"/>
    <n v="55500"/>
  </r>
  <r>
    <n v="3823"/>
    <x v="0"/>
    <s v="Land Cruiser"/>
    <n v="2019"/>
    <n v="6"/>
    <s v="Saudi"/>
    <s v="White"/>
    <s v="Full"/>
    <n v="4.5999999999999996"/>
    <s v="Gas"/>
    <x v="0"/>
    <n v="38000"/>
    <s v="Jeddah"/>
    <x v="3"/>
    <n v="248000"/>
    <n v="58000"/>
    <n v="65000"/>
  </r>
  <r>
    <n v="3824"/>
    <x v="25"/>
    <s v="Lancer"/>
    <n v="2016"/>
    <n v="9"/>
    <s v="Saudi"/>
    <s v="Red"/>
    <s v="Standard"/>
    <n v="1.6"/>
    <s v="Gas"/>
    <x v="0"/>
    <n v="18000"/>
    <s v="Jeddah"/>
    <x v="3"/>
    <n v="39000"/>
    <n v="58000"/>
    <n v="54000"/>
  </r>
  <r>
    <n v="3825"/>
    <x v="4"/>
    <s v="Patrol"/>
    <n v="2019"/>
    <n v="6"/>
    <s v="Gulf Arabic"/>
    <s v="White"/>
    <s v="Semi Full"/>
    <n v="4"/>
    <s v="Gas"/>
    <x v="0"/>
    <n v="72000"/>
    <s v="Najran"/>
    <x v="12"/>
    <n v="160000"/>
    <n v="58000"/>
    <n v="36500"/>
  </r>
  <r>
    <n v="3826"/>
    <x v="1"/>
    <s v="LS"/>
    <n v="2018"/>
    <n v="7"/>
    <s v="Gulf Arabic"/>
    <s v="Silver"/>
    <s v="Full"/>
    <n v="3.5"/>
    <s v="Gas"/>
    <x v="0"/>
    <n v="32000"/>
    <s v="Riyadh"/>
    <x v="0"/>
    <n v="290000"/>
    <n v="58000"/>
    <n v="142000"/>
  </r>
  <r>
    <n v="3827"/>
    <x v="10"/>
    <s v="Azera"/>
    <n v="2016"/>
    <n v="9"/>
    <s v="Saudi"/>
    <s v="White"/>
    <s v="Semi Full"/>
    <n v="3"/>
    <s v="Gas"/>
    <x v="0"/>
    <n v="130000"/>
    <s v="Riyadh"/>
    <x v="0"/>
    <n v="50000"/>
    <n v="58000"/>
    <n v="42000"/>
  </r>
  <r>
    <n v="3828"/>
    <x v="4"/>
    <s v="Altima"/>
    <n v="2018"/>
    <n v="7"/>
    <s v="Gulf Arabic"/>
    <s v="White"/>
    <s v="Semi Full"/>
    <n v="2.5"/>
    <s v="Gas"/>
    <x v="0"/>
    <n v="78592"/>
    <s v="Qassim"/>
    <x v="6"/>
    <n v="64000"/>
    <n v="58000"/>
    <n v="36500"/>
  </r>
  <r>
    <n v="3829"/>
    <x v="4"/>
    <s v="Altima"/>
    <n v="2018"/>
    <n v="7"/>
    <s v="Gulf Arabic"/>
    <s v="White"/>
    <s v="Semi Full"/>
    <n v="2.5"/>
    <s v="Gas"/>
    <x v="0"/>
    <n v="48096"/>
    <s v="Riyadh"/>
    <x v="0"/>
    <n v="68000"/>
    <n v="58000"/>
    <n v="36500"/>
  </r>
  <r>
    <n v="3830"/>
    <x v="3"/>
    <s v="Expedition"/>
    <n v="2012"/>
    <n v="13"/>
    <s v="Saudi"/>
    <s v="Grey"/>
    <s v="Semi Full"/>
    <n v="3.6"/>
    <s v="Gas"/>
    <x v="0"/>
    <n v="170000"/>
    <s v="Riyadh"/>
    <x v="0"/>
    <n v="45000"/>
    <n v="58000"/>
    <n v="55000"/>
  </r>
  <r>
    <n v="3831"/>
    <x v="10"/>
    <s v="Senta fe"/>
    <n v="2018"/>
    <n v="7"/>
    <s v="Saudi"/>
    <s v="Another Color"/>
    <s v="Semi Full"/>
    <n v="3.3"/>
    <s v="Gas"/>
    <x v="0"/>
    <n v="31000"/>
    <s v="Riyadh"/>
    <x v="0"/>
    <n v="75000"/>
    <n v="58000"/>
    <n v="42000"/>
  </r>
  <r>
    <n v="3832"/>
    <x v="11"/>
    <s v="Blazer"/>
    <n v="2007"/>
    <n v="18"/>
    <s v="Saudi"/>
    <s v="Black"/>
    <s v="Semi Full"/>
    <n v="6"/>
    <s v="Gas"/>
    <x v="0"/>
    <n v="400"/>
    <s v="Jazan"/>
    <x v="11"/>
    <n v="8000"/>
    <n v="58000"/>
    <n v="60000"/>
  </r>
  <r>
    <n v="3833"/>
    <x v="0"/>
    <s v="Corolla"/>
    <n v="2017"/>
    <n v="8"/>
    <s v="Saudi"/>
    <s v="White"/>
    <s v="Standard"/>
    <n v="1.6"/>
    <s v="Gas"/>
    <x v="0"/>
    <n v="66200"/>
    <s v="Riyadh"/>
    <x v="0"/>
    <n v="51000"/>
    <n v="58000"/>
    <n v="65000"/>
  </r>
  <r>
    <n v="3834"/>
    <x v="7"/>
    <s v="E"/>
    <n v="1998"/>
    <n v="27"/>
    <s v="Saudi"/>
    <s v="Bronze"/>
    <s v="Full"/>
    <n v="3.2"/>
    <s v="Gas"/>
    <x v="0"/>
    <n v="490000"/>
    <s v="Dammam"/>
    <x v="1"/>
    <n v="8500"/>
    <n v="58000"/>
    <n v="145000"/>
  </r>
  <r>
    <n v="3835"/>
    <x v="3"/>
    <s v="Taurus"/>
    <n v="2019"/>
    <n v="6"/>
    <s v="Saudi"/>
    <s v="White"/>
    <s v="Standard"/>
    <n v="3.5"/>
    <s v="Gas"/>
    <x v="0"/>
    <n v="62556"/>
    <s v="Riyadh"/>
    <x v="0"/>
    <n v="85000"/>
    <n v="58000"/>
    <n v="55000"/>
  </r>
  <r>
    <n v="3836"/>
    <x v="7"/>
    <s v="CLA"/>
    <n v="2020"/>
    <n v="5"/>
    <s v="Other"/>
    <s v="Black"/>
    <s v="Full"/>
    <n v="2"/>
    <s v="Gas"/>
    <x v="0"/>
    <n v="15000"/>
    <s v="Riyadh"/>
    <x v="0"/>
    <n v="410000"/>
    <n v="58000"/>
    <n v="145000"/>
  </r>
  <r>
    <n v="3837"/>
    <x v="13"/>
    <s v="CRV"/>
    <n v="2014"/>
    <n v="11"/>
    <s v="Saudi"/>
    <s v="White"/>
    <s v="Semi Full"/>
    <n v="2.4"/>
    <s v="Gas"/>
    <x v="0"/>
    <n v="215000"/>
    <s v="Dammam"/>
    <x v="1"/>
    <n v="50000"/>
    <n v="58000"/>
    <n v="60500"/>
  </r>
  <r>
    <n v="3838"/>
    <x v="24"/>
    <s v="The 7"/>
    <n v="2018"/>
    <n v="7"/>
    <s v="Saudi"/>
    <s v="Navy"/>
    <s v="Semi Full"/>
    <n v="6.8"/>
    <s v="Gas"/>
    <x v="0"/>
    <n v="18000"/>
    <s v="Riyadh"/>
    <x v="0"/>
    <n v="230000"/>
    <n v="58000"/>
    <n v="110000"/>
  </r>
  <r>
    <n v="3839"/>
    <x v="15"/>
    <s v="Duster"/>
    <n v="2017"/>
    <n v="8"/>
    <s v="Saudi"/>
    <s v="White"/>
    <s v="Standard"/>
    <n v="2"/>
    <s v="Gas"/>
    <x v="0"/>
    <n v="49597"/>
    <s v="Riyadh"/>
    <x v="0"/>
    <n v="27500"/>
    <n v="58000"/>
    <n v="26000"/>
  </r>
  <r>
    <n v="3840"/>
    <x v="10"/>
    <s v="Accent"/>
    <n v="2018"/>
    <n v="7"/>
    <s v="Saudi"/>
    <s v="White"/>
    <s v="Standard"/>
    <n v="1.4"/>
    <s v="Gas"/>
    <x v="0"/>
    <n v="128000"/>
    <s v="Riyadh"/>
    <x v="0"/>
    <n v="35000"/>
    <n v="58000"/>
    <n v="42000"/>
  </r>
  <r>
    <n v="3841"/>
    <x v="0"/>
    <s v="Prado"/>
    <n v="2019"/>
    <n v="6"/>
    <s v="Gulf Arabic"/>
    <s v="White"/>
    <s v="Full"/>
    <n v="4"/>
    <s v="Gas"/>
    <x v="0"/>
    <n v="19054"/>
    <s v="Riyadh"/>
    <x v="0"/>
    <n v="162500"/>
    <n v="58000"/>
    <n v="65000"/>
  </r>
  <r>
    <n v="3842"/>
    <x v="6"/>
    <s v="CX5"/>
    <n v="2020"/>
    <n v="5"/>
    <s v="Gulf Arabic"/>
    <s v="Red"/>
    <s v="Standard"/>
    <n v="2.5"/>
    <s v="Gas"/>
    <x v="0"/>
    <n v="4000"/>
    <s v="Riyadh"/>
    <x v="0"/>
    <n v="83500"/>
    <n v="58000"/>
    <n v="56000"/>
  </r>
  <r>
    <n v="3843"/>
    <x v="10"/>
    <s v="Elantra"/>
    <n v="2019"/>
    <n v="6"/>
    <s v="Saudi"/>
    <s v="White"/>
    <s v="Standard"/>
    <n v="1.6"/>
    <s v="Gas"/>
    <x v="0"/>
    <n v="64788"/>
    <s v="Riyadh"/>
    <x v="0"/>
    <n v="55500"/>
    <n v="58000"/>
    <n v="42000"/>
  </r>
  <r>
    <n v="3844"/>
    <x v="0"/>
    <s v="Furniture"/>
    <n v="2009"/>
    <n v="16"/>
    <s v="Saudi"/>
    <s v="Silver"/>
    <s v="Standard"/>
    <n v="2.7"/>
    <s v="Gas"/>
    <x v="1"/>
    <n v="530500"/>
    <s v="Taef"/>
    <x v="3"/>
    <n v="33000"/>
    <n v="58000"/>
    <n v="65000"/>
  </r>
  <r>
    <n v="3845"/>
    <x v="0"/>
    <s v="Camry"/>
    <n v="2017"/>
    <n v="8"/>
    <s v="Saudi"/>
    <s v="White"/>
    <s v="Standard"/>
    <n v="2.5"/>
    <s v="Gas"/>
    <x v="0"/>
    <n v="126000"/>
    <s v="Dammam"/>
    <x v="1"/>
    <n v="63000"/>
    <n v="58000"/>
    <n v="65000"/>
  </r>
  <r>
    <n v="3846"/>
    <x v="0"/>
    <s v="Hilux"/>
    <n v="2017"/>
    <n v="8"/>
    <s v="Saudi"/>
    <s v="White"/>
    <s v="Full"/>
    <n v="2.7"/>
    <s v="Gas"/>
    <x v="1"/>
    <n v="62000"/>
    <s v="Dammam"/>
    <x v="1"/>
    <n v="87000"/>
    <n v="58000"/>
    <n v="65000"/>
  </r>
  <r>
    <n v="3847"/>
    <x v="7"/>
    <s v="S"/>
    <n v="2000"/>
    <n v="25"/>
    <s v="Saudi"/>
    <s v="Black"/>
    <s v="Semi Full"/>
    <n v="3"/>
    <s v="Gas"/>
    <x v="0"/>
    <n v="100"/>
    <s v="Dammam"/>
    <x v="1"/>
    <n v="15000"/>
    <n v="58000"/>
    <n v="145000"/>
  </r>
  <r>
    <n v="3848"/>
    <x v="0"/>
    <s v="Prado"/>
    <n v="2015"/>
    <n v="10"/>
    <s v="Saudi"/>
    <s v="White"/>
    <s v="Standard"/>
    <n v="2.7"/>
    <s v="Gas"/>
    <x v="0"/>
    <n v="250000"/>
    <s v="Dammam"/>
    <x v="1"/>
    <n v="78000"/>
    <n v="58000"/>
    <n v="65000"/>
  </r>
  <r>
    <n v="3849"/>
    <x v="6"/>
    <n v="6"/>
    <n v="2018"/>
    <n v="7"/>
    <s v="Saudi"/>
    <s v="Brown"/>
    <s v="Standard"/>
    <n v="2.5"/>
    <s v="Gas"/>
    <x v="0"/>
    <n v="198"/>
    <s v="Jeddah"/>
    <x v="3"/>
    <n v="55000"/>
    <n v="58000"/>
    <n v="56000"/>
  </r>
  <r>
    <n v="3850"/>
    <x v="0"/>
    <s v="Prado"/>
    <n v="2018"/>
    <n v="7"/>
    <s v="Saudi"/>
    <s v="White"/>
    <s v="Semi Full"/>
    <n v="4"/>
    <s v="Gas"/>
    <x v="0"/>
    <n v="56000"/>
    <s v="Riyadh"/>
    <x v="0"/>
    <n v="150000"/>
    <n v="58000"/>
    <n v="65000"/>
  </r>
  <r>
    <n v="3851"/>
    <x v="0"/>
    <s v="Hilux"/>
    <n v="2017"/>
    <n v="8"/>
    <s v="Saudi"/>
    <s v="White"/>
    <s v="Semi Full"/>
    <n v="2.7"/>
    <s v="Gas"/>
    <x v="1"/>
    <n v="384000"/>
    <s v="Dammam"/>
    <x v="1"/>
    <n v="66000"/>
    <n v="58000"/>
    <n v="65000"/>
  </r>
  <r>
    <n v="3852"/>
    <x v="5"/>
    <s v="Yukon"/>
    <n v="2012"/>
    <n v="13"/>
    <s v="Saudi"/>
    <s v="Another Color"/>
    <s v="Standard"/>
    <n v="5.3"/>
    <s v="Gas"/>
    <x v="0"/>
    <n v="65000"/>
    <s v="Makkah"/>
    <x v="3"/>
    <n v="80000"/>
    <n v="58000"/>
    <n v="72000"/>
  </r>
  <r>
    <n v="3853"/>
    <x v="3"/>
    <s v="Expedition"/>
    <n v="2017"/>
    <n v="8"/>
    <s v="Gulf Arabic"/>
    <s v="White"/>
    <s v="Standard"/>
    <n v="3.5"/>
    <s v="Gas"/>
    <x v="0"/>
    <n v="90000"/>
    <s v="Riyadh"/>
    <x v="0"/>
    <n v="97000"/>
    <n v="58000"/>
    <n v="55000"/>
  </r>
  <r>
    <n v="3854"/>
    <x v="18"/>
    <s v="Prestige"/>
    <n v="2015"/>
    <n v="10"/>
    <s v="Saudi"/>
    <s v="Black"/>
    <s v="Full"/>
    <n v="3.8"/>
    <s v="Gas"/>
    <x v="0"/>
    <n v="180000"/>
    <s v="Makkah"/>
    <x v="3"/>
    <n v="47500"/>
    <n v="58000"/>
    <n v="88000"/>
  </r>
  <r>
    <n v="3855"/>
    <x v="6"/>
    <n v="3"/>
    <n v="2016"/>
    <n v="9"/>
    <s v="Gulf Arabic"/>
    <s v="Grey"/>
    <s v="Standard"/>
    <n v="1.6"/>
    <s v="Gas"/>
    <x v="0"/>
    <n v="165000"/>
    <s v="Dammam"/>
    <x v="1"/>
    <n v="45000"/>
    <n v="58000"/>
    <n v="56000"/>
  </r>
  <r>
    <n v="3856"/>
    <x v="10"/>
    <s v="Accent"/>
    <n v="2019"/>
    <n v="6"/>
    <s v="Saudi"/>
    <s v="Grey"/>
    <s v="Standard"/>
    <n v="1.4"/>
    <s v="Gas"/>
    <x v="0"/>
    <n v="78000"/>
    <s v="Dammam"/>
    <x v="1"/>
    <n v="40000"/>
    <n v="58000"/>
    <n v="42000"/>
  </r>
  <r>
    <n v="3857"/>
    <x v="8"/>
    <s v="Carnival"/>
    <n v="2016"/>
    <n v="9"/>
    <s v="Saudi"/>
    <s v="Black"/>
    <s v="Full"/>
    <n v="3.3"/>
    <s v="Gas"/>
    <x v="0"/>
    <n v="120000"/>
    <s v="Riyadh"/>
    <x v="0"/>
    <n v="70000"/>
    <n v="58000"/>
    <n v="40000"/>
  </r>
  <r>
    <n v="3858"/>
    <x v="5"/>
    <s v="Yukon"/>
    <n v="2013"/>
    <n v="12"/>
    <s v="Saudi"/>
    <s v="Brown"/>
    <s v="Semi Full"/>
    <n v="5.3"/>
    <s v="Gas"/>
    <x v="0"/>
    <n v="150000"/>
    <s v="Riyadh"/>
    <x v="0"/>
    <n v="65000"/>
    <n v="58000"/>
    <n v="72000"/>
  </r>
  <r>
    <n v="3859"/>
    <x v="10"/>
    <s v="Tucson"/>
    <n v="2016"/>
    <n v="9"/>
    <s v="Saudi"/>
    <s v="Grey"/>
    <s v="Standard"/>
    <n v="2"/>
    <s v="Gas"/>
    <x v="0"/>
    <n v="155000"/>
    <s v="Dammam"/>
    <x v="1"/>
    <n v="45000"/>
    <n v="58000"/>
    <n v="42000"/>
  </r>
  <r>
    <n v="3860"/>
    <x v="0"/>
    <s v="Land Cruiser"/>
    <n v="2019"/>
    <n v="6"/>
    <s v="Saudi"/>
    <s v="White"/>
    <s v="Full"/>
    <n v="5.7"/>
    <s v="Gas"/>
    <x v="0"/>
    <n v="6000"/>
    <s v="Dammam"/>
    <x v="1"/>
    <n v="298000"/>
    <n v="58000"/>
    <n v="65000"/>
  </r>
  <r>
    <n v="3861"/>
    <x v="0"/>
    <s v="Land Cruiser"/>
    <n v="2015"/>
    <n v="10"/>
    <s v="Saudi"/>
    <s v="White"/>
    <s v="Full"/>
    <n v="4.5999999999999996"/>
    <s v="Gas"/>
    <x v="0"/>
    <n v="83000"/>
    <s v="Dammam"/>
    <x v="1"/>
    <n v="160000"/>
    <n v="58000"/>
    <n v="65000"/>
  </r>
  <r>
    <n v="3862"/>
    <x v="5"/>
    <s v="Sierra"/>
    <n v="2017"/>
    <n v="8"/>
    <s v="Saudi"/>
    <s v="Navy"/>
    <s v="Full"/>
    <n v="5.3"/>
    <s v="Gas"/>
    <x v="0"/>
    <n v="94000"/>
    <s v="Dammam"/>
    <x v="1"/>
    <n v="117000"/>
    <n v="58000"/>
    <n v="72000"/>
  </r>
  <r>
    <n v="3863"/>
    <x v="0"/>
    <s v="Land Cruiser 70"/>
    <n v="1983"/>
    <n v="42"/>
    <s v="Saudi"/>
    <s v="Bronze"/>
    <s v="Standard"/>
    <n v="3.8"/>
    <s v="Gas"/>
    <x v="1"/>
    <n v="300000"/>
    <s v="Dammam"/>
    <x v="1"/>
    <n v="14000"/>
    <n v="58000"/>
    <n v="65000"/>
  </r>
  <r>
    <n v="3864"/>
    <x v="3"/>
    <s v="Taurus"/>
    <n v="2019"/>
    <n v="6"/>
    <s v="Saudi"/>
    <s v="White"/>
    <s v="Standard"/>
    <n v="3.5"/>
    <s v="Gas"/>
    <x v="0"/>
    <n v="61817"/>
    <s v="Riyadh"/>
    <x v="0"/>
    <n v="85000"/>
    <n v="58000"/>
    <n v="55000"/>
  </r>
  <r>
    <n v="3865"/>
    <x v="3"/>
    <s v="Victoria"/>
    <n v="1999"/>
    <n v="26"/>
    <s v="Saudi"/>
    <s v="Another Color"/>
    <s v="Semi Full"/>
    <n v="1"/>
    <s v="Gas"/>
    <x v="0"/>
    <n v="4000"/>
    <s v="Riyadh"/>
    <x v="0"/>
    <n v="10000"/>
    <n v="58000"/>
    <n v="55000"/>
  </r>
  <r>
    <n v="3866"/>
    <x v="14"/>
    <s v="EC7"/>
    <n v="2014"/>
    <n v="11"/>
    <s v="Saudi"/>
    <s v="Golden"/>
    <s v="Full"/>
    <n v="1.8"/>
    <s v="Gas"/>
    <x v="1"/>
    <n v="161300"/>
    <s v="Riyadh"/>
    <x v="0"/>
    <n v="12000"/>
    <n v="58000"/>
    <n v="42500"/>
  </r>
  <r>
    <n v="3867"/>
    <x v="41"/>
    <s v="Other"/>
    <n v="2021"/>
    <n v="4"/>
    <s v="Other"/>
    <s v="Yellow"/>
    <s v="Semi Full"/>
    <n v="1.2"/>
    <s v="Gas"/>
    <x v="1"/>
    <n v="3000"/>
    <s v="Jeddah"/>
    <x v="3"/>
    <n v="5500"/>
    <n v="58000"/>
    <n v="32500"/>
  </r>
  <r>
    <n v="3868"/>
    <x v="7"/>
    <s v="C"/>
    <n v="2015"/>
    <n v="10"/>
    <s v="Saudi"/>
    <s v="Grey"/>
    <s v="Semi Full"/>
    <n v="2"/>
    <s v="Gas"/>
    <x v="0"/>
    <n v="99000"/>
    <s v="Jeddah"/>
    <x v="3"/>
    <n v="91500"/>
    <n v="58000"/>
    <n v="145000"/>
  </r>
  <r>
    <n v="3869"/>
    <x v="8"/>
    <s v="Rio"/>
    <n v="2017"/>
    <n v="8"/>
    <s v="Saudi"/>
    <s v="Blue"/>
    <s v="Standard"/>
    <n v="1.4"/>
    <s v="Gas"/>
    <x v="0"/>
    <n v="116000"/>
    <s v="Qassim"/>
    <x v="6"/>
    <n v="29000"/>
    <n v="58000"/>
    <n v="40000"/>
  </r>
  <r>
    <n v="3870"/>
    <x v="0"/>
    <s v="Land Cruiser"/>
    <n v="2019"/>
    <n v="6"/>
    <s v="Saudi"/>
    <s v="White"/>
    <s v="Full"/>
    <n v="4.5999999999999996"/>
    <s v="Gas"/>
    <x v="0"/>
    <n v="52000"/>
    <s v="Jeddah"/>
    <x v="3"/>
    <n v="248000"/>
    <n v="58000"/>
    <n v="65000"/>
  </r>
  <r>
    <n v="3871"/>
    <x v="17"/>
    <s v="H2"/>
    <n v="2021"/>
    <n v="4"/>
    <s v="Saudi"/>
    <s v="Brown"/>
    <s v="Full"/>
    <n v="1.5"/>
    <s v="Gas"/>
    <x v="0"/>
    <n v="2800"/>
    <s v="Jeddah"/>
    <x v="3"/>
    <n v="57000"/>
    <n v="58000"/>
    <n v="69000"/>
  </r>
  <r>
    <n v="3872"/>
    <x v="1"/>
    <s v="LX"/>
    <n v="2015"/>
    <n v="10"/>
    <s v="Saudi"/>
    <s v="White"/>
    <s v="Full"/>
    <n v="5.7"/>
    <s v="Gas"/>
    <x v="0"/>
    <n v="105000"/>
    <s v="Jeddah"/>
    <x v="3"/>
    <n v="213000"/>
    <n v="58000"/>
    <n v="142000"/>
  </r>
  <r>
    <n v="3873"/>
    <x v="7"/>
    <s v="C"/>
    <n v="2017"/>
    <n v="8"/>
    <s v="Other"/>
    <s v="Silver"/>
    <s v="Full"/>
    <n v="2"/>
    <s v="Gas"/>
    <x v="0"/>
    <n v="96000"/>
    <s v="Dammam"/>
    <x v="1"/>
    <n v="170000"/>
    <n v="58000"/>
    <n v="145000"/>
  </r>
  <r>
    <n v="3874"/>
    <x v="0"/>
    <s v="Corolla"/>
    <n v="2015"/>
    <n v="10"/>
    <s v="Saudi"/>
    <s v="White"/>
    <s v="Standard"/>
    <n v="1.6"/>
    <s v="Gas"/>
    <x v="0"/>
    <n v="36000"/>
    <s v="Dammam"/>
    <x v="1"/>
    <n v="45000"/>
    <n v="58000"/>
    <n v="65000"/>
  </r>
  <r>
    <n v="3875"/>
    <x v="10"/>
    <s v="Azera"/>
    <n v="2019"/>
    <n v="6"/>
    <s v="Saudi"/>
    <s v="Grey"/>
    <s v="Standard"/>
    <n v="3"/>
    <s v="Gas"/>
    <x v="0"/>
    <n v="74000"/>
    <s v="Riyadh"/>
    <x v="0"/>
    <n v="80000"/>
    <n v="58000"/>
    <n v="42000"/>
  </r>
  <r>
    <n v="3876"/>
    <x v="33"/>
    <s v="C300"/>
    <n v="2005"/>
    <n v="20"/>
    <s v="Saudi"/>
    <s v="Black"/>
    <s v="Full"/>
    <n v="5.7"/>
    <s v="Gas"/>
    <x v="0"/>
    <n v="300000"/>
    <s v="Jeddah"/>
    <x v="3"/>
    <n v="20000"/>
    <n v="58000"/>
    <n v="70000"/>
  </r>
  <r>
    <n v="3877"/>
    <x v="1"/>
    <s v="LS"/>
    <n v="2015"/>
    <n v="10"/>
    <s v="Other"/>
    <s v="White"/>
    <s v="Semi Full"/>
    <n v="4.5999999999999996"/>
    <s v="Gas"/>
    <x v="0"/>
    <n v="51000"/>
    <s v="Riyadh"/>
    <x v="0"/>
    <n v="200000"/>
    <n v="58000"/>
    <n v="142000"/>
  </r>
  <r>
    <n v="3878"/>
    <x v="24"/>
    <s v="The 5"/>
    <n v="2016"/>
    <n v="9"/>
    <s v="Saudi"/>
    <s v="Another Color"/>
    <s v="Semi Full"/>
    <n v="2"/>
    <s v="Gas"/>
    <x v="0"/>
    <n v="66000"/>
    <s v="Riyadh"/>
    <x v="0"/>
    <n v="90000"/>
    <n v="58000"/>
    <n v="110000"/>
  </r>
  <r>
    <n v="3879"/>
    <x v="19"/>
    <s v="Seven"/>
    <n v="2020"/>
    <n v="5"/>
    <s v="Saudi"/>
    <s v="White"/>
    <s v="Standard"/>
    <n v="1.5"/>
    <s v="Gas"/>
    <x v="0"/>
    <n v="55531"/>
    <s v="Riyadh"/>
    <x v="0"/>
    <n v="27500"/>
    <n v="58000"/>
    <n v="44000"/>
  </r>
  <r>
    <n v="3880"/>
    <x v="0"/>
    <s v="Yaris"/>
    <n v="2016"/>
    <n v="9"/>
    <s v="Saudi"/>
    <s v="White"/>
    <s v="Standard"/>
    <n v="1.4"/>
    <s v="Gas"/>
    <x v="0"/>
    <n v="128000"/>
    <s v="Dammam"/>
    <x v="1"/>
    <n v="25000"/>
    <n v="58000"/>
    <n v="65000"/>
  </r>
  <r>
    <n v="3881"/>
    <x v="0"/>
    <s v="Prado"/>
    <n v="2018"/>
    <n v="7"/>
    <s v="Gulf Arabic"/>
    <s v="White"/>
    <s v="Semi Full"/>
    <n v="4"/>
    <s v="Gas"/>
    <x v="0"/>
    <n v="39000"/>
    <s v="Riyadh"/>
    <x v="0"/>
    <n v="131500"/>
    <n v="58000"/>
    <n v="65000"/>
  </r>
  <r>
    <n v="3882"/>
    <x v="11"/>
    <s v="Tahoe"/>
    <n v="2016"/>
    <n v="9"/>
    <s v="Saudi"/>
    <s v="Another Color"/>
    <s v="Semi Full"/>
    <n v="5.3"/>
    <s v="Gas"/>
    <x v="0"/>
    <n v="107320"/>
    <s v="Riyadh"/>
    <x v="0"/>
    <n v="130000"/>
    <n v="58000"/>
    <n v="60000"/>
  </r>
  <r>
    <n v="3883"/>
    <x v="28"/>
    <s v="Gran Max"/>
    <n v="2015"/>
    <n v="10"/>
    <s v="Saudi"/>
    <s v="White"/>
    <s v="Standard"/>
    <n v="1.5"/>
    <s v="Gas"/>
    <x v="0"/>
    <n v="53000"/>
    <s v="Jeddah"/>
    <x v="3"/>
    <n v="30000"/>
    <n v="58000"/>
    <n v="32000"/>
  </r>
  <r>
    <n v="3884"/>
    <x v="0"/>
    <s v="Yaris"/>
    <n v="2016"/>
    <n v="9"/>
    <s v="Saudi"/>
    <s v="White"/>
    <s v="Standard"/>
    <n v="1.5"/>
    <s v="Gas"/>
    <x v="0"/>
    <n v="100"/>
    <s v="Yanbu"/>
    <x v="2"/>
    <n v="32000"/>
    <n v="58000"/>
    <n v="65000"/>
  </r>
  <r>
    <n v="3885"/>
    <x v="0"/>
    <s v="Corolla"/>
    <n v="2006"/>
    <n v="19"/>
    <s v="Gulf Arabic"/>
    <s v="Golden"/>
    <s v="Full"/>
    <n v="1.8"/>
    <s v="Gas"/>
    <x v="1"/>
    <n v="320000"/>
    <s v="Al-Ahsa"/>
    <x v="1"/>
    <n v="18000"/>
    <n v="58000"/>
    <n v="65000"/>
  </r>
  <r>
    <n v="3886"/>
    <x v="23"/>
    <s v="S5"/>
    <n v="2018"/>
    <n v="7"/>
    <s v="Saudi"/>
    <s v="White"/>
    <s v="Full"/>
    <n v="3"/>
    <s v="Gas"/>
    <x v="0"/>
    <n v="79800"/>
    <s v="Dammam"/>
    <x v="1"/>
    <n v="160000"/>
    <n v="58000"/>
    <n v="91000"/>
  </r>
  <r>
    <n v="3887"/>
    <x v="10"/>
    <s v="Accent"/>
    <n v="2018"/>
    <n v="7"/>
    <s v="Saudi"/>
    <s v="White"/>
    <s v="Standard"/>
    <n v="1.4"/>
    <s v="Gas"/>
    <x v="0"/>
    <n v="51000"/>
    <s v="Riyadh"/>
    <x v="0"/>
    <n v="34000"/>
    <n v="58000"/>
    <n v="42000"/>
  </r>
  <r>
    <n v="3888"/>
    <x v="1"/>
    <s v="LS"/>
    <n v="2014"/>
    <n v="11"/>
    <s v="Saudi"/>
    <s v="White"/>
    <s v="Full"/>
    <n v="4.5999999999999996"/>
    <s v="Gas"/>
    <x v="0"/>
    <n v="202000"/>
    <s v="Riyadh"/>
    <x v="0"/>
    <n v="133000"/>
    <n v="58000"/>
    <n v="142000"/>
  </r>
  <r>
    <n v="3889"/>
    <x v="0"/>
    <s v="Land Cruiser Pickup"/>
    <n v="2018"/>
    <n v="7"/>
    <s v="Saudi"/>
    <s v="Brown"/>
    <s v="Full"/>
    <n v="4"/>
    <s v="Gas"/>
    <x v="1"/>
    <n v="81499"/>
    <s v="Riyadh"/>
    <x v="0"/>
    <n v="123000"/>
    <n v="58000"/>
    <n v="65000"/>
  </r>
  <r>
    <n v="3890"/>
    <x v="11"/>
    <s v="Tahoe"/>
    <n v="2013"/>
    <n v="12"/>
    <s v="Saudi"/>
    <s v="Brown"/>
    <s v="Semi Full"/>
    <n v="5.3"/>
    <s v="Gas"/>
    <x v="0"/>
    <n v="250000"/>
    <s v="Riyadh"/>
    <x v="0"/>
    <n v="70000"/>
    <n v="58000"/>
    <n v="60000"/>
  </r>
  <r>
    <n v="3891"/>
    <x v="4"/>
    <s v="Juke"/>
    <n v="2014"/>
    <n v="11"/>
    <s v="Saudi"/>
    <s v="Navy"/>
    <s v="Semi Full"/>
    <n v="2"/>
    <s v="Gas"/>
    <x v="0"/>
    <n v="68000"/>
    <s v="Riyadh"/>
    <x v="0"/>
    <n v="35000"/>
    <n v="58000"/>
    <n v="36500"/>
  </r>
  <r>
    <n v="3892"/>
    <x v="6"/>
    <n v="3"/>
    <n v="2018"/>
    <n v="7"/>
    <s v="Saudi"/>
    <s v="Brown"/>
    <s v="Standard"/>
    <n v="2"/>
    <s v="Gas"/>
    <x v="0"/>
    <n v="100000"/>
    <s v="Riyadh"/>
    <x v="0"/>
    <n v="53000"/>
    <n v="58000"/>
    <n v="56000"/>
  </r>
  <r>
    <n v="3893"/>
    <x v="24"/>
    <s v="The 7"/>
    <n v="2018"/>
    <n v="7"/>
    <s v="Gulf Arabic"/>
    <s v="Bronze"/>
    <s v="Full"/>
    <n v="2"/>
    <s v="Gas"/>
    <x v="0"/>
    <n v="12500"/>
    <s v="Jubail"/>
    <x v="1"/>
    <n v="250000"/>
    <n v="58000"/>
    <n v="110000"/>
  </r>
  <r>
    <n v="3894"/>
    <x v="5"/>
    <s v="Suburban"/>
    <n v="1997"/>
    <n v="28"/>
    <s v="Saudi"/>
    <s v="Silver"/>
    <s v="Standard"/>
    <n v="5.3"/>
    <s v="Gas"/>
    <x v="0"/>
    <n v="20000"/>
    <s v="Qassim"/>
    <x v="6"/>
    <n v="45000"/>
    <n v="58000"/>
    <n v="72000"/>
  </r>
  <r>
    <n v="3895"/>
    <x v="0"/>
    <s v="Camry"/>
    <n v="2015"/>
    <n v="10"/>
    <s v="Gulf Arabic"/>
    <s v="White"/>
    <s v="Semi Full"/>
    <n v="2.4"/>
    <s v="Gas"/>
    <x v="0"/>
    <n v="140000"/>
    <s v="Al-Medina"/>
    <x v="2"/>
    <n v="45000"/>
    <n v="58000"/>
    <n v="65000"/>
  </r>
  <r>
    <n v="3896"/>
    <x v="0"/>
    <s v="Furniture"/>
    <n v="2017"/>
    <n v="8"/>
    <s v="Unknown"/>
    <s v="White"/>
    <s v="Semi Full"/>
    <n v="2.7"/>
    <s v="Gas"/>
    <x v="0"/>
    <n v="70000"/>
    <s v="Al-Ahsa"/>
    <x v="1"/>
    <n v="75000"/>
    <n v="58000"/>
    <n v="65000"/>
  </r>
  <r>
    <n v="3897"/>
    <x v="24"/>
    <s v="The 7"/>
    <n v="2015"/>
    <n v="10"/>
    <s v="Saudi"/>
    <s v="Grey"/>
    <s v="Full"/>
    <n v="3"/>
    <s v="Gas"/>
    <x v="0"/>
    <n v="110000"/>
    <s v="Jeddah"/>
    <x v="3"/>
    <n v="107000"/>
    <n v="58000"/>
    <n v="110000"/>
  </r>
  <r>
    <n v="3898"/>
    <x v="18"/>
    <s v="G80"/>
    <n v="2013"/>
    <n v="12"/>
    <s v="Saudi"/>
    <s v="Black"/>
    <s v="Full"/>
    <n v="3.8"/>
    <s v="Gas"/>
    <x v="0"/>
    <n v="124"/>
    <s v="Jeddah"/>
    <x v="3"/>
    <n v="55000"/>
    <n v="58000"/>
    <n v="88000"/>
  </r>
  <r>
    <n v="3899"/>
    <x v="10"/>
    <s v="Elantra"/>
    <n v="2020"/>
    <n v="5"/>
    <s v="Saudi"/>
    <s v="Another Color"/>
    <s v="Standard"/>
    <n v="1.6"/>
    <s v="Gas"/>
    <x v="0"/>
    <n v="15800"/>
    <s v="Aseer"/>
    <x v="4"/>
    <n v="58000"/>
    <n v="58000"/>
    <n v="42000"/>
  </r>
  <r>
    <n v="3900"/>
    <x v="1"/>
    <s v="ES"/>
    <n v="2008"/>
    <n v="17"/>
    <s v="Other"/>
    <s v="Black"/>
    <s v="Full"/>
    <n v="3.5"/>
    <s v="Gas"/>
    <x v="0"/>
    <n v="206000"/>
    <s v="Jubail"/>
    <x v="1"/>
    <n v="28000"/>
    <n v="58000"/>
    <n v="142000"/>
  </r>
  <r>
    <n v="3901"/>
    <x v="42"/>
    <n v="3008"/>
    <n v="2012"/>
    <n v="13"/>
    <s v="Other"/>
    <s v="Silver"/>
    <s v="Full"/>
    <n v="1.6"/>
    <s v="Gas"/>
    <x v="0"/>
    <n v="175000"/>
    <s v="Makkah"/>
    <x v="3"/>
    <n v="20000"/>
    <n v="58000"/>
    <n v="23500"/>
  </r>
  <r>
    <n v="3902"/>
    <x v="10"/>
    <s v="Accent"/>
    <n v="2018"/>
    <n v="7"/>
    <s v="Saudi"/>
    <s v="White"/>
    <s v="Standard"/>
    <n v="1.5"/>
    <s v="Gas"/>
    <x v="0"/>
    <n v="90400"/>
    <s v="Dammam"/>
    <x v="1"/>
    <n v="32000"/>
    <n v="58000"/>
    <n v="42000"/>
  </r>
  <r>
    <n v="3903"/>
    <x v="25"/>
    <s v="Pajero"/>
    <n v="2017"/>
    <n v="8"/>
    <s v="Saudi"/>
    <s v="Red"/>
    <s v="Full"/>
    <n v="3.5"/>
    <s v="Gas"/>
    <x v="0"/>
    <n v="54000"/>
    <s v="Jeddah"/>
    <x v="3"/>
    <n v="73000"/>
    <n v="58000"/>
    <n v="54000"/>
  </r>
  <r>
    <n v="3904"/>
    <x v="0"/>
    <s v="Land Cruiser"/>
    <n v="2006"/>
    <n v="19"/>
    <s v="Saudi"/>
    <s v="White"/>
    <s v="Standard"/>
    <n v="4.5"/>
    <s v="Gas"/>
    <x v="1"/>
    <n v="86000"/>
    <s v="Dammam"/>
    <x v="1"/>
    <n v="90000"/>
    <n v="58000"/>
    <n v="65000"/>
  </r>
  <r>
    <n v="3905"/>
    <x v="4"/>
    <s v="Sunny"/>
    <n v="2019"/>
    <n v="6"/>
    <s v="Saudi"/>
    <s v="Silver"/>
    <s v="Standard"/>
    <n v="1.5"/>
    <s v="Gas"/>
    <x v="0"/>
    <n v="66000"/>
    <s v="Al-Medina"/>
    <x v="2"/>
    <n v="29000"/>
    <n v="58000"/>
    <n v="36500"/>
  </r>
  <r>
    <n v="3906"/>
    <x v="8"/>
    <s v="Cadenza"/>
    <n v="2017"/>
    <n v="8"/>
    <s v="Saudi"/>
    <s v="Black"/>
    <s v="Full"/>
    <n v="3.3"/>
    <s v="Gas"/>
    <x v="0"/>
    <n v="88000"/>
    <s v="Riyadh"/>
    <x v="0"/>
    <n v="83000"/>
    <n v="58000"/>
    <n v="40000"/>
  </r>
  <r>
    <n v="3907"/>
    <x v="1"/>
    <s v="IS"/>
    <n v="2005"/>
    <n v="20"/>
    <s v="Saudi"/>
    <s v="Silver"/>
    <s v="Full"/>
    <n v="3.5"/>
    <s v="Gas"/>
    <x v="0"/>
    <n v="400000"/>
    <s v="Jeddah"/>
    <x v="3"/>
    <n v="50000"/>
    <n v="58000"/>
    <n v="142000"/>
  </r>
  <r>
    <n v="3908"/>
    <x v="26"/>
    <s v="Range Rover"/>
    <n v="2016"/>
    <n v="9"/>
    <s v="Gulf Arabic"/>
    <s v="Red"/>
    <s v="Full"/>
    <n v="3.5"/>
    <s v="Gas"/>
    <x v="0"/>
    <n v="122000"/>
    <s v="Jeddah"/>
    <x v="3"/>
    <n v="176000"/>
    <n v="58000"/>
    <n v="242500"/>
  </r>
  <r>
    <n v="3909"/>
    <x v="0"/>
    <s v="Hilux"/>
    <n v="2016"/>
    <n v="9"/>
    <s v="Saudi"/>
    <s v="White"/>
    <s v="Full"/>
    <n v="2.7"/>
    <s v="Gas"/>
    <x v="1"/>
    <n v="28000"/>
    <s v="Dammam"/>
    <x v="1"/>
    <n v="94000"/>
    <n v="58000"/>
    <n v="65000"/>
  </r>
  <r>
    <n v="3910"/>
    <x v="33"/>
    <s v="C200"/>
    <n v="2016"/>
    <n v="9"/>
    <s v="Saudi"/>
    <s v="Another Color"/>
    <s v="Full"/>
    <n v="2.4"/>
    <s v="Gas"/>
    <x v="0"/>
    <n v="163000"/>
    <s v="Riyadh"/>
    <x v="0"/>
    <n v="42000"/>
    <n v="58000"/>
    <n v="70000"/>
  </r>
  <r>
    <n v="3911"/>
    <x v="0"/>
    <s v="Camry"/>
    <n v="2016"/>
    <n v="9"/>
    <s v="Saudi"/>
    <s v="Another Color"/>
    <s v="Semi Full"/>
    <n v="2.4"/>
    <s v="Gas"/>
    <x v="0"/>
    <n v="268000"/>
    <s v="Riyadh"/>
    <x v="0"/>
    <n v="58000"/>
    <n v="58000"/>
    <n v="65000"/>
  </r>
  <r>
    <n v="3912"/>
    <x v="0"/>
    <s v="Prado"/>
    <n v="2015"/>
    <n v="10"/>
    <s v="Gulf Arabic"/>
    <s v="White"/>
    <s v="Semi Full"/>
    <n v="4"/>
    <s v="Gas"/>
    <x v="0"/>
    <n v="160000"/>
    <s v="Dammam"/>
    <x v="1"/>
    <n v="98000"/>
    <n v="58000"/>
    <n v="65000"/>
  </r>
  <r>
    <n v="3913"/>
    <x v="11"/>
    <s v="Caprice"/>
    <n v="2016"/>
    <n v="9"/>
    <s v="Saudi"/>
    <s v="White"/>
    <s v="Standard"/>
    <n v="6"/>
    <s v="Gas"/>
    <x v="0"/>
    <n v="230000"/>
    <s v="Riyadh"/>
    <x v="0"/>
    <n v="75000"/>
    <n v="58000"/>
    <n v="60000"/>
  </r>
  <r>
    <n v="3914"/>
    <x v="5"/>
    <s v="Suburban"/>
    <n v="2002"/>
    <n v="23"/>
    <s v="Other"/>
    <s v="Grey"/>
    <s v="Full"/>
    <n v="5.3"/>
    <s v="Gas"/>
    <x v="0"/>
    <n v="30000"/>
    <s v="Riyadh"/>
    <x v="0"/>
    <n v="9000"/>
    <n v="58000"/>
    <n v="72000"/>
  </r>
  <r>
    <n v="3915"/>
    <x v="5"/>
    <s v="Sierra"/>
    <n v="2018"/>
    <n v="7"/>
    <s v="Saudi"/>
    <s v="Silver"/>
    <s v="Semi Full"/>
    <n v="5.3"/>
    <s v="Gas"/>
    <x v="0"/>
    <n v="181313"/>
    <s v="Riyadh"/>
    <x v="0"/>
    <n v="131500"/>
    <n v="58000"/>
    <n v="72000"/>
  </r>
  <r>
    <n v="3916"/>
    <x v="24"/>
    <s v="X"/>
    <n v="2015"/>
    <n v="10"/>
    <s v="Saudi"/>
    <s v="Black"/>
    <s v="Full"/>
    <n v="3.6"/>
    <s v="Hybrid"/>
    <x v="0"/>
    <n v="62300"/>
    <s v="Dammam"/>
    <x v="1"/>
    <n v="140000"/>
    <n v="58000"/>
    <n v="110000"/>
  </r>
  <r>
    <n v="3917"/>
    <x v="0"/>
    <s v="Land Cruiser"/>
    <n v="2021"/>
    <n v="4"/>
    <s v="Gulf Arabic"/>
    <s v="White"/>
    <s v="Full"/>
    <n v="4.5999999999999996"/>
    <s v="Gas"/>
    <x v="0"/>
    <n v="9000"/>
    <s v="Al-Medina"/>
    <x v="2"/>
    <n v="350000"/>
    <n v="58000"/>
    <n v="65000"/>
  </r>
  <r>
    <n v="3918"/>
    <x v="29"/>
    <s v="Arnage"/>
    <n v="2020"/>
    <n v="5"/>
    <s v="Saudi"/>
    <s v="Black"/>
    <s v="Standard"/>
    <n v="1"/>
    <s v="Gas"/>
    <x v="0"/>
    <n v="300"/>
    <s v="Jeddah"/>
    <x v="3"/>
    <n v="772500"/>
    <n v="58000"/>
    <n v="310000"/>
  </r>
  <r>
    <n v="3919"/>
    <x v="1"/>
    <s v="RX"/>
    <n v="2015"/>
    <n v="10"/>
    <s v="Saudi"/>
    <s v="Brown"/>
    <s v="Full"/>
    <n v="3.5"/>
    <s v="Gas"/>
    <x v="0"/>
    <n v="73000"/>
    <s v="Jeddah"/>
    <x v="3"/>
    <n v="110000"/>
    <n v="58000"/>
    <n v="142000"/>
  </r>
  <r>
    <n v="3920"/>
    <x v="0"/>
    <s v="Camry"/>
    <n v="2017"/>
    <n v="8"/>
    <s v="Saudi"/>
    <s v="Another Color"/>
    <s v="Full"/>
    <n v="2.5"/>
    <s v="Gas"/>
    <x v="0"/>
    <n v="61000"/>
    <s v="Riyadh"/>
    <x v="0"/>
    <n v="77000"/>
    <n v="58000"/>
    <n v="65000"/>
  </r>
  <r>
    <n v="3921"/>
    <x v="10"/>
    <s v="H1"/>
    <n v="2018"/>
    <n v="7"/>
    <s v="Saudi"/>
    <s v="Silver"/>
    <s v="Standard"/>
    <n v="2.4"/>
    <s v="Gas"/>
    <x v="0"/>
    <n v="106327"/>
    <s v="Riyadh"/>
    <x v="0"/>
    <n v="61500"/>
    <n v="58000"/>
    <n v="42000"/>
  </r>
  <r>
    <n v="3922"/>
    <x v="0"/>
    <s v="Camry"/>
    <n v="2017"/>
    <n v="8"/>
    <s v="Saudi"/>
    <s v="White"/>
    <s v="Full"/>
    <n v="2.5"/>
    <s v="Gas"/>
    <x v="0"/>
    <n v="135000"/>
    <s v="Dammam"/>
    <x v="1"/>
    <n v="73000"/>
    <n v="58000"/>
    <n v="65000"/>
  </r>
  <r>
    <n v="3923"/>
    <x v="10"/>
    <s v="Accent"/>
    <n v="2018"/>
    <n v="7"/>
    <s v="Saudi"/>
    <s v="White"/>
    <s v="Standard"/>
    <n v="1.4"/>
    <s v="Gas"/>
    <x v="0"/>
    <n v="187000"/>
    <s v="Jeddah"/>
    <x v="3"/>
    <n v="29000"/>
    <n v="58000"/>
    <n v="42000"/>
  </r>
  <r>
    <n v="3924"/>
    <x v="5"/>
    <s v="Yukon"/>
    <n v="2017"/>
    <n v="8"/>
    <s v="Saudi"/>
    <s v="Black"/>
    <s v="Standard"/>
    <n v="4"/>
    <s v="Gas"/>
    <x v="0"/>
    <n v="107"/>
    <s v="Riyadh"/>
    <x v="0"/>
    <n v="125000"/>
    <n v="58000"/>
    <n v="72000"/>
  </r>
  <r>
    <n v="3925"/>
    <x v="8"/>
    <s v="Optima"/>
    <n v="2015"/>
    <n v="10"/>
    <s v="Saudi"/>
    <s v="Red"/>
    <s v="Standard"/>
    <n v="2.4"/>
    <s v="Gas"/>
    <x v="0"/>
    <n v="156000"/>
    <s v="Riyadh"/>
    <x v="0"/>
    <n v="36000"/>
    <n v="58000"/>
    <n v="40000"/>
  </r>
  <r>
    <n v="3926"/>
    <x v="10"/>
    <s v="Sonata"/>
    <n v="2019"/>
    <n v="6"/>
    <s v="Saudi"/>
    <s v="White"/>
    <s v="Standard"/>
    <n v="2.4"/>
    <s v="Gas"/>
    <x v="0"/>
    <n v="94000"/>
    <s v="Riyadh"/>
    <x v="0"/>
    <n v="58000"/>
    <n v="58000"/>
    <n v="42000"/>
  </r>
  <r>
    <n v="3927"/>
    <x v="0"/>
    <s v="Land Cruiser"/>
    <n v="2019"/>
    <n v="6"/>
    <s v="Other"/>
    <s v="White"/>
    <s v="Full"/>
    <n v="5.7"/>
    <s v="Gas"/>
    <x v="0"/>
    <n v="12400"/>
    <s v="Riyadh"/>
    <x v="0"/>
    <n v="265000"/>
    <n v="58000"/>
    <n v="65000"/>
  </r>
  <r>
    <n v="3928"/>
    <x v="0"/>
    <s v="Corolla"/>
    <n v="2016"/>
    <n v="9"/>
    <s v="Saudi"/>
    <s v="White"/>
    <s v="Semi Full"/>
    <n v="1.6"/>
    <s v="Gas"/>
    <x v="0"/>
    <n v="138000"/>
    <s v="Riyadh"/>
    <x v="0"/>
    <n v="46000"/>
    <n v="58000"/>
    <n v="65000"/>
  </r>
  <r>
    <n v="3929"/>
    <x v="0"/>
    <s v="Land Cruiser Pickup"/>
    <n v="2021"/>
    <n v="4"/>
    <s v="Gulf Arabic"/>
    <s v="Brown"/>
    <s v="Full"/>
    <n v="4"/>
    <s v="Gas"/>
    <x v="1"/>
    <n v="1519"/>
    <s v="Riyadh"/>
    <x v="0"/>
    <n v="175000"/>
    <n v="58000"/>
    <n v="65000"/>
  </r>
  <r>
    <n v="3930"/>
    <x v="3"/>
    <s v="Explorer"/>
    <n v="2017"/>
    <n v="8"/>
    <s v="Gulf Arabic"/>
    <s v="White"/>
    <s v="Standard"/>
    <n v="3.5"/>
    <s v="Gas"/>
    <x v="0"/>
    <n v="94000"/>
    <s v="Riyadh"/>
    <x v="0"/>
    <n v="82000"/>
    <n v="58000"/>
    <n v="55000"/>
  </r>
  <r>
    <n v="3931"/>
    <x v="8"/>
    <s v="Soul"/>
    <n v="2014"/>
    <n v="11"/>
    <s v="Saudi"/>
    <s v="Oily"/>
    <s v="Semi Full"/>
    <n v="1.6"/>
    <s v="Gas"/>
    <x v="0"/>
    <n v="157000"/>
    <s v="Riyadh"/>
    <x v="0"/>
    <n v="30000"/>
    <n v="58000"/>
    <n v="40000"/>
  </r>
  <r>
    <n v="3932"/>
    <x v="5"/>
    <s v="Yukon"/>
    <n v="2017"/>
    <n v="8"/>
    <s v="Saudi"/>
    <s v="Golden"/>
    <s v="Semi Full"/>
    <n v="5.3"/>
    <s v="Gas"/>
    <x v="0"/>
    <n v="30000"/>
    <s v="Aseer"/>
    <x v="4"/>
    <n v="158000"/>
    <n v="58000"/>
    <n v="72000"/>
  </r>
  <r>
    <n v="3933"/>
    <x v="5"/>
    <s v="Sierra"/>
    <n v="2021"/>
    <n v="4"/>
    <s v="Saudi"/>
    <s v="Grey"/>
    <s v="Full"/>
    <n v="5.3"/>
    <s v="Gas"/>
    <x v="0"/>
    <n v="2000"/>
    <s v="Dammam"/>
    <x v="1"/>
    <n v="187000"/>
    <n v="58000"/>
    <n v="72000"/>
  </r>
  <r>
    <n v="3934"/>
    <x v="24"/>
    <s v="X"/>
    <n v="2019"/>
    <n v="6"/>
    <s v="Gulf Arabic"/>
    <s v="Black"/>
    <s v="Full"/>
    <n v="3"/>
    <s v="Gas"/>
    <x v="0"/>
    <n v="14000"/>
    <s v="Riyadh"/>
    <x v="0"/>
    <n v="220000"/>
    <n v="58000"/>
    <n v="110000"/>
  </r>
  <r>
    <n v="3935"/>
    <x v="0"/>
    <s v="Hilux"/>
    <n v="2016"/>
    <n v="9"/>
    <s v="Saudi"/>
    <s v="White"/>
    <s v="Full"/>
    <n v="2.7"/>
    <s v="Gas"/>
    <x v="1"/>
    <n v="190000"/>
    <s v="Al-Baha"/>
    <x v="4"/>
    <n v="65000"/>
    <n v="58000"/>
    <n v="65000"/>
  </r>
  <r>
    <n v="3936"/>
    <x v="0"/>
    <s v="Corolla"/>
    <n v="2020"/>
    <n v="5"/>
    <s v="Saudi"/>
    <s v="Grey"/>
    <s v="Full"/>
    <n v="1.6"/>
    <s v="Gas"/>
    <x v="0"/>
    <n v="58000"/>
    <s v="Riyadh"/>
    <x v="0"/>
    <n v="65000"/>
    <n v="58000"/>
    <n v="65000"/>
  </r>
  <r>
    <n v="3937"/>
    <x v="23"/>
    <s v="A8"/>
    <n v="2013"/>
    <n v="12"/>
    <s v="Saudi"/>
    <s v="Navy"/>
    <s v="Full"/>
    <n v="3"/>
    <s v="Gas"/>
    <x v="0"/>
    <n v="130"/>
    <s v="Riyadh"/>
    <x v="0"/>
    <n v="91000"/>
    <n v="58000"/>
    <n v="91000"/>
  </r>
  <r>
    <n v="3938"/>
    <x v="1"/>
    <s v="LX"/>
    <n v="2020"/>
    <n v="5"/>
    <s v="Gulf Arabic"/>
    <s v="Black"/>
    <s v="Full"/>
    <n v="5.7"/>
    <s v="Gas"/>
    <x v="0"/>
    <n v="27000"/>
    <s v="Riyadh"/>
    <x v="0"/>
    <n v="418000"/>
    <n v="58000"/>
    <n v="142000"/>
  </r>
  <r>
    <n v="3939"/>
    <x v="1"/>
    <s v="LS"/>
    <n v="2010"/>
    <n v="15"/>
    <s v="Other"/>
    <s v="White"/>
    <s v="Semi Full"/>
    <n v="1.8"/>
    <s v="Gas"/>
    <x v="0"/>
    <n v="120000"/>
    <s v="Taef"/>
    <x v="3"/>
    <n v="77000"/>
    <n v="58000"/>
    <n v="142000"/>
  </r>
  <r>
    <n v="3940"/>
    <x v="11"/>
    <s v="Malibu"/>
    <n v="2018"/>
    <n v="7"/>
    <s v="Saudi"/>
    <s v="White"/>
    <s v="Standard"/>
    <n v="2"/>
    <s v="Gas"/>
    <x v="0"/>
    <n v="135000"/>
    <s v="Qassim"/>
    <x v="6"/>
    <n v="46500"/>
    <n v="58000"/>
    <n v="60000"/>
  </r>
  <r>
    <n v="3941"/>
    <x v="1"/>
    <s v="ES"/>
    <n v="2014"/>
    <n v="11"/>
    <s v="Saudi"/>
    <s v="Another Color"/>
    <s v="Semi Full"/>
    <n v="3.5"/>
    <s v="Gas"/>
    <x v="0"/>
    <n v="121000"/>
    <s v="Dammam"/>
    <x v="1"/>
    <n v="90000"/>
    <n v="58000"/>
    <n v="142000"/>
  </r>
  <r>
    <n v="3942"/>
    <x v="10"/>
    <s v="Elantra"/>
    <n v="2020"/>
    <n v="5"/>
    <s v="Saudi"/>
    <s v="White"/>
    <s v="Standard"/>
    <n v="1.6"/>
    <s v="Gas"/>
    <x v="0"/>
    <n v="16925"/>
    <s v="Riyadh"/>
    <x v="0"/>
    <n v="57500"/>
    <n v="58000"/>
    <n v="42000"/>
  </r>
  <r>
    <n v="3943"/>
    <x v="4"/>
    <s v="Sunny"/>
    <n v="2018"/>
    <n v="7"/>
    <s v="Saudi"/>
    <s v="Silver"/>
    <s v="Standard"/>
    <n v="1.5"/>
    <s v="Gas"/>
    <x v="0"/>
    <n v="88000"/>
    <s v="Riyadh"/>
    <x v="0"/>
    <n v="29000"/>
    <n v="58000"/>
    <n v="36500"/>
  </r>
  <r>
    <n v="3944"/>
    <x v="25"/>
    <s v="Nativa"/>
    <n v="2010"/>
    <n v="15"/>
    <s v="Saudi"/>
    <s v="Silver"/>
    <s v="Semi Full"/>
    <n v="3"/>
    <s v="Gas"/>
    <x v="0"/>
    <n v="244"/>
    <s v="Hail"/>
    <x v="8"/>
    <n v="17000"/>
    <n v="58000"/>
    <n v="54000"/>
  </r>
  <r>
    <n v="3945"/>
    <x v="1"/>
    <s v="RX"/>
    <n v="2017"/>
    <n v="8"/>
    <s v="Saudi"/>
    <s v="Black"/>
    <s v="Semi Full"/>
    <n v="3.5"/>
    <s v="Gas"/>
    <x v="0"/>
    <n v="71000"/>
    <s v="Riyadh"/>
    <x v="0"/>
    <n v="130000"/>
    <n v="58000"/>
    <n v="142000"/>
  </r>
  <r>
    <n v="3946"/>
    <x v="18"/>
    <s v="G70"/>
    <n v="2019"/>
    <n v="6"/>
    <s v="Saudi"/>
    <s v="Grey"/>
    <s v="Semi Full"/>
    <n v="2"/>
    <s v="Gas"/>
    <x v="0"/>
    <n v="11000"/>
    <s v="Riyadh"/>
    <x v="0"/>
    <n v="109000"/>
    <n v="58000"/>
    <n v="88000"/>
  </r>
  <r>
    <n v="3947"/>
    <x v="0"/>
    <s v="Furniture"/>
    <n v="2010"/>
    <n v="15"/>
    <s v="Saudi"/>
    <s v="Silver"/>
    <s v="Full"/>
    <n v="2.7"/>
    <s v="Gas"/>
    <x v="1"/>
    <n v="450000"/>
    <s v="Aseer"/>
    <x v="4"/>
    <n v="38000"/>
    <n v="58000"/>
    <n v="65000"/>
  </r>
  <r>
    <n v="3948"/>
    <x v="5"/>
    <s v="Suburban"/>
    <n v="2006"/>
    <n v="19"/>
    <s v="Other"/>
    <s v="Golden"/>
    <s v="Semi Full"/>
    <n v="5.3"/>
    <s v="Gas"/>
    <x v="0"/>
    <n v="238"/>
    <s v="Riyadh"/>
    <x v="0"/>
    <n v="30000"/>
    <n v="58000"/>
    <n v="72000"/>
  </r>
  <r>
    <n v="3949"/>
    <x v="3"/>
    <s v="Flex"/>
    <n v="2014"/>
    <n v="11"/>
    <s v="Saudi"/>
    <s v="Silver"/>
    <s v="Standard"/>
    <n v="3.5"/>
    <s v="Gas"/>
    <x v="0"/>
    <n v="201000"/>
    <s v="Dammam"/>
    <x v="1"/>
    <n v="57000"/>
    <n v="58000"/>
    <n v="55000"/>
  </r>
  <r>
    <n v="3950"/>
    <x v="0"/>
    <s v="Yaris"/>
    <n v="2016"/>
    <n v="9"/>
    <s v="Saudi"/>
    <s v="Grey"/>
    <s v="Semi Full"/>
    <n v="1.3"/>
    <s v="Gas"/>
    <x v="0"/>
    <n v="120000"/>
    <s v="Riyadh"/>
    <x v="0"/>
    <n v="20000"/>
    <n v="58000"/>
    <n v="65000"/>
  </r>
  <r>
    <n v="3951"/>
    <x v="11"/>
    <s v="Caprice"/>
    <n v="2013"/>
    <n v="12"/>
    <s v="Saudi"/>
    <s v="Silver"/>
    <s v="Standard"/>
    <n v="6"/>
    <s v="Gas"/>
    <x v="0"/>
    <n v="93000"/>
    <s v="Dammam"/>
    <x v="1"/>
    <n v="79000"/>
    <n v="58000"/>
    <n v="60000"/>
  </r>
  <r>
    <n v="3952"/>
    <x v="3"/>
    <s v="Flex"/>
    <n v="2014"/>
    <n v="11"/>
    <s v="Saudi"/>
    <s v="Brown"/>
    <s v="Semi Full"/>
    <n v="3.5"/>
    <s v="Gas"/>
    <x v="0"/>
    <n v="180000"/>
    <s v="Dammam"/>
    <x v="1"/>
    <n v="47000"/>
    <n v="58000"/>
    <n v="55000"/>
  </r>
  <r>
    <n v="3953"/>
    <x v="0"/>
    <s v="Land Cruiser"/>
    <n v="2013"/>
    <n v="12"/>
    <s v="Saudi"/>
    <s v="White"/>
    <s v="Full"/>
    <n v="4.5999999999999996"/>
    <s v="Gas"/>
    <x v="0"/>
    <n v="276000"/>
    <s v="Dammam"/>
    <x v="1"/>
    <n v="131000"/>
    <n v="58000"/>
    <n v="65000"/>
  </r>
  <r>
    <n v="3954"/>
    <x v="10"/>
    <s v="Azera"/>
    <n v="2016"/>
    <n v="9"/>
    <s v="Saudi"/>
    <s v="White"/>
    <s v="Semi Full"/>
    <n v="2.4"/>
    <s v="Gas"/>
    <x v="0"/>
    <n v="36000"/>
    <s v="Riyadh"/>
    <x v="0"/>
    <n v="48000"/>
    <n v="58000"/>
    <n v="42000"/>
  </r>
  <r>
    <n v="3955"/>
    <x v="2"/>
    <s v="Cherokee"/>
    <n v="2016"/>
    <n v="9"/>
    <s v="Gulf Arabic"/>
    <s v="Grey"/>
    <s v="Full"/>
    <n v="2.4"/>
    <s v="Gas"/>
    <x v="0"/>
    <n v="81000"/>
    <s v="Riyadh"/>
    <x v="0"/>
    <n v="88000"/>
    <n v="58000"/>
    <n v="83000"/>
  </r>
  <r>
    <n v="3956"/>
    <x v="1"/>
    <s v="ES"/>
    <n v="2017"/>
    <n v="8"/>
    <s v="Other"/>
    <s v="Golden"/>
    <s v="Full"/>
    <n v="3.5"/>
    <s v="Gas"/>
    <x v="0"/>
    <n v="34593"/>
    <s v="Riyadh"/>
    <x v="0"/>
    <n v="148000"/>
    <n v="58000"/>
    <n v="142000"/>
  </r>
  <r>
    <n v="3957"/>
    <x v="7"/>
    <s v="C"/>
    <n v="2018"/>
    <n v="7"/>
    <s v="Other"/>
    <s v="Grey"/>
    <s v="Full"/>
    <n v="2"/>
    <s v="Gas"/>
    <x v="0"/>
    <n v="82215"/>
    <s v="Riyadh"/>
    <x v="0"/>
    <n v="138000"/>
    <n v="58000"/>
    <n v="145000"/>
  </r>
  <r>
    <n v="3958"/>
    <x v="32"/>
    <s v="CT-S"/>
    <n v="2012"/>
    <n v="13"/>
    <s v="Saudi"/>
    <s v="Blue"/>
    <s v="Semi Full"/>
    <n v="3"/>
    <s v="Gas"/>
    <x v="0"/>
    <n v="70000"/>
    <s v="Riyadh"/>
    <x v="0"/>
    <n v="50000"/>
    <n v="58000"/>
    <n v="130000"/>
  </r>
  <r>
    <n v="3959"/>
    <x v="19"/>
    <s v="CS75"/>
    <n v="2019"/>
    <n v="6"/>
    <s v="Saudi"/>
    <s v="Grey"/>
    <s v="Full"/>
    <n v="1.8"/>
    <s v="Gas"/>
    <x v="0"/>
    <n v="83425"/>
    <s v="Riyadh"/>
    <x v="0"/>
    <n v="51500"/>
    <n v="58000"/>
    <n v="44000"/>
  </r>
  <r>
    <n v="3960"/>
    <x v="4"/>
    <s v="Armada"/>
    <n v="2007"/>
    <n v="18"/>
    <s v="Saudi"/>
    <s v="Black"/>
    <s v="Standard"/>
    <n v="5.6"/>
    <s v="Gas"/>
    <x v="0"/>
    <n v="240000"/>
    <s v="Riyadh"/>
    <x v="0"/>
    <n v="30000"/>
    <n v="58000"/>
    <n v="36500"/>
  </r>
  <r>
    <n v="3961"/>
    <x v="3"/>
    <s v="F150"/>
    <n v="2012"/>
    <n v="13"/>
    <s v="Saudi"/>
    <s v="Black"/>
    <s v="Standard"/>
    <n v="3.6"/>
    <s v="Gas"/>
    <x v="0"/>
    <n v="235000"/>
    <s v="Al-Medina"/>
    <x v="2"/>
    <n v="55000"/>
    <n v="58000"/>
    <n v="55000"/>
  </r>
  <r>
    <n v="3962"/>
    <x v="0"/>
    <s v="Furniture"/>
    <n v="2019"/>
    <n v="6"/>
    <s v="Saudi"/>
    <s v="White"/>
    <s v="Standard"/>
    <n v="2.7"/>
    <s v="Gas"/>
    <x v="0"/>
    <n v="100665"/>
    <s v="Riyadh"/>
    <x v="0"/>
    <n v="88500"/>
    <n v="58000"/>
    <n v="65000"/>
  </r>
  <r>
    <n v="3963"/>
    <x v="5"/>
    <s v="Sierra"/>
    <n v="2016"/>
    <n v="9"/>
    <s v="Saudi"/>
    <s v="Red"/>
    <s v="Standard"/>
    <n v="5.3"/>
    <s v="Gas"/>
    <x v="0"/>
    <n v="205544"/>
    <s v="Riyadh"/>
    <x v="0"/>
    <n v="99500"/>
    <n v="58000"/>
    <n v="72000"/>
  </r>
  <r>
    <n v="3964"/>
    <x v="5"/>
    <s v="Yukon"/>
    <n v="2008"/>
    <n v="17"/>
    <s v="Saudi"/>
    <s v="Black"/>
    <s v="Standard"/>
    <n v="5.3"/>
    <s v="Gas"/>
    <x v="0"/>
    <n v="440000"/>
    <s v="Dammam"/>
    <x v="1"/>
    <n v="28000"/>
    <n v="58000"/>
    <n v="72000"/>
  </r>
  <r>
    <n v="3965"/>
    <x v="0"/>
    <s v="Prado"/>
    <n v="2014"/>
    <n v="11"/>
    <s v="Saudi"/>
    <s v="White"/>
    <s v="Full"/>
    <n v="2.7"/>
    <s v="Gas"/>
    <x v="0"/>
    <n v="157"/>
    <s v="Jeddah"/>
    <x v="3"/>
    <n v="80000"/>
    <n v="58000"/>
    <n v="65000"/>
  </r>
  <r>
    <n v="3966"/>
    <x v="11"/>
    <s v="Tahoe"/>
    <n v="2012"/>
    <n v="13"/>
    <s v="Saudi"/>
    <s v="White"/>
    <s v="Standard"/>
    <n v="5.3"/>
    <s v="Gas"/>
    <x v="0"/>
    <n v="61000"/>
    <s v="Jeddah"/>
    <x v="3"/>
    <n v="80000"/>
    <n v="58000"/>
    <n v="60000"/>
  </r>
  <r>
    <n v="3967"/>
    <x v="8"/>
    <s v="Cadenza"/>
    <n v="2020"/>
    <n v="5"/>
    <s v="Saudi"/>
    <s v="Silver"/>
    <s v="Standard"/>
    <n v="3.5"/>
    <s v="Gas"/>
    <x v="0"/>
    <n v="5000"/>
    <s v="Jeddah"/>
    <x v="3"/>
    <n v="108000"/>
    <n v="58000"/>
    <n v="40000"/>
  </r>
  <r>
    <n v="3968"/>
    <x v="0"/>
    <s v="Land Cruiser"/>
    <n v="2020"/>
    <n v="5"/>
    <s v="Saudi"/>
    <s v="White"/>
    <s v="Full"/>
    <n v="4.5999999999999996"/>
    <s v="Gas"/>
    <x v="0"/>
    <n v="59000"/>
    <s v="Jeddah"/>
    <x v="3"/>
    <n v="248000"/>
    <n v="58000"/>
    <n v="65000"/>
  </r>
  <r>
    <n v="3969"/>
    <x v="3"/>
    <s v="Mustang"/>
    <n v="2016"/>
    <n v="9"/>
    <s v="Other"/>
    <s v="Red"/>
    <s v="Full"/>
    <n v="3.7"/>
    <s v="Gas"/>
    <x v="0"/>
    <n v="103000"/>
    <s v="Dammam"/>
    <x v="1"/>
    <n v="94000"/>
    <n v="58000"/>
    <n v="55000"/>
  </r>
  <r>
    <n v="3970"/>
    <x v="7"/>
    <s v="CLS"/>
    <n v="2007"/>
    <n v="18"/>
    <s v="Saudi"/>
    <s v="Grey"/>
    <s v="Full"/>
    <n v="6.3"/>
    <s v="Gas"/>
    <x v="0"/>
    <n v="340000"/>
    <s v="Dammam"/>
    <x v="1"/>
    <n v="21000"/>
    <n v="58000"/>
    <n v="145000"/>
  </r>
  <r>
    <n v="3971"/>
    <x v="0"/>
    <s v="Land Cruiser Pickup"/>
    <n v="2016"/>
    <n v="9"/>
    <s v="Gulf Arabic"/>
    <s v="White"/>
    <s v="Full"/>
    <n v="4"/>
    <s v="Gas"/>
    <x v="1"/>
    <n v="315"/>
    <s v="Dammam"/>
    <x v="1"/>
    <n v="85000"/>
    <n v="58000"/>
    <n v="65000"/>
  </r>
  <r>
    <n v="3972"/>
    <x v="10"/>
    <s v="Senta fe"/>
    <n v="2016"/>
    <n v="9"/>
    <s v="Other"/>
    <s v="Another Color"/>
    <s v="Standard"/>
    <n v="2"/>
    <s v="Diesel"/>
    <x v="0"/>
    <n v="193000"/>
    <s v="Dammam"/>
    <x v="1"/>
    <n v="61000"/>
    <n v="58000"/>
    <n v="42000"/>
  </r>
  <r>
    <n v="3973"/>
    <x v="1"/>
    <s v="IS"/>
    <n v="2016"/>
    <n v="9"/>
    <s v="Gulf Arabic"/>
    <s v="Grey"/>
    <s v="Full"/>
    <n v="3.5"/>
    <s v="Gas"/>
    <x v="0"/>
    <n v="166"/>
    <s v="Al-Ahsa"/>
    <x v="1"/>
    <n v="90000"/>
    <n v="58000"/>
    <n v="142000"/>
  </r>
  <r>
    <n v="3974"/>
    <x v="10"/>
    <s v="Elantra"/>
    <n v="2018"/>
    <n v="7"/>
    <s v="Saudi"/>
    <s v="Grey"/>
    <s v="Semi Full"/>
    <n v="2"/>
    <s v="Gas"/>
    <x v="0"/>
    <n v="200"/>
    <s v="Jubail"/>
    <x v="1"/>
    <n v="1300"/>
    <n v="58000"/>
    <n v="42000"/>
  </r>
  <r>
    <n v="3975"/>
    <x v="0"/>
    <s v="Land Cruiser"/>
    <n v="2020"/>
    <n v="5"/>
    <s v="Gulf Arabic"/>
    <s v="White"/>
    <s v="Semi Full"/>
    <n v="5.7"/>
    <s v="Gas"/>
    <x v="0"/>
    <n v="124000"/>
    <s v="Jeddah"/>
    <x v="3"/>
    <n v="250000"/>
    <n v="58000"/>
    <n v="65000"/>
  </r>
  <r>
    <n v="3976"/>
    <x v="4"/>
    <s v="Altima"/>
    <n v="2006"/>
    <n v="19"/>
    <s v="Saudi"/>
    <s v="Black"/>
    <s v="Semi Full"/>
    <n v="2.5"/>
    <s v="Gas"/>
    <x v="0"/>
    <n v="247000"/>
    <s v="Riyadh"/>
    <x v="0"/>
    <n v="15000"/>
    <n v="58000"/>
    <n v="36500"/>
  </r>
  <r>
    <n v="3977"/>
    <x v="13"/>
    <s v="Accord"/>
    <n v="2012"/>
    <n v="13"/>
    <s v="Saudi"/>
    <s v="Silver"/>
    <s v="Standard"/>
    <n v="5"/>
    <s v="Gas"/>
    <x v="0"/>
    <n v="300000"/>
    <s v="Al-Namas"/>
    <x v="4"/>
    <n v="30000"/>
    <n v="58000"/>
    <n v="60500"/>
  </r>
  <r>
    <n v="3978"/>
    <x v="11"/>
    <s v="Traverse"/>
    <n v="2020"/>
    <n v="5"/>
    <s v="Saudi"/>
    <s v="Silver"/>
    <s v="Standard"/>
    <n v="3.6"/>
    <s v="Gas"/>
    <x v="0"/>
    <n v="22800"/>
    <s v="Al-Medina"/>
    <x v="2"/>
    <n v="100000"/>
    <n v="58000"/>
    <n v="60000"/>
  </r>
  <r>
    <n v="3979"/>
    <x v="0"/>
    <s v="Avalon"/>
    <n v="2015"/>
    <n v="10"/>
    <s v="Saudi"/>
    <s v="White"/>
    <s v="Standard"/>
    <n v="3.5"/>
    <s v="Gas"/>
    <x v="0"/>
    <n v="120000"/>
    <s v="Dammam"/>
    <x v="1"/>
    <n v="66500"/>
    <n v="58000"/>
    <n v="65000"/>
  </r>
  <r>
    <n v="3980"/>
    <x v="4"/>
    <s v="Sunny"/>
    <n v="2017"/>
    <n v="8"/>
    <s v="Saudi"/>
    <s v="White"/>
    <s v="Standard"/>
    <n v="1.5"/>
    <s v="Gas"/>
    <x v="0"/>
    <n v="109763"/>
    <s v="Riyadh"/>
    <x v="0"/>
    <n v="21500"/>
    <n v="58000"/>
    <n v="36500"/>
  </r>
  <r>
    <n v="3981"/>
    <x v="10"/>
    <s v="Accent"/>
    <n v="2020"/>
    <n v="5"/>
    <s v="Saudi"/>
    <s v="Silver"/>
    <s v="Standard"/>
    <n v="1.4"/>
    <s v="Gas"/>
    <x v="0"/>
    <n v="2600"/>
    <s v="Al-Ahsa"/>
    <x v="1"/>
    <n v="45000"/>
    <n v="58000"/>
    <n v="42000"/>
  </r>
  <r>
    <n v="3982"/>
    <x v="10"/>
    <s v="Accent"/>
    <n v="2018"/>
    <n v="7"/>
    <s v="Saudi"/>
    <s v="Black"/>
    <s v="Standard"/>
    <n v="1.4"/>
    <s v="Gas"/>
    <x v="0"/>
    <n v="105000"/>
    <s v="Riyadh"/>
    <x v="0"/>
    <n v="35000"/>
    <n v="58000"/>
    <n v="42000"/>
  </r>
  <r>
    <n v="3983"/>
    <x v="0"/>
    <s v="Land Cruiser"/>
    <n v="2001"/>
    <n v="24"/>
    <s v="Gulf Arabic"/>
    <s v="Black"/>
    <s v="Semi Full"/>
    <n v="4.5999999999999996"/>
    <s v="Gas"/>
    <x v="0"/>
    <n v="390000"/>
    <s v="Dammam"/>
    <x v="1"/>
    <n v="35000"/>
    <n v="58000"/>
    <n v="65000"/>
  </r>
  <r>
    <n v="3984"/>
    <x v="11"/>
    <s v="Lumina"/>
    <n v="2006"/>
    <n v="19"/>
    <s v="Other"/>
    <s v="Oily"/>
    <s v="Standard"/>
    <n v="6"/>
    <s v="Gas"/>
    <x v="0"/>
    <n v="470000"/>
    <s v="Riyadh"/>
    <x v="0"/>
    <n v="3000"/>
    <n v="58000"/>
    <n v="60000"/>
  </r>
  <r>
    <n v="3985"/>
    <x v="11"/>
    <s v="Traverse"/>
    <n v="2009"/>
    <n v="16"/>
    <s v="Other"/>
    <s v="Navy"/>
    <s v="Semi Full"/>
    <n v="3.6"/>
    <s v="Gas"/>
    <x v="0"/>
    <n v="325"/>
    <s v="Al-Medina"/>
    <x v="2"/>
    <n v="18000"/>
    <n v="58000"/>
    <n v="60000"/>
  </r>
  <r>
    <n v="3986"/>
    <x v="11"/>
    <s v="Tahoe"/>
    <n v="2009"/>
    <n v="16"/>
    <s v="Saudi"/>
    <s v="Black"/>
    <s v="Standard"/>
    <n v="5.3"/>
    <s v="Gas"/>
    <x v="0"/>
    <n v="400"/>
    <s v="Riyadh"/>
    <x v="0"/>
    <n v="35000"/>
    <n v="58000"/>
    <n v="60000"/>
  </r>
  <r>
    <n v="3987"/>
    <x v="0"/>
    <s v="Land Cruiser"/>
    <n v="2018"/>
    <n v="7"/>
    <s v="Gulf Arabic"/>
    <s v="Black"/>
    <s v="Full"/>
    <n v="5.7"/>
    <s v="Gas"/>
    <x v="0"/>
    <n v="61312"/>
    <s v="Riyadh"/>
    <x v="0"/>
    <n v="270000"/>
    <n v="58000"/>
    <n v="65000"/>
  </r>
  <r>
    <n v="3988"/>
    <x v="0"/>
    <s v="Hilux"/>
    <n v="2014"/>
    <n v="11"/>
    <s v="Saudi"/>
    <s v="White"/>
    <s v="Full"/>
    <n v="2.7"/>
    <s v="Gas"/>
    <x v="1"/>
    <n v="180000"/>
    <s v="Jeddah"/>
    <x v="3"/>
    <n v="52000"/>
    <n v="58000"/>
    <n v="65000"/>
  </r>
  <r>
    <n v="3989"/>
    <x v="8"/>
    <s v="Carnival"/>
    <n v="2016"/>
    <n v="9"/>
    <s v="Saudi"/>
    <s v="White"/>
    <s v="Semi Full"/>
    <n v="3.3"/>
    <s v="Gas"/>
    <x v="0"/>
    <n v="160000"/>
    <s v="Jeddah"/>
    <x v="3"/>
    <n v="60000"/>
    <n v="58000"/>
    <n v="40000"/>
  </r>
  <r>
    <n v="3990"/>
    <x v="0"/>
    <s v="Land Cruiser"/>
    <n v="2013"/>
    <n v="12"/>
    <s v="Saudi"/>
    <s v="White"/>
    <s v="Full"/>
    <n v="4"/>
    <s v="Gas"/>
    <x v="0"/>
    <n v="200000"/>
    <s v="Dammam"/>
    <x v="1"/>
    <n v="125000"/>
    <n v="58000"/>
    <n v="65000"/>
  </r>
  <r>
    <n v="3991"/>
    <x v="10"/>
    <s v="Accent"/>
    <n v="2017"/>
    <n v="8"/>
    <s v="Saudi"/>
    <s v="White"/>
    <s v="Standard"/>
    <n v="1.4"/>
    <s v="Gas"/>
    <x v="0"/>
    <n v="135000"/>
    <s v="Jeddah"/>
    <x v="3"/>
    <n v="27500"/>
    <n v="58000"/>
    <n v="42000"/>
  </r>
  <r>
    <n v="3992"/>
    <x v="1"/>
    <s v="ES"/>
    <n v="2013"/>
    <n v="12"/>
    <s v="Saudi"/>
    <s v="Black"/>
    <s v="Full"/>
    <n v="3.6"/>
    <s v="Gas"/>
    <x v="0"/>
    <n v="137000"/>
    <s v="Tabouk"/>
    <x v="5"/>
    <n v="90000"/>
    <n v="58000"/>
    <n v="142000"/>
  </r>
  <r>
    <n v="3993"/>
    <x v="0"/>
    <s v="Hilux"/>
    <n v="2014"/>
    <n v="11"/>
    <s v="Gulf Arabic"/>
    <s v="White"/>
    <s v="Full"/>
    <n v="2.4"/>
    <s v="Gas"/>
    <x v="1"/>
    <n v="230000"/>
    <s v="Riyadh"/>
    <x v="0"/>
    <n v="61000"/>
    <n v="58000"/>
    <n v="65000"/>
  </r>
  <r>
    <n v="3994"/>
    <x v="11"/>
    <s v="Tahoe"/>
    <n v="2012"/>
    <n v="13"/>
    <s v="Saudi"/>
    <s v="Bronze"/>
    <s v="Semi Full"/>
    <n v="4.8"/>
    <s v="Gas"/>
    <x v="0"/>
    <n v="100000"/>
    <s v="Hail"/>
    <x v="8"/>
    <n v="75000"/>
    <n v="58000"/>
    <n v="60000"/>
  </r>
  <r>
    <n v="3995"/>
    <x v="0"/>
    <s v="Corolla"/>
    <n v="2009"/>
    <n v="16"/>
    <s v="Saudi"/>
    <s v="Blue"/>
    <s v="Standard"/>
    <n v="1.6"/>
    <s v="Gas"/>
    <x v="0"/>
    <n v="480000"/>
    <s v="Riyadh"/>
    <x v="0"/>
    <n v="15000"/>
    <n v="58000"/>
    <n v="65000"/>
  </r>
  <r>
    <n v="3996"/>
    <x v="0"/>
    <s v="Camry"/>
    <n v="2019"/>
    <n v="6"/>
    <s v="Saudi"/>
    <s v="White"/>
    <s v="Full"/>
    <n v="3.5"/>
    <s v="Gas"/>
    <x v="0"/>
    <n v="86000"/>
    <s v="Dammam"/>
    <x v="1"/>
    <n v="110000"/>
    <n v="58000"/>
    <n v="65000"/>
  </r>
  <r>
    <n v="3997"/>
    <x v="19"/>
    <s v="CS75"/>
    <n v="2020"/>
    <n v="5"/>
    <s v="Saudi"/>
    <s v="Grey"/>
    <s v="Full"/>
    <n v="1.8"/>
    <s v="Gas"/>
    <x v="0"/>
    <n v="44000"/>
    <s v="Riyadh"/>
    <x v="0"/>
    <n v="58000"/>
    <n v="58000"/>
    <n v="44000"/>
  </r>
  <r>
    <n v="3998"/>
    <x v="0"/>
    <s v="Furniture"/>
    <n v="2015"/>
    <n v="10"/>
    <s v="Saudi"/>
    <s v="White"/>
    <s v="Full"/>
    <n v="4"/>
    <s v="Gas"/>
    <x v="0"/>
    <n v="26000"/>
    <s v="Dammam"/>
    <x v="1"/>
    <n v="52000"/>
    <n v="58000"/>
    <n v="65000"/>
  </r>
  <r>
    <n v="3999"/>
    <x v="0"/>
    <s v="Camry"/>
    <n v="2018"/>
    <n v="7"/>
    <s v="Saudi"/>
    <s v="Brown"/>
    <s v="Standard"/>
    <n v="2.5"/>
    <s v="Gas"/>
    <x v="0"/>
    <n v="85000"/>
    <s v="Riyadh"/>
    <x v="0"/>
    <n v="75000"/>
    <n v="58000"/>
    <n v="65000"/>
  </r>
  <r>
    <n v="4000"/>
    <x v="0"/>
    <s v="Camry"/>
    <n v="2006"/>
    <n v="19"/>
    <s v="Saudi"/>
    <s v="Blue"/>
    <s v="Semi Full"/>
    <n v="2.4"/>
    <s v="Gas"/>
    <x v="0"/>
    <n v="240000"/>
    <s v="Riyadh"/>
    <x v="0"/>
    <n v="20000"/>
    <n v="58000"/>
    <n v="65000"/>
  </r>
  <r>
    <n v="4001"/>
    <x v="11"/>
    <s v="Impala"/>
    <n v="2019"/>
    <n v="6"/>
    <s v="Gulf Arabic"/>
    <s v="White"/>
    <s v="Standard"/>
    <n v="3.5"/>
    <s v="Gas"/>
    <x v="0"/>
    <n v="16000"/>
    <s v="Riyadh"/>
    <x v="0"/>
    <n v="95000"/>
    <n v="58000"/>
    <n v="60000"/>
  </r>
  <r>
    <n v="4002"/>
    <x v="0"/>
    <s v="Land Cruiser"/>
    <n v="2021"/>
    <n v="4"/>
    <s v="Gulf Arabic"/>
    <s v="White"/>
    <s v="Full"/>
    <n v="4.5999999999999996"/>
    <s v="Gas"/>
    <x v="0"/>
    <n v="10000"/>
    <s v="Dammam"/>
    <x v="1"/>
    <n v="290000"/>
    <n v="58000"/>
    <n v="65000"/>
  </r>
  <r>
    <n v="4003"/>
    <x v="26"/>
    <s v="Range Rover"/>
    <n v="2015"/>
    <n v="10"/>
    <s v="Saudi"/>
    <s v="Blue"/>
    <s v="Full"/>
    <n v="3"/>
    <s v="Gas"/>
    <x v="0"/>
    <n v="105000"/>
    <s v="Dammam"/>
    <x v="1"/>
    <n v="190000"/>
    <n v="58000"/>
    <n v="242500"/>
  </r>
  <r>
    <n v="4004"/>
    <x v="3"/>
    <s v="Expedition"/>
    <n v="2014"/>
    <n v="11"/>
    <s v="Saudi"/>
    <s v="Navy"/>
    <s v="Standard"/>
    <n v="5.4"/>
    <s v="Gas"/>
    <x v="0"/>
    <n v="75000"/>
    <s v="Riyadh"/>
    <x v="0"/>
    <n v="60000"/>
    <n v="58000"/>
    <n v="55000"/>
  </r>
  <r>
    <n v="4005"/>
    <x v="25"/>
    <s v="Galant"/>
    <n v="2011"/>
    <n v="14"/>
    <s v="Saudi"/>
    <s v="Golden"/>
    <s v="Full"/>
    <n v="3.8"/>
    <s v="Gas"/>
    <x v="0"/>
    <n v="265000"/>
    <s v="Jazan"/>
    <x v="11"/>
    <n v="12000"/>
    <n v="58000"/>
    <n v="54000"/>
  </r>
  <r>
    <n v="4006"/>
    <x v="27"/>
    <s v="GS3"/>
    <n v="2021"/>
    <n v="4"/>
    <s v="Saudi"/>
    <s v="White"/>
    <s v="Full"/>
    <n v="1.3"/>
    <s v="Gas"/>
    <x v="0"/>
    <n v="9000"/>
    <s v="Al-Ahsa"/>
    <x v="1"/>
    <n v="57000"/>
    <n v="58000"/>
    <n v="57000"/>
  </r>
  <r>
    <n v="4007"/>
    <x v="0"/>
    <s v="Innova"/>
    <n v="2014"/>
    <n v="11"/>
    <s v="Saudi"/>
    <s v="Blue"/>
    <s v="Standard"/>
    <n v="2.7"/>
    <s v="Gas"/>
    <x v="0"/>
    <n v="123000"/>
    <s v="Dammam"/>
    <x v="1"/>
    <n v="33000"/>
    <n v="58000"/>
    <n v="65000"/>
  </r>
  <r>
    <n v="4008"/>
    <x v="1"/>
    <s v="ES"/>
    <n v="2016"/>
    <n v="9"/>
    <s v="Other"/>
    <s v="White"/>
    <s v="Full"/>
    <n v="3.5"/>
    <s v="Gas"/>
    <x v="0"/>
    <n v="103000"/>
    <s v="Jeddah"/>
    <x v="3"/>
    <n v="102000"/>
    <n v="58000"/>
    <n v="142000"/>
  </r>
  <r>
    <n v="4009"/>
    <x v="20"/>
    <n v="5"/>
    <n v="2020"/>
    <n v="5"/>
    <s v="Saudi"/>
    <s v="Grey"/>
    <s v="Full"/>
    <n v="1.5"/>
    <s v="Gas"/>
    <x v="0"/>
    <n v="23000"/>
    <s v="Riyadh"/>
    <x v="0"/>
    <n v="44000"/>
    <n v="58000"/>
    <n v="48000"/>
  </r>
  <r>
    <n v="4010"/>
    <x v="10"/>
    <s v="Azera"/>
    <n v="2020"/>
    <n v="5"/>
    <s v="Saudi"/>
    <s v="Another Color"/>
    <s v="Standard"/>
    <n v="3.5"/>
    <s v="Gas"/>
    <x v="0"/>
    <n v="39000"/>
    <s v="Jeddah"/>
    <x v="3"/>
    <n v="99000"/>
    <n v="58000"/>
    <n v="42000"/>
  </r>
  <r>
    <n v="4011"/>
    <x v="0"/>
    <s v="Land Cruiser"/>
    <n v="2011"/>
    <n v="14"/>
    <s v="Saudi"/>
    <s v="White"/>
    <s v="Full"/>
    <n v="4.5999999999999996"/>
    <s v="Gas"/>
    <x v="0"/>
    <n v="79000"/>
    <s v="Riyadh"/>
    <x v="0"/>
    <n v="145000"/>
    <n v="58000"/>
    <n v="65000"/>
  </r>
  <r>
    <n v="4012"/>
    <x v="26"/>
    <s v="Range Rover"/>
    <n v="2019"/>
    <n v="6"/>
    <s v="Other"/>
    <s v="Black"/>
    <s v="Full"/>
    <n v="5"/>
    <s v="Gas"/>
    <x v="0"/>
    <n v="1800"/>
    <s v="Riyadh"/>
    <x v="0"/>
    <n v="350000"/>
    <n v="58000"/>
    <n v="242500"/>
  </r>
  <r>
    <n v="4013"/>
    <x v="10"/>
    <s v="Tucson"/>
    <n v="2018"/>
    <n v="7"/>
    <s v="Saudi"/>
    <s v="Silver"/>
    <s v="Standard"/>
    <n v="2"/>
    <s v="Gas"/>
    <x v="0"/>
    <n v="120000"/>
    <s v="Jeddah"/>
    <x v="3"/>
    <n v="62000"/>
    <n v="58000"/>
    <n v="42000"/>
  </r>
  <r>
    <n v="4014"/>
    <x v="7"/>
    <s v="E"/>
    <n v="2021"/>
    <n v="4"/>
    <s v="Saudi"/>
    <s v="Black"/>
    <s v="Full"/>
    <n v="2"/>
    <s v="Gas"/>
    <x v="0"/>
    <n v="7000"/>
    <s v="Riyadh"/>
    <x v="0"/>
    <n v="290000"/>
    <n v="58000"/>
    <n v="145000"/>
  </r>
  <r>
    <n v="4015"/>
    <x v="0"/>
    <s v="Ciocca"/>
    <n v="2016"/>
    <n v="9"/>
    <s v="Saudi"/>
    <s v="White"/>
    <s v="Full"/>
    <n v="5.7"/>
    <s v="Gas"/>
    <x v="0"/>
    <n v="134000"/>
    <s v="Riyadh"/>
    <x v="0"/>
    <n v="90000"/>
    <n v="58000"/>
    <n v="65000"/>
  </r>
  <r>
    <n v="4016"/>
    <x v="4"/>
    <s v="Sunny"/>
    <n v="2018"/>
    <n v="7"/>
    <s v="Saudi"/>
    <s v="Grey"/>
    <s v="Standard"/>
    <n v="1.5"/>
    <s v="Gas"/>
    <x v="0"/>
    <n v="105000"/>
    <s v="Riyadh"/>
    <x v="0"/>
    <n v="23000"/>
    <n v="58000"/>
    <n v="36500"/>
  </r>
  <r>
    <n v="4017"/>
    <x v="3"/>
    <s v="Echo Sport"/>
    <n v="2016"/>
    <n v="9"/>
    <s v="Saudi"/>
    <s v="Black"/>
    <s v="Standard"/>
    <n v="1.5"/>
    <s v="Gas"/>
    <x v="0"/>
    <n v="217000"/>
    <s v="Riyadh"/>
    <x v="0"/>
    <n v="25000"/>
    <n v="58000"/>
    <n v="55000"/>
  </r>
  <r>
    <n v="4018"/>
    <x v="0"/>
    <s v="Land Cruiser"/>
    <n v="1999"/>
    <n v="26"/>
    <s v="Other"/>
    <s v="Silver"/>
    <s v="Semi Full"/>
    <n v="4.5999999999999996"/>
    <s v="Gas"/>
    <x v="1"/>
    <n v="175000"/>
    <s v="Riyadh"/>
    <x v="0"/>
    <n v="57000"/>
    <n v="58000"/>
    <n v="65000"/>
  </r>
  <r>
    <n v="4019"/>
    <x v="10"/>
    <s v="Tucson"/>
    <n v="2019"/>
    <n v="6"/>
    <s v="Saudi"/>
    <s v="Silver"/>
    <s v="Semi Full"/>
    <n v="1.6"/>
    <s v="Gas"/>
    <x v="0"/>
    <n v="42000"/>
    <s v="Riyadh"/>
    <x v="0"/>
    <n v="75000"/>
    <n v="58000"/>
    <n v="42000"/>
  </r>
  <r>
    <n v="4020"/>
    <x v="11"/>
    <s v="Caprice"/>
    <n v="2013"/>
    <n v="12"/>
    <s v="Saudi"/>
    <s v="Silver"/>
    <s v="Standard"/>
    <n v="6"/>
    <s v="Gas"/>
    <x v="0"/>
    <n v="114000"/>
    <s v="Dammam"/>
    <x v="1"/>
    <n v="79000"/>
    <n v="58000"/>
    <n v="60000"/>
  </r>
  <r>
    <n v="4021"/>
    <x v="23"/>
    <s v="A4"/>
    <n v="2013"/>
    <n v="12"/>
    <s v="Gulf Arabic"/>
    <s v="Another Color"/>
    <s v="Full"/>
    <n v="2"/>
    <s v="Gas"/>
    <x v="0"/>
    <n v="250000"/>
    <s v="Riyadh"/>
    <x v="0"/>
    <n v="45000"/>
    <n v="58000"/>
    <n v="91000"/>
  </r>
  <r>
    <n v="4022"/>
    <x v="2"/>
    <s v="Grand Cherokee"/>
    <n v="2020"/>
    <n v="5"/>
    <s v="Saudi"/>
    <s v="Brown"/>
    <s v="Full"/>
    <n v="3.6"/>
    <s v="Gas"/>
    <x v="0"/>
    <n v="27500"/>
    <s v="Al-Ahsa"/>
    <x v="1"/>
    <n v="160000"/>
    <n v="58000"/>
    <n v="83000"/>
  </r>
  <r>
    <n v="4023"/>
    <x v="3"/>
    <s v="Expedition"/>
    <n v="2014"/>
    <n v="11"/>
    <s v="Saudi"/>
    <s v="Black"/>
    <s v="Standard"/>
    <n v="5.4"/>
    <s v="Gas"/>
    <x v="0"/>
    <n v="140"/>
    <s v="Riyadh"/>
    <x v="0"/>
    <n v="50000"/>
    <n v="58000"/>
    <n v="55000"/>
  </r>
  <r>
    <n v="4024"/>
    <x v="4"/>
    <s v="Datsun"/>
    <n v="2015"/>
    <n v="10"/>
    <s v="Saudi"/>
    <s v="White"/>
    <s v="Semi Full"/>
    <n v="2"/>
    <s v="Gas"/>
    <x v="1"/>
    <n v="130000"/>
    <s v="Jeddah"/>
    <x v="3"/>
    <n v="32000"/>
    <n v="58000"/>
    <n v="36500"/>
  </r>
  <r>
    <n v="4025"/>
    <x v="3"/>
    <s v="Edge"/>
    <n v="2012"/>
    <n v="13"/>
    <s v="Saudi"/>
    <s v="Brown"/>
    <s v="Full"/>
    <n v="3.5"/>
    <s v="Gas"/>
    <x v="0"/>
    <n v="395000"/>
    <s v="Qassim"/>
    <x v="6"/>
    <n v="35000"/>
    <n v="58000"/>
    <n v="55000"/>
  </r>
  <r>
    <n v="4026"/>
    <x v="35"/>
    <s v="Cayenne"/>
    <n v="2019"/>
    <n v="6"/>
    <s v="Saudi"/>
    <s v="Grey"/>
    <s v="Full"/>
    <n v="3.6"/>
    <s v="Gas"/>
    <x v="0"/>
    <n v="36000"/>
    <s v="Riyadh"/>
    <x v="0"/>
    <n v="360000"/>
    <n v="58000"/>
    <n v="138000"/>
  </r>
  <r>
    <n v="4027"/>
    <x v="6"/>
    <n v="3"/>
    <n v="2018"/>
    <n v="7"/>
    <s v="Saudi"/>
    <s v="Another Color"/>
    <s v="Standard"/>
    <n v="2"/>
    <s v="Gas"/>
    <x v="0"/>
    <n v="31000"/>
    <s v="Al-Medina"/>
    <x v="2"/>
    <n v="54000"/>
    <n v="58000"/>
    <n v="56000"/>
  </r>
  <r>
    <n v="4028"/>
    <x v="10"/>
    <s v="Tucson"/>
    <n v="2017"/>
    <n v="8"/>
    <s v="Saudi"/>
    <s v="Grey"/>
    <s v="Standard"/>
    <n v="2"/>
    <s v="Gas"/>
    <x v="0"/>
    <n v="120000"/>
    <s v="Jeddah"/>
    <x v="3"/>
    <n v="65000"/>
    <n v="58000"/>
    <n v="42000"/>
  </r>
  <r>
    <n v="4029"/>
    <x v="3"/>
    <s v="Taurus"/>
    <n v="2019"/>
    <n v="6"/>
    <s v="Saudi"/>
    <s v="White"/>
    <s v="Standard"/>
    <n v="2"/>
    <s v="Gas"/>
    <x v="0"/>
    <n v="60000"/>
    <s v="Dammam"/>
    <x v="1"/>
    <n v="78000"/>
    <n v="58000"/>
    <n v="55000"/>
  </r>
  <r>
    <n v="4030"/>
    <x v="0"/>
    <s v="Land Cruiser 70"/>
    <n v="2015"/>
    <n v="10"/>
    <s v="Saudi"/>
    <s v="Another Color"/>
    <s v="Semi Full"/>
    <n v="4"/>
    <s v="Gas"/>
    <x v="1"/>
    <n v="360538"/>
    <s v="Riyadh"/>
    <x v="0"/>
    <n v="80000"/>
    <n v="58000"/>
    <n v="65000"/>
  </r>
  <r>
    <n v="4031"/>
    <x v="8"/>
    <s v="Rio"/>
    <n v="2008"/>
    <n v="17"/>
    <s v="Saudi"/>
    <s v="Blue"/>
    <s v="Standard"/>
    <n v="1"/>
    <s v="Gas"/>
    <x v="1"/>
    <n v="323880"/>
    <s v="Jeddah"/>
    <x v="3"/>
    <n v="9000"/>
    <n v="58000"/>
    <n v="40000"/>
  </r>
  <r>
    <n v="4032"/>
    <x v="10"/>
    <s v="Elantra"/>
    <n v="2019"/>
    <n v="6"/>
    <s v="Saudi"/>
    <s v="White"/>
    <s v="Standard"/>
    <n v="1.6"/>
    <s v="Gas"/>
    <x v="0"/>
    <n v="31595"/>
    <s v="Riyadh"/>
    <x v="0"/>
    <n v="58000"/>
    <n v="58000"/>
    <n v="42000"/>
  </r>
  <r>
    <n v="4033"/>
    <x v="11"/>
    <s v="Caprice"/>
    <n v="2013"/>
    <n v="12"/>
    <s v="Saudi"/>
    <s v="White"/>
    <s v="Standard"/>
    <n v="6.2"/>
    <s v="Gas"/>
    <x v="0"/>
    <n v="209861"/>
    <s v="Riyadh"/>
    <x v="0"/>
    <n v="65000"/>
    <n v="58000"/>
    <n v="60000"/>
  </r>
  <r>
    <n v="4034"/>
    <x v="7"/>
    <s v="GL"/>
    <n v="2013"/>
    <n v="12"/>
    <s v="Saudi"/>
    <s v="White"/>
    <s v="Full"/>
    <n v="5"/>
    <s v="Gas"/>
    <x v="0"/>
    <n v="147000"/>
    <s v="Makkah"/>
    <x v="3"/>
    <n v="160000"/>
    <n v="58000"/>
    <n v="145000"/>
  </r>
  <r>
    <n v="4035"/>
    <x v="0"/>
    <s v="Rav4"/>
    <n v="2014"/>
    <n v="11"/>
    <s v="Saudi"/>
    <s v="Black"/>
    <s v="Full"/>
    <n v="2.5"/>
    <s v="Gas"/>
    <x v="0"/>
    <n v="155"/>
    <s v="Riyadh"/>
    <x v="0"/>
    <n v="55000"/>
    <n v="58000"/>
    <n v="65000"/>
  </r>
  <r>
    <n v="4036"/>
    <x v="25"/>
    <s v="L200"/>
    <n v="2016"/>
    <n v="9"/>
    <s v="Saudi"/>
    <s v="White"/>
    <s v="Standard"/>
    <n v="2.5"/>
    <s v="Gas"/>
    <x v="1"/>
    <n v="77000"/>
    <s v="Dammam"/>
    <x v="1"/>
    <n v="38000"/>
    <n v="58000"/>
    <n v="54000"/>
  </r>
  <r>
    <n v="4037"/>
    <x v="0"/>
    <s v="Land Cruiser"/>
    <n v="2020"/>
    <n v="5"/>
    <s v="Gulf Arabic"/>
    <s v="White"/>
    <s v="Full"/>
    <n v="4.5999999999999996"/>
    <s v="Gas"/>
    <x v="0"/>
    <n v="19400"/>
    <s v="Dammam"/>
    <x v="1"/>
    <n v="215000"/>
    <n v="58000"/>
    <n v="65000"/>
  </r>
  <r>
    <n v="4038"/>
    <x v="0"/>
    <s v="Prado"/>
    <n v="2016"/>
    <n v="9"/>
    <s v="Saudi"/>
    <s v="White"/>
    <s v="Full"/>
    <n v="4"/>
    <s v="Gas"/>
    <x v="0"/>
    <n v="143000"/>
    <s v="Jeddah"/>
    <x v="3"/>
    <n v="120000"/>
    <n v="58000"/>
    <n v="65000"/>
  </r>
  <r>
    <n v="4039"/>
    <x v="0"/>
    <s v="Rav4"/>
    <n v="2015"/>
    <n v="10"/>
    <s v="Saudi"/>
    <s v="White"/>
    <s v="Standard"/>
    <n v="2"/>
    <s v="Gas"/>
    <x v="0"/>
    <n v="129000"/>
    <s v="Dammam"/>
    <x v="1"/>
    <n v="55000"/>
    <n v="58000"/>
    <n v="65000"/>
  </r>
  <r>
    <n v="4040"/>
    <x v="7"/>
    <s v="S"/>
    <n v="2015"/>
    <n v="10"/>
    <s v="Gulf Arabic"/>
    <s v="White"/>
    <s v="Full"/>
    <n v="3"/>
    <s v="Gas"/>
    <x v="0"/>
    <n v="96500"/>
    <s v="Dammam"/>
    <x v="1"/>
    <n v="220000"/>
    <n v="58000"/>
    <n v="145000"/>
  </r>
  <r>
    <n v="4041"/>
    <x v="4"/>
    <s v="Patrol"/>
    <n v="2014"/>
    <n v="11"/>
    <s v="Saudi"/>
    <s v="Golden"/>
    <s v="Full"/>
    <n v="4"/>
    <s v="Gas"/>
    <x v="0"/>
    <n v="158000"/>
    <s v="Riyadh"/>
    <x v="0"/>
    <n v="110000"/>
    <n v="58000"/>
    <n v="36500"/>
  </r>
  <r>
    <n v="4042"/>
    <x v="0"/>
    <s v="Corolla"/>
    <n v="2018"/>
    <n v="7"/>
    <s v="Saudi"/>
    <s v="White"/>
    <s v="Standard"/>
    <n v="1.6"/>
    <s v="Gas"/>
    <x v="0"/>
    <n v="46423"/>
    <s v="Dammam"/>
    <x v="1"/>
    <n v="49000"/>
    <n v="58000"/>
    <n v="65000"/>
  </r>
  <r>
    <n v="4043"/>
    <x v="26"/>
    <s v="Range Rover"/>
    <n v="2019"/>
    <n v="6"/>
    <s v="Other"/>
    <s v="White"/>
    <s v="Full"/>
    <n v="5"/>
    <s v="Gas"/>
    <x v="0"/>
    <n v="36000"/>
    <s v="Riyadh"/>
    <x v="0"/>
    <n v="400000"/>
    <n v="58000"/>
    <n v="242500"/>
  </r>
  <r>
    <n v="4044"/>
    <x v="26"/>
    <s v="Range Rover"/>
    <n v="2018"/>
    <n v="7"/>
    <s v="Saudi"/>
    <s v="Black"/>
    <s v="Full"/>
    <n v="5"/>
    <s v="Gas"/>
    <x v="0"/>
    <n v="44000"/>
    <s v="Jeddah"/>
    <x v="3"/>
    <n v="365000"/>
    <n v="58000"/>
    <n v="242500"/>
  </r>
  <r>
    <n v="4045"/>
    <x v="0"/>
    <s v="Furniture"/>
    <n v="2017"/>
    <n v="8"/>
    <s v="Saudi"/>
    <s v="Another Color"/>
    <s v="Full"/>
    <n v="4"/>
    <s v="Gas"/>
    <x v="0"/>
    <n v="102000"/>
    <s v="Jeddah"/>
    <x v="3"/>
    <n v="116500"/>
    <n v="58000"/>
    <n v="65000"/>
  </r>
  <r>
    <n v="4046"/>
    <x v="10"/>
    <s v="Elantra"/>
    <n v="2019"/>
    <n v="6"/>
    <s v="Saudi"/>
    <s v="Grey"/>
    <s v="Semi Full"/>
    <n v="2"/>
    <s v="Gas"/>
    <x v="0"/>
    <n v="35000"/>
    <s v="Jeddah"/>
    <x v="3"/>
    <n v="63500"/>
    <n v="58000"/>
    <n v="42000"/>
  </r>
  <r>
    <n v="4047"/>
    <x v="0"/>
    <s v="Furniture"/>
    <n v="2020"/>
    <n v="5"/>
    <s v="Saudi"/>
    <s v="Silver"/>
    <s v="Standard"/>
    <n v="4"/>
    <s v="Gas"/>
    <x v="0"/>
    <n v="21373"/>
    <s v="Riyadh"/>
    <x v="0"/>
    <n v="132000"/>
    <n v="58000"/>
    <n v="65000"/>
  </r>
  <r>
    <n v="4048"/>
    <x v="1"/>
    <s v="IS"/>
    <n v="2015"/>
    <n v="10"/>
    <s v="Other"/>
    <s v="White"/>
    <s v="Full"/>
    <n v="3.5"/>
    <s v="Gas"/>
    <x v="0"/>
    <n v="132000"/>
    <s v="Dammam"/>
    <x v="1"/>
    <n v="106000"/>
    <n v="58000"/>
    <n v="142000"/>
  </r>
  <r>
    <n v="4049"/>
    <x v="11"/>
    <s v="Lumina"/>
    <n v="2006"/>
    <n v="19"/>
    <s v="Saudi"/>
    <s v="Silver"/>
    <s v="Standard"/>
    <n v="3.8"/>
    <s v="Gas"/>
    <x v="0"/>
    <n v="306000"/>
    <s v="Khobar"/>
    <x v="1"/>
    <n v="9000"/>
    <n v="58000"/>
    <n v="60000"/>
  </r>
  <r>
    <n v="4050"/>
    <x v="25"/>
    <s v="L300"/>
    <n v="2014"/>
    <n v="11"/>
    <s v="Saudi"/>
    <s v="White"/>
    <s v="Standard"/>
    <n v="2"/>
    <s v="Gas"/>
    <x v="1"/>
    <n v="120000"/>
    <s v="Riyadh"/>
    <x v="0"/>
    <n v="23000"/>
    <n v="58000"/>
    <n v="54000"/>
  </r>
  <r>
    <n v="4051"/>
    <x v="32"/>
    <s v="Escalade"/>
    <n v="2009"/>
    <n v="16"/>
    <s v="Saudi"/>
    <s v="White"/>
    <s v="Full"/>
    <n v="6.2"/>
    <s v="Gas"/>
    <x v="0"/>
    <n v="219000"/>
    <s v="Riyadh"/>
    <x v="0"/>
    <n v="50000"/>
    <n v="58000"/>
    <n v="130000"/>
  </r>
  <r>
    <n v="4052"/>
    <x v="32"/>
    <s v="XT5"/>
    <n v="2017"/>
    <n v="8"/>
    <s v="Saudi"/>
    <s v="White"/>
    <s v="Standard"/>
    <n v="3.6"/>
    <s v="Gas"/>
    <x v="0"/>
    <n v="24000"/>
    <s v="Riyadh"/>
    <x v="0"/>
    <n v="130000"/>
    <n v="58000"/>
    <n v="130000"/>
  </r>
  <r>
    <n v="4053"/>
    <x v="0"/>
    <s v="Camry"/>
    <n v="2008"/>
    <n v="17"/>
    <s v="Saudi"/>
    <s v="White"/>
    <s v="Standard"/>
    <n v="2.4"/>
    <s v="Gas"/>
    <x v="1"/>
    <n v="388000"/>
    <s v="Al-Baha"/>
    <x v="4"/>
    <n v="17000"/>
    <n v="58000"/>
    <n v="65000"/>
  </r>
  <r>
    <n v="4054"/>
    <x v="6"/>
    <n v="3"/>
    <n v="2018"/>
    <n v="7"/>
    <s v="Saudi"/>
    <s v="Another Color"/>
    <s v="Standard"/>
    <n v="1.8"/>
    <s v="Gas"/>
    <x v="0"/>
    <n v="53000"/>
    <s v="Al-Medina"/>
    <x v="2"/>
    <n v="54000"/>
    <n v="58000"/>
    <n v="56000"/>
  </r>
  <r>
    <n v="4055"/>
    <x v="24"/>
    <s v="The 7"/>
    <n v="2018"/>
    <n v="7"/>
    <s v="Saudi"/>
    <s v="White"/>
    <s v="Full"/>
    <n v="2"/>
    <s v="Gas"/>
    <x v="0"/>
    <n v="52000"/>
    <s v="Riyadh"/>
    <x v="0"/>
    <n v="200000"/>
    <n v="58000"/>
    <n v="110000"/>
  </r>
  <r>
    <n v="4056"/>
    <x v="0"/>
    <s v="Furniture"/>
    <n v="2019"/>
    <n v="6"/>
    <s v="Saudi"/>
    <s v="White"/>
    <s v="Standard"/>
    <n v="2.7"/>
    <s v="Gas"/>
    <x v="0"/>
    <n v="113000"/>
    <s v="Riyadh"/>
    <x v="0"/>
    <n v="105000"/>
    <n v="58000"/>
    <n v="65000"/>
  </r>
  <r>
    <n v="4057"/>
    <x v="8"/>
    <s v="Optima"/>
    <n v="2018"/>
    <n v="7"/>
    <s v="Saudi"/>
    <s v="Red"/>
    <s v="Standard"/>
    <n v="2"/>
    <s v="Gas"/>
    <x v="0"/>
    <n v="101381"/>
    <s v="Riyadh"/>
    <x v="0"/>
    <n v="48500"/>
    <n v="58000"/>
    <n v="40000"/>
  </r>
  <r>
    <n v="4058"/>
    <x v="3"/>
    <s v="Expedition"/>
    <n v="2013"/>
    <n v="12"/>
    <s v="Saudi"/>
    <s v="White"/>
    <s v="Standard"/>
    <n v="5.4"/>
    <s v="Gas"/>
    <x v="0"/>
    <n v="78000"/>
    <s v="Dammam"/>
    <x v="1"/>
    <n v="64000"/>
    <n v="58000"/>
    <n v="55000"/>
  </r>
  <r>
    <n v="4059"/>
    <x v="11"/>
    <s v="Caprice"/>
    <n v="1990"/>
    <n v="35"/>
    <s v="Other"/>
    <s v="Blue"/>
    <s v="Full"/>
    <n v="1.6"/>
    <s v="Gas"/>
    <x v="0"/>
    <n v="92000"/>
    <s v="Al-Ahsa"/>
    <x v="1"/>
    <n v="44000"/>
    <n v="58000"/>
    <n v="60000"/>
  </r>
  <r>
    <n v="4060"/>
    <x v="0"/>
    <s v="Furniture"/>
    <n v="2015"/>
    <n v="10"/>
    <s v="Gulf Arabic"/>
    <s v="Silver"/>
    <s v="Standard"/>
    <n v="2.7"/>
    <s v="Gas"/>
    <x v="0"/>
    <n v="243000"/>
    <s v="Riyadh"/>
    <x v="0"/>
    <n v="50000"/>
    <n v="58000"/>
    <n v="65000"/>
  </r>
  <r>
    <n v="4061"/>
    <x v="10"/>
    <s v="Senta fe"/>
    <n v="2013"/>
    <n v="12"/>
    <s v="Saudi"/>
    <s v="Another Color"/>
    <s v="Semi Full"/>
    <n v="3.3"/>
    <s v="Gas"/>
    <x v="0"/>
    <n v="205000"/>
    <s v="Riyadh"/>
    <x v="0"/>
    <n v="48000"/>
    <n v="58000"/>
    <n v="42000"/>
  </r>
  <r>
    <n v="4062"/>
    <x v="21"/>
    <s v="Charger"/>
    <n v="2019"/>
    <n v="6"/>
    <s v="Saudi"/>
    <s v="Grey"/>
    <s v="Full"/>
    <n v="3.6"/>
    <s v="Gas"/>
    <x v="0"/>
    <n v="78000"/>
    <s v="Khobar"/>
    <x v="1"/>
    <n v="124000"/>
    <n v="58000"/>
    <n v="71000"/>
  </r>
  <r>
    <n v="4063"/>
    <x v="4"/>
    <s v="X-Trail"/>
    <n v="2020"/>
    <n v="5"/>
    <s v="Saudi"/>
    <s v="Silver"/>
    <s v="Semi Full"/>
    <n v="2.5"/>
    <s v="Gas"/>
    <x v="0"/>
    <n v="23000"/>
    <s v="Makkah"/>
    <x v="3"/>
    <n v="1473"/>
    <n v="58000"/>
    <n v="36500"/>
  </r>
  <r>
    <n v="4064"/>
    <x v="10"/>
    <s v="Accent"/>
    <n v="2018"/>
    <n v="7"/>
    <s v="Saudi"/>
    <s v="White"/>
    <s v="Standard"/>
    <n v="1.4"/>
    <s v="Gas"/>
    <x v="0"/>
    <n v="90000"/>
    <s v="Riyadh"/>
    <x v="0"/>
    <n v="27000"/>
    <n v="58000"/>
    <n v="42000"/>
  </r>
  <r>
    <n v="4065"/>
    <x v="8"/>
    <s v="Sorento"/>
    <n v="2013"/>
    <n v="12"/>
    <s v="Saudi"/>
    <s v="Silver"/>
    <s v="Full"/>
    <n v="3.3"/>
    <s v="Gas"/>
    <x v="0"/>
    <n v="293000"/>
    <s v="Al-Jouf"/>
    <x v="9"/>
    <n v="35000"/>
    <n v="58000"/>
    <n v="40000"/>
  </r>
  <r>
    <n v="4066"/>
    <x v="13"/>
    <s v="Accord"/>
    <n v="2019"/>
    <n v="6"/>
    <s v="Saudi"/>
    <s v="Silver"/>
    <s v="Semi Full"/>
    <n v="1.5"/>
    <s v="Gas"/>
    <x v="0"/>
    <n v="11000"/>
    <s v="Al-Ahsa"/>
    <x v="1"/>
    <n v="95800"/>
    <n v="58000"/>
    <n v="60500"/>
  </r>
  <r>
    <n v="4067"/>
    <x v="3"/>
    <s v="Victoria"/>
    <n v="2011"/>
    <n v="14"/>
    <s v="Other"/>
    <s v="Black"/>
    <s v="Full"/>
    <n v="4.5999999999999996"/>
    <s v="Gas"/>
    <x v="0"/>
    <n v="342"/>
    <s v="Najran"/>
    <x v="12"/>
    <n v="23000"/>
    <n v="58000"/>
    <n v="55000"/>
  </r>
  <r>
    <n v="4068"/>
    <x v="11"/>
    <s v="Tahoe"/>
    <n v="2016"/>
    <n v="9"/>
    <s v="Saudi"/>
    <s v="Brown"/>
    <s v="Standard"/>
    <n v="5.3"/>
    <s v="Gas"/>
    <x v="0"/>
    <n v="223000"/>
    <s v="Dammam"/>
    <x v="1"/>
    <n v="110000"/>
    <n v="58000"/>
    <n v="60000"/>
  </r>
  <r>
    <n v="4069"/>
    <x v="7"/>
    <s v="S"/>
    <n v="2015"/>
    <n v="10"/>
    <s v="Gulf Arabic"/>
    <s v="Grey"/>
    <s v="Full"/>
    <n v="3"/>
    <s v="Gas"/>
    <x v="0"/>
    <n v="53000"/>
    <s v="Riyadh"/>
    <x v="0"/>
    <n v="260000"/>
    <n v="58000"/>
    <n v="145000"/>
  </r>
  <r>
    <n v="4070"/>
    <x v="2"/>
    <s v="Cherokee"/>
    <n v="2015"/>
    <n v="10"/>
    <s v="Saudi"/>
    <s v="Silver"/>
    <s v="Full"/>
    <n v="2.4"/>
    <s v="Gas"/>
    <x v="0"/>
    <n v="180000"/>
    <s v="Taef"/>
    <x v="3"/>
    <n v="2122"/>
    <n v="58000"/>
    <n v="83000"/>
  </r>
  <r>
    <n v="4071"/>
    <x v="10"/>
    <s v="Accent"/>
    <n v="2019"/>
    <n v="6"/>
    <s v="Saudi"/>
    <s v="Grey"/>
    <s v="Standard"/>
    <n v="1.4"/>
    <s v="Gas"/>
    <x v="0"/>
    <n v="48521"/>
    <s v="Riyadh"/>
    <x v="0"/>
    <n v="39500"/>
    <n v="58000"/>
    <n v="42000"/>
  </r>
  <r>
    <n v="4072"/>
    <x v="7"/>
    <s v="C"/>
    <n v="2016"/>
    <n v="9"/>
    <s v="Saudi"/>
    <s v="White"/>
    <s v="Full"/>
    <n v="2"/>
    <s v="Gas"/>
    <x v="0"/>
    <n v="93000"/>
    <s v="Jazan"/>
    <x v="11"/>
    <n v="75000"/>
    <n v="58000"/>
    <n v="145000"/>
  </r>
  <r>
    <n v="4073"/>
    <x v="26"/>
    <s v="Defender"/>
    <n v="2021"/>
    <n v="4"/>
    <s v="Saudi"/>
    <s v="Black"/>
    <s v="Full"/>
    <n v="3"/>
    <s v="Gas"/>
    <x v="0"/>
    <n v="100"/>
    <s v="Jeddah"/>
    <x v="3"/>
    <n v="450000"/>
    <n v="58000"/>
    <n v="242500"/>
  </r>
  <r>
    <n v="4074"/>
    <x v="8"/>
    <s v="Optima"/>
    <n v="2015"/>
    <n v="10"/>
    <s v="Saudi"/>
    <s v="Another Color"/>
    <s v="Semi Full"/>
    <n v="2.4"/>
    <s v="Gas"/>
    <x v="0"/>
    <n v="220000"/>
    <s v="Hafar Al-Batin"/>
    <x v="1"/>
    <n v="42000"/>
    <n v="58000"/>
    <n v="40000"/>
  </r>
  <r>
    <n v="4075"/>
    <x v="10"/>
    <s v="Sonata"/>
    <n v="2018"/>
    <n v="7"/>
    <s v="Saudi"/>
    <s v="Grey"/>
    <s v="Semi Full"/>
    <n v="2.4"/>
    <s v="Gas"/>
    <x v="0"/>
    <n v="179000"/>
    <s v="Makkah"/>
    <x v="3"/>
    <n v="42000"/>
    <n v="58000"/>
    <n v="42000"/>
  </r>
  <r>
    <n v="4076"/>
    <x v="8"/>
    <s v="Cerato"/>
    <n v="2016"/>
    <n v="9"/>
    <s v="Saudi"/>
    <s v="White"/>
    <s v="Semi Full"/>
    <n v="1.6"/>
    <s v="Gas"/>
    <x v="0"/>
    <n v="159"/>
    <s v="Jeddah"/>
    <x v="3"/>
    <n v="33000"/>
    <n v="58000"/>
    <n v="40000"/>
  </r>
  <r>
    <n v="4077"/>
    <x v="4"/>
    <s v="Sunny"/>
    <n v="2019"/>
    <n v="6"/>
    <s v="Saudi"/>
    <s v="Silver"/>
    <s v="Standard"/>
    <n v="1.5"/>
    <s v="Gas"/>
    <x v="0"/>
    <n v="72418"/>
    <s v="Riyadh"/>
    <x v="0"/>
    <n v="27500"/>
    <n v="58000"/>
    <n v="36500"/>
  </r>
  <r>
    <n v="4078"/>
    <x v="0"/>
    <s v="Furniture"/>
    <n v="2019"/>
    <n v="6"/>
    <s v="Saudi"/>
    <s v="White"/>
    <s v="Semi Full"/>
    <n v="2.7"/>
    <s v="Gas"/>
    <x v="0"/>
    <n v="37000"/>
    <s v="Dammam"/>
    <x v="1"/>
    <n v="107000"/>
    <n v="58000"/>
    <n v="65000"/>
  </r>
  <r>
    <n v="4079"/>
    <x v="0"/>
    <s v="Rav4"/>
    <n v="2018"/>
    <n v="7"/>
    <s v="Saudi"/>
    <s v="White"/>
    <s v="Standard"/>
    <n v="2.5"/>
    <s v="Gas"/>
    <x v="0"/>
    <n v="153000"/>
    <s v="Riyadh"/>
    <x v="0"/>
    <n v="66000"/>
    <n v="58000"/>
    <n v="65000"/>
  </r>
  <r>
    <n v="4080"/>
    <x v="0"/>
    <s v="Land Cruiser Pickup"/>
    <n v="2019"/>
    <n v="6"/>
    <s v="Saudi"/>
    <s v="Golden"/>
    <s v="Full"/>
    <n v="4"/>
    <s v="Gas"/>
    <x v="1"/>
    <n v="58428"/>
    <s v="Riyadh"/>
    <x v="0"/>
    <n v="138500"/>
    <n v="58000"/>
    <n v="65000"/>
  </r>
  <r>
    <n v="4081"/>
    <x v="8"/>
    <s v="Rio"/>
    <n v="2016"/>
    <n v="9"/>
    <s v="Saudi"/>
    <s v="Grey"/>
    <s v="Standard"/>
    <n v="1.4"/>
    <s v="Gas"/>
    <x v="0"/>
    <n v="272232"/>
    <s v="Riyadh"/>
    <x v="0"/>
    <n v="26500"/>
    <n v="58000"/>
    <n v="40000"/>
  </r>
  <r>
    <n v="4082"/>
    <x v="3"/>
    <s v="Taurus"/>
    <n v="2019"/>
    <n v="6"/>
    <s v="Saudi"/>
    <s v="White"/>
    <s v="Semi Full"/>
    <n v="2"/>
    <s v="Gas"/>
    <x v="0"/>
    <n v="89500"/>
    <s v="Jeddah"/>
    <x v="3"/>
    <n v="76000"/>
    <n v="58000"/>
    <n v="55000"/>
  </r>
  <r>
    <n v="4083"/>
    <x v="0"/>
    <s v="Camry"/>
    <n v="2015"/>
    <n v="10"/>
    <s v="Gulf Arabic"/>
    <s v="White"/>
    <s v="Standard"/>
    <n v="2.4"/>
    <s v="Gas"/>
    <x v="0"/>
    <n v="161000"/>
    <s v="Dammam"/>
    <x v="1"/>
    <n v="55000"/>
    <n v="58000"/>
    <n v="65000"/>
  </r>
  <r>
    <n v="4084"/>
    <x v="0"/>
    <s v="Rav4"/>
    <n v="2018"/>
    <n v="7"/>
    <s v="Saudi"/>
    <s v="White"/>
    <s v="Standard"/>
    <n v="2.5"/>
    <s v="Gas"/>
    <x v="0"/>
    <n v="82000"/>
    <s v="Riyadh"/>
    <x v="0"/>
    <n v="71000"/>
    <n v="58000"/>
    <n v="65000"/>
  </r>
  <r>
    <n v="4085"/>
    <x v="11"/>
    <s v="Caprice"/>
    <n v="2015"/>
    <n v="10"/>
    <s v="Saudi"/>
    <s v="White"/>
    <s v="Standard"/>
    <n v="6"/>
    <s v="Gas"/>
    <x v="0"/>
    <n v="244000"/>
    <s v="Riyadh"/>
    <x v="0"/>
    <n v="70000"/>
    <n v="58000"/>
    <n v="60000"/>
  </r>
  <r>
    <n v="4086"/>
    <x v="11"/>
    <s v="Caprice"/>
    <n v="2013"/>
    <n v="12"/>
    <s v="Other"/>
    <s v="White"/>
    <s v="Semi Full"/>
    <n v="6.2"/>
    <s v="Gas"/>
    <x v="0"/>
    <n v="193000"/>
    <s v="Dammam"/>
    <x v="1"/>
    <n v="44000"/>
    <n v="58000"/>
    <n v="60000"/>
  </r>
  <r>
    <n v="4087"/>
    <x v="11"/>
    <s v="Impala"/>
    <n v="2015"/>
    <n v="10"/>
    <s v="Other"/>
    <s v="Silver"/>
    <s v="Full"/>
    <n v="3.5"/>
    <s v="Gas"/>
    <x v="0"/>
    <n v="106000"/>
    <s v="Al-Ahsa"/>
    <x v="1"/>
    <n v="75000"/>
    <n v="58000"/>
    <n v="60000"/>
  </r>
  <r>
    <n v="4088"/>
    <x v="2"/>
    <s v="Liberty"/>
    <n v="2012"/>
    <n v="13"/>
    <s v="Saudi"/>
    <s v="Silver"/>
    <s v="Semi Full"/>
    <n v="3.7"/>
    <s v="Gas"/>
    <x v="0"/>
    <n v="247000"/>
    <s v="Al-Medina"/>
    <x v="2"/>
    <n v="25000"/>
    <n v="58000"/>
    <n v="83000"/>
  </r>
  <r>
    <n v="4089"/>
    <x v="12"/>
    <n v="500"/>
    <n v="2019"/>
    <n v="6"/>
    <s v="Saudi"/>
    <s v="Grey"/>
    <s v="Semi Full"/>
    <n v="1.4"/>
    <s v="Gas"/>
    <x v="0"/>
    <n v="28000"/>
    <s v="Makkah"/>
    <x v="3"/>
    <n v="62000"/>
    <n v="58000"/>
    <n v="62000"/>
  </r>
  <r>
    <n v="4090"/>
    <x v="6"/>
    <n v="6"/>
    <n v="2014"/>
    <n v="11"/>
    <s v="Other"/>
    <s v="Black"/>
    <s v="Full"/>
    <n v="2.5"/>
    <s v="Gas"/>
    <x v="1"/>
    <n v="201000"/>
    <s v="Riyadh"/>
    <x v="0"/>
    <n v="42000"/>
    <n v="58000"/>
    <n v="56000"/>
  </r>
  <r>
    <n v="4091"/>
    <x v="18"/>
    <s v="G80"/>
    <n v="2019"/>
    <n v="6"/>
    <s v="Saudi"/>
    <s v="White"/>
    <s v="Semi Full"/>
    <n v="3.8"/>
    <s v="Gas"/>
    <x v="0"/>
    <n v="84000"/>
    <s v="Riyadh"/>
    <x v="0"/>
    <n v="120000"/>
    <n v="58000"/>
    <n v="88000"/>
  </r>
  <r>
    <n v="4092"/>
    <x v="0"/>
    <s v="Land Cruiser"/>
    <n v="2013"/>
    <n v="12"/>
    <s v="Saudi"/>
    <s v="White"/>
    <s v="Full"/>
    <n v="4.5999999999999996"/>
    <s v="Gas"/>
    <x v="0"/>
    <n v="101000"/>
    <s v="Aseer"/>
    <x v="4"/>
    <n v="150000"/>
    <n v="58000"/>
    <n v="65000"/>
  </r>
  <r>
    <n v="4093"/>
    <x v="10"/>
    <s v="Senta fe"/>
    <n v="2015"/>
    <n v="10"/>
    <s v="Saudi"/>
    <s v="White"/>
    <s v="Full"/>
    <n v="3.3"/>
    <s v="Gas"/>
    <x v="0"/>
    <n v="337946"/>
    <s v="Hafar Al-Batin"/>
    <x v="1"/>
    <n v="45000"/>
    <n v="58000"/>
    <n v="42000"/>
  </r>
  <r>
    <n v="4094"/>
    <x v="4"/>
    <s v="Sunny"/>
    <n v="2019"/>
    <n v="6"/>
    <s v="Saudi"/>
    <s v="Silver"/>
    <s v="Standard"/>
    <n v="1.5"/>
    <s v="Gas"/>
    <x v="0"/>
    <n v="93762"/>
    <s v="Riyadh"/>
    <x v="0"/>
    <n v="26800"/>
    <n v="58000"/>
    <n v="36500"/>
  </r>
  <r>
    <n v="4095"/>
    <x v="10"/>
    <s v="Azera"/>
    <n v="2019"/>
    <n v="6"/>
    <s v="Saudi"/>
    <s v="White"/>
    <s v="Semi Full"/>
    <n v="3.5"/>
    <s v="Gas"/>
    <x v="0"/>
    <n v="44271"/>
    <s v="Dammam"/>
    <x v="1"/>
    <n v="95000"/>
    <n v="58000"/>
    <n v="42000"/>
  </r>
  <r>
    <n v="4096"/>
    <x v="7"/>
    <s v="E"/>
    <n v="2014"/>
    <n v="11"/>
    <s v="Saudi"/>
    <s v="Black"/>
    <s v="Full"/>
    <n v="4"/>
    <s v="Gas"/>
    <x v="0"/>
    <n v="161000"/>
    <s v="Dammam"/>
    <x v="1"/>
    <n v="95000"/>
    <n v="58000"/>
    <n v="145000"/>
  </r>
  <r>
    <n v="4097"/>
    <x v="6"/>
    <n v="3"/>
    <n v="2018"/>
    <n v="7"/>
    <s v="Saudi"/>
    <s v="Another Color"/>
    <s v="Standard"/>
    <n v="1.8"/>
    <s v="Gas"/>
    <x v="0"/>
    <n v="54000"/>
    <s v="Al-Medina"/>
    <x v="2"/>
    <n v="54000"/>
    <n v="58000"/>
    <n v="56000"/>
  </r>
  <r>
    <n v="4098"/>
    <x v="7"/>
    <s v="S"/>
    <n v="2015"/>
    <n v="10"/>
    <s v="Other"/>
    <s v="Black"/>
    <s v="Full"/>
    <n v="3"/>
    <s v="Gas"/>
    <x v="0"/>
    <n v="109000"/>
    <s v="Riyadh"/>
    <x v="0"/>
    <n v="199000"/>
    <n v="58000"/>
    <n v="145000"/>
  </r>
  <r>
    <n v="4099"/>
    <x v="26"/>
    <s v="Range Rover"/>
    <n v="2016"/>
    <n v="9"/>
    <s v="Gulf Arabic"/>
    <s v="Grey"/>
    <s v="Full"/>
    <n v="5"/>
    <s v="Gas"/>
    <x v="0"/>
    <n v="58000"/>
    <s v="Riyadh"/>
    <x v="0"/>
    <n v="250000"/>
    <n v="58000"/>
    <n v="242500"/>
  </r>
  <r>
    <n v="4100"/>
    <x v="10"/>
    <s v="Accent"/>
    <n v="2019"/>
    <n v="6"/>
    <s v="Saudi"/>
    <s v="Brown"/>
    <s v="Standard"/>
    <n v="1.4"/>
    <s v="Gas"/>
    <x v="0"/>
    <n v="102113"/>
    <s v="Riyadh"/>
    <x v="0"/>
    <n v="39500"/>
    <n v="58000"/>
    <n v="42000"/>
  </r>
  <r>
    <n v="4101"/>
    <x v="13"/>
    <s v="Accord"/>
    <n v="2007"/>
    <n v="18"/>
    <s v="Saudi"/>
    <s v="White"/>
    <s v="Full"/>
    <n v="3"/>
    <s v="Gas"/>
    <x v="0"/>
    <n v="470000"/>
    <s v="Makkah"/>
    <x v="3"/>
    <n v="15000"/>
    <n v="58000"/>
    <n v="60500"/>
  </r>
  <r>
    <n v="4102"/>
    <x v="34"/>
    <s v="M"/>
    <n v="2007"/>
    <n v="18"/>
    <s v="Saudi"/>
    <s v="Black"/>
    <s v="Full"/>
    <n v="4.5"/>
    <s v="Gas"/>
    <x v="0"/>
    <n v="303000"/>
    <s v="Riyadh"/>
    <x v="0"/>
    <n v="10000"/>
    <n v="58000"/>
    <n v="73500"/>
  </r>
  <r>
    <n v="4103"/>
    <x v="1"/>
    <s v="ES"/>
    <n v="2017"/>
    <n v="8"/>
    <s v="Other"/>
    <s v="Golden"/>
    <s v="Full"/>
    <n v="3.5"/>
    <s v="Gas"/>
    <x v="0"/>
    <n v="101000"/>
    <s v="Al-Ahsa"/>
    <x v="1"/>
    <n v="119000"/>
    <n v="58000"/>
    <n v="142000"/>
  </r>
  <r>
    <n v="4104"/>
    <x v="3"/>
    <s v="Taurus"/>
    <n v="2018"/>
    <n v="7"/>
    <s v="Saudi"/>
    <s v="Blue"/>
    <s v="Standard"/>
    <n v="3.5"/>
    <s v="Gas"/>
    <x v="0"/>
    <n v="91769"/>
    <s v="Riyadh"/>
    <x v="0"/>
    <n v="68000"/>
    <n v="58000"/>
    <n v="55000"/>
  </r>
  <r>
    <n v="4105"/>
    <x v="13"/>
    <s v="Civic"/>
    <n v="2017"/>
    <n v="8"/>
    <s v="Saudi"/>
    <s v="White"/>
    <s v="Standard"/>
    <n v="1.6"/>
    <s v="Gas"/>
    <x v="0"/>
    <n v="20258"/>
    <s v="Riyadh"/>
    <x v="0"/>
    <n v="61500"/>
    <n v="58000"/>
    <n v="60500"/>
  </r>
  <r>
    <n v="4106"/>
    <x v="25"/>
    <s v="Pajero"/>
    <n v="2015"/>
    <n v="10"/>
    <s v="Saudi"/>
    <s v="Brown"/>
    <s v="Semi Full"/>
    <n v="3.5"/>
    <s v="Gas"/>
    <x v="0"/>
    <n v="99000"/>
    <s v="Al-Ahsa"/>
    <x v="1"/>
    <n v="55000"/>
    <n v="58000"/>
    <n v="54000"/>
  </r>
  <r>
    <n v="4107"/>
    <x v="0"/>
    <s v="Yaris"/>
    <n v="2016"/>
    <n v="9"/>
    <s v="Saudi"/>
    <s v="White"/>
    <s v="Standard"/>
    <n v="1.5"/>
    <s v="Gas"/>
    <x v="0"/>
    <n v="190000"/>
    <s v="Dammam"/>
    <x v="1"/>
    <n v="26000"/>
    <n v="58000"/>
    <n v="65000"/>
  </r>
  <r>
    <n v="4108"/>
    <x v="3"/>
    <s v="Taurus"/>
    <n v="2010"/>
    <n v="15"/>
    <s v="Other"/>
    <s v="Oily"/>
    <s v="Full"/>
    <n v="3.5"/>
    <s v="Gas"/>
    <x v="0"/>
    <n v="254000"/>
    <s v="Khobar"/>
    <x v="1"/>
    <n v="35000"/>
    <n v="58000"/>
    <n v="55000"/>
  </r>
  <r>
    <n v="4109"/>
    <x v="3"/>
    <s v="Expedition"/>
    <n v="2007"/>
    <n v="18"/>
    <s v="Other"/>
    <s v="Black"/>
    <s v="Semi Full"/>
    <n v="5.4"/>
    <s v="Gas"/>
    <x v="0"/>
    <n v="250000"/>
    <s v="Riyadh"/>
    <x v="0"/>
    <n v="25000"/>
    <n v="58000"/>
    <n v="55000"/>
  </r>
  <r>
    <n v="4110"/>
    <x v="25"/>
    <s v="Pajero"/>
    <n v="2011"/>
    <n v="14"/>
    <s v="Saudi"/>
    <s v="Navy"/>
    <s v="Semi Full"/>
    <n v="6"/>
    <s v="Gas"/>
    <x v="0"/>
    <n v="140000"/>
    <s v="Jubail"/>
    <x v="1"/>
    <n v="38000"/>
    <n v="58000"/>
    <n v="54000"/>
  </r>
  <r>
    <n v="4111"/>
    <x v="4"/>
    <s v="Sunny"/>
    <n v="2019"/>
    <n v="6"/>
    <s v="Saudi"/>
    <s v="Silver"/>
    <s v="Standard"/>
    <n v="1.5"/>
    <s v="Gas"/>
    <x v="0"/>
    <n v="87537"/>
    <s v="Riyadh"/>
    <x v="0"/>
    <n v="26800"/>
    <n v="58000"/>
    <n v="36500"/>
  </r>
  <r>
    <n v="4112"/>
    <x v="11"/>
    <s v="Suburban"/>
    <n v="2015"/>
    <n v="10"/>
    <s v="Saudi"/>
    <s v="Golden"/>
    <s v="Standard"/>
    <n v="5.3"/>
    <s v="Gas"/>
    <x v="0"/>
    <n v="198506"/>
    <s v="Riyadh"/>
    <x v="0"/>
    <n v="111500"/>
    <n v="58000"/>
    <n v="60000"/>
  </r>
  <r>
    <n v="4113"/>
    <x v="11"/>
    <s v="Tahoe"/>
    <n v="2016"/>
    <n v="9"/>
    <s v="Other"/>
    <s v="Golden"/>
    <s v="Full"/>
    <n v="5.3"/>
    <s v="Gas"/>
    <x v="0"/>
    <n v="128000"/>
    <s v="Riyadh"/>
    <x v="0"/>
    <n v="164000"/>
    <n v="58000"/>
    <n v="60000"/>
  </r>
  <r>
    <n v="4114"/>
    <x v="7"/>
    <s v="S"/>
    <n v="2010"/>
    <n v="15"/>
    <s v="Other"/>
    <s v="Navy"/>
    <s v="Semi Full"/>
    <n v="5.5"/>
    <s v="Gas"/>
    <x v="0"/>
    <n v="228811"/>
    <s v="Al-Ahsa"/>
    <x v="1"/>
    <n v="70000"/>
    <n v="58000"/>
    <n v="145000"/>
  </r>
  <r>
    <n v="4115"/>
    <x v="0"/>
    <s v="FJ"/>
    <n v="2008"/>
    <n v="17"/>
    <s v="Saudi"/>
    <s v="White"/>
    <s v="Semi Full"/>
    <n v="4"/>
    <s v="Gas"/>
    <x v="0"/>
    <n v="512000"/>
    <s v="Riyadh"/>
    <x v="0"/>
    <n v="40000"/>
    <n v="58000"/>
    <n v="65000"/>
  </r>
  <r>
    <n v="4116"/>
    <x v="14"/>
    <s v="Emgrand"/>
    <n v="2014"/>
    <n v="11"/>
    <s v="Saudi"/>
    <s v="Silver"/>
    <s v="Full"/>
    <n v="1.6"/>
    <s v="Gas"/>
    <x v="0"/>
    <n v="108800"/>
    <s v="Dammam"/>
    <x v="1"/>
    <n v="12000"/>
    <n v="58000"/>
    <n v="42500"/>
  </r>
  <r>
    <n v="4117"/>
    <x v="4"/>
    <s v="Navara"/>
    <n v="2015"/>
    <n v="10"/>
    <s v="Saudi"/>
    <s v="White"/>
    <s v="Standard"/>
    <n v="2.5"/>
    <s v="Gas"/>
    <x v="1"/>
    <n v="119000"/>
    <s v="Abha"/>
    <x v="7"/>
    <n v="37000"/>
    <n v="58000"/>
    <n v="36500"/>
  </r>
  <r>
    <n v="4118"/>
    <x v="10"/>
    <s v="Accent"/>
    <n v="2016"/>
    <n v="9"/>
    <s v="Saudi"/>
    <s v="White"/>
    <s v="Standard"/>
    <n v="1.4"/>
    <s v="Gas"/>
    <x v="0"/>
    <n v="111"/>
    <s v="Riyadh"/>
    <x v="0"/>
    <n v="22000"/>
    <n v="58000"/>
    <n v="42000"/>
  </r>
  <r>
    <n v="4119"/>
    <x v="3"/>
    <s v="Taurus"/>
    <n v="2019"/>
    <n v="6"/>
    <s v="Saudi"/>
    <s v="White"/>
    <s v="Standard"/>
    <n v="3"/>
    <s v="Gas"/>
    <x v="0"/>
    <n v="77000"/>
    <s v="Riyadh"/>
    <x v="0"/>
    <n v="77000"/>
    <n v="58000"/>
    <n v="55000"/>
  </r>
  <r>
    <n v="4120"/>
    <x v="7"/>
    <s v="C"/>
    <n v="2014"/>
    <n v="11"/>
    <s v="Saudi"/>
    <s v="White"/>
    <s v="Semi Full"/>
    <n v="2"/>
    <s v="Gas"/>
    <x v="0"/>
    <n v="270000"/>
    <s v="Makkah"/>
    <x v="3"/>
    <n v="57000"/>
    <n v="58000"/>
    <n v="145000"/>
  </r>
  <r>
    <n v="4121"/>
    <x v="7"/>
    <s v="S"/>
    <n v="2015"/>
    <n v="10"/>
    <s v="Other"/>
    <s v="Black"/>
    <s v="Full"/>
    <n v="1.6"/>
    <s v="Gas"/>
    <x v="0"/>
    <n v="90000"/>
    <s v="Riyadh"/>
    <x v="0"/>
    <n v="225000"/>
    <n v="58000"/>
    <n v="145000"/>
  </r>
  <r>
    <n v="4122"/>
    <x v="19"/>
    <s v="CS35"/>
    <n v="2021"/>
    <n v="4"/>
    <s v="Saudi"/>
    <s v="Blue"/>
    <s v="Full"/>
    <n v="1.6"/>
    <s v="Gas"/>
    <x v="0"/>
    <n v="2400"/>
    <s v="Dammam"/>
    <x v="1"/>
    <n v="51000"/>
    <n v="58000"/>
    <n v="44000"/>
  </r>
  <r>
    <n v="4123"/>
    <x v="3"/>
    <s v="Victoria"/>
    <n v="2011"/>
    <n v="14"/>
    <s v="Saudi"/>
    <s v="Another Color"/>
    <s v="Standard"/>
    <n v="4.5999999999999996"/>
    <s v="Gas"/>
    <x v="0"/>
    <n v="270"/>
    <s v="Dammam"/>
    <x v="1"/>
    <n v="35000"/>
    <n v="58000"/>
    <n v="55000"/>
  </r>
  <r>
    <n v="4124"/>
    <x v="0"/>
    <s v="Furniture"/>
    <n v="2021"/>
    <n v="4"/>
    <s v="Saudi"/>
    <s v="Grey"/>
    <s v="Standard"/>
    <n v="2.7"/>
    <s v="Gas"/>
    <x v="0"/>
    <n v="3000"/>
    <s v="Makkah"/>
    <x v="3"/>
    <n v="100000"/>
    <n v="58000"/>
    <n v="65000"/>
  </r>
  <r>
    <n v="4125"/>
    <x v="3"/>
    <s v="Edge"/>
    <n v="2013"/>
    <n v="12"/>
    <s v="Saudi"/>
    <s v="Black"/>
    <s v="Standard"/>
    <n v="6"/>
    <s v="Gas"/>
    <x v="0"/>
    <n v="277000"/>
    <s v="Najran"/>
    <x v="12"/>
    <n v="30000"/>
    <n v="58000"/>
    <n v="55000"/>
  </r>
  <r>
    <n v="4126"/>
    <x v="10"/>
    <s v="Elantra"/>
    <n v="2014"/>
    <n v="11"/>
    <s v="Saudi"/>
    <s v="White"/>
    <s v="Full"/>
    <n v="1.6"/>
    <s v="Gas"/>
    <x v="0"/>
    <n v="410000"/>
    <s v="Riyadh"/>
    <x v="0"/>
    <n v="25000"/>
    <n v="58000"/>
    <n v="42000"/>
  </r>
  <r>
    <n v="4127"/>
    <x v="7"/>
    <s v="E"/>
    <n v="2008"/>
    <n v="17"/>
    <s v="Other"/>
    <s v="Navy"/>
    <s v="Full"/>
    <n v="3.5"/>
    <s v="Gas"/>
    <x v="0"/>
    <n v="243000"/>
    <s v="Dammam"/>
    <x v="1"/>
    <n v="25000"/>
    <n v="58000"/>
    <n v="145000"/>
  </r>
  <r>
    <n v="4128"/>
    <x v="13"/>
    <s v="Accord"/>
    <n v="2004"/>
    <n v="21"/>
    <s v="Saudi"/>
    <s v="Black"/>
    <s v="Semi Full"/>
    <n v="1.5"/>
    <s v="Gas"/>
    <x v="0"/>
    <n v="400000"/>
    <s v="Qassim"/>
    <x v="6"/>
    <n v="10000"/>
    <n v="58000"/>
    <n v="60500"/>
  </r>
  <r>
    <n v="4129"/>
    <x v="0"/>
    <s v="Corolla"/>
    <n v="2018"/>
    <n v="7"/>
    <s v="Saudi"/>
    <s v="White"/>
    <s v="Standard"/>
    <n v="1.6"/>
    <s v="Gas"/>
    <x v="0"/>
    <n v="7702"/>
    <s v="Dammam"/>
    <x v="1"/>
    <n v="45000"/>
    <n v="58000"/>
    <n v="65000"/>
  </r>
  <r>
    <n v="4130"/>
    <x v="15"/>
    <s v="Duster"/>
    <n v="2017"/>
    <n v="8"/>
    <s v="Saudi"/>
    <s v="Navy"/>
    <s v="Full"/>
    <n v="2"/>
    <s v="Gas"/>
    <x v="0"/>
    <n v="106000"/>
    <s v="Al-Ahsa"/>
    <x v="1"/>
    <n v="1128"/>
    <n v="58000"/>
    <n v="26000"/>
  </r>
  <r>
    <n v="4131"/>
    <x v="4"/>
    <s v="Sunny"/>
    <n v="2019"/>
    <n v="6"/>
    <s v="Saudi"/>
    <s v="Silver"/>
    <s v="Standard"/>
    <n v="1.5"/>
    <s v="Gas"/>
    <x v="0"/>
    <n v="88564"/>
    <s v="Riyadh"/>
    <x v="0"/>
    <n v="26800"/>
    <n v="58000"/>
    <n v="36500"/>
  </r>
  <r>
    <n v="4132"/>
    <x v="0"/>
    <s v="Corolla"/>
    <n v="2014"/>
    <n v="11"/>
    <s v="Gulf Arabic"/>
    <s v="White"/>
    <s v="Full"/>
    <n v="1.6"/>
    <s v="Gas"/>
    <x v="0"/>
    <n v="197"/>
    <s v="Al-Ahsa"/>
    <x v="1"/>
    <n v="29000"/>
    <n v="58000"/>
    <n v="65000"/>
  </r>
  <r>
    <n v="4133"/>
    <x v="10"/>
    <s v="Elantra"/>
    <n v="2019"/>
    <n v="6"/>
    <s v="Saudi"/>
    <s v="Navy"/>
    <s v="Standard"/>
    <n v="1.6"/>
    <s v="Gas"/>
    <x v="0"/>
    <n v="101364"/>
    <s v="Riyadh"/>
    <x v="0"/>
    <n v="50500"/>
    <n v="58000"/>
    <n v="42000"/>
  </r>
  <r>
    <n v="4134"/>
    <x v="3"/>
    <s v="Expedition"/>
    <n v="2009"/>
    <n v="16"/>
    <s v="Saudi"/>
    <s v="Black"/>
    <s v="Semi Full"/>
    <n v="5.4"/>
    <s v="Gas"/>
    <x v="0"/>
    <n v="18500"/>
    <s v="Taef"/>
    <x v="3"/>
    <n v="35000"/>
    <n v="58000"/>
    <n v="55000"/>
  </r>
  <r>
    <n v="4135"/>
    <x v="10"/>
    <s v="Tucson"/>
    <n v="2018"/>
    <n v="7"/>
    <s v="Saudi"/>
    <s v="Grey"/>
    <s v="Semi Full"/>
    <n v="2"/>
    <s v="Gas"/>
    <x v="0"/>
    <n v="60000"/>
    <s v="Jeddah"/>
    <x v="3"/>
    <n v="70000"/>
    <n v="58000"/>
    <n v="42000"/>
  </r>
  <r>
    <n v="4136"/>
    <x v="5"/>
    <s v="Yukon"/>
    <n v="2017"/>
    <n v="8"/>
    <s v="Saudi"/>
    <s v="Bronze"/>
    <s v="Semi Full"/>
    <n v="6"/>
    <s v="Gas"/>
    <x v="0"/>
    <n v="61339"/>
    <s v="Riyadh"/>
    <x v="0"/>
    <n v="155000"/>
    <n v="58000"/>
    <n v="72000"/>
  </r>
  <r>
    <n v="4137"/>
    <x v="10"/>
    <s v="Tucson"/>
    <n v="2016"/>
    <n v="9"/>
    <s v="Saudi"/>
    <s v="White"/>
    <s v="Full"/>
    <n v="2.4"/>
    <s v="Gas"/>
    <x v="0"/>
    <n v="97000"/>
    <s v="Al-Medina"/>
    <x v="2"/>
    <n v="63000"/>
    <n v="58000"/>
    <n v="42000"/>
  </r>
  <r>
    <n v="4138"/>
    <x v="6"/>
    <n v="3"/>
    <n v="2018"/>
    <n v="7"/>
    <s v="Saudi"/>
    <s v="Silver"/>
    <s v="Standard"/>
    <n v="1.8"/>
    <s v="Gas"/>
    <x v="0"/>
    <n v="23000"/>
    <s v="Al-Medina"/>
    <x v="2"/>
    <n v="55000"/>
    <n v="58000"/>
    <n v="56000"/>
  </r>
  <r>
    <n v="4139"/>
    <x v="0"/>
    <s v="Yaris"/>
    <n v="2018"/>
    <n v="7"/>
    <s v="Saudi"/>
    <s v="White"/>
    <s v="Standard"/>
    <n v="1.5"/>
    <s v="Gas"/>
    <x v="0"/>
    <n v="98000"/>
    <s v="Jeddah"/>
    <x v="3"/>
    <n v="35000"/>
    <n v="58000"/>
    <n v="65000"/>
  </r>
  <r>
    <n v="4140"/>
    <x v="10"/>
    <s v="Sonata"/>
    <n v="2020"/>
    <n v="5"/>
    <s v="Saudi"/>
    <s v="White"/>
    <s v="Semi Full"/>
    <n v="2.5"/>
    <s v="Gas"/>
    <x v="0"/>
    <n v="14000"/>
    <s v="Taef"/>
    <x v="3"/>
    <n v="1430"/>
    <n v="58000"/>
    <n v="42000"/>
  </r>
  <r>
    <n v="4141"/>
    <x v="4"/>
    <s v="Patrol"/>
    <n v="2009"/>
    <n v="16"/>
    <s v="Saudi"/>
    <s v="White"/>
    <s v="Semi Full"/>
    <n v="1.6"/>
    <s v="Gas"/>
    <x v="1"/>
    <n v="150"/>
    <s v="Al-Jouf"/>
    <x v="9"/>
    <n v="70000"/>
    <n v="58000"/>
    <n v="36500"/>
  </r>
  <r>
    <n v="4142"/>
    <x v="10"/>
    <s v="Elantra"/>
    <n v="2018"/>
    <n v="7"/>
    <s v="Saudi"/>
    <s v="Grey"/>
    <s v="Semi Full"/>
    <n v="1.6"/>
    <s v="Gas"/>
    <x v="0"/>
    <n v="96000"/>
    <s v="Riyadh"/>
    <x v="0"/>
    <n v="47000"/>
    <n v="58000"/>
    <n v="42000"/>
  </r>
  <r>
    <n v="4143"/>
    <x v="1"/>
    <s v="GS"/>
    <n v="2013"/>
    <n v="12"/>
    <s v="Saudi"/>
    <s v="Bronze"/>
    <s v="Semi Full"/>
    <n v="3.5"/>
    <s v="Gas"/>
    <x v="0"/>
    <n v="287000"/>
    <s v="Riyadh"/>
    <x v="0"/>
    <n v="85000"/>
    <n v="58000"/>
    <n v="142000"/>
  </r>
  <r>
    <n v="4144"/>
    <x v="0"/>
    <s v="Hilux"/>
    <n v="2016"/>
    <n v="9"/>
    <s v="Saudi"/>
    <s v="White"/>
    <s v="Standard"/>
    <n v="2.7"/>
    <s v="Gas"/>
    <x v="1"/>
    <n v="266949"/>
    <s v="Dammam"/>
    <x v="1"/>
    <n v="63000"/>
    <n v="58000"/>
    <n v="65000"/>
  </r>
  <r>
    <n v="4145"/>
    <x v="4"/>
    <s v="Navara"/>
    <n v="2014"/>
    <n v="11"/>
    <s v="Saudi"/>
    <s v="White"/>
    <s v="Semi Full"/>
    <n v="2.5"/>
    <s v="Gas"/>
    <x v="0"/>
    <n v="178754"/>
    <s v="Riyadh"/>
    <x v="0"/>
    <n v="45000"/>
    <n v="58000"/>
    <n v="36500"/>
  </r>
  <r>
    <n v="4146"/>
    <x v="3"/>
    <s v="Taurus"/>
    <n v="2015"/>
    <n v="10"/>
    <s v="Other"/>
    <s v="White"/>
    <s v="Full"/>
    <n v="3.2"/>
    <s v="Gas"/>
    <x v="0"/>
    <n v="135000"/>
    <s v="Dammam"/>
    <x v="1"/>
    <n v="74000"/>
    <n v="58000"/>
    <n v="55000"/>
  </r>
  <r>
    <n v="4147"/>
    <x v="6"/>
    <s v="CX9"/>
    <n v="2015"/>
    <n v="10"/>
    <s v="Saudi"/>
    <s v="Navy"/>
    <s v="Full"/>
    <n v="2.7"/>
    <s v="Gas"/>
    <x v="0"/>
    <n v="78000"/>
    <s v="Jeddah"/>
    <x v="3"/>
    <n v="57000"/>
    <n v="58000"/>
    <n v="56000"/>
  </r>
  <r>
    <n v="4148"/>
    <x v="4"/>
    <s v="Sunny"/>
    <n v="2019"/>
    <n v="6"/>
    <s v="Saudi"/>
    <s v="Grey"/>
    <s v="Standard"/>
    <n v="1.5"/>
    <s v="Gas"/>
    <x v="0"/>
    <n v="106007"/>
    <s v="Riyadh"/>
    <x v="0"/>
    <n v="26800"/>
    <n v="58000"/>
    <n v="36500"/>
  </r>
  <r>
    <n v="4149"/>
    <x v="7"/>
    <s v="S"/>
    <n v="2020"/>
    <n v="5"/>
    <s v="Saudi"/>
    <s v="Black"/>
    <s v="Full"/>
    <n v="3.5"/>
    <s v="Gas"/>
    <x v="0"/>
    <n v="19700"/>
    <s v="Dammam"/>
    <x v="1"/>
    <n v="395000"/>
    <n v="58000"/>
    <n v="145000"/>
  </r>
  <r>
    <n v="4150"/>
    <x v="10"/>
    <s v="Tucson"/>
    <n v="2018"/>
    <n v="7"/>
    <s v="Other"/>
    <s v="Silver"/>
    <s v="Semi Full"/>
    <n v="2"/>
    <s v="Gas"/>
    <x v="0"/>
    <n v="100000"/>
    <s v="Jeddah"/>
    <x v="3"/>
    <n v="60000"/>
    <n v="58000"/>
    <n v="42000"/>
  </r>
  <r>
    <n v="4151"/>
    <x v="13"/>
    <s v="Odyssey"/>
    <n v="2012"/>
    <n v="13"/>
    <s v="Saudi"/>
    <s v="Brown"/>
    <s v="Standard"/>
    <n v="2.4"/>
    <s v="Gas"/>
    <x v="0"/>
    <n v="178000"/>
    <s v="Riyadh"/>
    <x v="0"/>
    <n v="32000"/>
    <n v="58000"/>
    <n v="60500"/>
  </r>
  <r>
    <n v="4152"/>
    <x v="4"/>
    <s v="Navara"/>
    <n v="2015"/>
    <n v="10"/>
    <s v="Other"/>
    <s v="White"/>
    <s v="Full"/>
    <n v="2.5"/>
    <s v="Gas"/>
    <x v="0"/>
    <n v="19000"/>
    <s v="Jeddah"/>
    <x v="3"/>
    <n v="38000"/>
    <n v="58000"/>
    <n v="36500"/>
  </r>
  <r>
    <n v="4153"/>
    <x v="25"/>
    <s v="Pajero"/>
    <n v="2016"/>
    <n v="9"/>
    <s v="Gulf Arabic"/>
    <s v="White"/>
    <s v="Full"/>
    <n v="3.8"/>
    <s v="Gas"/>
    <x v="0"/>
    <n v="193000"/>
    <s v="Jeddah"/>
    <x v="3"/>
    <n v="58000"/>
    <n v="58000"/>
    <n v="54000"/>
  </r>
  <r>
    <n v="4154"/>
    <x v="6"/>
    <n v="3"/>
    <n v="2018"/>
    <n v="7"/>
    <s v="Saudi"/>
    <s v="Silver"/>
    <s v="Standard"/>
    <n v="1.6"/>
    <s v="Gas"/>
    <x v="0"/>
    <n v="90000"/>
    <s v="Jeddah"/>
    <x v="3"/>
    <n v="41000"/>
    <n v="58000"/>
    <n v="56000"/>
  </r>
  <r>
    <n v="4155"/>
    <x v="5"/>
    <s v="Yukon"/>
    <n v="2013"/>
    <n v="12"/>
    <s v="Saudi"/>
    <s v="Golden"/>
    <s v="Standard"/>
    <n v="4"/>
    <s v="Gas"/>
    <x v="0"/>
    <n v="141000"/>
    <s v="Jeddah"/>
    <x v="3"/>
    <n v="80000"/>
    <n v="58000"/>
    <n v="72000"/>
  </r>
  <r>
    <n v="4156"/>
    <x v="6"/>
    <s v="CX3"/>
    <n v="2019"/>
    <n v="6"/>
    <s v="Saudi"/>
    <s v="Another Color"/>
    <s v="Standard"/>
    <n v="2"/>
    <s v="Gas"/>
    <x v="0"/>
    <n v="57000"/>
    <s v="Jeddah"/>
    <x v="3"/>
    <n v="55000"/>
    <n v="58000"/>
    <n v="56000"/>
  </r>
  <r>
    <n v="4157"/>
    <x v="4"/>
    <s v="Altima"/>
    <n v="2011"/>
    <n v="14"/>
    <s v="Saudi"/>
    <s v="Silver"/>
    <s v="Full"/>
    <n v="2.5"/>
    <s v="Gas"/>
    <x v="0"/>
    <n v="18500"/>
    <s v="Aseer"/>
    <x v="4"/>
    <n v="22000"/>
    <n v="58000"/>
    <n v="36500"/>
  </r>
  <r>
    <n v="4158"/>
    <x v="11"/>
    <s v="Tahoe"/>
    <n v="2016"/>
    <n v="9"/>
    <s v="Saudi"/>
    <s v="Another Color"/>
    <s v="Standard"/>
    <n v="5.3"/>
    <s v="Gas"/>
    <x v="0"/>
    <n v="124000"/>
    <s v="Dammam"/>
    <x v="1"/>
    <n v="120000"/>
    <n v="58000"/>
    <n v="60000"/>
  </r>
  <r>
    <n v="4159"/>
    <x v="7"/>
    <s v="S"/>
    <n v="2018"/>
    <n v="7"/>
    <s v="Saudi"/>
    <s v="Grey"/>
    <s v="Full"/>
    <n v="3"/>
    <s v="Gas"/>
    <x v="0"/>
    <n v="73000"/>
    <s v="Riyadh"/>
    <x v="0"/>
    <n v="345000"/>
    <n v="58000"/>
    <n v="145000"/>
  </r>
  <r>
    <n v="4160"/>
    <x v="9"/>
    <s v="Vitara"/>
    <n v="2020"/>
    <n v="5"/>
    <s v="Saudi"/>
    <s v="Another Color"/>
    <s v="Full"/>
    <n v="1.6"/>
    <s v="Gas"/>
    <x v="0"/>
    <n v="5900"/>
    <s v="Jeddah"/>
    <x v="3"/>
    <n v="77500"/>
    <n v="58000"/>
    <n v="28000"/>
  </r>
  <r>
    <n v="4161"/>
    <x v="1"/>
    <s v="ES"/>
    <n v="2013"/>
    <n v="12"/>
    <s v="Saudi"/>
    <s v="Black"/>
    <s v="Full"/>
    <n v="1.6"/>
    <s v="Gas"/>
    <x v="0"/>
    <n v="263000"/>
    <s v="Dammam"/>
    <x v="1"/>
    <n v="66000"/>
    <n v="58000"/>
    <n v="142000"/>
  </r>
  <r>
    <n v="4162"/>
    <x v="0"/>
    <s v="Camry"/>
    <n v="2017"/>
    <n v="8"/>
    <s v="Saudi"/>
    <s v="Silver"/>
    <s v="Standard"/>
    <n v="2.5"/>
    <s v="Gas"/>
    <x v="0"/>
    <n v="327000"/>
    <s v="Dammam"/>
    <x v="1"/>
    <n v="46000"/>
    <n v="58000"/>
    <n v="65000"/>
  </r>
  <r>
    <n v="4163"/>
    <x v="0"/>
    <s v="Hilux"/>
    <n v="2016"/>
    <n v="9"/>
    <s v="Gulf Arabic"/>
    <s v="White"/>
    <s v="Standard"/>
    <n v="2"/>
    <s v="Gas"/>
    <x v="1"/>
    <n v="202332"/>
    <s v="Riyadh"/>
    <x v="0"/>
    <n v="57000"/>
    <n v="58000"/>
    <n v="65000"/>
  </r>
  <r>
    <n v="4164"/>
    <x v="3"/>
    <s v="Taurus"/>
    <n v="2018"/>
    <n v="7"/>
    <s v="Saudi"/>
    <s v="Another Color"/>
    <s v="Standard"/>
    <n v="3.6"/>
    <s v="Gas"/>
    <x v="0"/>
    <n v="78000"/>
    <s v="Riyadh"/>
    <x v="0"/>
    <n v="92000"/>
    <n v="58000"/>
    <n v="55000"/>
  </r>
  <r>
    <n v="4165"/>
    <x v="13"/>
    <s v="Accord"/>
    <n v="2018"/>
    <n v="7"/>
    <s v="Gulf Arabic"/>
    <s v="White"/>
    <s v="Semi Full"/>
    <n v="1.5"/>
    <s v="Gas"/>
    <x v="0"/>
    <n v="53146"/>
    <s v="Riyadh"/>
    <x v="0"/>
    <n v="91500"/>
    <n v="58000"/>
    <n v="60500"/>
  </r>
  <r>
    <n v="4166"/>
    <x v="4"/>
    <s v="Sunny"/>
    <n v="2017"/>
    <n v="8"/>
    <s v="Saudi"/>
    <s v="White"/>
    <s v="Standard"/>
    <n v="1.5"/>
    <s v="Gas"/>
    <x v="0"/>
    <n v="58000"/>
    <s v="Al-Medina"/>
    <x v="2"/>
    <n v="24500"/>
    <n v="58000"/>
    <n v="36500"/>
  </r>
  <r>
    <n v="4167"/>
    <x v="0"/>
    <s v="Hilux"/>
    <n v="2018"/>
    <n v="7"/>
    <s v="Saudi"/>
    <s v="White"/>
    <s v="Semi Full"/>
    <n v="2.7"/>
    <s v="Gas"/>
    <x v="1"/>
    <n v="192700"/>
    <s v="Dammam"/>
    <x v="1"/>
    <n v="78000"/>
    <n v="58000"/>
    <n v="65000"/>
  </r>
  <r>
    <n v="4168"/>
    <x v="10"/>
    <s v="Elantra"/>
    <n v="2017"/>
    <n v="8"/>
    <s v="Saudi"/>
    <s v="Grey"/>
    <s v="Standard"/>
    <n v="2"/>
    <s v="Gas"/>
    <x v="0"/>
    <n v="146000"/>
    <s v="Riyadh"/>
    <x v="0"/>
    <n v="40000"/>
    <n v="58000"/>
    <n v="42000"/>
  </r>
  <r>
    <n v="4169"/>
    <x v="0"/>
    <s v="Hilux"/>
    <n v="2016"/>
    <n v="9"/>
    <s v="Saudi"/>
    <s v="White"/>
    <s v="Standard"/>
    <n v="1.4"/>
    <s v="Gas"/>
    <x v="1"/>
    <n v="8700"/>
    <s v="Riyadh"/>
    <x v="0"/>
    <n v="80000"/>
    <n v="58000"/>
    <n v="65000"/>
  </r>
  <r>
    <n v="4170"/>
    <x v="0"/>
    <s v="Hiace"/>
    <n v="2015"/>
    <n v="10"/>
    <s v="Gulf Arabic"/>
    <s v="White"/>
    <s v="Semi Full"/>
    <n v="2.7"/>
    <s v="Gas"/>
    <x v="1"/>
    <n v="23000"/>
    <s v="Riyadh"/>
    <x v="0"/>
    <n v="49000"/>
    <n v="58000"/>
    <n v="65000"/>
  </r>
  <r>
    <n v="4171"/>
    <x v="10"/>
    <s v="Sonata"/>
    <n v="2018"/>
    <n v="7"/>
    <s v="Saudi"/>
    <s v="Grey"/>
    <s v="Standard"/>
    <n v="2.4"/>
    <s v="Gas"/>
    <x v="0"/>
    <n v="125000"/>
    <s v="Jeddah"/>
    <x v="3"/>
    <n v="57000"/>
    <n v="58000"/>
    <n v="42000"/>
  </r>
  <r>
    <n v="4172"/>
    <x v="13"/>
    <s v="Accord"/>
    <n v="2010"/>
    <n v="15"/>
    <s v="Other"/>
    <s v="Oily"/>
    <s v="Full"/>
    <n v="2.4"/>
    <s v="Gas"/>
    <x v="0"/>
    <n v="205"/>
    <s v="Jeddah"/>
    <x v="3"/>
    <n v="30000"/>
    <n v="58000"/>
    <n v="60500"/>
  </r>
  <r>
    <n v="4173"/>
    <x v="10"/>
    <s v="Elantra"/>
    <n v="2018"/>
    <n v="7"/>
    <s v="Saudi"/>
    <s v="Grey"/>
    <s v="Standard"/>
    <n v="1.6"/>
    <s v="Gas"/>
    <x v="0"/>
    <n v="144000"/>
    <s v="Jeddah"/>
    <x v="3"/>
    <n v="45000"/>
    <n v="58000"/>
    <n v="42000"/>
  </r>
  <r>
    <n v="4174"/>
    <x v="0"/>
    <s v="Rav4"/>
    <n v="2018"/>
    <n v="7"/>
    <s v="Saudi"/>
    <s v="White"/>
    <s v="Standard"/>
    <n v="2.5"/>
    <s v="Gas"/>
    <x v="0"/>
    <n v="163000"/>
    <s v="Riyadh"/>
    <x v="0"/>
    <n v="69500"/>
    <n v="58000"/>
    <n v="65000"/>
  </r>
  <r>
    <n v="4175"/>
    <x v="8"/>
    <s v="Sportage"/>
    <n v="2019"/>
    <n v="6"/>
    <s v="Saudi"/>
    <s v="Golden"/>
    <s v="Standard"/>
    <n v="1.6"/>
    <s v="Gas"/>
    <x v="0"/>
    <n v="75000"/>
    <s v="Al-Ahsa"/>
    <x v="1"/>
    <n v="60000"/>
    <n v="58000"/>
    <n v="40000"/>
  </r>
  <r>
    <n v="4176"/>
    <x v="10"/>
    <s v="Elantra"/>
    <n v="2013"/>
    <n v="12"/>
    <s v="Saudi"/>
    <s v="Blue"/>
    <s v="Semi Full"/>
    <n v="2"/>
    <s v="Gas"/>
    <x v="0"/>
    <n v="300000"/>
    <s v="Aseer"/>
    <x v="4"/>
    <n v="20000"/>
    <n v="58000"/>
    <n v="42000"/>
  </r>
  <r>
    <n v="4177"/>
    <x v="8"/>
    <s v="Picanto"/>
    <n v="2017"/>
    <n v="8"/>
    <s v="Saudi"/>
    <s v="Red"/>
    <s v="Standard"/>
    <n v="1"/>
    <s v="Gas"/>
    <x v="0"/>
    <n v="158000"/>
    <s v="Al-Medina"/>
    <x v="2"/>
    <n v="22500"/>
    <n v="58000"/>
    <n v="40000"/>
  </r>
  <r>
    <n v="4178"/>
    <x v="10"/>
    <s v="Elantra"/>
    <n v="2013"/>
    <n v="12"/>
    <s v="Saudi"/>
    <s v="Brown"/>
    <s v="Full"/>
    <n v="2"/>
    <s v="Gas"/>
    <x v="0"/>
    <n v="189000"/>
    <s v="Aseer"/>
    <x v="4"/>
    <n v="23000"/>
    <n v="58000"/>
    <n v="42000"/>
  </r>
  <r>
    <n v="4179"/>
    <x v="18"/>
    <s v="G80"/>
    <n v="2018"/>
    <n v="7"/>
    <s v="Saudi"/>
    <s v="Silver"/>
    <s v="Semi Full"/>
    <n v="3.8"/>
    <s v="Gas"/>
    <x v="0"/>
    <n v="70000"/>
    <s v="Riyadh"/>
    <x v="0"/>
    <n v="110000"/>
    <n v="58000"/>
    <n v="88000"/>
  </r>
  <r>
    <n v="4180"/>
    <x v="0"/>
    <s v="Land Cruiser"/>
    <n v="2013"/>
    <n v="12"/>
    <s v="Gulf Arabic"/>
    <s v="White"/>
    <s v="Full"/>
    <n v="1"/>
    <s v="Gas"/>
    <x v="0"/>
    <n v="495"/>
    <s v="Riyadh"/>
    <x v="0"/>
    <n v="90000"/>
    <n v="58000"/>
    <n v="65000"/>
  </r>
  <r>
    <n v="4181"/>
    <x v="25"/>
    <s v="L200"/>
    <n v="2015"/>
    <n v="10"/>
    <s v="Saudi"/>
    <s v="White"/>
    <s v="Standard"/>
    <n v="2.5"/>
    <s v="Gas"/>
    <x v="1"/>
    <n v="103000"/>
    <s v="Jeddah"/>
    <x v="3"/>
    <n v="30000"/>
    <n v="58000"/>
    <n v="54000"/>
  </r>
  <r>
    <n v="4182"/>
    <x v="0"/>
    <s v="Corolla"/>
    <n v="2018"/>
    <n v="7"/>
    <s v="Saudi"/>
    <s v="Silver"/>
    <s v="Standard"/>
    <n v="1.6"/>
    <s v="Gas"/>
    <x v="0"/>
    <n v="28000"/>
    <s v="Riyadh"/>
    <x v="0"/>
    <n v="54000"/>
    <n v="58000"/>
    <n v="65000"/>
  </r>
  <r>
    <n v="4183"/>
    <x v="10"/>
    <s v="H1"/>
    <n v="2013"/>
    <n v="12"/>
    <s v="Saudi"/>
    <s v="White"/>
    <s v="Semi Full"/>
    <n v="2.4"/>
    <s v="Gas"/>
    <x v="0"/>
    <n v="318000"/>
    <s v="Riyadh"/>
    <x v="0"/>
    <n v="26000"/>
    <n v="58000"/>
    <n v="42000"/>
  </r>
  <r>
    <n v="4184"/>
    <x v="26"/>
    <s v="Range Rover"/>
    <n v="2020"/>
    <n v="5"/>
    <s v="Gulf Arabic"/>
    <s v="White"/>
    <s v="Full"/>
    <n v="5"/>
    <s v="Gas"/>
    <x v="0"/>
    <n v="65000"/>
    <s v="Riyadh"/>
    <x v="0"/>
    <n v="435000"/>
    <n v="58000"/>
    <n v="242500"/>
  </r>
  <r>
    <n v="4185"/>
    <x v="8"/>
    <s v="Carenz"/>
    <n v="2015"/>
    <n v="10"/>
    <s v="Saudi"/>
    <s v="White"/>
    <s v="Standard"/>
    <n v="2"/>
    <s v="Gas"/>
    <x v="0"/>
    <n v="147"/>
    <s v="Riyadh"/>
    <x v="0"/>
    <n v="32000"/>
    <n v="58000"/>
    <n v="40000"/>
  </r>
  <r>
    <n v="4186"/>
    <x v="3"/>
    <s v="Taurus"/>
    <n v="2016"/>
    <n v="9"/>
    <s v="Other"/>
    <s v="Another Color"/>
    <s v="Full"/>
    <n v="3.5"/>
    <s v="Gas"/>
    <x v="0"/>
    <n v="105"/>
    <s v="Riyadh"/>
    <x v="0"/>
    <n v="83000"/>
    <n v="58000"/>
    <n v="55000"/>
  </r>
  <r>
    <n v="4187"/>
    <x v="3"/>
    <s v="Expedition"/>
    <n v="2017"/>
    <n v="8"/>
    <s v="Saudi"/>
    <s v="Another Color"/>
    <s v="Standard"/>
    <n v="3.5"/>
    <s v="Gas"/>
    <x v="0"/>
    <n v="123000"/>
    <s v="Riyadh"/>
    <x v="0"/>
    <n v="85000"/>
    <n v="58000"/>
    <n v="55000"/>
  </r>
  <r>
    <n v="4188"/>
    <x v="4"/>
    <s v="Sunny"/>
    <n v="2019"/>
    <n v="6"/>
    <s v="Saudi"/>
    <s v="Silver"/>
    <s v="Standard"/>
    <n v="1.5"/>
    <s v="Gas"/>
    <x v="0"/>
    <n v="105739"/>
    <s v="Riyadh"/>
    <x v="0"/>
    <n v="26800"/>
    <n v="58000"/>
    <n v="36500"/>
  </r>
  <r>
    <n v="4189"/>
    <x v="3"/>
    <s v="Flex"/>
    <n v="2016"/>
    <n v="9"/>
    <s v="Other"/>
    <s v="Silver"/>
    <s v="Standard"/>
    <n v="3.5"/>
    <s v="Gas"/>
    <x v="0"/>
    <n v="183000"/>
    <s v="Al-Ahsa"/>
    <x v="1"/>
    <n v="60000"/>
    <n v="58000"/>
    <n v="55000"/>
  </r>
  <r>
    <n v="4190"/>
    <x v="18"/>
    <s v="Prestige"/>
    <n v="2015"/>
    <n v="10"/>
    <s v="Gulf Arabic"/>
    <s v="White"/>
    <s v="Semi Full"/>
    <n v="3.8"/>
    <s v="Gas"/>
    <x v="0"/>
    <n v="85343"/>
    <s v="Tabouk"/>
    <x v="5"/>
    <n v="81000"/>
    <n v="58000"/>
    <n v="88000"/>
  </r>
  <r>
    <n v="4191"/>
    <x v="10"/>
    <s v="Creta"/>
    <n v="2020"/>
    <n v="5"/>
    <s v="Saudi"/>
    <s v="White"/>
    <s v="Standard"/>
    <n v="1.6"/>
    <s v="Gas"/>
    <x v="0"/>
    <n v="16576"/>
    <s v="Riyadh"/>
    <x v="0"/>
    <n v="59500"/>
    <n v="58000"/>
    <n v="42000"/>
  </r>
  <r>
    <n v="4192"/>
    <x v="0"/>
    <s v="Hiace"/>
    <n v="2017"/>
    <n v="8"/>
    <s v="Saudi"/>
    <s v="White"/>
    <s v="Standard"/>
    <n v="2.7"/>
    <s v="Gas"/>
    <x v="1"/>
    <n v="81000"/>
    <s v="Riyadh"/>
    <x v="0"/>
    <n v="79000"/>
    <n v="58000"/>
    <n v="65000"/>
  </r>
  <r>
    <n v="4193"/>
    <x v="0"/>
    <s v="Corolla"/>
    <n v="2018"/>
    <n v="7"/>
    <s v="Saudi"/>
    <s v="Grey"/>
    <s v="Standard"/>
    <n v="1.6"/>
    <s v="Gas"/>
    <x v="0"/>
    <n v="121000"/>
    <s v="Jeddah"/>
    <x v="3"/>
    <n v="48000"/>
    <n v="58000"/>
    <n v="65000"/>
  </r>
  <r>
    <n v="4194"/>
    <x v="26"/>
    <s v="Range Rover"/>
    <n v="2011"/>
    <n v="14"/>
    <s v="Saudi"/>
    <s v="White"/>
    <s v="Full"/>
    <n v="5"/>
    <s v="Gas"/>
    <x v="0"/>
    <n v="196000"/>
    <s v="Jeddah"/>
    <x v="3"/>
    <n v="55000"/>
    <n v="58000"/>
    <n v="242500"/>
  </r>
  <r>
    <n v="4195"/>
    <x v="4"/>
    <s v="Patrol"/>
    <n v="2017"/>
    <n v="8"/>
    <s v="Saudi"/>
    <s v="White"/>
    <s v="Standard"/>
    <n v="4"/>
    <s v="Gas"/>
    <x v="0"/>
    <n v="198000"/>
    <s v="Dammam"/>
    <x v="1"/>
    <n v="114000"/>
    <n v="58000"/>
    <n v="36500"/>
  </r>
  <r>
    <n v="4196"/>
    <x v="0"/>
    <s v="Innova"/>
    <n v="2016"/>
    <n v="9"/>
    <s v="Saudi"/>
    <s v="White"/>
    <s v="Semi Full"/>
    <n v="2.7"/>
    <s v="Gas"/>
    <x v="0"/>
    <n v="224000"/>
    <s v="Al-Medina"/>
    <x v="2"/>
    <n v="62000"/>
    <n v="58000"/>
    <n v="65000"/>
  </r>
  <r>
    <n v="4197"/>
    <x v="10"/>
    <s v="Accent"/>
    <n v="2018"/>
    <n v="7"/>
    <s v="Saudi"/>
    <s v="Silver"/>
    <s v="Standard"/>
    <n v="1.4"/>
    <s v="Gas"/>
    <x v="0"/>
    <n v="96000"/>
    <s v="Jeddah"/>
    <x v="3"/>
    <n v="34000"/>
    <n v="58000"/>
    <n v="42000"/>
  </r>
  <r>
    <n v="4198"/>
    <x v="11"/>
    <s v="Impala"/>
    <n v="2017"/>
    <n v="8"/>
    <s v="Gulf Arabic"/>
    <s v="Black"/>
    <s v="Standard"/>
    <n v="3.5"/>
    <s v="Gas"/>
    <x v="0"/>
    <n v="89000"/>
    <s v="Riyadh"/>
    <x v="0"/>
    <n v="62000"/>
    <n v="58000"/>
    <n v="60000"/>
  </r>
  <r>
    <n v="4199"/>
    <x v="3"/>
    <s v="Victoria"/>
    <n v="2011"/>
    <n v="14"/>
    <s v="Other"/>
    <s v="Blue"/>
    <s v="Semi Full"/>
    <n v="4.5999999999999996"/>
    <s v="Gas"/>
    <x v="0"/>
    <n v="150000"/>
    <s v="Makkah"/>
    <x v="3"/>
    <n v="38000"/>
    <n v="58000"/>
    <n v="55000"/>
  </r>
  <r>
    <n v="4200"/>
    <x v="3"/>
    <s v="Explorer"/>
    <n v="2016"/>
    <n v="9"/>
    <s v="Gulf Arabic"/>
    <s v="Grey"/>
    <s v="Full"/>
    <n v="3.5"/>
    <s v="Gas"/>
    <x v="0"/>
    <n v="76677"/>
    <s v="Riyadh"/>
    <x v="0"/>
    <n v="111500"/>
    <n v="58000"/>
    <n v="55000"/>
  </r>
  <r>
    <n v="4201"/>
    <x v="0"/>
    <s v="Innova"/>
    <n v="2016"/>
    <n v="9"/>
    <s v="Saudi"/>
    <s v="Silver"/>
    <s v="Semi Full"/>
    <n v="2.7"/>
    <s v="Gas"/>
    <x v="0"/>
    <n v="179600"/>
    <s v="Dammam"/>
    <x v="1"/>
    <n v="51000"/>
    <n v="58000"/>
    <n v="65000"/>
  </r>
  <r>
    <n v="4202"/>
    <x v="11"/>
    <s v="Suburban"/>
    <n v="2016"/>
    <n v="9"/>
    <s v="Saudi"/>
    <s v="White"/>
    <s v="Standard"/>
    <n v="5.3"/>
    <s v="Gas"/>
    <x v="0"/>
    <n v="174000"/>
    <s v="Dammam"/>
    <x v="1"/>
    <n v="103000"/>
    <n v="58000"/>
    <n v="60000"/>
  </r>
  <r>
    <n v="4203"/>
    <x v="7"/>
    <s v="E"/>
    <n v="2017"/>
    <n v="8"/>
    <s v="Other"/>
    <s v="White"/>
    <s v="Full"/>
    <n v="2"/>
    <s v="Gas"/>
    <x v="0"/>
    <n v="58000"/>
    <s v="Dammam"/>
    <x v="1"/>
    <n v="177000"/>
    <n v="58000"/>
    <n v="145000"/>
  </r>
  <r>
    <n v="4204"/>
    <x v="13"/>
    <s v="Accord"/>
    <n v="2017"/>
    <n v="8"/>
    <s v="Saudi"/>
    <s v="Navy"/>
    <s v="Full"/>
    <n v="3.5"/>
    <s v="Gas"/>
    <x v="0"/>
    <n v="25400"/>
    <s v="Jeddah"/>
    <x v="3"/>
    <n v="90000"/>
    <n v="58000"/>
    <n v="60500"/>
  </r>
  <r>
    <n v="4205"/>
    <x v="11"/>
    <s v="Malibu"/>
    <n v="2016"/>
    <n v="9"/>
    <s v="Saudi"/>
    <s v="White"/>
    <s v="Full"/>
    <n v="3.6"/>
    <s v="Gas"/>
    <x v="0"/>
    <n v="105000"/>
    <s v="Dammam"/>
    <x v="1"/>
    <n v="47000"/>
    <n v="58000"/>
    <n v="60000"/>
  </r>
  <r>
    <n v="4206"/>
    <x v="4"/>
    <s v="Armada"/>
    <n v="2006"/>
    <n v="19"/>
    <s v="Saudi"/>
    <s v="Black"/>
    <s v="Full"/>
    <n v="5.6"/>
    <s v="Gas"/>
    <x v="0"/>
    <n v="184000"/>
    <s v="Jeddah"/>
    <x v="3"/>
    <n v="30000"/>
    <n v="58000"/>
    <n v="36500"/>
  </r>
  <r>
    <n v="4207"/>
    <x v="52"/>
    <s v="Power"/>
    <n v="2021"/>
    <n v="4"/>
    <s v="Saudi"/>
    <s v="White"/>
    <s v="Full"/>
    <n v="2"/>
    <s v="Gas"/>
    <x v="0"/>
    <n v="4000"/>
    <s v="Al-Medina"/>
    <x v="2"/>
    <n v="95000"/>
    <n v="58000"/>
    <n v="48098.5"/>
  </r>
  <r>
    <n v="4208"/>
    <x v="10"/>
    <s v="H1"/>
    <n v="2018"/>
    <n v="7"/>
    <s v="Saudi"/>
    <s v="White"/>
    <s v="Semi Full"/>
    <n v="2.4"/>
    <s v="Gas"/>
    <x v="0"/>
    <n v="100"/>
    <s v="Aseer"/>
    <x v="4"/>
    <n v="70000"/>
    <n v="58000"/>
    <n v="42000"/>
  </r>
  <r>
    <n v="4209"/>
    <x v="3"/>
    <s v="Taurus"/>
    <n v="2012"/>
    <n v="13"/>
    <s v="Saudi"/>
    <s v="White"/>
    <s v="Semi Full"/>
    <n v="3.5"/>
    <s v="Gas"/>
    <x v="0"/>
    <n v="327000"/>
    <s v="Dammam"/>
    <x v="1"/>
    <n v="35000"/>
    <n v="58000"/>
    <n v="55000"/>
  </r>
  <r>
    <n v="4210"/>
    <x v="3"/>
    <s v="Taurus"/>
    <n v="2018"/>
    <n v="7"/>
    <s v="Saudi"/>
    <s v="Another Color"/>
    <s v="Standard"/>
    <n v="3.5"/>
    <s v="Gas"/>
    <x v="0"/>
    <n v="63000"/>
    <s v="Jeddah"/>
    <x v="3"/>
    <n v="80000"/>
    <n v="58000"/>
    <n v="55000"/>
  </r>
  <r>
    <n v="4211"/>
    <x v="13"/>
    <s v="Accord"/>
    <n v="2017"/>
    <n v="8"/>
    <s v="Gulf Arabic"/>
    <s v="White"/>
    <s v="Full"/>
    <n v="3.5"/>
    <s v="Gas"/>
    <x v="0"/>
    <n v="46179"/>
    <s v="Riyadh"/>
    <x v="0"/>
    <n v="111500"/>
    <n v="58000"/>
    <n v="60500"/>
  </r>
  <r>
    <n v="4212"/>
    <x v="26"/>
    <s v="Range Rover"/>
    <n v="2015"/>
    <n v="10"/>
    <s v="Saudi"/>
    <s v="White"/>
    <s v="Standard"/>
    <n v="2"/>
    <s v="Gas"/>
    <x v="0"/>
    <n v="94000"/>
    <s v="Dammam"/>
    <x v="1"/>
    <n v="96000"/>
    <n v="58000"/>
    <n v="242500"/>
  </r>
  <r>
    <n v="4213"/>
    <x v="11"/>
    <s v="Silverado"/>
    <n v="2012"/>
    <n v="13"/>
    <s v="Saudi"/>
    <s v="Red"/>
    <s v="Semi Full"/>
    <n v="5.3"/>
    <s v="Gas"/>
    <x v="0"/>
    <n v="180000"/>
    <s v="Riyadh"/>
    <x v="0"/>
    <n v="50000"/>
    <n v="58000"/>
    <n v="60000"/>
  </r>
  <r>
    <n v="4214"/>
    <x v="0"/>
    <s v="Land Cruiser Pickup"/>
    <n v="2021"/>
    <n v="4"/>
    <s v="Saudi"/>
    <s v="Another Color"/>
    <s v="Full"/>
    <n v="4"/>
    <s v="Gas"/>
    <x v="1"/>
    <n v="7456"/>
    <s v="Riyadh"/>
    <x v="0"/>
    <n v="146500"/>
    <n v="58000"/>
    <n v="65000"/>
  </r>
  <r>
    <n v="4215"/>
    <x v="40"/>
    <s v="H3"/>
    <n v="2008"/>
    <n v="17"/>
    <s v="Other"/>
    <s v="Red"/>
    <s v="Full"/>
    <n v="3.5"/>
    <s v="Gas"/>
    <x v="0"/>
    <n v="340000"/>
    <s v="Riyadh"/>
    <x v="0"/>
    <n v="21000"/>
    <n v="58000"/>
    <n v="30000"/>
  </r>
  <r>
    <n v="4216"/>
    <x v="10"/>
    <s v="Elantra"/>
    <n v="2020"/>
    <n v="5"/>
    <s v="Gulf Arabic"/>
    <s v="White"/>
    <s v="Semi Full"/>
    <n v="2"/>
    <s v="Gas"/>
    <x v="0"/>
    <n v="10000"/>
    <s v="Dammam"/>
    <x v="1"/>
    <n v="63000"/>
    <n v="58000"/>
    <n v="42000"/>
  </r>
  <r>
    <n v="4217"/>
    <x v="0"/>
    <s v="Land Cruiser"/>
    <n v="2015"/>
    <n v="10"/>
    <s v="Saudi"/>
    <s v="White"/>
    <s v="Full"/>
    <n v="4.5999999999999996"/>
    <s v="Gas"/>
    <x v="0"/>
    <n v="1500000"/>
    <s v="Riyadh"/>
    <x v="0"/>
    <n v="150000"/>
    <n v="58000"/>
    <n v="65000"/>
  </r>
  <r>
    <n v="4218"/>
    <x v="10"/>
    <s v="Sonata"/>
    <n v="2017"/>
    <n v="8"/>
    <s v="Saudi"/>
    <s v="White"/>
    <s v="Full"/>
    <n v="2.4"/>
    <s v="Gas"/>
    <x v="0"/>
    <n v="88718"/>
    <s v="Riyadh"/>
    <x v="0"/>
    <n v="58000"/>
    <n v="58000"/>
    <n v="42000"/>
  </r>
  <r>
    <n v="4219"/>
    <x v="1"/>
    <s v="LX"/>
    <n v="2015"/>
    <n v="10"/>
    <s v="Saudi"/>
    <s v="Golden"/>
    <s v="Semi Full"/>
    <n v="5.7"/>
    <s v="Gas"/>
    <x v="0"/>
    <n v="100000"/>
    <s v="Taef"/>
    <x v="3"/>
    <n v="195000"/>
    <n v="58000"/>
    <n v="142000"/>
  </r>
  <r>
    <n v="4220"/>
    <x v="8"/>
    <s v="Optima"/>
    <n v="2018"/>
    <n v="7"/>
    <s v="Saudi"/>
    <s v="Black"/>
    <s v="Standard"/>
    <n v="2"/>
    <s v="Gas"/>
    <x v="0"/>
    <n v="135000"/>
    <s v="Dammam"/>
    <x v="1"/>
    <n v="1345"/>
    <n v="58000"/>
    <n v="40000"/>
  </r>
  <r>
    <n v="4221"/>
    <x v="11"/>
    <s v="Blazer"/>
    <n v="2005"/>
    <n v="20"/>
    <s v="Other"/>
    <s v="Blue"/>
    <s v="Full"/>
    <n v="2"/>
    <s v="Gas"/>
    <x v="0"/>
    <n v="213000"/>
    <s v="Abha"/>
    <x v="7"/>
    <n v="13500"/>
    <n v="58000"/>
    <n v="60000"/>
  </r>
  <r>
    <n v="4222"/>
    <x v="11"/>
    <s v="Caprice"/>
    <n v="2016"/>
    <n v="9"/>
    <s v="Saudi"/>
    <s v="Grey"/>
    <s v="Semi Full"/>
    <n v="6"/>
    <s v="Gas"/>
    <x v="0"/>
    <n v="208647"/>
    <s v="Riyadh"/>
    <x v="0"/>
    <n v="74000"/>
    <n v="58000"/>
    <n v="60000"/>
  </r>
  <r>
    <n v="4223"/>
    <x v="6"/>
    <s v="CX3"/>
    <n v="2018"/>
    <n v="7"/>
    <s v="Saudi"/>
    <s v="Blue"/>
    <s v="Semi Full"/>
    <n v="2.9"/>
    <s v="Gas"/>
    <x v="0"/>
    <n v="78000"/>
    <s v="Al-Medina"/>
    <x v="2"/>
    <n v="54000"/>
    <n v="58000"/>
    <n v="56000"/>
  </r>
  <r>
    <n v="4224"/>
    <x v="13"/>
    <s v="Accord"/>
    <n v="2017"/>
    <n v="8"/>
    <s v="Saudi"/>
    <s v="White"/>
    <s v="Standard"/>
    <n v="1"/>
    <s v="Gas"/>
    <x v="0"/>
    <n v="63000"/>
    <s v="Riyadh"/>
    <x v="0"/>
    <n v="88000"/>
    <n v="58000"/>
    <n v="60500"/>
  </r>
  <r>
    <n v="4225"/>
    <x v="0"/>
    <s v="Yaris"/>
    <n v="2019"/>
    <n v="6"/>
    <s v="Saudi"/>
    <s v="White"/>
    <s v="Standard"/>
    <n v="1.5"/>
    <s v="Gas"/>
    <x v="0"/>
    <n v="33504"/>
    <s v="Riyadh"/>
    <x v="0"/>
    <n v="38000"/>
    <n v="58000"/>
    <n v="65000"/>
  </r>
  <r>
    <n v="4226"/>
    <x v="22"/>
    <s v="Beetle"/>
    <n v="2015"/>
    <n v="10"/>
    <s v="Other"/>
    <s v="Black"/>
    <s v="Semi Full"/>
    <n v="1.8"/>
    <s v="Gas"/>
    <x v="0"/>
    <n v="89000"/>
    <s v="Jeddah"/>
    <x v="3"/>
    <n v="54000"/>
    <n v="58000"/>
    <n v="49500"/>
  </r>
  <r>
    <n v="4227"/>
    <x v="0"/>
    <s v="Corolla"/>
    <n v="2013"/>
    <n v="12"/>
    <s v="Saudi"/>
    <s v="White"/>
    <s v="Standard"/>
    <n v="2"/>
    <s v="Gas"/>
    <x v="0"/>
    <n v="183000"/>
    <s v="Qassim"/>
    <x v="6"/>
    <n v="30000"/>
    <n v="58000"/>
    <n v="65000"/>
  </r>
  <r>
    <n v="4228"/>
    <x v="10"/>
    <s v="Elantra"/>
    <n v="2016"/>
    <n v="9"/>
    <s v="Other"/>
    <s v="White"/>
    <s v="Full"/>
    <n v="1.6"/>
    <s v="Diesel"/>
    <x v="0"/>
    <n v="74000"/>
    <s v="Jeddah"/>
    <x v="3"/>
    <n v="50000"/>
    <n v="58000"/>
    <n v="42000"/>
  </r>
  <r>
    <n v="4229"/>
    <x v="3"/>
    <s v="Explorer"/>
    <n v="2016"/>
    <n v="9"/>
    <s v="Other"/>
    <s v="Brown"/>
    <s v="Full"/>
    <n v="3.5"/>
    <s v="Gas"/>
    <x v="0"/>
    <n v="106115"/>
    <s v="Riyadh"/>
    <x v="0"/>
    <n v="122000"/>
    <n v="58000"/>
    <n v="55000"/>
  </r>
  <r>
    <n v="4230"/>
    <x v="0"/>
    <s v="Furniture"/>
    <n v="2010"/>
    <n v="15"/>
    <s v="Saudi"/>
    <s v="Silver"/>
    <s v="Full"/>
    <n v="4"/>
    <s v="Gas"/>
    <x v="0"/>
    <n v="317000"/>
    <s v="Riyadh"/>
    <x v="0"/>
    <n v="43000"/>
    <n v="58000"/>
    <n v="65000"/>
  </r>
  <r>
    <n v="4231"/>
    <x v="0"/>
    <s v="Prado"/>
    <n v="2013"/>
    <n v="12"/>
    <s v="Saudi"/>
    <s v="Another Color"/>
    <s v="Full"/>
    <n v="3.8"/>
    <s v="Gas"/>
    <x v="0"/>
    <n v="108000"/>
    <s v="Riyadh"/>
    <x v="0"/>
    <n v="87000"/>
    <n v="58000"/>
    <n v="65000"/>
  </r>
  <r>
    <n v="4232"/>
    <x v="2"/>
    <s v="Grand Cherokee"/>
    <n v="2013"/>
    <n v="12"/>
    <s v="Gulf Arabic"/>
    <s v="Black"/>
    <s v="Full"/>
    <n v="6.4"/>
    <s v="Gas"/>
    <x v="0"/>
    <n v="136000"/>
    <s v="Tabouk"/>
    <x v="5"/>
    <n v="85000"/>
    <n v="58000"/>
    <n v="83000"/>
  </r>
  <r>
    <n v="4233"/>
    <x v="0"/>
    <s v="Land Cruiser"/>
    <n v="2015"/>
    <n v="10"/>
    <s v="Saudi"/>
    <s v="White"/>
    <s v="Full"/>
    <n v="4.5999999999999996"/>
    <s v="Gas"/>
    <x v="0"/>
    <n v="264000"/>
    <s v="Jeddah"/>
    <x v="3"/>
    <n v="140000"/>
    <n v="58000"/>
    <n v="65000"/>
  </r>
  <r>
    <n v="4234"/>
    <x v="3"/>
    <s v="Mustang"/>
    <n v="2007"/>
    <n v="18"/>
    <s v="Saudi"/>
    <s v="Black"/>
    <s v="Full"/>
    <n v="2.2999999999999998"/>
    <s v="Gas"/>
    <x v="1"/>
    <n v="300000"/>
    <s v="Jeddah"/>
    <x v="3"/>
    <n v="28000"/>
    <n v="58000"/>
    <n v="55000"/>
  </r>
  <r>
    <n v="4235"/>
    <x v="10"/>
    <s v="Sonata"/>
    <n v="2016"/>
    <n v="9"/>
    <s v="Unknown"/>
    <s v="Another Color"/>
    <s v="Semi Full"/>
    <n v="2.4"/>
    <s v="Gas"/>
    <x v="0"/>
    <n v="258000"/>
    <s v="Al-Ahsa"/>
    <x v="1"/>
    <n v="38000"/>
    <n v="58000"/>
    <n v="42000"/>
  </r>
  <r>
    <n v="4236"/>
    <x v="32"/>
    <s v="Escalade"/>
    <n v="2016"/>
    <n v="9"/>
    <s v="Gulf Arabic"/>
    <s v="Black"/>
    <s v="Semi Full"/>
    <n v="6.2"/>
    <s v="Gas"/>
    <x v="0"/>
    <n v="130000"/>
    <s v="Dammam"/>
    <x v="1"/>
    <n v="180000"/>
    <n v="58000"/>
    <n v="130000"/>
  </r>
  <r>
    <n v="4237"/>
    <x v="10"/>
    <s v="Accent"/>
    <n v="2017"/>
    <n v="8"/>
    <s v="Saudi"/>
    <s v="White"/>
    <s v="Standard"/>
    <n v="1.4"/>
    <s v="Gas"/>
    <x v="0"/>
    <n v="88000"/>
    <s v="Dammam"/>
    <x v="1"/>
    <n v="34000"/>
    <n v="58000"/>
    <n v="42000"/>
  </r>
  <r>
    <n v="4238"/>
    <x v="10"/>
    <s v="Sonata"/>
    <n v="2016"/>
    <n v="9"/>
    <s v="Other"/>
    <s v="Black"/>
    <s v="Semi Full"/>
    <n v="2.4"/>
    <s v="Diesel"/>
    <x v="0"/>
    <n v="152000"/>
    <s v="Qassim"/>
    <x v="6"/>
    <n v="52000"/>
    <n v="58000"/>
    <n v="42000"/>
  </r>
  <r>
    <n v="4239"/>
    <x v="10"/>
    <s v="H1"/>
    <n v="2018"/>
    <n v="7"/>
    <s v="Saudi"/>
    <s v="Grey"/>
    <s v="Standard"/>
    <n v="2.4"/>
    <s v="Gas"/>
    <x v="0"/>
    <n v="129000"/>
    <s v="Riyadh"/>
    <x v="0"/>
    <n v="55000"/>
    <n v="58000"/>
    <n v="42000"/>
  </r>
  <r>
    <n v="4240"/>
    <x v="0"/>
    <s v="Land Cruiser Pickup"/>
    <n v="2021"/>
    <n v="4"/>
    <s v="Saudi"/>
    <s v="Another Color"/>
    <s v="Semi Full"/>
    <n v="4"/>
    <s v="Gas"/>
    <x v="1"/>
    <n v="7000"/>
    <s v="Aseer"/>
    <x v="4"/>
    <n v="125000"/>
    <n v="58000"/>
    <n v="65000"/>
  </r>
  <r>
    <n v="4241"/>
    <x v="0"/>
    <s v="Furniture"/>
    <n v="2009"/>
    <n v="16"/>
    <s v="Saudi"/>
    <s v="Silver"/>
    <s v="Semi Full"/>
    <n v="2.7"/>
    <s v="Gas"/>
    <x v="0"/>
    <n v="270000"/>
    <s v="Al-Ahsa"/>
    <x v="1"/>
    <n v="35000"/>
    <n v="58000"/>
    <n v="65000"/>
  </r>
  <r>
    <n v="4242"/>
    <x v="0"/>
    <s v="Furniture"/>
    <n v="2016"/>
    <n v="9"/>
    <s v="Gulf Arabic"/>
    <s v="Grey"/>
    <s v="Full"/>
    <n v="2.7"/>
    <s v="Gas"/>
    <x v="0"/>
    <n v="185000"/>
    <s v="Riyadh"/>
    <x v="0"/>
    <n v="73000"/>
    <n v="58000"/>
    <n v="65000"/>
  </r>
  <r>
    <n v="4243"/>
    <x v="13"/>
    <s v="Accord"/>
    <n v="2010"/>
    <n v="15"/>
    <s v="Saudi"/>
    <s v="Silver"/>
    <s v="Full"/>
    <n v="2.4"/>
    <s v="Gas"/>
    <x v="0"/>
    <n v="300000"/>
    <s v="Riyadh"/>
    <x v="0"/>
    <n v="32000"/>
    <n v="58000"/>
    <n v="60500"/>
  </r>
  <r>
    <n v="4244"/>
    <x v="10"/>
    <s v="Accent"/>
    <n v="2019"/>
    <n v="6"/>
    <s v="Saudi"/>
    <s v="Brown"/>
    <s v="Standard"/>
    <n v="1.4"/>
    <s v="Gas"/>
    <x v="0"/>
    <n v="82903"/>
    <s v="Riyadh"/>
    <x v="0"/>
    <n v="39500"/>
    <n v="58000"/>
    <n v="42000"/>
  </r>
  <r>
    <n v="4245"/>
    <x v="0"/>
    <s v="Land Cruiser"/>
    <n v="2006"/>
    <n v="19"/>
    <s v="Gulf Arabic"/>
    <s v="Blue"/>
    <s v="Full"/>
    <n v="4.5999999999999996"/>
    <s v="Gas"/>
    <x v="0"/>
    <n v="285"/>
    <s v="Al-Baha"/>
    <x v="4"/>
    <n v="65000"/>
    <n v="58000"/>
    <n v="65000"/>
  </r>
  <r>
    <n v="4246"/>
    <x v="0"/>
    <s v="Innova"/>
    <n v="2015"/>
    <n v="10"/>
    <s v="Saudi"/>
    <s v="White"/>
    <s v="Full"/>
    <n v="2.7"/>
    <s v="Gas"/>
    <x v="0"/>
    <n v="170000"/>
    <s v="Makkah"/>
    <x v="3"/>
    <n v="50000"/>
    <n v="58000"/>
    <n v="65000"/>
  </r>
  <r>
    <n v="4247"/>
    <x v="10"/>
    <s v="Creta"/>
    <n v="2020"/>
    <n v="5"/>
    <s v="Saudi"/>
    <s v="White"/>
    <s v="Standard"/>
    <n v="1.6"/>
    <s v="Gas"/>
    <x v="0"/>
    <n v="13736"/>
    <s v="Riyadh"/>
    <x v="0"/>
    <n v="60000"/>
    <n v="58000"/>
    <n v="42000"/>
  </r>
  <r>
    <n v="4248"/>
    <x v="0"/>
    <s v="Yaris"/>
    <n v="2019"/>
    <n v="6"/>
    <s v="Saudi"/>
    <s v="White"/>
    <s v="Standard"/>
    <n v="1.5"/>
    <s v="Gas"/>
    <x v="0"/>
    <n v="86000"/>
    <s v="Jeddah"/>
    <x v="3"/>
    <n v="35500"/>
    <n v="58000"/>
    <n v="65000"/>
  </r>
  <r>
    <n v="4249"/>
    <x v="0"/>
    <s v="Land Cruiser"/>
    <n v="2009"/>
    <n v="16"/>
    <s v="Saudi"/>
    <s v="White"/>
    <s v="Full"/>
    <n v="5.7"/>
    <s v="Gas"/>
    <x v="0"/>
    <n v="470000"/>
    <s v="Qurayyat"/>
    <x v="9"/>
    <n v="76000"/>
    <n v="58000"/>
    <n v="65000"/>
  </r>
  <r>
    <n v="4250"/>
    <x v="4"/>
    <s v="Sunny"/>
    <n v="2011"/>
    <n v="14"/>
    <s v="Saudi"/>
    <s v="White"/>
    <s v="Standard"/>
    <n v="1.4"/>
    <s v="Gas"/>
    <x v="0"/>
    <n v="108000"/>
    <s v="Riyadh"/>
    <x v="0"/>
    <n v="19000"/>
    <n v="58000"/>
    <n v="36500"/>
  </r>
  <r>
    <n v="4251"/>
    <x v="35"/>
    <s v="Macan"/>
    <n v="2015"/>
    <n v="10"/>
    <s v="Saudi"/>
    <s v="Another Color"/>
    <s v="Full"/>
    <n v="3.5"/>
    <s v="Gas"/>
    <x v="0"/>
    <n v="93000"/>
    <s v="Jeddah"/>
    <x v="3"/>
    <n v="138000"/>
    <n v="58000"/>
    <n v="138000"/>
  </r>
  <r>
    <n v="4252"/>
    <x v="5"/>
    <s v="Sierra"/>
    <n v="2013"/>
    <n v="12"/>
    <s v="Saudi"/>
    <s v="Silver"/>
    <s v="Standard"/>
    <n v="5.3"/>
    <s v="Gas"/>
    <x v="0"/>
    <n v="292000"/>
    <s v="Dammam"/>
    <x v="1"/>
    <n v="45000"/>
    <n v="58000"/>
    <n v="72000"/>
  </r>
  <r>
    <n v="4253"/>
    <x v="0"/>
    <s v="Innova"/>
    <n v="2017"/>
    <n v="8"/>
    <s v="Saudi"/>
    <s v="White"/>
    <s v="Full"/>
    <n v="2.7"/>
    <s v="Gas"/>
    <x v="0"/>
    <n v="135000"/>
    <s v="Jeddah"/>
    <x v="3"/>
    <n v="61000"/>
    <n v="58000"/>
    <n v="65000"/>
  </r>
  <r>
    <n v="4254"/>
    <x v="33"/>
    <s v="C300"/>
    <n v="2016"/>
    <n v="9"/>
    <s v="Other"/>
    <s v="Grey"/>
    <s v="Full"/>
    <n v="3.6"/>
    <s v="Gas"/>
    <x v="0"/>
    <n v="121000"/>
    <s v="Qassim"/>
    <x v="6"/>
    <n v="72000"/>
    <n v="58000"/>
    <n v="70000"/>
  </r>
  <r>
    <n v="4255"/>
    <x v="6"/>
    <s v="CX9"/>
    <n v="2016"/>
    <n v="9"/>
    <s v="Saudi"/>
    <s v="Black"/>
    <s v="Full"/>
    <n v="2.5"/>
    <s v="Gas"/>
    <x v="0"/>
    <n v="229000"/>
    <s v="Al-Ahsa"/>
    <x v="1"/>
    <n v="63000"/>
    <n v="58000"/>
    <n v="56000"/>
  </r>
  <r>
    <n v="4256"/>
    <x v="10"/>
    <s v="Senta fe"/>
    <n v="2016"/>
    <n v="9"/>
    <s v="Saudi"/>
    <s v="White"/>
    <s v="Full"/>
    <n v="3.3"/>
    <s v="Gas"/>
    <x v="0"/>
    <n v="131000"/>
    <s v="Al-Ahsa"/>
    <x v="1"/>
    <n v="60000"/>
    <n v="58000"/>
    <n v="42000"/>
  </r>
  <r>
    <n v="4257"/>
    <x v="13"/>
    <s v="Accord"/>
    <n v="2018"/>
    <n v="7"/>
    <s v="Saudi"/>
    <s v="White"/>
    <s v="Semi Full"/>
    <n v="1.5"/>
    <s v="Gas"/>
    <x v="0"/>
    <n v="140000"/>
    <s v="Khobar"/>
    <x v="1"/>
    <n v="85000"/>
    <n v="58000"/>
    <n v="60500"/>
  </r>
  <r>
    <n v="4258"/>
    <x v="10"/>
    <s v="Sonata"/>
    <n v="2018"/>
    <n v="7"/>
    <s v="Saudi"/>
    <s v="White"/>
    <s v="Semi Full"/>
    <n v="2.4"/>
    <s v="Gas"/>
    <x v="0"/>
    <n v="72000"/>
    <s v="Aseer"/>
    <x v="4"/>
    <n v="65000"/>
    <n v="58000"/>
    <n v="42000"/>
  </r>
  <r>
    <n v="4259"/>
    <x v="24"/>
    <s v="The 5"/>
    <n v="2011"/>
    <n v="14"/>
    <s v="Saudi"/>
    <s v="Silver"/>
    <s v="Semi Full"/>
    <n v="3"/>
    <s v="Gas"/>
    <x v="0"/>
    <n v="276000"/>
    <s v="Riyadh"/>
    <x v="0"/>
    <n v="65000"/>
    <n v="58000"/>
    <n v="110000"/>
  </r>
  <r>
    <n v="4260"/>
    <x v="32"/>
    <s v="Escalade"/>
    <n v="2015"/>
    <n v="10"/>
    <s v="Saudi"/>
    <s v="Black"/>
    <s v="Full"/>
    <n v="6.2"/>
    <s v="Gas"/>
    <x v="0"/>
    <n v="88000"/>
    <s v="Jeddah"/>
    <x v="3"/>
    <n v="160000"/>
    <n v="58000"/>
    <n v="130000"/>
  </r>
  <r>
    <n v="4261"/>
    <x v="23"/>
    <s v="A3"/>
    <n v="2020"/>
    <n v="5"/>
    <s v="Saudi"/>
    <s v="Red"/>
    <s v="Semi Full"/>
    <n v="1.4"/>
    <s v="Gas"/>
    <x v="0"/>
    <n v="6000"/>
    <s v="Jeddah"/>
    <x v="3"/>
    <n v="105000"/>
    <n v="58000"/>
    <n v="91000"/>
  </r>
  <r>
    <n v="4262"/>
    <x v="1"/>
    <s v="LX"/>
    <n v="2012"/>
    <n v="13"/>
    <s v="Other"/>
    <s v="White"/>
    <s v="Full"/>
    <n v="5.7"/>
    <s v="Gas"/>
    <x v="0"/>
    <n v="394"/>
    <s v="Riyadh"/>
    <x v="0"/>
    <n v="136000"/>
    <n v="58000"/>
    <n v="142000"/>
  </r>
  <r>
    <n v="4263"/>
    <x v="4"/>
    <s v="Sunny"/>
    <n v="2019"/>
    <n v="6"/>
    <s v="Saudi"/>
    <s v="Silver"/>
    <s v="Standard"/>
    <n v="1.5"/>
    <s v="Gas"/>
    <x v="0"/>
    <n v="98659"/>
    <s v="Riyadh"/>
    <x v="0"/>
    <n v="27500"/>
    <n v="58000"/>
    <n v="36500"/>
  </r>
  <r>
    <n v="4264"/>
    <x v="10"/>
    <s v="Sonata"/>
    <n v="2019"/>
    <n v="6"/>
    <s v="Saudi"/>
    <s v="White"/>
    <s v="Semi Full"/>
    <n v="2.4"/>
    <s v="Gas"/>
    <x v="0"/>
    <n v="92000"/>
    <s v="Dammam"/>
    <x v="1"/>
    <n v="84000"/>
    <n v="58000"/>
    <n v="42000"/>
  </r>
  <r>
    <n v="4265"/>
    <x v="0"/>
    <s v="Yaris"/>
    <n v="2015"/>
    <n v="10"/>
    <s v="Saudi"/>
    <s v="Grey"/>
    <s v="Standard"/>
    <n v="1.5"/>
    <s v="Gas"/>
    <x v="0"/>
    <n v="185000"/>
    <s v="Jeddah"/>
    <x v="3"/>
    <n v="15000"/>
    <n v="58000"/>
    <n v="65000"/>
  </r>
  <r>
    <n v="4266"/>
    <x v="26"/>
    <s v="Range Rover"/>
    <n v="2014"/>
    <n v="11"/>
    <s v="Saudi"/>
    <s v="White"/>
    <s v="Full"/>
    <n v="5"/>
    <s v="Gas"/>
    <x v="0"/>
    <n v="97500"/>
    <s v="Jeddah"/>
    <x v="3"/>
    <n v="195000"/>
    <n v="58000"/>
    <n v="242500"/>
  </r>
  <r>
    <n v="4267"/>
    <x v="14"/>
    <s v="Coolray"/>
    <n v="2020"/>
    <n v="5"/>
    <s v="Saudi"/>
    <s v="Red"/>
    <s v="Semi Full"/>
    <n v="1.5"/>
    <s v="Gas"/>
    <x v="0"/>
    <n v="280"/>
    <s v="Dammam"/>
    <x v="1"/>
    <n v="62000"/>
    <n v="58000"/>
    <n v="42500"/>
  </r>
  <r>
    <n v="4268"/>
    <x v="10"/>
    <s v="Elantra"/>
    <n v="2020"/>
    <n v="5"/>
    <s v="Saudi"/>
    <s v="White"/>
    <s v="Standard"/>
    <n v="1.6"/>
    <s v="Gas"/>
    <x v="0"/>
    <n v="9495"/>
    <s v="Riyadh"/>
    <x v="0"/>
    <n v="59500"/>
    <n v="58000"/>
    <n v="42000"/>
  </r>
  <r>
    <n v="4269"/>
    <x v="3"/>
    <s v="Taurus"/>
    <n v="2015"/>
    <n v="10"/>
    <s v="Other"/>
    <s v="White"/>
    <s v="Full"/>
    <n v="3"/>
    <s v="Gas"/>
    <x v="0"/>
    <n v="217000"/>
    <s v="Riyadh"/>
    <x v="0"/>
    <n v="49000"/>
    <n v="58000"/>
    <n v="55000"/>
  </r>
  <r>
    <n v="4270"/>
    <x v="4"/>
    <s v="Patrol"/>
    <n v="2016"/>
    <n v="9"/>
    <s v="Gulf Arabic"/>
    <s v="Black"/>
    <s v="Full"/>
    <n v="4"/>
    <s v="Gas"/>
    <x v="0"/>
    <n v="92000"/>
    <s v="Riyadh"/>
    <x v="0"/>
    <n v="175000"/>
    <n v="58000"/>
    <n v="36500"/>
  </r>
  <r>
    <n v="4271"/>
    <x v="0"/>
    <s v="Camry"/>
    <n v="2019"/>
    <n v="6"/>
    <s v="Saudi"/>
    <s v="Black"/>
    <s v="Standard"/>
    <n v="2.5"/>
    <s v="Hybrid"/>
    <x v="0"/>
    <n v="55000"/>
    <s v="Makkah"/>
    <x v="3"/>
    <n v="80000"/>
    <n v="58000"/>
    <n v="65000"/>
  </r>
  <r>
    <n v="4272"/>
    <x v="3"/>
    <s v="Explorer"/>
    <n v="2016"/>
    <n v="9"/>
    <s v="Gulf Arabic"/>
    <s v="Black"/>
    <s v="Standard"/>
    <n v="3.5"/>
    <s v="Gas"/>
    <x v="0"/>
    <n v="111000"/>
    <s v="Riyadh"/>
    <x v="0"/>
    <n v="75000"/>
    <n v="58000"/>
    <n v="55000"/>
  </r>
  <r>
    <n v="4273"/>
    <x v="0"/>
    <s v="Corolla"/>
    <n v="1997"/>
    <n v="28"/>
    <s v="Other"/>
    <s v="White"/>
    <s v="Standard"/>
    <n v="1.3"/>
    <s v="Gas"/>
    <x v="1"/>
    <n v="32500"/>
    <s v="Dammam"/>
    <x v="1"/>
    <n v="7000"/>
    <n v="58000"/>
    <n v="65000"/>
  </r>
  <r>
    <n v="4274"/>
    <x v="4"/>
    <s v="Sentra"/>
    <n v="2016"/>
    <n v="9"/>
    <s v="Saudi"/>
    <s v="Silver"/>
    <s v="Standard"/>
    <n v="1.6"/>
    <s v="Gas"/>
    <x v="0"/>
    <n v="96000"/>
    <s v="Riyadh"/>
    <x v="0"/>
    <n v="31000"/>
    <n v="58000"/>
    <n v="36500"/>
  </r>
  <r>
    <n v="4275"/>
    <x v="7"/>
    <s v="E"/>
    <n v="2019"/>
    <n v="6"/>
    <s v="Other"/>
    <s v="Black"/>
    <s v="Standard"/>
    <n v="2"/>
    <s v="Gas"/>
    <x v="0"/>
    <n v="38000"/>
    <s v="Riyadh"/>
    <x v="0"/>
    <n v="216000"/>
    <n v="58000"/>
    <n v="145000"/>
  </r>
  <r>
    <n v="4276"/>
    <x v="11"/>
    <s v="Impala"/>
    <n v="2015"/>
    <n v="10"/>
    <s v="Other"/>
    <s v="Silver"/>
    <s v="Full"/>
    <n v="3.6"/>
    <s v="Gas"/>
    <x v="0"/>
    <n v="106000"/>
    <s v="Dammam"/>
    <x v="1"/>
    <n v="79000"/>
    <n v="58000"/>
    <n v="60000"/>
  </r>
  <r>
    <n v="4277"/>
    <x v="18"/>
    <s v="Royal"/>
    <n v="2015"/>
    <n v="10"/>
    <s v="Saudi"/>
    <s v="Red"/>
    <s v="Full"/>
    <n v="3.8"/>
    <s v="Gas"/>
    <x v="0"/>
    <n v="194000"/>
    <s v="Riyadh"/>
    <x v="0"/>
    <n v="85000"/>
    <n v="58000"/>
    <n v="88000"/>
  </r>
  <r>
    <n v="4278"/>
    <x v="5"/>
    <s v="Yukon"/>
    <n v="2011"/>
    <n v="14"/>
    <s v="Saudi"/>
    <s v="White"/>
    <s v="Full"/>
    <n v="8"/>
    <s v="Gas"/>
    <x v="0"/>
    <n v="200"/>
    <s v="Taef"/>
    <x v="3"/>
    <n v="70000"/>
    <n v="58000"/>
    <n v="72000"/>
  </r>
  <r>
    <n v="4279"/>
    <x v="7"/>
    <s v="C"/>
    <n v="2017"/>
    <n v="8"/>
    <s v="Saudi"/>
    <s v="Grey"/>
    <s v="Full"/>
    <n v="4"/>
    <s v="Gas"/>
    <x v="0"/>
    <n v="80000"/>
    <s v="Dammam"/>
    <x v="1"/>
    <n v="270000"/>
    <n v="58000"/>
    <n v="145000"/>
  </r>
  <r>
    <n v="4280"/>
    <x v="11"/>
    <s v="Tahoe"/>
    <n v="2016"/>
    <n v="9"/>
    <s v="Other"/>
    <s v="White"/>
    <s v="Full"/>
    <n v="5.3"/>
    <s v="Gas"/>
    <x v="0"/>
    <n v="110000"/>
    <s v="Dammam"/>
    <x v="1"/>
    <n v="144000"/>
    <n v="58000"/>
    <n v="60000"/>
  </r>
  <r>
    <n v="4281"/>
    <x v="10"/>
    <s v="Accent"/>
    <n v="2018"/>
    <n v="7"/>
    <s v="Saudi"/>
    <s v="Silver"/>
    <s v="Standard"/>
    <n v="1.4"/>
    <s v="Gas"/>
    <x v="0"/>
    <n v="97300"/>
    <s v="Dammam"/>
    <x v="1"/>
    <n v="31000"/>
    <n v="58000"/>
    <n v="42000"/>
  </r>
  <r>
    <n v="4282"/>
    <x v="5"/>
    <s v="Yukon"/>
    <n v="2011"/>
    <n v="14"/>
    <s v="Saudi"/>
    <s v="Brown"/>
    <s v="Standard"/>
    <n v="5.3"/>
    <s v="Gas"/>
    <x v="0"/>
    <n v="293"/>
    <s v="Abha"/>
    <x v="7"/>
    <n v="47000"/>
    <n v="58000"/>
    <n v="72000"/>
  </r>
  <r>
    <n v="4283"/>
    <x v="0"/>
    <s v="Furniture"/>
    <n v="2017"/>
    <n v="8"/>
    <s v="Saudi"/>
    <s v="White"/>
    <s v="Semi Full"/>
    <n v="2.7"/>
    <s v="Gas"/>
    <x v="0"/>
    <n v="12000"/>
    <s v="Jeddah"/>
    <x v="3"/>
    <n v="80000"/>
    <n v="58000"/>
    <n v="65000"/>
  </r>
  <r>
    <n v="4284"/>
    <x v="8"/>
    <s v="Sportage"/>
    <n v="2021"/>
    <n v="4"/>
    <s v="Saudi"/>
    <s v="Grey"/>
    <s v="Standard"/>
    <n v="1.6"/>
    <s v="Gas"/>
    <x v="0"/>
    <n v="4000"/>
    <s v="Dammam"/>
    <x v="1"/>
    <n v="75000"/>
    <n v="58000"/>
    <n v="40000"/>
  </r>
  <r>
    <n v="4285"/>
    <x v="4"/>
    <s v="Sunny"/>
    <n v="2019"/>
    <n v="6"/>
    <s v="Saudi"/>
    <s v="Silver"/>
    <s v="Standard"/>
    <n v="1.5"/>
    <s v="Gas"/>
    <x v="0"/>
    <n v="95623"/>
    <s v="Riyadh"/>
    <x v="0"/>
    <n v="27500"/>
    <n v="58000"/>
    <n v="36500"/>
  </r>
  <r>
    <n v="4286"/>
    <x v="24"/>
    <s v="The 7"/>
    <n v="2020"/>
    <n v="5"/>
    <s v="Gulf Arabic"/>
    <s v="Black"/>
    <s v="Full"/>
    <n v="2"/>
    <s v="Gas"/>
    <x v="0"/>
    <n v="14000"/>
    <s v="Riyadh"/>
    <x v="0"/>
    <n v="349000"/>
    <n v="58000"/>
    <n v="110000"/>
  </r>
  <r>
    <n v="4287"/>
    <x v="0"/>
    <s v="Camry"/>
    <n v="2013"/>
    <n v="12"/>
    <s v="Other"/>
    <s v="Black"/>
    <s v="Standard"/>
    <n v="2.5"/>
    <s v="Gas"/>
    <x v="0"/>
    <n v="214"/>
    <s v="Dammam"/>
    <x v="1"/>
    <n v="42000"/>
    <n v="58000"/>
    <n v="65000"/>
  </r>
  <r>
    <n v="4288"/>
    <x v="3"/>
    <s v="Taurus"/>
    <n v="2015"/>
    <n v="10"/>
    <s v="Other"/>
    <s v="Grey"/>
    <s v="Full"/>
    <n v="3.5"/>
    <s v="Gas"/>
    <x v="0"/>
    <n v="92000"/>
    <s v="Dammam"/>
    <x v="1"/>
    <n v="72000"/>
    <n v="58000"/>
    <n v="55000"/>
  </r>
  <r>
    <n v="4289"/>
    <x v="11"/>
    <s v="Caprice"/>
    <n v="2013"/>
    <n v="12"/>
    <s v="Saudi"/>
    <s v="Grey"/>
    <s v="Standard"/>
    <n v="6"/>
    <s v="Gas"/>
    <x v="0"/>
    <n v="130000"/>
    <s v="Riyadh"/>
    <x v="0"/>
    <n v="75000"/>
    <n v="58000"/>
    <n v="60000"/>
  </r>
  <r>
    <n v="4290"/>
    <x v="10"/>
    <s v="Sonata"/>
    <n v="2020"/>
    <n v="5"/>
    <s v="Saudi"/>
    <s v="Another Color"/>
    <s v="Semi Full"/>
    <n v="2.5"/>
    <s v="Gas"/>
    <x v="0"/>
    <n v="22000"/>
    <s v="Riyadh"/>
    <x v="0"/>
    <n v="85000"/>
    <n v="58000"/>
    <n v="42000"/>
  </r>
  <r>
    <n v="4291"/>
    <x v="3"/>
    <s v="Expedition"/>
    <n v="2003"/>
    <n v="22"/>
    <s v="Other"/>
    <s v="Oily"/>
    <s v="Full"/>
    <n v="5.4"/>
    <s v="Gas"/>
    <x v="0"/>
    <n v="364800"/>
    <s v="Makkah"/>
    <x v="3"/>
    <n v="11000"/>
    <n v="58000"/>
    <n v="55000"/>
  </r>
  <r>
    <n v="4292"/>
    <x v="3"/>
    <s v="Victoria"/>
    <n v="2011"/>
    <n v="14"/>
    <s v="Saudi"/>
    <s v="Another Color"/>
    <s v="Standard"/>
    <n v="4.7"/>
    <s v="Gas"/>
    <x v="0"/>
    <n v="318000"/>
    <s v="Al-Medina"/>
    <x v="2"/>
    <n v="30000"/>
    <n v="58000"/>
    <n v="55000"/>
  </r>
  <r>
    <n v="4293"/>
    <x v="21"/>
    <s v="Charger"/>
    <n v="2019"/>
    <n v="6"/>
    <s v="Saudi"/>
    <s v="Another Color"/>
    <s v="Semi Full"/>
    <n v="3.6"/>
    <s v="Gas"/>
    <x v="0"/>
    <n v="76000"/>
    <s v="Qassim"/>
    <x v="6"/>
    <n v="102000"/>
    <n v="58000"/>
    <n v="71000"/>
  </r>
  <r>
    <n v="4294"/>
    <x v="3"/>
    <s v="Taurus"/>
    <n v="2014"/>
    <n v="11"/>
    <s v="Saudi"/>
    <s v="Brown"/>
    <s v="Standard"/>
    <n v="3.5"/>
    <s v="Gas"/>
    <x v="0"/>
    <n v="211886"/>
    <s v="Al-Ahsa"/>
    <x v="1"/>
    <n v="42000"/>
    <n v="58000"/>
    <n v="55000"/>
  </r>
  <r>
    <n v="4295"/>
    <x v="5"/>
    <s v="Yukon"/>
    <n v="2010"/>
    <n v="15"/>
    <s v="Saudi"/>
    <s v="Golden"/>
    <s v="Semi Full"/>
    <n v="5.3"/>
    <s v="Gas"/>
    <x v="0"/>
    <n v="340000"/>
    <s v="Abha"/>
    <x v="7"/>
    <n v="62000"/>
    <n v="58000"/>
    <n v="72000"/>
  </r>
  <r>
    <n v="4296"/>
    <x v="11"/>
    <s v="Traverse"/>
    <n v="2011"/>
    <n v="14"/>
    <s v="Saudi"/>
    <s v="Brown"/>
    <s v="Standard"/>
    <n v="3.6"/>
    <s v="Gas"/>
    <x v="0"/>
    <n v="138000"/>
    <s v="Al-Ahsa"/>
    <x v="1"/>
    <n v="24000"/>
    <n v="58000"/>
    <n v="60000"/>
  </r>
  <r>
    <n v="4297"/>
    <x v="21"/>
    <s v="Durango"/>
    <n v="2013"/>
    <n v="12"/>
    <s v="Saudi"/>
    <s v="Red"/>
    <s v="Semi Full"/>
    <n v="5.7"/>
    <s v="Gas"/>
    <x v="0"/>
    <n v="487100"/>
    <s v="Yanbu"/>
    <x v="2"/>
    <n v="35000"/>
    <n v="58000"/>
    <n v="71000"/>
  </r>
  <r>
    <n v="4298"/>
    <x v="0"/>
    <s v="Camry"/>
    <n v="2016"/>
    <n v="9"/>
    <s v="Saudi"/>
    <s v="White"/>
    <s v="Full"/>
    <n v="2.5"/>
    <s v="Gas"/>
    <x v="0"/>
    <n v="145000"/>
    <s v="Al-Ahsa"/>
    <x v="1"/>
    <n v="67000"/>
    <n v="58000"/>
    <n v="65000"/>
  </r>
  <r>
    <n v="4299"/>
    <x v="0"/>
    <s v="FJ"/>
    <n v="2016"/>
    <n v="9"/>
    <s v="Gulf Arabic"/>
    <s v="White"/>
    <s v="Full"/>
    <n v="4"/>
    <s v="Gas"/>
    <x v="0"/>
    <n v="64866"/>
    <s v="Makkah"/>
    <x v="3"/>
    <n v="125000"/>
    <n v="58000"/>
    <n v="65000"/>
  </r>
  <r>
    <n v="4300"/>
    <x v="0"/>
    <s v="Hilux"/>
    <n v="2015"/>
    <n v="10"/>
    <s v="Saudi"/>
    <s v="White"/>
    <s v="Full"/>
    <n v="2.7"/>
    <s v="Gas"/>
    <x v="1"/>
    <n v="184000"/>
    <s v="Aseer"/>
    <x v="4"/>
    <n v="70000"/>
    <n v="58000"/>
    <n v="65000"/>
  </r>
  <r>
    <n v="4301"/>
    <x v="0"/>
    <s v="Camry"/>
    <n v="2003"/>
    <n v="22"/>
    <s v="Saudi"/>
    <s v="Green"/>
    <s v="Standard"/>
    <n v="2.4"/>
    <s v="Gas"/>
    <x v="1"/>
    <n v="600000"/>
    <s v="Jubail"/>
    <x v="1"/>
    <n v="17000"/>
    <n v="58000"/>
    <n v="65000"/>
  </r>
  <r>
    <n v="4302"/>
    <x v="3"/>
    <s v="Edge"/>
    <n v="2014"/>
    <n v="11"/>
    <s v="Saudi"/>
    <s v="White"/>
    <s v="Full"/>
    <n v="3.5"/>
    <s v="Gas"/>
    <x v="0"/>
    <n v="186000"/>
    <s v="Al-Ahsa"/>
    <x v="1"/>
    <n v="54000"/>
    <n v="58000"/>
    <n v="55000"/>
  </r>
  <r>
    <n v="4303"/>
    <x v="18"/>
    <s v="G80"/>
    <n v="2016"/>
    <n v="9"/>
    <s v="Saudi"/>
    <s v="White"/>
    <s v="Semi Full"/>
    <n v="3.5"/>
    <s v="Gas"/>
    <x v="0"/>
    <n v="168000"/>
    <s v="Riyadh"/>
    <x v="0"/>
    <n v="80000"/>
    <n v="58000"/>
    <n v="88000"/>
  </r>
  <r>
    <n v="4304"/>
    <x v="0"/>
    <s v="Rav4"/>
    <n v="2018"/>
    <n v="7"/>
    <s v="Saudi"/>
    <s v="White"/>
    <s v="Standard"/>
    <n v="2.5"/>
    <s v="Gas"/>
    <x v="0"/>
    <n v="173000"/>
    <s v="Riyadh"/>
    <x v="0"/>
    <n v="69500"/>
    <n v="58000"/>
    <n v="65000"/>
  </r>
  <r>
    <n v="4305"/>
    <x v="25"/>
    <s v="Attrage"/>
    <n v="2018"/>
    <n v="7"/>
    <s v="Saudi"/>
    <s v="White"/>
    <s v="Standard"/>
    <n v="1.2"/>
    <s v="Gas"/>
    <x v="0"/>
    <n v="68000"/>
    <s v="Al-Medina"/>
    <x v="2"/>
    <n v="26500"/>
    <n v="58000"/>
    <n v="54000"/>
  </r>
  <r>
    <n v="4306"/>
    <x v="10"/>
    <s v="Senta fe"/>
    <n v="2015"/>
    <n v="10"/>
    <s v="Gulf Arabic"/>
    <s v="Silver"/>
    <s v="Full"/>
    <n v="3.3"/>
    <s v="Gas"/>
    <x v="0"/>
    <n v="350000"/>
    <s v="Riyadh"/>
    <x v="0"/>
    <n v="52000"/>
    <n v="58000"/>
    <n v="42000"/>
  </r>
  <r>
    <n v="4307"/>
    <x v="3"/>
    <s v="Expedition"/>
    <n v="2006"/>
    <n v="19"/>
    <s v="Other"/>
    <s v="Silver"/>
    <s v="Standard"/>
    <n v="5.4"/>
    <s v="Gas"/>
    <x v="0"/>
    <n v="400"/>
    <s v="Al-Medina"/>
    <x v="2"/>
    <n v="20000"/>
    <n v="58000"/>
    <n v="55000"/>
  </r>
  <r>
    <n v="4308"/>
    <x v="10"/>
    <s v="Sonata"/>
    <n v="2013"/>
    <n v="12"/>
    <s v="Saudi"/>
    <s v="White"/>
    <s v="Standard"/>
    <n v="2.4"/>
    <s v="Gas"/>
    <x v="1"/>
    <n v="490000"/>
    <s v="Hafar Al-Batin"/>
    <x v="1"/>
    <n v="16000"/>
    <n v="58000"/>
    <n v="42000"/>
  </r>
  <r>
    <n v="4309"/>
    <x v="6"/>
    <n v="6"/>
    <n v="2016"/>
    <n v="9"/>
    <s v="Saudi"/>
    <s v="White"/>
    <s v="Semi Full"/>
    <n v="2.5"/>
    <s v="Gas"/>
    <x v="0"/>
    <n v="100000"/>
    <s v="Al-Medina"/>
    <x v="2"/>
    <n v="57000"/>
    <n v="58000"/>
    <n v="56000"/>
  </r>
  <r>
    <n v="4310"/>
    <x v="0"/>
    <s v="Corolla"/>
    <n v="2016"/>
    <n v="9"/>
    <s v="Saudi"/>
    <s v="Grey"/>
    <s v="Standard"/>
    <n v="1.6"/>
    <s v="Gas"/>
    <x v="0"/>
    <n v="139000"/>
    <s v="Jeddah"/>
    <x v="3"/>
    <n v="38000"/>
    <n v="58000"/>
    <n v="65000"/>
  </r>
  <r>
    <n v="4311"/>
    <x v="10"/>
    <s v="Elantra"/>
    <n v="2017"/>
    <n v="8"/>
    <s v="Other"/>
    <s v="Silver"/>
    <s v="Standard"/>
    <n v="1.6"/>
    <s v="Diesel"/>
    <x v="0"/>
    <n v="86000"/>
    <s v="Dammam"/>
    <x v="1"/>
    <n v="47000"/>
    <n v="58000"/>
    <n v="42000"/>
  </r>
  <r>
    <n v="4312"/>
    <x v="25"/>
    <s v="Pajero"/>
    <n v="2017"/>
    <n v="8"/>
    <s v="Gulf Arabic"/>
    <s v="White"/>
    <s v="Full"/>
    <n v="3.2"/>
    <s v="Diesel"/>
    <x v="0"/>
    <n v="80000"/>
    <s v="Qassim"/>
    <x v="6"/>
    <n v="89500"/>
    <n v="58000"/>
    <n v="54000"/>
  </r>
  <r>
    <n v="4313"/>
    <x v="5"/>
    <s v="Yukon"/>
    <n v="2010"/>
    <n v="15"/>
    <s v="Saudi"/>
    <s v="Silver"/>
    <s v="Full"/>
    <n v="6.2"/>
    <s v="Gas"/>
    <x v="0"/>
    <n v="256"/>
    <s v="Tabouk"/>
    <x v="5"/>
    <n v="30000"/>
    <n v="58000"/>
    <n v="72000"/>
  </r>
  <r>
    <n v="4314"/>
    <x v="5"/>
    <s v="Yukon"/>
    <n v="2011"/>
    <n v="14"/>
    <s v="Saudi"/>
    <s v="Black"/>
    <s v="Semi Full"/>
    <n v="5.3"/>
    <s v="Gas"/>
    <x v="0"/>
    <n v="307216"/>
    <s v="Jazan"/>
    <x v="11"/>
    <n v="30000"/>
    <n v="58000"/>
    <n v="72000"/>
  </r>
  <r>
    <n v="4315"/>
    <x v="0"/>
    <s v="Land Cruiser"/>
    <n v="2013"/>
    <n v="12"/>
    <s v="Saudi"/>
    <s v="White"/>
    <s v="Semi Full"/>
    <n v="4.5999999999999996"/>
    <s v="Gas"/>
    <x v="0"/>
    <n v="283"/>
    <s v="Al-Medina"/>
    <x v="2"/>
    <n v="100000"/>
    <n v="58000"/>
    <n v="65000"/>
  </r>
  <r>
    <n v="4316"/>
    <x v="19"/>
    <s v="CS75"/>
    <n v="2021"/>
    <n v="4"/>
    <s v="Saudi"/>
    <s v="Red"/>
    <s v="Standard"/>
    <n v="1.6"/>
    <s v="Gas"/>
    <x v="0"/>
    <n v="8000"/>
    <s v="Jeddah"/>
    <x v="3"/>
    <n v="62000"/>
    <n v="58000"/>
    <n v="44000"/>
  </r>
  <r>
    <n v="4317"/>
    <x v="0"/>
    <s v="Corolla"/>
    <n v="2018"/>
    <n v="7"/>
    <s v="Saudi"/>
    <s v="White"/>
    <s v="Standard"/>
    <n v="1.6"/>
    <s v="Gas"/>
    <x v="0"/>
    <n v="65000"/>
    <s v="Jeddah"/>
    <x v="3"/>
    <n v="57000"/>
    <n v="58000"/>
    <n v="65000"/>
  </r>
  <r>
    <n v="4318"/>
    <x v="2"/>
    <s v="Grand Cherokee"/>
    <n v="2015"/>
    <n v="10"/>
    <s v="Saudi"/>
    <s v="Silver"/>
    <s v="Full"/>
    <n v="5.7"/>
    <s v="Gas"/>
    <x v="0"/>
    <n v="146000"/>
    <s v="Riyadh"/>
    <x v="0"/>
    <n v="95000"/>
    <n v="58000"/>
    <n v="83000"/>
  </r>
  <r>
    <n v="4319"/>
    <x v="3"/>
    <s v="Expedition"/>
    <n v="2013"/>
    <n v="12"/>
    <s v="Saudi"/>
    <s v="Red"/>
    <s v="Standard"/>
    <n v="5.4"/>
    <s v="Gas"/>
    <x v="0"/>
    <n v="21700"/>
    <s v="Dammam"/>
    <x v="1"/>
    <n v="35000"/>
    <n v="58000"/>
    <n v="55000"/>
  </r>
  <r>
    <n v="4320"/>
    <x v="18"/>
    <s v="G80"/>
    <n v="2019"/>
    <n v="6"/>
    <s v="Saudi"/>
    <s v="Silver"/>
    <s v="Semi Full"/>
    <n v="3.8"/>
    <s v="Gas"/>
    <x v="0"/>
    <n v="66000"/>
    <s v="Riyadh"/>
    <x v="0"/>
    <n v="120000"/>
    <n v="58000"/>
    <n v="88000"/>
  </r>
  <r>
    <n v="4321"/>
    <x v="0"/>
    <s v="Land Cruiser"/>
    <n v="2016"/>
    <n v="9"/>
    <s v="Saudi"/>
    <s v="White"/>
    <s v="Full"/>
    <n v="4"/>
    <s v="Gas"/>
    <x v="0"/>
    <n v="179812"/>
    <s v="Qassim"/>
    <x v="6"/>
    <n v="155000"/>
    <n v="58000"/>
    <n v="65000"/>
  </r>
  <r>
    <n v="4322"/>
    <x v="4"/>
    <s v="Gloria"/>
    <n v="1999"/>
    <n v="26"/>
    <s v="Saudi"/>
    <s v="White"/>
    <s v="Full"/>
    <n v="3"/>
    <s v="Gas"/>
    <x v="0"/>
    <n v="147500"/>
    <s v="Riyadh"/>
    <x v="0"/>
    <n v="27500"/>
    <n v="58000"/>
    <n v="36500"/>
  </r>
  <r>
    <n v="4323"/>
    <x v="21"/>
    <s v="Durango"/>
    <n v="2012"/>
    <n v="13"/>
    <s v="Saudi"/>
    <s v="White"/>
    <s v="Full"/>
    <n v="6"/>
    <s v="Gas"/>
    <x v="0"/>
    <n v="284000"/>
    <s v="Jeddah"/>
    <x v="3"/>
    <n v="33000"/>
    <n v="58000"/>
    <n v="71000"/>
  </r>
  <r>
    <n v="4324"/>
    <x v="20"/>
    <n v="6"/>
    <n v="2014"/>
    <n v="11"/>
    <s v="Gulf Arabic"/>
    <s v="Grey"/>
    <s v="Full"/>
    <n v="1.8"/>
    <s v="Gas"/>
    <x v="0"/>
    <n v="79000"/>
    <s v="Riyadh"/>
    <x v="0"/>
    <n v="23000"/>
    <n v="58000"/>
    <n v="48000"/>
  </r>
  <r>
    <n v="4325"/>
    <x v="10"/>
    <s v="Elantra"/>
    <n v="2017"/>
    <n v="8"/>
    <s v="Saudi"/>
    <s v="White"/>
    <s v="Semi Full"/>
    <n v="2"/>
    <s v="Gas"/>
    <x v="0"/>
    <n v="237356"/>
    <s v="Riyadh"/>
    <x v="0"/>
    <n v="42000"/>
    <n v="58000"/>
    <n v="42000"/>
  </r>
  <r>
    <n v="4326"/>
    <x v="6"/>
    <n v="3"/>
    <n v="2018"/>
    <n v="7"/>
    <s v="Saudi"/>
    <s v="Black"/>
    <s v="Standard"/>
    <n v="1.6"/>
    <s v="Gas"/>
    <x v="0"/>
    <n v="105000"/>
    <s v="Jeddah"/>
    <x v="3"/>
    <n v="38000"/>
    <n v="58000"/>
    <n v="56000"/>
  </r>
  <r>
    <n v="4327"/>
    <x v="10"/>
    <s v="Sonata"/>
    <n v="2019"/>
    <n v="6"/>
    <s v="Saudi"/>
    <s v="White"/>
    <s v="Standard"/>
    <n v="2.4"/>
    <s v="Gas"/>
    <x v="0"/>
    <n v="94000"/>
    <s v="Riyadh"/>
    <x v="0"/>
    <n v="58500"/>
    <n v="58000"/>
    <n v="42000"/>
  </r>
  <r>
    <n v="4328"/>
    <x v="21"/>
    <s v="Durango"/>
    <n v="2014"/>
    <n v="11"/>
    <s v="Saudi"/>
    <s v="White"/>
    <s v="Standard"/>
    <n v="5.7"/>
    <s v="Gas"/>
    <x v="0"/>
    <n v="170000"/>
    <s v="Jeddah"/>
    <x v="3"/>
    <n v="44000"/>
    <n v="58000"/>
    <n v="71000"/>
  </r>
  <r>
    <n v="4329"/>
    <x v="0"/>
    <s v="Hilux"/>
    <n v="2018"/>
    <n v="7"/>
    <s v="Saudi"/>
    <s v="White"/>
    <s v="Full"/>
    <n v="2.7"/>
    <s v="Gas"/>
    <x v="1"/>
    <n v="94458"/>
    <s v="Riyadh"/>
    <x v="0"/>
    <n v="91500"/>
    <n v="58000"/>
    <n v="65000"/>
  </r>
  <r>
    <n v="4330"/>
    <x v="22"/>
    <s v="Passat"/>
    <n v="2014"/>
    <n v="11"/>
    <s v="Saudi"/>
    <s v="Brown"/>
    <s v="Standard"/>
    <n v="2.5"/>
    <s v="Gas"/>
    <x v="0"/>
    <n v="88673"/>
    <s v="Jeddah"/>
    <x v="3"/>
    <n v="50000"/>
    <n v="58000"/>
    <n v="49500"/>
  </r>
  <r>
    <n v="4331"/>
    <x v="0"/>
    <s v="Corolla"/>
    <n v="2013"/>
    <n v="12"/>
    <s v="Saudi"/>
    <s v="White"/>
    <s v="Semi Full"/>
    <n v="1.6"/>
    <s v="Gas"/>
    <x v="0"/>
    <n v="190000"/>
    <s v="Jeddah"/>
    <x v="3"/>
    <n v="21000"/>
    <n v="58000"/>
    <n v="65000"/>
  </r>
  <r>
    <n v="4332"/>
    <x v="1"/>
    <s v="ES"/>
    <n v="2016"/>
    <n v="9"/>
    <s v="Saudi"/>
    <s v="White"/>
    <s v="Full"/>
    <n v="3.5"/>
    <s v="Gas"/>
    <x v="0"/>
    <n v="188000"/>
    <s v="Riyadh"/>
    <x v="0"/>
    <n v="110000"/>
    <n v="58000"/>
    <n v="142000"/>
  </r>
  <r>
    <n v="4333"/>
    <x v="13"/>
    <s v="Accord"/>
    <n v="2012"/>
    <n v="13"/>
    <s v="Saudi"/>
    <s v="White"/>
    <s v="Standard"/>
    <n v="1"/>
    <s v="Gas"/>
    <x v="0"/>
    <n v="251000"/>
    <s v="Riyadh"/>
    <x v="0"/>
    <n v="38000"/>
    <n v="58000"/>
    <n v="60500"/>
  </r>
  <r>
    <n v="4334"/>
    <x v="7"/>
    <s v="S"/>
    <n v="2008"/>
    <n v="17"/>
    <s v="Saudi"/>
    <s v="Golden"/>
    <s v="Full"/>
    <n v="3"/>
    <s v="Gas"/>
    <x v="0"/>
    <n v="174000"/>
    <s v="Riyadh"/>
    <x v="0"/>
    <n v="65000"/>
    <n v="58000"/>
    <n v="145000"/>
  </r>
  <r>
    <n v="4335"/>
    <x v="4"/>
    <s v="Sentra"/>
    <n v="2018"/>
    <n v="7"/>
    <s v="Saudi"/>
    <s v="Grey"/>
    <s v="Standard"/>
    <n v="1.6"/>
    <s v="Gas"/>
    <x v="0"/>
    <n v="144039"/>
    <s v="Riyadh"/>
    <x v="0"/>
    <n v="39500"/>
    <n v="58000"/>
    <n v="36500"/>
  </r>
  <r>
    <n v="4336"/>
    <x v="5"/>
    <s v="Terrain"/>
    <n v="2015"/>
    <n v="10"/>
    <s v="Saudi"/>
    <s v="Silver"/>
    <s v="Semi Full"/>
    <n v="2.4"/>
    <s v="Gas"/>
    <x v="0"/>
    <n v="125000"/>
    <s v="Riyadh"/>
    <x v="0"/>
    <n v="38000"/>
    <n v="58000"/>
    <n v="72000"/>
  </r>
  <r>
    <n v="4337"/>
    <x v="10"/>
    <s v="H1"/>
    <n v="2018"/>
    <n v="7"/>
    <s v="Saudi"/>
    <s v="Silver"/>
    <s v="Standard"/>
    <n v="2.4"/>
    <s v="Gas"/>
    <x v="0"/>
    <n v="90706"/>
    <s v="Riyadh"/>
    <x v="0"/>
    <n v="61500"/>
    <n v="58000"/>
    <n v="42000"/>
  </r>
  <r>
    <n v="4338"/>
    <x v="0"/>
    <s v="Ciocca"/>
    <n v="2014"/>
    <n v="11"/>
    <s v="Saudi"/>
    <s v="Silver"/>
    <s v="Semi Full"/>
    <n v="5.7"/>
    <s v="Gas"/>
    <x v="0"/>
    <n v="500000"/>
    <s v="Dammam"/>
    <x v="1"/>
    <n v="58000"/>
    <n v="58000"/>
    <n v="65000"/>
  </r>
  <r>
    <n v="4339"/>
    <x v="7"/>
    <s v="CL"/>
    <n v="2011"/>
    <n v="14"/>
    <s v="Saudi"/>
    <s v="Navy"/>
    <s v="Full"/>
    <n v="4"/>
    <s v="Gas"/>
    <x v="0"/>
    <n v="60000"/>
    <s v="Dammam"/>
    <x v="1"/>
    <n v="170000"/>
    <n v="58000"/>
    <n v="145000"/>
  </r>
  <r>
    <n v="4340"/>
    <x v="6"/>
    <s v="CX3"/>
    <n v="2019"/>
    <n v="6"/>
    <s v="Saudi"/>
    <s v="White"/>
    <s v="Standard"/>
    <n v="2"/>
    <s v="Gas"/>
    <x v="0"/>
    <n v="64000"/>
    <s v="Jeddah"/>
    <x v="3"/>
    <n v="55000"/>
    <n v="58000"/>
    <n v="56000"/>
  </r>
  <r>
    <n v="4341"/>
    <x v="21"/>
    <s v="Charger"/>
    <n v="2019"/>
    <n v="6"/>
    <s v="Saudi"/>
    <s v="Blue"/>
    <s v="Semi Full"/>
    <n v="3.6"/>
    <s v="Gas"/>
    <x v="0"/>
    <n v="70910"/>
    <s v="Riyadh"/>
    <x v="0"/>
    <n v="116500"/>
    <n v="58000"/>
    <n v="71000"/>
  </r>
  <r>
    <n v="4342"/>
    <x v="5"/>
    <s v="Suburban"/>
    <n v="2004"/>
    <n v="21"/>
    <s v="Saudi"/>
    <s v="Bronze"/>
    <s v="Semi Full"/>
    <n v="5.3"/>
    <s v="Gas"/>
    <x v="0"/>
    <n v="111878"/>
    <s v="Al-Ahsa"/>
    <x v="1"/>
    <n v="15000"/>
    <n v="58000"/>
    <n v="72000"/>
  </r>
  <r>
    <n v="4343"/>
    <x v="6"/>
    <s v="CX3"/>
    <n v="2018"/>
    <n v="7"/>
    <s v="Saudi"/>
    <s v="Another Color"/>
    <s v="Standard"/>
    <n v="2"/>
    <s v="Gas"/>
    <x v="0"/>
    <n v="31000"/>
    <s v="Al-Medina"/>
    <x v="2"/>
    <n v="55000"/>
    <n v="58000"/>
    <n v="56000"/>
  </r>
  <r>
    <n v="4344"/>
    <x v="0"/>
    <s v="Camry"/>
    <n v="2019"/>
    <n v="6"/>
    <s v="Saudi"/>
    <s v="White"/>
    <s v="Standard"/>
    <n v="2.5"/>
    <s v="Hybrid"/>
    <x v="0"/>
    <n v="62000"/>
    <s v="Jeddah"/>
    <x v="3"/>
    <n v="1595"/>
    <n v="58000"/>
    <n v="65000"/>
  </r>
  <r>
    <n v="4345"/>
    <x v="26"/>
    <s v="Range Rover"/>
    <n v="2018"/>
    <n v="7"/>
    <s v="Other"/>
    <s v="Grey"/>
    <s v="Full"/>
    <n v="3.8"/>
    <s v="Gas"/>
    <x v="0"/>
    <n v="50000"/>
    <s v="Riyadh"/>
    <x v="0"/>
    <n v="290000"/>
    <n v="58000"/>
    <n v="242500"/>
  </r>
  <r>
    <n v="4346"/>
    <x v="13"/>
    <s v="Odyssey"/>
    <n v="2020"/>
    <n v="5"/>
    <s v="Saudi"/>
    <s v="Another Color"/>
    <s v="Standard"/>
    <n v="3.5"/>
    <s v="Gas"/>
    <x v="0"/>
    <n v="40000"/>
    <s v="Jeddah"/>
    <x v="3"/>
    <n v="100000"/>
    <n v="58000"/>
    <n v="60500"/>
  </r>
  <r>
    <n v="4347"/>
    <x v="53"/>
    <s v="Pick up"/>
    <n v="2020"/>
    <n v="5"/>
    <s v="Saudi"/>
    <s v="White"/>
    <s v="Semi Full"/>
    <n v="2.4"/>
    <s v="Gas"/>
    <x v="1"/>
    <n v="13800"/>
    <s v="Sabya"/>
    <x v="11"/>
    <n v="35000"/>
    <n v="58000"/>
    <n v="35000"/>
  </r>
  <r>
    <n v="4348"/>
    <x v="25"/>
    <s v="Pajero"/>
    <n v="2016"/>
    <n v="9"/>
    <s v="Saudi"/>
    <s v="White"/>
    <s v="Full"/>
    <n v="3.5"/>
    <s v="Gas"/>
    <x v="0"/>
    <n v="126000"/>
    <s v="Dammam"/>
    <x v="1"/>
    <n v="64000"/>
    <n v="58000"/>
    <n v="54000"/>
  </r>
  <r>
    <n v="4349"/>
    <x v="11"/>
    <s v="Tahoe"/>
    <n v="2007"/>
    <n v="18"/>
    <s v="Saudi"/>
    <s v="Bronze"/>
    <s v="Semi Full"/>
    <n v="5.5"/>
    <s v="Gas"/>
    <x v="0"/>
    <n v="450"/>
    <s v="Jeddah"/>
    <x v="3"/>
    <n v="27500"/>
    <n v="58000"/>
    <n v="60000"/>
  </r>
  <r>
    <n v="4350"/>
    <x v="33"/>
    <n v="300"/>
    <n v="2014"/>
    <n v="11"/>
    <s v="Saudi"/>
    <s v="Black"/>
    <s v="Semi Full"/>
    <n v="3.5"/>
    <s v="Gas"/>
    <x v="0"/>
    <n v="272000"/>
    <s v="Riyadh"/>
    <x v="0"/>
    <n v="45000"/>
    <n v="58000"/>
    <n v="70000"/>
  </r>
  <r>
    <n v="4351"/>
    <x v="15"/>
    <s v="Fluence"/>
    <n v="2015"/>
    <n v="10"/>
    <s v="Saudi"/>
    <s v="White"/>
    <s v="Standard"/>
    <n v="1.6"/>
    <s v="Gas"/>
    <x v="1"/>
    <n v="280"/>
    <s v="Al-Baha"/>
    <x v="4"/>
    <n v="18000"/>
    <n v="58000"/>
    <n v="26000"/>
  </r>
  <r>
    <n v="4352"/>
    <x v="8"/>
    <s v="Cadenza"/>
    <n v="2016"/>
    <n v="9"/>
    <s v="Gulf Arabic"/>
    <s v="Black"/>
    <s v="Full"/>
    <n v="3.3"/>
    <s v="Diesel"/>
    <x v="0"/>
    <n v="100"/>
    <s v="Tabouk"/>
    <x v="5"/>
    <n v="77000"/>
    <n v="58000"/>
    <n v="40000"/>
  </r>
  <r>
    <n v="4353"/>
    <x v="0"/>
    <s v="Land Cruiser"/>
    <n v="2004"/>
    <n v="21"/>
    <s v="Saudi"/>
    <s v="White"/>
    <s v="Full"/>
    <n v="4"/>
    <s v="Gas"/>
    <x v="1"/>
    <n v="600000"/>
    <s v="Jeddah"/>
    <x v="3"/>
    <n v="34800"/>
    <n v="58000"/>
    <n v="65000"/>
  </r>
  <r>
    <n v="4354"/>
    <x v="0"/>
    <s v="Corolla"/>
    <n v="2018"/>
    <n v="7"/>
    <s v="Saudi"/>
    <s v="White"/>
    <s v="Standard"/>
    <n v="1.6"/>
    <s v="Gas"/>
    <x v="0"/>
    <n v="19190"/>
    <s v="Jeddah"/>
    <x v="3"/>
    <n v="55000"/>
    <n v="58000"/>
    <n v="65000"/>
  </r>
  <r>
    <n v="4355"/>
    <x v="4"/>
    <s v="Maxima"/>
    <n v="2017"/>
    <n v="8"/>
    <s v="Saudi"/>
    <s v="White"/>
    <s v="Full"/>
    <n v="1"/>
    <s v="Gas"/>
    <x v="0"/>
    <n v="135000"/>
    <s v="Riyadh"/>
    <x v="0"/>
    <n v="73000"/>
    <n v="58000"/>
    <n v="36500"/>
  </r>
  <r>
    <n v="4356"/>
    <x v="4"/>
    <s v="Sunny"/>
    <n v="2018"/>
    <n v="7"/>
    <s v="Saudi"/>
    <s v="Silver"/>
    <s v="Standard"/>
    <n v="1.5"/>
    <s v="Gas"/>
    <x v="0"/>
    <n v="124758"/>
    <s v="Riyadh"/>
    <x v="0"/>
    <n v="24000"/>
    <n v="58000"/>
    <n v="36500"/>
  </r>
  <r>
    <n v="4357"/>
    <x v="39"/>
    <s v="D-MAX"/>
    <n v="2019"/>
    <n v="6"/>
    <s v="Saudi"/>
    <s v="White"/>
    <s v="Full"/>
    <n v="7.5"/>
    <s v="Diesel"/>
    <x v="1"/>
    <n v="40000"/>
    <s v="Abha"/>
    <x v="7"/>
    <n v="125000"/>
    <n v="58000"/>
    <n v="55500"/>
  </r>
  <r>
    <n v="4358"/>
    <x v="8"/>
    <s v="Opirus"/>
    <n v="2009"/>
    <n v="16"/>
    <s v="Saudi"/>
    <s v="White"/>
    <s v="Semi Full"/>
    <n v="6"/>
    <s v="Gas"/>
    <x v="0"/>
    <n v="216000"/>
    <s v="Yanbu"/>
    <x v="2"/>
    <n v="16000"/>
    <n v="58000"/>
    <n v="40000"/>
  </r>
  <r>
    <n v="4359"/>
    <x v="6"/>
    <n v="6"/>
    <n v="2019"/>
    <n v="6"/>
    <s v="Saudi"/>
    <s v="White"/>
    <s v="Semi Full"/>
    <n v="2.5"/>
    <s v="Gas"/>
    <x v="0"/>
    <n v="92000"/>
    <s v="Qassim"/>
    <x v="6"/>
    <n v="70000"/>
    <n v="58000"/>
    <n v="56000"/>
  </r>
  <r>
    <n v="4360"/>
    <x v="4"/>
    <s v="Patrol"/>
    <n v="2016"/>
    <n v="9"/>
    <s v="Saudi"/>
    <s v="White"/>
    <s v="Semi Full"/>
    <n v="5.6"/>
    <s v="Gas"/>
    <x v="0"/>
    <n v="145000"/>
    <s v="Qassim"/>
    <x v="6"/>
    <n v="128000"/>
    <n v="58000"/>
    <n v="36500"/>
  </r>
  <r>
    <n v="4361"/>
    <x v="23"/>
    <s v="A8"/>
    <n v="2018"/>
    <n v="7"/>
    <s v="Gulf Arabic"/>
    <s v="Black"/>
    <s v="Full"/>
    <n v="3"/>
    <s v="Gas"/>
    <x v="0"/>
    <n v="68800"/>
    <s v="Dammam"/>
    <x v="1"/>
    <n v="315000"/>
    <n v="58000"/>
    <n v="91000"/>
  </r>
  <r>
    <n v="4362"/>
    <x v="0"/>
    <s v="Land Cruiser"/>
    <n v="2001"/>
    <n v="24"/>
    <s v="Saudi"/>
    <s v="White"/>
    <s v="Full"/>
    <n v="4.8"/>
    <s v="Gas"/>
    <x v="0"/>
    <n v="152000"/>
    <s v="Qassim"/>
    <x v="6"/>
    <n v="95000"/>
    <n v="58000"/>
    <n v="65000"/>
  </r>
  <r>
    <n v="4363"/>
    <x v="1"/>
    <s v="ES"/>
    <n v="2017"/>
    <n v="8"/>
    <s v="Gulf Arabic"/>
    <s v="White"/>
    <s v="Full"/>
    <n v="3.5"/>
    <s v="Gas"/>
    <x v="0"/>
    <n v="86000"/>
    <s v="Riyadh"/>
    <x v="0"/>
    <n v="140000"/>
    <n v="58000"/>
    <n v="142000"/>
  </r>
  <r>
    <n v="4364"/>
    <x v="3"/>
    <s v="Explorer"/>
    <n v="2016"/>
    <n v="9"/>
    <s v="Saudi"/>
    <s v="Black"/>
    <s v="Standard"/>
    <n v="3.5"/>
    <s v="Gas"/>
    <x v="0"/>
    <n v="228000"/>
    <s v="Riyadh"/>
    <x v="0"/>
    <n v="65000"/>
    <n v="58000"/>
    <n v="55000"/>
  </r>
  <r>
    <n v="4365"/>
    <x v="0"/>
    <s v="Camry"/>
    <n v="2009"/>
    <n v="16"/>
    <s v="Other"/>
    <s v="White"/>
    <s v="Full"/>
    <n v="2.5"/>
    <s v="Gas"/>
    <x v="0"/>
    <n v="350000"/>
    <s v="Makkah"/>
    <x v="3"/>
    <n v="25000"/>
    <n v="58000"/>
    <n v="65000"/>
  </r>
  <r>
    <n v="4366"/>
    <x v="11"/>
    <s v="Cruze"/>
    <n v="2013"/>
    <n v="12"/>
    <s v="Saudi"/>
    <s v="Grey"/>
    <s v="Semi Full"/>
    <n v="1.8"/>
    <s v="Gas"/>
    <x v="0"/>
    <n v="197000"/>
    <s v="Dammam"/>
    <x v="1"/>
    <n v="14500"/>
    <n v="58000"/>
    <n v="60000"/>
  </r>
  <r>
    <n v="4367"/>
    <x v="31"/>
    <s v="Countryman"/>
    <n v="2016"/>
    <n v="9"/>
    <s v="Other"/>
    <s v="Silver"/>
    <s v="Full"/>
    <n v="2"/>
    <s v="Gas"/>
    <x v="0"/>
    <n v="91000"/>
    <s v="Al-Ahsa"/>
    <x v="1"/>
    <n v="69000"/>
    <n v="58000"/>
    <n v="80000"/>
  </r>
  <r>
    <n v="4368"/>
    <x v="0"/>
    <s v="Land Cruiser"/>
    <n v="2019"/>
    <n v="6"/>
    <s v="Saudi"/>
    <s v="White"/>
    <s v="Full"/>
    <n v="4.5999999999999996"/>
    <s v="Diesel"/>
    <x v="0"/>
    <n v="110000"/>
    <s v="Qassim"/>
    <x v="6"/>
    <n v="250000"/>
    <n v="58000"/>
    <n v="65000"/>
  </r>
  <r>
    <n v="4369"/>
    <x v="21"/>
    <s v="Durango"/>
    <n v="2016"/>
    <n v="9"/>
    <s v="Saudi"/>
    <s v="White"/>
    <s v="Standard"/>
    <n v="3.6"/>
    <s v="Gas"/>
    <x v="0"/>
    <n v="61000"/>
    <s v="Jeddah"/>
    <x v="3"/>
    <n v="72000"/>
    <n v="58000"/>
    <n v="71000"/>
  </r>
  <r>
    <n v="4370"/>
    <x v="0"/>
    <s v="Rush"/>
    <n v="2020"/>
    <n v="5"/>
    <s v="Saudi"/>
    <s v="White"/>
    <s v="Standard"/>
    <n v="1.5"/>
    <s v="Gas"/>
    <x v="0"/>
    <n v="55000"/>
    <s v="Jeddah"/>
    <x v="3"/>
    <n v="52000"/>
    <n v="58000"/>
    <n v="65000"/>
  </r>
  <r>
    <n v="4371"/>
    <x v="11"/>
    <s v="Caprice"/>
    <n v="2013"/>
    <n v="12"/>
    <s v="Other"/>
    <s v="Silver"/>
    <s v="Standard"/>
    <n v="6"/>
    <s v="Gas"/>
    <x v="0"/>
    <n v="215"/>
    <s v="Abha"/>
    <x v="7"/>
    <n v="42000"/>
    <n v="58000"/>
    <n v="60000"/>
  </r>
  <r>
    <n v="4372"/>
    <x v="0"/>
    <s v="Prado"/>
    <n v="2016"/>
    <n v="9"/>
    <s v="Saudi"/>
    <s v="White"/>
    <s v="Semi Full"/>
    <n v="4"/>
    <s v="Gas"/>
    <x v="0"/>
    <n v="167860"/>
    <s v="Hafar Al-Batin"/>
    <x v="1"/>
    <n v="108000"/>
    <n v="58000"/>
    <n v="65000"/>
  </r>
  <r>
    <n v="4373"/>
    <x v="10"/>
    <s v="Azera"/>
    <n v="2016"/>
    <n v="9"/>
    <s v="Saudi"/>
    <s v="White"/>
    <s v="Full"/>
    <n v="3"/>
    <s v="Gas"/>
    <x v="0"/>
    <n v="91747"/>
    <s v="Riyadh"/>
    <x v="0"/>
    <n v="66500"/>
    <n v="58000"/>
    <n v="42000"/>
  </r>
  <r>
    <n v="4374"/>
    <x v="19"/>
    <s v="Eado"/>
    <n v="2020"/>
    <n v="5"/>
    <s v="Saudi"/>
    <s v="Brown"/>
    <s v="Semi Full"/>
    <n v="1.6"/>
    <s v="Gas"/>
    <x v="0"/>
    <n v="89770"/>
    <s v="Riyadh"/>
    <x v="0"/>
    <n v="42000"/>
    <n v="58000"/>
    <n v="44000"/>
  </r>
  <r>
    <n v="4375"/>
    <x v="11"/>
    <s v="Spark"/>
    <n v="2019"/>
    <n v="6"/>
    <s v="Saudi"/>
    <s v="White"/>
    <s v="Standard"/>
    <n v="1.4"/>
    <s v="Gas"/>
    <x v="0"/>
    <n v="90000"/>
    <s v="Riyadh"/>
    <x v="0"/>
    <n v="26000"/>
    <n v="58000"/>
    <n v="60000"/>
  </r>
  <r>
    <n v="4376"/>
    <x v="3"/>
    <s v="Victoria"/>
    <n v="2006"/>
    <n v="19"/>
    <s v="Saudi"/>
    <s v="Oily"/>
    <s v="Standard"/>
    <n v="4.5999999999999996"/>
    <s v="Gas"/>
    <x v="0"/>
    <n v="320000"/>
    <s v="Taef"/>
    <x v="3"/>
    <n v="19500"/>
    <n v="58000"/>
    <n v="55000"/>
  </r>
  <r>
    <n v="4377"/>
    <x v="0"/>
    <s v="Yaris"/>
    <n v="2018"/>
    <n v="7"/>
    <s v="Saudi"/>
    <s v="Red"/>
    <s v="Standard"/>
    <n v="1.5"/>
    <s v="Gas"/>
    <x v="0"/>
    <n v="117313"/>
    <s v="Jeddah"/>
    <x v="3"/>
    <n v="32500"/>
    <n v="58000"/>
    <n v="65000"/>
  </r>
  <r>
    <n v="4378"/>
    <x v="0"/>
    <s v="Hiace"/>
    <n v="2015"/>
    <n v="10"/>
    <s v="Gulf Arabic"/>
    <s v="White"/>
    <s v="Semi Full"/>
    <n v="2.7"/>
    <s v="Gas"/>
    <x v="1"/>
    <n v="200000"/>
    <s v="Riyadh"/>
    <x v="0"/>
    <n v="47000"/>
    <n v="58000"/>
    <n v="65000"/>
  </r>
  <r>
    <n v="4379"/>
    <x v="3"/>
    <s v="Taurus"/>
    <n v="2015"/>
    <n v="10"/>
    <s v="Saudi"/>
    <s v="Black"/>
    <s v="Full"/>
    <n v="3"/>
    <s v="Gas"/>
    <x v="0"/>
    <n v="197000"/>
    <s v="Riyadh"/>
    <x v="0"/>
    <n v="58000"/>
    <n v="58000"/>
    <n v="55000"/>
  </r>
  <r>
    <n v="4380"/>
    <x v="4"/>
    <s v="Datsun"/>
    <n v="2015"/>
    <n v="10"/>
    <s v="Saudi"/>
    <s v="White"/>
    <s v="Full"/>
    <n v="2.4"/>
    <s v="Gas"/>
    <x v="1"/>
    <n v="200000"/>
    <s v="Taef"/>
    <x v="3"/>
    <n v="35000"/>
    <n v="58000"/>
    <n v="36500"/>
  </r>
  <r>
    <n v="4381"/>
    <x v="10"/>
    <s v="Senta fe"/>
    <n v="2012"/>
    <n v="13"/>
    <s v="Saudi"/>
    <s v="White"/>
    <s v="Semi Full"/>
    <n v="2.4"/>
    <s v="Gas"/>
    <x v="0"/>
    <n v="126000"/>
    <s v="Al-Namas"/>
    <x v="4"/>
    <n v="42000"/>
    <n v="58000"/>
    <n v="42000"/>
  </r>
  <r>
    <n v="4382"/>
    <x v="0"/>
    <s v="Land Cruiser"/>
    <n v="1988"/>
    <n v="37"/>
    <s v="Saudi"/>
    <s v="Another Color"/>
    <s v="Semi Full"/>
    <n v="4"/>
    <s v="Gas"/>
    <x v="1"/>
    <n v="195000"/>
    <s v="Najran"/>
    <x v="12"/>
    <n v="30000"/>
    <n v="58000"/>
    <n v="65000"/>
  </r>
  <r>
    <n v="4383"/>
    <x v="0"/>
    <s v="Land Cruiser Pickup"/>
    <n v="2016"/>
    <n v="9"/>
    <s v="Gulf Arabic"/>
    <s v="Another Color"/>
    <s v="Semi Full"/>
    <n v="4"/>
    <s v="Gas"/>
    <x v="1"/>
    <n v="214000"/>
    <s v="Dammam"/>
    <x v="1"/>
    <n v="100000"/>
    <n v="58000"/>
    <n v="65000"/>
  </r>
  <r>
    <n v="4384"/>
    <x v="6"/>
    <n v="6"/>
    <n v="2006"/>
    <n v="19"/>
    <s v="Saudi"/>
    <s v="Silver"/>
    <s v="Standard"/>
    <n v="2.5"/>
    <s v="Gas"/>
    <x v="0"/>
    <n v="256000"/>
    <s v="Al-Ahsa"/>
    <x v="1"/>
    <n v="13000"/>
    <n v="58000"/>
    <n v="56000"/>
  </r>
  <r>
    <n v="4385"/>
    <x v="0"/>
    <s v="Camry"/>
    <n v="2013"/>
    <n v="12"/>
    <s v="Saudi"/>
    <s v="White"/>
    <s v="Full"/>
    <n v="2.5"/>
    <s v="Gas"/>
    <x v="1"/>
    <n v="633386"/>
    <s v="Aseer"/>
    <x v="4"/>
    <n v="37000"/>
    <n v="58000"/>
    <n v="65000"/>
  </r>
  <r>
    <n v="4386"/>
    <x v="11"/>
    <s v="Malibu"/>
    <n v="2017"/>
    <n v="8"/>
    <s v="Gulf Arabic"/>
    <s v="White"/>
    <s v="Standard"/>
    <n v="2.4"/>
    <s v="Gas"/>
    <x v="0"/>
    <n v="146000"/>
    <s v="Riyadh"/>
    <x v="0"/>
    <n v="40500"/>
    <n v="58000"/>
    <n v="60000"/>
  </r>
  <r>
    <n v="4387"/>
    <x v="0"/>
    <s v="Camry"/>
    <n v="2009"/>
    <n v="16"/>
    <s v="Saudi"/>
    <s v="Blue"/>
    <s v="Full"/>
    <n v="2.5"/>
    <s v="Gas"/>
    <x v="0"/>
    <n v="317"/>
    <s v="Jeddah"/>
    <x v="3"/>
    <n v="22000"/>
    <n v="58000"/>
    <n v="65000"/>
  </r>
  <r>
    <n v="4388"/>
    <x v="10"/>
    <s v="Sonata"/>
    <n v="2018"/>
    <n v="7"/>
    <s v="Saudi"/>
    <s v="White"/>
    <s v="Semi Full"/>
    <n v="2.4"/>
    <s v="Gas"/>
    <x v="0"/>
    <n v="78000"/>
    <s v="Riyadh"/>
    <x v="0"/>
    <n v="63000"/>
    <n v="58000"/>
    <n v="42000"/>
  </r>
  <r>
    <n v="4389"/>
    <x v="24"/>
    <s v="X"/>
    <n v="2004"/>
    <n v="21"/>
    <s v="Saudi"/>
    <s v="Blue"/>
    <s v="Full"/>
    <n v="3"/>
    <s v="Gas"/>
    <x v="0"/>
    <n v="150"/>
    <s v="Jeddah"/>
    <x v="3"/>
    <n v="16000"/>
    <n v="58000"/>
    <n v="110000"/>
  </r>
  <r>
    <n v="4390"/>
    <x v="3"/>
    <s v="Taurus"/>
    <n v="2016"/>
    <n v="9"/>
    <s v="Other"/>
    <s v="White"/>
    <s v="Full"/>
    <n v="3.5"/>
    <s v="Gas"/>
    <x v="0"/>
    <n v="148000"/>
    <s v="Al-Ahsa"/>
    <x v="1"/>
    <n v="77000"/>
    <n v="58000"/>
    <n v="55000"/>
  </r>
  <r>
    <n v="4391"/>
    <x v="30"/>
    <s v="MKX"/>
    <n v="2017"/>
    <n v="8"/>
    <s v="Saudi"/>
    <s v="Grey"/>
    <s v="Semi Full"/>
    <n v="3.5"/>
    <s v="Gas"/>
    <x v="0"/>
    <n v="75000"/>
    <s v="Al-Ahsa"/>
    <x v="1"/>
    <n v="125000"/>
    <n v="58000"/>
    <n v="99000"/>
  </r>
  <r>
    <n v="4392"/>
    <x v="0"/>
    <s v="Camry"/>
    <n v="2010"/>
    <n v="15"/>
    <s v="Gulf Arabic"/>
    <s v="White"/>
    <s v="Semi Full"/>
    <n v="2.5"/>
    <s v="Gas"/>
    <x v="0"/>
    <n v="145"/>
    <s v="Jeddah"/>
    <x v="3"/>
    <n v="25000"/>
    <n v="58000"/>
    <n v="65000"/>
  </r>
  <r>
    <n v="4393"/>
    <x v="0"/>
    <s v="Prado"/>
    <n v="2018"/>
    <n v="7"/>
    <s v="Gulf Arabic"/>
    <s v="White"/>
    <s v="Semi Full"/>
    <n v="4"/>
    <s v="Gas"/>
    <x v="0"/>
    <n v="86000"/>
    <s v="Riyadh"/>
    <x v="0"/>
    <n v="127000"/>
    <n v="58000"/>
    <n v="65000"/>
  </r>
  <r>
    <n v="4394"/>
    <x v="0"/>
    <s v="Hilux"/>
    <n v="2015"/>
    <n v="10"/>
    <s v="Saudi"/>
    <s v="White"/>
    <s v="Full"/>
    <n v="2.7"/>
    <s v="Gas"/>
    <x v="1"/>
    <n v="180"/>
    <s v="Jazan"/>
    <x v="11"/>
    <n v="50000"/>
    <n v="58000"/>
    <n v="65000"/>
  </r>
  <r>
    <n v="4395"/>
    <x v="10"/>
    <s v="Elantra"/>
    <n v="2019"/>
    <n v="6"/>
    <s v="Saudi"/>
    <s v="White"/>
    <s v="Semi Full"/>
    <n v="1.6"/>
    <s v="Gas"/>
    <x v="0"/>
    <n v="59700"/>
    <s v="Dammam"/>
    <x v="1"/>
    <n v="54500"/>
    <n v="58000"/>
    <n v="42000"/>
  </r>
  <r>
    <n v="4396"/>
    <x v="3"/>
    <s v="Expedition"/>
    <n v="2014"/>
    <n v="11"/>
    <s v="Gulf Arabic"/>
    <s v="Navy"/>
    <s v="Semi Full"/>
    <n v="5.4"/>
    <s v="Gas"/>
    <x v="0"/>
    <n v="132000"/>
    <s v="Riyadh"/>
    <x v="0"/>
    <n v="45000"/>
    <n v="58000"/>
    <n v="55000"/>
  </r>
  <r>
    <n v="4397"/>
    <x v="0"/>
    <s v="Corolla"/>
    <n v="2015"/>
    <n v="10"/>
    <s v="Saudi"/>
    <s v="White"/>
    <s v="Semi Full"/>
    <n v="1.6"/>
    <s v="Gas"/>
    <x v="0"/>
    <n v="84000"/>
    <s v="Dammam"/>
    <x v="1"/>
    <n v="42000"/>
    <n v="58000"/>
    <n v="65000"/>
  </r>
  <r>
    <n v="4398"/>
    <x v="0"/>
    <s v="Corolla"/>
    <n v="2017"/>
    <n v="8"/>
    <s v="Saudi"/>
    <s v="White"/>
    <s v="Standard"/>
    <n v="1.6"/>
    <s v="Gas"/>
    <x v="0"/>
    <n v="110"/>
    <s v="Aseer"/>
    <x v="4"/>
    <n v="46000"/>
    <n v="58000"/>
    <n v="65000"/>
  </r>
  <r>
    <n v="4399"/>
    <x v="4"/>
    <s v="Patrol"/>
    <n v="2004"/>
    <n v="21"/>
    <s v="Saudi"/>
    <s v="White"/>
    <s v="Semi Full"/>
    <n v="4.8"/>
    <s v="Gas"/>
    <x v="1"/>
    <n v="350000"/>
    <s v="Al-Ahsa"/>
    <x v="1"/>
    <n v="25000"/>
    <n v="58000"/>
    <n v="36500"/>
  </r>
  <r>
    <n v="4400"/>
    <x v="8"/>
    <s v="Cadenza"/>
    <n v="2018"/>
    <n v="7"/>
    <s v="Saudi"/>
    <s v="Brown"/>
    <s v="Standard"/>
    <n v="1"/>
    <s v="Gas"/>
    <x v="0"/>
    <n v="74000"/>
    <s v="Riyadh"/>
    <x v="0"/>
    <n v="60000"/>
    <n v="58000"/>
    <n v="40000"/>
  </r>
  <r>
    <n v="4401"/>
    <x v="8"/>
    <s v="Picanto"/>
    <n v="2015"/>
    <n v="10"/>
    <s v="Saudi"/>
    <s v="Grey"/>
    <s v="Standard"/>
    <n v="1"/>
    <s v="Gas"/>
    <x v="0"/>
    <n v="142000"/>
    <s v="Al-Medina"/>
    <x v="2"/>
    <n v="18500"/>
    <n v="58000"/>
    <n v="40000"/>
  </r>
  <r>
    <n v="4402"/>
    <x v="3"/>
    <s v="Taurus"/>
    <n v="2015"/>
    <n v="10"/>
    <s v="Other"/>
    <s v="White"/>
    <s v="Full"/>
    <n v="3.5"/>
    <s v="Gas"/>
    <x v="0"/>
    <n v="121000"/>
    <s v="Dammam"/>
    <x v="1"/>
    <n v="82000"/>
    <n v="58000"/>
    <n v="55000"/>
  </r>
  <r>
    <n v="4403"/>
    <x v="6"/>
    <s v="CX3"/>
    <n v="2018"/>
    <n v="7"/>
    <s v="Saudi"/>
    <s v="White"/>
    <s v="Standard"/>
    <n v="3"/>
    <s v="Gas"/>
    <x v="0"/>
    <n v="39000"/>
    <s v="Riyadh"/>
    <x v="0"/>
    <n v="58000"/>
    <n v="58000"/>
    <n v="56000"/>
  </r>
  <r>
    <n v="4404"/>
    <x v="0"/>
    <s v="Hiace"/>
    <n v="2016"/>
    <n v="9"/>
    <s v="Gulf Arabic"/>
    <s v="White"/>
    <s v="Semi Full"/>
    <n v="2.7"/>
    <s v="Gas"/>
    <x v="1"/>
    <n v="168000"/>
    <s v="Riyadh"/>
    <x v="0"/>
    <n v="47000"/>
    <n v="58000"/>
    <n v="65000"/>
  </r>
  <r>
    <n v="4405"/>
    <x v="10"/>
    <s v="Accent"/>
    <n v="2017"/>
    <n v="8"/>
    <s v="Saudi"/>
    <s v="White"/>
    <s v="Standard"/>
    <n v="1.4"/>
    <s v="Gas"/>
    <x v="0"/>
    <n v="91000"/>
    <s v="Riyadh"/>
    <x v="0"/>
    <n v="30000"/>
    <n v="58000"/>
    <n v="42000"/>
  </r>
  <r>
    <n v="4406"/>
    <x v="21"/>
    <s v="Charger"/>
    <n v="2014"/>
    <n v="11"/>
    <s v="Other"/>
    <s v="Silver"/>
    <s v="Full"/>
    <n v="3.6"/>
    <s v="Gas"/>
    <x v="0"/>
    <n v="180000"/>
    <s v="Jeddah"/>
    <x v="3"/>
    <n v="35000"/>
    <n v="58000"/>
    <n v="71000"/>
  </r>
  <r>
    <n v="4407"/>
    <x v="33"/>
    <s v="C300"/>
    <n v="2017"/>
    <n v="8"/>
    <s v="Saudi"/>
    <s v="Black"/>
    <s v="Standard"/>
    <n v="3.6"/>
    <s v="Gas"/>
    <x v="0"/>
    <n v="133000"/>
    <s v="Riyadh"/>
    <x v="0"/>
    <n v="70000"/>
    <n v="58000"/>
    <n v="70000"/>
  </r>
  <r>
    <n v="4408"/>
    <x v="15"/>
    <s v="Dokker"/>
    <n v="2019"/>
    <n v="6"/>
    <s v="Saudi"/>
    <s v="White"/>
    <s v="Standard"/>
    <n v="1.6"/>
    <s v="Gas"/>
    <x v="1"/>
    <n v="78000"/>
    <s v="Riyadh"/>
    <x v="0"/>
    <n v="28000"/>
    <n v="58000"/>
    <n v="26000"/>
  </r>
  <r>
    <n v="4409"/>
    <x v="0"/>
    <s v="Land Cruiser Pickup"/>
    <n v="2016"/>
    <n v="9"/>
    <s v="Gulf Arabic"/>
    <s v="Another Color"/>
    <s v="Semi Full"/>
    <n v="4"/>
    <s v="Gas"/>
    <x v="1"/>
    <n v="223000"/>
    <s v="Dammam"/>
    <x v="1"/>
    <n v="95000"/>
    <n v="58000"/>
    <n v="65000"/>
  </r>
  <r>
    <n v="4410"/>
    <x v="10"/>
    <s v="Elantra"/>
    <n v="2017"/>
    <n v="8"/>
    <s v="Saudi"/>
    <s v="Silver"/>
    <s v="Standard"/>
    <n v="2"/>
    <s v="Gas"/>
    <x v="0"/>
    <n v="96000"/>
    <s v="Riyadh"/>
    <x v="0"/>
    <n v="43000"/>
    <n v="58000"/>
    <n v="42000"/>
  </r>
  <r>
    <n v="4411"/>
    <x v="10"/>
    <s v="Sonata"/>
    <n v="2018"/>
    <n v="7"/>
    <s v="Saudi"/>
    <s v="Another Color"/>
    <s v="Standard"/>
    <n v="2.4"/>
    <s v="Gas"/>
    <x v="0"/>
    <n v="68000"/>
    <s v="Riyadh"/>
    <x v="0"/>
    <n v="53000"/>
    <n v="58000"/>
    <n v="42000"/>
  </r>
  <r>
    <n v="4412"/>
    <x v="10"/>
    <s v="Tuscani"/>
    <n v="2016"/>
    <n v="9"/>
    <s v="Saudi"/>
    <s v="Red"/>
    <s v="Semi Full"/>
    <n v="2"/>
    <s v="Gas"/>
    <x v="0"/>
    <n v="95000"/>
    <s v="Riyadh"/>
    <x v="0"/>
    <n v="55000"/>
    <n v="58000"/>
    <n v="42000"/>
  </r>
  <r>
    <n v="4413"/>
    <x v="10"/>
    <s v="Accent"/>
    <n v="2018"/>
    <n v="7"/>
    <s v="Saudi"/>
    <s v="Grey"/>
    <s v="Standard"/>
    <n v="1.6"/>
    <s v="Gas"/>
    <x v="0"/>
    <n v="114000"/>
    <s v="Qassim"/>
    <x v="6"/>
    <n v="37000"/>
    <n v="58000"/>
    <n v="42000"/>
  </r>
  <r>
    <n v="4414"/>
    <x v="4"/>
    <s v="Datsun"/>
    <n v="2015"/>
    <n v="10"/>
    <s v="Saudi"/>
    <s v="White"/>
    <s v="Full"/>
    <n v="1.1000000000000001"/>
    <s v="Gas"/>
    <x v="1"/>
    <n v="215267"/>
    <s v="Tabouk"/>
    <x v="5"/>
    <n v="31000"/>
    <n v="58000"/>
    <n v="36500"/>
  </r>
  <r>
    <n v="4415"/>
    <x v="10"/>
    <s v="Elantra"/>
    <n v="2018"/>
    <n v="7"/>
    <s v="Saudi"/>
    <s v="White"/>
    <s v="Standard"/>
    <n v="2"/>
    <s v="Gas"/>
    <x v="0"/>
    <n v="170000"/>
    <s v="Al-Jouf"/>
    <x v="9"/>
    <n v="43000"/>
    <n v="58000"/>
    <n v="42000"/>
  </r>
  <r>
    <n v="4416"/>
    <x v="0"/>
    <s v="Camry"/>
    <n v="2013"/>
    <n v="12"/>
    <s v="Saudi"/>
    <s v="Another Color"/>
    <s v="Standard"/>
    <n v="2.5"/>
    <s v="Gas"/>
    <x v="0"/>
    <n v="376580"/>
    <s v="Jazan"/>
    <x v="11"/>
    <n v="28000"/>
    <n v="58000"/>
    <n v="65000"/>
  </r>
  <r>
    <n v="4417"/>
    <x v="0"/>
    <s v="Land Cruiser"/>
    <n v="2019"/>
    <n v="6"/>
    <s v="Gulf Arabic"/>
    <s v="White"/>
    <s v="Full"/>
    <n v="4"/>
    <s v="Gas"/>
    <x v="0"/>
    <n v="106665"/>
    <s v="Jeddah"/>
    <x v="3"/>
    <n v="205000"/>
    <n v="58000"/>
    <n v="65000"/>
  </r>
  <r>
    <n v="4418"/>
    <x v="1"/>
    <s v="ES"/>
    <n v="2019"/>
    <n v="6"/>
    <s v="Gulf Arabic"/>
    <s v="Black"/>
    <s v="Standard"/>
    <n v="3.5"/>
    <s v="Gas"/>
    <x v="0"/>
    <n v="39000"/>
    <s v="Riyadh"/>
    <x v="0"/>
    <n v="150000"/>
    <n v="58000"/>
    <n v="142000"/>
  </r>
  <r>
    <n v="4419"/>
    <x v="0"/>
    <s v="Corolla"/>
    <n v="2018"/>
    <n v="7"/>
    <s v="Saudi"/>
    <s v="Silver"/>
    <s v="Standard"/>
    <n v="1.6"/>
    <s v="Gas"/>
    <x v="0"/>
    <n v="90084"/>
    <s v="Riyadh"/>
    <x v="0"/>
    <n v="50000"/>
    <n v="58000"/>
    <n v="65000"/>
  </r>
  <r>
    <n v="4420"/>
    <x v="10"/>
    <s v="Azera"/>
    <n v="2021"/>
    <n v="4"/>
    <s v="Saudi"/>
    <s v="White"/>
    <s v="Standard"/>
    <n v="3.5"/>
    <s v="Gas"/>
    <x v="0"/>
    <n v="11000"/>
    <s v="Sakaka"/>
    <x v="9"/>
    <n v="120000"/>
    <n v="58000"/>
    <n v="42000"/>
  </r>
  <r>
    <n v="4421"/>
    <x v="22"/>
    <s v="Tiguan"/>
    <n v="2012"/>
    <n v="13"/>
    <s v="Other"/>
    <s v="White"/>
    <s v="Full"/>
    <n v="2"/>
    <s v="Gas"/>
    <x v="0"/>
    <n v="240000"/>
    <s v="Jeddah"/>
    <x v="3"/>
    <n v="25000"/>
    <n v="58000"/>
    <n v="49500"/>
  </r>
  <r>
    <n v="4422"/>
    <x v="3"/>
    <s v="F150"/>
    <n v="2016"/>
    <n v="9"/>
    <s v="Saudi"/>
    <s v="White"/>
    <s v="Semi Full"/>
    <n v="5"/>
    <s v="Gas"/>
    <x v="0"/>
    <n v="138"/>
    <s v="Riyadh"/>
    <x v="0"/>
    <n v="90000"/>
    <n v="58000"/>
    <n v="55000"/>
  </r>
  <r>
    <n v="4423"/>
    <x v="0"/>
    <s v="Camry"/>
    <n v="2011"/>
    <n v="14"/>
    <s v="Saudi"/>
    <s v="Silver"/>
    <s v="Semi Full"/>
    <n v="2.4"/>
    <s v="Gas"/>
    <x v="1"/>
    <n v="85000"/>
    <s v="Aseer"/>
    <x v="4"/>
    <n v="52000"/>
    <n v="58000"/>
    <n v="65000"/>
  </r>
  <r>
    <n v="4424"/>
    <x v="1"/>
    <s v="LX"/>
    <n v="2018"/>
    <n v="7"/>
    <s v="Saudi"/>
    <s v="Navy"/>
    <s v="Full"/>
    <n v="5.7"/>
    <s v="Gas"/>
    <x v="0"/>
    <n v="95000"/>
    <s v="Jeddah"/>
    <x v="3"/>
    <n v="355000"/>
    <n v="58000"/>
    <n v="142000"/>
  </r>
  <r>
    <n v="4425"/>
    <x v="1"/>
    <s v="ES"/>
    <n v="2019"/>
    <n v="6"/>
    <s v="Gulf Arabic"/>
    <s v="Black"/>
    <s v="Standard"/>
    <n v="3.5"/>
    <s v="Gas"/>
    <x v="0"/>
    <n v="33000"/>
    <s v="Riyadh"/>
    <x v="0"/>
    <n v="150000"/>
    <n v="58000"/>
    <n v="142000"/>
  </r>
  <r>
    <n v="4426"/>
    <x v="10"/>
    <s v="Sonata"/>
    <n v="2016"/>
    <n v="9"/>
    <s v="Other"/>
    <s v="Black"/>
    <s v="Semi Full"/>
    <n v="1.6"/>
    <s v="Diesel"/>
    <x v="0"/>
    <n v="180000"/>
    <s v="Jeddah"/>
    <x v="3"/>
    <n v="55000"/>
    <n v="58000"/>
    <n v="42000"/>
  </r>
  <r>
    <n v="4427"/>
    <x v="9"/>
    <s v="D'max"/>
    <n v="2001"/>
    <n v="24"/>
    <s v="Other"/>
    <s v="White"/>
    <s v="Full"/>
    <n v="1"/>
    <s v="Diesel"/>
    <x v="1"/>
    <n v="1000"/>
    <s v="Jeddah"/>
    <x v="3"/>
    <n v="7000"/>
    <n v="58000"/>
    <n v="28000"/>
  </r>
  <r>
    <n v="4428"/>
    <x v="10"/>
    <s v="Sonata"/>
    <n v="2018"/>
    <n v="7"/>
    <s v="Saudi"/>
    <s v="White"/>
    <s v="Semi Full"/>
    <n v="2"/>
    <s v="Gas"/>
    <x v="0"/>
    <n v="116000"/>
    <s v="Riyadh"/>
    <x v="0"/>
    <n v="55000"/>
    <n v="58000"/>
    <n v="42000"/>
  </r>
  <r>
    <n v="4429"/>
    <x v="8"/>
    <s v="Optima"/>
    <n v="2017"/>
    <n v="8"/>
    <s v="Saudi"/>
    <s v="Black"/>
    <s v="Semi Full"/>
    <n v="2.4"/>
    <s v="Gas"/>
    <x v="0"/>
    <n v="245000"/>
    <s v="Riyadh"/>
    <x v="0"/>
    <n v="45000"/>
    <n v="58000"/>
    <n v="40000"/>
  </r>
  <r>
    <n v="4430"/>
    <x v="25"/>
    <s v="L200"/>
    <n v="2012"/>
    <n v="13"/>
    <s v="Saudi"/>
    <s v="White"/>
    <s v="Semi Full"/>
    <n v="4.2"/>
    <s v="Gas"/>
    <x v="1"/>
    <n v="20000"/>
    <s v="Jazan"/>
    <x v="11"/>
    <n v="20000"/>
    <n v="58000"/>
    <n v="54000"/>
  </r>
  <r>
    <n v="4431"/>
    <x v="11"/>
    <s v="Tahoe"/>
    <n v="2007"/>
    <n v="18"/>
    <s v="Saudi"/>
    <s v="White"/>
    <s v="Full"/>
    <n v="5.3"/>
    <s v="Gas"/>
    <x v="0"/>
    <n v="35000"/>
    <s v="Tabouk"/>
    <x v="5"/>
    <n v="35000"/>
    <n v="58000"/>
    <n v="60000"/>
  </r>
  <r>
    <n v="4432"/>
    <x v="11"/>
    <s v="Tahoe"/>
    <n v="2011"/>
    <n v="14"/>
    <s v="Saudi"/>
    <s v="Black"/>
    <s v="Standard"/>
    <n v="5.3"/>
    <s v="Gas"/>
    <x v="0"/>
    <n v="250000"/>
    <s v="Al-Ahsa"/>
    <x v="1"/>
    <n v="40000"/>
    <n v="58000"/>
    <n v="60000"/>
  </r>
  <r>
    <n v="4433"/>
    <x v="10"/>
    <s v="Accent"/>
    <n v="2016"/>
    <n v="9"/>
    <s v="Saudi"/>
    <s v="White"/>
    <s v="Standard"/>
    <n v="1.4"/>
    <s v="Gas"/>
    <x v="0"/>
    <n v="178000"/>
    <s v="Dammam"/>
    <x v="1"/>
    <n v="25000"/>
    <n v="58000"/>
    <n v="42000"/>
  </r>
  <r>
    <n v="4434"/>
    <x v="10"/>
    <s v="Sonata"/>
    <n v="2019"/>
    <n v="6"/>
    <s v="Saudi"/>
    <s v="Silver"/>
    <s v="Standard"/>
    <n v="2.4"/>
    <s v="Gas"/>
    <x v="0"/>
    <n v="110875"/>
    <s v="Riyadh"/>
    <x v="0"/>
    <n v="57000"/>
    <n v="58000"/>
    <n v="42000"/>
  </r>
  <r>
    <n v="4435"/>
    <x v="25"/>
    <s v="Pajero"/>
    <n v="2018"/>
    <n v="7"/>
    <s v="Saudi"/>
    <s v="White"/>
    <s v="Full"/>
    <n v="3.8"/>
    <s v="Gas"/>
    <x v="0"/>
    <n v="62000"/>
    <s v="Aseer"/>
    <x v="4"/>
    <n v="82000"/>
    <n v="58000"/>
    <n v="54000"/>
  </r>
  <r>
    <n v="4436"/>
    <x v="20"/>
    <n v="6"/>
    <n v="2019"/>
    <n v="6"/>
    <s v="Saudi"/>
    <s v="Red"/>
    <s v="Full"/>
    <n v="2"/>
    <s v="Gas"/>
    <x v="0"/>
    <n v="107"/>
    <s v="Jeddah"/>
    <x v="3"/>
    <n v="50000"/>
    <n v="58000"/>
    <n v="48000"/>
  </r>
  <r>
    <n v="4437"/>
    <x v="11"/>
    <s v="Caprice"/>
    <n v="1995"/>
    <n v="30"/>
    <s v="Other"/>
    <s v="White"/>
    <s v="Full"/>
    <n v="5.5"/>
    <s v="Gas"/>
    <x v="0"/>
    <n v="252"/>
    <s v="Riyadh"/>
    <x v="0"/>
    <n v="4500"/>
    <n v="58000"/>
    <n v="60000"/>
  </r>
  <r>
    <n v="4438"/>
    <x v="0"/>
    <s v="Land Cruiser"/>
    <n v="2018"/>
    <n v="7"/>
    <s v="Saudi"/>
    <s v="White"/>
    <s v="Full"/>
    <n v="5.7"/>
    <s v="Gas"/>
    <x v="0"/>
    <n v="142000"/>
    <s v="Jeddah"/>
    <x v="3"/>
    <n v="245000"/>
    <n v="58000"/>
    <n v="65000"/>
  </r>
  <r>
    <n v="4439"/>
    <x v="1"/>
    <s v="RX"/>
    <n v="2013"/>
    <n v="12"/>
    <s v="Gulf Arabic"/>
    <s v="White"/>
    <s v="Full"/>
    <n v="3.5"/>
    <s v="Gas"/>
    <x v="0"/>
    <n v="190000"/>
    <s v="Riyadh"/>
    <x v="0"/>
    <n v="85000"/>
    <n v="58000"/>
    <n v="142000"/>
  </r>
  <r>
    <n v="4440"/>
    <x v="11"/>
    <s v="Tahoe"/>
    <n v="2013"/>
    <n v="12"/>
    <s v="Saudi"/>
    <s v="Silver"/>
    <s v="Semi Full"/>
    <n v="5.7"/>
    <s v="Gas"/>
    <x v="0"/>
    <n v="200000"/>
    <s v="Riyadh"/>
    <x v="0"/>
    <n v="57000"/>
    <n v="58000"/>
    <n v="60000"/>
  </r>
  <r>
    <n v="4441"/>
    <x v="10"/>
    <s v="Sonata"/>
    <n v="2018"/>
    <n v="7"/>
    <s v="Saudi"/>
    <s v="Grey"/>
    <s v="Standard"/>
    <n v="2.4"/>
    <s v="Gas"/>
    <x v="0"/>
    <n v="84655"/>
    <s v="Riyadh"/>
    <x v="0"/>
    <n v="61500"/>
    <n v="58000"/>
    <n v="42000"/>
  </r>
  <r>
    <n v="4442"/>
    <x v="10"/>
    <s v="Senta fe"/>
    <n v="2009"/>
    <n v="16"/>
    <s v="Saudi"/>
    <s v="Silver"/>
    <s v="Full"/>
    <n v="2.7"/>
    <s v="Gas"/>
    <x v="0"/>
    <n v="260000"/>
    <s v="Riyadh"/>
    <x v="0"/>
    <n v="21000"/>
    <n v="58000"/>
    <n v="42000"/>
  </r>
  <r>
    <n v="4443"/>
    <x v="10"/>
    <s v="Elantra"/>
    <n v="2017"/>
    <n v="8"/>
    <s v="Saudi"/>
    <s v="Grey"/>
    <s v="Semi Full"/>
    <n v="2"/>
    <s v="Gas"/>
    <x v="0"/>
    <n v="159000"/>
    <s v="Riyadh"/>
    <x v="0"/>
    <n v="39000"/>
    <n v="58000"/>
    <n v="42000"/>
  </r>
  <r>
    <n v="4444"/>
    <x v="0"/>
    <s v="Furniture"/>
    <n v="2020"/>
    <n v="5"/>
    <s v="Saudi"/>
    <s v="Silver"/>
    <s v="Full"/>
    <n v="4"/>
    <s v="Gas"/>
    <x v="0"/>
    <n v="20000"/>
    <s v="Riyadh"/>
    <x v="0"/>
    <n v="130000"/>
    <n v="58000"/>
    <n v="65000"/>
  </r>
  <r>
    <n v="4445"/>
    <x v="4"/>
    <s v="Sunny"/>
    <n v="2017"/>
    <n v="8"/>
    <s v="Saudi"/>
    <s v="Black"/>
    <s v="Standard"/>
    <n v="1.5"/>
    <s v="Gas"/>
    <x v="0"/>
    <n v="158218"/>
    <s v="Riyadh"/>
    <x v="0"/>
    <n v="24500"/>
    <n v="58000"/>
    <n v="36500"/>
  </r>
  <r>
    <n v="4446"/>
    <x v="3"/>
    <s v="Flex"/>
    <n v="2010"/>
    <n v="15"/>
    <s v="Other"/>
    <s v="Black"/>
    <s v="Standard"/>
    <n v="3.5"/>
    <s v="Gas"/>
    <x v="0"/>
    <n v="248000"/>
    <s v="Al-Medina"/>
    <x v="2"/>
    <n v="20000"/>
    <n v="58000"/>
    <n v="55000"/>
  </r>
  <r>
    <n v="4447"/>
    <x v="6"/>
    <s v="CX5"/>
    <n v="2019"/>
    <n v="6"/>
    <s v="Saudi"/>
    <s v="White"/>
    <s v="Standard"/>
    <n v="2.5"/>
    <s v="Gas"/>
    <x v="0"/>
    <n v="84000"/>
    <s v="Hail"/>
    <x v="8"/>
    <n v="75000"/>
    <n v="58000"/>
    <n v="56000"/>
  </r>
  <r>
    <n v="4448"/>
    <x v="11"/>
    <s v="Malibu"/>
    <n v="2017"/>
    <n v="8"/>
    <s v="Gulf Arabic"/>
    <s v="White"/>
    <s v="Standard"/>
    <n v="2.4"/>
    <s v="Gas"/>
    <x v="0"/>
    <n v="117000"/>
    <s v="Riyadh"/>
    <x v="0"/>
    <n v="45000"/>
    <n v="58000"/>
    <n v="60000"/>
  </r>
  <r>
    <n v="4449"/>
    <x v="7"/>
    <s v="E"/>
    <n v="2015"/>
    <n v="10"/>
    <s v="Saudi"/>
    <s v="White"/>
    <s v="Full"/>
    <n v="2.7"/>
    <s v="Gas"/>
    <x v="0"/>
    <n v="23000"/>
    <s v="Jeddah"/>
    <x v="3"/>
    <n v="129000"/>
    <n v="58000"/>
    <n v="145000"/>
  </r>
  <r>
    <n v="4450"/>
    <x v="5"/>
    <s v="Suburban"/>
    <n v="2006"/>
    <n v="19"/>
    <s v="Saudi"/>
    <s v="Black"/>
    <s v="Standard"/>
    <n v="2"/>
    <s v="Gas"/>
    <x v="0"/>
    <n v="230000"/>
    <s v="Makkah"/>
    <x v="3"/>
    <n v="29000"/>
    <n v="58000"/>
    <n v="72000"/>
  </r>
  <r>
    <n v="4451"/>
    <x v="7"/>
    <s v="C"/>
    <n v="2018"/>
    <n v="7"/>
    <s v="Saudi"/>
    <s v="White"/>
    <s v="Full"/>
    <n v="4"/>
    <s v="Gas"/>
    <x v="0"/>
    <n v="33000"/>
    <s v="Dammam"/>
    <x v="1"/>
    <n v="330000"/>
    <n v="58000"/>
    <n v="145000"/>
  </r>
  <r>
    <n v="4452"/>
    <x v="0"/>
    <s v="Land Cruiser"/>
    <n v="2010"/>
    <n v="15"/>
    <s v="Saudi"/>
    <s v="White"/>
    <s v="Full"/>
    <n v="4.5999999999999996"/>
    <s v="Gas"/>
    <x v="0"/>
    <n v="344000"/>
    <s v="Riyadh"/>
    <x v="0"/>
    <n v="88000"/>
    <n v="58000"/>
    <n v="65000"/>
  </r>
  <r>
    <n v="4453"/>
    <x v="0"/>
    <s v="Land Cruiser"/>
    <n v="2007"/>
    <n v="18"/>
    <s v="Saudi"/>
    <s v="White"/>
    <s v="Full"/>
    <n v="4.5"/>
    <s v="Gas"/>
    <x v="0"/>
    <n v="315000"/>
    <s v="Dammam"/>
    <x v="1"/>
    <n v="63000"/>
    <n v="58000"/>
    <n v="65000"/>
  </r>
  <r>
    <n v="4454"/>
    <x v="21"/>
    <s v="Charger"/>
    <n v="2016"/>
    <n v="9"/>
    <s v="Saudi"/>
    <s v="Grey"/>
    <s v="Standard"/>
    <n v="1"/>
    <s v="Gas"/>
    <x v="0"/>
    <n v="151000"/>
    <s v="Riyadh"/>
    <x v="0"/>
    <n v="69000"/>
    <n v="58000"/>
    <n v="71000"/>
  </r>
  <r>
    <n v="4455"/>
    <x v="7"/>
    <s v="C"/>
    <n v="2016"/>
    <n v="9"/>
    <s v="Other"/>
    <s v="White"/>
    <s v="Full"/>
    <n v="2"/>
    <s v="Gas"/>
    <x v="0"/>
    <n v="84000"/>
    <s v="Dammam"/>
    <x v="1"/>
    <n v="129000"/>
    <n v="58000"/>
    <n v="145000"/>
  </r>
  <r>
    <n v="4456"/>
    <x v="0"/>
    <s v="Prado"/>
    <n v="2018"/>
    <n v="7"/>
    <s v="Gulf Arabic"/>
    <s v="White"/>
    <s v="Semi Full"/>
    <n v="4"/>
    <s v="Gas"/>
    <x v="0"/>
    <n v="19000"/>
    <s v="Dammam"/>
    <x v="1"/>
    <n v="143000"/>
    <n v="58000"/>
    <n v="65000"/>
  </r>
  <r>
    <n v="4457"/>
    <x v="3"/>
    <s v="Ranger"/>
    <n v="2015"/>
    <n v="10"/>
    <s v="Saudi"/>
    <s v="Black"/>
    <s v="Full"/>
    <n v="3.2"/>
    <s v="Diesel"/>
    <x v="1"/>
    <n v="145000"/>
    <s v="Aseer"/>
    <x v="4"/>
    <n v="65000"/>
    <n v="58000"/>
    <n v="55000"/>
  </r>
  <r>
    <n v="4458"/>
    <x v="5"/>
    <s v="Yukon"/>
    <n v="2015"/>
    <n v="10"/>
    <s v="Saudi"/>
    <s v="White"/>
    <s v="Full"/>
    <n v="5.3"/>
    <s v="Gas"/>
    <x v="0"/>
    <n v="200000"/>
    <s v="Dammam"/>
    <x v="1"/>
    <n v="150000"/>
    <n v="58000"/>
    <n v="72000"/>
  </r>
  <r>
    <n v="4459"/>
    <x v="2"/>
    <s v="Grand Cherokee"/>
    <n v="2014"/>
    <n v="11"/>
    <s v="Saudi"/>
    <s v="Silver"/>
    <s v="Semi Full"/>
    <n v="3.6"/>
    <s v="Gas"/>
    <x v="0"/>
    <n v="245000"/>
    <s v="Al-Namas"/>
    <x v="4"/>
    <n v="55000"/>
    <n v="58000"/>
    <n v="83000"/>
  </r>
  <r>
    <n v="4460"/>
    <x v="11"/>
    <s v="Impala"/>
    <n v="2019"/>
    <n v="6"/>
    <s v="Saudi"/>
    <s v="White"/>
    <s v="Standard"/>
    <n v="3.6"/>
    <s v="Gas"/>
    <x v="0"/>
    <n v="178000"/>
    <s v="Riyadh"/>
    <x v="0"/>
    <n v="67000"/>
    <n v="58000"/>
    <n v="60000"/>
  </r>
  <r>
    <n v="4461"/>
    <x v="8"/>
    <s v="Cerato"/>
    <n v="2012"/>
    <n v="13"/>
    <s v="Other"/>
    <s v="White"/>
    <s v="Standard"/>
    <n v="1.6"/>
    <s v="Gas"/>
    <x v="0"/>
    <n v="312287"/>
    <s v="Riyadh"/>
    <x v="0"/>
    <n v="17000"/>
    <n v="58000"/>
    <n v="40000"/>
  </r>
  <r>
    <n v="4462"/>
    <x v="0"/>
    <s v="Corolla"/>
    <n v="2018"/>
    <n v="7"/>
    <s v="Saudi"/>
    <s v="White"/>
    <s v="Standard"/>
    <n v="1.6"/>
    <s v="Gas"/>
    <x v="0"/>
    <n v="89000"/>
    <s v="Dammam"/>
    <x v="1"/>
    <n v="45000"/>
    <n v="58000"/>
    <n v="65000"/>
  </r>
  <r>
    <n v="4463"/>
    <x v="2"/>
    <s v="Grand Cherokee"/>
    <n v="2020"/>
    <n v="5"/>
    <s v="Saudi"/>
    <s v="Blue"/>
    <s v="Full"/>
    <n v="3.6"/>
    <s v="Gas"/>
    <x v="0"/>
    <n v="52000"/>
    <s v="Khobar"/>
    <x v="1"/>
    <n v="162000"/>
    <n v="58000"/>
    <n v="83000"/>
  </r>
  <r>
    <n v="4464"/>
    <x v="10"/>
    <s v="Kona"/>
    <n v="2020"/>
    <n v="5"/>
    <s v="Saudi"/>
    <s v="White"/>
    <s v="Standard"/>
    <n v="2"/>
    <s v="Gas"/>
    <x v="0"/>
    <n v="10239"/>
    <s v="Riyadh"/>
    <x v="0"/>
    <n v="66500"/>
    <n v="58000"/>
    <n v="42000"/>
  </r>
  <r>
    <n v="4465"/>
    <x v="11"/>
    <s v="Impala"/>
    <n v="2014"/>
    <n v="11"/>
    <s v="Saudi"/>
    <s v="Navy"/>
    <s v="Semi Full"/>
    <n v="3.6"/>
    <s v="Gas"/>
    <x v="0"/>
    <n v="80000"/>
    <s v="Riyadh"/>
    <x v="0"/>
    <n v="45000"/>
    <n v="58000"/>
    <n v="60000"/>
  </r>
  <r>
    <n v="4466"/>
    <x v="24"/>
    <s v="X"/>
    <n v="2011"/>
    <n v="14"/>
    <s v="Other"/>
    <s v="Brown"/>
    <s v="Full"/>
    <n v="3"/>
    <s v="Gas"/>
    <x v="0"/>
    <n v="290"/>
    <s v="Riyadh"/>
    <x v="0"/>
    <n v="48000"/>
    <n v="58000"/>
    <n v="110000"/>
  </r>
  <r>
    <n v="4467"/>
    <x v="8"/>
    <s v="Cerato"/>
    <n v="2017"/>
    <n v="8"/>
    <s v="Saudi"/>
    <s v="White"/>
    <s v="Semi Full"/>
    <n v="1.6"/>
    <s v="Gas"/>
    <x v="0"/>
    <n v="76000"/>
    <s v="Riyadh"/>
    <x v="0"/>
    <n v="38000"/>
    <n v="58000"/>
    <n v="40000"/>
  </r>
  <r>
    <n v="4468"/>
    <x v="26"/>
    <s v="Range Rover"/>
    <n v="2019"/>
    <n v="6"/>
    <s v="Saudi"/>
    <s v="Black"/>
    <s v="Full"/>
    <n v="5.6"/>
    <s v="Gas"/>
    <x v="0"/>
    <n v="36000"/>
    <s v="Riyadh"/>
    <x v="0"/>
    <n v="520000"/>
    <n v="58000"/>
    <n v="242500"/>
  </r>
  <r>
    <n v="4469"/>
    <x v="0"/>
    <s v="FJ"/>
    <n v="2013"/>
    <n v="12"/>
    <s v="Saudi"/>
    <s v="Bronze"/>
    <s v="Full"/>
    <n v="1"/>
    <s v="Gas"/>
    <x v="0"/>
    <n v="296000"/>
    <s v="Riyadh"/>
    <x v="0"/>
    <n v="79000"/>
    <n v="58000"/>
    <n v="65000"/>
  </r>
  <r>
    <n v="4470"/>
    <x v="3"/>
    <s v="Ranger"/>
    <n v="2011"/>
    <n v="14"/>
    <s v="Other"/>
    <s v="White"/>
    <s v="Standard"/>
    <n v="2.2000000000000002"/>
    <s v="Gas"/>
    <x v="1"/>
    <n v="150000"/>
    <s v="Riyadh"/>
    <x v="0"/>
    <n v="20000"/>
    <n v="58000"/>
    <n v="55000"/>
  </r>
  <r>
    <n v="4471"/>
    <x v="38"/>
    <s v="Ghost"/>
    <n v="2013"/>
    <n v="12"/>
    <s v="Gulf Arabic"/>
    <s v="White"/>
    <s v="Full"/>
    <n v="6"/>
    <s v="Gas"/>
    <x v="0"/>
    <n v="24000"/>
    <s v="Riyadh"/>
    <x v="0"/>
    <n v="700000"/>
    <n v="58000"/>
    <n v="560000"/>
  </r>
  <r>
    <n v="4472"/>
    <x v="0"/>
    <s v="Corolla"/>
    <n v="2013"/>
    <n v="12"/>
    <s v="Saudi"/>
    <s v="White"/>
    <s v="Semi Full"/>
    <n v="1.6"/>
    <s v="Gas"/>
    <x v="0"/>
    <n v="296"/>
    <s v="Jazan"/>
    <x v="11"/>
    <n v="30000"/>
    <n v="58000"/>
    <n v="65000"/>
  </r>
  <r>
    <n v="4473"/>
    <x v="4"/>
    <s v="Sunny"/>
    <n v="2018"/>
    <n v="7"/>
    <s v="Saudi"/>
    <s v="White"/>
    <s v="Standard"/>
    <n v="1.5"/>
    <s v="Gas"/>
    <x v="0"/>
    <n v="92904"/>
    <s v="Riyadh"/>
    <x v="0"/>
    <n v="25000"/>
    <n v="58000"/>
    <n v="36500"/>
  </r>
  <r>
    <n v="4474"/>
    <x v="7"/>
    <s v="S"/>
    <n v="2014"/>
    <n v="11"/>
    <s v="Saudi"/>
    <s v="Black"/>
    <s v="Full"/>
    <n v="3"/>
    <s v="Gas"/>
    <x v="0"/>
    <n v="90000"/>
    <s v="Riyadh"/>
    <x v="0"/>
    <n v="220000"/>
    <n v="58000"/>
    <n v="145000"/>
  </r>
  <r>
    <n v="4475"/>
    <x v="0"/>
    <s v="Furniture"/>
    <n v="2010"/>
    <n v="15"/>
    <s v="Gulf Arabic"/>
    <s v="Green"/>
    <s v="Semi Full"/>
    <n v="2.7"/>
    <s v="Gas"/>
    <x v="1"/>
    <n v="200000"/>
    <s v="Makkah"/>
    <x v="3"/>
    <n v="36000"/>
    <n v="58000"/>
    <n v="65000"/>
  </r>
  <r>
    <n v="4476"/>
    <x v="1"/>
    <s v="ES"/>
    <n v="2007"/>
    <n v="18"/>
    <s v="Other"/>
    <s v="Black"/>
    <s v="Full"/>
    <n v="6.1"/>
    <s v="Gas"/>
    <x v="0"/>
    <n v="240000"/>
    <s v="Khobar"/>
    <x v="1"/>
    <n v="24000"/>
    <n v="58000"/>
    <n v="142000"/>
  </r>
  <r>
    <n v="4477"/>
    <x v="39"/>
    <s v="D-MAX"/>
    <n v="2016"/>
    <n v="9"/>
    <s v="Saudi"/>
    <s v="White"/>
    <s v="Standard"/>
    <n v="2.5"/>
    <s v="Diesel"/>
    <x v="1"/>
    <n v="147"/>
    <s v="Aseer"/>
    <x v="4"/>
    <n v="55000"/>
    <n v="58000"/>
    <n v="55500"/>
  </r>
  <r>
    <n v="4478"/>
    <x v="11"/>
    <s v="Tahoe"/>
    <n v="2008"/>
    <n v="17"/>
    <s v="Other"/>
    <s v="Black"/>
    <s v="Full"/>
    <n v="3.9"/>
    <s v="Gas"/>
    <x v="0"/>
    <n v="300"/>
    <s v="Aseer"/>
    <x v="4"/>
    <n v="29000"/>
    <n v="58000"/>
    <n v="60000"/>
  </r>
  <r>
    <n v="4479"/>
    <x v="11"/>
    <s v="Tahoe"/>
    <n v="2015"/>
    <n v="10"/>
    <s v="Other"/>
    <s v="White"/>
    <s v="Full"/>
    <n v="5.3"/>
    <s v="Gas"/>
    <x v="0"/>
    <n v="193000"/>
    <s v="Dammam"/>
    <x v="1"/>
    <n v="118000"/>
    <n v="58000"/>
    <n v="60000"/>
  </r>
  <r>
    <n v="4480"/>
    <x v="10"/>
    <s v="Azera"/>
    <n v="2018"/>
    <n v="7"/>
    <s v="Saudi"/>
    <s v="Another Color"/>
    <s v="Full"/>
    <n v="3.5"/>
    <s v="Gas"/>
    <x v="0"/>
    <n v="127000"/>
    <s v="Riyadh"/>
    <x v="0"/>
    <n v="82000"/>
    <n v="58000"/>
    <n v="42000"/>
  </r>
  <r>
    <n v="4481"/>
    <x v="10"/>
    <s v="Sonata"/>
    <n v="2016"/>
    <n v="9"/>
    <s v="Saudi"/>
    <s v="White"/>
    <s v="Standard"/>
    <n v="2.4"/>
    <s v="Gas"/>
    <x v="0"/>
    <n v="10600"/>
    <s v="Makkah"/>
    <x v="3"/>
    <n v="33000"/>
    <n v="58000"/>
    <n v="42000"/>
  </r>
  <r>
    <n v="4482"/>
    <x v="0"/>
    <s v="Yaris"/>
    <n v="2018"/>
    <n v="7"/>
    <s v="Saudi"/>
    <s v="Silver"/>
    <s v="Standard"/>
    <n v="1.5"/>
    <s v="Gas"/>
    <x v="0"/>
    <n v="131099"/>
    <s v="Jeddah"/>
    <x v="3"/>
    <n v="36500"/>
    <n v="58000"/>
    <n v="65000"/>
  </r>
  <r>
    <n v="4483"/>
    <x v="0"/>
    <s v="Furniture"/>
    <n v="2020"/>
    <n v="5"/>
    <s v="Saudi"/>
    <s v="Grey"/>
    <s v="Semi Full"/>
    <n v="4"/>
    <s v="Gas"/>
    <x v="0"/>
    <n v="3000"/>
    <s v="Dammam"/>
    <x v="1"/>
    <n v="135000"/>
    <n v="58000"/>
    <n v="65000"/>
  </r>
  <r>
    <n v="4484"/>
    <x v="5"/>
    <s v="Yukon"/>
    <n v="2013"/>
    <n v="12"/>
    <s v="Saudi"/>
    <s v="White"/>
    <s v="Full"/>
    <n v="2.7"/>
    <s v="Gas"/>
    <x v="0"/>
    <n v="300"/>
    <s v="Jeddah"/>
    <x v="3"/>
    <n v="55000"/>
    <n v="58000"/>
    <n v="72000"/>
  </r>
  <r>
    <n v="4485"/>
    <x v="4"/>
    <s v="Datsun"/>
    <n v="2015"/>
    <n v="10"/>
    <s v="Other"/>
    <s v="White"/>
    <s v="Semi Full"/>
    <n v="2.4"/>
    <s v="Gas"/>
    <x v="1"/>
    <n v="108500"/>
    <s v="Riyadh"/>
    <x v="0"/>
    <n v="27500"/>
    <n v="58000"/>
    <n v="36500"/>
  </r>
  <r>
    <n v="4486"/>
    <x v="0"/>
    <s v="Corolla"/>
    <n v="2018"/>
    <n v="7"/>
    <s v="Saudi"/>
    <s v="White"/>
    <s v="Standard"/>
    <n v="1.6"/>
    <s v="Gas"/>
    <x v="0"/>
    <n v="45370"/>
    <s v="Dammam"/>
    <x v="1"/>
    <n v="49000"/>
    <n v="58000"/>
    <n v="65000"/>
  </r>
  <r>
    <n v="4487"/>
    <x v="25"/>
    <s v="Pajero"/>
    <n v="2015"/>
    <n v="10"/>
    <s v="Saudi"/>
    <s v="Another Color"/>
    <s v="Standard"/>
    <n v="3.5"/>
    <s v="Gas"/>
    <x v="0"/>
    <n v="98000"/>
    <s v="Qassim"/>
    <x v="6"/>
    <n v="60000"/>
    <n v="58000"/>
    <n v="54000"/>
  </r>
  <r>
    <n v="4488"/>
    <x v="7"/>
    <s v="S"/>
    <n v="1980"/>
    <n v="45"/>
    <s v="Other"/>
    <s v="White"/>
    <s v="Standard"/>
    <n v="3"/>
    <s v="Gas"/>
    <x v="0"/>
    <n v="160000"/>
    <s v="Riyadh"/>
    <x v="0"/>
    <n v="40000"/>
    <n v="58000"/>
    <n v="145000"/>
  </r>
  <r>
    <n v="4489"/>
    <x v="5"/>
    <s v="Yukon"/>
    <n v="2014"/>
    <n v="11"/>
    <s v="Saudi"/>
    <s v="Black"/>
    <s v="Full"/>
    <n v="5.3"/>
    <s v="Gas"/>
    <x v="0"/>
    <n v="242000"/>
    <s v="Dammam"/>
    <x v="1"/>
    <n v="73000"/>
    <n v="58000"/>
    <n v="72000"/>
  </r>
  <r>
    <n v="4490"/>
    <x v="7"/>
    <s v="C"/>
    <n v="2017"/>
    <n v="8"/>
    <s v="Other"/>
    <s v="White"/>
    <s v="Full"/>
    <n v="2"/>
    <s v="Gas"/>
    <x v="0"/>
    <n v="50000"/>
    <s v="Dammam"/>
    <x v="1"/>
    <n v="175000"/>
    <n v="58000"/>
    <n v="145000"/>
  </r>
  <r>
    <n v="4491"/>
    <x v="13"/>
    <s v="City"/>
    <n v="2016"/>
    <n v="9"/>
    <s v="Gulf Arabic"/>
    <s v="Brown"/>
    <s v="Full"/>
    <n v="4"/>
    <s v="Gas"/>
    <x v="0"/>
    <n v="51000"/>
    <s v="Riyadh"/>
    <x v="0"/>
    <n v="43000"/>
    <n v="58000"/>
    <n v="60500"/>
  </r>
  <r>
    <n v="4492"/>
    <x v="8"/>
    <s v="Cadenza"/>
    <n v="2017"/>
    <n v="8"/>
    <s v="Saudi"/>
    <s v="Grey"/>
    <s v="Full"/>
    <n v="3.5"/>
    <s v="Gas"/>
    <x v="0"/>
    <n v="179000"/>
    <s v="Riyadh"/>
    <x v="0"/>
    <n v="73000"/>
    <n v="58000"/>
    <n v="40000"/>
  </r>
  <r>
    <n v="4493"/>
    <x v="19"/>
    <s v="Eado"/>
    <n v="2020"/>
    <n v="5"/>
    <s v="Saudi"/>
    <s v="Brown"/>
    <s v="Standard"/>
    <n v="1.6"/>
    <s v="Gas"/>
    <x v="0"/>
    <n v="84000"/>
    <s v="Riyadh"/>
    <x v="0"/>
    <n v="42500"/>
    <n v="58000"/>
    <n v="44000"/>
  </r>
  <r>
    <n v="4494"/>
    <x v="1"/>
    <s v="GS"/>
    <n v="2017"/>
    <n v="8"/>
    <s v="Gulf Arabic"/>
    <s v="Black"/>
    <s v="Full"/>
    <n v="3.5"/>
    <s v="Gas"/>
    <x v="0"/>
    <n v="78000"/>
    <s v="Riyadh"/>
    <x v="0"/>
    <n v="170000"/>
    <n v="58000"/>
    <n v="142000"/>
  </r>
  <r>
    <n v="4495"/>
    <x v="11"/>
    <s v="Tahoe"/>
    <n v="2016"/>
    <n v="9"/>
    <s v="Saudi"/>
    <s v="Red"/>
    <s v="Semi Full"/>
    <n v="5.3"/>
    <s v="Gas"/>
    <x v="0"/>
    <n v="131929"/>
    <s v="Riyadh"/>
    <x v="0"/>
    <n v="116500"/>
    <n v="58000"/>
    <n v="60000"/>
  </r>
  <r>
    <n v="4496"/>
    <x v="32"/>
    <s v="Fleetwood"/>
    <n v="1991"/>
    <n v="34"/>
    <s v="Other"/>
    <s v="Brown"/>
    <s v="Full"/>
    <n v="5.7"/>
    <s v="Gas"/>
    <x v="0"/>
    <n v="91000"/>
    <s v="Al-Ahsa"/>
    <x v="1"/>
    <n v="65000"/>
    <n v="58000"/>
    <n v="130000"/>
  </r>
  <r>
    <n v="4497"/>
    <x v="2"/>
    <s v="Wrangler"/>
    <n v="2017"/>
    <n v="8"/>
    <s v="Gulf Arabic"/>
    <s v="Green"/>
    <s v="Full"/>
    <n v="3.6"/>
    <s v="Gas"/>
    <x v="0"/>
    <n v="42000"/>
    <s v="Riyadh"/>
    <x v="0"/>
    <n v="110000"/>
    <n v="58000"/>
    <n v="83000"/>
  </r>
  <r>
    <n v="4498"/>
    <x v="24"/>
    <s v="The 7"/>
    <n v="2008"/>
    <n v="17"/>
    <s v="Saudi"/>
    <s v="Black"/>
    <s v="Semi Full"/>
    <n v="2"/>
    <s v="Gas"/>
    <x v="0"/>
    <n v="176000"/>
    <s v="Al-Medina"/>
    <x v="2"/>
    <n v="26000"/>
    <n v="58000"/>
    <n v="110000"/>
  </r>
  <r>
    <n v="4499"/>
    <x v="5"/>
    <s v="Yukon"/>
    <n v="2010"/>
    <n v="15"/>
    <s v="Saudi"/>
    <s v="Black"/>
    <s v="Standard"/>
    <n v="5.3"/>
    <s v="Gas"/>
    <x v="0"/>
    <n v="379538"/>
    <s v="Jeddah"/>
    <x v="3"/>
    <n v="65000"/>
    <n v="58000"/>
    <n v="72000"/>
  </r>
  <r>
    <n v="4500"/>
    <x v="11"/>
    <s v="Blazer"/>
    <n v="2008"/>
    <n v="17"/>
    <s v="Saudi"/>
    <s v="Another Color"/>
    <s v="Full"/>
    <n v="3.6"/>
    <s v="Gas"/>
    <x v="0"/>
    <n v="220000"/>
    <s v="Jeddah"/>
    <x v="3"/>
    <n v="18000"/>
    <n v="58000"/>
    <n v="60000"/>
  </r>
  <r>
    <n v="4501"/>
    <x v="13"/>
    <s v="Civic"/>
    <n v="2017"/>
    <n v="8"/>
    <s v="Saudi"/>
    <s v="Silver"/>
    <s v="Standard"/>
    <n v="1.6"/>
    <s v="Gas"/>
    <x v="0"/>
    <n v="122"/>
    <s v="Jeddah"/>
    <x v="3"/>
    <n v="43000"/>
    <n v="58000"/>
    <n v="60500"/>
  </r>
  <r>
    <n v="4502"/>
    <x v="25"/>
    <s v="L200"/>
    <n v="2020"/>
    <n v="5"/>
    <s v="Saudi"/>
    <s v="White"/>
    <s v="Standard"/>
    <n v="2.5"/>
    <s v="Diesel"/>
    <x v="1"/>
    <n v="197"/>
    <s v="Jeddah"/>
    <x v="3"/>
    <n v="71000"/>
    <n v="58000"/>
    <n v="54000"/>
  </r>
  <r>
    <n v="4503"/>
    <x v="10"/>
    <s v="Elantra"/>
    <n v="2019"/>
    <n v="6"/>
    <s v="Saudi"/>
    <s v="Silver"/>
    <s v="Standard"/>
    <n v="2"/>
    <s v="Gas"/>
    <x v="0"/>
    <n v="70568"/>
    <s v="Riyadh"/>
    <x v="0"/>
    <n v="51500"/>
    <n v="58000"/>
    <n v="42000"/>
  </r>
  <r>
    <n v="4504"/>
    <x v="8"/>
    <s v="Rio"/>
    <n v="2017"/>
    <n v="8"/>
    <s v="Other"/>
    <s v="Black"/>
    <s v="Standard"/>
    <n v="1.4"/>
    <s v="Gas"/>
    <x v="0"/>
    <n v="147000"/>
    <s v="Jeddah"/>
    <x v="3"/>
    <n v="26000"/>
    <n v="58000"/>
    <n v="40000"/>
  </r>
  <r>
    <n v="4505"/>
    <x v="8"/>
    <s v="Rio"/>
    <n v="2019"/>
    <n v="6"/>
    <s v="Saudi"/>
    <s v="Silver"/>
    <s v="Standard"/>
    <n v="1.4"/>
    <s v="Gas"/>
    <x v="0"/>
    <n v="55000"/>
    <s v="Makkah"/>
    <x v="3"/>
    <n v="36000"/>
    <n v="58000"/>
    <n v="40000"/>
  </r>
  <r>
    <n v="4506"/>
    <x v="41"/>
    <s v="Other"/>
    <n v="1980"/>
    <n v="45"/>
    <s v="Other"/>
    <s v="Yellow"/>
    <s v="Standard"/>
    <n v="2.4"/>
    <s v="Diesel"/>
    <x v="1"/>
    <n v="2500"/>
    <s v="Qassim"/>
    <x v="6"/>
    <n v="220000"/>
    <n v="58000"/>
    <n v="32500"/>
  </r>
  <r>
    <n v="4507"/>
    <x v="10"/>
    <s v="Elantra"/>
    <n v="2016"/>
    <n v="9"/>
    <s v="Other"/>
    <s v="Silver"/>
    <s v="Full"/>
    <n v="1.6"/>
    <s v="Diesel"/>
    <x v="0"/>
    <n v="87000"/>
    <s v="Al-Medina"/>
    <x v="2"/>
    <n v="42000"/>
    <n v="58000"/>
    <n v="42000"/>
  </r>
  <r>
    <n v="4508"/>
    <x v="8"/>
    <s v="Cadenza"/>
    <n v="2017"/>
    <n v="8"/>
    <s v="Saudi"/>
    <s v="Silver"/>
    <s v="Standard"/>
    <n v="3.3"/>
    <s v="Gas"/>
    <x v="0"/>
    <n v="83000"/>
    <s v="Riyadh"/>
    <x v="0"/>
    <n v="50000"/>
    <n v="58000"/>
    <n v="40000"/>
  </r>
  <r>
    <n v="4509"/>
    <x v="10"/>
    <s v="Elantra"/>
    <n v="2017"/>
    <n v="8"/>
    <s v="Saudi"/>
    <s v="Silver"/>
    <s v="Standard"/>
    <n v="2"/>
    <s v="Gas"/>
    <x v="0"/>
    <n v="126009"/>
    <s v="Riyadh"/>
    <x v="0"/>
    <n v="40500"/>
    <n v="58000"/>
    <n v="42000"/>
  </r>
  <r>
    <n v="4510"/>
    <x v="10"/>
    <s v="Sonata"/>
    <n v="2020"/>
    <n v="5"/>
    <s v="Saudi"/>
    <s v="Grey"/>
    <s v="Standard"/>
    <n v="2.4"/>
    <s v="Gas"/>
    <x v="0"/>
    <n v="100"/>
    <s v="Jeddah"/>
    <x v="3"/>
    <n v="72910"/>
    <n v="58000"/>
    <n v="42000"/>
  </r>
  <r>
    <n v="4511"/>
    <x v="15"/>
    <s v="Duster"/>
    <n v="2017"/>
    <n v="8"/>
    <s v="Saudi"/>
    <s v="Silver"/>
    <s v="Standard"/>
    <n v="2"/>
    <s v="Gas"/>
    <x v="0"/>
    <n v="83000"/>
    <s v="Riyadh"/>
    <x v="0"/>
    <n v="26000"/>
    <n v="58000"/>
    <n v="26000"/>
  </r>
  <r>
    <n v="4512"/>
    <x v="0"/>
    <s v="Hilux"/>
    <n v="1997"/>
    <n v="28"/>
    <s v="Saudi"/>
    <s v="White"/>
    <s v="Standard"/>
    <n v="2.7"/>
    <s v="Gas"/>
    <x v="1"/>
    <n v="30000"/>
    <s v="Al-Medina"/>
    <x v="2"/>
    <n v="13000"/>
    <n v="58000"/>
    <n v="65000"/>
  </r>
  <r>
    <n v="4513"/>
    <x v="4"/>
    <s v="Altima"/>
    <n v="2006"/>
    <n v="19"/>
    <s v="Saudi"/>
    <s v="Bronze"/>
    <s v="Semi Full"/>
    <n v="2.5"/>
    <s v="Gas"/>
    <x v="0"/>
    <n v="392000"/>
    <s v="Riyadh"/>
    <x v="0"/>
    <n v="12000"/>
    <n v="58000"/>
    <n v="36500"/>
  </r>
  <r>
    <n v="4514"/>
    <x v="7"/>
    <s v="C"/>
    <n v="2018"/>
    <n v="7"/>
    <s v="Other"/>
    <s v="Black"/>
    <s v="Full"/>
    <n v="2"/>
    <s v="Gas"/>
    <x v="0"/>
    <n v="70000"/>
    <s v="Jeddah"/>
    <x v="3"/>
    <n v="177000"/>
    <n v="58000"/>
    <n v="145000"/>
  </r>
  <r>
    <n v="4515"/>
    <x v="26"/>
    <s v="Range Rover"/>
    <n v="2006"/>
    <n v="19"/>
    <s v="Saudi"/>
    <s v="White"/>
    <s v="Full"/>
    <n v="5"/>
    <s v="Gas"/>
    <x v="0"/>
    <n v="300000"/>
    <s v="Tabouk"/>
    <x v="5"/>
    <n v="25000"/>
    <n v="58000"/>
    <n v="242500"/>
  </r>
  <r>
    <n v="4516"/>
    <x v="0"/>
    <s v="Prado"/>
    <n v="2021"/>
    <n v="4"/>
    <s v="Saudi"/>
    <s v="White"/>
    <s v="Semi Full"/>
    <n v="2.7"/>
    <s v="Gas"/>
    <x v="0"/>
    <n v="4600"/>
    <s v="Hafar Al-Batin"/>
    <x v="1"/>
    <n v="150000"/>
    <n v="58000"/>
    <n v="65000"/>
  </r>
  <r>
    <n v="4517"/>
    <x v="0"/>
    <s v="Hilux"/>
    <n v="1995"/>
    <n v="30"/>
    <s v="Saudi"/>
    <s v="White"/>
    <s v="Full"/>
    <n v="2.7"/>
    <s v="Gas"/>
    <x v="1"/>
    <n v="900000"/>
    <s v="Jeddah"/>
    <x v="3"/>
    <n v="14000"/>
    <n v="58000"/>
    <n v="65000"/>
  </r>
  <r>
    <n v="4518"/>
    <x v="54"/>
    <s v="GTB 599 Fiorano"/>
    <n v="2008"/>
    <n v="17"/>
    <s v="Saudi"/>
    <s v="Red"/>
    <s v="Full"/>
    <n v="6"/>
    <s v="Gas"/>
    <x v="0"/>
    <n v="59000"/>
    <s v="Dammam"/>
    <x v="1"/>
    <n v="280000"/>
    <n v="58000"/>
    <n v="280000"/>
  </r>
  <r>
    <n v="4519"/>
    <x v="6"/>
    <s v="CX9"/>
    <n v="2020"/>
    <n v="5"/>
    <s v="Saudi"/>
    <s v="White"/>
    <s v="Standard"/>
    <n v="2.5"/>
    <s v="Gas"/>
    <x v="0"/>
    <n v="20000"/>
    <s v="Jeddah"/>
    <x v="3"/>
    <n v="115000"/>
    <n v="58000"/>
    <n v="56000"/>
  </r>
  <r>
    <n v="4520"/>
    <x v="1"/>
    <s v="LS"/>
    <n v="2012"/>
    <n v="13"/>
    <s v="Saudi"/>
    <s v="Grey"/>
    <s v="Full"/>
    <n v="1.8"/>
    <s v="Gas"/>
    <x v="0"/>
    <n v="150000"/>
    <s v="Taef"/>
    <x v="3"/>
    <n v="95000"/>
    <n v="58000"/>
    <n v="142000"/>
  </r>
  <r>
    <n v="4521"/>
    <x v="10"/>
    <s v="Sonata"/>
    <n v="2019"/>
    <n v="6"/>
    <s v="Saudi"/>
    <s v="Grey"/>
    <s v="Standard"/>
    <n v="2.4"/>
    <s v="Gas"/>
    <x v="0"/>
    <n v="113057"/>
    <s v="Riyadh"/>
    <x v="0"/>
    <n v="62500"/>
    <n v="58000"/>
    <n v="42000"/>
  </r>
  <r>
    <n v="4522"/>
    <x v="10"/>
    <s v="Sonata"/>
    <n v="2020"/>
    <n v="5"/>
    <s v="Saudi"/>
    <s v="Red"/>
    <s v="Standard"/>
    <n v="2.4"/>
    <s v="Gas"/>
    <x v="0"/>
    <n v="100"/>
    <s v="Jeddah"/>
    <x v="3"/>
    <n v="72910"/>
    <n v="58000"/>
    <n v="42000"/>
  </r>
  <r>
    <n v="4523"/>
    <x v="0"/>
    <s v="Furniture"/>
    <n v="2015"/>
    <n v="10"/>
    <s v="Saudi"/>
    <s v="White"/>
    <s v="Semi Full"/>
    <n v="2.7"/>
    <s v="Gas"/>
    <x v="0"/>
    <n v="300"/>
    <s v="Al-Medina"/>
    <x v="2"/>
    <n v="52000"/>
    <n v="58000"/>
    <n v="65000"/>
  </r>
  <r>
    <n v="4524"/>
    <x v="22"/>
    <s v="Beetle"/>
    <n v="2015"/>
    <n v="10"/>
    <s v="Saudi"/>
    <s v="Blue"/>
    <s v="Full"/>
    <n v="6"/>
    <s v="Gas"/>
    <x v="0"/>
    <n v="130000"/>
    <s v="Makkah"/>
    <x v="3"/>
    <n v="55000"/>
    <n v="58000"/>
    <n v="49500"/>
  </r>
  <r>
    <n v="4525"/>
    <x v="8"/>
    <s v="Cerato"/>
    <n v="2016"/>
    <n v="9"/>
    <s v="Other"/>
    <s v="Grey"/>
    <s v="Semi Full"/>
    <n v="1.6"/>
    <s v="Diesel"/>
    <x v="0"/>
    <n v="88000"/>
    <s v="Qassim"/>
    <x v="6"/>
    <n v="44000"/>
    <n v="58000"/>
    <n v="40000"/>
  </r>
  <r>
    <n v="4526"/>
    <x v="5"/>
    <s v="Yukon"/>
    <n v="2013"/>
    <n v="12"/>
    <s v="Saudi"/>
    <s v="White"/>
    <s v="Full"/>
    <n v="5.3"/>
    <s v="Gas"/>
    <x v="0"/>
    <n v="19400"/>
    <s v="Yanbu"/>
    <x v="2"/>
    <n v="95000"/>
    <n v="58000"/>
    <n v="72000"/>
  </r>
  <r>
    <n v="4527"/>
    <x v="11"/>
    <s v="Caprice"/>
    <n v="2015"/>
    <n v="10"/>
    <s v="Saudi"/>
    <s v="Black"/>
    <s v="Standard"/>
    <n v="6"/>
    <s v="Gas"/>
    <x v="0"/>
    <n v="264000"/>
    <s v="Riyadh"/>
    <x v="0"/>
    <n v="69000"/>
    <n v="58000"/>
    <n v="60000"/>
  </r>
  <r>
    <n v="4528"/>
    <x v="5"/>
    <s v="Yukon"/>
    <n v="2016"/>
    <n v="9"/>
    <s v="Saudi"/>
    <s v="Brown"/>
    <s v="Semi Full"/>
    <n v="5.7"/>
    <s v="Gas"/>
    <x v="0"/>
    <n v="48000"/>
    <s v="Riyadh"/>
    <x v="0"/>
    <n v="150000"/>
    <n v="58000"/>
    <n v="72000"/>
  </r>
  <r>
    <n v="4529"/>
    <x v="24"/>
    <s v="The 7"/>
    <n v="2018"/>
    <n v="7"/>
    <s v="Saudi"/>
    <s v="White"/>
    <s v="Semi Full"/>
    <n v="3.6"/>
    <s v="Gas"/>
    <x v="0"/>
    <n v="36000"/>
    <s v="Riyadh"/>
    <x v="0"/>
    <n v="230000"/>
    <n v="58000"/>
    <n v="110000"/>
  </r>
  <r>
    <n v="4530"/>
    <x v="6"/>
    <n v="3"/>
    <n v="2015"/>
    <n v="10"/>
    <s v="Saudi"/>
    <s v="Red"/>
    <s v="Full"/>
    <n v="2"/>
    <s v="Gas"/>
    <x v="0"/>
    <n v="74000"/>
    <s v="Jeddah"/>
    <x v="3"/>
    <n v="55000"/>
    <n v="58000"/>
    <n v="56000"/>
  </r>
  <r>
    <n v="4531"/>
    <x v="3"/>
    <s v="Marquis"/>
    <n v="2009"/>
    <n v="16"/>
    <s v="Other"/>
    <s v="Black"/>
    <s v="Full"/>
    <n v="4.5999999999999996"/>
    <s v="Gas"/>
    <x v="0"/>
    <n v="274000"/>
    <s v="Jazan"/>
    <x v="11"/>
    <n v="35500"/>
    <n v="58000"/>
    <n v="55000"/>
  </r>
  <r>
    <n v="4532"/>
    <x v="26"/>
    <s v="Range Rover"/>
    <n v="2010"/>
    <n v="15"/>
    <s v="Saudi"/>
    <s v="White"/>
    <s v="Full"/>
    <n v="5"/>
    <s v="Gas"/>
    <x v="0"/>
    <n v="188000"/>
    <s v="Al-Medina"/>
    <x v="2"/>
    <n v="62000"/>
    <n v="58000"/>
    <n v="242500"/>
  </r>
  <r>
    <n v="4533"/>
    <x v="4"/>
    <s v="Datsun"/>
    <n v="2013"/>
    <n v="12"/>
    <s v="Gulf Arabic"/>
    <s v="White"/>
    <s v="Standard"/>
    <n v="1.7"/>
    <s v="Gas"/>
    <x v="1"/>
    <n v="273778"/>
    <s v="Al-Ahsa"/>
    <x v="1"/>
    <n v="32000"/>
    <n v="58000"/>
    <n v="36500"/>
  </r>
  <r>
    <n v="4534"/>
    <x v="1"/>
    <s v="LS"/>
    <n v="2008"/>
    <n v="17"/>
    <s v="Saudi"/>
    <s v="Navy"/>
    <s v="Full"/>
    <n v="4.5999999999999996"/>
    <s v="Gas"/>
    <x v="0"/>
    <n v="299000"/>
    <s v="Dammam"/>
    <x v="1"/>
    <n v="38000"/>
    <n v="58000"/>
    <n v="142000"/>
  </r>
  <r>
    <n v="4535"/>
    <x v="20"/>
    <n v="360"/>
    <n v="2019"/>
    <n v="6"/>
    <s v="Saudi"/>
    <s v="Bronze"/>
    <s v="Full"/>
    <n v="1.2"/>
    <s v="Gas"/>
    <x v="0"/>
    <n v="24000"/>
    <s v="Jeddah"/>
    <x v="3"/>
    <n v="36000"/>
    <n v="58000"/>
    <n v="48000"/>
  </r>
  <r>
    <n v="4536"/>
    <x v="7"/>
    <s v="Viano"/>
    <n v="2013"/>
    <n v="12"/>
    <s v="Saudi"/>
    <s v="Black"/>
    <s v="Semi Full"/>
    <n v="3.5"/>
    <s v="Gas"/>
    <x v="0"/>
    <n v="154000"/>
    <s v="Jeddah"/>
    <x v="3"/>
    <n v="45000"/>
    <n v="58000"/>
    <n v="145000"/>
  </r>
  <r>
    <n v="4537"/>
    <x v="13"/>
    <s v="Accord"/>
    <n v="2018"/>
    <n v="7"/>
    <s v="Saudi"/>
    <s v="Silver"/>
    <s v="Full"/>
    <n v="1.5"/>
    <s v="Gas"/>
    <x v="0"/>
    <n v="70000"/>
    <s v="Al-Medina"/>
    <x v="2"/>
    <n v="96000"/>
    <n v="58000"/>
    <n v="60500"/>
  </r>
  <r>
    <n v="4538"/>
    <x v="22"/>
    <s v="Jetta"/>
    <n v="2017"/>
    <n v="8"/>
    <s v="Saudi"/>
    <s v="White"/>
    <s v="Full"/>
    <n v="2.5"/>
    <s v="Gas"/>
    <x v="0"/>
    <n v="82000"/>
    <s v="Riyadh"/>
    <x v="0"/>
    <n v="54000"/>
    <n v="58000"/>
    <n v="49500"/>
  </r>
  <r>
    <n v="4539"/>
    <x v="11"/>
    <s v="Tahoe"/>
    <n v="2021"/>
    <n v="4"/>
    <s v="Saudi"/>
    <s v="Bronze"/>
    <s v="Semi Full"/>
    <n v="5.3"/>
    <s v="Gas"/>
    <x v="0"/>
    <n v="700"/>
    <s v="Dammam"/>
    <x v="1"/>
    <n v="229000"/>
    <n v="58000"/>
    <n v="60000"/>
  </r>
  <r>
    <n v="4540"/>
    <x v="13"/>
    <s v="Accord"/>
    <n v="2016"/>
    <n v="9"/>
    <s v="Gulf Arabic"/>
    <s v="Black"/>
    <s v="Semi Full"/>
    <n v="2.4"/>
    <s v="Gas"/>
    <x v="0"/>
    <n v="68000"/>
    <s v="Riyadh"/>
    <x v="0"/>
    <n v="66000"/>
    <n v="58000"/>
    <n v="60500"/>
  </r>
  <r>
    <n v="4541"/>
    <x v="10"/>
    <s v="Sonata"/>
    <n v="2018"/>
    <n v="7"/>
    <s v="Saudi"/>
    <s v="Black"/>
    <s v="Semi Full"/>
    <n v="2.4"/>
    <s v="Gas"/>
    <x v="0"/>
    <n v="84795"/>
    <s v="Riyadh"/>
    <x v="0"/>
    <n v="69500"/>
    <n v="58000"/>
    <n v="42000"/>
  </r>
  <r>
    <n v="4542"/>
    <x v="4"/>
    <s v="Maxima"/>
    <n v="2017"/>
    <n v="8"/>
    <s v="Saudi"/>
    <s v="Brown"/>
    <s v="Semi Full"/>
    <n v="1"/>
    <s v="Gas"/>
    <x v="0"/>
    <n v="121000"/>
    <s v="Riyadh"/>
    <x v="0"/>
    <n v="64000"/>
    <n v="58000"/>
    <n v="36500"/>
  </r>
  <r>
    <n v="4543"/>
    <x v="5"/>
    <s v="Yukon"/>
    <n v="2015"/>
    <n v="10"/>
    <s v="Saudi"/>
    <s v="White"/>
    <s v="Full"/>
    <n v="4.8"/>
    <s v="Gas"/>
    <x v="0"/>
    <n v="320000"/>
    <s v="Aseer"/>
    <x v="4"/>
    <n v="120000"/>
    <n v="58000"/>
    <n v="72000"/>
  </r>
  <r>
    <n v="4544"/>
    <x v="8"/>
    <s v="Rio"/>
    <n v="2017"/>
    <n v="8"/>
    <s v="Saudi"/>
    <s v="White"/>
    <s v="Standard"/>
    <n v="1.4"/>
    <s v="Gas"/>
    <x v="0"/>
    <n v="131000"/>
    <s v="Riyadh"/>
    <x v="0"/>
    <n v="25500"/>
    <n v="58000"/>
    <n v="40000"/>
  </r>
  <r>
    <n v="4545"/>
    <x v="11"/>
    <s v="Caprice"/>
    <n v="2008"/>
    <n v="17"/>
    <s v="Saudi"/>
    <s v="White"/>
    <s v="Semi Full"/>
    <n v="3.5"/>
    <s v="Gas"/>
    <x v="0"/>
    <n v="255000"/>
    <s v="Dammam"/>
    <x v="1"/>
    <n v="25000"/>
    <n v="58000"/>
    <n v="60000"/>
  </r>
  <r>
    <n v="4546"/>
    <x v="45"/>
    <s v="Cadillac"/>
    <n v="1995"/>
    <n v="30"/>
    <s v="Saudi"/>
    <s v="Red"/>
    <s v="Full"/>
    <n v="8"/>
    <s v="Gas"/>
    <x v="0"/>
    <n v="119"/>
    <s v="Riyadh"/>
    <x v="0"/>
    <n v="25000"/>
    <n v="58000"/>
    <n v="33500"/>
  </r>
  <r>
    <n v="4547"/>
    <x v="10"/>
    <s v="Senta fe"/>
    <n v="2015"/>
    <n v="10"/>
    <s v="Saudi"/>
    <s v="White"/>
    <s v="Full"/>
    <n v="3.3"/>
    <s v="Gas"/>
    <x v="0"/>
    <n v="246000"/>
    <s v="Khobar"/>
    <x v="1"/>
    <n v="60000"/>
    <n v="58000"/>
    <n v="42000"/>
  </r>
  <r>
    <n v="4548"/>
    <x v="8"/>
    <s v="Cerato"/>
    <n v="2010"/>
    <n v="15"/>
    <s v="Saudi"/>
    <s v="Silver"/>
    <s v="Full"/>
    <n v="1.6"/>
    <s v="Gas"/>
    <x v="0"/>
    <n v="293300"/>
    <s v="Jeddah"/>
    <x v="3"/>
    <n v="13500"/>
    <n v="58000"/>
    <n v="40000"/>
  </r>
  <r>
    <n v="4549"/>
    <x v="6"/>
    <s v="CX3"/>
    <n v="2020"/>
    <n v="5"/>
    <s v="Gulf Arabic"/>
    <s v="Grey"/>
    <s v="Semi Full"/>
    <n v="2"/>
    <s v="Gas"/>
    <x v="0"/>
    <n v="5000"/>
    <s v="Riyadh"/>
    <x v="0"/>
    <n v="55000"/>
    <n v="58000"/>
    <n v="56000"/>
  </r>
  <r>
    <n v="4550"/>
    <x v="33"/>
    <s v="C300"/>
    <n v="2018"/>
    <n v="7"/>
    <s v="Gulf Arabic"/>
    <s v="Black"/>
    <s v="Full"/>
    <n v="5.7"/>
    <s v="Gas"/>
    <x v="0"/>
    <n v="49000"/>
    <s v="Riyadh"/>
    <x v="0"/>
    <n v="135000"/>
    <n v="58000"/>
    <n v="70000"/>
  </r>
  <r>
    <n v="4551"/>
    <x v="2"/>
    <s v="Grand Cherokee"/>
    <n v="2014"/>
    <n v="11"/>
    <s v="Saudi"/>
    <s v="White"/>
    <s v="Standard"/>
    <n v="5.7"/>
    <s v="Gas"/>
    <x v="0"/>
    <n v="233000"/>
    <s v="Abha"/>
    <x v="7"/>
    <n v="50000"/>
    <n v="58000"/>
    <n v="83000"/>
  </r>
  <r>
    <n v="4552"/>
    <x v="0"/>
    <s v="Land Cruiser"/>
    <n v="2006"/>
    <n v="19"/>
    <s v="Saudi"/>
    <s v="Another Color"/>
    <s v="Full"/>
    <n v="4.5"/>
    <s v="Gas"/>
    <x v="0"/>
    <n v="215000"/>
    <s v="Dammam"/>
    <x v="1"/>
    <n v="79000"/>
    <n v="58000"/>
    <n v="65000"/>
  </r>
  <r>
    <n v="4553"/>
    <x v="23"/>
    <s v="A7"/>
    <n v="2016"/>
    <n v="9"/>
    <s v="Saudi"/>
    <s v="Grey"/>
    <s v="Full"/>
    <n v="3"/>
    <s v="Gas"/>
    <x v="0"/>
    <n v="130000"/>
    <s v="Dammam"/>
    <x v="1"/>
    <n v="125000"/>
    <n v="58000"/>
    <n v="91000"/>
  </r>
  <r>
    <n v="4554"/>
    <x v="7"/>
    <s v="E"/>
    <n v="2020"/>
    <n v="5"/>
    <s v="Saudi"/>
    <s v="White"/>
    <s v="Full"/>
    <n v="2"/>
    <s v="Gas"/>
    <x v="0"/>
    <n v="16000"/>
    <s v="Dammam"/>
    <x v="1"/>
    <n v="265000"/>
    <n v="58000"/>
    <n v="145000"/>
  </r>
  <r>
    <n v="4555"/>
    <x v="13"/>
    <s v="Odyssey"/>
    <n v="2016"/>
    <n v="9"/>
    <s v="Saudi"/>
    <s v="White"/>
    <s v="Semi Full"/>
    <n v="3.5"/>
    <s v="Gas"/>
    <x v="0"/>
    <n v="339000"/>
    <s v="Riyadh"/>
    <x v="0"/>
    <n v="40000"/>
    <n v="58000"/>
    <n v="60500"/>
  </r>
  <r>
    <n v="4556"/>
    <x v="1"/>
    <s v="IS"/>
    <n v="2018"/>
    <n v="7"/>
    <s v="Saudi"/>
    <s v="Another Color"/>
    <s v="Full"/>
    <n v="3.5"/>
    <s v="Gas"/>
    <x v="0"/>
    <n v="54000"/>
    <s v="Jeddah"/>
    <x v="3"/>
    <n v="275000"/>
    <n v="58000"/>
    <n v="142000"/>
  </r>
  <r>
    <n v="4557"/>
    <x v="0"/>
    <s v="Rav4"/>
    <n v="2011"/>
    <n v="14"/>
    <s v="Saudi"/>
    <s v="Silver"/>
    <s v="Standard"/>
    <n v="2.5"/>
    <s v="Gas"/>
    <x v="0"/>
    <n v="485000"/>
    <s v="Dammam"/>
    <x v="1"/>
    <n v="32000"/>
    <n v="58000"/>
    <n v="65000"/>
  </r>
  <r>
    <n v="4558"/>
    <x v="18"/>
    <s v="Platinum"/>
    <n v="2016"/>
    <n v="9"/>
    <s v="Saudi"/>
    <s v="White"/>
    <s v="Semi Full"/>
    <n v="3.5"/>
    <s v="Gas"/>
    <x v="0"/>
    <n v="179000"/>
    <s v="Riyadh"/>
    <x v="0"/>
    <n v="82000"/>
    <n v="58000"/>
    <n v="88000"/>
  </r>
  <r>
    <n v="4559"/>
    <x v="7"/>
    <s v="E"/>
    <n v="2018"/>
    <n v="7"/>
    <s v="Gulf Arabic"/>
    <s v="White"/>
    <s v="Full"/>
    <n v="3"/>
    <s v="Gas"/>
    <x v="0"/>
    <n v="86000"/>
    <s v="Dammam"/>
    <x v="1"/>
    <n v="245000"/>
    <n v="58000"/>
    <n v="145000"/>
  </r>
  <r>
    <n v="4560"/>
    <x v="24"/>
    <s v="Z"/>
    <n v="2015"/>
    <n v="10"/>
    <s v="Saudi"/>
    <s v="White"/>
    <s v="Full"/>
    <n v="4"/>
    <s v="Gas"/>
    <x v="0"/>
    <n v="65555"/>
    <s v="Jeddah"/>
    <x v="3"/>
    <n v="95000"/>
    <n v="58000"/>
    <n v="110000"/>
  </r>
  <r>
    <n v="4561"/>
    <x v="0"/>
    <s v="Land Cruiser"/>
    <n v="2011"/>
    <n v="14"/>
    <s v="Saudi"/>
    <s v="White"/>
    <s v="Full"/>
    <n v="4.5999999999999996"/>
    <s v="Gas"/>
    <x v="0"/>
    <n v="434"/>
    <s v="Aseer"/>
    <x v="4"/>
    <n v="85000"/>
    <n v="58000"/>
    <n v="65000"/>
  </r>
  <r>
    <n v="4562"/>
    <x v="31"/>
    <s v="Copper"/>
    <n v="2016"/>
    <n v="9"/>
    <s v="Gulf Arabic"/>
    <s v="Black"/>
    <s v="Full"/>
    <n v="2"/>
    <s v="Gas"/>
    <x v="0"/>
    <n v="42000"/>
    <s v="Riyadh"/>
    <x v="0"/>
    <n v="95000"/>
    <n v="58000"/>
    <n v="80000"/>
  </r>
  <r>
    <n v="4563"/>
    <x v="1"/>
    <s v="ES"/>
    <n v="2021"/>
    <n v="4"/>
    <s v="Saudi"/>
    <s v="Grey"/>
    <s v="Semi Full"/>
    <n v="2.5"/>
    <s v="Gas"/>
    <x v="0"/>
    <n v="3000"/>
    <s v="Makkah"/>
    <x v="3"/>
    <n v="177000"/>
    <n v="58000"/>
    <n v="142000"/>
  </r>
  <r>
    <n v="4564"/>
    <x v="4"/>
    <s v="Navara"/>
    <n v="2015"/>
    <n v="10"/>
    <s v="Saudi"/>
    <s v="White"/>
    <s v="Full"/>
    <n v="2.5"/>
    <s v="Gas"/>
    <x v="0"/>
    <n v="129000"/>
    <s v="Jeddah"/>
    <x v="3"/>
    <n v="40000"/>
    <n v="58000"/>
    <n v="36500"/>
  </r>
  <r>
    <n v="4565"/>
    <x v="11"/>
    <s v="Tahoe"/>
    <n v="2010"/>
    <n v="15"/>
    <s v="Saudi"/>
    <s v="Bronze"/>
    <s v="Full"/>
    <n v="5.3"/>
    <s v="Gas"/>
    <x v="0"/>
    <n v="292000"/>
    <s v="Riyadh"/>
    <x v="0"/>
    <n v="55000"/>
    <n v="58000"/>
    <n v="60000"/>
  </r>
  <r>
    <n v="4566"/>
    <x v="3"/>
    <s v="Taurus"/>
    <n v="2018"/>
    <n v="7"/>
    <s v="Saudi"/>
    <s v="Silver"/>
    <s v="Standard"/>
    <n v="2"/>
    <s v="Gas"/>
    <x v="0"/>
    <n v="95000"/>
    <s v="Dammam"/>
    <x v="1"/>
    <n v="75000"/>
    <n v="58000"/>
    <n v="55000"/>
  </r>
  <r>
    <n v="4567"/>
    <x v="15"/>
    <s v="Dokker"/>
    <n v="2018"/>
    <n v="7"/>
    <s v="Saudi"/>
    <s v="White"/>
    <s v="Standard"/>
    <n v="1.6"/>
    <s v="Gas"/>
    <x v="1"/>
    <n v="88000"/>
    <s v="Riyadh"/>
    <x v="0"/>
    <n v="30000"/>
    <n v="58000"/>
    <n v="26000"/>
  </r>
  <r>
    <n v="4568"/>
    <x v="6"/>
    <s v="CX9"/>
    <n v="2014"/>
    <n v="11"/>
    <s v="Saudi"/>
    <s v="Grey"/>
    <s v="Semi Full"/>
    <n v="3.7"/>
    <s v="Gas"/>
    <x v="0"/>
    <n v="289903"/>
    <s v="Riyadh"/>
    <x v="0"/>
    <n v="51500"/>
    <n v="58000"/>
    <n v="56000"/>
  </r>
  <r>
    <n v="4569"/>
    <x v="11"/>
    <s v="Suburban"/>
    <n v="2002"/>
    <n v="23"/>
    <s v="Other"/>
    <s v="Bronze"/>
    <s v="Standard"/>
    <n v="5.3"/>
    <s v="Gas"/>
    <x v="0"/>
    <n v="333"/>
    <s v="Riyadh"/>
    <x v="0"/>
    <n v="13000"/>
    <n v="58000"/>
    <n v="60000"/>
  </r>
  <r>
    <n v="4570"/>
    <x v="3"/>
    <s v="Taurus"/>
    <n v="2015"/>
    <n v="10"/>
    <s v="Other"/>
    <s v="Brown"/>
    <s v="Semi Full"/>
    <n v="3.5"/>
    <s v="Gas"/>
    <x v="0"/>
    <n v="104000"/>
    <s v="Dammam"/>
    <x v="1"/>
    <n v="74000"/>
    <n v="58000"/>
    <n v="55000"/>
  </r>
  <r>
    <n v="4571"/>
    <x v="0"/>
    <s v="Land Cruiser"/>
    <n v="2015"/>
    <n v="10"/>
    <s v="Saudi"/>
    <s v="White"/>
    <s v="Standard"/>
    <n v="4.7"/>
    <s v="Gas"/>
    <x v="0"/>
    <n v="345417"/>
    <s v="Riyadh"/>
    <x v="0"/>
    <n v="135000"/>
    <n v="58000"/>
    <n v="65000"/>
  </r>
  <r>
    <n v="4572"/>
    <x v="3"/>
    <s v="Explorer"/>
    <n v="2004"/>
    <n v="21"/>
    <s v="Saudi"/>
    <s v="Red"/>
    <s v="Semi Full"/>
    <n v="4"/>
    <s v="Gas"/>
    <x v="0"/>
    <n v="400000"/>
    <s v="Riyadh"/>
    <x v="0"/>
    <n v="9000"/>
    <n v="58000"/>
    <n v="55000"/>
  </r>
  <r>
    <n v="4573"/>
    <x v="0"/>
    <s v="Hilux"/>
    <n v="2014"/>
    <n v="11"/>
    <s v="Saudi"/>
    <s v="White"/>
    <s v="Standard"/>
    <n v="2.5"/>
    <s v="Gas"/>
    <x v="1"/>
    <n v="125000"/>
    <s v="Riyadh"/>
    <x v="0"/>
    <n v="40000"/>
    <n v="58000"/>
    <n v="65000"/>
  </r>
  <r>
    <n v="4574"/>
    <x v="10"/>
    <s v="Senta fe"/>
    <n v="2016"/>
    <n v="9"/>
    <s v="Saudi"/>
    <s v="Brown"/>
    <s v="Standard"/>
    <n v="3.3"/>
    <s v="Gas"/>
    <x v="0"/>
    <n v="134000"/>
    <s v="Riyadh"/>
    <x v="0"/>
    <n v="48000"/>
    <n v="58000"/>
    <n v="42000"/>
  </r>
  <r>
    <n v="4575"/>
    <x v="4"/>
    <s v="Altima"/>
    <n v="2015"/>
    <n v="10"/>
    <s v="Gulf Arabic"/>
    <s v="Golden"/>
    <s v="Semi Full"/>
    <n v="2.5"/>
    <s v="Gas"/>
    <x v="0"/>
    <n v="13000"/>
    <s v="Qassim"/>
    <x v="6"/>
    <n v="51000"/>
    <n v="58000"/>
    <n v="36500"/>
  </r>
  <r>
    <n v="4576"/>
    <x v="0"/>
    <s v="Land Cruiser"/>
    <n v="2014"/>
    <n v="11"/>
    <s v="Saudi"/>
    <s v="White"/>
    <s v="Full"/>
    <n v="4"/>
    <s v="Gas"/>
    <x v="0"/>
    <n v="187000"/>
    <s v="Riyadh"/>
    <x v="0"/>
    <n v="125000"/>
    <n v="58000"/>
    <n v="65000"/>
  </r>
  <r>
    <n v="4577"/>
    <x v="22"/>
    <s v="Touareg"/>
    <n v="2015"/>
    <n v="10"/>
    <s v="Saudi"/>
    <s v="Brown"/>
    <s v="Semi Full"/>
    <n v="4"/>
    <s v="Gas"/>
    <x v="0"/>
    <n v="183000"/>
    <s v="Qassim"/>
    <x v="6"/>
    <n v="69000"/>
    <n v="58000"/>
    <n v="49500"/>
  </r>
  <r>
    <n v="4578"/>
    <x v="0"/>
    <s v="Camry"/>
    <n v="2007"/>
    <n v="18"/>
    <s v="Saudi"/>
    <s v="Red"/>
    <s v="Standard"/>
    <n v="1.1000000000000001"/>
    <s v="Gas"/>
    <x v="0"/>
    <n v="100000"/>
    <s v="Arar"/>
    <x v="10"/>
    <n v="22000"/>
    <n v="58000"/>
    <n v="65000"/>
  </r>
  <r>
    <n v="4579"/>
    <x v="13"/>
    <s v="Accord"/>
    <n v="2012"/>
    <n v="13"/>
    <s v="Saudi"/>
    <s v="White"/>
    <s v="Full"/>
    <n v="3.5"/>
    <s v="Gas"/>
    <x v="0"/>
    <n v="225000"/>
    <s v="Jeddah"/>
    <x v="3"/>
    <n v="32000"/>
    <n v="58000"/>
    <n v="60500"/>
  </r>
  <r>
    <n v="4580"/>
    <x v="7"/>
    <s v="S"/>
    <n v="2010"/>
    <n v="15"/>
    <s v="Saudi"/>
    <s v="Brown"/>
    <s v="Full"/>
    <n v="3.8"/>
    <s v="Gas"/>
    <x v="0"/>
    <n v="114000"/>
    <s v="Al-Medina"/>
    <x v="2"/>
    <n v="88000"/>
    <n v="58000"/>
    <n v="145000"/>
  </r>
  <r>
    <n v="4581"/>
    <x v="11"/>
    <s v="Camaro"/>
    <n v="2013"/>
    <n v="12"/>
    <s v="Saudi"/>
    <s v="Grey"/>
    <s v="Full"/>
    <n v="5.7"/>
    <s v="Gas"/>
    <x v="0"/>
    <n v="137000"/>
    <s v="Al-Medina"/>
    <x v="2"/>
    <n v="63000"/>
    <n v="58000"/>
    <n v="60000"/>
  </r>
  <r>
    <n v="4582"/>
    <x v="4"/>
    <s v="X-Trail"/>
    <n v="2006"/>
    <n v="19"/>
    <s v="Saudi"/>
    <s v="White"/>
    <s v="Standard"/>
    <n v="2.5"/>
    <s v="Gas"/>
    <x v="0"/>
    <n v="238000"/>
    <s v="Dammam"/>
    <x v="1"/>
    <n v="13000"/>
    <n v="58000"/>
    <n v="36500"/>
  </r>
  <r>
    <n v="4583"/>
    <x v="3"/>
    <s v="Vego"/>
    <n v="2017"/>
    <n v="8"/>
    <s v="Saudi"/>
    <s v="White"/>
    <s v="Full"/>
    <n v="1.4"/>
    <s v="Gas"/>
    <x v="0"/>
    <n v="93000"/>
    <s v="Riyadh"/>
    <x v="0"/>
    <n v="26000"/>
    <n v="58000"/>
    <n v="55000"/>
  </r>
  <r>
    <n v="4584"/>
    <x v="21"/>
    <s v="Durango"/>
    <n v="2013"/>
    <n v="12"/>
    <s v="Saudi"/>
    <s v="White"/>
    <s v="Semi Full"/>
    <n v="5.7"/>
    <s v="Gas"/>
    <x v="0"/>
    <n v="253"/>
    <s v="Riyadh"/>
    <x v="0"/>
    <n v="29000"/>
    <n v="58000"/>
    <n v="71000"/>
  </r>
  <r>
    <n v="4585"/>
    <x v="1"/>
    <s v="ES"/>
    <n v="2018"/>
    <n v="7"/>
    <s v="Gulf Arabic"/>
    <s v="Bronze"/>
    <s v="Standard"/>
    <n v="2.5"/>
    <s v="Gas"/>
    <x v="0"/>
    <n v="35080"/>
    <s v="Riyadh"/>
    <x v="0"/>
    <n v="123500"/>
    <n v="58000"/>
    <n v="142000"/>
  </r>
  <r>
    <n v="4586"/>
    <x v="5"/>
    <s v="Yukon"/>
    <n v="2016"/>
    <n v="9"/>
    <s v="Saudi"/>
    <s v="Bronze"/>
    <s v="Full"/>
    <n v="6.2"/>
    <s v="Gas"/>
    <x v="0"/>
    <n v="152000"/>
    <s v="Riyadh"/>
    <x v="0"/>
    <n v="122000"/>
    <n v="58000"/>
    <n v="72000"/>
  </r>
  <r>
    <n v="4587"/>
    <x v="3"/>
    <s v="Expedition"/>
    <n v="2013"/>
    <n v="12"/>
    <s v="Saudi"/>
    <s v="Black"/>
    <s v="Standard"/>
    <n v="5.4"/>
    <s v="Gas"/>
    <x v="0"/>
    <n v="270000"/>
    <s v="Riyadh"/>
    <x v="0"/>
    <n v="49500"/>
    <n v="58000"/>
    <n v="55000"/>
  </r>
  <r>
    <n v="4588"/>
    <x v="10"/>
    <s v="Accent"/>
    <n v="2019"/>
    <n v="6"/>
    <s v="Saudi"/>
    <s v="Silver"/>
    <s v="Standard"/>
    <n v="1.4"/>
    <s v="Gas"/>
    <x v="0"/>
    <n v="48511"/>
    <s v="Riyadh"/>
    <x v="0"/>
    <n v="40000"/>
    <n v="58000"/>
    <n v="42000"/>
  </r>
  <r>
    <n v="4589"/>
    <x v="1"/>
    <s v="LX"/>
    <n v="2018"/>
    <n v="7"/>
    <s v="Gulf Arabic"/>
    <s v="Golden"/>
    <s v="Full"/>
    <n v="7.5"/>
    <s v="Gas"/>
    <x v="0"/>
    <n v="122000"/>
    <s v="Taef"/>
    <x v="3"/>
    <n v="340000"/>
    <n v="58000"/>
    <n v="142000"/>
  </r>
  <r>
    <n v="4590"/>
    <x v="6"/>
    <n v="6"/>
    <n v="2016"/>
    <n v="9"/>
    <s v="Other"/>
    <s v="Silver"/>
    <s v="Full"/>
    <n v="2.5"/>
    <s v="Gas"/>
    <x v="0"/>
    <n v="199000"/>
    <s v="Tabouk"/>
    <x v="5"/>
    <n v="42000"/>
    <n v="58000"/>
    <n v="56000"/>
  </r>
  <r>
    <n v="4591"/>
    <x v="41"/>
    <s v="Other"/>
    <n v="2011"/>
    <n v="14"/>
    <s v="Other"/>
    <s v="Black"/>
    <s v="Full"/>
    <n v="1.8"/>
    <s v="Gas"/>
    <x v="1"/>
    <n v="33000"/>
    <s v="Al-Medina"/>
    <x v="2"/>
    <n v="50000"/>
    <n v="58000"/>
    <n v="32500"/>
  </r>
  <r>
    <n v="4592"/>
    <x v="4"/>
    <s v="Patrol"/>
    <n v="1997"/>
    <n v="28"/>
    <s v="Saudi"/>
    <s v="Silver"/>
    <s v="Full"/>
    <n v="4"/>
    <s v="Gas"/>
    <x v="0"/>
    <n v="200000"/>
    <s v="Qassim"/>
    <x v="6"/>
    <n v="17000"/>
    <n v="58000"/>
    <n v="36500"/>
  </r>
  <r>
    <n v="4593"/>
    <x v="10"/>
    <s v="Sonata"/>
    <n v="2016"/>
    <n v="9"/>
    <s v="Saudi"/>
    <s v="White"/>
    <s v="Full"/>
    <n v="2.4"/>
    <s v="Gas"/>
    <x v="0"/>
    <n v="230000"/>
    <s v="Aseer"/>
    <x v="4"/>
    <n v="45000"/>
    <n v="58000"/>
    <n v="42000"/>
  </r>
  <r>
    <n v="4594"/>
    <x v="10"/>
    <s v="Accent"/>
    <n v="2019"/>
    <n v="6"/>
    <s v="Saudi"/>
    <s v="White"/>
    <s v="Standard"/>
    <n v="1.4"/>
    <s v="Gas"/>
    <x v="0"/>
    <n v="33000"/>
    <s v="Al-Medina"/>
    <x v="2"/>
    <n v="40000"/>
    <n v="58000"/>
    <n v="42000"/>
  </r>
  <r>
    <n v="4595"/>
    <x v="0"/>
    <s v="Corolla"/>
    <n v="2018"/>
    <n v="7"/>
    <s v="Saudi"/>
    <s v="White"/>
    <s v="Standard"/>
    <n v="1.6"/>
    <s v="Gas"/>
    <x v="0"/>
    <n v="221000"/>
    <s v="Jubail"/>
    <x v="1"/>
    <n v="1300"/>
    <n v="58000"/>
    <n v="65000"/>
  </r>
  <r>
    <n v="4596"/>
    <x v="0"/>
    <s v="Avanza"/>
    <n v="2016"/>
    <n v="9"/>
    <s v="Saudi"/>
    <s v="White"/>
    <s v="Semi Full"/>
    <n v="1.5"/>
    <s v="Gas"/>
    <x v="0"/>
    <n v="130000"/>
    <s v="Al-Ahsa"/>
    <x v="1"/>
    <n v="35000"/>
    <n v="58000"/>
    <n v="65000"/>
  </r>
  <r>
    <n v="4597"/>
    <x v="0"/>
    <s v="Prado"/>
    <n v="2014"/>
    <n v="11"/>
    <s v="Saudi"/>
    <s v="White"/>
    <s v="Semi Full"/>
    <n v="2.7"/>
    <s v="Gas"/>
    <x v="0"/>
    <n v="160"/>
    <s v="Al-Ahsa"/>
    <x v="1"/>
    <n v="79000"/>
    <n v="58000"/>
    <n v="65000"/>
  </r>
  <r>
    <n v="4598"/>
    <x v="0"/>
    <s v="Yaris"/>
    <n v="2018"/>
    <n v="7"/>
    <s v="Saudi"/>
    <s v="Silver"/>
    <s v="Standard"/>
    <n v="1.5"/>
    <s v="Gas"/>
    <x v="0"/>
    <n v="134946"/>
    <s v="Jeddah"/>
    <x v="3"/>
    <n v="37500"/>
    <n v="58000"/>
    <n v="65000"/>
  </r>
  <r>
    <n v="4599"/>
    <x v="5"/>
    <s v="Yukon"/>
    <n v="2016"/>
    <n v="9"/>
    <s v="Gulf Arabic"/>
    <s v="Bronze"/>
    <s v="Standard"/>
    <n v="5.3"/>
    <s v="Gas"/>
    <x v="0"/>
    <n v="88000"/>
    <s v="Riyadh"/>
    <x v="0"/>
    <n v="141000"/>
    <n v="58000"/>
    <n v="72000"/>
  </r>
  <r>
    <n v="4600"/>
    <x v="7"/>
    <s v="CLA"/>
    <n v="2017"/>
    <n v="8"/>
    <s v="Saudi"/>
    <s v="Red"/>
    <s v="Full"/>
    <n v="2"/>
    <s v="Gas"/>
    <x v="0"/>
    <n v="103000"/>
    <s v="Riyadh"/>
    <x v="0"/>
    <n v="110000"/>
    <n v="58000"/>
    <n v="145000"/>
  </r>
  <r>
    <n v="4601"/>
    <x v="0"/>
    <s v="Hilux"/>
    <n v="2014"/>
    <n v="11"/>
    <s v="Saudi"/>
    <s v="White"/>
    <s v="Full"/>
    <n v="2.7"/>
    <s v="Gas"/>
    <x v="1"/>
    <n v="98000"/>
    <s v="Najran"/>
    <x v="12"/>
    <n v="70000"/>
    <n v="58000"/>
    <n v="65000"/>
  </r>
  <r>
    <n v="4602"/>
    <x v="27"/>
    <s v="GS3"/>
    <n v="2021"/>
    <n v="4"/>
    <s v="Other"/>
    <s v="Red"/>
    <s v="Full"/>
    <n v="1.3"/>
    <s v="Gas"/>
    <x v="0"/>
    <n v="22600"/>
    <s v="Riyadh"/>
    <x v="0"/>
    <n v="50000"/>
    <n v="58000"/>
    <n v="57000"/>
  </r>
  <r>
    <n v="4603"/>
    <x v="0"/>
    <s v="Camry"/>
    <n v="2017"/>
    <n v="8"/>
    <s v="Saudi"/>
    <s v="Grey"/>
    <s v="Standard"/>
    <n v="2.5"/>
    <s v="Gas"/>
    <x v="0"/>
    <n v="380000"/>
    <s v="Dammam"/>
    <x v="1"/>
    <n v="43000"/>
    <n v="58000"/>
    <n v="65000"/>
  </r>
  <r>
    <n v="4604"/>
    <x v="3"/>
    <s v="Taurus"/>
    <n v="2016"/>
    <n v="9"/>
    <s v="Saudi"/>
    <s v="Silver"/>
    <s v="Standard"/>
    <n v="3.5"/>
    <s v="Gas"/>
    <x v="0"/>
    <n v="144000"/>
    <s v="Dammam"/>
    <x v="1"/>
    <n v="55000"/>
    <n v="58000"/>
    <n v="55000"/>
  </r>
  <r>
    <n v="4605"/>
    <x v="0"/>
    <s v="Prado"/>
    <n v="2006"/>
    <n v="19"/>
    <s v="Saudi"/>
    <s v="White"/>
    <s v="Standard"/>
    <n v="2.5"/>
    <s v="Gas"/>
    <x v="1"/>
    <n v="300000"/>
    <s v="Aseer"/>
    <x v="4"/>
    <n v="40000"/>
    <n v="58000"/>
    <n v="65000"/>
  </r>
  <r>
    <n v="4606"/>
    <x v="5"/>
    <s v="Yukon"/>
    <n v="2009"/>
    <n v="16"/>
    <s v="Saudi"/>
    <s v="Black"/>
    <s v="Full"/>
    <n v="6.2"/>
    <s v="Gas"/>
    <x v="0"/>
    <n v="138000"/>
    <s v="Al-Baha"/>
    <x v="4"/>
    <n v="55000"/>
    <n v="58000"/>
    <n v="72000"/>
  </r>
  <r>
    <n v="4607"/>
    <x v="0"/>
    <s v="Ciocca"/>
    <n v="2014"/>
    <n v="11"/>
    <s v="Saudi"/>
    <s v="White"/>
    <s v="Semi Full"/>
    <n v="1.6"/>
    <s v="Gas"/>
    <x v="0"/>
    <n v="28000"/>
    <s v="Qassim"/>
    <x v="6"/>
    <n v="75000"/>
    <n v="58000"/>
    <n v="65000"/>
  </r>
  <r>
    <n v="4608"/>
    <x v="5"/>
    <s v="Yukon"/>
    <n v="2005"/>
    <n v="20"/>
    <s v="Saudi"/>
    <s v="Grey"/>
    <s v="Full"/>
    <n v="6"/>
    <s v="Gas"/>
    <x v="0"/>
    <n v="600000"/>
    <s v="Riyadh"/>
    <x v="0"/>
    <n v="15500"/>
    <n v="58000"/>
    <n v="72000"/>
  </r>
  <r>
    <n v="4609"/>
    <x v="0"/>
    <s v="Camry"/>
    <n v="2016"/>
    <n v="9"/>
    <s v="Gulf Arabic"/>
    <s v="White"/>
    <s v="Full"/>
    <n v="2.4"/>
    <s v="Gas"/>
    <x v="0"/>
    <n v="62000"/>
    <s v="Riyadh"/>
    <x v="0"/>
    <n v="75000"/>
    <n v="58000"/>
    <n v="65000"/>
  </r>
  <r>
    <n v="4610"/>
    <x v="0"/>
    <s v="Ciocca"/>
    <n v="2016"/>
    <n v="9"/>
    <s v="Saudi"/>
    <s v="White"/>
    <s v="Semi Full"/>
    <n v="5.7"/>
    <s v="Gas"/>
    <x v="0"/>
    <n v="92000"/>
    <s v="Dammam"/>
    <x v="1"/>
    <n v="108000"/>
    <n v="58000"/>
    <n v="65000"/>
  </r>
  <r>
    <n v="4611"/>
    <x v="4"/>
    <s v="Altima"/>
    <n v="2017"/>
    <n v="8"/>
    <s v="Saudi"/>
    <s v="White"/>
    <s v="Standard"/>
    <n v="2.5"/>
    <s v="Gas"/>
    <x v="0"/>
    <n v="90000"/>
    <s v="Riyadh"/>
    <x v="0"/>
    <n v="39000"/>
    <n v="58000"/>
    <n v="36500"/>
  </r>
  <r>
    <n v="4612"/>
    <x v="0"/>
    <s v="Land Cruiser"/>
    <n v="2019"/>
    <n v="6"/>
    <s v="Saudi"/>
    <s v="White"/>
    <s v="Full"/>
    <n v="4.5999999999999996"/>
    <s v="Gas"/>
    <x v="0"/>
    <n v="134000"/>
    <s v="Al-Ahsa"/>
    <x v="1"/>
    <n v="170000"/>
    <n v="58000"/>
    <n v="65000"/>
  </r>
  <r>
    <n v="4613"/>
    <x v="0"/>
    <s v="FJ"/>
    <n v="2016"/>
    <n v="9"/>
    <s v="Saudi"/>
    <s v="White"/>
    <s v="Full"/>
    <n v="4"/>
    <s v="Gas"/>
    <x v="0"/>
    <n v="208000"/>
    <s v="Dammam"/>
    <x v="1"/>
    <n v="100000"/>
    <n v="58000"/>
    <n v="65000"/>
  </r>
  <r>
    <n v="4614"/>
    <x v="7"/>
    <s v="SEL"/>
    <n v="1995"/>
    <n v="30"/>
    <s v="Other"/>
    <s v="Black"/>
    <s v="Semi Full"/>
    <n v="3"/>
    <s v="Gas"/>
    <x v="0"/>
    <n v="252611"/>
    <s v="Aseer"/>
    <x v="4"/>
    <n v="10000"/>
    <n v="58000"/>
    <n v="145000"/>
  </r>
  <r>
    <n v="4615"/>
    <x v="10"/>
    <s v="Accent"/>
    <n v="2019"/>
    <n v="6"/>
    <s v="Saudi"/>
    <s v="White"/>
    <s v="Standard"/>
    <n v="1.4"/>
    <s v="Gas"/>
    <x v="0"/>
    <n v="101000"/>
    <s v="Jeddah"/>
    <x v="3"/>
    <n v="37000"/>
    <n v="58000"/>
    <n v="42000"/>
  </r>
  <r>
    <n v="4616"/>
    <x v="3"/>
    <s v="Marquis"/>
    <n v="2001"/>
    <n v="24"/>
    <s v="Other"/>
    <s v="Silver"/>
    <s v="Standard"/>
    <n v="4.5999999999999996"/>
    <s v="Gas"/>
    <x v="0"/>
    <n v="293"/>
    <s v="Riyadh"/>
    <x v="0"/>
    <n v="10000"/>
    <n v="58000"/>
    <n v="55000"/>
  </r>
  <r>
    <n v="4617"/>
    <x v="20"/>
    <s v="RX8"/>
    <n v="2021"/>
    <n v="4"/>
    <s v="Saudi"/>
    <s v="White"/>
    <s v="Full"/>
    <n v="2"/>
    <s v="Gas"/>
    <x v="0"/>
    <n v="4000"/>
    <s v="Aseer"/>
    <x v="4"/>
    <n v="105000"/>
    <n v="58000"/>
    <n v="48000"/>
  </r>
  <r>
    <n v="4618"/>
    <x v="10"/>
    <s v="Sonata"/>
    <n v="2019"/>
    <n v="6"/>
    <s v="Saudi"/>
    <s v="White"/>
    <s v="Standard"/>
    <n v="2.4"/>
    <s v="Gas"/>
    <x v="0"/>
    <n v="49515"/>
    <s v="Riyadh"/>
    <x v="0"/>
    <n v="68000"/>
    <n v="58000"/>
    <n v="42000"/>
  </r>
  <r>
    <n v="4619"/>
    <x v="26"/>
    <s v="Range Rover"/>
    <n v="2013"/>
    <n v="12"/>
    <s v="Saudi"/>
    <s v="White"/>
    <s v="Full"/>
    <n v="5.6"/>
    <s v="Gas"/>
    <x v="0"/>
    <n v="223000"/>
    <s v="Dammam"/>
    <x v="1"/>
    <n v="80000"/>
    <n v="58000"/>
    <n v="242500"/>
  </r>
  <r>
    <n v="4620"/>
    <x v="0"/>
    <s v="Yaris"/>
    <n v="2019"/>
    <n v="6"/>
    <s v="Saudi"/>
    <s v="White"/>
    <s v="Standard"/>
    <n v="1.5"/>
    <s v="Gas"/>
    <x v="0"/>
    <n v="112000"/>
    <s v="Dammam"/>
    <x v="1"/>
    <n v="39500"/>
    <n v="58000"/>
    <n v="65000"/>
  </r>
  <r>
    <n v="4621"/>
    <x v="2"/>
    <s v="Wrangler"/>
    <n v="2018"/>
    <n v="7"/>
    <s v="Gulf Arabic"/>
    <s v="Orange"/>
    <s v="Standard"/>
    <n v="3.6"/>
    <s v="Gas"/>
    <x v="1"/>
    <n v="40000"/>
    <s v="Riyadh"/>
    <x v="0"/>
    <n v="115000"/>
    <n v="58000"/>
    <n v="83000"/>
  </r>
  <r>
    <n v="4622"/>
    <x v="10"/>
    <s v="Sonata"/>
    <n v="2017"/>
    <n v="8"/>
    <s v="Saudi"/>
    <s v="Silver"/>
    <s v="Standard"/>
    <n v="2.4"/>
    <s v="Gas"/>
    <x v="0"/>
    <n v="166000"/>
    <s v="Riyadh"/>
    <x v="0"/>
    <n v="43000"/>
    <n v="58000"/>
    <n v="42000"/>
  </r>
  <r>
    <n v="4623"/>
    <x v="10"/>
    <s v="Sonata"/>
    <n v="2018"/>
    <n v="7"/>
    <s v="Gulf Arabic"/>
    <s v="Grey"/>
    <s v="Full"/>
    <n v="2"/>
    <s v="Gas"/>
    <x v="0"/>
    <n v="79000"/>
    <s v="Tabouk"/>
    <x v="5"/>
    <n v="36000"/>
    <n v="58000"/>
    <n v="42000"/>
  </r>
  <r>
    <n v="4624"/>
    <x v="6"/>
    <n v="6"/>
    <n v="2009"/>
    <n v="16"/>
    <s v="Saudi"/>
    <s v="Golden"/>
    <s v="Semi Full"/>
    <n v="3.7"/>
    <s v="Gas"/>
    <x v="0"/>
    <n v="299000"/>
    <s v="Al-Baha"/>
    <x v="4"/>
    <n v="15000"/>
    <n v="58000"/>
    <n v="56000"/>
  </r>
  <r>
    <n v="4625"/>
    <x v="3"/>
    <s v="Expedition"/>
    <n v="2013"/>
    <n v="12"/>
    <s v="Saudi"/>
    <s v="Grey"/>
    <s v="Standard"/>
    <n v="5.4"/>
    <s v="Gas"/>
    <x v="0"/>
    <n v="147000"/>
    <s v="Dammam"/>
    <x v="1"/>
    <n v="50000"/>
    <n v="58000"/>
    <n v="55000"/>
  </r>
  <r>
    <n v="4626"/>
    <x v="3"/>
    <s v="Flex"/>
    <n v="2015"/>
    <n v="10"/>
    <s v="Saudi"/>
    <s v="White"/>
    <s v="Standard"/>
    <n v="3.5"/>
    <s v="Gas"/>
    <x v="0"/>
    <n v="93000"/>
    <s v="Riyadh"/>
    <x v="0"/>
    <n v="45000"/>
    <n v="58000"/>
    <n v="55000"/>
  </r>
  <r>
    <n v="4627"/>
    <x v="13"/>
    <s v="Accord"/>
    <n v="2016"/>
    <n v="9"/>
    <s v="Gulf Arabic"/>
    <s v="Golden"/>
    <s v="Full"/>
    <n v="2.5"/>
    <s v="Gas"/>
    <x v="0"/>
    <n v="66000"/>
    <s v="Riyadh"/>
    <x v="0"/>
    <n v="89000"/>
    <n v="58000"/>
    <n v="60500"/>
  </r>
  <r>
    <n v="4628"/>
    <x v="8"/>
    <s v="Cadenza"/>
    <n v="2018"/>
    <n v="7"/>
    <s v="Saudi"/>
    <s v="Silver"/>
    <s v="Standard"/>
    <n v="3.3"/>
    <s v="Gas"/>
    <x v="0"/>
    <n v="94000"/>
    <s v="Riyadh"/>
    <x v="0"/>
    <n v="55000"/>
    <n v="58000"/>
    <n v="40000"/>
  </r>
  <r>
    <n v="4629"/>
    <x v="7"/>
    <s v="E"/>
    <n v="2016"/>
    <n v="9"/>
    <s v="Other"/>
    <s v="Silver"/>
    <s v="Full"/>
    <n v="2"/>
    <s v="Gas"/>
    <x v="0"/>
    <n v="93000"/>
    <s v="Makkah"/>
    <x v="3"/>
    <n v="117000"/>
    <n v="58000"/>
    <n v="145000"/>
  </r>
  <r>
    <n v="4630"/>
    <x v="10"/>
    <s v="Elantra"/>
    <n v="2011"/>
    <n v="14"/>
    <s v="Saudi"/>
    <s v="White"/>
    <s v="Standard"/>
    <n v="2"/>
    <s v="Gas"/>
    <x v="1"/>
    <n v="300000"/>
    <s v="Najran"/>
    <x v="12"/>
    <n v="13000"/>
    <n v="58000"/>
    <n v="42000"/>
  </r>
  <r>
    <n v="4631"/>
    <x v="2"/>
    <s v="Compass"/>
    <n v="2011"/>
    <n v="14"/>
    <s v="Saudi"/>
    <s v="White"/>
    <s v="Full"/>
    <n v="2.4"/>
    <s v="Gas"/>
    <x v="0"/>
    <n v="245000"/>
    <s v="Riyadh"/>
    <x v="0"/>
    <n v="24000"/>
    <n v="58000"/>
    <n v="83000"/>
  </r>
  <r>
    <n v="4632"/>
    <x v="5"/>
    <s v="Yukon"/>
    <n v="2019"/>
    <n v="6"/>
    <s v="Saudi"/>
    <s v="Red"/>
    <s v="Semi Full"/>
    <n v="5.3"/>
    <s v="Gas"/>
    <x v="0"/>
    <n v="60000"/>
    <s v="Makkah"/>
    <x v="3"/>
    <n v="175000"/>
    <n v="58000"/>
    <n v="72000"/>
  </r>
  <r>
    <n v="4633"/>
    <x v="0"/>
    <s v="Innova"/>
    <n v="2015"/>
    <n v="10"/>
    <s v="Saudi"/>
    <s v="White"/>
    <s v="Full"/>
    <n v="2.7"/>
    <s v="Gas"/>
    <x v="0"/>
    <n v="226000"/>
    <s v="Riyadh"/>
    <x v="0"/>
    <n v="45000"/>
    <n v="58000"/>
    <n v="65000"/>
  </r>
  <r>
    <n v="4634"/>
    <x v="0"/>
    <s v="Land Cruiser Pickup"/>
    <n v="1987"/>
    <n v="38"/>
    <s v="Saudi"/>
    <s v="Brown"/>
    <s v="Standard"/>
    <n v="1"/>
    <s v="Gas"/>
    <x v="1"/>
    <n v="388528"/>
    <s v="Al-Namas"/>
    <x v="4"/>
    <n v="20000"/>
    <n v="58000"/>
    <n v="65000"/>
  </r>
  <r>
    <n v="4635"/>
    <x v="0"/>
    <s v="Yaris"/>
    <n v="2017"/>
    <n v="8"/>
    <s v="Saudi"/>
    <s v="White"/>
    <s v="Standard"/>
    <n v="1.4"/>
    <s v="Gas"/>
    <x v="0"/>
    <n v="50000"/>
    <s v="Riyadh"/>
    <x v="0"/>
    <n v="33000"/>
    <n v="58000"/>
    <n v="65000"/>
  </r>
  <r>
    <n v="4636"/>
    <x v="5"/>
    <s v="Yukon"/>
    <n v="2015"/>
    <n v="10"/>
    <s v="Saudi"/>
    <s v="Silver"/>
    <s v="Standard"/>
    <n v="5.3"/>
    <s v="Gas"/>
    <x v="0"/>
    <n v="170000"/>
    <s v="Arar"/>
    <x v="10"/>
    <n v="102000"/>
    <n v="58000"/>
    <n v="72000"/>
  </r>
  <r>
    <n v="4637"/>
    <x v="1"/>
    <s v="LX"/>
    <n v="2013"/>
    <n v="12"/>
    <s v="Saudi"/>
    <s v="White"/>
    <s v="Full"/>
    <n v="5.7"/>
    <s v="Gas"/>
    <x v="0"/>
    <n v="252000"/>
    <s v="Aseer"/>
    <x v="4"/>
    <n v="145000"/>
    <n v="58000"/>
    <n v="142000"/>
  </r>
  <r>
    <n v="4638"/>
    <x v="1"/>
    <s v="ES"/>
    <n v="2017"/>
    <n v="8"/>
    <s v="Gulf Arabic"/>
    <s v="Black"/>
    <s v="Full"/>
    <n v="3.5"/>
    <s v="Gas"/>
    <x v="0"/>
    <n v="39000"/>
    <s v="Riyadh"/>
    <x v="0"/>
    <n v="160000"/>
    <n v="58000"/>
    <n v="142000"/>
  </r>
  <r>
    <n v="4639"/>
    <x v="0"/>
    <s v="Camry"/>
    <n v="2009"/>
    <n v="16"/>
    <s v="Saudi"/>
    <s v="White"/>
    <s v="Full"/>
    <n v="2.4"/>
    <s v="Gas"/>
    <x v="0"/>
    <n v="520000"/>
    <s v="Makkah"/>
    <x v="3"/>
    <n v="23000"/>
    <n v="58000"/>
    <n v="65000"/>
  </r>
  <r>
    <n v="4640"/>
    <x v="21"/>
    <s v="Charger"/>
    <n v="2019"/>
    <n v="6"/>
    <s v="Saudi"/>
    <s v="Green"/>
    <s v="Full"/>
    <n v="3.6"/>
    <s v="Gas"/>
    <x v="0"/>
    <n v="48000"/>
    <s v="Dammam"/>
    <x v="1"/>
    <n v="85000"/>
    <n v="58000"/>
    <n v="71000"/>
  </r>
  <r>
    <n v="4641"/>
    <x v="3"/>
    <s v="Explorer"/>
    <n v="2009"/>
    <n v="16"/>
    <s v="Other"/>
    <s v="White"/>
    <s v="Semi Full"/>
    <n v="3.5"/>
    <s v="Gas"/>
    <x v="0"/>
    <n v="430"/>
    <s v="Jeddah"/>
    <x v="3"/>
    <n v="20000"/>
    <n v="58000"/>
    <n v="55000"/>
  </r>
  <r>
    <n v="4642"/>
    <x v="0"/>
    <s v="Hilux"/>
    <n v="2017"/>
    <n v="8"/>
    <s v="Gulf Arabic"/>
    <s v="White"/>
    <s v="Semi Full"/>
    <n v="2.7"/>
    <s v="Gas"/>
    <x v="1"/>
    <n v="18000"/>
    <s v="Jeddah"/>
    <x v="3"/>
    <n v="77000"/>
    <n v="58000"/>
    <n v="65000"/>
  </r>
  <r>
    <n v="4643"/>
    <x v="8"/>
    <s v="Cerato"/>
    <n v="2014"/>
    <n v="11"/>
    <s v="Saudi"/>
    <s v="Red"/>
    <s v="Semi Full"/>
    <n v="1.6"/>
    <s v="Gas"/>
    <x v="0"/>
    <n v="223"/>
    <s v="Tabouk"/>
    <x v="5"/>
    <n v="24000"/>
    <n v="58000"/>
    <n v="40000"/>
  </r>
  <r>
    <n v="4644"/>
    <x v="5"/>
    <s v="Yukon"/>
    <n v="2010"/>
    <n v="15"/>
    <s v="Saudi"/>
    <s v="White"/>
    <s v="Semi Full"/>
    <n v="5.3"/>
    <s v="Gas"/>
    <x v="0"/>
    <n v="360000"/>
    <s v="Jazan"/>
    <x v="11"/>
    <n v="22000"/>
    <n v="58000"/>
    <n v="72000"/>
  </r>
  <r>
    <n v="4645"/>
    <x v="0"/>
    <s v="Prado"/>
    <n v="2020"/>
    <n v="5"/>
    <s v="Saudi"/>
    <s v="White"/>
    <s v="Full"/>
    <n v="4"/>
    <s v="Gas"/>
    <x v="0"/>
    <n v="8000"/>
    <s v="Jeddah"/>
    <x v="3"/>
    <n v="174000"/>
    <n v="58000"/>
    <n v="65000"/>
  </r>
  <r>
    <n v="4646"/>
    <x v="3"/>
    <s v="Other"/>
    <n v="1982"/>
    <n v="43"/>
    <s v="Other"/>
    <s v="Bronze"/>
    <s v="Full"/>
    <n v="5"/>
    <s v="Gas"/>
    <x v="0"/>
    <n v="34000"/>
    <s v="Dammam"/>
    <x v="1"/>
    <n v="180000"/>
    <n v="58000"/>
    <n v="55000"/>
  </r>
  <r>
    <n v="4647"/>
    <x v="0"/>
    <s v="Furniture"/>
    <n v="2014"/>
    <n v="11"/>
    <s v="Saudi"/>
    <s v="White"/>
    <s v="Standard"/>
    <n v="2.7"/>
    <s v="Gas"/>
    <x v="1"/>
    <n v="182000"/>
    <s v="Dammam"/>
    <x v="1"/>
    <n v="50000"/>
    <n v="58000"/>
    <n v="65000"/>
  </r>
  <r>
    <n v="4648"/>
    <x v="13"/>
    <s v="Crosstour"/>
    <n v="2012"/>
    <n v="13"/>
    <s v="Saudi"/>
    <s v="White"/>
    <s v="Full"/>
    <n v="3.7"/>
    <s v="Gas"/>
    <x v="0"/>
    <n v="240000"/>
    <s v="Jeddah"/>
    <x v="3"/>
    <n v="38000"/>
    <n v="58000"/>
    <n v="60500"/>
  </r>
  <r>
    <n v="4649"/>
    <x v="0"/>
    <s v="Corolla"/>
    <n v="2011"/>
    <n v="14"/>
    <s v="Saudi"/>
    <s v="Grey"/>
    <s v="Semi Full"/>
    <n v="1.6"/>
    <s v="Gas"/>
    <x v="1"/>
    <n v="490"/>
    <s v="Al-Medina"/>
    <x v="2"/>
    <n v="18000"/>
    <n v="58000"/>
    <n v="65000"/>
  </r>
  <r>
    <n v="4650"/>
    <x v="55"/>
    <s v="Superb"/>
    <n v="2008"/>
    <n v="17"/>
    <s v="Other"/>
    <s v="Blue"/>
    <s v="Semi Full"/>
    <n v="1.8"/>
    <s v="Gas"/>
    <x v="0"/>
    <n v="200000"/>
    <s v="Riyadh"/>
    <x v="0"/>
    <n v="15000"/>
    <n v="58000"/>
    <n v="10500"/>
  </r>
  <r>
    <n v="4651"/>
    <x v="5"/>
    <s v="Yukon"/>
    <n v="2013"/>
    <n v="12"/>
    <s v="Saudi"/>
    <s v="Bronze"/>
    <s v="Semi Full"/>
    <n v="5.3"/>
    <s v="Gas"/>
    <x v="0"/>
    <n v="7800"/>
    <s v="Dammam"/>
    <x v="1"/>
    <n v="110000"/>
    <n v="58000"/>
    <n v="72000"/>
  </r>
  <r>
    <n v="4652"/>
    <x v="0"/>
    <s v="Furniture"/>
    <n v="2020"/>
    <n v="5"/>
    <s v="Saudi"/>
    <s v="White"/>
    <s v="Semi Full"/>
    <n v="2.7"/>
    <s v="Gas"/>
    <x v="0"/>
    <n v="76192"/>
    <s v="Riyadh"/>
    <x v="0"/>
    <n v="93500"/>
    <n v="58000"/>
    <n v="65000"/>
  </r>
  <r>
    <n v="4653"/>
    <x v="3"/>
    <s v="Vego"/>
    <n v="2016"/>
    <n v="9"/>
    <s v="Saudi"/>
    <s v="Grey"/>
    <s v="Standard"/>
    <n v="1.5"/>
    <s v="Gas"/>
    <x v="0"/>
    <n v="58478"/>
    <s v="Jubail"/>
    <x v="1"/>
    <n v="20000"/>
    <n v="58000"/>
    <n v="55000"/>
  </r>
  <r>
    <n v="4654"/>
    <x v="8"/>
    <s v="Seltos"/>
    <n v="2021"/>
    <n v="4"/>
    <s v="Saudi"/>
    <s v="Red"/>
    <s v="Semi Full"/>
    <n v="1.6"/>
    <s v="Gas"/>
    <x v="0"/>
    <n v="10000"/>
    <s v="Riyadh"/>
    <x v="0"/>
    <n v="75000"/>
    <n v="58000"/>
    <n v="40000"/>
  </r>
  <r>
    <n v="4655"/>
    <x v="10"/>
    <s v="Accent"/>
    <n v="2019"/>
    <n v="6"/>
    <s v="Saudi"/>
    <s v="Grey"/>
    <s v="Standard"/>
    <n v="1.4"/>
    <s v="Gas"/>
    <x v="0"/>
    <n v="77000"/>
    <s v="Jeddah"/>
    <x v="3"/>
    <n v="38000"/>
    <n v="58000"/>
    <n v="42000"/>
  </r>
  <r>
    <n v="4656"/>
    <x v="1"/>
    <s v="LS"/>
    <n v="2011"/>
    <n v="14"/>
    <s v="Other"/>
    <s v="White"/>
    <s v="Full"/>
    <n v="4.5999999999999996"/>
    <s v="Gas"/>
    <x v="0"/>
    <n v="220"/>
    <s v="Jeddah"/>
    <x v="3"/>
    <n v="90000"/>
    <n v="58000"/>
    <n v="142000"/>
  </r>
  <r>
    <n v="4657"/>
    <x v="1"/>
    <s v="ES"/>
    <n v="2017"/>
    <n v="8"/>
    <s v="Gulf Arabic"/>
    <s v="Black"/>
    <s v="Full"/>
    <n v="3.5"/>
    <s v="Gas"/>
    <x v="0"/>
    <n v="100000"/>
    <s v="Riyadh"/>
    <x v="0"/>
    <n v="105000"/>
    <n v="58000"/>
    <n v="142000"/>
  </r>
  <r>
    <n v="4658"/>
    <x v="5"/>
    <s v="Yukon"/>
    <n v="2011"/>
    <n v="14"/>
    <s v="Saudi"/>
    <s v="Silver"/>
    <s v="Semi Full"/>
    <n v="1"/>
    <s v="Gas"/>
    <x v="0"/>
    <n v="600000"/>
    <s v="Riyadh"/>
    <x v="0"/>
    <n v="36000"/>
    <n v="58000"/>
    <n v="72000"/>
  </r>
  <r>
    <n v="4659"/>
    <x v="4"/>
    <s v="Sunny"/>
    <n v="2018"/>
    <n v="7"/>
    <s v="Saudi"/>
    <s v="White"/>
    <s v="Semi Full"/>
    <n v="1.5"/>
    <s v="Gas"/>
    <x v="0"/>
    <n v="58244"/>
    <s v="Riyadh"/>
    <x v="0"/>
    <n v="30000"/>
    <n v="58000"/>
    <n v="36500"/>
  </r>
  <r>
    <n v="4660"/>
    <x v="0"/>
    <s v="Land Cruiser"/>
    <n v="2012"/>
    <n v="13"/>
    <s v="Saudi"/>
    <s v="White"/>
    <s v="Full"/>
    <n v="8"/>
    <s v="Gas"/>
    <x v="0"/>
    <n v="228000"/>
    <s v="Qassim"/>
    <x v="6"/>
    <n v="112000"/>
    <n v="58000"/>
    <n v="65000"/>
  </r>
  <r>
    <n v="4661"/>
    <x v="10"/>
    <s v="Accent"/>
    <n v="2020"/>
    <n v="5"/>
    <s v="Saudi"/>
    <s v="White"/>
    <s v="Standard"/>
    <n v="1.4"/>
    <s v="Gas"/>
    <x v="0"/>
    <n v="21000"/>
    <s v="Hail"/>
    <x v="8"/>
    <n v="47000"/>
    <n v="58000"/>
    <n v="42000"/>
  </r>
  <r>
    <n v="4662"/>
    <x v="3"/>
    <s v="Focus"/>
    <n v="2014"/>
    <n v="11"/>
    <s v="Saudi"/>
    <s v="Black"/>
    <s v="Standard"/>
    <n v="1.5"/>
    <s v="Gas"/>
    <x v="0"/>
    <n v="75000"/>
    <s v="Riyadh"/>
    <x v="0"/>
    <n v="21000"/>
    <n v="58000"/>
    <n v="55000"/>
  </r>
  <r>
    <n v="4663"/>
    <x v="3"/>
    <s v="Mustang"/>
    <n v="2015"/>
    <n v="10"/>
    <s v="Other"/>
    <s v="Black"/>
    <s v="Standard"/>
    <n v="5"/>
    <s v="Gas"/>
    <x v="1"/>
    <n v="119000"/>
    <s v="Dammam"/>
    <x v="1"/>
    <n v="85000"/>
    <n v="58000"/>
    <n v="55000"/>
  </r>
  <r>
    <n v="4664"/>
    <x v="5"/>
    <s v="Yukon"/>
    <n v="2008"/>
    <n v="17"/>
    <s v="Saudi"/>
    <s v="Golden"/>
    <s v="Semi Full"/>
    <n v="5.3"/>
    <s v="Gas"/>
    <x v="0"/>
    <n v="280000"/>
    <s v="Taef"/>
    <x v="3"/>
    <n v="42000"/>
    <n v="58000"/>
    <n v="72000"/>
  </r>
  <r>
    <n v="4665"/>
    <x v="1"/>
    <s v="LS"/>
    <n v="2018"/>
    <n v="7"/>
    <s v="Gulf Arabic"/>
    <s v="Grey"/>
    <s v="Semi Full"/>
    <n v="4.5999999999999996"/>
    <s v="Gas"/>
    <x v="0"/>
    <n v="23000"/>
    <s v="Al-Ahsa"/>
    <x v="1"/>
    <n v="265000"/>
    <n v="58000"/>
    <n v="142000"/>
  </r>
  <r>
    <n v="4666"/>
    <x v="26"/>
    <s v="Range Rover"/>
    <n v="2019"/>
    <n v="6"/>
    <s v="Other"/>
    <s v="Black"/>
    <s v="Full"/>
    <n v="5"/>
    <s v="Gas"/>
    <x v="0"/>
    <n v="28000"/>
    <s v="Riyadh"/>
    <x v="0"/>
    <n v="450000"/>
    <n v="58000"/>
    <n v="242500"/>
  </r>
  <r>
    <n v="4667"/>
    <x v="24"/>
    <s v="The 5"/>
    <n v="2009"/>
    <n v="16"/>
    <s v="Saudi"/>
    <s v="Black"/>
    <s v="Full"/>
    <n v="2.2999999999999998"/>
    <s v="Gas"/>
    <x v="0"/>
    <n v="216500"/>
    <s v="Riyadh"/>
    <x v="0"/>
    <n v="24000"/>
    <n v="58000"/>
    <n v="110000"/>
  </r>
  <r>
    <n v="4668"/>
    <x v="1"/>
    <s v="ES"/>
    <n v="2017"/>
    <n v="8"/>
    <s v="Gulf Arabic"/>
    <s v="Black"/>
    <s v="Full"/>
    <n v="3.5"/>
    <s v="Gas"/>
    <x v="0"/>
    <n v="75000"/>
    <s v="Riyadh"/>
    <x v="0"/>
    <n v="125000"/>
    <n v="58000"/>
    <n v="142000"/>
  </r>
  <r>
    <n v="4669"/>
    <x v="32"/>
    <s v="ATS"/>
    <n v="2016"/>
    <n v="9"/>
    <s v="Saudi"/>
    <s v="Black"/>
    <s v="Full"/>
    <n v="2.5"/>
    <s v="Gas"/>
    <x v="0"/>
    <n v="88000"/>
    <s v="Al-Medina"/>
    <x v="2"/>
    <n v="70000"/>
    <n v="58000"/>
    <n v="130000"/>
  </r>
  <r>
    <n v="4670"/>
    <x v="3"/>
    <s v="Edge"/>
    <n v="2013"/>
    <n v="12"/>
    <s v="Saudi"/>
    <s v="White"/>
    <s v="Full"/>
    <n v="3.5"/>
    <s v="Gas"/>
    <x v="0"/>
    <n v="317125"/>
    <s v="Makkah"/>
    <x v="3"/>
    <n v="32000"/>
    <n v="58000"/>
    <n v="55000"/>
  </r>
  <r>
    <n v="4671"/>
    <x v="10"/>
    <s v="Accent"/>
    <n v="2017"/>
    <n v="8"/>
    <s v="Gulf Arabic"/>
    <s v="Brown"/>
    <s v="Standard"/>
    <n v="1.4"/>
    <s v="Gas"/>
    <x v="0"/>
    <n v="62000"/>
    <s v="Riyadh"/>
    <x v="0"/>
    <n v="27000"/>
    <n v="58000"/>
    <n v="42000"/>
  </r>
  <r>
    <n v="4672"/>
    <x v="11"/>
    <s v="Tahoe"/>
    <n v="2016"/>
    <n v="9"/>
    <s v="Saudi"/>
    <s v="White"/>
    <s v="Standard"/>
    <n v="5.3"/>
    <s v="Gas"/>
    <x v="0"/>
    <n v="194000"/>
    <s v="Riyadh"/>
    <x v="0"/>
    <n v="116000"/>
    <n v="58000"/>
    <n v="60000"/>
  </r>
  <r>
    <n v="4673"/>
    <x v="0"/>
    <s v="Furniture"/>
    <n v="2020"/>
    <n v="5"/>
    <s v="Saudi"/>
    <s v="White"/>
    <s v="Full"/>
    <n v="4"/>
    <s v="Gas"/>
    <x v="0"/>
    <n v="16000"/>
    <s v="Riyadh"/>
    <x v="0"/>
    <n v="128000"/>
    <n v="58000"/>
    <n v="65000"/>
  </r>
  <r>
    <n v="4674"/>
    <x v="8"/>
    <s v="Seltos"/>
    <n v="2021"/>
    <n v="4"/>
    <s v="Saudi"/>
    <s v="White"/>
    <s v="Standard"/>
    <n v="1.6"/>
    <s v="Gas"/>
    <x v="0"/>
    <n v="1700"/>
    <s v="Al-Medina"/>
    <x v="2"/>
    <n v="70000"/>
    <n v="58000"/>
    <n v="40000"/>
  </r>
  <r>
    <n v="4675"/>
    <x v="5"/>
    <s v="Yukon"/>
    <n v="2015"/>
    <n v="10"/>
    <s v="Other"/>
    <s v="Golden"/>
    <s v="Semi Full"/>
    <n v="5.3"/>
    <s v="Gas"/>
    <x v="0"/>
    <n v="292000"/>
    <s v="Aseer"/>
    <x v="4"/>
    <n v="75000"/>
    <n v="58000"/>
    <n v="72000"/>
  </r>
  <r>
    <n v="4676"/>
    <x v="3"/>
    <s v="Explorer"/>
    <n v="2014"/>
    <n v="11"/>
    <s v="Saudi"/>
    <s v="Black"/>
    <s v="Standard"/>
    <n v="3.5"/>
    <s v="Gas"/>
    <x v="0"/>
    <n v="90000"/>
    <s v="Jeddah"/>
    <x v="3"/>
    <n v="58000"/>
    <n v="58000"/>
    <n v="55000"/>
  </r>
  <r>
    <n v="4677"/>
    <x v="4"/>
    <s v="Datsun"/>
    <n v="2015"/>
    <n v="10"/>
    <s v="Saudi"/>
    <s v="White"/>
    <s v="Full"/>
    <n v="2.4"/>
    <s v="Gas"/>
    <x v="1"/>
    <n v="205000"/>
    <s v="Dammam"/>
    <x v="1"/>
    <n v="30000"/>
    <n v="58000"/>
    <n v="36500"/>
  </r>
  <r>
    <n v="4678"/>
    <x v="0"/>
    <s v="Hilux"/>
    <n v="2016"/>
    <n v="9"/>
    <s v="Saudi"/>
    <s v="White"/>
    <s v="Full"/>
    <n v="2.7"/>
    <s v="Gas"/>
    <x v="0"/>
    <n v="2500"/>
    <s v="Dammam"/>
    <x v="1"/>
    <n v="105000"/>
    <n v="58000"/>
    <n v="65000"/>
  </r>
  <r>
    <n v="4679"/>
    <x v="1"/>
    <s v="ES"/>
    <n v="2017"/>
    <n v="8"/>
    <s v="Gulf Arabic"/>
    <s v="Black"/>
    <s v="Full"/>
    <n v="3.5"/>
    <s v="Gas"/>
    <x v="0"/>
    <n v="24000"/>
    <s v="Riyadh"/>
    <x v="0"/>
    <n v="160000"/>
    <n v="58000"/>
    <n v="142000"/>
  </r>
  <r>
    <n v="4680"/>
    <x v="4"/>
    <s v="Sunny"/>
    <n v="2018"/>
    <n v="7"/>
    <s v="Saudi"/>
    <s v="Silver"/>
    <s v="Standard"/>
    <n v="1.5"/>
    <s v="Gas"/>
    <x v="0"/>
    <n v="106036"/>
    <s v="Riyadh"/>
    <x v="0"/>
    <n v="25900"/>
    <n v="58000"/>
    <n v="36500"/>
  </r>
  <r>
    <n v="4681"/>
    <x v="3"/>
    <s v="Expedition"/>
    <n v="2013"/>
    <n v="12"/>
    <s v="Saudi"/>
    <s v="White"/>
    <s v="Full"/>
    <n v="3.8"/>
    <s v="Gas"/>
    <x v="0"/>
    <n v="300000"/>
    <s v="Dammam"/>
    <x v="1"/>
    <n v="55000"/>
    <n v="58000"/>
    <n v="55000"/>
  </r>
  <r>
    <n v="4682"/>
    <x v="0"/>
    <s v="Furniture"/>
    <n v="2012"/>
    <n v="13"/>
    <s v="Saudi"/>
    <s v="Black"/>
    <s v="Semi Full"/>
    <n v="2"/>
    <s v="Gas"/>
    <x v="0"/>
    <n v="202245"/>
    <s v="Riyadh"/>
    <x v="0"/>
    <n v="41000"/>
    <n v="58000"/>
    <n v="65000"/>
  </r>
  <r>
    <n v="4683"/>
    <x v="8"/>
    <s v="Optima"/>
    <n v="2016"/>
    <n v="9"/>
    <s v="Saudi"/>
    <s v="Black"/>
    <s v="Semi Full"/>
    <n v="2.4"/>
    <s v="Gas"/>
    <x v="0"/>
    <n v="91000"/>
    <s v="Riyadh"/>
    <x v="0"/>
    <n v="45000"/>
    <n v="58000"/>
    <n v="40000"/>
  </r>
  <r>
    <n v="4684"/>
    <x v="29"/>
    <s v="Flying Spur"/>
    <n v="2015"/>
    <n v="10"/>
    <s v="Saudi"/>
    <s v="Black"/>
    <s v="Full"/>
    <n v="6"/>
    <s v="Gas"/>
    <x v="0"/>
    <n v="47000"/>
    <s v="Dammam"/>
    <x v="1"/>
    <n v="310000"/>
    <n v="58000"/>
    <n v="310000"/>
  </r>
  <r>
    <n v="4685"/>
    <x v="0"/>
    <s v="Land Cruiser"/>
    <n v="2014"/>
    <n v="11"/>
    <s v="Gulf Arabic"/>
    <s v="White"/>
    <s v="Full"/>
    <n v="5.7"/>
    <s v="Gas"/>
    <x v="0"/>
    <n v="316000"/>
    <s v="Riyadh"/>
    <x v="0"/>
    <n v="145000"/>
    <n v="58000"/>
    <n v="65000"/>
  </r>
  <r>
    <n v="4686"/>
    <x v="0"/>
    <s v="Camry"/>
    <n v="2009"/>
    <n v="16"/>
    <s v="Saudi"/>
    <s v="White"/>
    <s v="Semi Full"/>
    <n v="2.5"/>
    <s v="Gas"/>
    <x v="0"/>
    <n v="600000"/>
    <s v="Al-Medina"/>
    <x v="2"/>
    <n v="23000"/>
    <n v="58000"/>
    <n v="65000"/>
  </r>
  <r>
    <n v="4687"/>
    <x v="10"/>
    <s v="Accent"/>
    <n v="2018"/>
    <n v="7"/>
    <s v="Saudi"/>
    <s v="White"/>
    <s v="Standard"/>
    <n v="1.4"/>
    <s v="Gas"/>
    <x v="0"/>
    <n v="71000"/>
    <s v="Riyadh"/>
    <x v="0"/>
    <n v="38000"/>
    <n v="58000"/>
    <n v="42000"/>
  </r>
  <r>
    <n v="4688"/>
    <x v="3"/>
    <s v="Other"/>
    <n v="1963"/>
    <n v="62"/>
    <s v="Saudi"/>
    <s v="Blue"/>
    <s v="Standard"/>
    <n v="1"/>
    <s v="Gas"/>
    <x v="1"/>
    <n v="300"/>
    <s v="Riyadh"/>
    <x v="0"/>
    <n v="22000"/>
    <n v="58000"/>
    <n v="55000"/>
  </r>
  <r>
    <n v="4689"/>
    <x v="13"/>
    <s v="Accord"/>
    <n v="2018"/>
    <n v="7"/>
    <s v="Saudi"/>
    <s v="White"/>
    <s v="Standard"/>
    <n v="1.5"/>
    <s v="Gas"/>
    <x v="0"/>
    <n v="129000"/>
    <s v="Riyadh"/>
    <x v="0"/>
    <n v="68000"/>
    <n v="58000"/>
    <n v="60500"/>
  </r>
  <r>
    <n v="4690"/>
    <x v="47"/>
    <s v="Forester"/>
    <n v="2010"/>
    <n v="15"/>
    <s v="Saudi"/>
    <s v="White"/>
    <s v="Standard"/>
    <n v="2.4"/>
    <s v="Gas"/>
    <x v="0"/>
    <n v="113000"/>
    <s v="Dammam"/>
    <x v="1"/>
    <n v="18500"/>
    <n v="58000"/>
    <n v="21750"/>
  </r>
  <r>
    <n v="4691"/>
    <x v="1"/>
    <s v="ES"/>
    <n v="2009"/>
    <n v="16"/>
    <s v="Saudi"/>
    <s v="White"/>
    <s v="Standard"/>
    <n v="3.6"/>
    <s v="Gas"/>
    <x v="0"/>
    <n v="300000"/>
    <s v="Al-Baha"/>
    <x v="4"/>
    <n v="43000"/>
    <n v="58000"/>
    <n v="142000"/>
  </r>
  <r>
    <n v="4692"/>
    <x v="10"/>
    <s v="Accent"/>
    <n v="2018"/>
    <n v="7"/>
    <s v="Saudi"/>
    <s v="White"/>
    <s v="Standard"/>
    <n v="1.4"/>
    <s v="Gas"/>
    <x v="0"/>
    <n v="41000"/>
    <s v="Riyadh"/>
    <x v="0"/>
    <n v="34000"/>
    <n v="58000"/>
    <n v="42000"/>
  </r>
  <r>
    <n v="4693"/>
    <x v="10"/>
    <s v="Senta fe"/>
    <n v="2015"/>
    <n v="10"/>
    <s v="Gulf Arabic"/>
    <s v="Grey"/>
    <s v="Semi Full"/>
    <n v="1.6"/>
    <s v="Gas"/>
    <x v="0"/>
    <n v="158000"/>
    <s v="Dammam"/>
    <x v="1"/>
    <n v="54000"/>
    <n v="58000"/>
    <n v="42000"/>
  </r>
  <r>
    <n v="4694"/>
    <x v="11"/>
    <s v="Camaro"/>
    <n v="2013"/>
    <n v="12"/>
    <s v="Gulf Arabic"/>
    <s v="White"/>
    <s v="Full"/>
    <n v="5.7"/>
    <s v="Gas"/>
    <x v="0"/>
    <n v="243"/>
    <s v="Riyadh"/>
    <x v="0"/>
    <n v="55000"/>
    <n v="58000"/>
    <n v="60000"/>
  </r>
  <r>
    <n v="4695"/>
    <x v="11"/>
    <s v="Tahoe"/>
    <n v="2021"/>
    <n v="4"/>
    <s v="Saudi"/>
    <s v="White"/>
    <s v="Full"/>
    <n v="5.3"/>
    <s v="Gas"/>
    <x v="0"/>
    <n v="800"/>
    <s v="Dammam"/>
    <x v="1"/>
    <n v="310000"/>
    <n v="58000"/>
    <n v="60000"/>
  </r>
  <r>
    <n v="4696"/>
    <x v="10"/>
    <s v="Accent"/>
    <n v="2016"/>
    <n v="9"/>
    <s v="Saudi"/>
    <s v="White"/>
    <s v="Standard"/>
    <n v="1.2"/>
    <s v="Gas"/>
    <x v="0"/>
    <n v="74000"/>
    <s v="Dammam"/>
    <x v="1"/>
    <n v="30000"/>
    <n v="58000"/>
    <n v="42000"/>
  </r>
  <r>
    <n v="4697"/>
    <x v="26"/>
    <s v="Range Rover"/>
    <n v="2019"/>
    <n v="6"/>
    <s v="Other"/>
    <s v="Grey"/>
    <s v="Full"/>
    <n v="5"/>
    <s v="Gas"/>
    <x v="0"/>
    <n v="4200"/>
    <s v="Riyadh"/>
    <x v="0"/>
    <n v="599000"/>
    <n v="58000"/>
    <n v="242500"/>
  </r>
  <r>
    <n v="4698"/>
    <x v="0"/>
    <s v="FJ"/>
    <n v="2012"/>
    <n v="13"/>
    <s v="Saudi"/>
    <s v="Black"/>
    <s v="Full"/>
    <n v="4"/>
    <s v="Gas"/>
    <x v="0"/>
    <n v="35000"/>
    <s v="Riyadh"/>
    <x v="0"/>
    <n v="70000"/>
    <n v="58000"/>
    <n v="65000"/>
  </r>
  <r>
    <n v="4699"/>
    <x v="10"/>
    <s v="Elantra"/>
    <n v="2020"/>
    <n v="5"/>
    <s v="Saudi"/>
    <s v="Grey"/>
    <s v="Semi Full"/>
    <n v="2"/>
    <s v="Gas"/>
    <x v="0"/>
    <n v="28000"/>
    <s v="Riyadh"/>
    <x v="0"/>
    <n v="58000"/>
    <n v="58000"/>
    <n v="42000"/>
  </r>
  <r>
    <n v="4700"/>
    <x v="0"/>
    <s v="Land Cruiser 70"/>
    <n v="2019"/>
    <n v="6"/>
    <s v="Saudi"/>
    <s v="White"/>
    <s v="Full"/>
    <n v="4"/>
    <s v="Gas"/>
    <x v="1"/>
    <n v="26000"/>
    <s v="Aseer"/>
    <x v="4"/>
    <n v="130000"/>
    <n v="58000"/>
    <n v="65000"/>
  </r>
  <r>
    <n v="4701"/>
    <x v="7"/>
    <s v="GLC"/>
    <n v="2020"/>
    <n v="5"/>
    <s v="Gulf Arabic"/>
    <s v="Black"/>
    <s v="Full"/>
    <n v="2.8"/>
    <s v="Gas"/>
    <x v="0"/>
    <n v="13000"/>
    <s v="Jeddah"/>
    <x v="3"/>
    <n v="289000"/>
    <n v="58000"/>
    <n v="145000"/>
  </r>
  <r>
    <n v="4702"/>
    <x v="4"/>
    <s v="X-Trail"/>
    <n v="2017"/>
    <n v="8"/>
    <s v="Saudi"/>
    <s v="White"/>
    <s v="Semi Full"/>
    <n v="2.5"/>
    <s v="Gas"/>
    <x v="0"/>
    <n v="331612"/>
    <s v="Riyadh"/>
    <x v="0"/>
    <n v="46000"/>
    <n v="58000"/>
    <n v="36500"/>
  </r>
  <r>
    <n v="4703"/>
    <x v="13"/>
    <s v="Accord"/>
    <n v="2008"/>
    <n v="17"/>
    <s v="Saudi"/>
    <s v="Golden"/>
    <s v="Standard"/>
    <n v="2.4"/>
    <s v="Gas"/>
    <x v="0"/>
    <n v="197000"/>
    <s v="Abha"/>
    <x v="7"/>
    <n v="20000"/>
    <n v="58000"/>
    <n v="60500"/>
  </r>
  <r>
    <n v="4704"/>
    <x v="3"/>
    <s v="Expedition"/>
    <n v="2012"/>
    <n v="13"/>
    <s v="Saudi"/>
    <s v="Grey"/>
    <s v="Standard"/>
    <n v="5.4"/>
    <s v="Gas"/>
    <x v="0"/>
    <n v="350000"/>
    <s v="Jeddah"/>
    <x v="3"/>
    <n v="30000"/>
    <n v="58000"/>
    <n v="55000"/>
  </r>
  <r>
    <n v="4705"/>
    <x v="5"/>
    <s v="Yukon"/>
    <n v="2015"/>
    <n v="10"/>
    <s v="Other"/>
    <s v="Grey"/>
    <s v="Full"/>
    <n v="5.3"/>
    <s v="Gas"/>
    <x v="0"/>
    <n v="130000"/>
    <s v="Makkah"/>
    <x v="3"/>
    <n v="128000"/>
    <n v="58000"/>
    <n v="72000"/>
  </r>
  <r>
    <n v="4706"/>
    <x v="4"/>
    <s v="Murano"/>
    <n v="2008"/>
    <n v="17"/>
    <s v="Saudi"/>
    <s v="Black"/>
    <s v="Standard"/>
    <n v="1"/>
    <s v="Gas"/>
    <x v="0"/>
    <n v="300"/>
    <s v="Riyadh"/>
    <x v="0"/>
    <n v="9500"/>
    <n v="58000"/>
    <n v="36500"/>
  </r>
  <r>
    <n v="4707"/>
    <x v="3"/>
    <s v="Taurus"/>
    <n v="2016"/>
    <n v="9"/>
    <s v="Other"/>
    <s v="White"/>
    <s v="Full"/>
    <n v="3.5"/>
    <s v="Gas"/>
    <x v="0"/>
    <n v="91815"/>
    <s v="Riyadh"/>
    <x v="0"/>
    <n v="86000"/>
    <n v="58000"/>
    <n v="55000"/>
  </r>
  <r>
    <n v="4708"/>
    <x v="1"/>
    <s v="LS"/>
    <n v="2016"/>
    <n v="9"/>
    <s v="Saudi"/>
    <s v="White"/>
    <s v="Full"/>
    <n v="4.5999999999999996"/>
    <s v="Gas"/>
    <x v="0"/>
    <n v="90000"/>
    <s v="Jeddah"/>
    <x v="3"/>
    <n v="200000"/>
    <n v="58000"/>
    <n v="142000"/>
  </r>
  <r>
    <n v="4709"/>
    <x v="11"/>
    <s v="Tahoe"/>
    <n v="2017"/>
    <n v="8"/>
    <s v="Gulf Arabic"/>
    <s v="Black"/>
    <s v="Full"/>
    <n v="5.3"/>
    <s v="Gas"/>
    <x v="0"/>
    <n v="55000"/>
    <s v="Riyadh"/>
    <x v="0"/>
    <n v="168000"/>
    <n v="58000"/>
    <n v="60000"/>
  </r>
  <r>
    <n v="4710"/>
    <x v="11"/>
    <s v="Kaptiva"/>
    <n v="2012"/>
    <n v="13"/>
    <s v="Saudi"/>
    <s v="Black"/>
    <s v="Semi Full"/>
    <n v="1.9"/>
    <s v="Gas"/>
    <x v="0"/>
    <n v="50000"/>
    <s v="Al-Medina"/>
    <x v="2"/>
    <n v="27000"/>
    <n v="58000"/>
    <n v="60000"/>
  </r>
  <r>
    <n v="4711"/>
    <x v="10"/>
    <s v="Accent"/>
    <n v="2010"/>
    <n v="15"/>
    <s v="Saudi"/>
    <s v="White"/>
    <s v="Semi Full"/>
    <n v="1.2"/>
    <s v="Gas"/>
    <x v="1"/>
    <n v="198"/>
    <s v="Qassim"/>
    <x v="6"/>
    <n v="12000"/>
    <n v="58000"/>
    <n v="42000"/>
  </r>
  <r>
    <n v="4712"/>
    <x v="1"/>
    <s v="ES"/>
    <n v="2021"/>
    <n v="4"/>
    <s v="Saudi"/>
    <s v="White"/>
    <s v="Standard"/>
    <n v="2.5"/>
    <s v="Gas"/>
    <x v="0"/>
    <n v="700"/>
    <s v="Jeddah"/>
    <x v="3"/>
    <n v="183000"/>
    <n v="58000"/>
    <n v="142000"/>
  </r>
  <r>
    <n v="4713"/>
    <x v="10"/>
    <s v="Accent"/>
    <n v="2019"/>
    <n v="6"/>
    <s v="Saudi"/>
    <s v="White"/>
    <s v="Standard"/>
    <n v="1.4"/>
    <s v="Gas"/>
    <x v="0"/>
    <n v="54000"/>
    <s v="Dammam"/>
    <x v="1"/>
    <n v="42000"/>
    <n v="58000"/>
    <n v="42000"/>
  </r>
  <r>
    <n v="4714"/>
    <x v="3"/>
    <s v="Taurus"/>
    <n v="2012"/>
    <n v="13"/>
    <s v="Saudi"/>
    <s v="Golden"/>
    <s v="Semi Full"/>
    <n v="6"/>
    <s v="Gas"/>
    <x v="0"/>
    <n v="166000"/>
    <s v="Hail"/>
    <x v="8"/>
    <n v="30000"/>
    <n v="58000"/>
    <n v="55000"/>
  </r>
  <r>
    <n v="4715"/>
    <x v="10"/>
    <s v="Tucson"/>
    <n v="2018"/>
    <n v="7"/>
    <s v="Saudi"/>
    <s v="Another Color"/>
    <s v="Standard"/>
    <n v="1.6"/>
    <s v="Gas"/>
    <x v="0"/>
    <n v="146000"/>
    <s v="Dammam"/>
    <x v="1"/>
    <n v="75000"/>
    <n v="58000"/>
    <n v="42000"/>
  </r>
  <r>
    <n v="4716"/>
    <x v="37"/>
    <s v="Vanquish"/>
    <n v="2013"/>
    <n v="12"/>
    <s v="Saudi"/>
    <s v="Another Color"/>
    <s v="Full"/>
    <n v="6"/>
    <s v="Gas"/>
    <x v="0"/>
    <n v="32000"/>
    <s v="Dammam"/>
    <x v="1"/>
    <n v="400000"/>
    <n v="58000"/>
    <n v="400000"/>
  </r>
  <r>
    <n v="4717"/>
    <x v="5"/>
    <s v="Yukon"/>
    <n v="2013"/>
    <n v="12"/>
    <s v="Saudi"/>
    <s v="White"/>
    <s v="Full"/>
    <n v="5.3"/>
    <s v="Gas"/>
    <x v="0"/>
    <n v="194000"/>
    <s v="Riyadh"/>
    <x v="0"/>
    <n v="80000"/>
    <n v="58000"/>
    <n v="72000"/>
  </r>
  <r>
    <n v="4718"/>
    <x v="11"/>
    <s v="Lumina"/>
    <n v="2004"/>
    <n v="21"/>
    <s v="Other"/>
    <s v="White"/>
    <s v="Semi Full"/>
    <n v="3.8"/>
    <s v="Gas"/>
    <x v="0"/>
    <n v="280"/>
    <s v="Riyadh"/>
    <x v="0"/>
    <n v="12500"/>
    <n v="58000"/>
    <n v="60000"/>
  </r>
  <r>
    <n v="4719"/>
    <x v="0"/>
    <s v="Land Cruiser"/>
    <n v="2012"/>
    <n v="13"/>
    <s v="Saudi"/>
    <s v="White"/>
    <s v="Full"/>
    <n v="5.7"/>
    <s v="Gas"/>
    <x v="0"/>
    <n v="311000"/>
    <s v="Jeddah"/>
    <x v="3"/>
    <n v="115000"/>
    <n v="58000"/>
    <n v="65000"/>
  </r>
  <r>
    <n v="4720"/>
    <x v="7"/>
    <s v="S"/>
    <n v="2018"/>
    <n v="7"/>
    <s v="Saudi"/>
    <s v="Brown"/>
    <s v="Semi Full"/>
    <n v="5"/>
    <s v="Gas"/>
    <x v="0"/>
    <n v="30000"/>
    <s v="Dammam"/>
    <x v="1"/>
    <n v="335000"/>
    <n v="58000"/>
    <n v="145000"/>
  </r>
  <r>
    <n v="4721"/>
    <x v="0"/>
    <s v="Hilux"/>
    <n v="2018"/>
    <n v="7"/>
    <s v="Saudi"/>
    <s v="White"/>
    <s v="Semi Full"/>
    <n v="2.7"/>
    <s v="Gas"/>
    <x v="1"/>
    <n v="75335"/>
    <s v="Riyadh"/>
    <x v="0"/>
    <n v="78000"/>
    <n v="58000"/>
    <n v="65000"/>
  </r>
  <r>
    <n v="4722"/>
    <x v="20"/>
    <s v="RX5"/>
    <n v="2019"/>
    <n v="6"/>
    <s v="Saudi"/>
    <s v="White"/>
    <s v="Full"/>
    <n v="1.5"/>
    <s v="Gas"/>
    <x v="0"/>
    <n v="39000"/>
    <s v="Jeddah"/>
    <x v="3"/>
    <n v="56000"/>
    <n v="58000"/>
    <n v="48000"/>
  </r>
  <r>
    <n v="4723"/>
    <x v="10"/>
    <s v="Sonata"/>
    <n v="2016"/>
    <n v="9"/>
    <s v="Saudi"/>
    <s v="Silver"/>
    <s v="Semi Full"/>
    <n v="2.4"/>
    <s v="Gas"/>
    <x v="0"/>
    <n v="260"/>
    <s v="Dammam"/>
    <x v="1"/>
    <n v="40000"/>
    <n v="58000"/>
    <n v="42000"/>
  </r>
  <r>
    <n v="4724"/>
    <x v="10"/>
    <s v="Accent"/>
    <n v="2019"/>
    <n v="6"/>
    <s v="Saudi"/>
    <s v="Silver"/>
    <s v="Standard"/>
    <n v="1.4"/>
    <s v="Gas"/>
    <x v="0"/>
    <n v="58000"/>
    <s v="Riyadh"/>
    <x v="0"/>
    <n v="39000"/>
    <n v="58000"/>
    <n v="42000"/>
  </r>
  <r>
    <n v="4725"/>
    <x v="11"/>
    <s v="Tahoe"/>
    <n v="2014"/>
    <n v="11"/>
    <s v="Saudi"/>
    <s v="Black"/>
    <s v="Full"/>
    <n v="5.7"/>
    <s v="Gas"/>
    <x v="0"/>
    <n v="205000"/>
    <s v="Dammam"/>
    <x v="1"/>
    <n v="70000"/>
    <n v="58000"/>
    <n v="60000"/>
  </r>
  <r>
    <n v="4726"/>
    <x v="3"/>
    <s v="Mustang"/>
    <n v="2016"/>
    <n v="9"/>
    <s v="Other"/>
    <s v="Red"/>
    <s v="Full"/>
    <n v="2.2999999999999998"/>
    <s v="Gas"/>
    <x v="0"/>
    <n v="84000"/>
    <s v="Dammam"/>
    <x v="1"/>
    <n v="99000"/>
    <n v="58000"/>
    <n v="55000"/>
  </r>
  <r>
    <n v="4727"/>
    <x v="17"/>
    <s v="H6"/>
    <n v="2019"/>
    <n v="6"/>
    <s v="Other"/>
    <s v="White"/>
    <s v="Full"/>
    <n v="2"/>
    <s v="Gas"/>
    <x v="0"/>
    <n v="62000"/>
    <s v="Riyadh"/>
    <x v="0"/>
    <n v="55000"/>
    <n v="58000"/>
    <n v="69000"/>
  </r>
  <r>
    <n v="4728"/>
    <x v="8"/>
    <s v="Cadenza"/>
    <n v="2018"/>
    <n v="7"/>
    <s v="Gulf Arabic"/>
    <s v="Silver"/>
    <s v="Full"/>
    <n v="3.3"/>
    <s v="Gas"/>
    <x v="0"/>
    <n v="69000"/>
    <s v="Riyadh"/>
    <x v="0"/>
    <n v="95000"/>
    <n v="58000"/>
    <n v="40000"/>
  </r>
  <r>
    <n v="4729"/>
    <x v="6"/>
    <s v="CX9"/>
    <n v="2020"/>
    <n v="5"/>
    <s v="Saudi"/>
    <s v="White"/>
    <s v="Full"/>
    <n v="2"/>
    <s v="Gas"/>
    <x v="0"/>
    <n v="9500"/>
    <s v="Qassim"/>
    <x v="6"/>
    <n v="132000"/>
    <n v="58000"/>
    <n v="56000"/>
  </r>
  <r>
    <n v="4730"/>
    <x v="10"/>
    <s v="Kona"/>
    <n v="2020"/>
    <n v="5"/>
    <s v="Saudi"/>
    <s v="Grey"/>
    <s v="Semi Full"/>
    <n v="2"/>
    <s v="Gas"/>
    <x v="0"/>
    <n v="30271"/>
    <s v="Riyadh"/>
    <x v="0"/>
    <n v="70000"/>
    <n v="58000"/>
    <n v="42000"/>
  </r>
  <r>
    <n v="4731"/>
    <x v="25"/>
    <s v="Outlander"/>
    <n v="2017"/>
    <n v="8"/>
    <s v="Saudi"/>
    <s v="White"/>
    <s v="Semi Full"/>
    <n v="2.4"/>
    <s v="Gas"/>
    <x v="0"/>
    <n v="102000"/>
    <s v="Al-Medina"/>
    <x v="2"/>
    <n v="42000"/>
    <n v="58000"/>
    <n v="54000"/>
  </r>
  <r>
    <n v="4732"/>
    <x v="11"/>
    <s v="Tahoe"/>
    <n v="2019"/>
    <n v="6"/>
    <s v="Saudi"/>
    <s v="Black"/>
    <s v="Standard"/>
    <n v="5.3"/>
    <s v="Gas"/>
    <x v="0"/>
    <n v="117000"/>
    <s v="Riyadh"/>
    <x v="0"/>
    <n v="145000"/>
    <n v="58000"/>
    <n v="60000"/>
  </r>
  <r>
    <n v="4733"/>
    <x v="0"/>
    <s v="FJ"/>
    <n v="2015"/>
    <n v="10"/>
    <s v="Saudi"/>
    <s v="Black"/>
    <s v="Semi Full"/>
    <n v="4"/>
    <s v="Gas"/>
    <x v="0"/>
    <n v="110000"/>
    <s v="Dammam"/>
    <x v="1"/>
    <n v="115000"/>
    <n v="58000"/>
    <n v="65000"/>
  </r>
  <r>
    <n v="4734"/>
    <x v="8"/>
    <s v="Sportage"/>
    <n v="2018"/>
    <n v="7"/>
    <s v="Saudi"/>
    <s v="Silver"/>
    <s v="Standard"/>
    <n v="2.4"/>
    <s v="Gas"/>
    <x v="0"/>
    <n v="93000"/>
    <s v="Riyadh"/>
    <x v="0"/>
    <n v="54000"/>
    <n v="58000"/>
    <n v="40000"/>
  </r>
  <r>
    <n v="4735"/>
    <x v="24"/>
    <s v="X"/>
    <n v="2017"/>
    <n v="8"/>
    <s v="Gulf Arabic"/>
    <s v="White"/>
    <s v="Semi Full"/>
    <n v="3"/>
    <s v="Gas"/>
    <x v="0"/>
    <n v="71000"/>
    <s v="Dammam"/>
    <x v="1"/>
    <n v="170000"/>
    <n v="58000"/>
    <n v="110000"/>
  </r>
  <r>
    <n v="4736"/>
    <x v="13"/>
    <s v="Accord"/>
    <n v="2004"/>
    <n v="21"/>
    <s v="Saudi"/>
    <s v="Golden"/>
    <s v="Full"/>
    <n v="1"/>
    <s v="Gas"/>
    <x v="0"/>
    <n v="300"/>
    <s v="Riyadh"/>
    <x v="0"/>
    <n v="13000"/>
    <n v="58000"/>
    <n v="60500"/>
  </r>
  <r>
    <n v="4737"/>
    <x v="15"/>
    <s v="Talisman"/>
    <n v="2017"/>
    <n v="8"/>
    <s v="Saudi"/>
    <s v="Grey"/>
    <s v="Standard"/>
    <n v="2"/>
    <s v="Gas"/>
    <x v="0"/>
    <n v="80151"/>
    <s v="Riyadh"/>
    <x v="0"/>
    <n v="41500"/>
    <n v="58000"/>
    <n v="26000"/>
  </r>
  <r>
    <n v="4738"/>
    <x v="11"/>
    <s v="Tahoe"/>
    <n v="2012"/>
    <n v="13"/>
    <s v="Saudi"/>
    <s v="Silver"/>
    <s v="Full"/>
    <n v="5.3"/>
    <s v="Gas"/>
    <x v="0"/>
    <n v="287928"/>
    <s v="Riyadh"/>
    <x v="0"/>
    <n v="58000"/>
    <n v="58000"/>
    <n v="60000"/>
  </r>
  <r>
    <n v="4739"/>
    <x v="4"/>
    <s v="Navara"/>
    <n v="2016"/>
    <n v="9"/>
    <s v="Saudi"/>
    <s v="White"/>
    <s v="Standard"/>
    <n v="2.5"/>
    <s v="Gas"/>
    <x v="1"/>
    <n v="185000"/>
    <s v="Hail"/>
    <x v="8"/>
    <n v="43000"/>
    <n v="58000"/>
    <n v="36500"/>
  </r>
  <r>
    <n v="4740"/>
    <x v="0"/>
    <s v="Hilux"/>
    <n v="2018"/>
    <n v="7"/>
    <s v="Saudi"/>
    <s v="White"/>
    <s v="Standard"/>
    <n v="2.7"/>
    <s v="Gas"/>
    <x v="1"/>
    <n v="16700"/>
    <s v="Riyadh"/>
    <x v="0"/>
    <n v="72000"/>
    <n v="58000"/>
    <n v="65000"/>
  </r>
  <r>
    <n v="4741"/>
    <x v="4"/>
    <s v="Patrol"/>
    <n v="2016"/>
    <n v="9"/>
    <s v="Saudi"/>
    <s v="White"/>
    <s v="Semi Full"/>
    <n v="5.6"/>
    <s v="Gas"/>
    <x v="0"/>
    <n v="50000"/>
    <s v="Dammam"/>
    <x v="1"/>
    <n v="150000"/>
    <n v="58000"/>
    <n v="36500"/>
  </r>
  <r>
    <n v="4742"/>
    <x v="3"/>
    <s v="Expedition"/>
    <n v="2014"/>
    <n v="11"/>
    <s v="Saudi"/>
    <s v="Black"/>
    <s v="Semi Full"/>
    <n v="5.4"/>
    <s v="Gas"/>
    <x v="0"/>
    <n v="151000"/>
    <s v="Dammam"/>
    <x v="1"/>
    <n v="65000"/>
    <n v="58000"/>
    <n v="55000"/>
  </r>
  <r>
    <n v="4743"/>
    <x v="7"/>
    <s v="C"/>
    <n v="2016"/>
    <n v="9"/>
    <s v="Saudi"/>
    <s v="Black"/>
    <s v="Semi Full"/>
    <n v="2"/>
    <s v="Gas"/>
    <x v="0"/>
    <n v="104000"/>
    <s v="Riyadh"/>
    <x v="0"/>
    <n v="110000"/>
    <n v="58000"/>
    <n v="145000"/>
  </r>
  <r>
    <n v="4744"/>
    <x v="21"/>
    <s v="Challenger"/>
    <n v="2013"/>
    <n v="12"/>
    <s v="Saudi"/>
    <s v="Grey"/>
    <s v="Semi Full"/>
    <n v="3.6"/>
    <s v="Gas"/>
    <x v="0"/>
    <n v="278000"/>
    <s v="Al-Ahsa"/>
    <x v="1"/>
    <n v="45000"/>
    <n v="58000"/>
    <n v="71000"/>
  </r>
  <r>
    <n v="4745"/>
    <x v="25"/>
    <s v="Pajero"/>
    <n v="2017"/>
    <n v="8"/>
    <s v="Saudi"/>
    <s v="Black"/>
    <s v="Full"/>
    <n v="3.8"/>
    <s v="Gas"/>
    <x v="0"/>
    <n v="69000"/>
    <s v="Dammam"/>
    <x v="1"/>
    <n v="77000"/>
    <n v="58000"/>
    <n v="54000"/>
  </r>
  <r>
    <n v="4746"/>
    <x v="3"/>
    <s v="Taurus"/>
    <n v="2016"/>
    <n v="9"/>
    <s v="Other"/>
    <s v="Black"/>
    <s v="Semi Full"/>
    <n v="3.5"/>
    <s v="Gas"/>
    <x v="0"/>
    <n v="155000"/>
    <s v="Jeddah"/>
    <x v="3"/>
    <n v="59000"/>
    <n v="58000"/>
    <n v="55000"/>
  </r>
  <r>
    <n v="4747"/>
    <x v="3"/>
    <s v="Expedition"/>
    <n v="2015"/>
    <n v="10"/>
    <s v="Saudi"/>
    <s v="Black"/>
    <s v="Semi Full"/>
    <n v="5.4"/>
    <s v="Gas"/>
    <x v="0"/>
    <n v="225000"/>
    <s v="Riyadh"/>
    <x v="0"/>
    <n v="80000"/>
    <n v="58000"/>
    <n v="55000"/>
  </r>
  <r>
    <n v="4748"/>
    <x v="3"/>
    <s v="Focus"/>
    <n v="2014"/>
    <n v="11"/>
    <s v="Gulf Arabic"/>
    <s v="Blue"/>
    <s v="Standard"/>
    <n v="1.6"/>
    <s v="Gas"/>
    <x v="0"/>
    <n v="98000"/>
    <s v="Khobar"/>
    <x v="1"/>
    <n v="23000"/>
    <n v="58000"/>
    <n v="55000"/>
  </r>
  <r>
    <n v="4749"/>
    <x v="10"/>
    <s v="Accent"/>
    <n v="2018"/>
    <n v="7"/>
    <s v="Saudi"/>
    <s v="White"/>
    <s v="Standard"/>
    <n v="1.4"/>
    <s v="Gas"/>
    <x v="0"/>
    <n v="127000"/>
    <s v="Dammam"/>
    <x v="1"/>
    <n v="29000"/>
    <n v="58000"/>
    <n v="42000"/>
  </r>
  <r>
    <n v="4750"/>
    <x v="4"/>
    <s v="X-Trail"/>
    <n v="2016"/>
    <n v="9"/>
    <s v="Saudi"/>
    <s v="Black"/>
    <s v="Standard"/>
    <n v="2.5"/>
    <s v="Gas"/>
    <x v="0"/>
    <n v="115000"/>
    <s v="Riyadh"/>
    <x v="0"/>
    <n v="50000"/>
    <n v="58000"/>
    <n v="36500"/>
  </r>
  <r>
    <n v="4751"/>
    <x v="10"/>
    <s v="Accent"/>
    <n v="2017"/>
    <n v="8"/>
    <s v="Saudi"/>
    <s v="White"/>
    <s v="Standard"/>
    <n v="1.4"/>
    <s v="Gas"/>
    <x v="0"/>
    <n v="69000"/>
    <s v="Riyadh"/>
    <x v="0"/>
    <n v="34000"/>
    <n v="58000"/>
    <n v="42000"/>
  </r>
  <r>
    <n v="4752"/>
    <x v="13"/>
    <s v="Accord"/>
    <n v="2018"/>
    <n v="7"/>
    <s v="Saudi"/>
    <s v="White"/>
    <s v="Full"/>
    <n v="2"/>
    <s v="Gas"/>
    <x v="0"/>
    <n v="105000"/>
    <s v="Riyadh"/>
    <x v="0"/>
    <n v="85000"/>
    <n v="58000"/>
    <n v="60500"/>
  </r>
  <r>
    <n v="4753"/>
    <x v="7"/>
    <s v="E"/>
    <n v="2020"/>
    <n v="5"/>
    <s v="Saudi"/>
    <s v="Grey"/>
    <s v="Full"/>
    <n v="2"/>
    <s v="Gas"/>
    <x v="0"/>
    <n v="10000"/>
    <s v="Makkah"/>
    <x v="3"/>
    <n v="285000"/>
    <n v="58000"/>
    <n v="145000"/>
  </r>
  <r>
    <n v="4754"/>
    <x v="4"/>
    <s v="Sunny"/>
    <n v="2019"/>
    <n v="6"/>
    <s v="Saudi"/>
    <s v="Silver"/>
    <s v="Standard"/>
    <n v="1.5"/>
    <s v="Gas"/>
    <x v="0"/>
    <n v="104688"/>
    <s v="Riyadh"/>
    <x v="0"/>
    <n v="26000"/>
    <n v="58000"/>
    <n v="36500"/>
  </r>
  <r>
    <n v="4755"/>
    <x v="5"/>
    <s v="Yukon"/>
    <n v="2013"/>
    <n v="12"/>
    <s v="Saudi"/>
    <s v="Silver"/>
    <s v="Standard"/>
    <n v="5.3"/>
    <s v="Gas"/>
    <x v="0"/>
    <n v="292000"/>
    <s v="Dammam"/>
    <x v="1"/>
    <n v="74000"/>
    <n v="58000"/>
    <n v="72000"/>
  </r>
  <r>
    <n v="4756"/>
    <x v="0"/>
    <s v="Land Cruiser"/>
    <n v="2014"/>
    <n v="11"/>
    <s v="Saudi"/>
    <s v="White"/>
    <s v="Semi Full"/>
    <n v="4.5999999999999996"/>
    <s v="Gas"/>
    <x v="0"/>
    <n v="346000"/>
    <s v="Taef"/>
    <x v="3"/>
    <n v="130000"/>
    <n v="58000"/>
    <n v="65000"/>
  </r>
  <r>
    <n v="4757"/>
    <x v="0"/>
    <s v="Camry"/>
    <n v="2016"/>
    <n v="9"/>
    <s v="Gulf Arabic"/>
    <s v="Black"/>
    <s v="Semi Full"/>
    <n v="2.5"/>
    <s v="Gas"/>
    <x v="0"/>
    <n v="83000"/>
    <s v="Riyadh"/>
    <x v="0"/>
    <n v="72000"/>
    <n v="58000"/>
    <n v="65000"/>
  </r>
  <r>
    <n v="4758"/>
    <x v="3"/>
    <s v="Taurus"/>
    <n v="2011"/>
    <n v="14"/>
    <s v="Saudi"/>
    <s v="Black"/>
    <s v="Semi Full"/>
    <n v="3.5"/>
    <s v="Gas"/>
    <x v="0"/>
    <n v="230"/>
    <s v="Riyadh"/>
    <x v="0"/>
    <n v="35000"/>
    <n v="58000"/>
    <n v="55000"/>
  </r>
  <r>
    <n v="4759"/>
    <x v="13"/>
    <s v="Odyssey"/>
    <n v="2016"/>
    <n v="9"/>
    <s v="Saudi"/>
    <s v="Red"/>
    <s v="Full"/>
    <n v="6"/>
    <s v="Gas"/>
    <x v="0"/>
    <n v="189000"/>
    <s v="Riyadh"/>
    <x v="0"/>
    <n v="57000"/>
    <n v="58000"/>
    <n v="60500"/>
  </r>
  <r>
    <n v="4760"/>
    <x v="2"/>
    <s v="Compass"/>
    <n v="2016"/>
    <n v="9"/>
    <s v="Saudi"/>
    <s v="White"/>
    <s v="Full"/>
    <n v="2.4"/>
    <s v="Gas"/>
    <x v="0"/>
    <n v="247885"/>
    <s v="Jazan"/>
    <x v="11"/>
    <n v="38999"/>
    <n v="58000"/>
    <n v="83000"/>
  </r>
  <r>
    <n v="4761"/>
    <x v="0"/>
    <s v="Hilux"/>
    <n v="2015"/>
    <n v="10"/>
    <s v="Saudi"/>
    <s v="White"/>
    <s v="Full"/>
    <n v="2.7"/>
    <s v="Gas"/>
    <x v="1"/>
    <n v="374000"/>
    <s v="Hail"/>
    <x v="8"/>
    <n v="72000"/>
    <n v="58000"/>
    <n v="65000"/>
  </r>
  <r>
    <n v="4762"/>
    <x v="8"/>
    <s v="Cerato"/>
    <n v="2017"/>
    <n v="8"/>
    <s v="Saudi"/>
    <s v="White"/>
    <s v="Standard"/>
    <n v="1.6"/>
    <s v="Gas"/>
    <x v="0"/>
    <n v="72000"/>
    <s v="Riyadh"/>
    <x v="0"/>
    <n v="37500"/>
    <n v="58000"/>
    <n v="40000"/>
  </r>
  <r>
    <n v="4763"/>
    <x v="10"/>
    <s v="Sonata"/>
    <n v="2019"/>
    <n v="6"/>
    <s v="Gulf Arabic"/>
    <s v="White"/>
    <s v="Semi Full"/>
    <n v="2.4"/>
    <s v="Gas"/>
    <x v="0"/>
    <n v="28000"/>
    <s v="Riyadh"/>
    <x v="0"/>
    <n v="68000"/>
    <n v="58000"/>
    <n v="42000"/>
  </r>
  <r>
    <n v="4764"/>
    <x v="0"/>
    <s v="Land Cruiser"/>
    <n v="2005"/>
    <n v="20"/>
    <s v="Saudi"/>
    <s v="Blue"/>
    <s v="Semi Full"/>
    <n v="4"/>
    <s v="Gas"/>
    <x v="0"/>
    <n v="446"/>
    <s v="Riyadh"/>
    <x v="0"/>
    <n v="50000"/>
    <n v="58000"/>
    <n v="65000"/>
  </r>
  <r>
    <n v="4765"/>
    <x v="20"/>
    <s v="GS"/>
    <n v="2016"/>
    <n v="9"/>
    <s v="Saudi"/>
    <s v="Another Color"/>
    <s v="Full"/>
    <n v="1.5"/>
    <s v="Gas"/>
    <x v="0"/>
    <n v="139000"/>
    <s v="Dammam"/>
    <x v="1"/>
    <n v="42000"/>
    <n v="58000"/>
    <n v="48000"/>
  </r>
  <r>
    <n v="4766"/>
    <x v="10"/>
    <s v="Senta fe"/>
    <n v="2013"/>
    <n v="12"/>
    <s v="Saudi"/>
    <s v="Bronze"/>
    <s v="Full"/>
    <n v="3.3"/>
    <s v="Gas"/>
    <x v="0"/>
    <n v="237000"/>
    <s v="Riyadh"/>
    <x v="0"/>
    <n v="43000"/>
    <n v="58000"/>
    <n v="42000"/>
  </r>
  <r>
    <n v="4767"/>
    <x v="0"/>
    <s v="Corolla"/>
    <n v="2010"/>
    <n v="15"/>
    <s v="Saudi"/>
    <s v="Oily"/>
    <s v="Standard"/>
    <n v="1.5"/>
    <s v="Gas"/>
    <x v="1"/>
    <n v="318800"/>
    <s v="Jeddah"/>
    <x v="3"/>
    <n v="18000"/>
    <n v="58000"/>
    <n v="65000"/>
  </r>
  <r>
    <n v="4768"/>
    <x v="10"/>
    <s v="Elantra"/>
    <n v="2016"/>
    <n v="9"/>
    <s v="Saudi"/>
    <s v="White"/>
    <s v="Semi Full"/>
    <n v="2"/>
    <s v="Gas"/>
    <x v="0"/>
    <n v="100000"/>
    <s v="Dammam"/>
    <x v="1"/>
    <n v="40000"/>
    <n v="58000"/>
    <n v="42000"/>
  </r>
  <r>
    <n v="4769"/>
    <x v="5"/>
    <s v="Sierra"/>
    <n v="2020"/>
    <n v="5"/>
    <s v="Saudi"/>
    <s v="White"/>
    <s v="Standard"/>
    <n v="5.3"/>
    <s v="Gas"/>
    <x v="0"/>
    <n v="17000"/>
    <s v="Qassim"/>
    <x v="6"/>
    <n v="135000"/>
    <n v="58000"/>
    <n v="72000"/>
  </r>
  <r>
    <n v="4770"/>
    <x v="10"/>
    <s v="Tucson"/>
    <n v="2016"/>
    <n v="9"/>
    <s v="Other"/>
    <s v="Grey"/>
    <s v="Full"/>
    <n v="2"/>
    <s v="Gas"/>
    <x v="0"/>
    <n v="230"/>
    <s v="Riyadh"/>
    <x v="0"/>
    <n v="50000"/>
    <n v="58000"/>
    <n v="42000"/>
  </r>
  <r>
    <n v="4771"/>
    <x v="7"/>
    <s v="E"/>
    <n v="2019"/>
    <n v="6"/>
    <s v="Other"/>
    <s v="Grey"/>
    <s v="Full"/>
    <n v="2"/>
    <s v="Gas"/>
    <x v="0"/>
    <n v="28000"/>
    <s v="Dammam"/>
    <x v="1"/>
    <n v="230000"/>
    <n v="58000"/>
    <n v="145000"/>
  </r>
  <r>
    <n v="4772"/>
    <x v="12"/>
    <n v="500"/>
    <n v="2017"/>
    <n v="8"/>
    <s v="Gulf Arabic"/>
    <s v="White"/>
    <s v="Full"/>
    <n v="1.4"/>
    <s v="Gas"/>
    <x v="0"/>
    <n v="74000"/>
    <s v="Dammam"/>
    <x v="1"/>
    <n v="48000"/>
    <n v="58000"/>
    <n v="62000"/>
  </r>
  <r>
    <n v="4773"/>
    <x v="0"/>
    <s v="Avalon"/>
    <n v="2020"/>
    <n v="5"/>
    <s v="Saudi"/>
    <s v="White"/>
    <s v="Full"/>
    <n v="3.5"/>
    <s v="Gas"/>
    <x v="0"/>
    <n v="33000"/>
    <s v="Jeddah"/>
    <x v="3"/>
    <n v="164000"/>
    <n v="58000"/>
    <n v="65000"/>
  </r>
  <r>
    <n v="4774"/>
    <x v="25"/>
    <s v="Attrage"/>
    <n v="2020"/>
    <n v="5"/>
    <s v="Saudi"/>
    <s v="Silver"/>
    <s v="Standard"/>
    <n v="1.2"/>
    <s v="Gas"/>
    <x v="0"/>
    <n v="15000"/>
    <s v="Riyadh"/>
    <x v="0"/>
    <n v="25000"/>
    <n v="58000"/>
    <n v="54000"/>
  </r>
  <r>
    <n v="4775"/>
    <x v="7"/>
    <s v="S"/>
    <n v="2016"/>
    <n v="9"/>
    <s v="Saudi"/>
    <s v="Silver"/>
    <s v="Full"/>
    <n v="4"/>
    <s v="Gas"/>
    <x v="0"/>
    <n v="64000"/>
    <s v="Dammam"/>
    <x v="1"/>
    <n v="330000"/>
    <n v="58000"/>
    <n v="145000"/>
  </r>
  <r>
    <n v="4776"/>
    <x v="10"/>
    <s v="Tucson"/>
    <n v="2020"/>
    <n v="5"/>
    <s v="Saudi"/>
    <s v="Silver"/>
    <s v="Semi Full"/>
    <n v="2"/>
    <s v="Gas"/>
    <x v="0"/>
    <n v="58000"/>
    <s v="Makkah"/>
    <x v="3"/>
    <n v="1313"/>
    <n v="58000"/>
    <n v="42000"/>
  </r>
  <r>
    <n v="4777"/>
    <x v="3"/>
    <s v="Explorer"/>
    <n v="2016"/>
    <n v="9"/>
    <s v="Gulf Arabic"/>
    <s v="Silver"/>
    <s v="Full"/>
    <n v="3.5"/>
    <s v="Gas"/>
    <x v="0"/>
    <n v="53000"/>
    <s v="Riyadh"/>
    <x v="0"/>
    <n v="113000"/>
    <n v="58000"/>
    <n v="55000"/>
  </r>
  <r>
    <n v="4778"/>
    <x v="4"/>
    <s v="Sunny"/>
    <n v="2019"/>
    <n v="6"/>
    <s v="Saudi"/>
    <s v="Silver"/>
    <s v="Standard"/>
    <n v="1.5"/>
    <s v="Gas"/>
    <x v="0"/>
    <n v="105509"/>
    <s v="Riyadh"/>
    <x v="0"/>
    <n v="26000"/>
    <n v="58000"/>
    <n v="36500"/>
  </r>
  <r>
    <n v="4779"/>
    <x v="5"/>
    <s v="Sierra"/>
    <n v="2020"/>
    <n v="5"/>
    <s v="Gulf Arabic"/>
    <s v="Silver"/>
    <s v="Full"/>
    <n v="5.3"/>
    <s v="Gas"/>
    <x v="0"/>
    <n v="37000"/>
    <s v="Riyadh"/>
    <x v="0"/>
    <n v="159000"/>
    <n v="58000"/>
    <n v="72000"/>
  </r>
  <r>
    <n v="4780"/>
    <x v="10"/>
    <s v="Azera"/>
    <n v="2019"/>
    <n v="6"/>
    <s v="Saudi"/>
    <s v="White"/>
    <s v="Standard"/>
    <n v="3"/>
    <s v="Gas"/>
    <x v="0"/>
    <n v="56000"/>
    <s v="Riyadh"/>
    <x v="0"/>
    <n v="77000"/>
    <n v="58000"/>
    <n v="42000"/>
  </r>
  <r>
    <n v="4781"/>
    <x v="0"/>
    <s v="Hilux"/>
    <n v="2015"/>
    <n v="10"/>
    <s v="Saudi"/>
    <s v="White"/>
    <s v="Standard"/>
    <n v="2.7"/>
    <s v="Gas"/>
    <x v="1"/>
    <n v="183000"/>
    <s v="Dammam"/>
    <x v="1"/>
    <n v="60000"/>
    <n v="58000"/>
    <n v="65000"/>
  </r>
  <r>
    <n v="4782"/>
    <x v="11"/>
    <s v="Tahoe"/>
    <n v="2016"/>
    <n v="9"/>
    <s v="Saudi"/>
    <s v="Golden"/>
    <s v="Standard"/>
    <n v="5.3"/>
    <s v="Gas"/>
    <x v="0"/>
    <n v="114344"/>
    <s v="Riyadh"/>
    <x v="0"/>
    <n v="121500"/>
    <n v="58000"/>
    <n v="60000"/>
  </r>
  <r>
    <n v="4783"/>
    <x v="10"/>
    <s v="Sonata"/>
    <n v="2018"/>
    <n v="7"/>
    <s v="Saudi"/>
    <s v="Navy"/>
    <s v="Semi Full"/>
    <n v="2.4"/>
    <s v="Gas"/>
    <x v="0"/>
    <n v="65325"/>
    <s v="Riyadh"/>
    <x v="0"/>
    <n v="71500"/>
    <n v="58000"/>
    <n v="42000"/>
  </r>
  <r>
    <n v="4784"/>
    <x v="1"/>
    <s v="RX"/>
    <n v="2019"/>
    <n v="6"/>
    <s v="Gulf Arabic"/>
    <s v="White"/>
    <s v="Full"/>
    <n v="3.5"/>
    <s v="Gas"/>
    <x v="0"/>
    <n v="56000"/>
    <s v="Jeddah"/>
    <x v="3"/>
    <n v="203000"/>
    <n v="58000"/>
    <n v="142000"/>
  </r>
  <r>
    <n v="4785"/>
    <x v="0"/>
    <s v="Prado"/>
    <n v="2005"/>
    <n v="20"/>
    <s v="Gulf Arabic"/>
    <s v="White"/>
    <s v="Semi Full"/>
    <n v="2.7"/>
    <s v="Gas"/>
    <x v="1"/>
    <n v="315"/>
    <s v="Makkah"/>
    <x v="3"/>
    <n v="30000"/>
    <n v="58000"/>
    <n v="65000"/>
  </r>
  <r>
    <n v="4786"/>
    <x v="0"/>
    <s v="Land Cruiser"/>
    <n v="2021"/>
    <n v="4"/>
    <s v="Saudi"/>
    <s v="White"/>
    <s v="Full"/>
    <n v="4.5999999999999996"/>
    <s v="Gas"/>
    <x v="0"/>
    <n v="20000"/>
    <s v="Dammam"/>
    <x v="1"/>
    <n v="296000"/>
    <n v="58000"/>
    <n v="65000"/>
  </r>
  <r>
    <n v="4787"/>
    <x v="0"/>
    <s v="Hilux"/>
    <n v="2012"/>
    <n v="13"/>
    <s v="Saudi"/>
    <s v="White"/>
    <s v="Full"/>
    <n v="2.5"/>
    <s v="Gas"/>
    <x v="1"/>
    <n v="335200"/>
    <s v="Sakaka"/>
    <x v="9"/>
    <n v="50000"/>
    <n v="58000"/>
    <n v="65000"/>
  </r>
  <r>
    <n v="4788"/>
    <x v="0"/>
    <s v="C-HR"/>
    <n v="2020"/>
    <n v="5"/>
    <s v="Saudi"/>
    <s v="Silver"/>
    <s v="Full"/>
    <n v="2"/>
    <s v="Gas"/>
    <x v="0"/>
    <n v="11000"/>
    <s v="Dammam"/>
    <x v="1"/>
    <n v="90000"/>
    <n v="58000"/>
    <n v="65000"/>
  </r>
  <r>
    <n v="4789"/>
    <x v="4"/>
    <s v="Datsun"/>
    <n v="2016"/>
    <n v="9"/>
    <s v="Saudi"/>
    <s v="White"/>
    <s v="Standard"/>
    <n v="2.4"/>
    <s v="Gas"/>
    <x v="1"/>
    <n v="866"/>
    <s v="Qassim"/>
    <x v="6"/>
    <n v="53000"/>
    <n v="58000"/>
    <n v="36500"/>
  </r>
  <r>
    <n v="4790"/>
    <x v="10"/>
    <s v="Sonata"/>
    <n v="2017"/>
    <n v="8"/>
    <s v="Saudi"/>
    <s v="White"/>
    <s v="Semi Full"/>
    <n v="2.4"/>
    <s v="Gas"/>
    <x v="0"/>
    <n v="240000"/>
    <s v="Jeddah"/>
    <x v="3"/>
    <n v="35000"/>
    <n v="58000"/>
    <n v="42000"/>
  </r>
  <r>
    <n v="4791"/>
    <x v="7"/>
    <s v="S"/>
    <n v="2016"/>
    <n v="9"/>
    <s v="Saudi"/>
    <s v="Black"/>
    <s v="Semi Full"/>
    <n v="3"/>
    <s v="Gas"/>
    <x v="0"/>
    <n v="70000"/>
    <s v="Dammam"/>
    <x v="1"/>
    <n v="290000"/>
    <n v="58000"/>
    <n v="145000"/>
  </r>
  <r>
    <n v="4792"/>
    <x v="10"/>
    <s v="Accent"/>
    <n v="2018"/>
    <n v="7"/>
    <s v="Saudi"/>
    <s v="White"/>
    <s v="Standard"/>
    <n v="1.4"/>
    <s v="Gas"/>
    <x v="0"/>
    <n v="31000"/>
    <s v="Dammam"/>
    <x v="1"/>
    <n v="35000"/>
    <n v="58000"/>
    <n v="42000"/>
  </r>
  <r>
    <n v="4793"/>
    <x v="15"/>
    <s v="Dokker"/>
    <n v="2020"/>
    <n v="5"/>
    <s v="Saudi"/>
    <s v="White"/>
    <s v="Standard"/>
    <n v="1.6"/>
    <s v="Gas"/>
    <x v="1"/>
    <n v="72000"/>
    <s v="Riyadh"/>
    <x v="0"/>
    <n v="29000"/>
    <n v="58000"/>
    <n v="26000"/>
  </r>
  <r>
    <n v="4794"/>
    <x v="0"/>
    <s v="Furniture"/>
    <n v="2019"/>
    <n v="6"/>
    <s v="Saudi"/>
    <s v="White"/>
    <s v="Standard"/>
    <n v="2.7"/>
    <s v="Gas"/>
    <x v="0"/>
    <n v="60000"/>
    <s v="Jeddah"/>
    <x v="3"/>
    <n v="97000"/>
    <n v="58000"/>
    <n v="65000"/>
  </r>
  <r>
    <n v="4795"/>
    <x v="3"/>
    <s v="Marquis"/>
    <n v="2011"/>
    <n v="14"/>
    <s v="Other"/>
    <s v="Silver"/>
    <s v="Full"/>
    <n v="4"/>
    <s v="Gas"/>
    <x v="0"/>
    <n v="327000"/>
    <s v="Al-Medina"/>
    <x v="2"/>
    <n v="26000"/>
    <n v="58000"/>
    <n v="55000"/>
  </r>
  <r>
    <n v="4796"/>
    <x v="26"/>
    <s v="Range Rover"/>
    <n v="2016"/>
    <n v="9"/>
    <s v="Gulf Arabic"/>
    <s v="Black"/>
    <s v="Full"/>
    <n v="5"/>
    <s v="Gas"/>
    <x v="0"/>
    <n v="120000"/>
    <s v="Riyadh"/>
    <x v="0"/>
    <n v="235000"/>
    <n v="58000"/>
    <n v="242500"/>
  </r>
  <r>
    <n v="4797"/>
    <x v="0"/>
    <s v="Corolla"/>
    <n v="2016"/>
    <n v="9"/>
    <s v="Saudi"/>
    <s v="White"/>
    <s v="Semi Full"/>
    <n v="1.6"/>
    <s v="Gas"/>
    <x v="0"/>
    <n v="138661"/>
    <s v="Riyadh"/>
    <x v="0"/>
    <n v="47500"/>
    <n v="58000"/>
    <n v="65000"/>
  </r>
  <r>
    <n v="4798"/>
    <x v="7"/>
    <s v="S"/>
    <n v="2007"/>
    <n v="18"/>
    <s v="Saudi"/>
    <s v="Black"/>
    <s v="Full"/>
    <n v="3.5"/>
    <s v="Gas"/>
    <x v="0"/>
    <n v="243000"/>
    <s v="Riyadh"/>
    <x v="0"/>
    <n v="45000"/>
    <n v="58000"/>
    <n v="145000"/>
  </r>
  <r>
    <n v="4799"/>
    <x v="8"/>
    <s v="Cerato"/>
    <n v="2016"/>
    <n v="9"/>
    <s v="Saudi"/>
    <s v="Silver"/>
    <s v="Standard"/>
    <n v="1.6"/>
    <s v="Gas"/>
    <x v="0"/>
    <n v="74000"/>
    <s v="Dammam"/>
    <x v="1"/>
    <n v="36000"/>
    <n v="58000"/>
    <n v="40000"/>
  </r>
  <r>
    <n v="4800"/>
    <x v="3"/>
    <s v="Fusion"/>
    <n v="2012"/>
    <n v="13"/>
    <s v="Saudi"/>
    <s v="White"/>
    <s v="Semi Full"/>
    <n v="2.5"/>
    <s v="Gas"/>
    <x v="0"/>
    <n v="270"/>
    <s v="Makkah"/>
    <x v="3"/>
    <n v="16500"/>
    <n v="58000"/>
    <n v="55000"/>
  </r>
  <r>
    <n v="4801"/>
    <x v="0"/>
    <s v="Land Cruiser"/>
    <n v="2004"/>
    <n v="21"/>
    <s v="Saudi"/>
    <s v="White"/>
    <s v="Standard"/>
    <n v="4.5999999999999996"/>
    <s v="Gas"/>
    <x v="1"/>
    <n v="425000"/>
    <s v="Jazan"/>
    <x v="11"/>
    <n v="35000"/>
    <n v="58000"/>
    <n v="65000"/>
  </r>
  <r>
    <n v="4802"/>
    <x v="3"/>
    <s v="Expedition"/>
    <n v="2013"/>
    <n v="12"/>
    <s v="Saudi"/>
    <s v="Black"/>
    <s v="Standard"/>
    <n v="5.4"/>
    <s v="Gas"/>
    <x v="0"/>
    <n v="190000"/>
    <s v="Dammam"/>
    <x v="1"/>
    <n v="50000"/>
    <n v="58000"/>
    <n v="55000"/>
  </r>
  <r>
    <n v="4803"/>
    <x v="10"/>
    <s v="Sonata"/>
    <n v="2016"/>
    <n v="9"/>
    <s v="Saudi"/>
    <s v="White"/>
    <s v="Semi Full"/>
    <n v="2.4"/>
    <s v="Gas"/>
    <x v="0"/>
    <n v="183700"/>
    <s v="Jeddah"/>
    <x v="3"/>
    <n v="45000"/>
    <n v="58000"/>
    <n v="42000"/>
  </r>
  <r>
    <n v="4804"/>
    <x v="4"/>
    <s v="Sunny"/>
    <n v="2000"/>
    <n v="25"/>
    <s v="Gulf Arabic"/>
    <s v="Oily"/>
    <s v="Standard"/>
    <n v="1.3"/>
    <s v="Gas"/>
    <x v="1"/>
    <n v="120000"/>
    <s v="Qassim"/>
    <x v="6"/>
    <n v="7000"/>
    <n v="58000"/>
    <n v="36500"/>
  </r>
  <r>
    <n v="4805"/>
    <x v="6"/>
    <s v="CX3"/>
    <n v="2018"/>
    <n v="7"/>
    <s v="Saudi"/>
    <s v="Brown"/>
    <s v="Standard"/>
    <n v="2"/>
    <s v="Gas"/>
    <x v="0"/>
    <n v="49000"/>
    <s v="Al-Medina"/>
    <x v="2"/>
    <n v="55000"/>
    <n v="58000"/>
    <n v="56000"/>
  </r>
  <r>
    <n v="4806"/>
    <x v="0"/>
    <s v="Land Cruiser Pickup"/>
    <n v="2014"/>
    <n v="11"/>
    <s v="Gulf Arabic"/>
    <s v="White"/>
    <s v="Full"/>
    <n v="4"/>
    <s v="Gas"/>
    <x v="1"/>
    <n v="99000"/>
    <s v="Aseer"/>
    <x v="4"/>
    <n v="85000"/>
    <n v="58000"/>
    <n v="65000"/>
  </r>
  <r>
    <n v="4807"/>
    <x v="10"/>
    <s v="Azera"/>
    <n v="2018"/>
    <n v="7"/>
    <s v="Saudi"/>
    <s v="Brown"/>
    <s v="Semi Full"/>
    <n v="3.5"/>
    <s v="Gas"/>
    <x v="0"/>
    <n v="79000"/>
    <s v="Riyadh"/>
    <x v="0"/>
    <n v="75000"/>
    <n v="58000"/>
    <n v="42000"/>
  </r>
  <r>
    <n v="4808"/>
    <x v="7"/>
    <s v="GL"/>
    <n v="2014"/>
    <n v="11"/>
    <s v="Saudi"/>
    <s v="Black"/>
    <s v="Full"/>
    <n v="4.5999999999999996"/>
    <s v="Gas"/>
    <x v="0"/>
    <n v="159000"/>
    <s v="Dammam"/>
    <x v="1"/>
    <n v="140000"/>
    <n v="58000"/>
    <n v="145000"/>
  </r>
  <r>
    <n v="4809"/>
    <x v="10"/>
    <s v="Sonata"/>
    <n v="2017"/>
    <n v="8"/>
    <s v="Saudi"/>
    <s v="White"/>
    <s v="Semi Full"/>
    <n v="2.4"/>
    <s v="Gas"/>
    <x v="0"/>
    <n v="194814"/>
    <s v="Riyadh"/>
    <x v="0"/>
    <n v="55000"/>
    <n v="58000"/>
    <n v="42000"/>
  </r>
  <r>
    <n v="4810"/>
    <x v="4"/>
    <s v="Bus Urvan"/>
    <n v="2016"/>
    <n v="9"/>
    <s v="Saudi"/>
    <s v="White"/>
    <s v="Standard"/>
    <n v="2.5"/>
    <s v="Gas"/>
    <x v="0"/>
    <n v="89000"/>
    <s v="Dammam"/>
    <x v="1"/>
    <n v="57000"/>
    <n v="58000"/>
    <n v="36500"/>
  </r>
  <r>
    <n v="4811"/>
    <x v="0"/>
    <s v="Hiace"/>
    <n v="2017"/>
    <n v="8"/>
    <s v="Saudi"/>
    <s v="White"/>
    <s v="Standard"/>
    <n v="2.7"/>
    <s v="Gas"/>
    <x v="1"/>
    <n v="223000"/>
    <s v="Dammam"/>
    <x v="1"/>
    <n v="77000"/>
    <n v="58000"/>
    <n v="65000"/>
  </r>
  <r>
    <n v="4812"/>
    <x v="0"/>
    <s v="Land Cruiser"/>
    <n v="2021"/>
    <n v="4"/>
    <s v="Saudi"/>
    <s v="White"/>
    <s v="Full"/>
    <n v="4.5999999999999996"/>
    <s v="Gas"/>
    <x v="0"/>
    <n v="6711"/>
    <s v="Riyadh"/>
    <x v="0"/>
    <n v="290000"/>
    <n v="58000"/>
    <n v="65000"/>
  </r>
  <r>
    <n v="4813"/>
    <x v="3"/>
    <s v="Echo Sport"/>
    <n v="2020"/>
    <n v="5"/>
    <s v="Gulf Arabic"/>
    <s v="White"/>
    <s v="Standard"/>
    <n v="1.5"/>
    <s v="Gas"/>
    <x v="0"/>
    <n v="4434"/>
    <s v="Dammam"/>
    <x v="1"/>
    <n v="59000"/>
    <n v="58000"/>
    <n v="55000"/>
  </r>
  <r>
    <n v="4814"/>
    <x v="0"/>
    <s v="Hiace"/>
    <n v="2015"/>
    <n v="10"/>
    <s v="Saudi"/>
    <s v="White"/>
    <s v="Standard"/>
    <n v="2.7"/>
    <s v="Gas"/>
    <x v="1"/>
    <n v="178000"/>
    <s v="Dammam"/>
    <x v="1"/>
    <n v="60000"/>
    <n v="58000"/>
    <n v="65000"/>
  </r>
  <r>
    <n v="4815"/>
    <x v="0"/>
    <s v="Furniture"/>
    <n v="2019"/>
    <n v="6"/>
    <s v="Saudi"/>
    <s v="White"/>
    <s v="Full"/>
    <n v="4"/>
    <s v="Gas"/>
    <x v="0"/>
    <n v="135000"/>
    <s v="Riyadh"/>
    <x v="0"/>
    <n v="115005"/>
    <n v="58000"/>
    <n v="65000"/>
  </r>
  <r>
    <n v="4816"/>
    <x v="3"/>
    <s v="Taurus"/>
    <n v="2018"/>
    <n v="7"/>
    <s v="Saudi"/>
    <s v="White"/>
    <s v="Standard"/>
    <n v="2"/>
    <s v="Gas"/>
    <x v="0"/>
    <n v="71000"/>
    <s v="Riyadh"/>
    <x v="0"/>
    <n v="77000"/>
    <n v="58000"/>
    <n v="55000"/>
  </r>
  <r>
    <n v="4817"/>
    <x v="13"/>
    <s v="CRV"/>
    <n v="2013"/>
    <n v="12"/>
    <s v="Saudi"/>
    <s v="White"/>
    <s v="Full"/>
    <n v="2.4"/>
    <s v="Gas"/>
    <x v="0"/>
    <n v="167000"/>
    <s v="Jeddah"/>
    <x v="3"/>
    <n v="45000"/>
    <n v="58000"/>
    <n v="60500"/>
  </r>
  <r>
    <n v="4818"/>
    <x v="6"/>
    <n v="6"/>
    <n v="2006"/>
    <n v="19"/>
    <s v="Saudi"/>
    <s v="Silver"/>
    <s v="Standard"/>
    <n v="1.6"/>
    <s v="Gas"/>
    <x v="0"/>
    <n v="288000"/>
    <s v="Dammam"/>
    <x v="1"/>
    <n v="11000"/>
    <n v="58000"/>
    <n v="56000"/>
  </r>
  <r>
    <n v="4819"/>
    <x v="10"/>
    <s v="Sonata"/>
    <n v="2020"/>
    <n v="5"/>
    <s v="Saudi"/>
    <s v="Silver"/>
    <s v="Standard"/>
    <n v="2.5"/>
    <s v="Gas"/>
    <x v="0"/>
    <n v="100"/>
    <s v="Jeddah"/>
    <x v="3"/>
    <n v="72910"/>
    <n v="58000"/>
    <n v="42000"/>
  </r>
  <r>
    <n v="4820"/>
    <x v="6"/>
    <s v="CX5"/>
    <n v="2020"/>
    <n v="5"/>
    <s v="Saudi"/>
    <s v="White"/>
    <s v="Full"/>
    <n v="2"/>
    <s v="Gas"/>
    <x v="0"/>
    <n v="26000"/>
    <s v="Jeddah"/>
    <x v="3"/>
    <n v="112000"/>
    <n v="58000"/>
    <n v="56000"/>
  </r>
  <r>
    <n v="4821"/>
    <x v="32"/>
    <s v="Escalade"/>
    <n v="2016"/>
    <n v="9"/>
    <s v="Other"/>
    <s v="White"/>
    <s v="Full"/>
    <n v="6.2"/>
    <s v="Gas"/>
    <x v="0"/>
    <n v="119000"/>
    <s v="Dammam"/>
    <x v="1"/>
    <n v="178000"/>
    <n v="58000"/>
    <n v="130000"/>
  </r>
  <r>
    <n v="4822"/>
    <x v="7"/>
    <s v="E"/>
    <n v="2018"/>
    <n v="7"/>
    <s v="Saudi"/>
    <s v="White"/>
    <s v="Semi Full"/>
    <n v="2"/>
    <s v="Gas"/>
    <x v="0"/>
    <n v="102000"/>
    <s v="Jeddah"/>
    <x v="3"/>
    <n v="155000"/>
    <n v="58000"/>
    <n v="145000"/>
  </r>
  <r>
    <n v="4823"/>
    <x v="13"/>
    <s v="Accord"/>
    <n v="2008"/>
    <n v="17"/>
    <s v="Saudi"/>
    <s v="White"/>
    <s v="Standard"/>
    <n v="2.4"/>
    <s v="Gas"/>
    <x v="0"/>
    <n v="17700"/>
    <s v="Jeddah"/>
    <x v="3"/>
    <n v="28000"/>
    <n v="58000"/>
    <n v="60500"/>
  </r>
  <r>
    <n v="4824"/>
    <x v="3"/>
    <s v="Edge"/>
    <n v="2010"/>
    <n v="15"/>
    <s v="Other"/>
    <s v="Navy"/>
    <s v="Semi Full"/>
    <n v="3.5"/>
    <s v="Gas"/>
    <x v="0"/>
    <n v="187200"/>
    <s v="Jubail"/>
    <x v="1"/>
    <n v="25000"/>
    <n v="58000"/>
    <n v="55000"/>
  </r>
  <r>
    <n v="4825"/>
    <x v="23"/>
    <s v="A8"/>
    <n v="2013"/>
    <n v="12"/>
    <s v="Saudi"/>
    <s v="White"/>
    <s v="Full"/>
    <n v="3"/>
    <s v="Gas"/>
    <x v="0"/>
    <n v="134000"/>
    <s v="Jeddah"/>
    <x v="3"/>
    <n v="85000"/>
    <n v="58000"/>
    <n v="91000"/>
  </r>
  <r>
    <n v="4826"/>
    <x v="0"/>
    <s v="FJ"/>
    <n v="2015"/>
    <n v="10"/>
    <s v="Saudi"/>
    <s v="White"/>
    <s v="Full"/>
    <n v="4"/>
    <s v="Gas"/>
    <x v="0"/>
    <n v="259880"/>
    <s v="Riyadh"/>
    <x v="0"/>
    <n v="89000"/>
    <n v="58000"/>
    <n v="65000"/>
  </r>
  <r>
    <n v="4827"/>
    <x v="10"/>
    <s v="Elantra"/>
    <n v="2017"/>
    <n v="8"/>
    <s v="Saudi"/>
    <s v="Grey"/>
    <s v="Full"/>
    <n v="2"/>
    <s v="Gas"/>
    <x v="0"/>
    <n v="140000"/>
    <s v="Jeddah"/>
    <x v="3"/>
    <n v="47000"/>
    <n v="58000"/>
    <n v="42000"/>
  </r>
  <r>
    <n v="4828"/>
    <x v="11"/>
    <s v="Silverado"/>
    <n v="2010"/>
    <n v="15"/>
    <s v="Saudi"/>
    <s v="White"/>
    <s v="Standard"/>
    <n v="5.3"/>
    <s v="Gas"/>
    <x v="0"/>
    <n v="143000"/>
    <s v="Dammam"/>
    <x v="1"/>
    <n v="32000"/>
    <n v="58000"/>
    <n v="60000"/>
  </r>
  <r>
    <n v="4829"/>
    <x v="6"/>
    <n v="6"/>
    <n v="2015"/>
    <n v="10"/>
    <s v="Gulf Arabic"/>
    <s v="Blue"/>
    <s v="Standard"/>
    <n v="2"/>
    <s v="Gas"/>
    <x v="0"/>
    <n v="82914"/>
    <s v="Riyadh"/>
    <x v="0"/>
    <n v="53000"/>
    <n v="58000"/>
    <n v="56000"/>
  </r>
  <r>
    <n v="4830"/>
    <x v="2"/>
    <s v="Wrangler"/>
    <n v="2017"/>
    <n v="8"/>
    <s v="Gulf Arabic"/>
    <s v="Black"/>
    <s v="Standard"/>
    <n v="3.6"/>
    <s v="Gas"/>
    <x v="0"/>
    <n v="82000"/>
    <s v="Dammam"/>
    <x v="1"/>
    <n v="93000"/>
    <n v="58000"/>
    <n v="83000"/>
  </r>
  <r>
    <n v="4831"/>
    <x v="0"/>
    <s v="Hilux"/>
    <n v="2016"/>
    <n v="9"/>
    <s v="Saudi"/>
    <s v="White"/>
    <s v="Full"/>
    <n v="2.8"/>
    <s v="Gas"/>
    <x v="0"/>
    <n v="97000"/>
    <s v="Jeddah"/>
    <x v="3"/>
    <n v="91000"/>
    <n v="58000"/>
    <n v="65000"/>
  </r>
  <r>
    <n v="4832"/>
    <x v="1"/>
    <s v="LX"/>
    <n v="2015"/>
    <n v="10"/>
    <s v="Gulf Arabic"/>
    <s v="Black"/>
    <s v="Full"/>
    <n v="5.7"/>
    <s v="Gas"/>
    <x v="0"/>
    <n v="151000"/>
    <s v="Riyadh"/>
    <x v="0"/>
    <n v="156500"/>
    <n v="58000"/>
    <n v="142000"/>
  </r>
  <r>
    <n v="4833"/>
    <x v="8"/>
    <s v="Cadenza"/>
    <n v="2020"/>
    <n v="5"/>
    <s v="Saudi"/>
    <s v="White"/>
    <s v="Standard"/>
    <n v="3.5"/>
    <s v="Gas"/>
    <x v="0"/>
    <n v="38000"/>
    <s v="Riyadh"/>
    <x v="0"/>
    <n v="68000"/>
    <n v="58000"/>
    <n v="40000"/>
  </r>
  <r>
    <n v="4834"/>
    <x v="0"/>
    <s v="Rav4"/>
    <n v="2018"/>
    <n v="7"/>
    <s v="Other"/>
    <s v="White"/>
    <s v="Full"/>
    <n v="2.5"/>
    <s v="Gas"/>
    <x v="0"/>
    <n v="61000"/>
    <s v="Riyadh"/>
    <x v="0"/>
    <n v="83000"/>
    <n v="58000"/>
    <n v="65000"/>
  </r>
  <r>
    <n v="4835"/>
    <x v="26"/>
    <s v="Range Rover"/>
    <n v="2016"/>
    <n v="9"/>
    <s v="Saudi"/>
    <s v="White"/>
    <s v="Full"/>
    <n v="3"/>
    <s v="Gas"/>
    <x v="0"/>
    <n v="100000"/>
    <s v="Dammam"/>
    <x v="1"/>
    <n v="135000"/>
    <n v="58000"/>
    <n v="242500"/>
  </r>
  <r>
    <n v="4836"/>
    <x v="0"/>
    <s v="Rav4"/>
    <n v="2017"/>
    <n v="8"/>
    <s v="Gulf Arabic"/>
    <s v="White"/>
    <s v="Full"/>
    <n v="2"/>
    <s v="Gas"/>
    <x v="0"/>
    <n v="93000"/>
    <s v="Riyadh"/>
    <x v="0"/>
    <n v="83000"/>
    <n v="58000"/>
    <n v="65000"/>
  </r>
  <r>
    <n v="4837"/>
    <x v="17"/>
    <s v="H6"/>
    <n v="2020"/>
    <n v="5"/>
    <s v="Saudi"/>
    <s v="Silver"/>
    <s v="Standard"/>
    <n v="2"/>
    <s v="Gas"/>
    <x v="0"/>
    <n v="20000"/>
    <s v="Dammam"/>
    <x v="1"/>
    <n v="57000"/>
    <n v="58000"/>
    <n v="69000"/>
  </r>
  <r>
    <n v="4838"/>
    <x v="0"/>
    <s v="Camry"/>
    <n v="2016"/>
    <n v="9"/>
    <s v="Gulf Arabic"/>
    <s v="White"/>
    <s v="Standard"/>
    <n v="2.5"/>
    <s v="Gas"/>
    <x v="0"/>
    <n v="81000"/>
    <s v="Riyadh"/>
    <x v="0"/>
    <n v="62000"/>
    <n v="58000"/>
    <n v="65000"/>
  </r>
  <r>
    <n v="4839"/>
    <x v="10"/>
    <s v="Accent"/>
    <n v="2017"/>
    <n v="8"/>
    <s v="Saudi"/>
    <s v="White"/>
    <s v="Standard"/>
    <n v="1.4"/>
    <s v="Gas"/>
    <x v="0"/>
    <n v="138000"/>
    <s v="Jeddah"/>
    <x v="3"/>
    <n v="24000"/>
    <n v="58000"/>
    <n v="42000"/>
  </r>
  <r>
    <n v="4840"/>
    <x v="0"/>
    <s v="Land Cruiser"/>
    <n v="2017"/>
    <n v="8"/>
    <s v="Saudi"/>
    <s v="White"/>
    <s v="Standard"/>
    <n v="4"/>
    <s v="Gas"/>
    <x v="0"/>
    <n v="127453"/>
    <s v="Riyadh"/>
    <x v="0"/>
    <n v="166500"/>
    <n v="58000"/>
    <n v="65000"/>
  </r>
  <r>
    <n v="4841"/>
    <x v="11"/>
    <s v="Impala"/>
    <n v="2016"/>
    <n v="9"/>
    <s v="Saudi"/>
    <s v="Silver"/>
    <s v="Standard"/>
    <n v="3.6"/>
    <s v="Gas"/>
    <x v="0"/>
    <n v="118000"/>
    <s v="Riyadh"/>
    <x v="0"/>
    <n v="48000"/>
    <n v="58000"/>
    <n v="60000"/>
  </r>
  <r>
    <n v="4842"/>
    <x v="7"/>
    <s v="C"/>
    <n v="2018"/>
    <n v="7"/>
    <s v="Saudi"/>
    <s v="Grey"/>
    <s v="Full"/>
    <n v="3"/>
    <s v="Gas"/>
    <x v="0"/>
    <n v="44000"/>
    <s v="Dammam"/>
    <x v="1"/>
    <n v="180000"/>
    <n v="58000"/>
    <n v="145000"/>
  </r>
  <r>
    <n v="4843"/>
    <x v="10"/>
    <s v="Sonata"/>
    <n v="2013"/>
    <n v="12"/>
    <s v="Saudi"/>
    <s v="Silver"/>
    <s v="Semi Full"/>
    <n v="2.4"/>
    <s v="Gas"/>
    <x v="0"/>
    <n v="348"/>
    <s v="Dammam"/>
    <x v="1"/>
    <n v="22000"/>
    <n v="58000"/>
    <n v="42000"/>
  </r>
  <r>
    <n v="4844"/>
    <x v="0"/>
    <s v="Camry"/>
    <n v="2016"/>
    <n v="9"/>
    <s v="Gulf Arabic"/>
    <s v="White"/>
    <s v="Full"/>
    <n v="2.4"/>
    <s v="Gas"/>
    <x v="0"/>
    <n v="75000"/>
    <s v="Riyadh"/>
    <x v="0"/>
    <n v="68000"/>
    <n v="58000"/>
    <n v="65000"/>
  </r>
  <r>
    <n v="4845"/>
    <x v="24"/>
    <s v="The 7"/>
    <n v="2017"/>
    <n v="8"/>
    <s v="Gulf Arabic"/>
    <s v="White"/>
    <s v="Full"/>
    <n v="1.4"/>
    <s v="Gas"/>
    <x v="0"/>
    <n v="90000"/>
    <s v="Riyadh"/>
    <x v="0"/>
    <n v="165000"/>
    <n v="58000"/>
    <n v="110000"/>
  </r>
  <r>
    <n v="4846"/>
    <x v="5"/>
    <s v="Sierra"/>
    <n v="2018"/>
    <n v="7"/>
    <s v="Saudi"/>
    <s v="Navy"/>
    <s v="Standard"/>
    <n v="5.3"/>
    <s v="Gas"/>
    <x v="0"/>
    <n v="126000"/>
    <s v="Riyadh"/>
    <x v="0"/>
    <n v="111000"/>
    <n v="58000"/>
    <n v="72000"/>
  </r>
  <r>
    <n v="4847"/>
    <x v="0"/>
    <s v="Previa"/>
    <n v="2017"/>
    <n v="8"/>
    <s v="Gulf Arabic"/>
    <s v="White"/>
    <s v="Semi Full"/>
    <n v="3"/>
    <s v="Gas"/>
    <x v="0"/>
    <n v="101000"/>
    <s v="Riyadh"/>
    <x v="0"/>
    <n v="65000"/>
    <n v="58000"/>
    <n v="65000"/>
  </r>
  <r>
    <n v="4848"/>
    <x v="11"/>
    <s v="Silverado"/>
    <n v="2016"/>
    <n v="9"/>
    <s v="Gulf Arabic"/>
    <s v="White"/>
    <s v="Standard"/>
    <n v="5.3"/>
    <s v="Gas"/>
    <x v="0"/>
    <n v="143000"/>
    <s v="Dammam"/>
    <x v="1"/>
    <n v="87000"/>
    <n v="58000"/>
    <n v="60000"/>
  </r>
  <r>
    <n v="4849"/>
    <x v="0"/>
    <s v="Hilux"/>
    <n v="2016"/>
    <n v="9"/>
    <s v="Gulf Arabic"/>
    <s v="White"/>
    <s v="Semi Full"/>
    <n v="2.7"/>
    <s v="Gas"/>
    <x v="1"/>
    <n v="60000"/>
    <s v="Jeddah"/>
    <x v="3"/>
    <n v="75000"/>
    <n v="58000"/>
    <n v="65000"/>
  </r>
  <r>
    <n v="4850"/>
    <x v="0"/>
    <s v="Hiace"/>
    <n v="2016"/>
    <n v="9"/>
    <s v="Saudi"/>
    <s v="White"/>
    <s v="Standard"/>
    <n v="2.7"/>
    <s v="Gas"/>
    <x v="1"/>
    <n v="96000"/>
    <s v="Riyadh"/>
    <x v="0"/>
    <n v="65000"/>
    <n v="58000"/>
    <n v="65000"/>
  </r>
  <r>
    <n v="4851"/>
    <x v="23"/>
    <s v="Q5"/>
    <n v="2012"/>
    <n v="13"/>
    <s v="Saudi"/>
    <s v="Grey"/>
    <s v="Full"/>
    <n v="2"/>
    <s v="Gas"/>
    <x v="0"/>
    <n v="339"/>
    <s v="Jeddah"/>
    <x v="3"/>
    <n v="31000"/>
    <n v="58000"/>
    <n v="91000"/>
  </r>
  <r>
    <n v="4852"/>
    <x v="10"/>
    <s v="H1"/>
    <n v="2008"/>
    <n v="17"/>
    <s v="Saudi"/>
    <s v="White"/>
    <s v="Full"/>
    <n v="2.4"/>
    <s v="Gas"/>
    <x v="1"/>
    <n v="1000"/>
    <s v="Tabouk"/>
    <x v="5"/>
    <n v="17000"/>
    <n v="58000"/>
    <n v="42000"/>
  </r>
  <r>
    <n v="4853"/>
    <x v="20"/>
    <s v="RX8"/>
    <n v="2020"/>
    <n v="5"/>
    <s v="Saudi"/>
    <s v="Grey"/>
    <s v="Semi Full"/>
    <n v="2"/>
    <s v="Gas"/>
    <x v="0"/>
    <n v="19000"/>
    <s v="Jeddah"/>
    <x v="3"/>
    <n v="88000"/>
    <n v="58000"/>
    <n v="48000"/>
  </r>
  <r>
    <n v="4854"/>
    <x v="1"/>
    <s v="ES"/>
    <n v="2017"/>
    <n v="8"/>
    <s v="Gulf Arabic"/>
    <s v="Black"/>
    <s v="Full"/>
    <n v="3.5"/>
    <s v="Gas"/>
    <x v="0"/>
    <n v="100000"/>
    <s v="Riyadh"/>
    <x v="0"/>
    <n v="115000"/>
    <n v="58000"/>
    <n v="142000"/>
  </r>
  <r>
    <n v="4855"/>
    <x v="5"/>
    <s v="Yukon"/>
    <n v="2014"/>
    <n v="11"/>
    <s v="Saudi"/>
    <s v="White"/>
    <s v="Full"/>
    <n v="5.3"/>
    <s v="Gas"/>
    <x v="0"/>
    <n v="327000"/>
    <s v="Dammam"/>
    <x v="1"/>
    <n v="77000"/>
    <n v="58000"/>
    <n v="72000"/>
  </r>
  <r>
    <n v="4856"/>
    <x v="10"/>
    <s v="Elantra"/>
    <n v="2020"/>
    <n v="5"/>
    <s v="Saudi"/>
    <s v="White"/>
    <s v="Standard"/>
    <n v="2"/>
    <s v="Gas"/>
    <x v="0"/>
    <n v="130000"/>
    <s v="Dammam"/>
    <x v="1"/>
    <n v="53000"/>
    <n v="58000"/>
    <n v="42000"/>
  </r>
  <r>
    <n v="4857"/>
    <x v="10"/>
    <s v="Accent"/>
    <n v="2017"/>
    <n v="8"/>
    <s v="Saudi"/>
    <s v="White"/>
    <s v="Standard"/>
    <n v="1.4"/>
    <s v="Gas"/>
    <x v="0"/>
    <n v="53000"/>
    <s v="Dammam"/>
    <x v="1"/>
    <n v="35000"/>
    <n v="58000"/>
    <n v="42000"/>
  </r>
  <r>
    <n v="4858"/>
    <x v="0"/>
    <s v="Hiace"/>
    <n v="2010"/>
    <n v="15"/>
    <s v="Saudi"/>
    <s v="White"/>
    <s v="Standard"/>
    <n v="2.7"/>
    <s v="Gas"/>
    <x v="1"/>
    <n v="573000"/>
    <s v="Riyadh"/>
    <x v="0"/>
    <n v="37000"/>
    <n v="58000"/>
    <n v="65000"/>
  </r>
  <r>
    <n v="4859"/>
    <x v="7"/>
    <s v="GLC"/>
    <n v="2020"/>
    <n v="5"/>
    <s v="Gulf Arabic"/>
    <s v="White"/>
    <s v="Full"/>
    <n v="2"/>
    <s v="Gas"/>
    <x v="0"/>
    <n v="4000"/>
    <s v="Dammam"/>
    <x v="1"/>
    <n v="225000"/>
    <n v="58000"/>
    <n v="145000"/>
  </r>
  <r>
    <n v="4860"/>
    <x v="21"/>
    <s v="Charger"/>
    <n v="2018"/>
    <n v="7"/>
    <s v="Other"/>
    <s v="Blue"/>
    <s v="Semi Full"/>
    <n v="3.6"/>
    <s v="Gas"/>
    <x v="0"/>
    <n v="89000"/>
    <s v="Dammam"/>
    <x v="1"/>
    <n v="109000"/>
    <n v="58000"/>
    <n v="71000"/>
  </r>
  <r>
    <n v="4861"/>
    <x v="10"/>
    <s v="Accent"/>
    <n v="2019"/>
    <n v="6"/>
    <s v="Saudi"/>
    <s v="White"/>
    <s v="Standard"/>
    <n v="1.4"/>
    <s v="Gas"/>
    <x v="0"/>
    <n v="62400"/>
    <s v="Dammam"/>
    <x v="1"/>
    <n v="40000"/>
    <n v="58000"/>
    <n v="42000"/>
  </r>
  <r>
    <n v="4862"/>
    <x v="0"/>
    <s v="Corolla"/>
    <n v="2017"/>
    <n v="8"/>
    <s v="Saudi"/>
    <s v="Silver"/>
    <s v="Standard"/>
    <n v="1.6"/>
    <s v="Gas"/>
    <x v="0"/>
    <n v="84289"/>
    <s v="Dammam"/>
    <x v="1"/>
    <n v="46000"/>
    <n v="58000"/>
    <n v="65000"/>
  </r>
  <r>
    <n v="4863"/>
    <x v="10"/>
    <s v="Sonata"/>
    <n v="2012"/>
    <n v="13"/>
    <s v="Saudi"/>
    <s v="White"/>
    <s v="Semi Full"/>
    <n v="2.4"/>
    <s v="Gas"/>
    <x v="0"/>
    <n v="271800"/>
    <s v="Dammam"/>
    <x v="1"/>
    <n v="24000"/>
    <n v="58000"/>
    <n v="42000"/>
  </r>
  <r>
    <n v="4864"/>
    <x v="18"/>
    <s v="G80"/>
    <n v="2017"/>
    <n v="8"/>
    <s v="Saudi"/>
    <s v="White"/>
    <s v="Full"/>
    <n v="3.8"/>
    <s v="Gas"/>
    <x v="0"/>
    <n v="158000"/>
    <s v="Qassim"/>
    <x v="6"/>
    <n v="95000"/>
    <n v="58000"/>
    <n v="88000"/>
  </r>
  <r>
    <n v="4865"/>
    <x v="0"/>
    <s v="Hilux"/>
    <n v="2018"/>
    <n v="7"/>
    <s v="Saudi"/>
    <s v="White"/>
    <s v="Standard"/>
    <n v="2.7"/>
    <s v="Gas"/>
    <x v="1"/>
    <n v="88000"/>
    <s v="Dammam"/>
    <x v="1"/>
    <n v="79500"/>
    <n v="58000"/>
    <n v="65000"/>
  </r>
  <r>
    <n v="4866"/>
    <x v="8"/>
    <s v="Cadenza"/>
    <n v="2020"/>
    <n v="5"/>
    <s v="Saudi"/>
    <s v="White"/>
    <s v="Standard"/>
    <n v="3.5"/>
    <s v="Gas"/>
    <x v="0"/>
    <n v="96000"/>
    <s v="Riyadh"/>
    <x v="0"/>
    <n v="70000"/>
    <n v="58000"/>
    <n v="40000"/>
  </r>
  <r>
    <n v="4867"/>
    <x v="1"/>
    <s v="LX"/>
    <n v="2020"/>
    <n v="5"/>
    <s v="Saudi"/>
    <s v="White"/>
    <s v="Full"/>
    <n v="5.7"/>
    <s v="Gas"/>
    <x v="0"/>
    <n v="30000"/>
    <s v="Dammam"/>
    <x v="1"/>
    <n v="468000"/>
    <n v="58000"/>
    <n v="142000"/>
  </r>
  <r>
    <n v="4868"/>
    <x v="7"/>
    <s v="S"/>
    <n v="2002"/>
    <n v="23"/>
    <s v="Gulf Arabic"/>
    <s v="White"/>
    <s v="Full"/>
    <n v="3"/>
    <s v="Gas"/>
    <x v="0"/>
    <n v="101000"/>
    <s v="Dammam"/>
    <x v="1"/>
    <n v="38000"/>
    <n v="58000"/>
    <n v="145000"/>
  </r>
  <r>
    <n v="4869"/>
    <x v="6"/>
    <s v="CX9"/>
    <n v="2016"/>
    <n v="9"/>
    <s v="Gulf Arabic"/>
    <s v="Brown"/>
    <s v="Full"/>
    <n v="3.7"/>
    <s v="Gas"/>
    <x v="0"/>
    <n v="169300"/>
    <s v="Dammam"/>
    <x v="1"/>
    <n v="65000"/>
    <n v="58000"/>
    <n v="56000"/>
  </r>
  <r>
    <n v="4870"/>
    <x v="4"/>
    <s v="Sunny"/>
    <n v="2016"/>
    <n v="9"/>
    <s v="Saudi"/>
    <s v="White"/>
    <s v="Standard"/>
    <n v="1.5"/>
    <s v="Gas"/>
    <x v="0"/>
    <n v="200000"/>
    <s v="Jeddah"/>
    <x v="3"/>
    <n v="20000"/>
    <n v="58000"/>
    <n v="36500"/>
  </r>
  <r>
    <n v="4871"/>
    <x v="0"/>
    <s v="Prado"/>
    <n v="2021"/>
    <n v="4"/>
    <s v="Saudi"/>
    <s v="White"/>
    <s v="Semi Full"/>
    <n v="4"/>
    <s v="Gas"/>
    <x v="0"/>
    <n v="3000"/>
    <s v="Dammam"/>
    <x v="1"/>
    <n v="174000"/>
    <n v="58000"/>
    <n v="65000"/>
  </r>
  <r>
    <n v="4872"/>
    <x v="4"/>
    <s v="Altima"/>
    <n v="2018"/>
    <n v="7"/>
    <s v="Saudi"/>
    <s v="White"/>
    <s v="Semi Full"/>
    <n v="2.5"/>
    <s v="Gas"/>
    <x v="0"/>
    <n v="77000"/>
    <s v="Jeddah"/>
    <x v="3"/>
    <n v="65000"/>
    <n v="58000"/>
    <n v="36500"/>
  </r>
  <r>
    <n v="4873"/>
    <x v="0"/>
    <s v="Land Cruiser"/>
    <n v="2010"/>
    <n v="15"/>
    <s v="Saudi"/>
    <s v="White"/>
    <s v="Full"/>
    <n v="1.5"/>
    <s v="Gas"/>
    <x v="0"/>
    <n v="360000"/>
    <s v="Riyadh"/>
    <x v="0"/>
    <n v="83000"/>
    <n v="58000"/>
    <n v="65000"/>
  </r>
  <r>
    <n v="4874"/>
    <x v="0"/>
    <s v="Land Cruiser"/>
    <n v="2018"/>
    <n v="7"/>
    <s v="Gulf Arabic"/>
    <s v="Black"/>
    <s v="Full"/>
    <n v="5.7"/>
    <s v="Gas"/>
    <x v="0"/>
    <n v="42000"/>
    <s v="Riyadh"/>
    <x v="0"/>
    <n v="241000"/>
    <n v="58000"/>
    <n v="65000"/>
  </r>
  <r>
    <n v="4875"/>
    <x v="0"/>
    <s v="Hilux"/>
    <n v="2020"/>
    <n v="5"/>
    <s v="Gulf Arabic"/>
    <s v="White"/>
    <s v="Full"/>
    <n v="2.7"/>
    <s v="Gas"/>
    <x v="1"/>
    <n v="53000"/>
    <s v="Riyadh"/>
    <x v="0"/>
    <n v="103000"/>
    <n v="58000"/>
    <n v="65000"/>
  </r>
  <r>
    <n v="4876"/>
    <x v="24"/>
    <s v="The 7"/>
    <n v="2020"/>
    <n v="5"/>
    <s v="Gulf Arabic"/>
    <s v="White"/>
    <s v="Full"/>
    <n v="2"/>
    <s v="Gas"/>
    <x v="0"/>
    <n v="4500"/>
    <s v="Dammam"/>
    <x v="1"/>
    <n v="325000"/>
    <n v="58000"/>
    <n v="110000"/>
  </r>
  <r>
    <n v="4877"/>
    <x v="8"/>
    <s v="Cerato"/>
    <n v="2019"/>
    <n v="6"/>
    <s v="Saudi"/>
    <s v="White"/>
    <s v="Standard"/>
    <n v="1.6"/>
    <s v="Gas"/>
    <x v="0"/>
    <n v="30799"/>
    <s v="Jeddah"/>
    <x v="3"/>
    <n v="45000"/>
    <n v="58000"/>
    <n v="40000"/>
  </r>
  <r>
    <n v="4878"/>
    <x v="11"/>
    <s v="Tahoe"/>
    <n v="2016"/>
    <n v="9"/>
    <s v="Saudi"/>
    <s v="White"/>
    <s v="Standard"/>
    <n v="5.3"/>
    <s v="Gas"/>
    <x v="0"/>
    <n v="139000"/>
    <s v="Riyadh"/>
    <x v="0"/>
    <n v="110000"/>
    <n v="58000"/>
    <n v="60000"/>
  </r>
  <r>
    <n v="4879"/>
    <x v="0"/>
    <s v="Hilux"/>
    <n v="2021"/>
    <n v="4"/>
    <s v="Saudi"/>
    <s v="White"/>
    <s v="Full"/>
    <n v="2.7"/>
    <s v="Gas"/>
    <x v="1"/>
    <n v="37000"/>
    <s v="Riyadh"/>
    <x v="0"/>
    <n v="1723"/>
    <n v="58000"/>
    <n v="65000"/>
  </r>
  <r>
    <n v="4880"/>
    <x v="2"/>
    <s v="Grand Cherokee"/>
    <n v="2014"/>
    <n v="11"/>
    <s v="Gulf Arabic"/>
    <s v="Grey"/>
    <s v="Full"/>
    <n v="5.7"/>
    <s v="Gas"/>
    <x v="0"/>
    <n v="76300"/>
    <s v="Riyadh"/>
    <x v="0"/>
    <n v="85000"/>
    <n v="58000"/>
    <n v="83000"/>
  </r>
  <r>
    <n v="4881"/>
    <x v="0"/>
    <s v="Rav4"/>
    <n v="2020"/>
    <n v="5"/>
    <s v="Gulf Arabic"/>
    <s v="White"/>
    <s v="Full"/>
    <n v="2.5"/>
    <s v="Gas"/>
    <x v="0"/>
    <n v="15000"/>
    <s v="Dammam"/>
    <x v="1"/>
    <n v="111000"/>
    <n v="58000"/>
    <n v="65000"/>
  </r>
  <r>
    <n v="4882"/>
    <x v="6"/>
    <n v="3"/>
    <n v="2018"/>
    <n v="7"/>
    <s v="Saudi"/>
    <s v="Black"/>
    <s v="Standard"/>
    <n v="1.6"/>
    <s v="Gas"/>
    <x v="0"/>
    <n v="99000"/>
    <s v="Al-Medina"/>
    <x v="2"/>
    <n v="45000"/>
    <n v="58000"/>
    <n v="56000"/>
  </r>
  <r>
    <n v="4883"/>
    <x v="4"/>
    <s v="Navara"/>
    <n v="2016"/>
    <n v="9"/>
    <s v="Saudi"/>
    <s v="White"/>
    <s v="Standard"/>
    <n v="2.5"/>
    <s v="Gas"/>
    <x v="1"/>
    <n v="132714"/>
    <s v="Riyadh"/>
    <x v="0"/>
    <n v="41500"/>
    <n v="58000"/>
    <n v="36500"/>
  </r>
  <r>
    <n v="4884"/>
    <x v="8"/>
    <s v="Sportage"/>
    <n v="2018"/>
    <n v="7"/>
    <s v="Saudi"/>
    <s v="White"/>
    <s v="Semi Full"/>
    <n v="2"/>
    <s v="Gas"/>
    <x v="0"/>
    <n v="128000"/>
    <s v="Dammam"/>
    <x v="1"/>
    <n v="60000"/>
    <n v="58000"/>
    <n v="40000"/>
  </r>
  <r>
    <n v="4885"/>
    <x v="0"/>
    <s v="Furniture"/>
    <n v="2017"/>
    <n v="8"/>
    <s v="Saudi"/>
    <s v="White"/>
    <s v="Semi Full"/>
    <n v="2.7"/>
    <s v="Gas"/>
    <x v="0"/>
    <n v="270337"/>
    <s v="Dammam"/>
    <x v="1"/>
    <n v="70000"/>
    <n v="58000"/>
    <n v="65000"/>
  </r>
  <r>
    <n v="4886"/>
    <x v="0"/>
    <s v="Hilux"/>
    <n v="2014"/>
    <n v="11"/>
    <s v="Saudi"/>
    <s v="White"/>
    <s v="Standard"/>
    <n v="2.7"/>
    <s v="Gas"/>
    <x v="1"/>
    <n v="217000"/>
    <s v="Riyadh"/>
    <x v="0"/>
    <n v="37000"/>
    <n v="58000"/>
    <n v="65000"/>
  </r>
  <r>
    <n v="4887"/>
    <x v="33"/>
    <s v="C300"/>
    <n v="2008"/>
    <n v="17"/>
    <s v="Other"/>
    <s v="Black"/>
    <s v="Full"/>
    <n v="5.7"/>
    <s v="Gas"/>
    <x v="0"/>
    <n v="114000"/>
    <s v="Riyadh"/>
    <x v="0"/>
    <n v="20000"/>
    <n v="58000"/>
    <n v="70000"/>
  </r>
  <r>
    <n v="4888"/>
    <x v="0"/>
    <s v="Land Cruiser 70"/>
    <n v="2018"/>
    <n v="7"/>
    <s v="Saudi"/>
    <s v="White"/>
    <s v="Standard"/>
    <n v="4"/>
    <s v="Gas"/>
    <x v="1"/>
    <n v="86852"/>
    <s v="Riyadh"/>
    <x v="0"/>
    <n v="109000"/>
    <n v="58000"/>
    <n v="65000"/>
  </r>
  <r>
    <n v="4889"/>
    <x v="7"/>
    <s v="S"/>
    <n v="2016"/>
    <n v="9"/>
    <s v="Saudi"/>
    <s v="White"/>
    <s v="Full"/>
    <n v="3"/>
    <s v="Gas"/>
    <x v="0"/>
    <n v="67000"/>
    <s v="Riyadh"/>
    <x v="0"/>
    <n v="235000"/>
    <n v="58000"/>
    <n v="145000"/>
  </r>
  <r>
    <n v="4890"/>
    <x v="0"/>
    <s v="Land Cruiser"/>
    <n v="2014"/>
    <n v="11"/>
    <s v="Gulf Arabic"/>
    <s v="White"/>
    <s v="Full"/>
    <n v="4.5"/>
    <s v="Gas"/>
    <x v="0"/>
    <n v="213000"/>
    <s v="Dammam"/>
    <x v="1"/>
    <n v="138000"/>
    <n v="58000"/>
    <n v="65000"/>
  </r>
  <r>
    <n v="4891"/>
    <x v="0"/>
    <s v="Prado"/>
    <n v="2016"/>
    <n v="9"/>
    <s v="Saudi"/>
    <s v="White"/>
    <s v="Semi Full"/>
    <n v="4"/>
    <s v="Gas"/>
    <x v="0"/>
    <n v="192901"/>
    <s v="Riyadh"/>
    <x v="0"/>
    <n v="114500"/>
    <n v="58000"/>
    <n v="65000"/>
  </r>
  <r>
    <n v="4892"/>
    <x v="0"/>
    <s v="Innova"/>
    <n v="2018"/>
    <n v="7"/>
    <s v="Saudi"/>
    <s v="Grey"/>
    <s v="Standard"/>
    <n v="2.7"/>
    <s v="Gas"/>
    <x v="0"/>
    <n v="87000"/>
    <s v="Jeddah"/>
    <x v="3"/>
    <n v="70000"/>
    <n v="58000"/>
    <n v="65000"/>
  </r>
  <r>
    <n v="4893"/>
    <x v="33"/>
    <s v="S300"/>
    <n v="2018"/>
    <n v="7"/>
    <s v="Other"/>
    <s v="Navy"/>
    <s v="Full"/>
    <n v="3.6"/>
    <s v="Gas"/>
    <x v="0"/>
    <n v="66000"/>
    <s v="Dammam"/>
    <x v="1"/>
    <n v="122000"/>
    <n v="58000"/>
    <n v="70000"/>
  </r>
  <r>
    <n v="4894"/>
    <x v="12"/>
    <n v="500"/>
    <n v="2017"/>
    <n v="8"/>
    <s v="Gulf Arabic"/>
    <s v="White"/>
    <s v="Full"/>
    <n v="1.6"/>
    <s v="Gas"/>
    <x v="0"/>
    <n v="112000"/>
    <s v="Riyadh"/>
    <x v="0"/>
    <n v="45000"/>
    <n v="58000"/>
    <n v="62000"/>
  </r>
  <r>
    <n v="4895"/>
    <x v="10"/>
    <s v="Sonata"/>
    <n v="2019"/>
    <n v="6"/>
    <s v="Saudi"/>
    <s v="White"/>
    <s v="Standard"/>
    <n v="2.4"/>
    <s v="Gas"/>
    <x v="0"/>
    <n v="49000"/>
    <s v="Riyadh"/>
    <x v="0"/>
    <n v="65000"/>
    <n v="58000"/>
    <n v="42000"/>
  </r>
  <r>
    <n v="4896"/>
    <x v="10"/>
    <s v="Sonata"/>
    <n v="2017"/>
    <n v="8"/>
    <s v="Saudi"/>
    <s v="Silver"/>
    <s v="Standard"/>
    <n v="2.4"/>
    <s v="Gas"/>
    <x v="0"/>
    <n v="127000"/>
    <s v="Riyadh"/>
    <x v="0"/>
    <n v="43000"/>
    <n v="58000"/>
    <n v="42000"/>
  </r>
  <r>
    <n v="4897"/>
    <x v="29"/>
    <s v="Flying Spur"/>
    <n v="2009"/>
    <n v="16"/>
    <s v="Saudi"/>
    <s v="White"/>
    <s v="Full"/>
    <n v="6"/>
    <s v="Gas"/>
    <x v="0"/>
    <n v="49000"/>
    <s v="Makkah"/>
    <x v="3"/>
    <n v="220000"/>
    <n v="58000"/>
    <n v="310000"/>
  </r>
  <r>
    <n v="4898"/>
    <x v="7"/>
    <s v="S"/>
    <n v="2015"/>
    <n v="10"/>
    <s v="Saudi"/>
    <s v="Navy"/>
    <s v="Full"/>
    <n v="5"/>
    <s v="Gas"/>
    <x v="0"/>
    <n v="99000"/>
    <s v="Dammam"/>
    <x v="1"/>
    <n v="255000"/>
    <n v="58000"/>
    <n v="145000"/>
  </r>
  <r>
    <n v="4899"/>
    <x v="0"/>
    <s v="Corolla"/>
    <n v="2016"/>
    <n v="9"/>
    <s v="Saudi"/>
    <s v="Silver"/>
    <s v="Standard"/>
    <n v="1.6"/>
    <s v="Gas"/>
    <x v="1"/>
    <n v="83000"/>
    <s v="Dammam"/>
    <x v="1"/>
    <n v="38500"/>
    <n v="58000"/>
    <n v="65000"/>
  </r>
  <r>
    <n v="4900"/>
    <x v="21"/>
    <s v="Challenger"/>
    <n v="2018"/>
    <n v="7"/>
    <s v="Other"/>
    <s v="Another Color"/>
    <s v="Full"/>
    <n v="4.5"/>
    <s v="Gas"/>
    <x v="0"/>
    <n v="90000"/>
    <s v="Dammam"/>
    <x v="1"/>
    <n v="113000"/>
    <n v="58000"/>
    <n v="71000"/>
  </r>
  <r>
    <n v="4901"/>
    <x v="0"/>
    <s v="Yaris"/>
    <n v="2017"/>
    <n v="8"/>
    <s v="Saudi"/>
    <s v="White"/>
    <s v="Standard"/>
    <n v="1.3"/>
    <s v="Gas"/>
    <x v="0"/>
    <n v="127000"/>
    <s v="Jeddah"/>
    <x v="3"/>
    <n v="29000"/>
    <n v="58000"/>
    <n v="65000"/>
  </r>
  <r>
    <n v="4902"/>
    <x v="0"/>
    <s v="Camry"/>
    <n v="2015"/>
    <n v="10"/>
    <s v="Gulf Arabic"/>
    <s v="White"/>
    <s v="Full"/>
    <n v="2.5"/>
    <s v="Gas"/>
    <x v="0"/>
    <n v="237171"/>
    <s v="Riyadh"/>
    <x v="0"/>
    <n v="50000"/>
    <n v="58000"/>
    <n v="65000"/>
  </r>
  <r>
    <n v="4903"/>
    <x v="4"/>
    <s v="Sunny"/>
    <n v="2018"/>
    <n v="7"/>
    <s v="Saudi"/>
    <s v="White"/>
    <s v="Standard"/>
    <n v="1.5"/>
    <s v="Gas"/>
    <x v="0"/>
    <n v="43000"/>
    <s v="Riyadh"/>
    <x v="0"/>
    <n v="30000"/>
    <n v="58000"/>
    <n v="36500"/>
  </r>
  <r>
    <n v="4904"/>
    <x v="11"/>
    <s v="Impala"/>
    <n v="2019"/>
    <n v="6"/>
    <s v="Gulf Arabic"/>
    <s v="Black"/>
    <s v="Standard"/>
    <n v="3.6"/>
    <s v="Gas"/>
    <x v="0"/>
    <n v="85000"/>
    <s v="Riyadh"/>
    <x v="0"/>
    <n v="68500"/>
    <n v="58000"/>
    <n v="60000"/>
  </r>
  <r>
    <n v="4905"/>
    <x v="30"/>
    <s v="Navigator"/>
    <n v="2016"/>
    <n v="9"/>
    <s v="Saudi"/>
    <s v="Brown"/>
    <s v="Full"/>
    <n v="3.7"/>
    <s v="Gas"/>
    <x v="0"/>
    <n v="79000"/>
    <s v="Dammam"/>
    <x v="1"/>
    <n v="115000"/>
    <n v="58000"/>
    <n v="99000"/>
  </r>
  <r>
    <n v="4906"/>
    <x v="0"/>
    <s v="Hilux"/>
    <n v="2016"/>
    <n v="9"/>
    <s v="Saudi"/>
    <s v="White"/>
    <s v="Full"/>
    <n v="2.7"/>
    <s v="Gas"/>
    <x v="1"/>
    <n v="28000"/>
    <s v="Dammam"/>
    <x v="1"/>
    <n v="95000"/>
    <n v="58000"/>
    <n v="65000"/>
  </r>
  <r>
    <n v="4907"/>
    <x v="49"/>
    <s v="Quattroporte"/>
    <n v="2014"/>
    <n v="11"/>
    <s v="Gulf Arabic"/>
    <s v="White"/>
    <s v="Full"/>
    <n v="3.8"/>
    <s v="Gas"/>
    <x v="0"/>
    <n v="115000"/>
    <s v="Dammam"/>
    <x v="1"/>
    <n v="125000"/>
    <n v="58000"/>
    <n v="148250"/>
  </r>
  <r>
    <n v="4908"/>
    <x v="0"/>
    <s v="Land Cruiser"/>
    <n v="2011"/>
    <n v="14"/>
    <s v="Saudi"/>
    <s v="White"/>
    <s v="Full"/>
    <n v="4"/>
    <s v="Gas"/>
    <x v="0"/>
    <n v="349266"/>
    <s v="Riyadh"/>
    <x v="0"/>
    <n v="100000"/>
    <n v="58000"/>
    <n v="65000"/>
  </r>
  <r>
    <n v="4909"/>
    <x v="0"/>
    <s v="Hilux"/>
    <n v="2014"/>
    <n v="11"/>
    <s v="Gulf Arabic"/>
    <s v="White"/>
    <s v="Semi Full"/>
    <n v="2.7"/>
    <s v="Gas"/>
    <x v="0"/>
    <n v="21000"/>
    <s v="Riyadh"/>
    <x v="0"/>
    <n v="75000"/>
    <n v="58000"/>
    <n v="65000"/>
  </r>
  <r>
    <n v="4910"/>
    <x v="8"/>
    <s v="Cerato"/>
    <n v="2014"/>
    <n v="11"/>
    <s v="Saudi"/>
    <s v="Silver"/>
    <s v="Standard"/>
    <n v="1.6"/>
    <s v="Gas"/>
    <x v="0"/>
    <n v="160000"/>
    <s v="Dammam"/>
    <x v="1"/>
    <n v="24000"/>
    <n v="58000"/>
    <n v="40000"/>
  </r>
  <r>
    <n v="4911"/>
    <x v="5"/>
    <s v="Yukon"/>
    <n v="2019"/>
    <n v="6"/>
    <s v="Saudi"/>
    <s v="Another Color"/>
    <s v="Standard"/>
    <n v="5.3"/>
    <s v="Gas"/>
    <x v="0"/>
    <n v="83000"/>
    <s v="Jeddah"/>
    <x v="3"/>
    <n v="165000"/>
    <n v="58000"/>
    <n v="72000"/>
  </r>
  <r>
    <n v="4912"/>
    <x v="8"/>
    <s v="Sportage"/>
    <n v="2020"/>
    <n v="5"/>
    <s v="Saudi"/>
    <s v="Navy"/>
    <s v="Full"/>
    <n v="1.6"/>
    <s v="Gas"/>
    <x v="0"/>
    <n v="7688"/>
    <s v="Riyadh"/>
    <x v="0"/>
    <n v="67000"/>
    <n v="58000"/>
    <n v="40000"/>
  </r>
  <r>
    <n v="4913"/>
    <x v="35"/>
    <s v="Cayenne"/>
    <n v="2015"/>
    <n v="10"/>
    <s v="Saudi"/>
    <s v="White"/>
    <s v="Full"/>
    <n v="3.6"/>
    <s v="Gas"/>
    <x v="0"/>
    <n v="114000"/>
    <s v="Riyadh"/>
    <x v="0"/>
    <n v="155000"/>
    <n v="58000"/>
    <n v="138000"/>
  </r>
  <r>
    <n v="4914"/>
    <x v="10"/>
    <s v="Accent"/>
    <n v="2015"/>
    <n v="10"/>
    <s v="Saudi"/>
    <s v="Grey"/>
    <s v="Standard"/>
    <n v="1.2"/>
    <s v="Gas"/>
    <x v="0"/>
    <n v="150"/>
    <s v="Riyadh"/>
    <x v="0"/>
    <n v="20000"/>
    <n v="58000"/>
    <n v="42000"/>
  </r>
  <r>
    <n v="4915"/>
    <x v="26"/>
    <s v="Range Rover"/>
    <n v="2019"/>
    <n v="6"/>
    <s v="Gulf Arabic"/>
    <s v="White"/>
    <s v="Full"/>
    <n v="3"/>
    <s v="Gas"/>
    <x v="0"/>
    <n v="49626"/>
    <s v="Riyadh"/>
    <x v="0"/>
    <n v="401500"/>
    <n v="58000"/>
    <n v="242500"/>
  </r>
  <r>
    <n v="4916"/>
    <x v="0"/>
    <s v="Innova"/>
    <n v="2017"/>
    <n v="8"/>
    <s v="Saudi"/>
    <s v="Black"/>
    <s v="Full"/>
    <n v="2.7"/>
    <s v="Gas"/>
    <x v="0"/>
    <n v="247000"/>
    <s v="Jeddah"/>
    <x v="3"/>
    <n v="55000"/>
    <n v="58000"/>
    <n v="65000"/>
  </r>
  <r>
    <n v="4917"/>
    <x v="24"/>
    <s v="The 7"/>
    <n v="2012"/>
    <n v="13"/>
    <s v="Saudi"/>
    <s v="Black"/>
    <s v="Semi Full"/>
    <n v="2"/>
    <s v="Gas"/>
    <x v="0"/>
    <n v="197000"/>
    <s v="Jeddah"/>
    <x v="3"/>
    <n v="50000"/>
    <n v="58000"/>
    <n v="110000"/>
  </r>
  <r>
    <n v="4918"/>
    <x v="0"/>
    <s v="Corolla"/>
    <n v="2012"/>
    <n v="13"/>
    <s v="Other"/>
    <s v="Silver"/>
    <s v="Standard"/>
    <n v="1.6"/>
    <s v="Gas"/>
    <x v="0"/>
    <n v="254000"/>
    <s v="Dammam"/>
    <x v="1"/>
    <n v="22000"/>
    <n v="58000"/>
    <n v="65000"/>
  </r>
  <r>
    <n v="4919"/>
    <x v="0"/>
    <s v="FJ"/>
    <n v="2016"/>
    <n v="9"/>
    <s v="Saudi"/>
    <s v="White"/>
    <s v="Full"/>
    <n v="4"/>
    <s v="Gas"/>
    <x v="0"/>
    <n v="184000"/>
    <s v="Riyadh"/>
    <x v="0"/>
    <n v="100000"/>
    <n v="58000"/>
    <n v="65000"/>
  </r>
  <r>
    <n v="4920"/>
    <x v="24"/>
    <s v="The 7"/>
    <n v="2016"/>
    <n v="9"/>
    <s v="Saudi"/>
    <s v="Bronze"/>
    <s v="Full"/>
    <n v="2"/>
    <s v="Gas"/>
    <x v="0"/>
    <n v="134000"/>
    <s v="Dammam"/>
    <x v="1"/>
    <n v="150000"/>
    <n v="58000"/>
    <n v="110000"/>
  </r>
  <r>
    <n v="4921"/>
    <x v="27"/>
    <s v="GS8"/>
    <n v="2020"/>
    <n v="5"/>
    <s v="Saudi"/>
    <s v="White"/>
    <s v="Full"/>
    <n v="2"/>
    <s v="Gas"/>
    <x v="0"/>
    <n v="4900"/>
    <s v="Riyadh"/>
    <x v="0"/>
    <n v="87000"/>
    <n v="58000"/>
    <n v="57000"/>
  </r>
  <r>
    <n v="4922"/>
    <x v="0"/>
    <s v="Hilux"/>
    <n v="2019"/>
    <n v="6"/>
    <s v="Saudi"/>
    <s v="White"/>
    <s v="Semi Full"/>
    <n v="2.7"/>
    <s v="Gas"/>
    <x v="1"/>
    <n v="23000"/>
    <s v="Jeddah"/>
    <x v="3"/>
    <n v="90000"/>
    <n v="58000"/>
    <n v="65000"/>
  </r>
  <r>
    <n v="4923"/>
    <x v="8"/>
    <s v="Cadenza"/>
    <n v="2018"/>
    <n v="7"/>
    <s v="Gulf Arabic"/>
    <s v="White"/>
    <s v="Semi Full"/>
    <n v="3.3"/>
    <s v="Gas"/>
    <x v="0"/>
    <n v="81000"/>
    <s v="Dammam"/>
    <x v="1"/>
    <n v="70000"/>
    <n v="58000"/>
    <n v="40000"/>
  </r>
  <r>
    <n v="4924"/>
    <x v="7"/>
    <s v="C"/>
    <n v="2014"/>
    <n v="11"/>
    <s v="Saudi"/>
    <s v="White"/>
    <s v="Full"/>
    <n v="1.8"/>
    <s v="Gas"/>
    <x v="0"/>
    <n v="148925"/>
    <s v="Jeddah"/>
    <x v="3"/>
    <n v="79500"/>
    <n v="58000"/>
    <n v="145000"/>
  </r>
  <r>
    <n v="4925"/>
    <x v="12"/>
    <n v="500"/>
    <n v="2020"/>
    <n v="5"/>
    <s v="Saudi"/>
    <s v="White"/>
    <s v="Full"/>
    <n v="1.4"/>
    <s v="Gas"/>
    <x v="0"/>
    <n v="11500"/>
    <s v="Riyadh"/>
    <x v="0"/>
    <n v="85000"/>
    <n v="58000"/>
    <n v="62000"/>
  </r>
  <r>
    <n v="4926"/>
    <x v="0"/>
    <s v="Yaris"/>
    <n v="2015"/>
    <n v="10"/>
    <s v="Saudi"/>
    <s v="White"/>
    <s v="Standard"/>
    <n v="1.4"/>
    <s v="Gas"/>
    <x v="0"/>
    <n v="193000"/>
    <s v="Dammam"/>
    <x v="1"/>
    <n v="25000"/>
    <n v="58000"/>
    <n v="65000"/>
  </r>
  <r>
    <n v="4927"/>
    <x v="1"/>
    <s v="RC"/>
    <n v="2015"/>
    <n v="10"/>
    <s v="Other"/>
    <s v="White"/>
    <s v="Full"/>
    <n v="3.3"/>
    <s v="Gas"/>
    <x v="0"/>
    <n v="139000"/>
    <s v="Dammam"/>
    <x v="1"/>
    <n v="121000"/>
    <n v="58000"/>
    <n v="142000"/>
  </r>
  <r>
    <n v="4928"/>
    <x v="4"/>
    <s v="Datsun"/>
    <n v="2015"/>
    <n v="10"/>
    <s v="Saudi"/>
    <s v="White"/>
    <s v="Full"/>
    <n v="4.2"/>
    <s v="Gas"/>
    <x v="1"/>
    <n v="19000"/>
    <s v="Riyadh"/>
    <x v="0"/>
    <n v="35000"/>
    <n v="58000"/>
    <n v="36500"/>
  </r>
  <r>
    <n v="4929"/>
    <x v="0"/>
    <s v="Camry"/>
    <n v="2017"/>
    <n v="8"/>
    <s v="Gulf Arabic"/>
    <s v="White"/>
    <s v="Standard"/>
    <n v="2.5"/>
    <s v="Gas"/>
    <x v="0"/>
    <n v="97000"/>
    <s v="Dammam"/>
    <x v="1"/>
    <n v="68000"/>
    <n v="58000"/>
    <n v="65000"/>
  </r>
  <r>
    <n v="4930"/>
    <x v="10"/>
    <s v="Tucson"/>
    <n v="2018"/>
    <n v="7"/>
    <s v="Saudi"/>
    <s v="Blue"/>
    <s v="Standard"/>
    <n v="2"/>
    <s v="Gas"/>
    <x v="0"/>
    <n v="17002"/>
    <s v="Jeddah"/>
    <x v="3"/>
    <n v="70500"/>
    <n v="58000"/>
    <n v="42000"/>
  </r>
  <r>
    <n v="4931"/>
    <x v="3"/>
    <s v="Edge"/>
    <n v="2017"/>
    <n v="8"/>
    <s v="Saudi"/>
    <s v="White"/>
    <s v="Standard"/>
    <n v="3.5"/>
    <s v="Gas"/>
    <x v="0"/>
    <n v="89000"/>
    <s v="Jeddah"/>
    <x v="3"/>
    <n v="68000"/>
    <n v="58000"/>
    <n v="55000"/>
  </r>
  <r>
    <n v="4932"/>
    <x v="11"/>
    <s v="Tahoe"/>
    <n v="2016"/>
    <n v="9"/>
    <s v="Saudi"/>
    <s v="White"/>
    <s v="Standard"/>
    <n v="5.3"/>
    <s v="Gas"/>
    <x v="0"/>
    <n v="140641"/>
    <s v="Jeddah"/>
    <x v="3"/>
    <n v="2333"/>
    <n v="58000"/>
    <n v="60000"/>
  </r>
  <r>
    <n v="4933"/>
    <x v="19"/>
    <s v="CS75"/>
    <n v="2020"/>
    <n v="5"/>
    <s v="Saudi"/>
    <s v="Black"/>
    <s v="Full"/>
    <n v="1.8"/>
    <s v="Gas"/>
    <x v="0"/>
    <n v="11000"/>
    <s v="Dammam"/>
    <x v="1"/>
    <n v="70000"/>
    <n v="58000"/>
    <n v="44000"/>
  </r>
  <r>
    <n v="4934"/>
    <x v="3"/>
    <s v="Mustang"/>
    <n v="2015"/>
    <n v="10"/>
    <s v="Gulf Arabic"/>
    <s v="Silver"/>
    <s v="Full"/>
    <n v="6"/>
    <s v="Gas"/>
    <x v="0"/>
    <n v="121000"/>
    <s v="Riyadh"/>
    <x v="0"/>
    <n v="85000"/>
    <n v="58000"/>
    <n v="55000"/>
  </r>
  <r>
    <n v="4935"/>
    <x v="11"/>
    <s v="Blazer"/>
    <n v="2008"/>
    <n v="17"/>
    <s v="Saudi"/>
    <s v="Brown"/>
    <s v="Full"/>
    <n v="3.6"/>
    <s v="Gas"/>
    <x v="0"/>
    <n v="128000"/>
    <s v="Wadi Dawasir"/>
    <x v="0"/>
    <n v="15000"/>
    <n v="58000"/>
    <n v="60000"/>
  </r>
  <r>
    <n v="4936"/>
    <x v="8"/>
    <s v="Carnival"/>
    <n v="2015"/>
    <n v="10"/>
    <s v="Saudi"/>
    <s v="Another Color"/>
    <s v="Standard"/>
    <n v="2.4"/>
    <s v="Gas"/>
    <x v="0"/>
    <n v="132000"/>
    <s v="Riyadh"/>
    <x v="0"/>
    <n v="37000"/>
    <n v="58000"/>
    <n v="40000"/>
  </r>
  <r>
    <n v="4937"/>
    <x v="4"/>
    <s v="KICKS"/>
    <n v="2017"/>
    <n v="8"/>
    <s v="Saudi"/>
    <s v="White"/>
    <s v="Semi Full"/>
    <n v="1.6"/>
    <s v="Gas"/>
    <x v="0"/>
    <n v="68000"/>
    <s v="Riyadh"/>
    <x v="0"/>
    <n v="54000"/>
    <n v="58000"/>
    <n v="36500"/>
  </r>
  <r>
    <n v="4938"/>
    <x v="10"/>
    <s v="Tucson"/>
    <n v="2020"/>
    <n v="5"/>
    <s v="Saudi"/>
    <s v="Silver"/>
    <s v="Standard"/>
    <n v="2"/>
    <s v="Gas"/>
    <x v="0"/>
    <n v="16458"/>
    <s v="Riyadh"/>
    <x v="0"/>
    <n v="78500"/>
    <n v="58000"/>
    <n v="42000"/>
  </r>
  <r>
    <n v="4939"/>
    <x v="13"/>
    <s v="Accord"/>
    <n v="2016"/>
    <n v="9"/>
    <s v="Saudi"/>
    <s v="White"/>
    <s v="Full"/>
    <n v="3.5"/>
    <s v="Gas"/>
    <x v="0"/>
    <n v="167000"/>
    <s v="Aseer"/>
    <x v="4"/>
    <n v="72000"/>
    <n v="58000"/>
    <n v="60500"/>
  </r>
  <r>
    <n v="4940"/>
    <x v="10"/>
    <s v="Azera"/>
    <n v="2019"/>
    <n v="6"/>
    <s v="Saudi"/>
    <s v="White"/>
    <s v="Standard"/>
    <n v="3"/>
    <s v="Gas"/>
    <x v="0"/>
    <n v="61294"/>
    <s v="Riyadh"/>
    <x v="0"/>
    <n v="76500"/>
    <n v="58000"/>
    <n v="42000"/>
  </r>
  <r>
    <n v="4941"/>
    <x v="10"/>
    <s v="Sonata"/>
    <n v="2011"/>
    <n v="14"/>
    <s v="Saudi"/>
    <s v="Silver"/>
    <s v="Semi Full"/>
    <n v="2.4"/>
    <s v="Gas"/>
    <x v="0"/>
    <n v="186000"/>
    <s v="Jeddah"/>
    <x v="3"/>
    <n v="25000"/>
    <n v="58000"/>
    <n v="42000"/>
  </r>
  <r>
    <n v="4942"/>
    <x v="6"/>
    <s v="CX9"/>
    <n v="2015"/>
    <n v="10"/>
    <s v="Gulf Arabic"/>
    <s v="Grey"/>
    <s v="Full"/>
    <n v="2.4"/>
    <s v="Gas"/>
    <x v="0"/>
    <n v="138020"/>
    <s v="Qassim"/>
    <x v="6"/>
    <n v="58000"/>
    <n v="58000"/>
    <n v="56000"/>
  </r>
  <r>
    <n v="4943"/>
    <x v="3"/>
    <s v="Victoria"/>
    <n v="2011"/>
    <n v="14"/>
    <s v="Saudi"/>
    <s v="Golden"/>
    <s v="Full"/>
    <n v="4.5999999999999996"/>
    <s v="Gas"/>
    <x v="0"/>
    <n v="128"/>
    <s v="Najran"/>
    <x v="12"/>
    <n v="48000"/>
    <n v="58000"/>
    <n v="55000"/>
  </r>
  <r>
    <n v="4944"/>
    <x v="0"/>
    <s v="Yaris"/>
    <n v="2016"/>
    <n v="9"/>
    <s v="Saudi"/>
    <s v="White"/>
    <s v="Standard"/>
    <n v="1.5"/>
    <s v="Gas"/>
    <x v="0"/>
    <n v="160"/>
    <s v="Al-Medina"/>
    <x v="2"/>
    <n v="26500"/>
    <n v="58000"/>
    <n v="65000"/>
  </r>
  <r>
    <n v="4945"/>
    <x v="7"/>
    <s v="S"/>
    <n v="2014"/>
    <n v="11"/>
    <s v="Saudi"/>
    <s v="Oily"/>
    <s v="Semi Full"/>
    <n v="4"/>
    <s v="Gas"/>
    <x v="0"/>
    <n v="138000"/>
    <s v="Dammam"/>
    <x v="1"/>
    <n v="260000"/>
    <n v="58000"/>
    <n v="145000"/>
  </r>
  <r>
    <n v="4946"/>
    <x v="0"/>
    <s v="Ciocca"/>
    <n v="2009"/>
    <n v="16"/>
    <s v="Saudi"/>
    <s v="Grey"/>
    <s v="Semi Full"/>
    <n v="5.7"/>
    <s v="Gas"/>
    <x v="0"/>
    <n v="349900"/>
    <s v="Makkah"/>
    <x v="3"/>
    <n v="25000"/>
    <n v="58000"/>
    <n v="65000"/>
  </r>
  <r>
    <n v="4947"/>
    <x v="21"/>
    <s v="Charger"/>
    <n v="2014"/>
    <n v="11"/>
    <s v="Saudi"/>
    <s v="Red"/>
    <s v="Full"/>
    <n v="5.7"/>
    <s v="Gas"/>
    <x v="0"/>
    <n v="178"/>
    <s v="Jeddah"/>
    <x v="3"/>
    <n v="50000"/>
    <n v="58000"/>
    <n v="71000"/>
  </r>
  <r>
    <n v="4948"/>
    <x v="11"/>
    <s v="Suburban"/>
    <n v="2000"/>
    <n v="25"/>
    <s v="Other"/>
    <s v="Grey"/>
    <s v="Full"/>
    <n v="5.3"/>
    <s v="Gas"/>
    <x v="0"/>
    <n v="2964"/>
    <s v="Tabouk"/>
    <x v="5"/>
    <n v="18000"/>
    <n v="58000"/>
    <n v="60000"/>
  </r>
  <r>
    <n v="4949"/>
    <x v="10"/>
    <s v="Sonata"/>
    <n v="2012"/>
    <n v="13"/>
    <s v="Saudi"/>
    <s v="White"/>
    <s v="Semi Full"/>
    <n v="2.4"/>
    <s v="Gas"/>
    <x v="0"/>
    <n v="487000"/>
    <s v="Tabouk"/>
    <x v="5"/>
    <n v="19000"/>
    <n v="58000"/>
    <n v="42000"/>
  </r>
  <r>
    <n v="4950"/>
    <x v="0"/>
    <s v="Furniture"/>
    <n v="2016"/>
    <n v="9"/>
    <s v="Gulf Arabic"/>
    <s v="Grey"/>
    <s v="Semi Full"/>
    <n v="2.7"/>
    <s v="Gas"/>
    <x v="0"/>
    <n v="211000"/>
    <s v="Riyadh"/>
    <x v="0"/>
    <n v="69000"/>
    <n v="58000"/>
    <n v="65000"/>
  </r>
  <r>
    <n v="4951"/>
    <x v="10"/>
    <s v="Azera"/>
    <n v="2021"/>
    <n v="4"/>
    <s v="Saudi"/>
    <s v="Grey"/>
    <s v="Standard"/>
    <n v="3.5"/>
    <s v="Gas"/>
    <x v="0"/>
    <n v="10000"/>
    <s v="Jeddah"/>
    <x v="3"/>
    <n v="1800"/>
    <n v="58000"/>
    <n v="42000"/>
  </r>
  <r>
    <n v="4952"/>
    <x v="11"/>
    <s v="Suburban"/>
    <n v="2017"/>
    <n v="8"/>
    <s v="Other"/>
    <s v="Bronze"/>
    <s v="Full"/>
    <n v="5.3"/>
    <s v="Gas"/>
    <x v="0"/>
    <n v="133000"/>
    <s v="Dammam"/>
    <x v="1"/>
    <n v="159000"/>
    <n v="58000"/>
    <n v="60000"/>
  </r>
  <r>
    <n v="4953"/>
    <x v="0"/>
    <s v="Land Cruiser 70"/>
    <n v="2019"/>
    <n v="6"/>
    <s v="Gulf Arabic"/>
    <s v="White"/>
    <s v="Semi Full"/>
    <n v="4"/>
    <s v="Gas"/>
    <x v="1"/>
    <n v="131592"/>
    <s v="Riyadh"/>
    <x v="0"/>
    <n v="116000"/>
    <n v="58000"/>
    <n v="65000"/>
  </r>
  <r>
    <n v="4954"/>
    <x v="24"/>
    <s v="The 5"/>
    <n v="2019"/>
    <n v="6"/>
    <s v="Saudi"/>
    <s v="Silver"/>
    <s v="Standard"/>
    <n v="2.5"/>
    <s v="Gas"/>
    <x v="0"/>
    <n v="38000"/>
    <s v="Jeddah"/>
    <x v="3"/>
    <n v="140000"/>
    <n v="58000"/>
    <n v="110000"/>
  </r>
  <r>
    <n v="4955"/>
    <x v="1"/>
    <s v="IS"/>
    <n v="2010"/>
    <n v="15"/>
    <s v="Other"/>
    <s v="Silver"/>
    <s v="Full"/>
    <n v="3.5"/>
    <s v="Gas"/>
    <x v="0"/>
    <n v="165000"/>
    <s v="Al-Ahsa"/>
    <x v="1"/>
    <n v="45000"/>
    <n v="58000"/>
    <n v="142000"/>
  </r>
  <r>
    <n v="4956"/>
    <x v="7"/>
    <s v="S"/>
    <n v="1995"/>
    <n v="30"/>
    <s v="Other"/>
    <s v="Silver"/>
    <s v="Full"/>
    <n v="3"/>
    <s v="Gas"/>
    <x v="0"/>
    <n v="200000"/>
    <s v="Al-Namas"/>
    <x v="4"/>
    <n v="15000"/>
    <n v="58000"/>
    <n v="145000"/>
  </r>
  <r>
    <n v="4957"/>
    <x v="0"/>
    <s v="Rav4"/>
    <n v="2018"/>
    <n v="7"/>
    <s v="Saudi"/>
    <s v="White"/>
    <s v="Semi Full"/>
    <n v="2.5"/>
    <s v="Gas"/>
    <x v="0"/>
    <n v="88000"/>
    <s v="Dammam"/>
    <x v="1"/>
    <n v="77000"/>
    <n v="58000"/>
    <n v="65000"/>
  </r>
  <r>
    <n v="4958"/>
    <x v="11"/>
    <s v="Silverado"/>
    <n v="2018"/>
    <n v="7"/>
    <s v="Saudi"/>
    <s v="Silver"/>
    <s v="Standard"/>
    <n v="5.3"/>
    <s v="Gas"/>
    <x v="0"/>
    <n v="88000"/>
    <s v="Dammam"/>
    <x v="1"/>
    <n v="85000"/>
    <n v="58000"/>
    <n v="60000"/>
  </r>
  <r>
    <n v="4959"/>
    <x v="26"/>
    <s v="Range Rover"/>
    <n v="2018"/>
    <n v="7"/>
    <s v="Gulf Arabic"/>
    <s v="White"/>
    <s v="Full"/>
    <n v="5"/>
    <s v="Gas"/>
    <x v="0"/>
    <n v="79858"/>
    <s v="Riyadh"/>
    <x v="0"/>
    <n v="470000"/>
    <n v="58000"/>
    <n v="242500"/>
  </r>
  <r>
    <n v="4960"/>
    <x v="0"/>
    <s v="Innova"/>
    <n v="2017"/>
    <n v="8"/>
    <s v="Saudi"/>
    <s v="White"/>
    <s v="Standard"/>
    <n v="2.7"/>
    <s v="Gas"/>
    <x v="0"/>
    <n v="135000"/>
    <s v="Jeddah"/>
    <x v="3"/>
    <n v="58000"/>
    <n v="58000"/>
    <n v="65000"/>
  </r>
  <r>
    <n v="4961"/>
    <x v="10"/>
    <s v="Accent"/>
    <n v="2019"/>
    <n v="6"/>
    <s v="Gulf Arabic"/>
    <s v="Silver"/>
    <s v="Standard"/>
    <n v="1.4"/>
    <s v="Gas"/>
    <x v="0"/>
    <n v="62000"/>
    <s v="Khobar"/>
    <x v="1"/>
    <n v="37000"/>
    <n v="58000"/>
    <n v="42000"/>
  </r>
  <r>
    <n v="4962"/>
    <x v="11"/>
    <s v="Caprice"/>
    <n v="2007"/>
    <n v="18"/>
    <s v="Gulf Arabic"/>
    <s v="Grey"/>
    <s v="Semi Full"/>
    <n v="3.6"/>
    <s v="Gas"/>
    <x v="0"/>
    <n v="263000"/>
    <s v="Riyadh"/>
    <x v="0"/>
    <n v="17000"/>
    <n v="58000"/>
    <n v="60000"/>
  </r>
  <r>
    <n v="4963"/>
    <x v="0"/>
    <s v="Land Cruiser"/>
    <n v="2015"/>
    <n v="10"/>
    <s v="Saudi"/>
    <s v="White"/>
    <s v="Full"/>
    <n v="4.5999999999999996"/>
    <s v="Gas"/>
    <x v="0"/>
    <n v="215000"/>
    <s v="Riyadh"/>
    <x v="0"/>
    <n v="146000"/>
    <n v="58000"/>
    <n v="65000"/>
  </r>
  <r>
    <n v="4964"/>
    <x v="6"/>
    <n v="6"/>
    <n v="2019"/>
    <n v="6"/>
    <s v="Saudi"/>
    <s v="Brown"/>
    <s v="Standard"/>
    <n v="2.5"/>
    <s v="Gas"/>
    <x v="0"/>
    <n v="129000"/>
    <s v="Riyadh"/>
    <x v="0"/>
    <n v="65000"/>
    <n v="58000"/>
    <n v="56000"/>
  </r>
  <r>
    <n v="4965"/>
    <x v="0"/>
    <s v="Camry"/>
    <n v="2016"/>
    <n v="9"/>
    <s v="Saudi"/>
    <s v="White"/>
    <s v="Full"/>
    <n v="2.5"/>
    <s v="Gas"/>
    <x v="0"/>
    <n v="155"/>
    <s v="Jeddah"/>
    <x v="3"/>
    <n v="58000"/>
    <n v="58000"/>
    <n v="65000"/>
  </r>
  <r>
    <n v="4966"/>
    <x v="10"/>
    <s v="Elantra"/>
    <n v="2016"/>
    <n v="9"/>
    <s v="Saudi"/>
    <s v="Grey"/>
    <s v="Standard"/>
    <n v="1.6"/>
    <s v="Gas"/>
    <x v="0"/>
    <n v="141000"/>
    <s v="Dammam"/>
    <x v="1"/>
    <n v="36000"/>
    <n v="58000"/>
    <n v="42000"/>
  </r>
  <r>
    <n v="4967"/>
    <x v="0"/>
    <s v="Corolla"/>
    <n v="2016"/>
    <n v="9"/>
    <s v="Other"/>
    <s v="White"/>
    <s v="Standard"/>
    <n v="5.8"/>
    <s v="Gas"/>
    <x v="0"/>
    <n v="114"/>
    <s v="Tabouk"/>
    <x v="5"/>
    <n v="35000"/>
    <n v="58000"/>
    <n v="65000"/>
  </r>
  <r>
    <n v="4968"/>
    <x v="4"/>
    <s v="Navara"/>
    <n v="2016"/>
    <n v="9"/>
    <s v="Saudi"/>
    <s v="White"/>
    <s v="Standard"/>
    <n v="2.5"/>
    <s v="Gas"/>
    <x v="1"/>
    <n v="7000"/>
    <s v="Jeddah"/>
    <x v="3"/>
    <n v="65000"/>
    <n v="58000"/>
    <n v="36500"/>
  </r>
  <r>
    <n v="4969"/>
    <x v="0"/>
    <s v="Rav4"/>
    <n v="2021"/>
    <n v="4"/>
    <s v="Other"/>
    <s v="White"/>
    <s v="Standard"/>
    <n v="4"/>
    <s v="Gas"/>
    <x v="0"/>
    <n v="5000"/>
    <s v="Jeddah"/>
    <x v="3"/>
    <n v="103000"/>
    <n v="58000"/>
    <n v="65000"/>
  </r>
  <r>
    <n v="4970"/>
    <x v="3"/>
    <s v="F150"/>
    <n v="2012"/>
    <n v="13"/>
    <s v="Saudi"/>
    <s v="Black"/>
    <s v="Standard"/>
    <n v="3"/>
    <s v="Gas"/>
    <x v="0"/>
    <n v="352000"/>
    <s v="Riyadh"/>
    <x v="0"/>
    <n v="38000"/>
    <n v="58000"/>
    <n v="55000"/>
  </r>
  <r>
    <n v="4971"/>
    <x v="4"/>
    <s v="Altima"/>
    <n v="2017"/>
    <n v="8"/>
    <s v="Saudi"/>
    <s v="White"/>
    <s v="Semi Full"/>
    <n v="2.5"/>
    <s v="Gas"/>
    <x v="0"/>
    <n v="40000"/>
    <s v="Riyadh"/>
    <x v="0"/>
    <n v="67000"/>
    <n v="58000"/>
    <n v="36500"/>
  </r>
  <r>
    <n v="4972"/>
    <x v="13"/>
    <s v="Accord"/>
    <n v="2010"/>
    <n v="15"/>
    <s v="Saudi"/>
    <s v="White"/>
    <s v="Semi Full"/>
    <n v="2.4"/>
    <s v="Gas"/>
    <x v="0"/>
    <n v="365000"/>
    <s v="Al-Medina"/>
    <x v="2"/>
    <n v="35000"/>
    <n v="58000"/>
    <n v="60500"/>
  </r>
  <r>
    <n v="4973"/>
    <x v="18"/>
    <s v="Royal"/>
    <n v="2018"/>
    <n v="7"/>
    <s v="Saudi"/>
    <s v="Grey"/>
    <s v="Full"/>
    <n v="3.8"/>
    <s v="Gas"/>
    <x v="0"/>
    <n v="78000"/>
    <s v="Riyadh"/>
    <x v="0"/>
    <n v="110000"/>
    <n v="58000"/>
    <n v="88000"/>
  </r>
  <r>
    <n v="4974"/>
    <x v="3"/>
    <s v="Echo Sport"/>
    <n v="2020"/>
    <n v="5"/>
    <s v="Gulf Arabic"/>
    <s v="Silver"/>
    <s v="Standard"/>
    <n v="1.5"/>
    <s v="Gas"/>
    <x v="0"/>
    <n v="2819"/>
    <s v="Dammam"/>
    <x v="1"/>
    <n v="59000"/>
    <n v="58000"/>
    <n v="55000"/>
  </r>
  <r>
    <n v="4975"/>
    <x v="24"/>
    <s v="The 5"/>
    <n v="2016"/>
    <n v="9"/>
    <s v="Saudi"/>
    <s v="Black"/>
    <s v="Full"/>
    <n v="2"/>
    <s v="Gas"/>
    <x v="0"/>
    <n v="250000"/>
    <s v="Riyadh"/>
    <x v="0"/>
    <n v="59000"/>
    <n v="58000"/>
    <n v="110000"/>
  </r>
  <r>
    <n v="4976"/>
    <x v="11"/>
    <s v="Suburban"/>
    <n v="2018"/>
    <n v="7"/>
    <s v="Gulf Arabic"/>
    <s v="Black"/>
    <s v="Full"/>
    <n v="5.3"/>
    <s v="Gas"/>
    <x v="0"/>
    <n v="48000"/>
    <s v="Riyadh"/>
    <x v="0"/>
    <n v="163000"/>
    <n v="58000"/>
    <n v="60000"/>
  </r>
  <r>
    <n v="4977"/>
    <x v="33"/>
    <s v="C300"/>
    <n v="2018"/>
    <n v="7"/>
    <s v="Saudi"/>
    <s v="White"/>
    <s v="Full"/>
    <n v="5.7"/>
    <s v="Gas"/>
    <x v="0"/>
    <n v="65000"/>
    <s v="Riyadh"/>
    <x v="0"/>
    <n v="123000"/>
    <n v="58000"/>
    <n v="70000"/>
  </r>
  <r>
    <n v="4978"/>
    <x v="10"/>
    <s v="Sonata"/>
    <n v="2018"/>
    <n v="7"/>
    <s v="Other"/>
    <s v="White"/>
    <s v="Full"/>
    <n v="2"/>
    <s v="Gas"/>
    <x v="0"/>
    <n v="65239"/>
    <s v="Qassim"/>
    <x v="6"/>
    <n v="67000"/>
    <n v="58000"/>
    <n v="42000"/>
  </r>
  <r>
    <n v="4979"/>
    <x v="0"/>
    <s v="Camry"/>
    <n v="2010"/>
    <n v="15"/>
    <s v="Saudi"/>
    <s v="Green"/>
    <s v="Full"/>
    <n v="2.4"/>
    <s v="Gas"/>
    <x v="1"/>
    <n v="390000"/>
    <s v="Dammam"/>
    <x v="1"/>
    <n v="20000"/>
    <n v="58000"/>
    <n v="65000"/>
  </r>
  <r>
    <n v="4980"/>
    <x v="25"/>
    <s v="Pajero"/>
    <n v="2016"/>
    <n v="9"/>
    <s v="Saudi"/>
    <s v="White"/>
    <s v="Semi Full"/>
    <n v="3.5"/>
    <s v="Gas"/>
    <x v="0"/>
    <n v="153042"/>
    <s v="Riyadh"/>
    <x v="0"/>
    <n v="61500"/>
    <n v="58000"/>
    <n v="54000"/>
  </r>
  <r>
    <n v="4981"/>
    <x v="17"/>
    <s v="H6"/>
    <n v="2021"/>
    <n v="4"/>
    <s v="Other"/>
    <s v="Another Color"/>
    <s v="Full"/>
    <n v="2"/>
    <s v="Gas"/>
    <x v="0"/>
    <n v="1100"/>
    <s v="Riyadh"/>
    <x v="0"/>
    <n v="83000"/>
    <n v="58000"/>
    <n v="69000"/>
  </r>
  <r>
    <n v="4982"/>
    <x v="0"/>
    <s v="Camry"/>
    <n v="2017"/>
    <n v="8"/>
    <s v="Saudi"/>
    <s v="Silver"/>
    <s v="Standard"/>
    <n v="2.5"/>
    <s v="Gas"/>
    <x v="0"/>
    <n v="303000"/>
    <s v="Dammam"/>
    <x v="1"/>
    <n v="46000"/>
    <n v="58000"/>
    <n v="65000"/>
  </r>
  <r>
    <n v="4983"/>
    <x v="0"/>
    <s v="Yaris"/>
    <n v="2015"/>
    <n v="10"/>
    <s v="Saudi"/>
    <s v="White"/>
    <s v="Standard"/>
    <n v="1.3"/>
    <s v="Gas"/>
    <x v="0"/>
    <n v="200000"/>
    <s v="Jeddah"/>
    <x v="3"/>
    <n v="25000"/>
    <n v="58000"/>
    <n v="65000"/>
  </r>
  <r>
    <n v="4984"/>
    <x v="0"/>
    <s v="Land Cruiser"/>
    <n v="2009"/>
    <n v="16"/>
    <s v="Saudi"/>
    <s v="White"/>
    <s v="Standard"/>
    <n v="5"/>
    <s v="Gas"/>
    <x v="0"/>
    <n v="319"/>
    <s v="Taef"/>
    <x v="3"/>
    <n v="75000"/>
    <n v="58000"/>
    <n v="65000"/>
  </r>
  <r>
    <n v="4985"/>
    <x v="10"/>
    <s v="Sonata"/>
    <n v="2017"/>
    <n v="8"/>
    <s v="Saudi"/>
    <s v="White"/>
    <s v="Standard"/>
    <n v="2.4"/>
    <s v="Gas"/>
    <x v="0"/>
    <n v="139000"/>
    <s v="Jeddah"/>
    <x v="3"/>
    <n v="43000"/>
    <n v="58000"/>
    <n v="42000"/>
  </r>
  <r>
    <n v="4986"/>
    <x v="1"/>
    <s v="ES"/>
    <n v="2016"/>
    <n v="9"/>
    <s v="Gulf Arabic"/>
    <s v="Grey"/>
    <s v="Semi Full"/>
    <n v="3.5"/>
    <s v="Gas"/>
    <x v="0"/>
    <n v="92000"/>
    <s v="Riyadh"/>
    <x v="0"/>
    <n v="115000"/>
    <n v="58000"/>
    <n v="142000"/>
  </r>
  <r>
    <n v="4987"/>
    <x v="11"/>
    <s v="Impala"/>
    <n v="2018"/>
    <n v="7"/>
    <s v="Gulf Arabic"/>
    <s v="Black"/>
    <s v="Standard"/>
    <n v="3.6"/>
    <s v="Gas"/>
    <x v="0"/>
    <n v="112000"/>
    <s v="Dammam"/>
    <x v="1"/>
    <n v="67000"/>
    <n v="58000"/>
    <n v="60000"/>
  </r>
  <r>
    <n v="4988"/>
    <x v="11"/>
    <s v="Impala"/>
    <n v="2015"/>
    <n v="10"/>
    <s v="Saudi"/>
    <s v="White"/>
    <s v="Standard"/>
    <n v="3.6"/>
    <s v="Gas"/>
    <x v="0"/>
    <n v="119000"/>
    <s v="Riyadh"/>
    <x v="0"/>
    <n v="47000"/>
    <n v="58000"/>
    <n v="60000"/>
  </r>
  <r>
    <n v="4989"/>
    <x v="10"/>
    <s v="Elantra"/>
    <n v="2017"/>
    <n v="8"/>
    <s v="Gulf Arabic"/>
    <s v="Black"/>
    <s v="Semi Full"/>
    <n v="2"/>
    <s v="Gas"/>
    <x v="0"/>
    <n v="51000"/>
    <s v="Jeddah"/>
    <x v="3"/>
    <n v="42000"/>
    <n v="58000"/>
    <n v="42000"/>
  </r>
  <r>
    <n v="4990"/>
    <x v="21"/>
    <s v="Challenger"/>
    <n v="2013"/>
    <n v="12"/>
    <s v="Saudi"/>
    <s v="Black"/>
    <s v="Full"/>
    <n v="5.7"/>
    <s v="Gas"/>
    <x v="0"/>
    <n v="173"/>
    <s v="Jeddah"/>
    <x v="3"/>
    <n v="38000"/>
    <n v="58000"/>
    <n v="71000"/>
  </r>
  <r>
    <n v="4991"/>
    <x v="0"/>
    <s v="Camry"/>
    <n v="2016"/>
    <n v="9"/>
    <s v="Gulf Arabic"/>
    <s v="White"/>
    <s v="Semi Full"/>
    <n v="2.4"/>
    <s v="Gas"/>
    <x v="0"/>
    <n v="78000"/>
    <s v="Riyadh"/>
    <x v="0"/>
    <n v="57000"/>
    <n v="58000"/>
    <n v="65000"/>
  </r>
  <r>
    <n v="4992"/>
    <x v="0"/>
    <s v="Furniture"/>
    <n v="2014"/>
    <n v="11"/>
    <s v="Saudi"/>
    <s v="White"/>
    <s v="Full"/>
    <n v="2.7"/>
    <s v="Gas"/>
    <x v="0"/>
    <n v="400000"/>
    <s v="Sakaka"/>
    <x v="9"/>
    <n v="50000"/>
    <n v="58000"/>
    <n v="65000"/>
  </r>
  <r>
    <n v="4993"/>
    <x v="11"/>
    <s v="Caprice"/>
    <n v="2012"/>
    <n v="13"/>
    <s v="Saudi"/>
    <s v="Silver"/>
    <s v="Standard"/>
    <n v="6"/>
    <s v="Gas"/>
    <x v="0"/>
    <n v="260000"/>
    <s v="Riyadh"/>
    <x v="0"/>
    <n v="52000"/>
    <n v="58000"/>
    <n v="60000"/>
  </r>
  <r>
    <n v="4994"/>
    <x v="0"/>
    <s v="Camry"/>
    <n v="2017"/>
    <n v="8"/>
    <s v="Saudi"/>
    <s v="Golden"/>
    <s v="Standard"/>
    <n v="2.5"/>
    <s v="Gas"/>
    <x v="0"/>
    <n v="362000"/>
    <s v="Dammam"/>
    <x v="1"/>
    <n v="38000"/>
    <n v="58000"/>
    <n v="65000"/>
  </r>
  <r>
    <n v="4995"/>
    <x v="7"/>
    <s v="S"/>
    <n v="2021"/>
    <n v="4"/>
    <s v="Gulf Arabic"/>
    <s v="Black"/>
    <s v="Full"/>
    <n v="3"/>
    <s v="Gas"/>
    <x v="0"/>
    <n v="2500"/>
    <s v="Dammam"/>
    <x v="1"/>
    <n v="748000"/>
    <n v="58000"/>
    <n v="145000"/>
  </r>
  <r>
    <n v="4996"/>
    <x v="4"/>
    <s v="Sunny"/>
    <n v="2019"/>
    <n v="6"/>
    <s v="Saudi"/>
    <s v="White"/>
    <s v="Standard"/>
    <n v="1.5"/>
    <s v="Gas"/>
    <x v="0"/>
    <n v="147008"/>
    <s v="Jeddah"/>
    <x v="3"/>
    <n v="28000"/>
    <n v="58000"/>
    <n v="36500"/>
  </r>
  <r>
    <n v="4997"/>
    <x v="10"/>
    <s v="Sonata"/>
    <n v="2020"/>
    <n v="5"/>
    <s v="Saudi"/>
    <s v="White"/>
    <s v="Semi Full"/>
    <n v="2.5"/>
    <s v="Gas"/>
    <x v="0"/>
    <n v="46000"/>
    <s v="Tabouk"/>
    <x v="5"/>
    <n v="85000"/>
    <n v="58000"/>
    <n v="42000"/>
  </r>
  <r>
    <n v="4998"/>
    <x v="5"/>
    <s v="Yukon"/>
    <n v="2017"/>
    <n v="8"/>
    <s v="Saudi"/>
    <s v="Silver"/>
    <s v="Standard"/>
    <n v="5.3"/>
    <s v="Gas"/>
    <x v="0"/>
    <n v="137317"/>
    <s v="Dammam"/>
    <x v="1"/>
    <n v="130000"/>
    <n v="58000"/>
    <n v="72000"/>
  </r>
  <r>
    <n v="4999"/>
    <x v="10"/>
    <s v="Senta fe"/>
    <n v="2018"/>
    <n v="7"/>
    <s v="Saudi"/>
    <s v="Grey"/>
    <s v="Semi Full"/>
    <n v="3.3"/>
    <s v="Gas"/>
    <x v="0"/>
    <n v="60670"/>
    <s v="Riyadh"/>
    <x v="0"/>
    <n v="75000"/>
    <n v="58000"/>
    <n v="42000"/>
  </r>
  <r>
    <n v="5000"/>
    <x v="10"/>
    <s v="Elantra"/>
    <n v="2015"/>
    <n v="10"/>
    <s v="Saudi"/>
    <s v="Silver"/>
    <s v="Full"/>
    <n v="2"/>
    <s v="Gas"/>
    <x v="0"/>
    <n v="270000"/>
    <s v="Jeddah"/>
    <x v="3"/>
    <n v="27000"/>
    <n v="58000"/>
    <n v="42000"/>
  </r>
  <r>
    <n v="5001"/>
    <x v="3"/>
    <s v="Taurus"/>
    <n v="2015"/>
    <n v="10"/>
    <s v="Saudi"/>
    <s v="Brown"/>
    <s v="Full"/>
    <n v="6.3"/>
    <s v="Gas"/>
    <x v="0"/>
    <n v="113220"/>
    <s v="Jeddah"/>
    <x v="3"/>
    <n v="82500"/>
    <n v="58000"/>
    <n v="55000"/>
  </r>
  <r>
    <n v="5002"/>
    <x v="8"/>
    <s v="Carnival"/>
    <n v="2016"/>
    <n v="9"/>
    <s v="Saudi"/>
    <s v="Bronze"/>
    <s v="Semi Full"/>
    <n v="3.3"/>
    <s v="Gas"/>
    <x v="0"/>
    <n v="243000"/>
    <s v="Dammam"/>
    <x v="1"/>
    <n v="46000"/>
    <n v="58000"/>
    <n v="40000"/>
  </r>
  <r>
    <n v="5003"/>
    <x v="0"/>
    <s v="Corolla"/>
    <n v="2018"/>
    <n v="7"/>
    <s v="Saudi"/>
    <s v="Silver"/>
    <s v="Standard"/>
    <n v="1.6"/>
    <s v="Gas"/>
    <x v="0"/>
    <n v="63000"/>
    <s v="Qassim"/>
    <x v="6"/>
    <n v="53000"/>
    <n v="58000"/>
    <n v="65000"/>
  </r>
  <r>
    <n v="5004"/>
    <x v="8"/>
    <s v="Optima"/>
    <n v="2015"/>
    <n v="10"/>
    <s v="Saudi"/>
    <s v="White"/>
    <s v="Semi Full"/>
    <n v="2"/>
    <s v="Gas"/>
    <x v="0"/>
    <n v="82900"/>
    <s v="Dammam"/>
    <x v="1"/>
    <n v="46000"/>
    <n v="58000"/>
    <n v="40000"/>
  </r>
  <r>
    <n v="5005"/>
    <x v="5"/>
    <s v="Yukon"/>
    <n v="2011"/>
    <n v="14"/>
    <s v="Saudi"/>
    <s v="White"/>
    <s v="Full"/>
    <n v="5.3"/>
    <s v="Gas"/>
    <x v="0"/>
    <n v="342000"/>
    <s v="Riyadh"/>
    <x v="0"/>
    <n v="55000"/>
    <n v="58000"/>
    <n v="72000"/>
  </r>
  <r>
    <n v="5006"/>
    <x v="4"/>
    <s v="VTC"/>
    <n v="2019"/>
    <n v="6"/>
    <s v="Saudi"/>
    <s v="Grey"/>
    <s v="Standard"/>
    <n v="4.8"/>
    <s v="Gas"/>
    <x v="0"/>
    <n v="100"/>
    <s v="Arar"/>
    <x v="10"/>
    <n v="138000"/>
    <n v="58000"/>
    <n v="36500"/>
  </r>
  <r>
    <n v="5007"/>
    <x v="10"/>
    <s v="Accent"/>
    <n v="2018"/>
    <n v="7"/>
    <s v="Saudi"/>
    <s v="Silver"/>
    <s v="Standard"/>
    <n v="1.4"/>
    <s v="Gas"/>
    <x v="0"/>
    <n v="117000"/>
    <s v="Dammam"/>
    <x v="1"/>
    <n v="33000"/>
    <n v="58000"/>
    <n v="42000"/>
  </r>
  <r>
    <n v="5008"/>
    <x v="10"/>
    <s v="Tucson"/>
    <n v="2013"/>
    <n v="12"/>
    <s v="Saudi"/>
    <s v="White"/>
    <s v="Semi Full"/>
    <n v="2"/>
    <s v="Gas"/>
    <x v="0"/>
    <n v="213000"/>
    <s v="Makkah"/>
    <x v="3"/>
    <n v="28000"/>
    <n v="58000"/>
    <n v="42000"/>
  </r>
  <r>
    <n v="5009"/>
    <x v="4"/>
    <s v="Bus Urvan"/>
    <n v="2017"/>
    <n v="8"/>
    <s v="Saudi"/>
    <s v="White"/>
    <s v="Standard"/>
    <n v="2.5"/>
    <s v="Gas"/>
    <x v="1"/>
    <n v="104000"/>
    <s v="Riyadh"/>
    <x v="0"/>
    <n v="66000"/>
    <n v="58000"/>
    <n v="36500"/>
  </r>
  <r>
    <n v="5010"/>
    <x v="0"/>
    <s v="Innova"/>
    <n v="2018"/>
    <n v="7"/>
    <s v="Saudi"/>
    <s v="Grey"/>
    <s v="Standard"/>
    <n v="2.7"/>
    <s v="Gas"/>
    <x v="0"/>
    <n v="91440"/>
    <s v="Jeddah"/>
    <x v="3"/>
    <n v="68000"/>
    <n v="58000"/>
    <n v="65000"/>
  </r>
  <r>
    <n v="5011"/>
    <x v="10"/>
    <s v="Accent"/>
    <n v="2019"/>
    <n v="6"/>
    <s v="Saudi"/>
    <s v="White"/>
    <s v="Standard"/>
    <n v="1.4"/>
    <s v="Gas"/>
    <x v="0"/>
    <n v="58000"/>
    <s v="Riyadh"/>
    <x v="0"/>
    <n v="35000"/>
    <n v="58000"/>
    <n v="42000"/>
  </r>
  <r>
    <n v="5012"/>
    <x v="3"/>
    <s v="Expedition"/>
    <n v="2018"/>
    <n v="7"/>
    <s v="Saudi"/>
    <s v="Another Color"/>
    <s v="Full"/>
    <n v="3.6"/>
    <s v="Gas"/>
    <x v="0"/>
    <n v="44200"/>
    <s v="Dammam"/>
    <x v="1"/>
    <n v="159000"/>
    <n v="58000"/>
    <n v="55000"/>
  </r>
  <r>
    <n v="5013"/>
    <x v="48"/>
    <s v="X40"/>
    <n v="2020"/>
    <n v="5"/>
    <s v="Saudi"/>
    <s v="White"/>
    <s v="Full"/>
    <n v="1.1000000000000001"/>
    <s v="Gas"/>
    <x v="0"/>
    <n v="53000"/>
    <s v="Jeddah"/>
    <x v="3"/>
    <n v="35000"/>
    <n v="58000"/>
    <n v="30000"/>
  </r>
  <r>
    <n v="5014"/>
    <x v="8"/>
    <s v="Cadenza"/>
    <n v="2012"/>
    <n v="13"/>
    <s v="Saudi"/>
    <s v="Black"/>
    <s v="Standard"/>
    <n v="3.6"/>
    <s v="Gas"/>
    <x v="0"/>
    <n v="147000"/>
    <s v="Riyadh"/>
    <x v="0"/>
    <n v="25000"/>
    <n v="58000"/>
    <n v="40000"/>
  </r>
  <r>
    <n v="5015"/>
    <x v="0"/>
    <s v="Camry"/>
    <n v="2017"/>
    <n v="8"/>
    <s v="Saudi"/>
    <s v="White"/>
    <s v="Semi Full"/>
    <n v="2.4"/>
    <s v="Gas"/>
    <x v="0"/>
    <n v="190000"/>
    <s v="Riyadh"/>
    <x v="0"/>
    <n v="54000"/>
    <n v="58000"/>
    <n v="65000"/>
  </r>
  <r>
    <n v="5016"/>
    <x v="20"/>
    <s v="HS"/>
    <n v="2020"/>
    <n v="5"/>
    <s v="Saudi"/>
    <s v="White"/>
    <s v="Full"/>
    <n v="2"/>
    <s v="Gas"/>
    <x v="0"/>
    <n v="12000"/>
    <s v="Jeddah"/>
    <x v="3"/>
    <n v="80000"/>
    <n v="58000"/>
    <n v="48000"/>
  </r>
  <r>
    <n v="5017"/>
    <x v="11"/>
    <s v="Tahoe"/>
    <n v="2019"/>
    <n v="6"/>
    <s v="Saudi"/>
    <s v="Black"/>
    <s v="Standard"/>
    <n v="5.3"/>
    <s v="Gas"/>
    <x v="0"/>
    <n v="34475"/>
    <s v="Riyadh"/>
    <x v="0"/>
    <n v="155000"/>
    <n v="58000"/>
    <n v="60000"/>
  </r>
  <r>
    <n v="5018"/>
    <x v="3"/>
    <s v="Explorer"/>
    <n v="2014"/>
    <n v="11"/>
    <s v="Saudi"/>
    <s v="Silver"/>
    <s v="Standard"/>
    <n v="3.5"/>
    <s v="Gas"/>
    <x v="0"/>
    <n v="150000"/>
    <s v="Dammam"/>
    <x v="1"/>
    <n v="50000"/>
    <n v="58000"/>
    <n v="55000"/>
  </r>
  <r>
    <n v="5019"/>
    <x v="6"/>
    <s v="CX9"/>
    <n v="2014"/>
    <n v="11"/>
    <s v="Saudi"/>
    <s v="Black"/>
    <s v="Full"/>
    <n v="3.5"/>
    <s v="Gas"/>
    <x v="0"/>
    <n v="195000"/>
    <s v="Jeddah"/>
    <x v="3"/>
    <n v="46000"/>
    <n v="58000"/>
    <n v="56000"/>
  </r>
  <r>
    <n v="5020"/>
    <x v="8"/>
    <s v="Carenz"/>
    <n v="2015"/>
    <n v="10"/>
    <s v="Saudi"/>
    <s v="Black"/>
    <s v="Standard"/>
    <n v="2"/>
    <s v="Gas"/>
    <x v="0"/>
    <n v="102000"/>
    <s v="Al-Ahsa"/>
    <x v="1"/>
    <n v="40000"/>
    <n v="58000"/>
    <n v="40000"/>
  </r>
  <r>
    <n v="5021"/>
    <x v="10"/>
    <s v="Elantra"/>
    <n v="2019"/>
    <n v="6"/>
    <s v="Saudi"/>
    <s v="Grey"/>
    <s v="Standard"/>
    <n v="1.6"/>
    <s v="Gas"/>
    <x v="0"/>
    <n v="114154"/>
    <s v="Riyadh"/>
    <x v="0"/>
    <n v="43000"/>
    <n v="58000"/>
    <n v="42000"/>
  </r>
  <r>
    <n v="5022"/>
    <x v="8"/>
    <s v="Cadenza"/>
    <n v="2015"/>
    <n v="10"/>
    <s v="Saudi"/>
    <s v="Grey"/>
    <s v="Standard"/>
    <n v="3.5"/>
    <s v="Gas"/>
    <x v="0"/>
    <n v="180000"/>
    <s v="Riyadh"/>
    <x v="0"/>
    <n v="57000"/>
    <n v="58000"/>
    <n v="40000"/>
  </r>
  <r>
    <n v="5023"/>
    <x v="30"/>
    <s v="Navigator"/>
    <n v="2008"/>
    <n v="17"/>
    <s v="Gulf Arabic"/>
    <s v="White"/>
    <s v="Full"/>
    <n v="5.7"/>
    <s v="Gas"/>
    <x v="0"/>
    <n v="532000"/>
    <s v="Khobar"/>
    <x v="1"/>
    <n v="35000"/>
    <n v="58000"/>
    <n v="99000"/>
  </r>
  <r>
    <n v="5024"/>
    <x v="10"/>
    <s v="Tucson"/>
    <n v="2011"/>
    <n v="14"/>
    <s v="Saudi"/>
    <s v="White"/>
    <s v="Semi Full"/>
    <n v="2"/>
    <s v="Gas"/>
    <x v="0"/>
    <n v="190000"/>
    <s v="Jeddah"/>
    <x v="3"/>
    <n v="25000"/>
    <n v="58000"/>
    <n v="42000"/>
  </r>
  <r>
    <n v="5025"/>
    <x v="13"/>
    <s v="Odyssey"/>
    <n v="2016"/>
    <n v="9"/>
    <s v="Saudi"/>
    <s v="Black"/>
    <s v="Semi Full"/>
    <n v="3.5"/>
    <s v="Gas"/>
    <x v="0"/>
    <n v="71000"/>
    <s v="Dammam"/>
    <x v="1"/>
    <n v="63000"/>
    <n v="58000"/>
    <n v="60500"/>
  </r>
  <r>
    <n v="5026"/>
    <x v="7"/>
    <s v="S"/>
    <n v="2018"/>
    <n v="7"/>
    <s v="Saudi"/>
    <s v="Another Color"/>
    <s v="Semi Full"/>
    <n v="3"/>
    <s v="Gas"/>
    <x v="0"/>
    <n v="590"/>
    <s v="Dammam"/>
    <x v="1"/>
    <n v="390000"/>
    <n v="58000"/>
    <n v="145000"/>
  </r>
  <r>
    <n v="5027"/>
    <x v="0"/>
    <s v="Rush"/>
    <n v="2021"/>
    <n v="4"/>
    <s v="Saudi"/>
    <s v="White"/>
    <s v="Semi Full"/>
    <n v="1.5"/>
    <s v="Gas"/>
    <x v="0"/>
    <n v="10000"/>
    <s v="Makkah"/>
    <x v="3"/>
    <n v="55000"/>
    <n v="58000"/>
    <n v="65000"/>
  </r>
  <r>
    <n v="5028"/>
    <x v="10"/>
    <s v="Accent"/>
    <n v="2019"/>
    <n v="6"/>
    <s v="Saudi"/>
    <s v="Silver"/>
    <s v="Standard"/>
    <n v="1.4"/>
    <s v="Gas"/>
    <x v="0"/>
    <n v="93239"/>
    <s v="Riyadh"/>
    <x v="0"/>
    <n v="40500"/>
    <n v="58000"/>
    <n v="42000"/>
  </r>
  <r>
    <n v="5029"/>
    <x v="1"/>
    <s v="LX"/>
    <n v="2021"/>
    <n v="4"/>
    <s v="Saudi"/>
    <s v="Bronze"/>
    <s v="Full"/>
    <n v="5.7"/>
    <s v="Gas"/>
    <x v="0"/>
    <n v="9100"/>
    <s v="Dammam"/>
    <x v="1"/>
    <n v="459000"/>
    <n v="58000"/>
    <n v="142000"/>
  </r>
  <r>
    <n v="5030"/>
    <x v="4"/>
    <s v="Armada"/>
    <n v="2006"/>
    <n v="19"/>
    <s v="Saudi"/>
    <s v="Navy"/>
    <s v="Semi Full"/>
    <n v="5.6"/>
    <s v="Gas"/>
    <x v="0"/>
    <n v="100000"/>
    <s v="Jeddah"/>
    <x v="3"/>
    <n v="12000"/>
    <n v="58000"/>
    <n v="36500"/>
  </r>
  <r>
    <n v="5031"/>
    <x v="1"/>
    <s v="LX"/>
    <n v="2012"/>
    <n v="13"/>
    <s v="Saudi"/>
    <s v="Silver"/>
    <s v="Full"/>
    <n v="5.7"/>
    <s v="Gas"/>
    <x v="0"/>
    <n v="309"/>
    <s v="Makkah"/>
    <x v="3"/>
    <n v="150000"/>
    <n v="58000"/>
    <n v="142000"/>
  </r>
  <r>
    <n v="5032"/>
    <x v="25"/>
    <s v="Pajero"/>
    <n v="2012"/>
    <n v="13"/>
    <s v="Saudi"/>
    <s v="White"/>
    <s v="Standard"/>
    <n v="3.8"/>
    <s v="Gas"/>
    <x v="0"/>
    <n v="94484"/>
    <s v="Riyadh"/>
    <x v="0"/>
    <n v="41500"/>
    <n v="58000"/>
    <n v="54000"/>
  </r>
  <r>
    <n v="5033"/>
    <x v="7"/>
    <s v="G"/>
    <n v="2017"/>
    <n v="8"/>
    <s v="Saudi"/>
    <s v="White"/>
    <s v="Full"/>
    <n v="4"/>
    <s v="Gas"/>
    <x v="0"/>
    <n v="113000"/>
    <s v="Dammam"/>
    <x v="1"/>
    <n v="330000"/>
    <n v="58000"/>
    <n v="145000"/>
  </r>
  <r>
    <n v="5034"/>
    <x v="5"/>
    <s v="Sierra"/>
    <n v="2008"/>
    <n v="17"/>
    <s v="Saudi"/>
    <s v="White"/>
    <s v="Standard"/>
    <n v="5.3"/>
    <s v="Gas"/>
    <x v="0"/>
    <n v="194"/>
    <s v="Dammam"/>
    <x v="1"/>
    <n v="39500"/>
    <n v="58000"/>
    <n v="72000"/>
  </r>
  <r>
    <n v="5035"/>
    <x v="10"/>
    <s v="Accent"/>
    <n v="2017"/>
    <n v="8"/>
    <s v="Saudi"/>
    <s v="White"/>
    <s v="Standard"/>
    <n v="1.4"/>
    <s v="Gas"/>
    <x v="0"/>
    <n v="150000"/>
    <s v="Riyadh"/>
    <x v="0"/>
    <n v="31000"/>
    <n v="58000"/>
    <n v="42000"/>
  </r>
  <r>
    <n v="5036"/>
    <x v="10"/>
    <s v="Azera"/>
    <n v="2017"/>
    <n v="8"/>
    <s v="Other"/>
    <s v="White"/>
    <s v="Semi Full"/>
    <n v="3.5"/>
    <s v="Gas"/>
    <x v="0"/>
    <n v="256"/>
    <s v="Riyadh"/>
    <x v="0"/>
    <n v="47000"/>
    <n v="58000"/>
    <n v="42000"/>
  </r>
  <r>
    <n v="5037"/>
    <x v="10"/>
    <s v="Accent"/>
    <n v="2017"/>
    <n v="8"/>
    <s v="Saudi"/>
    <s v="White"/>
    <s v="Standard"/>
    <n v="1.4"/>
    <s v="Gas"/>
    <x v="0"/>
    <n v="133000"/>
    <s v="Riyadh"/>
    <x v="0"/>
    <n v="25000"/>
    <n v="58000"/>
    <n v="42000"/>
  </r>
  <r>
    <n v="5038"/>
    <x v="4"/>
    <s v="Patrol"/>
    <n v="2009"/>
    <n v="16"/>
    <s v="Saudi"/>
    <s v="White"/>
    <s v="Semi Full"/>
    <n v="4"/>
    <s v="Gas"/>
    <x v="0"/>
    <n v="400000"/>
    <s v="Al-Namas"/>
    <x v="4"/>
    <n v="50000"/>
    <n v="58000"/>
    <n v="36500"/>
  </r>
  <r>
    <n v="5039"/>
    <x v="10"/>
    <s v="Accent"/>
    <n v="2017"/>
    <n v="8"/>
    <s v="Saudi"/>
    <s v="White"/>
    <s v="Semi Full"/>
    <n v="1.6"/>
    <s v="Gas"/>
    <x v="0"/>
    <n v="138000"/>
    <s v="Riyadh"/>
    <x v="0"/>
    <n v="31000"/>
    <n v="58000"/>
    <n v="42000"/>
  </r>
  <r>
    <n v="5040"/>
    <x v="0"/>
    <s v="Yaris"/>
    <n v="2016"/>
    <n v="9"/>
    <s v="Saudi"/>
    <s v="White"/>
    <s v="Standard"/>
    <n v="1.5"/>
    <s v="Gas"/>
    <x v="0"/>
    <n v="119000"/>
    <s v="Dammam"/>
    <x v="1"/>
    <n v="32000"/>
    <n v="58000"/>
    <n v="65000"/>
  </r>
  <r>
    <n v="5041"/>
    <x v="3"/>
    <s v="Marquis"/>
    <n v="2003"/>
    <n v="22"/>
    <s v="Other"/>
    <s v="Silver"/>
    <s v="Standard"/>
    <n v="4.5999999999999996"/>
    <s v="Gas"/>
    <x v="0"/>
    <n v="300000"/>
    <s v="Riyadh"/>
    <x v="0"/>
    <n v="10000"/>
    <n v="58000"/>
    <n v="55000"/>
  </r>
  <r>
    <n v="5042"/>
    <x v="11"/>
    <s v="Impala"/>
    <n v="2019"/>
    <n v="6"/>
    <s v="Gulf Arabic"/>
    <s v="Grey"/>
    <s v="Standard"/>
    <n v="3.6"/>
    <s v="Gas"/>
    <x v="0"/>
    <n v="100200"/>
    <s v="Riyadh"/>
    <x v="0"/>
    <n v="75000"/>
    <n v="58000"/>
    <n v="60000"/>
  </r>
  <r>
    <n v="5043"/>
    <x v="3"/>
    <s v="Taurus"/>
    <n v="2016"/>
    <n v="9"/>
    <s v="Saudi"/>
    <s v="Another Color"/>
    <s v="Standard"/>
    <n v="3.5"/>
    <s v="Gas"/>
    <x v="0"/>
    <n v="136000"/>
    <s v="Riyadh"/>
    <x v="0"/>
    <n v="58000"/>
    <n v="58000"/>
    <n v="55000"/>
  </r>
  <r>
    <n v="5044"/>
    <x v="18"/>
    <s v="Royal"/>
    <n v="2015"/>
    <n v="10"/>
    <s v="Saudi"/>
    <s v="Black"/>
    <s v="Full"/>
    <n v="5"/>
    <s v="Gas"/>
    <x v="0"/>
    <n v="98000"/>
    <s v="Riyadh"/>
    <x v="0"/>
    <n v="111000"/>
    <n v="58000"/>
    <n v="88000"/>
  </r>
  <r>
    <n v="5045"/>
    <x v="8"/>
    <s v="Sportage"/>
    <n v="2018"/>
    <n v="7"/>
    <s v="Gulf Arabic"/>
    <s v="Another Color"/>
    <s v="Semi Full"/>
    <n v="2"/>
    <s v="Gas"/>
    <x v="0"/>
    <n v="46000"/>
    <s v="Hafar Al-Batin"/>
    <x v="1"/>
    <n v="58600"/>
    <n v="58000"/>
    <n v="40000"/>
  </r>
  <r>
    <n v="5046"/>
    <x v="5"/>
    <s v="Sierra"/>
    <n v="2016"/>
    <n v="9"/>
    <s v="Saudi"/>
    <s v="Silver"/>
    <s v="Full"/>
    <n v="5.3"/>
    <s v="Gas"/>
    <x v="0"/>
    <n v="144000"/>
    <s v="Aseer"/>
    <x v="4"/>
    <n v="95000"/>
    <n v="58000"/>
    <n v="72000"/>
  </r>
  <r>
    <n v="5047"/>
    <x v="13"/>
    <s v="CRV"/>
    <n v="2014"/>
    <n v="11"/>
    <s v="Saudi"/>
    <s v="Red"/>
    <s v="Semi Full"/>
    <n v="2.4"/>
    <s v="Gas"/>
    <x v="0"/>
    <n v="160000"/>
    <s v="Makkah"/>
    <x v="3"/>
    <n v="50000"/>
    <n v="58000"/>
    <n v="60500"/>
  </r>
  <r>
    <n v="5048"/>
    <x v="0"/>
    <s v="Camry"/>
    <n v="2014"/>
    <n v="11"/>
    <s v="Saudi"/>
    <s v="White"/>
    <s v="Standard"/>
    <n v="2.5"/>
    <s v="Gas"/>
    <x v="0"/>
    <n v="166400"/>
    <s v="Makkah"/>
    <x v="3"/>
    <n v="35500"/>
    <n v="58000"/>
    <n v="65000"/>
  </r>
  <r>
    <n v="5049"/>
    <x v="0"/>
    <s v="Hilux"/>
    <n v="1990"/>
    <n v="35"/>
    <s v="Saudi"/>
    <s v="White"/>
    <s v="Standard"/>
    <n v="2.7"/>
    <s v="Gas"/>
    <x v="1"/>
    <n v="100"/>
    <s v="Al-Baha"/>
    <x v="4"/>
    <n v="15000"/>
    <n v="58000"/>
    <n v="65000"/>
  </r>
  <r>
    <n v="5050"/>
    <x v="0"/>
    <s v="Land Cruiser Pickup"/>
    <n v="2017"/>
    <n v="8"/>
    <s v="Gulf Arabic"/>
    <s v="Bronze"/>
    <s v="Standard"/>
    <n v="4"/>
    <s v="Gas"/>
    <x v="1"/>
    <n v="25471"/>
    <s v="Qassim"/>
    <x v="6"/>
    <n v="122000"/>
    <n v="58000"/>
    <n v="65000"/>
  </r>
  <r>
    <n v="5051"/>
    <x v="2"/>
    <s v="Compass"/>
    <n v="2014"/>
    <n v="11"/>
    <s v="Saudi"/>
    <s v="Brown"/>
    <s v="Full"/>
    <n v="2.4"/>
    <s v="Gas"/>
    <x v="0"/>
    <n v="217000"/>
    <s v="Jeddah"/>
    <x v="3"/>
    <n v="25000"/>
    <n v="58000"/>
    <n v="83000"/>
  </r>
  <r>
    <n v="5052"/>
    <x v="0"/>
    <s v="Hilux"/>
    <n v="2017"/>
    <n v="8"/>
    <s v="Saudi"/>
    <s v="White"/>
    <s v="Semi Full"/>
    <n v="2.7"/>
    <s v="Gas"/>
    <x v="1"/>
    <n v="210000"/>
    <s v="Hail"/>
    <x v="8"/>
    <n v="64000"/>
    <n v="58000"/>
    <n v="65000"/>
  </r>
  <r>
    <n v="5053"/>
    <x v="10"/>
    <s v="Senta fe"/>
    <n v="2018"/>
    <n v="7"/>
    <s v="Saudi"/>
    <s v="White"/>
    <s v="Semi Full"/>
    <n v="3.3"/>
    <s v="Gas"/>
    <x v="0"/>
    <n v="84000"/>
    <s v="Dammam"/>
    <x v="1"/>
    <n v="75000"/>
    <n v="58000"/>
    <n v="42000"/>
  </r>
  <r>
    <n v="5054"/>
    <x v="35"/>
    <s v="Cayenne S"/>
    <n v="2013"/>
    <n v="12"/>
    <s v="Saudi"/>
    <s v="White"/>
    <s v="Full"/>
    <n v="4.8"/>
    <s v="Gas"/>
    <x v="0"/>
    <n v="219000"/>
    <s v="Riyadh"/>
    <x v="0"/>
    <n v="100000"/>
    <n v="58000"/>
    <n v="138000"/>
  </r>
  <r>
    <n v="5055"/>
    <x v="25"/>
    <s v="Pajero"/>
    <n v="2017"/>
    <n v="8"/>
    <s v="Saudi"/>
    <s v="White"/>
    <s v="Semi Full"/>
    <n v="3.5"/>
    <s v="Gas"/>
    <x v="0"/>
    <n v="161709"/>
    <s v="Riyadh"/>
    <x v="0"/>
    <n v="66500"/>
    <n v="58000"/>
    <n v="54000"/>
  </r>
  <r>
    <n v="5056"/>
    <x v="11"/>
    <s v="Abeka"/>
    <n v="2009"/>
    <n v="16"/>
    <s v="Saudi"/>
    <s v="White"/>
    <s v="Semi Full"/>
    <n v="2"/>
    <s v="Gas"/>
    <x v="0"/>
    <n v="370000"/>
    <s v="Jeddah"/>
    <x v="3"/>
    <n v="11000"/>
    <n v="58000"/>
    <n v="60000"/>
  </r>
  <r>
    <n v="5057"/>
    <x v="5"/>
    <s v="Yukon"/>
    <n v="2004"/>
    <n v="21"/>
    <s v="Saudi"/>
    <s v="Silver"/>
    <s v="Full"/>
    <n v="5.3"/>
    <s v="Gas"/>
    <x v="0"/>
    <n v="470000"/>
    <s v="Dammam"/>
    <x v="1"/>
    <n v="33000"/>
    <n v="58000"/>
    <n v="72000"/>
  </r>
  <r>
    <n v="5058"/>
    <x v="0"/>
    <s v="Camry"/>
    <n v="2001"/>
    <n v="24"/>
    <s v="Saudi"/>
    <s v="White"/>
    <s v="Full"/>
    <n v="1.4"/>
    <s v="Gas"/>
    <x v="1"/>
    <n v="399000"/>
    <s v="Jubail"/>
    <x v="1"/>
    <n v="10000"/>
    <n v="58000"/>
    <n v="65000"/>
  </r>
  <r>
    <n v="5059"/>
    <x v="7"/>
    <s v="GLE"/>
    <n v="2018"/>
    <n v="7"/>
    <s v="Saudi"/>
    <s v="Black"/>
    <s v="Full"/>
    <n v="3.5"/>
    <s v="Gas"/>
    <x v="0"/>
    <n v="21000"/>
    <s v="Jeddah"/>
    <x v="3"/>
    <n v="272000"/>
    <n v="58000"/>
    <n v="145000"/>
  </r>
  <r>
    <n v="5060"/>
    <x v="0"/>
    <s v="Prado"/>
    <n v="2016"/>
    <n v="9"/>
    <s v="Saudi"/>
    <s v="White"/>
    <s v="Semi Full"/>
    <n v="4"/>
    <s v="Gas"/>
    <x v="0"/>
    <n v="201000"/>
    <s v="Riyadh"/>
    <x v="0"/>
    <n v="107000"/>
    <n v="58000"/>
    <n v="65000"/>
  </r>
  <r>
    <n v="5061"/>
    <x v="0"/>
    <s v="Camry"/>
    <n v="2016"/>
    <n v="9"/>
    <s v="Saudi"/>
    <s v="White"/>
    <s v="Full"/>
    <n v="2.5"/>
    <s v="Gas"/>
    <x v="0"/>
    <n v="300000"/>
    <s v="Al-Ahsa"/>
    <x v="1"/>
    <n v="50000"/>
    <n v="58000"/>
    <n v="65000"/>
  </r>
  <r>
    <n v="5062"/>
    <x v="0"/>
    <s v="Camry"/>
    <n v="2010"/>
    <n v="15"/>
    <s v="Gulf Arabic"/>
    <s v="Brown"/>
    <s v="Full"/>
    <n v="1.8"/>
    <s v="Gas"/>
    <x v="1"/>
    <n v="370"/>
    <s v="Tabouk"/>
    <x v="5"/>
    <n v="25000"/>
    <n v="58000"/>
    <n v="65000"/>
  </r>
  <r>
    <n v="5063"/>
    <x v="0"/>
    <s v="Land Cruiser"/>
    <n v="2016"/>
    <n v="9"/>
    <s v="Gulf Arabic"/>
    <s v="Black"/>
    <s v="Full"/>
    <n v="5.7"/>
    <s v="Gas"/>
    <x v="0"/>
    <n v="122000"/>
    <s v="Dammam"/>
    <x v="1"/>
    <n v="200000"/>
    <n v="58000"/>
    <n v="65000"/>
  </r>
  <r>
    <n v="5064"/>
    <x v="7"/>
    <s v="C"/>
    <n v="2020"/>
    <n v="5"/>
    <s v="Gulf Arabic"/>
    <s v="White"/>
    <s v="Full"/>
    <n v="2"/>
    <s v="Gas"/>
    <x v="0"/>
    <n v="50000"/>
    <s v="Riyadh"/>
    <x v="0"/>
    <n v="150000"/>
    <n v="58000"/>
    <n v="145000"/>
  </r>
  <r>
    <n v="5065"/>
    <x v="0"/>
    <s v="Hilux"/>
    <n v="2015"/>
    <n v="10"/>
    <s v="Gulf Arabic"/>
    <s v="Another Color"/>
    <s v="Full"/>
    <n v="2.7"/>
    <s v="Gas"/>
    <x v="1"/>
    <n v="215"/>
    <s v="Riyadh"/>
    <x v="0"/>
    <n v="65000"/>
    <n v="58000"/>
    <n v="65000"/>
  </r>
  <r>
    <n v="5066"/>
    <x v="11"/>
    <s v="Tahoe"/>
    <n v="2007"/>
    <n v="18"/>
    <s v="Other"/>
    <s v="White"/>
    <s v="Semi Full"/>
    <n v="5.3"/>
    <s v="Gas"/>
    <x v="0"/>
    <n v="228400"/>
    <s v="Jazan"/>
    <x v="11"/>
    <n v="39000"/>
    <n v="58000"/>
    <n v="60000"/>
  </r>
  <r>
    <n v="5067"/>
    <x v="11"/>
    <s v="Tahoe"/>
    <n v="2008"/>
    <n v="17"/>
    <s v="Saudi"/>
    <s v="Black"/>
    <s v="Full"/>
    <n v="5.3"/>
    <s v="Gas"/>
    <x v="0"/>
    <n v="296000"/>
    <s v="Riyadh"/>
    <x v="0"/>
    <n v="32000"/>
    <n v="58000"/>
    <n v="60000"/>
  </r>
  <r>
    <n v="5068"/>
    <x v="0"/>
    <s v="Avanza"/>
    <n v="2016"/>
    <n v="9"/>
    <s v="Saudi"/>
    <s v="White"/>
    <s v="Standard"/>
    <n v="1.6"/>
    <s v="Gas"/>
    <x v="0"/>
    <n v="115"/>
    <s v="Hafar Al-Batin"/>
    <x v="1"/>
    <n v="30000"/>
    <n v="58000"/>
    <n v="65000"/>
  </r>
  <r>
    <n v="5069"/>
    <x v="0"/>
    <s v="Hilux"/>
    <n v="2016"/>
    <n v="9"/>
    <s v="Gulf Arabic"/>
    <s v="White"/>
    <s v="Standard"/>
    <n v="2.7"/>
    <s v="Gas"/>
    <x v="1"/>
    <n v="129000"/>
    <s v="Dammam"/>
    <x v="1"/>
    <n v="69000"/>
    <n v="58000"/>
    <n v="65000"/>
  </r>
  <r>
    <n v="5070"/>
    <x v="7"/>
    <s v="CLA"/>
    <n v="2020"/>
    <n v="5"/>
    <s v="Other"/>
    <s v="White"/>
    <s v="Standard"/>
    <n v="2"/>
    <s v="Gas"/>
    <x v="0"/>
    <n v="20000"/>
    <s v="Riyadh"/>
    <x v="0"/>
    <n v="235000"/>
    <n v="58000"/>
    <n v="145000"/>
  </r>
  <r>
    <n v="5071"/>
    <x v="0"/>
    <s v="Hilux"/>
    <n v="2016"/>
    <n v="9"/>
    <s v="Saudi"/>
    <s v="White"/>
    <s v="Standard"/>
    <n v="2.4"/>
    <s v="Gas"/>
    <x v="1"/>
    <n v="250000"/>
    <s v="Dammam"/>
    <x v="1"/>
    <n v="58000"/>
    <n v="58000"/>
    <n v="65000"/>
  </r>
  <r>
    <n v="5072"/>
    <x v="3"/>
    <s v="Taurus"/>
    <n v="2018"/>
    <n v="7"/>
    <s v="Saudi"/>
    <s v="White"/>
    <s v="Standard"/>
    <n v="2"/>
    <s v="Gas"/>
    <x v="0"/>
    <n v="71000"/>
    <s v="Riyadh"/>
    <x v="0"/>
    <n v="65000"/>
    <n v="58000"/>
    <n v="55000"/>
  </r>
  <r>
    <n v="5073"/>
    <x v="4"/>
    <s v="Patrol"/>
    <n v="2016"/>
    <n v="9"/>
    <s v="Saudi"/>
    <s v="White"/>
    <s v="Standard"/>
    <n v="4.8"/>
    <s v="Gas"/>
    <x v="0"/>
    <n v="59000"/>
    <s v="Jeddah"/>
    <x v="3"/>
    <n v="83000"/>
    <n v="58000"/>
    <n v="36500"/>
  </r>
  <r>
    <n v="5074"/>
    <x v="24"/>
    <s v="The 7"/>
    <n v="2021"/>
    <n v="4"/>
    <s v="Saudi"/>
    <s v="White"/>
    <s v="Full"/>
    <n v="2"/>
    <s v="Gas"/>
    <x v="0"/>
    <n v="2000"/>
    <s v="Makkah"/>
    <x v="3"/>
    <n v="450000"/>
    <n v="58000"/>
    <n v="110000"/>
  </r>
  <r>
    <n v="5075"/>
    <x v="0"/>
    <s v="Hilux"/>
    <n v="2014"/>
    <n v="11"/>
    <s v="Saudi"/>
    <s v="White"/>
    <s v="Full"/>
    <n v="2.7"/>
    <s v="Gas"/>
    <x v="1"/>
    <n v="221000"/>
    <s v="Riyadh"/>
    <x v="0"/>
    <n v="70000"/>
    <n v="58000"/>
    <n v="65000"/>
  </r>
  <r>
    <n v="5076"/>
    <x v="0"/>
    <s v="Camry"/>
    <n v="2009"/>
    <n v="16"/>
    <s v="Saudi"/>
    <s v="White"/>
    <s v="Standard"/>
    <n v="1.6"/>
    <s v="Gas"/>
    <x v="0"/>
    <n v="300000"/>
    <s v="Abha"/>
    <x v="7"/>
    <n v="24000"/>
    <n v="58000"/>
    <n v="65000"/>
  </r>
  <r>
    <n v="5077"/>
    <x v="0"/>
    <s v="Hilux"/>
    <n v="2016"/>
    <n v="9"/>
    <s v="Saudi"/>
    <s v="White"/>
    <s v="Full"/>
    <n v="2.7"/>
    <s v="Gas"/>
    <x v="0"/>
    <n v="90000"/>
    <s v="Al-Ahsa"/>
    <x v="1"/>
    <n v="79000"/>
    <n v="58000"/>
    <n v="65000"/>
  </r>
  <r>
    <n v="5078"/>
    <x v="10"/>
    <s v="Accent"/>
    <n v="2018"/>
    <n v="7"/>
    <s v="Saudi"/>
    <s v="Grey"/>
    <s v="Full"/>
    <n v="1.4"/>
    <s v="Gas"/>
    <x v="0"/>
    <n v="20000"/>
    <s v="Al-Ahsa"/>
    <x v="1"/>
    <n v="37000"/>
    <n v="58000"/>
    <n v="42000"/>
  </r>
  <r>
    <n v="5079"/>
    <x v="11"/>
    <s v="Silverado"/>
    <n v="2010"/>
    <n v="15"/>
    <s v="Gulf Arabic"/>
    <s v="Red"/>
    <s v="Full"/>
    <n v="5.3"/>
    <s v="Gas"/>
    <x v="0"/>
    <n v="228"/>
    <s v="Riyadh"/>
    <x v="0"/>
    <n v="29000"/>
    <n v="58000"/>
    <n v="60000"/>
  </r>
  <r>
    <n v="5080"/>
    <x v="0"/>
    <s v="Hilux"/>
    <n v="2009"/>
    <n v="16"/>
    <s v="Saudi"/>
    <s v="White"/>
    <s v="Semi Full"/>
    <n v="2.7"/>
    <s v="Gas"/>
    <x v="1"/>
    <n v="426000"/>
    <s v="Aseer"/>
    <x v="4"/>
    <n v="32000"/>
    <n v="58000"/>
    <n v="65000"/>
  </r>
  <r>
    <n v="5081"/>
    <x v="31"/>
    <s v="Copper"/>
    <n v="2016"/>
    <n v="9"/>
    <s v="Saudi"/>
    <s v="Navy"/>
    <s v="Full"/>
    <n v="6.3"/>
    <s v="Gas"/>
    <x v="0"/>
    <n v="104"/>
    <s v="Jeddah"/>
    <x v="3"/>
    <n v="88500"/>
    <n v="58000"/>
    <n v="80000"/>
  </r>
  <r>
    <n v="5082"/>
    <x v="3"/>
    <s v="Fusion"/>
    <n v="2012"/>
    <n v="13"/>
    <s v="Saudi"/>
    <s v="White"/>
    <s v="Standard"/>
    <n v="2.5"/>
    <s v="Gas"/>
    <x v="0"/>
    <n v="219000"/>
    <s v="Jazan"/>
    <x v="11"/>
    <n v="14500"/>
    <n v="58000"/>
    <n v="55000"/>
  </r>
  <r>
    <n v="5083"/>
    <x v="3"/>
    <s v="Mustang"/>
    <n v="2020"/>
    <n v="5"/>
    <s v="Other"/>
    <s v="Black"/>
    <s v="Full"/>
    <n v="2.2999999999999998"/>
    <s v="Gas"/>
    <x v="0"/>
    <n v="19000"/>
    <s v="Riyadh"/>
    <x v="0"/>
    <n v="160000"/>
    <n v="58000"/>
    <n v="55000"/>
  </r>
  <r>
    <n v="5084"/>
    <x v="0"/>
    <s v="Innova"/>
    <n v="2013"/>
    <n v="12"/>
    <s v="Saudi"/>
    <s v="White"/>
    <s v="Full"/>
    <n v="2.7"/>
    <s v="Gas"/>
    <x v="0"/>
    <n v="201000"/>
    <s v="Riyadh"/>
    <x v="0"/>
    <n v="36000"/>
    <n v="58000"/>
    <n v="65000"/>
  </r>
  <r>
    <n v="5085"/>
    <x v="0"/>
    <s v="Land Cruiser"/>
    <n v="2016"/>
    <n v="9"/>
    <s v="Saudi"/>
    <s v="White"/>
    <s v="Full"/>
    <n v="4.5999999999999996"/>
    <s v="Gas"/>
    <x v="0"/>
    <n v="228000"/>
    <s v="Dammam"/>
    <x v="1"/>
    <n v="160000"/>
    <n v="58000"/>
    <n v="65000"/>
  </r>
  <r>
    <n v="5086"/>
    <x v="21"/>
    <s v="Charger"/>
    <n v="2019"/>
    <n v="6"/>
    <s v="Gulf Arabic"/>
    <s v="White"/>
    <s v="Semi Full"/>
    <n v="3.6"/>
    <s v="Gas"/>
    <x v="0"/>
    <n v="55000"/>
    <s v="Dammam"/>
    <x v="1"/>
    <n v="109000"/>
    <n v="58000"/>
    <n v="71000"/>
  </r>
  <r>
    <n v="5087"/>
    <x v="7"/>
    <s v="C"/>
    <n v="2019"/>
    <n v="6"/>
    <s v="Gulf Arabic"/>
    <s v="Black"/>
    <s v="Full"/>
    <n v="2"/>
    <s v="Gas"/>
    <x v="0"/>
    <n v="15000"/>
    <s v="Makkah"/>
    <x v="3"/>
    <n v="175000"/>
    <n v="58000"/>
    <n v="145000"/>
  </r>
  <r>
    <n v="5088"/>
    <x v="0"/>
    <s v="Cressida"/>
    <n v="1993"/>
    <n v="32"/>
    <s v="Other"/>
    <s v="White"/>
    <s v="Standard"/>
    <n v="2.2000000000000002"/>
    <s v="Gas"/>
    <x v="1"/>
    <n v="49500"/>
    <s v="Aseer"/>
    <x v="4"/>
    <n v="9500"/>
    <n v="58000"/>
    <n v="65000"/>
  </r>
  <r>
    <n v="5089"/>
    <x v="3"/>
    <s v="Expedition"/>
    <n v="2012"/>
    <n v="13"/>
    <s v="Saudi"/>
    <s v="White"/>
    <s v="Full"/>
    <n v="5.4"/>
    <s v="Gas"/>
    <x v="0"/>
    <n v="289000"/>
    <s v="Al-Ahsa"/>
    <x v="1"/>
    <n v="57000"/>
    <n v="58000"/>
    <n v="55000"/>
  </r>
  <r>
    <n v="5090"/>
    <x v="42"/>
    <n v="301"/>
    <n v="2014"/>
    <n v="11"/>
    <s v="Saudi"/>
    <s v="Another Color"/>
    <s v="Standard"/>
    <n v="1.6"/>
    <s v="Gas"/>
    <x v="0"/>
    <n v="159"/>
    <s v="Tabouk"/>
    <x v="5"/>
    <n v="12000"/>
    <n v="58000"/>
    <n v="23500"/>
  </r>
  <r>
    <n v="5091"/>
    <x v="0"/>
    <s v="Avalon"/>
    <n v="2019"/>
    <n v="6"/>
    <s v="Saudi"/>
    <s v="Another Color"/>
    <s v="Semi Full"/>
    <n v="3.5"/>
    <s v="Gas"/>
    <x v="0"/>
    <n v="60000"/>
    <s v="Tabouk"/>
    <x v="5"/>
    <n v="115000"/>
    <n v="58000"/>
    <n v="65000"/>
  </r>
  <r>
    <n v="5092"/>
    <x v="0"/>
    <s v="Innova"/>
    <n v="2020"/>
    <n v="5"/>
    <s v="Saudi"/>
    <s v="Silver"/>
    <s v="Standard"/>
    <n v="2.7"/>
    <s v="Gas"/>
    <x v="0"/>
    <n v="750"/>
    <s v="Al-Medina"/>
    <x v="2"/>
    <n v="83000"/>
    <n v="58000"/>
    <n v="65000"/>
  </r>
  <r>
    <n v="5093"/>
    <x v="0"/>
    <s v="FJ"/>
    <n v="2021"/>
    <n v="4"/>
    <s v="Saudi"/>
    <s v="White"/>
    <s v="Standard"/>
    <n v="4"/>
    <s v="Gas"/>
    <x v="0"/>
    <n v="4893"/>
    <s v="Riyadh"/>
    <x v="0"/>
    <n v="136500"/>
    <n v="58000"/>
    <n v="65000"/>
  </r>
  <r>
    <n v="5094"/>
    <x v="18"/>
    <s v="G80"/>
    <n v="2019"/>
    <n v="6"/>
    <s v="Saudi"/>
    <s v="White"/>
    <s v="Full"/>
    <n v="3"/>
    <s v="Gas"/>
    <x v="0"/>
    <n v="52000"/>
    <s v="Riyadh"/>
    <x v="0"/>
    <n v="130000"/>
    <n v="58000"/>
    <n v="88000"/>
  </r>
  <r>
    <n v="5095"/>
    <x v="0"/>
    <s v="Hilux"/>
    <n v="2018"/>
    <n v="7"/>
    <s v="Saudi"/>
    <s v="White"/>
    <s v="Semi Full"/>
    <n v="2.7"/>
    <s v="Gas"/>
    <x v="1"/>
    <n v="20000"/>
    <s v="Aseer"/>
    <x v="4"/>
    <n v="115000"/>
    <n v="58000"/>
    <n v="65000"/>
  </r>
  <r>
    <n v="5096"/>
    <x v="5"/>
    <s v="Yukon"/>
    <n v="2018"/>
    <n v="7"/>
    <s v="Saudi"/>
    <s v="Silver"/>
    <s v="Standard"/>
    <n v="5.3"/>
    <s v="Gas"/>
    <x v="0"/>
    <n v="82469"/>
    <s v="Riyadh"/>
    <x v="0"/>
    <n v="146500"/>
    <n v="58000"/>
    <n v="72000"/>
  </r>
  <r>
    <n v="5097"/>
    <x v="8"/>
    <s v="Rio"/>
    <n v="2019"/>
    <n v="6"/>
    <s v="Saudi"/>
    <s v="White"/>
    <s v="Standard"/>
    <n v="1.4"/>
    <s v="Gas"/>
    <x v="0"/>
    <n v="51000"/>
    <s v="Riyadh"/>
    <x v="0"/>
    <n v="31000"/>
    <n v="58000"/>
    <n v="40000"/>
  </r>
  <r>
    <n v="5098"/>
    <x v="21"/>
    <s v="Charger"/>
    <n v="2018"/>
    <n v="7"/>
    <s v="Saudi"/>
    <s v="Black"/>
    <s v="Standard"/>
    <n v="3.6"/>
    <s v="Gas"/>
    <x v="0"/>
    <n v="38000"/>
    <s v="Jeddah"/>
    <x v="3"/>
    <n v="90000"/>
    <n v="58000"/>
    <n v="71000"/>
  </r>
  <r>
    <n v="5099"/>
    <x v="0"/>
    <s v="Rav4"/>
    <n v="2017"/>
    <n v="8"/>
    <s v="Saudi"/>
    <s v="White"/>
    <s v="Full"/>
    <n v="2.4"/>
    <s v="Gas"/>
    <x v="0"/>
    <n v="148000"/>
    <s v="Jeddah"/>
    <x v="3"/>
    <n v="80000"/>
    <n v="58000"/>
    <n v="65000"/>
  </r>
  <r>
    <n v="5100"/>
    <x v="0"/>
    <s v="Camry"/>
    <n v="2020"/>
    <n v="5"/>
    <s v="Gulf Arabic"/>
    <s v="White"/>
    <s v="Standard"/>
    <n v="2.5"/>
    <s v="Gas"/>
    <x v="0"/>
    <n v="16500"/>
    <s v="Dammam"/>
    <x v="1"/>
    <n v="86900"/>
    <n v="58000"/>
    <n v="65000"/>
  </r>
  <r>
    <n v="5101"/>
    <x v="18"/>
    <s v="G80"/>
    <n v="2018"/>
    <n v="7"/>
    <s v="Saudi"/>
    <s v="Another Color"/>
    <s v="Semi Full"/>
    <n v="3.8"/>
    <s v="Gas"/>
    <x v="0"/>
    <n v="97000"/>
    <s v="Riyadh"/>
    <x v="0"/>
    <n v="98000"/>
    <n v="58000"/>
    <n v="88000"/>
  </r>
  <r>
    <n v="5102"/>
    <x v="10"/>
    <s v="Accent"/>
    <n v="2018"/>
    <n v="7"/>
    <s v="Saudi"/>
    <s v="White"/>
    <s v="Standard"/>
    <n v="1.4"/>
    <s v="Gas"/>
    <x v="0"/>
    <n v="68000"/>
    <s v="Riyadh"/>
    <x v="0"/>
    <n v="27000"/>
    <n v="58000"/>
    <n v="42000"/>
  </r>
  <r>
    <n v="5103"/>
    <x v="1"/>
    <s v="LX"/>
    <n v="2015"/>
    <n v="10"/>
    <s v="Saudi"/>
    <s v="White"/>
    <s v="Full"/>
    <n v="5.7"/>
    <s v="Gas"/>
    <x v="0"/>
    <n v="248"/>
    <s v="Aseer"/>
    <x v="4"/>
    <n v="200000"/>
    <n v="58000"/>
    <n v="142000"/>
  </r>
  <r>
    <n v="5104"/>
    <x v="10"/>
    <s v="Accent"/>
    <n v="2011"/>
    <n v="14"/>
    <s v="Gulf Arabic"/>
    <s v="Silver"/>
    <s v="Standard"/>
    <n v="1.5"/>
    <s v="Gas"/>
    <x v="1"/>
    <n v="230000"/>
    <s v="Jeddah"/>
    <x v="3"/>
    <n v="15000"/>
    <n v="58000"/>
    <n v="42000"/>
  </r>
  <r>
    <n v="5105"/>
    <x v="31"/>
    <s v="Copper"/>
    <n v="2016"/>
    <n v="9"/>
    <s v="Saudi"/>
    <s v="Navy"/>
    <s v="Full"/>
    <n v="5.7"/>
    <s v="Gas"/>
    <x v="0"/>
    <n v="105000"/>
    <s v="Jeddah"/>
    <x v="3"/>
    <n v="65500"/>
    <n v="58000"/>
    <n v="80000"/>
  </r>
  <r>
    <n v="5106"/>
    <x v="14"/>
    <s v="Emgrand"/>
    <n v="2019"/>
    <n v="6"/>
    <s v="Saudi"/>
    <s v="Golden"/>
    <s v="Full"/>
    <n v="1.8"/>
    <s v="Gas"/>
    <x v="0"/>
    <n v="66000"/>
    <s v="Jeddah"/>
    <x v="3"/>
    <n v="40000"/>
    <n v="58000"/>
    <n v="42500"/>
  </r>
  <r>
    <n v="5107"/>
    <x v="0"/>
    <s v="Corolla"/>
    <n v="2015"/>
    <n v="10"/>
    <s v="Saudi"/>
    <s v="Silver"/>
    <s v="Standard"/>
    <n v="1.6"/>
    <s v="Gas"/>
    <x v="0"/>
    <n v="176277"/>
    <s v="Dammam"/>
    <x v="1"/>
    <n v="37000"/>
    <n v="58000"/>
    <n v="65000"/>
  </r>
  <r>
    <n v="5108"/>
    <x v="1"/>
    <s v="ES"/>
    <n v="2016"/>
    <n v="9"/>
    <s v="Other"/>
    <s v="Grey"/>
    <s v="Full"/>
    <n v="3.5"/>
    <s v="Gas"/>
    <x v="0"/>
    <n v="50000"/>
    <s v="Dammam"/>
    <x v="1"/>
    <n v="126000"/>
    <n v="58000"/>
    <n v="142000"/>
  </r>
  <r>
    <n v="5109"/>
    <x v="6"/>
    <n v="3"/>
    <n v="2018"/>
    <n v="7"/>
    <s v="Saudi"/>
    <s v="Silver"/>
    <s v="Standard"/>
    <n v="2"/>
    <s v="Gas"/>
    <x v="0"/>
    <n v="47000"/>
    <s v="Al-Medina"/>
    <x v="2"/>
    <n v="54000"/>
    <n v="58000"/>
    <n v="56000"/>
  </r>
  <r>
    <n v="5110"/>
    <x v="11"/>
    <s v="Traverse"/>
    <n v="2017"/>
    <n v="8"/>
    <s v="Saudi"/>
    <s v="Silver"/>
    <s v="Semi Full"/>
    <n v="2.4"/>
    <s v="Gas"/>
    <x v="0"/>
    <n v="110000"/>
    <s v="Riyadh"/>
    <x v="0"/>
    <n v="49000"/>
    <n v="58000"/>
    <n v="60000"/>
  </r>
  <r>
    <n v="5111"/>
    <x v="4"/>
    <s v="X-Terra"/>
    <n v="2013"/>
    <n v="12"/>
    <s v="Saudi"/>
    <s v="White"/>
    <s v="Full"/>
    <n v="4"/>
    <s v="Gas"/>
    <x v="0"/>
    <n v="95000"/>
    <s v="Qassim"/>
    <x v="6"/>
    <n v="61000"/>
    <n v="58000"/>
    <n v="36500"/>
  </r>
  <r>
    <n v="5112"/>
    <x v="13"/>
    <s v="Accord"/>
    <n v="2009"/>
    <n v="16"/>
    <s v="Saudi"/>
    <s v="Another Color"/>
    <s v="Semi Full"/>
    <n v="2.4"/>
    <s v="Gas"/>
    <x v="0"/>
    <n v="235000"/>
    <s v="Riyadh"/>
    <x v="0"/>
    <n v="25000"/>
    <n v="58000"/>
    <n v="60500"/>
  </r>
  <r>
    <n v="5113"/>
    <x v="22"/>
    <s v="Passat"/>
    <n v="2018"/>
    <n v="7"/>
    <s v="Saudi"/>
    <s v="White"/>
    <s v="Semi Full"/>
    <n v="2.5"/>
    <s v="Gas"/>
    <x v="0"/>
    <n v="59000"/>
    <s v="Hail"/>
    <x v="8"/>
    <n v="2402"/>
    <n v="58000"/>
    <n v="49500"/>
  </r>
  <r>
    <n v="5114"/>
    <x v="6"/>
    <n v="6"/>
    <n v="2012"/>
    <n v="13"/>
    <s v="Saudi"/>
    <s v="White"/>
    <s v="Standard"/>
    <n v="2.5"/>
    <s v="Gas"/>
    <x v="0"/>
    <n v="129000"/>
    <s v="Riyadh"/>
    <x v="0"/>
    <n v="19000"/>
    <n v="58000"/>
    <n v="56000"/>
  </r>
  <r>
    <n v="5115"/>
    <x v="10"/>
    <s v="H1"/>
    <n v="2016"/>
    <n v="9"/>
    <s v="Saudi"/>
    <s v="Another Color"/>
    <s v="Semi Full"/>
    <n v="1.4"/>
    <s v="Gas"/>
    <x v="0"/>
    <n v="127000"/>
    <s v="Taef"/>
    <x v="3"/>
    <n v="1959"/>
    <n v="58000"/>
    <n v="42000"/>
  </r>
  <r>
    <n v="5116"/>
    <x v="4"/>
    <s v="Pathfinder"/>
    <n v="2009"/>
    <n v="16"/>
    <s v="Gulf Arabic"/>
    <s v="White"/>
    <s v="Semi Full"/>
    <n v="2"/>
    <s v="Gas"/>
    <x v="0"/>
    <n v="245000"/>
    <s v="Dammam"/>
    <x v="1"/>
    <n v="19000"/>
    <n v="58000"/>
    <n v="36500"/>
  </r>
  <r>
    <n v="5117"/>
    <x v="7"/>
    <s v="C"/>
    <n v="2015"/>
    <n v="10"/>
    <s v="Saudi"/>
    <s v="Silver"/>
    <s v="Semi Full"/>
    <n v="2"/>
    <s v="Gas"/>
    <x v="0"/>
    <n v="73000"/>
    <s v="Riyadh"/>
    <x v="0"/>
    <n v="90000"/>
    <n v="58000"/>
    <n v="145000"/>
  </r>
  <r>
    <n v="5118"/>
    <x v="3"/>
    <s v="Taurus"/>
    <n v="2014"/>
    <n v="11"/>
    <s v="Gulf Arabic"/>
    <s v="White"/>
    <s v="Standard"/>
    <n v="3.5"/>
    <s v="Gas"/>
    <x v="0"/>
    <n v="155000"/>
    <s v="Qassim"/>
    <x v="6"/>
    <n v="57000"/>
    <n v="58000"/>
    <n v="55000"/>
  </r>
  <r>
    <n v="5119"/>
    <x v="5"/>
    <s v="Yukon"/>
    <n v="2018"/>
    <n v="7"/>
    <s v="Saudi"/>
    <s v="Silver"/>
    <s v="Standard"/>
    <n v="5.3"/>
    <s v="Gas"/>
    <x v="0"/>
    <n v="82011"/>
    <s v="Riyadh"/>
    <x v="0"/>
    <n v="146500"/>
    <n v="58000"/>
    <n v="72000"/>
  </r>
  <r>
    <n v="5120"/>
    <x v="10"/>
    <s v="Senta fe"/>
    <n v="2018"/>
    <n v="7"/>
    <s v="Saudi"/>
    <s v="Brown"/>
    <s v="Semi Full"/>
    <n v="3.3"/>
    <s v="Gas"/>
    <x v="0"/>
    <n v="143405"/>
    <s v="Riyadh"/>
    <x v="0"/>
    <n v="74500"/>
    <n v="58000"/>
    <n v="42000"/>
  </r>
  <r>
    <n v="5121"/>
    <x v="24"/>
    <s v="The 3"/>
    <n v="2017"/>
    <n v="8"/>
    <s v="Saudi"/>
    <s v="White"/>
    <s v="Full"/>
    <n v="1.4"/>
    <s v="Gas"/>
    <x v="0"/>
    <n v="110000"/>
    <s v="Khobar"/>
    <x v="1"/>
    <n v="75000"/>
    <n v="58000"/>
    <n v="110000"/>
  </r>
  <r>
    <n v="5122"/>
    <x v="42"/>
    <s v="Partner"/>
    <n v="2015"/>
    <n v="10"/>
    <s v="Gulf Arabic"/>
    <s v="White"/>
    <s v="Semi Full"/>
    <n v="1.6"/>
    <s v="Gas"/>
    <x v="1"/>
    <n v="100000"/>
    <s v="Dammam"/>
    <x v="1"/>
    <n v="25000"/>
    <n v="58000"/>
    <n v="23500"/>
  </r>
  <r>
    <n v="5123"/>
    <x v="10"/>
    <s v="Veloster"/>
    <n v="2013"/>
    <n v="12"/>
    <s v="Saudi"/>
    <s v="White"/>
    <s v="Full"/>
    <n v="2"/>
    <s v="Gas"/>
    <x v="0"/>
    <n v="149675"/>
    <s v="Jeddah"/>
    <x v="3"/>
    <n v="25000"/>
    <n v="58000"/>
    <n v="42000"/>
  </r>
  <r>
    <n v="5124"/>
    <x v="0"/>
    <s v="Yaris"/>
    <n v="2019"/>
    <n v="6"/>
    <s v="Saudi"/>
    <s v="White"/>
    <s v="Standard"/>
    <n v="1.5"/>
    <s v="Gas"/>
    <x v="0"/>
    <n v="50000"/>
    <s v="Jeddah"/>
    <x v="3"/>
    <n v="35000"/>
    <n v="58000"/>
    <n v="65000"/>
  </r>
  <r>
    <n v="5125"/>
    <x v="15"/>
    <s v="Duster"/>
    <n v="2019"/>
    <n v="6"/>
    <s v="Saudi"/>
    <s v="Orange"/>
    <s v="Full"/>
    <n v="1.6"/>
    <s v="Gas"/>
    <x v="0"/>
    <n v="27000"/>
    <s v="Dammam"/>
    <x v="1"/>
    <n v="54000"/>
    <n v="58000"/>
    <n v="26000"/>
  </r>
  <r>
    <n v="5126"/>
    <x v="10"/>
    <s v="Elantra"/>
    <n v="2019"/>
    <n v="6"/>
    <s v="Saudi"/>
    <s v="Grey"/>
    <s v="Standard"/>
    <n v="2"/>
    <s v="Gas"/>
    <x v="0"/>
    <n v="95000"/>
    <s v="Riyadh"/>
    <x v="0"/>
    <n v="52000"/>
    <n v="58000"/>
    <n v="42000"/>
  </r>
  <r>
    <n v="5127"/>
    <x v="1"/>
    <s v="RX"/>
    <n v="2015"/>
    <n v="10"/>
    <s v="Saudi"/>
    <s v="Another Color"/>
    <s v="Full"/>
    <n v="3.5"/>
    <s v="Gas"/>
    <x v="0"/>
    <n v="49000"/>
    <s v="Jeddah"/>
    <x v="3"/>
    <n v="123000"/>
    <n v="58000"/>
    <n v="142000"/>
  </r>
  <r>
    <n v="5128"/>
    <x v="7"/>
    <s v="E"/>
    <n v="2017"/>
    <n v="8"/>
    <s v="Other"/>
    <s v="Grey"/>
    <s v="Semi Full"/>
    <n v="9"/>
    <s v="Gas"/>
    <x v="1"/>
    <n v="134000"/>
    <s v="Jeddah"/>
    <x v="3"/>
    <n v="155000"/>
    <n v="58000"/>
    <n v="145000"/>
  </r>
  <r>
    <n v="5129"/>
    <x v="13"/>
    <s v="Accord"/>
    <n v="2017"/>
    <n v="8"/>
    <s v="Saudi"/>
    <s v="Black"/>
    <s v="Semi Full"/>
    <n v="2.5"/>
    <s v="Gas"/>
    <x v="0"/>
    <n v="63000"/>
    <s v="Riyadh"/>
    <x v="0"/>
    <n v="82000"/>
    <n v="58000"/>
    <n v="60500"/>
  </r>
  <r>
    <n v="5130"/>
    <x v="4"/>
    <s v="Sunny"/>
    <n v="2019"/>
    <n v="6"/>
    <s v="Saudi"/>
    <s v="White"/>
    <s v="Standard"/>
    <n v="1.5"/>
    <s v="Gas"/>
    <x v="0"/>
    <n v="87775"/>
    <s v="Riyadh"/>
    <x v="0"/>
    <n v="26000"/>
    <n v="58000"/>
    <n v="36500"/>
  </r>
  <r>
    <n v="5131"/>
    <x v="6"/>
    <s v="CX5"/>
    <n v="2020"/>
    <n v="5"/>
    <s v="Gulf Arabic"/>
    <s v="White"/>
    <s v="Semi Full"/>
    <n v="2.5"/>
    <s v="Gas"/>
    <x v="0"/>
    <n v="19928"/>
    <s v="Riyadh"/>
    <x v="0"/>
    <n v="86500"/>
    <n v="58000"/>
    <n v="56000"/>
  </r>
  <r>
    <n v="5132"/>
    <x v="0"/>
    <s v="Hilux"/>
    <n v="2017"/>
    <n v="8"/>
    <s v="Saudi"/>
    <s v="White"/>
    <s v="Semi Full"/>
    <n v="2.7"/>
    <s v="Gas"/>
    <x v="1"/>
    <n v="124000"/>
    <s v="Jeddah"/>
    <x v="3"/>
    <n v="64000"/>
    <n v="58000"/>
    <n v="65000"/>
  </r>
  <r>
    <n v="5133"/>
    <x v="5"/>
    <s v="Terrain"/>
    <n v="2013"/>
    <n v="12"/>
    <s v="Saudi"/>
    <s v="Grey"/>
    <s v="Semi Full"/>
    <n v="2.4"/>
    <s v="Gas"/>
    <x v="0"/>
    <n v="240000"/>
    <s v="Jeddah"/>
    <x v="3"/>
    <n v="30000"/>
    <n v="58000"/>
    <n v="72000"/>
  </r>
  <r>
    <n v="5134"/>
    <x v="3"/>
    <s v="Mustang"/>
    <n v="2016"/>
    <n v="9"/>
    <s v="Other"/>
    <s v="Red"/>
    <s v="Full"/>
    <n v="5"/>
    <s v="Gas"/>
    <x v="0"/>
    <n v="92000"/>
    <s v="Dammam"/>
    <x v="1"/>
    <n v="129000"/>
    <n v="58000"/>
    <n v="55000"/>
  </r>
  <r>
    <n v="5135"/>
    <x v="3"/>
    <s v="Taurus"/>
    <n v="2019"/>
    <n v="6"/>
    <s v="Saudi"/>
    <s v="Black"/>
    <s v="Standard"/>
    <n v="2"/>
    <s v="Gas"/>
    <x v="0"/>
    <n v="26000"/>
    <s v="Jeddah"/>
    <x v="3"/>
    <n v="84000"/>
    <n v="58000"/>
    <n v="55000"/>
  </r>
  <r>
    <n v="5136"/>
    <x v="19"/>
    <s v="Seven"/>
    <n v="2020"/>
    <n v="5"/>
    <s v="Saudi"/>
    <s v="Silver"/>
    <s v="Standard"/>
    <n v="1.5"/>
    <s v="Gas"/>
    <x v="0"/>
    <n v="37000"/>
    <s v="Riyadh"/>
    <x v="0"/>
    <n v="28000"/>
    <n v="58000"/>
    <n v="44000"/>
  </r>
  <r>
    <n v="5137"/>
    <x v="11"/>
    <s v="Suburban"/>
    <n v="1999"/>
    <n v="26"/>
    <s v="Saudi"/>
    <s v="Green"/>
    <s v="Standard"/>
    <n v="5.3"/>
    <s v="Gas"/>
    <x v="0"/>
    <n v="2500"/>
    <s v="Hail"/>
    <x v="8"/>
    <n v="6500"/>
    <n v="58000"/>
    <n v="60000"/>
  </r>
  <r>
    <n v="5138"/>
    <x v="8"/>
    <s v="Sportage"/>
    <n v="2018"/>
    <n v="7"/>
    <s v="Gulf Arabic"/>
    <s v="Bronze"/>
    <s v="Semi Full"/>
    <n v="2"/>
    <s v="Gas"/>
    <x v="0"/>
    <n v="46000"/>
    <s v="Hafar Al-Batin"/>
    <x v="1"/>
    <n v="58600"/>
    <n v="58000"/>
    <n v="40000"/>
  </r>
  <r>
    <n v="5139"/>
    <x v="8"/>
    <s v="Carnival"/>
    <n v="2018"/>
    <n v="7"/>
    <s v="Saudi"/>
    <s v="White"/>
    <s v="Standard"/>
    <n v="3.3"/>
    <s v="Gas"/>
    <x v="0"/>
    <n v="100000"/>
    <s v="Al-Ahsa"/>
    <x v="1"/>
    <n v="69000"/>
    <n v="58000"/>
    <n v="40000"/>
  </r>
  <r>
    <n v="5140"/>
    <x v="0"/>
    <s v="Land Cruiser"/>
    <n v="2013"/>
    <n v="12"/>
    <s v="Gulf Arabic"/>
    <s v="White"/>
    <s v="Full"/>
    <n v="4.5999999999999996"/>
    <s v="Gas"/>
    <x v="0"/>
    <n v="300000"/>
    <s v="Dammam"/>
    <x v="1"/>
    <n v="115000"/>
    <n v="58000"/>
    <n v="65000"/>
  </r>
  <r>
    <n v="5141"/>
    <x v="0"/>
    <s v="FJ"/>
    <n v="2016"/>
    <n v="9"/>
    <s v="Saudi"/>
    <s v="White"/>
    <s v="Standard"/>
    <n v="4"/>
    <s v="Gas"/>
    <x v="0"/>
    <n v="130"/>
    <s v="Jeddah"/>
    <x v="3"/>
    <n v="100000"/>
    <n v="58000"/>
    <n v="65000"/>
  </r>
  <r>
    <n v="5142"/>
    <x v="0"/>
    <s v="Camry"/>
    <n v="2020"/>
    <n v="5"/>
    <s v="Saudi"/>
    <s v="Brown"/>
    <s v="Semi Full"/>
    <n v="2.5"/>
    <s v="Gas"/>
    <x v="0"/>
    <n v="38000"/>
    <s v="Riyadh"/>
    <x v="0"/>
    <n v="1364"/>
    <n v="58000"/>
    <n v="65000"/>
  </r>
  <r>
    <n v="5143"/>
    <x v="0"/>
    <s v="Camry"/>
    <n v="2019"/>
    <n v="6"/>
    <s v="Saudi"/>
    <s v="Black"/>
    <s v="Full"/>
    <n v="2.5"/>
    <s v="Gas"/>
    <x v="0"/>
    <n v="13000"/>
    <s v="Riyadh"/>
    <x v="0"/>
    <n v="94000"/>
    <n v="58000"/>
    <n v="65000"/>
  </r>
  <r>
    <n v="5144"/>
    <x v="0"/>
    <s v="FJ"/>
    <n v="2014"/>
    <n v="11"/>
    <s v="Saudi"/>
    <s v="White"/>
    <s v="Semi Full"/>
    <n v="4"/>
    <s v="Gas"/>
    <x v="0"/>
    <n v="237000"/>
    <s v="Jubail"/>
    <x v="1"/>
    <n v="85000"/>
    <n v="58000"/>
    <n v="65000"/>
  </r>
  <r>
    <n v="5145"/>
    <x v="8"/>
    <s v="Rio"/>
    <n v="2019"/>
    <n v="6"/>
    <s v="Saudi"/>
    <s v="Red"/>
    <s v="Standard"/>
    <n v="1.4"/>
    <s v="Gas"/>
    <x v="0"/>
    <n v="17500"/>
    <s v="Al-Ahsa"/>
    <x v="1"/>
    <n v="37000"/>
    <n v="58000"/>
    <n v="40000"/>
  </r>
  <r>
    <n v="5146"/>
    <x v="2"/>
    <s v="Wrangler"/>
    <n v="2019"/>
    <n v="6"/>
    <s v="Saudi"/>
    <s v="Grey"/>
    <s v="Standard"/>
    <n v="3.6"/>
    <s v="Gas"/>
    <x v="0"/>
    <n v="79000"/>
    <s v="Jazan"/>
    <x v="11"/>
    <n v="140000"/>
    <n v="58000"/>
    <n v="83000"/>
  </r>
  <r>
    <n v="5147"/>
    <x v="0"/>
    <s v="Furniture"/>
    <n v="2019"/>
    <n v="6"/>
    <s v="Saudi"/>
    <s v="White"/>
    <s v="Semi Full"/>
    <n v="4"/>
    <s v="Gas"/>
    <x v="0"/>
    <n v="73909"/>
    <s v="Riyadh"/>
    <x v="0"/>
    <n v="116500"/>
    <n v="58000"/>
    <n v="65000"/>
  </r>
  <r>
    <n v="5148"/>
    <x v="2"/>
    <s v="Wrangler"/>
    <n v="2015"/>
    <n v="10"/>
    <s v="Saudi"/>
    <s v="Blue"/>
    <s v="Full"/>
    <n v="3.6"/>
    <s v="Gas"/>
    <x v="0"/>
    <n v="200"/>
    <s v="Jeddah"/>
    <x v="3"/>
    <n v="85000"/>
    <n v="58000"/>
    <n v="83000"/>
  </r>
  <r>
    <n v="5149"/>
    <x v="11"/>
    <s v="Abeka"/>
    <n v="2008"/>
    <n v="17"/>
    <s v="Saudi"/>
    <s v="Golden"/>
    <s v="Full"/>
    <n v="1.8"/>
    <s v="Gas"/>
    <x v="0"/>
    <n v="260"/>
    <s v="Taef"/>
    <x v="3"/>
    <n v="14000"/>
    <n v="58000"/>
    <n v="60000"/>
  </r>
  <r>
    <n v="5150"/>
    <x v="10"/>
    <s v="Senta fe"/>
    <n v="2013"/>
    <n v="12"/>
    <s v="Saudi"/>
    <s v="White"/>
    <s v="Full"/>
    <n v="3.3"/>
    <s v="Gas"/>
    <x v="0"/>
    <n v="196000"/>
    <s v="Al-Baha"/>
    <x v="4"/>
    <n v="39000"/>
    <n v="58000"/>
    <n v="42000"/>
  </r>
  <r>
    <n v="5151"/>
    <x v="4"/>
    <s v="Sunny"/>
    <n v="2019"/>
    <n v="6"/>
    <s v="Saudi"/>
    <s v="White"/>
    <s v="Standard"/>
    <n v="1.5"/>
    <s v="Gas"/>
    <x v="0"/>
    <n v="89136"/>
    <s v="Riyadh"/>
    <x v="0"/>
    <n v="26000"/>
    <n v="58000"/>
    <n v="36500"/>
  </r>
  <r>
    <n v="5152"/>
    <x v="0"/>
    <s v="Camry"/>
    <n v="2016"/>
    <n v="9"/>
    <s v="Saudi"/>
    <s v="Silver"/>
    <s v="Standard"/>
    <n v="2.5"/>
    <s v="Gas"/>
    <x v="0"/>
    <n v="183541"/>
    <s v="Riyadh"/>
    <x v="0"/>
    <n v="53000"/>
    <n v="58000"/>
    <n v="65000"/>
  </r>
  <r>
    <n v="5153"/>
    <x v="0"/>
    <s v="Corolla"/>
    <n v="2020"/>
    <n v="5"/>
    <s v="Gulf Arabic"/>
    <s v="Silver"/>
    <s v="Full"/>
    <n v="1.6"/>
    <s v="Gas"/>
    <x v="0"/>
    <n v="15000"/>
    <s v="Riyadh"/>
    <x v="0"/>
    <n v="75000"/>
    <n v="58000"/>
    <n v="65000"/>
  </r>
  <r>
    <n v="5154"/>
    <x v="1"/>
    <s v="LX"/>
    <n v="2020"/>
    <n v="5"/>
    <s v="Gulf Arabic"/>
    <s v="Black"/>
    <s v="Full"/>
    <n v="5.7"/>
    <s v="Gas"/>
    <x v="0"/>
    <n v="38000"/>
    <s v="Dammam"/>
    <x v="1"/>
    <n v="450000"/>
    <n v="58000"/>
    <n v="142000"/>
  </r>
  <r>
    <n v="5155"/>
    <x v="0"/>
    <s v="Hilux"/>
    <n v="2016"/>
    <n v="9"/>
    <s v="Saudi"/>
    <s v="White"/>
    <s v="Semi Full"/>
    <n v="1"/>
    <s v="Gas"/>
    <x v="1"/>
    <n v="121"/>
    <s v="Al-Medina"/>
    <x v="2"/>
    <n v="60500"/>
    <n v="58000"/>
    <n v="65000"/>
  </r>
  <r>
    <n v="5156"/>
    <x v="11"/>
    <s v="Caprice"/>
    <n v="2013"/>
    <n v="12"/>
    <s v="Saudi"/>
    <s v="Silver"/>
    <s v="Standard"/>
    <n v="6"/>
    <s v="Gas"/>
    <x v="0"/>
    <n v="313000"/>
    <s v="Riyadh"/>
    <x v="0"/>
    <n v="35000"/>
    <n v="58000"/>
    <n v="60000"/>
  </r>
  <r>
    <n v="5157"/>
    <x v="21"/>
    <s v="Challenger"/>
    <n v="2014"/>
    <n v="11"/>
    <s v="Saudi"/>
    <s v="Silver"/>
    <s v="Full"/>
    <n v="5.7"/>
    <s v="Gas"/>
    <x v="0"/>
    <n v="155000"/>
    <s v="Riyadh"/>
    <x v="0"/>
    <n v="68000"/>
    <n v="58000"/>
    <n v="71000"/>
  </r>
  <r>
    <n v="5158"/>
    <x v="10"/>
    <s v="Elantra"/>
    <n v="2020"/>
    <n v="5"/>
    <s v="Saudi"/>
    <s v="Silver"/>
    <s v="Semi Full"/>
    <n v="2"/>
    <s v="Gas"/>
    <x v="0"/>
    <n v="47000"/>
    <s v="Riyadh"/>
    <x v="0"/>
    <n v="1221"/>
    <n v="58000"/>
    <n v="42000"/>
  </r>
  <r>
    <n v="5159"/>
    <x v="20"/>
    <s v="RX5"/>
    <n v="2019"/>
    <n v="6"/>
    <s v="Gulf Arabic"/>
    <s v="Blue"/>
    <s v="Full"/>
    <n v="2"/>
    <s v="Gas"/>
    <x v="0"/>
    <n v="42000"/>
    <s v="Taef"/>
    <x v="3"/>
    <n v="1310"/>
    <n v="58000"/>
    <n v="48000"/>
  </r>
  <r>
    <n v="5160"/>
    <x v="5"/>
    <s v="Sierra"/>
    <n v="2011"/>
    <n v="14"/>
    <s v="Saudi"/>
    <s v="White"/>
    <s v="Standard"/>
    <n v="5.3"/>
    <s v="Gas"/>
    <x v="0"/>
    <n v="272000"/>
    <s v="Al-Ahsa"/>
    <x v="1"/>
    <n v="41000"/>
    <n v="58000"/>
    <n v="72000"/>
  </r>
  <r>
    <n v="5161"/>
    <x v="3"/>
    <s v="Marquis"/>
    <n v="2008"/>
    <n v="17"/>
    <s v="Saudi"/>
    <s v="White"/>
    <s v="Semi Full"/>
    <n v="4.5999999999999996"/>
    <s v="Gas"/>
    <x v="0"/>
    <n v="380000"/>
    <s v="Taef"/>
    <x v="3"/>
    <n v="15000"/>
    <n v="58000"/>
    <n v="55000"/>
  </r>
  <r>
    <n v="5162"/>
    <x v="0"/>
    <s v="Corolla"/>
    <n v="2001"/>
    <n v="24"/>
    <s v="Saudi"/>
    <s v="Another Color"/>
    <s v="Standard"/>
    <n v="8.1"/>
    <s v="Gas"/>
    <x v="1"/>
    <n v="600"/>
    <s v="Jazan"/>
    <x v="11"/>
    <n v="9500"/>
    <n v="58000"/>
    <n v="65000"/>
  </r>
  <r>
    <n v="5163"/>
    <x v="0"/>
    <s v="Land Cruiser"/>
    <n v="1999"/>
    <n v="26"/>
    <s v="Saudi"/>
    <s v="Silver"/>
    <s v="Full"/>
    <n v="4.7"/>
    <s v="Gas"/>
    <x v="1"/>
    <n v="238"/>
    <s v="Makkah"/>
    <x v="3"/>
    <n v="40000"/>
    <n v="58000"/>
    <n v="65000"/>
  </r>
  <r>
    <n v="5164"/>
    <x v="7"/>
    <s v="S"/>
    <n v="2014"/>
    <n v="11"/>
    <s v="Other"/>
    <s v="Grey"/>
    <s v="Full"/>
    <n v="3"/>
    <s v="Gas"/>
    <x v="0"/>
    <n v="179000"/>
    <s v="Riyadh"/>
    <x v="0"/>
    <n v="169000"/>
    <n v="58000"/>
    <n v="145000"/>
  </r>
  <r>
    <n v="5165"/>
    <x v="3"/>
    <s v="Marquis"/>
    <n v="2009"/>
    <n v="16"/>
    <s v="Saudi"/>
    <s v="Blue"/>
    <s v="Semi Full"/>
    <n v="4"/>
    <s v="Gas"/>
    <x v="0"/>
    <n v="377000"/>
    <s v="Al-Ahsa"/>
    <x v="1"/>
    <n v="21000"/>
    <n v="58000"/>
    <n v="55000"/>
  </r>
  <r>
    <n v="5166"/>
    <x v="1"/>
    <s v="LX"/>
    <n v="2014"/>
    <n v="11"/>
    <s v="Saudi"/>
    <s v="White"/>
    <s v="Full"/>
    <n v="5.7"/>
    <s v="Gas"/>
    <x v="0"/>
    <n v="342"/>
    <s v="Abha"/>
    <x v="7"/>
    <n v="150000"/>
    <n v="58000"/>
    <n v="142000"/>
  </r>
  <r>
    <n v="5167"/>
    <x v="4"/>
    <s v="Datsun"/>
    <n v="2016"/>
    <n v="9"/>
    <s v="Saudi"/>
    <s v="White"/>
    <s v="Standard"/>
    <n v="2.4"/>
    <s v="Gas"/>
    <x v="1"/>
    <n v="2389"/>
    <s v="Riyadh"/>
    <x v="0"/>
    <n v="62000"/>
    <n v="58000"/>
    <n v="36500"/>
  </r>
  <r>
    <n v="5168"/>
    <x v="0"/>
    <s v="Camry"/>
    <n v="2017"/>
    <n v="8"/>
    <s v="Saudi"/>
    <s v="White"/>
    <s v="Semi Full"/>
    <n v="2.5"/>
    <s v="Gas"/>
    <x v="0"/>
    <n v="63000"/>
    <s v="Dammam"/>
    <x v="1"/>
    <n v="63000"/>
    <n v="58000"/>
    <n v="65000"/>
  </r>
  <r>
    <n v="5169"/>
    <x v="25"/>
    <s v="Pajero"/>
    <n v="2012"/>
    <n v="13"/>
    <s v="Saudi"/>
    <s v="White"/>
    <s v="Standard"/>
    <n v="3.8"/>
    <s v="Gas"/>
    <x v="0"/>
    <n v="86487"/>
    <s v="Riyadh"/>
    <x v="0"/>
    <n v="41500"/>
    <n v="58000"/>
    <n v="54000"/>
  </r>
  <r>
    <n v="5170"/>
    <x v="5"/>
    <s v="Sierra"/>
    <n v="2015"/>
    <n v="10"/>
    <s v="Saudi"/>
    <s v="Silver"/>
    <s v="Full"/>
    <n v="5.3"/>
    <s v="Gas"/>
    <x v="0"/>
    <n v="272"/>
    <s v="Tabouk"/>
    <x v="5"/>
    <n v="70000"/>
    <n v="58000"/>
    <n v="72000"/>
  </r>
  <r>
    <n v="5171"/>
    <x v="21"/>
    <s v="Charger"/>
    <n v="2016"/>
    <n v="9"/>
    <s v="Other"/>
    <s v="Blue"/>
    <s v="Full"/>
    <n v="5.7"/>
    <s v="Gas"/>
    <x v="0"/>
    <n v="142000"/>
    <s v="Riyadh"/>
    <x v="0"/>
    <n v="89000"/>
    <n v="58000"/>
    <n v="71000"/>
  </r>
  <r>
    <n v="5172"/>
    <x v="5"/>
    <s v="Suburban"/>
    <n v="2005"/>
    <n v="20"/>
    <s v="Saudi"/>
    <s v="Silver"/>
    <s v="Semi Full"/>
    <n v="5.3"/>
    <s v="Gas"/>
    <x v="0"/>
    <n v="400000"/>
    <s v="Riyadh"/>
    <x v="0"/>
    <n v="25000"/>
    <n v="58000"/>
    <n v="72000"/>
  </r>
  <r>
    <n v="5173"/>
    <x v="4"/>
    <s v="Datsun"/>
    <n v="2015"/>
    <n v="10"/>
    <s v="Saudi"/>
    <s v="White"/>
    <s v="Full"/>
    <n v="2.4"/>
    <s v="Gas"/>
    <x v="1"/>
    <n v="200000"/>
    <s v="Aseer"/>
    <x v="4"/>
    <n v="40000"/>
    <n v="58000"/>
    <n v="36500"/>
  </r>
  <r>
    <n v="5174"/>
    <x v="0"/>
    <s v="Ciocca"/>
    <n v="2015"/>
    <n v="10"/>
    <s v="Saudi"/>
    <s v="White"/>
    <s v="Full"/>
    <n v="8"/>
    <s v="Gas"/>
    <x v="0"/>
    <n v="285000"/>
    <s v="Aseer"/>
    <x v="4"/>
    <n v="155000"/>
    <n v="58000"/>
    <n v="65000"/>
  </r>
  <r>
    <n v="5175"/>
    <x v="0"/>
    <s v="Furniture"/>
    <n v="2015"/>
    <n v="10"/>
    <s v="Saudi"/>
    <s v="White"/>
    <s v="Standard"/>
    <n v="1.7"/>
    <s v="Gas"/>
    <x v="0"/>
    <n v="147000"/>
    <s v="Jeddah"/>
    <x v="3"/>
    <n v="65000"/>
    <n v="58000"/>
    <n v="65000"/>
  </r>
  <r>
    <n v="5176"/>
    <x v="4"/>
    <s v="Patrol"/>
    <n v="2020"/>
    <n v="5"/>
    <s v="Saudi"/>
    <s v="Silver"/>
    <s v="Full"/>
    <n v="4"/>
    <s v="Gas"/>
    <x v="0"/>
    <n v="56000"/>
    <s v="Dammam"/>
    <x v="1"/>
    <n v="225000"/>
    <n v="58000"/>
    <n v="36500"/>
  </r>
  <r>
    <n v="5177"/>
    <x v="0"/>
    <s v="Camry"/>
    <n v="2007"/>
    <n v="18"/>
    <s v="Other"/>
    <s v="Silver"/>
    <s v="Full"/>
    <n v="1.1000000000000001"/>
    <s v="Gas"/>
    <x v="1"/>
    <n v="450000"/>
    <s v="Riyadh"/>
    <x v="0"/>
    <n v="11000"/>
    <n v="58000"/>
    <n v="65000"/>
  </r>
  <r>
    <n v="5178"/>
    <x v="7"/>
    <s v="CLA"/>
    <n v="2016"/>
    <n v="9"/>
    <s v="Saudi"/>
    <s v="Red"/>
    <s v="Semi Full"/>
    <n v="2"/>
    <s v="Gas"/>
    <x v="0"/>
    <n v="103657"/>
    <s v="Riyadh"/>
    <x v="0"/>
    <n v="130000"/>
    <n v="58000"/>
    <n v="145000"/>
  </r>
  <r>
    <n v="5179"/>
    <x v="0"/>
    <s v="Land Cruiser Pickup"/>
    <n v="2020"/>
    <n v="5"/>
    <s v="Saudi"/>
    <s v="Another Color"/>
    <s v="Full"/>
    <n v="4"/>
    <s v="Gas"/>
    <x v="1"/>
    <n v="31888"/>
    <s v="Riyadh"/>
    <x v="0"/>
    <n v="155000"/>
    <n v="58000"/>
    <n v="65000"/>
  </r>
  <r>
    <n v="5180"/>
    <x v="21"/>
    <s v="Durango"/>
    <n v="2013"/>
    <n v="12"/>
    <s v="Other"/>
    <s v="Black"/>
    <s v="Full"/>
    <n v="5.7"/>
    <s v="Gas"/>
    <x v="0"/>
    <n v="275000"/>
    <s v="Tabouk"/>
    <x v="5"/>
    <n v="40000"/>
    <n v="58000"/>
    <n v="71000"/>
  </r>
  <r>
    <n v="5181"/>
    <x v="4"/>
    <s v="Sunny"/>
    <n v="2010"/>
    <n v="15"/>
    <s v="Saudi"/>
    <s v="White"/>
    <s v="Semi Full"/>
    <n v="1.3"/>
    <s v="Gas"/>
    <x v="0"/>
    <n v="294000"/>
    <s v="Dammam"/>
    <x v="1"/>
    <n v="9000"/>
    <n v="58000"/>
    <n v="36500"/>
  </r>
  <r>
    <n v="5182"/>
    <x v="10"/>
    <s v="Accent"/>
    <n v="2016"/>
    <n v="9"/>
    <s v="Saudi"/>
    <s v="White"/>
    <s v="Standard"/>
    <n v="1.4"/>
    <s v="Gas"/>
    <x v="0"/>
    <n v="115"/>
    <s v="Riyadh"/>
    <x v="0"/>
    <n v="22500"/>
    <n v="58000"/>
    <n v="42000"/>
  </r>
  <r>
    <n v="5183"/>
    <x v="10"/>
    <s v="Tucson"/>
    <n v="2015"/>
    <n v="10"/>
    <s v="Saudi"/>
    <s v="Grey"/>
    <s v="Standard"/>
    <n v="2"/>
    <s v="Gas"/>
    <x v="0"/>
    <n v="69000"/>
    <s v="Jeddah"/>
    <x v="3"/>
    <n v="45000"/>
    <n v="58000"/>
    <n v="42000"/>
  </r>
  <r>
    <n v="5184"/>
    <x v="10"/>
    <s v="Accent"/>
    <n v="2020"/>
    <n v="5"/>
    <s v="Saudi"/>
    <s v="Silver"/>
    <s v="Standard"/>
    <n v="1.4"/>
    <s v="Gas"/>
    <x v="0"/>
    <n v="19717"/>
    <s v="Riyadh"/>
    <x v="0"/>
    <n v="41500"/>
    <n v="58000"/>
    <n v="42000"/>
  </r>
  <r>
    <n v="5185"/>
    <x v="11"/>
    <s v="Tahoe"/>
    <n v="2016"/>
    <n v="9"/>
    <s v="Saudi"/>
    <s v="Blue"/>
    <s v="Full"/>
    <n v="5.6"/>
    <s v="Gas"/>
    <x v="0"/>
    <n v="168000"/>
    <s v="Riyadh"/>
    <x v="0"/>
    <n v="115500"/>
    <n v="58000"/>
    <n v="60000"/>
  </r>
  <r>
    <n v="5186"/>
    <x v="11"/>
    <s v="Impala"/>
    <n v="2019"/>
    <n v="6"/>
    <s v="Gulf Arabic"/>
    <s v="Black"/>
    <s v="Semi Full"/>
    <n v="3.6"/>
    <s v="Gas"/>
    <x v="0"/>
    <n v="85000"/>
    <s v="Riyadh"/>
    <x v="0"/>
    <n v="73000"/>
    <n v="58000"/>
    <n v="60000"/>
  </r>
  <r>
    <n v="5187"/>
    <x v="3"/>
    <s v="Expedition"/>
    <n v="2013"/>
    <n v="12"/>
    <s v="Saudi"/>
    <s v="White"/>
    <s v="Semi Full"/>
    <n v="5.5"/>
    <s v="Gas"/>
    <x v="0"/>
    <n v="169000"/>
    <s v="Riyadh"/>
    <x v="0"/>
    <n v="44000"/>
    <n v="58000"/>
    <n v="55000"/>
  </r>
  <r>
    <n v="5188"/>
    <x v="3"/>
    <s v="Marquis"/>
    <n v="2010"/>
    <n v="15"/>
    <s v="Other"/>
    <s v="Another Color"/>
    <s v="Semi Full"/>
    <n v="5.8"/>
    <s v="Gas"/>
    <x v="0"/>
    <n v="500"/>
    <s v="Qassim"/>
    <x v="6"/>
    <n v="20000"/>
    <n v="58000"/>
    <n v="55000"/>
  </r>
  <r>
    <n v="5189"/>
    <x v="13"/>
    <s v="Odyssey"/>
    <n v="2016"/>
    <n v="9"/>
    <s v="Gulf Arabic"/>
    <s v="Black"/>
    <s v="Full"/>
    <n v="3.5"/>
    <s v="Gas"/>
    <x v="0"/>
    <n v="80000"/>
    <s v="Riyadh"/>
    <x v="0"/>
    <n v="72000"/>
    <n v="58000"/>
    <n v="60500"/>
  </r>
  <r>
    <n v="5190"/>
    <x v="10"/>
    <s v="Elantra"/>
    <n v="2016"/>
    <n v="9"/>
    <s v="Saudi"/>
    <s v="White"/>
    <s v="Semi Full"/>
    <n v="2"/>
    <s v="Gas"/>
    <x v="0"/>
    <n v="280"/>
    <s v="Riyadh"/>
    <x v="0"/>
    <n v="33000"/>
    <n v="58000"/>
    <n v="42000"/>
  </r>
  <r>
    <n v="5191"/>
    <x v="13"/>
    <s v="Accord"/>
    <n v="2014"/>
    <n v="11"/>
    <s v="Saudi"/>
    <s v="White"/>
    <s v="Full"/>
    <n v="2.5"/>
    <s v="Gas"/>
    <x v="0"/>
    <n v="215"/>
    <s v="Riyadh"/>
    <x v="0"/>
    <n v="45000"/>
    <n v="58000"/>
    <n v="60500"/>
  </r>
  <r>
    <n v="5192"/>
    <x v="3"/>
    <s v="Taurus"/>
    <n v="2019"/>
    <n v="6"/>
    <s v="Saudi"/>
    <s v="Black"/>
    <s v="Standard"/>
    <n v="2"/>
    <s v="Gas"/>
    <x v="0"/>
    <n v="49000"/>
    <s v="Riyadh"/>
    <x v="0"/>
    <n v="82000"/>
    <n v="58000"/>
    <n v="55000"/>
  </r>
  <r>
    <n v="5193"/>
    <x v="2"/>
    <s v="Grand Cherokee"/>
    <n v="2020"/>
    <n v="5"/>
    <s v="Saudi"/>
    <s v="White"/>
    <s v="Full"/>
    <n v="3.6"/>
    <s v="Gas"/>
    <x v="0"/>
    <n v="27150"/>
    <s v="Aseer"/>
    <x v="4"/>
    <n v="165000"/>
    <n v="58000"/>
    <n v="83000"/>
  </r>
  <r>
    <n v="5194"/>
    <x v="0"/>
    <s v="Innova"/>
    <n v="2016"/>
    <n v="9"/>
    <s v="Saudi"/>
    <s v="White"/>
    <s v="Semi Full"/>
    <n v="2.7"/>
    <s v="Gas"/>
    <x v="0"/>
    <n v="330"/>
    <s v="Hafar Al-Batin"/>
    <x v="1"/>
    <n v="46000"/>
    <n v="58000"/>
    <n v="65000"/>
  </r>
  <r>
    <n v="5195"/>
    <x v="11"/>
    <s v="Malibu"/>
    <n v="2015"/>
    <n v="10"/>
    <s v="Saudi"/>
    <s v="Red"/>
    <s v="Full"/>
    <n v="2.4"/>
    <s v="Gas"/>
    <x v="0"/>
    <n v="175500"/>
    <s v="Khobar"/>
    <x v="1"/>
    <n v="32000"/>
    <n v="58000"/>
    <n v="60000"/>
  </r>
  <r>
    <n v="5196"/>
    <x v="1"/>
    <s v="ES"/>
    <n v="2017"/>
    <n v="8"/>
    <s v="Gulf Arabic"/>
    <s v="Black"/>
    <s v="Full"/>
    <n v="3"/>
    <s v="Gas"/>
    <x v="0"/>
    <n v="85000"/>
    <s v="Riyadh"/>
    <x v="0"/>
    <n v="128000"/>
    <n v="58000"/>
    <n v="142000"/>
  </r>
  <r>
    <n v="5197"/>
    <x v="7"/>
    <s v="C"/>
    <n v="2019"/>
    <n v="6"/>
    <s v="Gulf Arabic"/>
    <s v="Black"/>
    <s v="Full"/>
    <n v="2"/>
    <s v="Gas"/>
    <x v="0"/>
    <n v="14000"/>
    <s v="Dammam"/>
    <x v="1"/>
    <n v="195000"/>
    <n v="58000"/>
    <n v="145000"/>
  </r>
  <r>
    <n v="5198"/>
    <x v="8"/>
    <s v="Sportage"/>
    <n v="2016"/>
    <n v="9"/>
    <s v="Saudi"/>
    <s v="White"/>
    <s v="Standard"/>
    <n v="2.4"/>
    <s v="Gas"/>
    <x v="0"/>
    <n v="109000"/>
    <s v="Jubail"/>
    <x v="1"/>
    <n v="40000"/>
    <n v="58000"/>
    <n v="40000"/>
  </r>
  <r>
    <n v="5199"/>
    <x v="13"/>
    <s v="Accord"/>
    <n v="2016"/>
    <n v="9"/>
    <s v="Saudi"/>
    <s v="White"/>
    <s v="Full"/>
    <n v="3.5"/>
    <s v="Gas"/>
    <x v="0"/>
    <n v="183000"/>
    <s v="Al-Ahsa"/>
    <x v="1"/>
    <n v="67000"/>
    <n v="58000"/>
    <n v="60500"/>
  </r>
  <r>
    <n v="5200"/>
    <x v="0"/>
    <s v="Prado"/>
    <n v="2019"/>
    <n v="6"/>
    <s v="Gulf Arabic"/>
    <s v="White"/>
    <s v="Full"/>
    <n v="4.7"/>
    <s v="Gas"/>
    <x v="0"/>
    <n v="65000"/>
    <s v="Riyadh"/>
    <x v="0"/>
    <n v="151000"/>
    <n v="58000"/>
    <n v="65000"/>
  </r>
  <r>
    <n v="5201"/>
    <x v="10"/>
    <s v="Elantra"/>
    <n v="2015"/>
    <n v="10"/>
    <s v="Other"/>
    <s v="White"/>
    <s v="Semi Full"/>
    <n v="2"/>
    <s v="Gas"/>
    <x v="0"/>
    <n v="276000"/>
    <s v="Al-Medina"/>
    <x v="2"/>
    <n v="30000"/>
    <n v="58000"/>
    <n v="42000"/>
  </r>
  <r>
    <n v="5202"/>
    <x v="5"/>
    <s v="Yukon"/>
    <n v="2008"/>
    <n v="17"/>
    <s v="Saudi"/>
    <s v="Black"/>
    <s v="Standard"/>
    <n v="5.3"/>
    <s v="Gas"/>
    <x v="0"/>
    <n v="500000"/>
    <s v="Riyadh"/>
    <x v="0"/>
    <n v="33000"/>
    <n v="58000"/>
    <n v="72000"/>
  </r>
  <r>
    <n v="5203"/>
    <x v="3"/>
    <s v="Expedition"/>
    <n v="2013"/>
    <n v="12"/>
    <s v="Saudi"/>
    <s v="Navy"/>
    <s v="Semi Full"/>
    <n v="5.4"/>
    <s v="Gas"/>
    <x v="0"/>
    <n v="94000"/>
    <s v="Dammam"/>
    <x v="1"/>
    <n v="60000"/>
    <n v="58000"/>
    <n v="55000"/>
  </r>
  <r>
    <n v="5204"/>
    <x v="13"/>
    <s v="Accord"/>
    <n v="2014"/>
    <n v="11"/>
    <s v="Saudi"/>
    <s v="White"/>
    <s v="Full"/>
    <n v="2.4"/>
    <s v="Gas"/>
    <x v="0"/>
    <n v="480000"/>
    <s v="Makkah"/>
    <x v="3"/>
    <n v="40000"/>
    <n v="58000"/>
    <n v="60500"/>
  </r>
  <r>
    <n v="5205"/>
    <x v="11"/>
    <s v="Tahoe"/>
    <n v="2010"/>
    <n v="15"/>
    <s v="Saudi"/>
    <s v="Silver"/>
    <s v="Full"/>
    <n v="5.8"/>
    <s v="Gas"/>
    <x v="0"/>
    <n v="340000"/>
    <s v="Tabouk"/>
    <x v="5"/>
    <n v="40000"/>
    <n v="58000"/>
    <n v="60000"/>
  </r>
  <r>
    <n v="5206"/>
    <x v="10"/>
    <s v="Tucson"/>
    <n v="2019"/>
    <n v="6"/>
    <s v="Saudi"/>
    <s v="Red"/>
    <s v="Semi Full"/>
    <n v="2"/>
    <s v="Gas"/>
    <x v="0"/>
    <n v="21000"/>
    <s v="Jeddah"/>
    <x v="3"/>
    <n v="75000"/>
    <n v="58000"/>
    <n v="42000"/>
  </r>
  <r>
    <n v="5207"/>
    <x v="5"/>
    <s v="Yukon"/>
    <n v="2018"/>
    <n v="7"/>
    <s v="Saudi"/>
    <s v="Brown"/>
    <s v="Standard"/>
    <n v="5.3"/>
    <s v="Gas"/>
    <x v="0"/>
    <n v="101960"/>
    <s v="Riyadh"/>
    <x v="0"/>
    <n v="146500"/>
    <n v="58000"/>
    <n v="72000"/>
  </r>
  <r>
    <n v="5208"/>
    <x v="5"/>
    <s v="Yukon"/>
    <n v="2017"/>
    <n v="8"/>
    <s v="Saudi"/>
    <s v="Brown"/>
    <s v="Standard"/>
    <n v="5.3"/>
    <s v="Gas"/>
    <x v="0"/>
    <n v="39000"/>
    <s v="Taef"/>
    <x v="3"/>
    <n v="142000"/>
    <n v="58000"/>
    <n v="72000"/>
  </r>
  <r>
    <n v="5209"/>
    <x v="0"/>
    <s v="Camry"/>
    <n v="1995"/>
    <n v="30"/>
    <s v="Saudi"/>
    <s v="White"/>
    <s v="Full"/>
    <n v="2.5"/>
    <s v="Gas"/>
    <x v="1"/>
    <n v="300"/>
    <s v="Al-Ahsa"/>
    <x v="1"/>
    <n v="12000"/>
    <n v="58000"/>
    <n v="65000"/>
  </r>
  <r>
    <n v="5210"/>
    <x v="0"/>
    <s v="Hilux"/>
    <n v="2012"/>
    <n v="13"/>
    <s v="Saudi"/>
    <s v="White"/>
    <s v="Standard"/>
    <n v="2.7"/>
    <s v="Gas"/>
    <x v="1"/>
    <n v="394000"/>
    <s v="Qassim"/>
    <x v="6"/>
    <n v="40000"/>
    <n v="58000"/>
    <n v="65000"/>
  </r>
  <r>
    <n v="5211"/>
    <x v="2"/>
    <s v="Wrangler"/>
    <n v="2010"/>
    <n v="15"/>
    <s v="Other"/>
    <s v="Black"/>
    <s v="Full"/>
    <n v="3.8"/>
    <s v="Gas"/>
    <x v="1"/>
    <n v="188"/>
    <s v="Riyadh"/>
    <x v="0"/>
    <n v="47000"/>
    <n v="58000"/>
    <n v="83000"/>
  </r>
  <r>
    <n v="5212"/>
    <x v="0"/>
    <s v="Camry"/>
    <n v="2016"/>
    <n v="9"/>
    <s v="Gulf Arabic"/>
    <s v="White"/>
    <s v="Standard"/>
    <n v="2.5"/>
    <s v="Gas"/>
    <x v="0"/>
    <n v="117000"/>
    <s v="Qassim"/>
    <x v="6"/>
    <n v="60000"/>
    <n v="58000"/>
    <n v="65000"/>
  </r>
  <r>
    <n v="5213"/>
    <x v="53"/>
    <s v="Pick up"/>
    <n v="2016"/>
    <n v="9"/>
    <s v="Saudi"/>
    <s v="White"/>
    <s v="Full"/>
    <n v="2.4"/>
    <s v="Gas"/>
    <x v="1"/>
    <n v="128"/>
    <s v="Al-Baha"/>
    <x v="4"/>
    <n v="35000"/>
    <n v="58000"/>
    <n v="35000"/>
  </r>
  <r>
    <n v="5214"/>
    <x v="8"/>
    <s v="Picanto"/>
    <n v="2017"/>
    <n v="8"/>
    <s v="Saudi"/>
    <s v="White"/>
    <s v="Standard"/>
    <n v="1"/>
    <s v="Gas"/>
    <x v="0"/>
    <n v="141000"/>
    <s v="Al-Medina"/>
    <x v="2"/>
    <n v="22500"/>
    <n v="58000"/>
    <n v="40000"/>
  </r>
  <r>
    <n v="5215"/>
    <x v="4"/>
    <s v="Datsun"/>
    <n v="2007"/>
    <n v="18"/>
    <s v="Saudi"/>
    <s v="White"/>
    <s v="Full"/>
    <n v="1.6"/>
    <s v="Gas"/>
    <x v="1"/>
    <n v="432000"/>
    <s v="Al-Medina"/>
    <x v="2"/>
    <n v="27000"/>
    <n v="58000"/>
    <n v="36500"/>
  </r>
  <r>
    <n v="5216"/>
    <x v="28"/>
    <s v="Delta"/>
    <n v="2014"/>
    <n v="11"/>
    <s v="Saudi"/>
    <s v="White"/>
    <s v="Full"/>
    <n v="3.7"/>
    <s v="Gas"/>
    <x v="1"/>
    <n v="100"/>
    <s v="Aseer"/>
    <x v="4"/>
    <n v="35000"/>
    <n v="58000"/>
    <n v="32000"/>
  </r>
  <r>
    <n v="5217"/>
    <x v="13"/>
    <s v="Accord"/>
    <n v="2005"/>
    <n v="20"/>
    <s v="Saudi"/>
    <s v="White"/>
    <s v="Semi Full"/>
    <n v="1"/>
    <s v="Gas"/>
    <x v="1"/>
    <n v="547000"/>
    <s v="Khobar"/>
    <x v="1"/>
    <n v="19000"/>
    <n v="58000"/>
    <n v="60500"/>
  </r>
  <r>
    <n v="5218"/>
    <x v="10"/>
    <s v="Sonata"/>
    <n v="2020"/>
    <n v="5"/>
    <s v="Saudi"/>
    <s v="White"/>
    <s v="Full"/>
    <n v="2.5"/>
    <s v="Gas"/>
    <x v="0"/>
    <n v="11000"/>
    <s v="Makkah"/>
    <x v="3"/>
    <n v="110000"/>
    <n v="58000"/>
    <n v="42000"/>
  </r>
  <r>
    <n v="5219"/>
    <x v="3"/>
    <s v="Explorer"/>
    <n v="2010"/>
    <n v="15"/>
    <s v="Saudi"/>
    <s v="White"/>
    <s v="Standard"/>
    <n v="6"/>
    <s v="Gas"/>
    <x v="0"/>
    <n v="244"/>
    <s v="Al-Medina"/>
    <x v="2"/>
    <n v="17500"/>
    <n v="58000"/>
    <n v="55000"/>
  </r>
  <r>
    <n v="5220"/>
    <x v="0"/>
    <s v="Furniture"/>
    <n v="2020"/>
    <n v="5"/>
    <s v="Saudi"/>
    <s v="White"/>
    <s v="Semi Full"/>
    <n v="2.7"/>
    <s v="Gas"/>
    <x v="0"/>
    <n v="11571"/>
    <s v="Riyadh"/>
    <x v="0"/>
    <n v="116500"/>
    <n v="58000"/>
    <n v="65000"/>
  </r>
  <r>
    <n v="5221"/>
    <x v="4"/>
    <s v="Sunny"/>
    <n v="2019"/>
    <n v="6"/>
    <s v="Saudi"/>
    <s v="Silver"/>
    <s v="Standard"/>
    <n v="1.5"/>
    <s v="Gas"/>
    <x v="0"/>
    <n v="96341"/>
    <s v="Riyadh"/>
    <x v="0"/>
    <n v="26000"/>
    <n v="58000"/>
    <n v="36500"/>
  </r>
  <r>
    <n v="5222"/>
    <x v="10"/>
    <s v="Sonata"/>
    <n v="2017"/>
    <n v="8"/>
    <s v="Saudi"/>
    <s v="White"/>
    <s v="Full"/>
    <n v="2.5"/>
    <s v="Gas"/>
    <x v="0"/>
    <n v="154"/>
    <s v="Al-Ahsa"/>
    <x v="1"/>
    <n v="49000"/>
    <n v="58000"/>
    <n v="42000"/>
  </r>
  <r>
    <n v="5223"/>
    <x v="4"/>
    <s v="Maxima"/>
    <n v="2017"/>
    <n v="8"/>
    <s v="Saudi"/>
    <s v="Grey"/>
    <s v="Full"/>
    <n v="1"/>
    <s v="Gas"/>
    <x v="0"/>
    <n v="860000"/>
    <s v="Riyadh"/>
    <x v="0"/>
    <n v="77000"/>
    <n v="58000"/>
    <n v="36500"/>
  </r>
  <r>
    <n v="5224"/>
    <x v="3"/>
    <s v="Taurus"/>
    <n v="2015"/>
    <n v="10"/>
    <s v="Other"/>
    <s v="Red"/>
    <s v="Full"/>
    <n v="3.5"/>
    <s v="Gas"/>
    <x v="0"/>
    <n v="122000"/>
    <s v="Dammam"/>
    <x v="1"/>
    <n v="69000"/>
    <n v="58000"/>
    <n v="55000"/>
  </r>
  <r>
    <n v="5225"/>
    <x v="11"/>
    <s v="Traverse"/>
    <n v="2017"/>
    <n v="8"/>
    <s v="Saudi"/>
    <s v="White"/>
    <s v="Standard"/>
    <n v="3.6"/>
    <s v="Gas"/>
    <x v="0"/>
    <n v="308400"/>
    <s v="Riyadh"/>
    <x v="0"/>
    <n v="45000"/>
    <n v="58000"/>
    <n v="60000"/>
  </r>
  <r>
    <n v="5226"/>
    <x v="25"/>
    <s v="Pajero"/>
    <n v="2015"/>
    <n v="10"/>
    <s v="Gulf Arabic"/>
    <s v="White"/>
    <s v="Standard"/>
    <n v="3.5"/>
    <s v="Gas"/>
    <x v="0"/>
    <n v="103900"/>
    <s v="Riyadh"/>
    <x v="0"/>
    <n v="50000"/>
    <n v="58000"/>
    <n v="54000"/>
  </r>
  <r>
    <n v="5227"/>
    <x v="0"/>
    <s v="Land Cruiser"/>
    <n v="2019"/>
    <n v="6"/>
    <s v="Saudi"/>
    <s v="White"/>
    <s v="Full"/>
    <n v="4.5999999999999996"/>
    <s v="Gas"/>
    <x v="0"/>
    <n v="60000"/>
    <s v="Riyadh"/>
    <x v="0"/>
    <n v="240000"/>
    <n v="58000"/>
    <n v="65000"/>
  </r>
  <r>
    <n v="5228"/>
    <x v="4"/>
    <s v="Maxima"/>
    <n v="2011"/>
    <n v="14"/>
    <s v="Saudi"/>
    <s v="Black"/>
    <s v="Semi Full"/>
    <n v="3.5"/>
    <s v="Gas"/>
    <x v="0"/>
    <n v="355000"/>
    <s v="Jeddah"/>
    <x v="3"/>
    <n v="20000"/>
    <n v="58000"/>
    <n v="36500"/>
  </r>
  <r>
    <n v="5229"/>
    <x v="24"/>
    <s v="The 3"/>
    <n v="2018"/>
    <n v="7"/>
    <s v="Saudi"/>
    <s v="Grey"/>
    <s v="Full"/>
    <n v="2"/>
    <s v="Gas"/>
    <x v="0"/>
    <n v="96000"/>
    <s v="Dammam"/>
    <x v="1"/>
    <n v="90000"/>
    <n v="58000"/>
    <n v="110000"/>
  </r>
  <r>
    <n v="5230"/>
    <x v="11"/>
    <s v="Spark"/>
    <n v="2019"/>
    <n v="6"/>
    <s v="Saudi"/>
    <s v="White"/>
    <s v="Semi Full"/>
    <n v="1.4"/>
    <s v="Gas"/>
    <x v="0"/>
    <n v="58000"/>
    <s v="Riyadh"/>
    <x v="0"/>
    <n v="26000"/>
    <n v="58000"/>
    <n v="60000"/>
  </r>
  <r>
    <n v="5231"/>
    <x v="8"/>
    <s v="Seltos"/>
    <n v="2020"/>
    <n v="5"/>
    <s v="Saudi"/>
    <s v="Blue"/>
    <s v="Semi Full"/>
    <n v="1.6"/>
    <s v="Gas"/>
    <x v="0"/>
    <n v="4800"/>
    <s v="Riyadh"/>
    <x v="0"/>
    <n v="73000"/>
    <n v="58000"/>
    <n v="40000"/>
  </r>
  <r>
    <n v="5232"/>
    <x v="8"/>
    <s v="Optima"/>
    <n v="2016"/>
    <n v="9"/>
    <s v="Saudi"/>
    <s v="Red"/>
    <s v="Semi Full"/>
    <n v="2.4"/>
    <s v="Gas"/>
    <x v="0"/>
    <n v="190000"/>
    <s v="Riyadh"/>
    <x v="0"/>
    <n v="42000"/>
    <n v="58000"/>
    <n v="40000"/>
  </r>
  <r>
    <n v="5233"/>
    <x v="23"/>
    <s v="A6"/>
    <n v="2021"/>
    <n v="4"/>
    <s v="Other"/>
    <s v="White"/>
    <s v="Full"/>
    <n v="2"/>
    <s v="Gas"/>
    <x v="0"/>
    <n v="1800"/>
    <s v="Dammam"/>
    <x v="1"/>
    <n v="245000"/>
    <n v="58000"/>
    <n v="91000"/>
  </r>
  <r>
    <n v="5234"/>
    <x v="3"/>
    <s v="Taurus"/>
    <n v="2017"/>
    <n v="8"/>
    <s v="Other"/>
    <s v="Grey"/>
    <s v="Full"/>
    <n v="3.5"/>
    <s v="Gas"/>
    <x v="0"/>
    <n v="131000"/>
    <s v="Dammam"/>
    <x v="1"/>
    <n v="73000"/>
    <n v="58000"/>
    <n v="55000"/>
  </r>
  <r>
    <n v="5235"/>
    <x v="0"/>
    <s v="Avalon"/>
    <n v="2015"/>
    <n v="10"/>
    <s v="Other"/>
    <s v="White"/>
    <s v="Semi Full"/>
    <n v="3.5"/>
    <s v="Gas"/>
    <x v="0"/>
    <n v="80000"/>
    <s v="Dammam"/>
    <x v="1"/>
    <n v="86000"/>
    <n v="58000"/>
    <n v="65000"/>
  </r>
  <r>
    <n v="5236"/>
    <x v="35"/>
    <s v="Cayenne S"/>
    <n v="2014"/>
    <n v="11"/>
    <s v="Saudi"/>
    <s v="Brown"/>
    <s v="Full"/>
    <n v="3"/>
    <s v="Gas"/>
    <x v="0"/>
    <n v="118000"/>
    <s v="Dammam"/>
    <x v="1"/>
    <n v="145000"/>
    <n v="58000"/>
    <n v="138000"/>
  </r>
  <r>
    <n v="5237"/>
    <x v="10"/>
    <s v="Sonata"/>
    <n v="2019"/>
    <n v="6"/>
    <s v="Gulf Arabic"/>
    <s v="White"/>
    <s v="Standard"/>
    <n v="2.4"/>
    <s v="Gas"/>
    <x v="0"/>
    <n v="35000"/>
    <s v="Riyadh"/>
    <x v="0"/>
    <n v="64000"/>
    <n v="58000"/>
    <n v="42000"/>
  </r>
  <r>
    <n v="5238"/>
    <x v="3"/>
    <s v="Fusion"/>
    <n v="2014"/>
    <n v="11"/>
    <s v="Saudi"/>
    <s v="Blue"/>
    <s v="Standard"/>
    <n v="1.6"/>
    <s v="Gas"/>
    <x v="0"/>
    <n v="167000"/>
    <s v="Jeddah"/>
    <x v="3"/>
    <n v="35000"/>
    <n v="58000"/>
    <n v="55000"/>
  </r>
  <r>
    <n v="5239"/>
    <x v="4"/>
    <s v="Datsun"/>
    <n v="2014"/>
    <n v="11"/>
    <s v="Other"/>
    <s v="White"/>
    <s v="Full"/>
    <n v="2"/>
    <s v="Gas"/>
    <x v="1"/>
    <n v="240000"/>
    <s v="Riyadh"/>
    <x v="0"/>
    <n v="30000"/>
    <n v="58000"/>
    <n v="36500"/>
  </r>
  <r>
    <n v="5240"/>
    <x v="0"/>
    <s v="Furniture"/>
    <n v="2019"/>
    <n v="6"/>
    <s v="Saudi"/>
    <s v="Black"/>
    <s v="Semi Full"/>
    <n v="2.7"/>
    <s v="Gas"/>
    <x v="0"/>
    <n v="20000"/>
    <s v="Jeddah"/>
    <x v="3"/>
    <n v="102000"/>
    <n v="58000"/>
    <n v="65000"/>
  </r>
  <r>
    <n v="5241"/>
    <x v="0"/>
    <s v="Camry"/>
    <n v="2014"/>
    <n v="11"/>
    <s v="Saudi"/>
    <s v="White"/>
    <s v="Standard"/>
    <n v="2.4"/>
    <s v="Gas"/>
    <x v="0"/>
    <n v="183000"/>
    <s v="Dammam"/>
    <x v="1"/>
    <n v="34000"/>
    <n v="58000"/>
    <n v="65000"/>
  </r>
  <r>
    <n v="5242"/>
    <x v="3"/>
    <s v="Edge"/>
    <n v="2007"/>
    <n v="18"/>
    <s v="Saudi"/>
    <s v="Black"/>
    <s v="Full"/>
    <n v="1.4"/>
    <s v="Gas"/>
    <x v="0"/>
    <n v="350000"/>
    <s v="Jeddah"/>
    <x v="3"/>
    <n v="16500"/>
    <n v="58000"/>
    <n v="55000"/>
  </r>
  <r>
    <n v="5243"/>
    <x v="10"/>
    <s v="Senta fe"/>
    <n v="2016"/>
    <n v="9"/>
    <s v="Gulf Arabic"/>
    <s v="White"/>
    <s v="Semi Full"/>
    <n v="3.3"/>
    <s v="Gas"/>
    <x v="0"/>
    <n v="12000"/>
    <s v="Riyadh"/>
    <x v="0"/>
    <n v="79000"/>
    <n v="58000"/>
    <n v="42000"/>
  </r>
  <r>
    <n v="5244"/>
    <x v="15"/>
    <s v="Fluence"/>
    <n v="2016"/>
    <n v="9"/>
    <s v="Saudi"/>
    <s v="White"/>
    <s v="Standard"/>
    <n v="1.6"/>
    <s v="Gas"/>
    <x v="0"/>
    <n v="105000"/>
    <s v="Riyadh"/>
    <x v="0"/>
    <n v="23000"/>
    <n v="58000"/>
    <n v="26000"/>
  </r>
  <r>
    <n v="5245"/>
    <x v="0"/>
    <s v="FJ"/>
    <n v="2017"/>
    <n v="8"/>
    <s v="Saudi"/>
    <s v="White"/>
    <s v="Full"/>
    <n v="4"/>
    <s v="Gas"/>
    <x v="0"/>
    <n v="265000"/>
    <s v="Dammam"/>
    <x v="1"/>
    <n v="110000"/>
    <n v="58000"/>
    <n v="65000"/>
  </r>
  <r>
    <n v="5246"/>
    <x v="10"/>
    <s v="Accent"/>
    <n v="2017"/>
    <n v="8"/>
    <s v="Saudi"/>
    <s v="White"/>
    <s v="Semi Full"/>
    <n v="1.6"/>
    <s v="Gas"/>
    <x v="0"/>
    <n v="103000"/>
    <s v="Riyadh"/>
    <x v="0"/>
    <n v="31000"/>
    <n v="58000"/>
    <n v="42000"/>
  </r>
  <r>
    <n v="5247"/>
    <x v="2"/>
    <s v="Wrangler"/>
    <n v="2019"/>
    <n v="6"/>
    <s v="Saudi"/>
    <s v="White"/>
    <s v="Full"/>
    <n v="3.6"/>
    <s v="Gas"/>
    <x v="0"/>
    <n v="16000"/>
    <s v="Riyadh"/>
    <x v="0"/>
    <n v="181000"/>
    <n v="58000"/>
    <n v="83000"/>
  </r>
  <r>
    <n v="5248"/>
    <x v="0"/>
    <s v="Avalon"/>
    <n v="2011"/>
    <n v="14"/>
    <s v="Saudi"/>
    <s v="Black"/>
    <s v="Full"/>
    <n v="3.5"/>
    <s v="Gas"/>
    <x v="0"/>
    <n v="150000"/>
    <s v="Makkah"/>
    <x v="3"/>
    <n v="58000"/>
    <n v="58000"/>
    <n v="65000"/>
  </r>
  <r>
    <n v="5249"/>
    <x v="0"/>
    <s v="Camry"/>
    <n v="2017"/>
    <n v="8"/>
    <s v="Saudi"/>
    <s v="Blue"/>
    <s v="Full"/>
    <n v="2.5"/>
    <s v="Gas"/>
    <x v="0"/>
    <n v="31000"/>
    <s v="Al-Baha"/>
    <x v="4"/>
    <n v="75000"/>
    <n v="58000"/>
    <n v="65000"/>
  </r>
  <r>
    <n v="5250"/>
    <x v="0"/>
    <s v="Rav4"/>
    <n v="2018"/>
    <n v="7"/>
    <s v="Other"/>
    <s v="Silver"/>
    <s v="Full"/>
    <n v="2.7"/>
    <s v="Gas"/>
    <x v="0"/>
    <n v="56625"/>
    <s v="Al-Ahsa"/>
    <x v="1"/>
    <n v="82500"/>
    <n v="58000"/>
    <n v="65000"/>
  </r>
  <r>
    <n v="5251"/>
    <x v="24"/>
    <s v="X"/>
    <n v="2020"/>
    <n v="5"/>
    <s v="Other"/>
    <s v="White"/>
    <s v="Full"/>
    <n v="4"/>
    <s v="Gas"/>
    <x v="0"/>
    <n v="1000"/>
    <s v="Qassim"/>
    <x v="6"/>
    <n v="410000"/>
    <n v="58000"/>
    <n v="110000"/>
  </r>
  <r>
    <n v="5252"/>
    <x v="8"/>
    <s v="Sportage"/>
    <n v="2019"/>
    <n v="6"/>
    <s v="Saudi"/>
    <s v="Red"/>
    <s v="Semi Full"/>
    <n v="1.6"/>
    <s v="Gas"/>
    <x v="0"/>
    <n v="57000"/>
    <s v="Jeddah"/>
    <x v="3"/>
    <n v="75000"/>
    <n v="58000"/>
    <n v="40000"/>
  </r>
  <r>
    <n v="5253"/>
    <x v="0"/>
    <s v="Corolla"/>
    <n v="2018"/>
    <n v="7"/>
    <s v="Saudi"/>
    <s v="White"/>
    <s v="Standard"/>
    <n v="1.5"/>
    <s v="Gas"/>
    <x v="0"/>
    <n v="98257"/>
    <s v="Dammam"/>
    <x v="1"/>
    <n v="49000"/>
    <n v="58000"/>
    <n v="65000"/>
  </r>
  <r>
    <n v="5254"/>
    <x v="10"/>
    <s v="Tucson"/>
    <n v="2018"/>
    <n v="7"/>
    <s v="Saudi"/>
    <s v="Grey"/>
    <s v="Standard"/>
    <n v="2"/>
    <s v="Gas"/>
    <x v="0"/>
    <n v="96000"/>
    <s v="Jeddah"/>
    <x v="3"/>
    <n v="64000"/>
    <n v="58000"/>
    <n v="42000"/>
  </r>
  <r>
    <n v="5255"/>
    <x v="3"/>
    <s v="F150"/>
    <n v="2018"/>
    <n v="7"/>
    <s v="Gulf Arabic"/>
    <s v="Brown"/>
    <s v="Full"/>
    <n v="5"/>
    <s v="Gas"/>
    <x v="0"/>
    <n v="59790"/>
    <s v="Qassim"/>
    <x v="6"/>
    <n v="135000"/>
    <n v="58000"/>
    <n v="55000"/>
  </r>
  <r>
    <n v="5256"/>
    <x v="3"/>
    <s v="F150"/>
    <n v="2020"/>
    <n v="5"/>
    <s v="Gulf Arabic"/>
    <s v="Grey"/>
    <s v="Full"/>
    <n v="5"/>
    <s v="Gas"/>
    <x v="0"/>
    <n v="2061"/>
    <s v="Qassim"/>
    <x v="6"/>
    <n v="155000"/>
    <n v="58000"/>
    <n v="55000"/>
  </r>
  <r>
    <n v="5257"/>
    <x v="8"/>
    <s v="Rio"/>
    <n v="2016"/>
    <n v="9"/>
    <s v="Saudi"/>
    <s v="Grey"/>
    <s v="Full"/>
    <n v="1.4"/>
    <s v="Gas"/>
    <x v="0"/>
    <n v="91000"/>
    <s v="Al-Ahsa"/>
    <x v="1"/>
    <n v="37000"/>
    <n v="58000"/>
    <n v="40000"/>
  </r>
  <r>
    <n v="5258"/>
    <x v="0"/>
    <s v="Furniture"/>
    <n v="2020"/>
    <n v="5"/>
    <s v="Saudi"/>
    <s v="White"/>
    <s v="Semi Full"/>
    <n v="2.7"/>
    <s v="Gas"/>
    <x v="0"/>
    <n v="25000"/>
    <s v="Dammam"/>
    <x v="1"/>
    <n v="110000"/>
    <n v="58000"/>
    <n v="65000"/>
  </r>
  <r>
    <n v="5259"/>
    <x v="10"/>
    <s v="Sonata"/>
    <n v="2018"/>
    <n v="7"/>
    <s v="Saudi"/>
    <s v="Silver"/>
    <s v="Full"/>
    <n v="2.4"/>
    <s v="Gas"/>
    <x v="0"/>
    <n v="84315"/>
    <s v="Riyadh"/>
    <x v="0"/>
    <n v="72500"/>
    <n v="58000"/>
    <n v="42000"/>
  </r>
  <r>
    <n v="5260"/>
    <x v="5"/>
    <s v="Yukon"/>
    <n v="2009"/>
    <n v="16"/>
    <s v="Saudi"/>
    <s v="Another Color"/>
    <s v="Full"/>
    <n v="6"/>
    <s v="Gas"/>
    <x v="0"/>
    <n v="182"/>
    <s v="Dammam"/>
    <x v="1"/>
    <n v="42000"/>
    <n v="58000"/>
    <n v="72000"/>
  </r>
  <r>
    <n v="5261"/>
    <x v="21"/>
    <s v="Charger"/>
    <n v="2016"/>
    <n v="9"/>
    <s v="Other"/>
    <s v="Another Color"/>
    <s v="Full"/>
    <n v="5.7"/>
    <s v="Gas"/>
    <x v="0"/>
    <n v="100000"/>
    <s v="Dammam"/>
    <x v="1"/>
    <n v="109000"/>
    <n v="58000"/>
    <n v="71000"/>
  </r>
  <r>
    <n v="5262"/>
    <x v="0"/>
    <s v="Camry"/>
    <n v="2001"/>
    <n v="24"/>
    <s v="Saudi"/>
    <s v="White"/>
    <s v="Semi Full"/>
    <n v="9"/>
    <s v="Gas"/>
    <x v="0"/>
    <n v="150000"/>
    <s v="Taef"/>
    <x v="3"/>
    <n v="15000"/>
    <n v="58000"/>
    <n v="65000"/>
  </r>
  <r>
    <n v="5263"/>
    <x v="5"/>
    <s v="Yukon"/>
    <n v="2018"/>
    <n v="7"/>
    <s v="Saudi"/>
    <s v="Grey"/>
    <s v="Semi Full"/>
    <n v="5.3"/>
    <s v="Gas"/>
    <x v="0"/>
    <n v="195000"/>
    <s v="Dammam"/>
    <x v="1"/>
    <n v="125000"/>
    <n v="58000"/>
    <n v="72000"/>
  </r>
  <r>
    <n v="5264"/>
    <x v="32"/>
    <s v="CT-S"/>
    <n v="2011"/>
    <n v="14"/>
    <s v="Saudi"/>
    <s v="Another Color"/>
    <s v="Full"/>
    <n v="3"/>
    <s v="Gas"/>
    <x v="0"/>
    <n v="101000"/>
    <s v="Yanbu"/>
    <x v="2"/>
    <n v="40000"/>
    <n v="58000"/>
    <n v="130000"/>
  </r>
  <r>
    <n v="5265"/>
    <x v="21"/>
    <s v="Durango"/>
    <n v="2011"/>
    <n v="14"/>
    <s v="Saudi"/>
    <s v="White"/>
    <s v="Semi Full"/>
    <n v="5.7"/>
    <s v="Gas"/>
    <x v="0"/>
    <n v="200900"/>
    <s v="Jeddah"/>
    <x v="3"/>
    <n v="30000"/>
    <n v="58000"/>
    <n v="71000"/>
  </r>
  <r>
    <n v="5266"/>
    <x v="10"/>
    <s v="Tucson"/>
    <n v="2016"/>
    <n v="9"/>
    <s v="Saudi"/>
    <s v="White"/>
    <s v="Semi Full"/>
    <n v="2"/>
    <s v="Gas"/>
    <x v="0"/>
    <n v="157000"/>
    <s v="Riyadh"/>
    <x v="0"/>
    <n v="50000"/>
    <n v="58000"/>
    <n v="42000"/>
  </r>
  <r>
    <n v="5267"/>
    <x v="26"/>
    <s v="Range Rover"/>
    <n v="2016"/>
    <n v="9"/>
    <s v="Other"/>
    <s v="Black"/>
    <s v="Full"/>
    <n v="4.3"/>
    <s v="Gas"/>
    <x v="0"/>
    <n v="87000"/>
    <s v="Al-Ahsa"/>
    <x v="1"/>
    <n v="167000"/>
    <n v="58000"/>
    <n v="242500"/>
  </r>
  <r>
    <n v="5268"/>
    <x v="0"/>
    <s v="Prado"/>
    <n v="2018"/>
    <n v="7"/>
    <s v="Gulf Arabic"/>
    <s v="White"/>
    <s v="Semi Full"/>
    <n v="4"/>
    <s v="Gas"/>
    <x v="0"/>
    <n v="77000"/>
    <s v="Dammam"/>
    <x v="1"/>
    <n v="139000"/>
    <n v="58000"/>
    <n v="65000"/>
  </r>
  <r>
    <n v="5269"/>
    <x v="5"/>
    <s v="Yukon"/>
    <n v="2009"/>
    <n v="16"/>
    <s v="Saudi"/>
    <s v="White"/>
    <s v="Semi Full"/>
    <n v="5.3"/>
    <s v="Gas"/>
    <x v="0"/>
    <n v="200000"/>
    <s v="Taef"/>
    <x v="3"/>
    <n v="40000"/>
    <n v="58000"/>
    <n v="72000"/>
  </r>
  <r>
    <n v="5270"/>
    <x v="7"/>
    <s v="S"/>
    <n v="2014"/>
    <n v="11"/>
    <s v="Gulf Arabic"/>
    <s v="Blue"/>
    <s v="Full"/>
    <n v="5"/>
    <s v="Gas"/>
    <x v="0"/>
    <n v="124000"/>
    <s v="Dammam"/>
    <x v="1"/>
    <n v="215000"/>
    <n v="58000"/>
    <n v="145000"/>
  </r>
  <r>
    <n v="5271"/>
    <x v="4"/>
    <s v="Patrol"/>
    <n v="2008"/>
    <n v="17"/>
    <s v="Saudi"/>
    <s v="Silver"/>
    <s v="Semi Full"/>
    <n v="4.8"/>
    <s v="Gas"/>
    <x v="1"/>
    <n v="610000"/>
    <s v="Riyadh"/>
    <x v="0"/>
    <n v="32000"/>
    <n v="58000"/>
    <n v="36500"/>
  </r>
  <r>
    <n v="5272"/>
    <x v="10"/>
    <s v="Elantra"/>
    <n v="2015"/>
    <n v="10"/>
    <s v="Other"/>
    <s v="Blue"/>
    <s v="Standard"/>
    <n v="2"/>
    <s v="Gas"/>
    <x v="0"/>
    <n v="300"/>
    <s v="Riyadh"/>
    <x v="0"/>
    <n v="25000"/>
    <n v="58000"/>
    <n v="42000"/>
  </r>
  <r>
    <n v="5273"/>
    <x v="3"/>
    <s v="Expedition"/>
    <n v="2006"/>
    <n v="19"/>
    <s v="Saudi"/>
    <s v="Silver"/>
    <s v="Standard"/>
    <n v="5.4"/>
    <s v="Gas"/>
    <x v="0"/>
    <n v="155000"/>
    <s v="Riyadh"/>
    <x v="0"/>
    <n v="20000"/>
    <n v="58000"/>
    <n v="55000"/>
  </r>
  <r>
    <n v="5274"/>
    <x v="1"/>
    <s v="ES"/>
    <n v="2017"/>
    <n v="8"/>
    <s v="Gulf Arabic"/>
    <s v="Another Color"/>
    <s v="Semi Full"/>
    <n v="3"/>
    <s v="Gas"/>
    <x v="0"/>
    <n v="91000"/>
    <s v="Riyadh"/>
    <x v="0"/>
    <n v="112000"/>
    <n v="58000"/>
    <n v="142000"/>
  </r>
  <r>
    <n v="5275"/>
    <x v="13"/>
    <s v="Accord"/>
    <n v="2018"/>
    <n v="7"/>
    <s v="Gulf Arabic"/>
    <s v="Grey"/>
    <s v="Full"/>
    <n v="1.5"/>
    <s v="Gas"/>
    <x v="0"/>
    <n v="40804"/>
    <s v="Qassim"/>
    <x v="6"/>
    <n v="95000"/>
    <n v="58000"/>
    <n v="60500"/>
  </r>
  <r>
    <n v="5276"/>
    <x v="8"/>
    <s v="Optima"/>
    <n v="2006"/>
    <n v="19"/>
    <s v="Other"/>
    <s v="White"/>
    <s v="Standard"/>
    <n v="1.3"/>
    <s v="Gas"/>
    <x v="1"/>
    <n v="290000"/>
    <s v="Taef"/>
    <x v="3"/>
    <n v="6000"/>
    <n v="58000"/>
    <n v="40000"/>
  </r>
  <r>
    <n v="5277"/>
    <x v="18"/>
    <s v="G80"/>
    <n v="2020"/>
    <n v="5"/>
    <s v="Saudi"/>
    <s v="Grey"/>
    <s v="Semi Full"/>
    <n v="3.8"/>
    <s v="Gas"/>
    <x v="0"/>
    <n v="11000"/>
    <s v="Riyadh"/>
    <x v="0"/>
    <n v="125000"/>
    <n v="58000"/>
    <n v="88000"/>
  </r>
  <r>
    <n v="5278"/>
    <x v="11"/>
    <s v="Suburban"/>
    <n v="2012"/>
    <n v="13"/>
    <s v="Saudi"/>
    <s v="Brown"/>
    <s v="Standard"/>
    <n v="5.3"/>
    <s v="Gas"/>
    <x v="0"/>
    <n v="220"/>
    <s v="Jeddah"/>
    <x v="3"/>
    <n v="65000"/>
    <n v="58000"/>
    <n v="60000"/>
  </r>
  <r>
    <n v="5279"/>
    <x v="11"/>
    <s v="Silverado"/>
    <n v="2014"/>
    <n v="11"/>
    <s v="Gulf Arabic"/>
    <s v="White"/>
    <s v="Semi Full"/>
    <n v="5.3"/>
    <s v="Gas"/>
    <x v="0"/>
    <n v="233"/>
    <s v="Dammam"/>
    <x v="1"/>
    <n v="75000"/>
    <n v="58000"/>
    <n v="60000"/>
  </r>
  <r>
    <n v="5280"/>
    <x v="3"/>
    <s v="Taurus"/>
    <n v="2016"/>
    <n v="9"/>
    <s v="Gulf Arabic"/>
    <s v="Grey"/>
    <s v="Semi Full"/>
    <n v="3.5"/>
    <s v="Gas"/>
    <x v="0"/>
    <n v="48000"/>
    <s v="Jeddah"/>
    <x v="3"/>
    <n v="80000"/>
    <n v="58000"/>
    <n v="55000"/>
  </r>
  <r>
    <n v="5281"/>
    <x v="10"/>
    <s v="Azera"/>
    <n v="2021"/>
    <n v="4"/>
    <s v="Unknown"/>
    <s v="Black"/>
    <s v="Semi Full"/>
    <n v="3.5"/>
    <s v="Gas"/>
    <x v="0"/>
    <n v="16000"/>
    <s v="Riyadh"/>
    <x v="0"/>
    <n v="1770"/>
    <n v="58000"/>
    <n v="42000"/>
  </r>
  <r>
    <n v="5282"/>
    <x v="26"/>
    <s v="Range Rover"/>
    <n v="2020"/>
    <n v="5"/>
    <s v="Saudi"/>
    <s v="Black"/>
    <s v="Full"/>
    <n v="3"/>
    <s v="Gas"/>
    <x v="0"/>
    <n v="11500"/>
    <s v="Riyadh"/>
    <x v="0"/>
    <n v="510000"/>
    <n v="58000"/>
    <n v="242500"/>
  </r>
  <r>
    <n v="5283"/>
    <x v="11"/>
    <s v="Tahoe"/>
    <n v="2016"/>
    <n v="9"/>
    <s v="Saudi"/>
    <s v="Blue"/>
    <s v="Semi Full"/>
    <n v="5.3"/>
    <s v="Gas"/>
    <x v="0"/>
    <n v="230"/>
    <s v="Riyadh"/>
    <x v="0"/>
    <n v="97000"/>
    <n v="58000"/>
    <n v="60000"/>
  </r>
  <r>
    <n v="5284"/>
    <x v="10"/>
    <s v="Sonata"/>
    <n v="2019"/>
    <n v="6"/>
    <s v="Saudi"/>
    <s v="Silver"/>
    <s v="Full"/>
    <n v="2.4"/>
    <s v="Gas"/>
    <x v="0"/>
    <n v="5400"/>
    <s v="Riyadh"/>
    <x v="0"/>
    <n v="78000"/>
    <n v="58000"/>
    <n v="42000"/>
  </r>
  <r>
    <n v="5285"/>
    <x v="15"/>
    <s v="Fluence"/>
    <n v="2016"/>
    <n v="9"/>
    <s v="Saudi"/>
    <s v="Silver"/>
    <s v="Semi Full"/>
    <n v="1.8"/>
    <s v="Gas"/>
    <x v="0"/>
    <n v="67000"/>
    <s v="Riyadh"/>
    <x v="0"/>
    <n v="22000"/>
    <n v="58000"/>
    <n v="26000"/>
  </r>
  <r>
    <n v="5286"/>
    <x v="0"/>
    <s v="Hilux"/>
    <n v="2017"/>
    <n v="8"/>
    <s v="Saudi"/>
    <s v="White"/>
    <s v="Semi Full"/>
    <n v="2.7"/>
    <s v="Gas"/>
    <x v="1"/>
    <n v="106737"/>
    <s v="Jazan"/>
    <x v="11"/>
    <n v="75000"/>
    <n v="58000"/>
    <n v="65000"/>
  </r>
  <r>
    <n v="5287"/>
    <x v="4"/>
    <s v="Land Cruiser Pickup"/>
    <n v="2012"/>
    <n v="13"/>
    <s v="Saudi"/>
    <s v="Golden"/>
    <s v="Full"/>
    <n v="4.8"/>
    <s v="Gas"/>
    <x v="1"/>
    <n v="339822"/>
    <s v="Riyadh"/>
    <x v="0"/>
    <n v="40000"/>
    <n v="58000"/>
    <n v="36500"/>
  </r>
  <r>
    <n v="5288"/>
    <x v="35"/>
    <s v="Macan"/>
    <n v="2018"/>
    <n v="7"/>
    <s v="Saudi"/>
    <s v="Another Color"/>
    <s v="Semi Full"/>
    <n v="2"/>
    <s v="Gas"/>
    <x v="0"/>
    <n v="36000"/>
    <s v="Jeddah"/>
    <x v="3"/>
    <n v="210000"/>
    <n v="58000"/>
    <n v="138000"/>
  </r>
  <r>
    <n v="5289"/>
    <x v="2"/>
    <s v="Compass"/>
    <n v="2016"/>
    <n v="9"/>
    <s v="Saudi"/>
    <s v="Brown"/>
    <s v="Standard"/>
    <n v="2.4"/>
    <s v="Gas"/>
    <x v="0"/>
    <n v="96213"/>
    <s v="Riyadh"/>
    <x v="0"/>
    <n v="38500"/>
    <n v="58000"/>
    <n v="83000"/>
  </r>
  <r>
    <n v="5290"/>
    <x v="44"/>
    <s v="Tiggo"/>
    <n v="2021"/>
    <n v="4"/>
    <s v="Saudi"/>
    <s v="Grey"/>
    <s v="Standard"/>
    <n v="1.5"/>
    <s v="Gas"/>
    <x v="0"/>
    <n v="4175"/>
    <s v="Riyadh"/>
    <x v="0"/>
    <n v="42500"/>
    <n v="58000"/>
    <n v="26750"/>
  </r>
  <r>
    <n v="5291"/>
    <x v="4"/>
    <s v="Sunny"/>
    <n v="2019"/>
    <n v="6"/>
    <s v="Saudi"/>
    <s v="Silver"/>
    <s v="Standard"/>
    <n v="1.5"/>
    <s v="Gas"/>
    <x v="0"/>
    <n v="71913"/>
    <s v="Riyadh"/>
    <x v="0"/>
    <n v="26500"/>
    <n v="58000"/>
    <n v="36500"/>
  </r>
  <r>
    <n v="5292"/>
    <x v="0"/>
    <s v="Yaris"/>
    <n v="2014"/>
    <n v="11"/>
    <s v="Saudi"/>
    <s v="Another Color"/>
    <s v="Standard"/>
    <n v="1.4"/>
    <s v="Gas"/>
    <x v="0"/>
    <n v="201000"/>
    <s v="Riyadh"/>
    <x v="0"/>
    <n v="23000"/>
    <n v="58000"/>
    <n v="65000"/>
  </r>
  <r>
    <n v="5293"/>
    <x v="8"/>
    <s v="Optima"/>
    <n v="2015"/>
    <n v="10"/>
    <s v="Saudi"/>
    <s v="White"/>
    <s v="Full"/>
    <n v="2"/>
    <s v="Gas"/>
    <x v="0"/>
    <n v="240000"/>
    <s v="Jeddah"/>
    <x v="3"/>
    <n v="33000"/>
    <n v="58000"/>
    <n v="40000"/>
  </r>
  <r>
    <n v="5294"/>
    <x v="7"/>
    <s v="C"/>
    <n v="2019"/>
    <n v="6"/>
    <s v="Other"/>
    <s v="White"/>
    <s v="Semi Full"/>
    <n v="2"/>
    <s v="Gas"/>
    <x v="0"/>
    <n v="35000"/>
    <s v="Dammam"/>
    <x v="1"/>
    <n v="145000"/>
    <n v="58000"/>
    <n v="145000"/>
  </r>
  <r>
    <n v="5295"/>
    <x v="33"/>
    <s v="C300"/>
    <n v="2018"/>
    <n v="7"/>
    <s v="Saudi"/>
    <s v="Black"/>
    <s v="Full"/>
    <n v="5.7"/>
    <s v="Gas"/>
    <x v="0"/>
    <n v="70000"/>
    <s v="Riyadh"/>
    <x v="0"/>
    <n v="123000"/>
    <n v="58000"/>
    <n v="70000"/>
  </r>
  <r>
    <n v="5296"/>
    <x v="3"/>
    <s v="Explorer"/>
    <n v="2017"/>
    <n v="8"/>
    <s v="Other"/>
    <s v="Black"/>
    <s v="Standard"/>
    <n v="1.4"/>
    <s v="Gas"/>
    <x v="0"/>
    <n v="187000"/>
    <s v="Al-Ahsa"/>
    <x v="1"/>
    <n v="73500"/>
    <n v="58000"/>
    <n v="55000"/>
  </r>
  <r>
    <n v="5297"/>
    <x v="28"/>
    <s v="Delta"/>
    <n v="2013"/>
    <n v="12"/>
    <s v="Saudi"/>
    <s v="White"/>
    <s v="Standard"/>
    <n v="3.7"/>
    <s v="Gas"/>
    <x v="1"/>
    <n v="157000"/>
    <s v="Jeddah"/>
    <x v="3"/>
    <n v="32000"/>
    <n v="58000"/>
    <n v="32000"/>
  </r>
  <r>
    <n v="5298"/>
    <x v="3"/>
    <s v="Taurus"/>
    <n v="2016"/>
    <n v="9"/>
    <s v="Other"/>
    <s v="White"/>
    <s v="Full"/>
    <n v="3.5"/>
    <s v="Gas"/>
    <x v="0"/>
    <n v="72000"/>
    <s v="Dammam"/>
    <x v="1"/>
    <n v="75000"/>
    <n v="58000"/>
    <n v="55000"/>
  </r>
  <r>
    <n v="5299"/>
    <x v="0"/>
    <s v="Furniture"/>
    <n v="2019"/>
    <n v="6"/>
    <s v="Saudi"/>
    <s v="White"/>
    <s v="Semi Full"/>
    <n v="4"/>
    <s v="Gas"/>
    <x v="0"/>
    <n v="82496"/>
    <s v="Riyadh"/>
    <x v="0"/>
    <n v="119500"/>
    <n v="58000"/>
    <n v="65000"/>
  </r>
  <r>
    <n v="5300"/>
    <x v="10"/>
    <s v="Senta fe"/>
    <n v="2014"/>
    <n v="11"/>
    <s v="Saudi"/>
    <s v="Another Color"/>
    <s v="Semi Full"/>
    <n v="3.3"/>
    <s v="Gas"/>
    <x v="0"/>
    <n v="215000"/>
    <s v="Jeddah"/>
    <x v="3"/>
    <n v="41000"/>
    <n v="58000"/>
    <n v="42000"/>
  </r>
  <r>
    <n v="5301"/>
    <x v="3"/>
    <s v="Fusion"/>
    <n v="2015"/>
    <n v="10"/>
    <s v="Other"/>
    <s v="Grey"/>
    <s v="Semi Full"/>
    <n v="2.5"/>
    <s v="Gas"/>
    <x v="0"/>
    <n v="400000"/>
    <s v="Riyadh"/>
    <x v="0"/>
    <n v="26000"/>
    <n v="58000"/>
    <n v="55000"/>
  </r>
  <r>
    <n v="5302"/>
    <x v="25"/>
    <s v="Pajero"/>
    <n v="2012"/>
    <n v="13"/>
    <s v="Saudi"/>
    <s v="White"/>
    <s v="Standard"/>
    <n v="3.8"/>
    <s v="Gas"/>
    <x v="0"/>
    <n v="86213"/>
    <s v="Riyadh"/>
    <x v="0"/>
    <n v="41500"/>
    <n v="58000"/>
    <n v="54000"/>
  </r>
  <r>
    <n v="5303"/>
    <x v="10"/>
    <s v="Accent"/>
    <n v="2018"/>
    <n v="7"/>
    <s v="Saudi"/>
    <s v="White"/>
    <s v="Standard"/>
    <n v="1.4"/>
    <s v="Gas"/>
    <x v="0"/>
    <n v="78000"/>
    <s v="Riyadh"/>
    <x v="0"/>
    <n v="36000"/>
    <n v="58000"/>
    <n v="42000"/>
  </r>
  <r>
    <n v="5304"/>
    <x v="3"/>
    <s v="Expedition"/>
    <n v="2012"/>
    <n v="13"/>
    <s v="Saudi"/>
    <s v="White"/>
    <s v="Standard"/>
    <n v="5.4"/>
    <s v="Gas"/>
    <x v="0"/>
    <n v="182000"/>
    <s v="Dammam"/>
    <x v="1"/>
    <n v="42500"/>
    <n v="58000"/>
    <n v="55000"/>
  </r>
  <r>
    <n v="5305"/>
    <x v="5"/>
    <s v="Yukon"/>
    <n v="2016"/>
    <n v="9"/>
    <s v="Saudi"/>
    <s v="Black"/>
    <s v="Full"/>
    <n v="5.3"/>
    <s v="Gas"/>
    <x v="0"/>
    <n v="48000"/>
    <s v="Dammam"/>
    <x v="1"/>
    <n v="145000"/>
    <n v="58000"/>
    <n v="72000"/>
  </r>
  <r>
    <n v="5306"/>
    <x v="11"/>
    <s v="Caprice"/>
    <n v="2009"/>
    <n v="16"/>
    <s v="Saudi"/>
    <s v="White"/>
    <s v="Full"/>
    <n v="6.2"/>
    <s v="Gas"/>
    <x v="0"/>
    <n v="200"/>
    <s v="Jeddah"/>
    <x v="3"/>
    <n v="70000"/>
    <n v="58000"/>
    <n v="60000"/>
  </r>
  <r>
    <n v="5307"/>
    <x v="3"/>
    <s v="Taurus"/>
    <n v="2013"/>
    <n v="12"/>
    <s v="Saudi"/>
    <s v="White"/>
    <s v="Semi Full"/>
    <n v="3.5"/>
    <s v="Gas"/>
    <x v="0"/>
    <n v="177000"/>
    <s v="Dammam"/>
    <x v="1"/>
    <n v="70000"/>
    <n v="58000"/>
    <n v="55000"/>
  </r>
  <r>
    <n v="5308"/>
    <x v="0"/>
    <s v="Cressida"/>
    <n v="1994"/>
    <n v="31"/>
    <s v="Saudi"/>
    <s v="White"/>
    <s v="Standard"/>
    <n v="4"/>
    <s v="Gas"/>
    <x v="1"/>
    <n v="277000"/>
    <s v="Al-Medina"/>
    <x v="2"/>
    <n v="11000"/>
    <n v="58000"/>
    <n v="65000"/>
  </r>
  <r>
    <n v="5309"/>
    <x v="24"/>
    <s v="X"/>
    <n v="2012"/>
    <n v="13"/>
    <s v="Other"/>
    <s v="Grey"/>
    <s v="Full"/>
    <n v="3"/>
    <s v="Gas"/>
    <x v="0"/>
    <n v="294000"/>
    <s v="Jeddah"/>
    <x v="3"/>
    <n v="45000"/>
    <n v="58000"/>
    <n v="110000"/>
  </r>
  <r>
    <n v="5310"/>
    <x v="15"/>
    <s v="Symbol"/>
    <n v="2020"/>
    <n v="5"/>
    <s v="Saudi"/>
    <s v="White"/>
    <s v="Standard"/>
    <n v="1.6"/>
    <s v="Gas"/>
    <x v="0"/>
    <n v="27000"/>
    <s v="Jeddah"/>
    <x v="3"/>
    <n v="25000"/>
    <n v="58000"/>
    <n v="26000"/>
  </r>
  <r>
    <n v="5311"/>
    <x v="25"/>
    <s v="Pajero"/>
    <n v="2012"/>
    <n v="13"/>
    <s v="Saudi"/>
    <s v="White"/>
    <s v="Standard"/>
    <n v="3.8"/>
    <s v="Gas"/>
    <x v="0"/>
    <n v="88799"/>
    <s v="Riyadh"/>
    <x v="0"/>
    <n v="41500"/>
    <n v="58000"/>
    <n v="54000"/>
  </r>
  <r>
    <n v="5312"/>
    <x v="3"/>
    <s v="Victoria"/>
    <n v="2010"/>
    <n v="15"/>
    <s v="Saudi"/>
    <s v="Blue"/>
    <s v="Semi Full"/>
    <n v="3.5"/>
    <s v="Gas"/>
    <x v="0"/>
    <n v="280000"/>
    <s v="Riyadh"/>
    <x v="0"/>
    <n v="26000"/>
    <n v="58000"/>
    <n v="55000"/>
  </r>
  <r>
    <n v="5313"/>
    <x v="18"/>
    <s v="G80"/>
    <n v="2017"/>
    <n v="8"/>
    <s v="Gulf Arabic"/>
    <s v="Black"/>
    <s v="Full"/>
    <n v="3.8"/>
    <s v="Gas"/>
    <x v="0"/>
    <n v="66000"/>
    <s v="Riyadh"/>
    <x v="0"/>
    <n v="119000"/>
    <n v="58000"/>
    <n v="88000"/>
  </r>
  <r>
    <n v="5314"/>
    <x v="0"/>
    <s v="Hilux"/>
    <n v="2020"/>
    <n v="5"/>
    <s v="Saudi"/>
    <s v="White"/>
    <s v="Full"/>
    <n v="2.4"/>
    <s v="Gas"/>
    <x v="1"/>
    <n v="34000"/>
    <s v="Aseer"/>
    <x v="4"/>
    <n v="120000"/>
    <n v="58000"/>
    <n v="65000"/>
  </r>
  <r>
    <n v="5315"/>
    <x v="6"/>
    <s v="CX9"/>
    <n v="2019"/>
    <n v="6"/>
    <s v="Saudi"/>
    <s v="Another Color"/>
    <s v="Full"/>
    <n v="2.5"/>
    <s v="Gas"/>
    <x v="0"/>
    <n v="33501"/>
    <s v="Jeddah"/>
    <x v="3"/>
    <n v="127000"/>
    <n v="58000"/>
    <n v="56000"/>
  </r>
  <r>
    <n v="5316"/>
    <x v="7"/>
    <s v="C"/>
    <n v="2015"/>
    <n v="10"/>
    <s v="Other"/>
    <s v="Grey"/>
    <s v="Semi Full"/>
    <n v="2"/>
    <s v="Gas"/>
    <x v="0"/>
    <n v="187000"/>
    <s v="Riyadh"/>
    <x v="0"/>
    <n v="94000"/>
    <n v="58000"/>
    <n v="145000"/>
  </r>
  <r>
    <n v="5317"/>
    <x v="4"/>
    <s v="KICKS"/>
    <n v="2019"/>
    <n v="6"/>
    <s v="Saudi"/>
    <s v="Another Color"/>
    <s v="Full"/>
    <n v="2.4"/>
    <s v="Gas"/>
    <x v="0"/>
    <n v="87000"/>
    <s v="Dammam"/>
    <x v="1"/>
    <n v="55000"/>
    <n v="58000"/>
    <n v="36500"/>
  </r>
  <r>
    <n v="5318"/>
    <x v="0"/>
    <s v="Camry"/>
    <n v="2019"/>
    <n v="6"/>
    <s v="Saudi"/>
    <s v="White"/>
    <s v="Standard"/>
    <n v="2.5"/>
    <s v="Gas"/>
    <x v="0"/>
    <n v="48000"/>
    <s v="Qassim"/>
    <x v="6"/>
    <n v="85000"/>
    <n v="58000"/>
    <n v="65000"/>
  </r>
  <r>
    <n v="5319"/>
    <x v="10"/>
    <s v="Tucson"/>
    <n v="2018"/>
    <n v="7"/>
    <s v="Saudi"/>
    <s v="Another Color"/>
    <s v="Standard"/>
    <n v="2"/>
    <s v="Gas"/>
    <x v="0"/>
    <n v="85000"/>
    <s v="Jeddah"/>
    <x v="3"/>
    <n v="65000"/>
    <n v="58000"/>
    <n v="42000"/>
  </r>
  <r>
    <n v="5320"/>
    <x v="0"/>
    <s v="Land Cruiser"/>
    <n v="2008"/>
    <n v="17"/>
    <s v="Saudi"/>
    <s v="White"/>
    <s v="Full"/>
    <n v="5.7"/>
    <s v="Gas"/>
    <x v="0"/>
    <n v="476000"/>
    <s v="Dammam"/>
    <x v="1"/>
    <n v="68000"/>
    <n v="58000"/>
    <n v="65000"/>
  </r>
  <r>
    <n v="5321"/>
    <x v="0"/>
    <s v="Land Cruiser"/>
    <n v="2020"/>
    <n v="5"/>
    <s v="Saudi"/>
    <s v="White"/>
    <s v="Full"/>
    <n v="5.7"/>
    <s v="Gas"/>
    <x v="0"/>
    <n v="30000"/>
    <s v="Dammam"/>
    <x v="1"/>
    <n v="305000"/>
    <n v="58000"/>
    <n v="65000"/>
  </r>
  <r>
    <n v="5322"/>
    <x v="10"/>
    <s v="Elantra"/>
    <n v="2018"/>
    <n v="7"/>
    <s v="Saudi"/>
    <s v="White"/>
    <s v="Standard"/>
    <n v="2"/>
    <s v="Gas"/>
    <x v="0"/>
    <n v="22640"/>
    <s v="Najran"/>
    <x v="12"/>
    <n v="1158"/>
    <n v="58000"/>
    <n v="42000"/>
  </r>
  <r>
    <n v="5323"/>
    <x v="10"/>
    <s v="Accent"/>
    <n v="2017"/>
    <n v="8"/>
    <s v="Saudi"/>
    <s v="White"/>
    <s v="Semi Full"/>
    <n v="1.6"/>
    <s v="Gas"/>
    <x v="0"/>
    <n v="103461"/>
    <s v="Riyadh"/>
    <x v="0"/>
    <n v="30000"/>
    <n v="58000"/>
    <n v="42000"/>
  </r>
  <r>
    <n v="5324"/>
    <x v="0"/>
    <s v="Innova"/>
    <n v="2018"/>
    <n v="7"/>
    <s v="Saudi"/>
    <s v="Grey"/>
    <s v="Full"/>
    <n v="2.7"/>
    <s v="Gas"/>
    <x v="0"/>
    <n v="149000"/>
    <s v="Dammam"/>
    <x v="1"/>
    <n v="68000"/>
    <n v="58000"/>
    <n v="65000"/>
  </r>
  <r>
    <n v="5325"/>
    <x v="0"/>
    <s v="FJ"/>
    <n v="2017"/>
    <n v="8"/>
    <s v="Gulf Arabic"/>
    <s v="Grey"/>
    <s v="Full"/>
    <n v="1.6"/>
    <s v="Gas"/>
    <x v="0"/>
    <n v="74658"/>
    <s v="Riyadh"/>
    <x v="0"/>
    <n v="135000"/>
    <n v="58000"/>
    <n v="65000"/>
  </r>
  <r>
    <n v="5326"/>
    <x v="25"/>
    <s v="Pajero"/>
    <n v="2016"/>
    <n v="9"/>
    <s v="Gulf Arabic"/>
    <s v="White"/>
    <s v="Semi Full"/>
    <n v="6"/>
    <s v="Gas"/>
    <x v="0"/>
    <n v="200000"/>
    <s v="Qassim"/>
    <x v="6"/>
    <n v="53000"/>
    <n v="58000"/>
    <n v="54000"/>
  </r>
  <r>
    <n v="5327"/>
    <x v="4"/>
    <s v="Navara"/>
    <n v="2014"/>
    <n v="11"/>
    <s v="Gulf Arabic"/>
    <s v="White"/>
    <s v="Full"/>
    <n v="2.5"/>
    <s v="Gas"/>
    <x v="0"/>
    <n v="167"/>
    <s v="Aseer"/>
    <x v="4"/>
    <n v="35000"/>
    <n v="58000"/>
    <n v="36500"/>
  </r>
  <r>
    <n v="5328"/>
    <x v="10"/>
    <s v="Elantra"/>
    <n v="2015"/>
    <n v="10"/>
    <s v="Saudi"/>
    <s v="Grey"/>
    <s v="Full"/>
    <n v="2"/>
    <s v="Gas"/>
    <x v="0"/>
    <n v="169"/>
    <s v="Aseer"/>
    <x v="4"/>
    <n v="30000"/>
    <n v="58000"/>
    <n v="42000"/>
  </r>
  <r>
    <n v="5329"/>
    <x v="23"/>
    <s v="A8"/>
    <n v="2015"/>
    <n v="10"/>
    <s v="Saudi"/>
    <s v="Brown"/>
    <s v="Full"/>
    <n v="3"/>
    <s v="Gas"/>
    <x v="0"/>
    <n v="85000"/>
    <s v="Makkah"/>
    <x v="3"/>
    <n v="180000"/>
    <n v="58000"/>
    <n v="91000"/>
  </r>
  <r>
    <n v="5330"/>
    <x v="10"/>
    <s v="Elantra"/>
    <n v="2019"/>
    <n v="6"/>
    <s v="Saudi"/>
    <s v="White"/>
    <s v="Standard"/>
    <n v="1.6"/>
    <s v="Gas"/>
    <x v="0"/>
    <n v="120496"/>
    <s v="Riyadh"/>
    <x v="0"/>
    <n v="40800"/>
    <n v="58000"/>
    <n v="42000"/>
  </r>
  <r>
    <n v="5331"/>
    <x v="4"/>
    <s v="Sunny"/>
    <n v="2017"/>
    <n v="8"/>
    <s v="Saudi"/>
    <s v="White"/>
    <s v="Standard"/>
    <n v="1.5"/>
    <s v="Gas"/>
    <x v="0"/>
    <n v="145161"/>
    <s v="Riyadh"/>
    <x v="0"/>
    <n v="27000"/>
    <n v="58000"/>
    <n v="36500"/>
  </r>
  <r>
    <n v="5332"/>
    <x v="25"/>
    <s v="Pajero"/>
    <n v="2012"/>
    <n v="13"/>
    <s v="Saudi"/>
    <s v="White"/>
    <s v="Standard"/>
    <n v="3.8"/>
    <s v="Gas"/>
    <x v="0"/>
    <n v="85175"/>
    <s v="Riyadh"/>
    <x v="0"/>
    <n v="41500"/>
    <n v="58000"/>
    <n v="54000"/>
  </r>
  <r>
    <n v="5333"/>
    <x v="1"/>
    <s v="RX"/>
    <n v="2017"/>
    <n v="8"/>
    <s v="Gulf Arabic"/>
    <s v="Black"/>
    <s v="Full"/>
    <n v="3.5"/>
    <s v="Gas"/>
    <x v="0"/>
    <n v="59000"/>
    <s v="Riyadh"/>
    <x v="0"/>
    <n v="188000"/>
    <n v="58000"/>
    <n v="142000"/>
  </r>
  <r>
    <n v="5334"/>
    <x v="11"/>
    <s v="Tahoe"/>
    <n v="2003"/>
    <n v="22"/>
    <s v="Gulf Arabic"/>
    <s v="Black"/>
    <s v="Full"/>
    <n v="5.3"/>
    <s v="Gas"/>
    <x v="0"/>
    <n v="45000"/>
    <s v="Riyadh"/>
    <x v="0"/>
    <n v="18000"/>
    <n v="58000"/>
    <n v="60000"/>
  </r>
  <r>
    <n v="5335"/>
    <x v="1"/>
    <s v="LS"/>
    <n v="2003"/>
    <n v="22"/>
    <s v="Other"/>
    <s v="Bronze"/>
    <s v="Full"/>
    <n v="4.5999999999999996"/>
    <s v="Gas"/>
    <x v="0"/>
    <n v="1869"/>
    <s v="Riyadh"/>
    <x v="0"/>
    <n v="22000"/>
    <n v="58000"/>
    <n v="142000"/>
  </r>
  <r>
    <n v="5336"/>
    <x v="0"/>
    <s v="Land Cruiser Pickup"/>
    <n v="2012"/>
    <n v="13"/>
    <s v="Gulf Arabic"/>
    <s v="Brown"/>
    <s v="Semi Full"/>
    <n v="4"/>
    <s v="Gas"/>
    <x v="1"/>
    <n v="333000"/>
    <s v="Riyadh"/>
    <x v="0"/>
    <n v="65000"/>
    <n v="58000"/>
    <n v="65000"/>
  </r>
  <r>
    <n v="5337"/>
    <x v="3"/>
    <s v="Marquis"/>
    <n v="2008"/>
    <n v="17"/>
    <s v="Other"/>
    <s v="Blue"/>
    <s v="Full"/>
    <n v="9"/>
    <s v="Gas"/>
    <x v="0"/>
    <n v="115"/>
    <s v="Riyadh"/>
    <x v="0"/>
    <n v="17000"/>
    <n v="58000"/>
    <n v="55000"/>
  </r>
  <r>
    <n v="5338"/>
    <x v="6"/>
    <n v="6"/>
    <n v="2016"/>
    <n v="9"/>
    <s v="Other"/>
    <s v="Blue"/>
    <s v="Semi Full"/>
    <n v="2.5"/>
    <s v="Gas"/>
    <x v="0"/>
    <n v="216000"/>
    <s v="Riyadh"/>
    <x v="0"/>
    <n v="40000"/>
    <n v="58000"/>
    <n v="56000"/>
  </r>
  <r>
    <n v="5339"/>
    <x v="7"/>
    <s v="S"/>
    <n v="2013"/>
    <n v="12"/>
    <s v="Gulf Arabic"/>
    <s v="Brown"/>
    <s v="Semi Full"/>
    <n v="3"/>
    <s v="Gas"/>
    <x v="0"/>
    <n v="130000"/>
    <s v="Riyadh"/>
    <x v="0"/>
    <n v="115000"/>
    <n v="58000"/>
    <n v="145000"/>
  </r>
  <r>
    <n v="5340"/>
    <x v="15"/>
    <s v="Logan"/>
    <n v="2014"/>
    <n v="11"/>
    <s v="Saudi"/>
    <s v="Silver"/>
    <s v="Semi Full"/>
    <n v="1.6"/>
    <s v="Gas"/>
    <x v="1"/>
    <n v="210"/>
    <s v="Riyadh"/>
    <x v="0"/>
    <n v="10000"/>
    <n v="58000"/>
    <n v="26000"/>
  </r>
  <r>
    <n v="5341"/>
    <x v="0"/>
    <s v="Land Cruiser 70"/>
    <n v="2012"/>
    <n v="13"/>
    <s v="Saudi"/>
    <s v="Another Color"/>
    <s v="Semi Full"/>
    <n v="4"/>
    <s v="Gas"/>
    <x v="1"/>
    <n v="327193"/>
    <s v="Riyadh"/>
    <x v="0"/>
    <n v="75000"/>
    <n v="58000"/>
    <n v="65000"/>
  </r>
  <r>
    <n v="5342"/>
    <x v="8"/>
    <s v="Cadenza"/>
    <n v="2019"/>
    <n v="6"/>
    <s v="Saudi"/>
    <s v="Brown"/>
    <s v="Standard"/>
    <n v="3.3"/>
    <s v="Gas"/>
    <x v="0"/>
    <n v="73000"/>
    <s v="Riyadh"/>
    <x v="0"/>
    <n v="65000"/>
    <n v="58000"/>
    <n v="40000"/>
  </r>
  <r>
    <n v="5343"/>
    <x v="21"/>
    <s v="Charger"/>
    <n v="2018"/>
    <n v="7"/>
    <s v="Saudi"/>
    <s v="Red"/>
    <s v="Standard"/>
    <n v="3.6"/>
    <s v="Gas"/>
    <x v="0"/>
    <n v="79000"/>
    <s v="Riyadh"/>
    <x v="0"/>
    <n v="79000"/>
    <n v="58000"/>
    <n v="71000"/>
  </r>
  <r>
    <n v="5344"/>
    <x v="0"/>
    <s v="Furniture"/>
    <n v="2011"/>
    <n v="14"/>
    <s v="Saudi"/>
    <s v="Another Color"/>
    <s v="Standard"/>
    <n v="2.7"/>
    <s v="Gas"/>
    <x v="0"/>
    <n v="325"/>
    <s v="Riyadh"/>
    <x v="0"/>
    <n v="32000"/>
    <n v="58000"/>
    <n v="65000"/>
  </r>
  <r>
    <n v="5345"/>
    <x v="3"/>
    <s v="Victoria"/>
    <n v="2010"/>
    <n v="15"/>
    <s v="Saudi"/>
    <s v="Bronze"/>
    <s v="Standard"/>
    <n v="4.5999999999999996"/>
    <s v="Gas"/>
    <x v="0"/>
    <n v="267488"/>
    <s v="Riyadh"/>
    <x v="0"/>
    <n v="32000"/>
    <n v="58000"/>
    <n v="55000"/>
  </r>
  <r>
    <n v="5346"/>
    <x v="1"/>
    <s v="GS"/>
    <n v="2014"/>
    <n v="11"/>
    <s v="Saudi"/>
    <s v="Another Color"/>
    <s v="Full"/>
    <n v="3.5"/>
    <s v="Gas"/>
    <x v="0"/>
    <n v="124000"/>
    <s v="Riyadh"/>
    <x v="0"/>
    <n v="136000"/>
    <n v="58000"/>
    <n v="142000"/>
  </r>
  <r>
    <n v="5347"/>
    <x v="10"/>
    <s v="Elantra"/>
    <n v="2019"/>
    <n v="6"/>
    <s v="Saudi"/>
    <s v="Silver"/>
    <s v="Semi Full"/>
    <n v="2"/>
    <s v="Gas"/>
    <x v="0"/>
    <n v="41912"/>
    <s v="Riyadh"/>
    <x v="0"/>
    <n v="59500"/>
    <n v="58000"/>
    <n v="42000"/>
  </r>
  <r>
    <n v="5348"/>
    <x v="10"/>
    <s v="Accent"/>
    <n v="2020"/>
    <n v="5"/>
    <s v="Saudi"/>
    <s v="Silver"/>
    <s v="Standard"/>
    <n v="1.4"/>
    <s v="Gas"/>
    <x v="0"/>
    <n v="22550"/>
    <s v="Riyadh"/>
    <x v="0"/>
    <n v="41500"/>
    <n v="58000"/>
    <n v="42000"/>
  </r>
  <r>
    <n v="5349"/>
    <x v="10"/>
    <s v="Tucson"/>
    <n v="2016"/>
    <n v="9"/>
    <s v="Saudi"/>
    <s v="Blue"/>
    <s v="Semi Full"/>
    <n v="2"/>
    <s v="Gas"/>
    <x v="0"/>
    <n v="200000"/>
    <s v="Riyadh"/>
    <x v="0"/>
    <n v="39000"/>
    <n v="58000"/>
    <n v="42000"/>
  </r>
  <r>
    <n v="5350"/>
    <x v="5"/>
    <s v="Yukon"/>
    <n v="1995"/>
    <n v="30"/>
    <s v="Gulf Arabic"/>
    <s v="Green"/>
    <s v="Semi Full"/>
    <n v="5.3"/>
    <s v="Gas"/>
    <x v="0"/>
    <n v="275000"/>
    <s v="Al-Ahsa"/>
    <x v="1"/>
    <n v="18000"/>
    <n v="58000"/>
    <n v="72000"/>
  </r>
  <r>
    <n v="5351"/>
    <x v="13"/>
    <s v="Accord"/>
    <n v="2016"/>
    <n v="9"/>
    <s v="Gulf Arabic"/>
    <s v="White"/>
    <s v="Full"/>
    <n v="1.6"/>
    <s v="Gas"/>
    <x v="0"/>
    <n v="81000"/>
    <s v="Al-Ahsa"/>
    <x v="1"/>
    <n v="63000"/>
    <n v="58000"/>
    <n v="60500"/>
  </r>
  <r>
    <n v="5352"/>
    <x v="0"/>
    <s v="Furniture"/>
    <n v="2012"/>
    <n v="13"/>
    <s v="Saudi"/>
    <s v="White"/>
    <s v="Full"/>
    <n v="2.7"/>
    <s v="Gas"/>
    <x v="0"/>
    <n v="213"/>
    <s v="Taef"/>
    <x v="3"/>
    <n v="58000"/>
    <n v="58000"/>
    <n v="65000"/>
  </r>
  <r>
    <n v="5353"/>
    <x v="15"/>
    <s v="Megane"/>
    <n v="2020"/>
    <n v="5"/>
    <s v="Gulf Arabic"/>
    <s v="White"/>
    <s v="Standard"/>
    <n v="1.6"/>
    <s v="Gas"/>
    <x v="0"/>
    <n v="6400"/>
    <s v="Jeddah"/>
    <x v="3"/>
    <n v="42000"/>
    <n v="58000"/>
    <n v="26000"/>
  </r>
  <r>
    <n v="5354"/>
    <x v="25"/>
    <s v="Pajero"/>
    <n v="2012"/>
    <n v="13"/>
    <s v="Saudi"/>
    <s v="White"/>
    <s v="Semi Full"/>
    <n v="3"/>
    <s v="Gas"/>
    <x v="0"/>
    <n v="360000"/>
    <s v="Riyadh"/>
    <x v="0"/>
    <n v="24000"/>
    <n v="58000"/>
    <n v="54000"/>
  </r>
  <r>
    <n v="5355"/>
    <x v="0"/>
    <s v="Furniture"/>
    <n v="2013"/>
    <n v="12"/>
    <s v="Other"/>
    <s v="Silver"/>
    <s v="Semi Full"/>
    <n v="2.4"/>
    <s v="Gas"/>
    <x v="0"/>
    <n v="170000"/>
    <s v="Riyadh"/>
    <x v="0"/>
    <n v="55000"/>
    <n v="58000"/>
    <n v="65000"/>
  </r>
  <r>
    <n v="5356"/>
    <x v="55"/>
    <s v="Fabia"/>
    <n v="2007"/>
    <n v="18"/>
    <s v="Saudi"/>
    <s v="Red"/>
    <s v="Standard"/>
    <n v="1.2"/>
    <s v="Gas"/>
    <x v="1"/>
    <n v="219000"/>
    <s v="Riyadh"/>
    <x v="0"/>
    <n v="6000"/>
    <n v="58000"/>
    <n v="10500"/>
  </r>
  <r>
    <n v="5357"/>
    <x v="0"/>
    <s v="FJ"/>
    <n v="2013"/>
    <n v="12"/>
    <s v="Saudi"/>
    <s v="Bronze"/>
    <s v="Semi Full"/>
    <n v="1"/>
    <s v="Gas"/>
    <x v="0"/>
    <n v="154000"/>
    <s v="Riyadh"/>
    <x v="0"/>
    <n v="77000"/>
    <n v="58000"/>
    <n v="65000"/>
  </r>
  <r>
    <n v="5358"/>
    <x v="13"/>
    <s v="Accord"/>
    <n v="2016"/>
    <n v="9"/>
    <s v="Saudi"/>
    <s v="Brown"/>
    <s v="Full"/>
    <n v="1"/>
    <s v="Gas"/>
    <x v="0"/>
    <n v="116000"/>
    <s v="Riyadh"/>
    <x v="0"/>
    <n v="62000"/>
    <n v="58000"/>
    <n v="60500"/>
  </r>
  <r>
    <n v="5359"/>
    <x v="42"/>
    <n v="3008"/>
    <n v="2018"/>
    <n v="7"/>
    <s v="Saudi"/>
    <s v="Brown"/>
    <s v="Full"/>
    <n v="1"/>
    <s v="Gas"/>
    <x v="0"/>
    <n v="30000"/>
    <s v="Riyadh"/>
    <x v="0"/>
    <n v="79000"/>
    <n v="58000"/>
    <n v="23500"/>
  </r>
  <r>
    <n v="5360"/>
    <x v="0"/>
    <s v="Land Cruiser"/>
    <n v="2003"/>
    <n v="22"/>
    <s v="Saudi"/>
    <s v="Golden"/>
    <s v="Full"/>
    <n v="4.5999999999999996"/>
    <s v="Gas"/>
    <x v="0"/>
    <n v="629000"/>
    <s v="Riyadh"/>
    <x v="0"/>
    <n v="40000"/>
    <n v="58000"/>
    <n v="65000"/>
  </r>
  <r>
    <n v="5361"/>
    <x v="13"/>
    <s v="Accord"/>
    <n v="2017"/>
    <n v="8"/>
    <s v="Saudi"/>
    <s v="Navy"/>
    <s v="Semi Full"/>
    <n v="2.4"/>
    <s v="Gas"/>
    <x v="0"/>
    <n v="223000"/>
    <s v="Riyadh"/>
    <x v="0"/>
    <n v="75000"/>
    <n v="58000"/>
    <n v="60500"/>
  </r>
  <r>
    <n v="5362"/>
    <x v="0"/>
    <s v="Prado"/>
    <n v="2014"/>
    <n v="11"/>
    <s v="Saudi"/>
    <s v="Another Color"/>
    <s v="Full"/>
    <n v="4"/>
    <s v="Gas"/>
    <x v="0"/>
    <n v="314000"/>
    <s v="Riyadh"/>
    <x v="0"/>
    <n v="95000"/>
    <n v="58000"/>
    <n v="65000"/>
  </r>
  <r>
    <n v="5363"/>
    <x v="0"/>
    <s v="Prado"/>
    <n v="2017"/>
    <n v="8"/>
    <s v="Saudi"/>
    <s v="Another Color"/>
    <s v="Semi Full"/>
    <n v="2.7"/>
    <s v="Gas"/>
    <x v="0"/>
    <n v="175000"/>
    <s v="Riyadh"/>
    <x v="0"/>
    <n v="108000"/>
    <n v="58000"/>
    <n v="65000"/>
  </r>
  <r>
    <n v="5364"/>
    <x v="16"/>
    <s v="XF"/>
    <n v="2009"/>
    <n v="16"/>
    <s v="Saudi"/>
    <s v="Another Color"/>
    <s v="Semi Full"/>
    <n v="6"/>
    <s v="Gas"/>
    <x v="0"/>
    <n v="50000"/>
    <s v="Riyadh"/>
    <x v="0"/>
    <n v="35000"/>
    <n v="58000"/>
    <n v="155000"/>
  </r>
  <r>
    <n v="5365"/>
    <x v="10"/>
    <s v="Accent"/>
    <n v="2020"/>
    <n v="5"/>
    <s v="Saudi"/>
    <s v="Grey"/>
    <s v="Standard"/>
    <n v="1.4"/>
    <s v="Gas"/>
    <x v="0"/>
    <n v="25234"/>
    <s v="Riyadh"/>
    <x v="0"/>
    <n v="44000"/>
    <n v="58000"/>
    <n v="42000"/>
  </r>
  <r>
    <n v="5366"/>
    <x v="10"/>
    <s v="Accent"/>
    <n v="2018"/>
    <n v="7"/>
    <s v="Saudi"/>
    <s v="Silver"/>
    <s v="Standard"/>
    <n v="1.4"/>
    <s v="Gas"/>
    <x v="0"/>
    <n v="76000"/>
    <s v="Riyadh"/>
    <x v="0"/>
    <n v="37500"/>
    <n v="58000"/>
    <n v="42000"/>
  </r>
  <r>
    <n v="5367"/>
    <x v="0"/>
    <s v="Land Cruiser Pickup"/>
    <n v="2014"/>
    <n v="11"/>
    <s v="Saudi"/>
    <s v="Bronze"/>
    <s v="Standard"/>
    <n v="6"/>
    <s v="Gas"/>
    <x v="1"/>
    <n v="192000"/>
    <s v="Al-Medina"/>
    <x v="2"/>
    <n v="73000"/>
    <n v="58000"/>
    <n v="65000"/>
  </r>
  <r>
    <n v="5368"/>
    <x v="11"/>
    <s v="Cruze"/>
    <n v="2015"/>
    <n v="10"/>
    <s v="Saudi"/>
    <s v="Silver"/>
    <s v="Standard"/>
    <n v="1.6"/>
    <s v="Gas"/>
    <x v="0"/>
    <n v="119000"/>
    <s v="Dammam"/>
    <x v="1"/>
    <n v="27500"/>
    <n v="58000"/>
    <n v="60000"/>
  </r>
  <r>
    <n v="5369"/>
    <x v="21"/>
    <s v="Charger"/>
    <n v="2010"/>
    <n v="15"/>
    <s v="Saudi"/>
    <s v="White"/>
    <s v="Standard"/>
    <n v="5.7"/>
    <s v="Gas"/>
    <x v="0"/>
    <n v="240000"/>
    <s v="Riyadh"/>
    <x v="0"/>
    <n v="25000"/>
    <n v="58000"/>
    <n v="71000"/>
  </r>
  <r>
    <n v="5370"/>
    <x v="11"/>
    <s v="Camaro"/>
    <n v="2017"/>
    <n v="8"/>
    <s v="Other"/>
    <s v="Red"/>
    <s v="Full"/>
    <n v="6.2"/>
    <s v="Gas"/>
    <x v="0"/>
    <n v="116000"/>
    <s v="Dammam"/>
    <x v="1"/>
    <n v="129000"/>
    <n v="58000"/>
    <n v="60000"/>
  </r>
  <r>
    <n v="5371"/>
    <x v="11"/>
    <s v="Impala"/>
    <n v="2018"/>
    <n v="7"/>
    <s v="Saudi"/>
    <s v="Silver"/>
    <s v="Standard"/>
    <n v="3.6"/>
    <s v="Gas"/>
    <x v="0"/>
    <n v="75000"/>
    <s v="Riyadh"/>
    <x v="0"/>
    <n v="64000"/>
    <n v="58000"/>
    <n v="60000"/>
  </r>
  <r>
    <n v="5372"/>
    <x v="0"/>
    <s v="Camry"/>
    <n v="2020"/>
    <n v="5"/>
    <s v="Saudi"/>
    <s v="Brown"/>
    <s v="Standard"/>
    <n v="2.5"/>
    <s v="Gas"/>
    <x v="0"/>
    <n v="37000"/>
    <s v="Riyadh"/>
    <x v="0"/>
    <n v="80000"/>
    <n v="58000"/>
    <n v="65000"/>
  </r>
  <r>
    <n v="5373"/>
    <x v="7"/>
    <s v="C"/>
    <n v="2015"/>
    <n v="10"/>
    <s v="Saudi"/>
    <s v="Red"/>
    <s v="Full"/>
    <n v="2"/>
    <s v="Gas"/>
    <x v="0"/>
    <n v="125000"/>
    <s v="Dammam"/>
    <x v="1"/>
    <n v="119000"/>
    <n v="58000"/>
    <n v="145000"/>
  </r>
  <r>
    <n v="5374"/>
    <x v="0"/>
    <s v="Hiace"/>
    <n v="2016"/>
    <n v="9"/>
    <s v="Saudi"/>
    <s v="White"/>
    <s v="Standard"/>
    <n v="2.7"/>
    <s v="Gas"/>
    <x v="1"/>
    <n v="350000"/>
    <s v="Dammam"/>
    <x v="1"/>
    <n v="60000"/>
    <n v="58000"/>
    <n v="65000"/>
  </r>
  <r>
    <n v="5375"/>
    <x v="1"/>
    <s v="GS"/>
    <n v="2018"/>
    <n v="7"/>
    <s v="Gulf Arabic"/>
    <s v="White"/>
    <s v="Full"/>
    <n v="5"/>
    <s v="Gas"/>
    <x v="0"/>
    <n v="95000"/>
    <s v="Riyadh"/>
    <x v="0"/>
    <n v="250000"/>
    <n v="58000"/>
    <n v="142000"/>
  </r>
  <r>
    <n v="5376"/>
    <x v="4"/>
    <s v="Patrol"/>
    <n v="2015"/>
    <n v="10"/>
    <s v="Saudi"/>
    <s v="Another Color"/>
    <s v="Full"/>
    <n v="5.6"/>
    <s v="Gas"/>
    <x v="0"/>
    <n v="228000"/>
    <s v="Riyadh"/>
    <x v="0"/>
    <n v="130000"/>
    <n v="58000"/>
    <n v="36500"/>
  </r>
  <r>
    <n v="5377"/>
    <x v="10"/>
    <s v="Tucson"/>
    <n v="2016"/>
    <n v="9"/>
    <s v="Saudi"/>
    <s v="White"/>
    <s v="Standard"/>
    <n v="2"/>
    <s v="Gas"/>
    <x v="0"/>
    <n v="155000"/>
    <s v="Dammam"/>
    <x v="1"/>
    <n v="45000"/>
    <n v="58000"/>
    <n v="42000"/>
  </r>
  <r>
    <n v="5378"/>
    <x v="0"/>
    <s v="Land Cruiser"/>
    <n v="2015"/>
    <n v="10"/>
    <s v="Saudi"/>
    <s v="White"/>
    <s v="Full"/>
    <n v="4.7"/>
    <s v="Gas"/>
    <x v="0"/>
    <n v="137000"/>
    <s v="Al-Ahsa"/>
    <x v="1"/>
    <n v="150000"/>
    <n v="58000"/>
    <n v="65000"/>
  </r>
  <r>
    <n v="5379"/>
    <x v="1"/>
    <s v="IS"/>
    <n v="2016"/>
    <n v="9"/>
    <s v="Other"/>
    <s v="White"/>
    <s v="Full"/>
    <n v="3.5"/>
    <s v="Gas"/>
    <x v="0"/>
    <n v="96000"/>
    <s v="Dammam"/>
    <x v="1"/>
    <n v="108000"/>
    <n v="58000"/>
    <n v="142000"/>
  </r>
  <r>
    <n v="5380"/>
    <x v="3"/>
    <s v="Taurus"/>
    <n v="2016"/>
    <n v="9"/>
    <s v="Other"/>
    <s v="Another Color"/>
    <s v="Full"/>
    <n v="3.5"/>
    <s v="Gas"/>
    <x v="0"/>
    <n v="123000"/>
    <s v="Dammam"/>
    <x v="1"/>
    <n v="77000"/>
    <n v="58000"/>
    <n v="55000"/>
  </r>
  <r>
    <n v="5381"/>
    <x v="3"/>
    <s v="Taurus"/>
    <n v="2015"/>
    <n v="10"/>
    <s v="Other"/>
    <s v="Grey"/>
    <s v="Full"/>
    <n v="3.5"/>
    <s v="Gas"/>
    <x v="0"/>
    <n v="100000"/>
    <s v="Dammam"/>
    <x v="1"/>
    <n v="79000"/>
    <n v="58000"/>
    <n v="55000"/>
  </r>
  <r>
    <n v="5382"/>
    <x v="0"/>
    <s v="Furniture"/>
    <n v="2013"/>
    <n v="12"/>
    <s v="Saudi"/>
    <s v="White"/>
    <s v="Standard"/>
    <n v="4"/>
    <s v="Gas"/>
    <x v="0"/>
    <n v="248500"/>
    <s v="Riyadh"/>
    <x v="0"/>
    <n v="58000"/>
    <n v="58000"/>
    <n v="65000"/>
  </r>
  <r>
    <n v="5383"/>
    <x v="25"/>
    <s v="Pajero"/>
    <n v="2012"/>
    <n v="13"/>
    <s v="Saudi"/>
    <s v="White"/>
    <s v="Standard"/>
    <n v="3.8"/>
    <s v="Gas"/>
    <x v="0"/>
    <n v="91782"/>
    <s v="Riyadh"/>
    <x v="0"/>
    <n v="41500"/>
    <n v="58000"/>
    <n v="54000"/>
  </r>
  <r>
    <n v="5384"/>
    <x v="0"/>
    <s v="Avalon"/>
    <n v="2019"/>
    <n v="6"/>
    <s v="Gulf Arabic"/>
    <s v="Grey"/>
    <s v="Standard"/>
    <n v="3.2"/>
    <s v="Gas"/>
    <x v="0"/>
    <n v="44000"/>
    <s v="Riyadh"/>
    <x v="0"/>
    <n v="2093"/>
    <n v="58000"/>
    <n v="65000"/>
  </r>
  <r>
    <n v="5385"/>
    <x v="0"/>
    <s v="Yaris"/>
    <n v="2011"/>
    <n v="14"/>
    <s v="Saudi"/>
    <s v="Another Color"/>
    <s v="Standard"/>
    <n v="1.5"/>
    <s v="Gas"/>
    <x v="1"/>
    <n v="330000"/>
    <s v="Dammam"/>
    <x v="1"/>
    <n v="15000"/>
    <n v="58000"/>
    <n v="65000"/>
  </r>
  <r>
    <n v="5386"/>
    <x v="33"/>
    <s v="C300"/>
    <n v="2010"/>
    <n v="15"/>
    <s v="Other"/>
    <s v="Red"/>
    <s v="Full"/>
    <n v="5.7"/>
    <s v="Gas"/>
    <x v="0"/>
    <n v="100000"/>
    <s v="Riyadh"/>
    <x v="0"/>
    <n v="20000"/>
    <n v="58000"/>
    <n v="70000"/>
  </r>
  <r>
    <n v="5387"/>
    <x v="4"/>
    <s v="Patrol"/>
    <n v="2016"/>
    <n v="9"/>
    <s v="Saudi"/>
    <s v="White"/>
    <s v="Full"/>
    <n v="4.8"/>
    <s v="Gas"/>
    <x v="0"/>
    <n v="5448"/>
    <s v="Riyadh"/>
    <x v="0"/>
    <n v="90000"/>
    <n v="58000"/>
    <n v="36500"/>
  </r>
  <r>
    <n v="5388"/>
    <x v="2"/>
    <s v="Cherokee"/>
    <n v="2019"/>
    <n v="6"/>
    <s v="Other"/>
    <s v="White"/>
    <s v="Semi Full"/>
    <n v="2.4"/>
    <s v="Gas"/>
    <x v="0"/>
    <n v="55000"/>
    <s v="Riyadh"/>
    <x v="0"/>
    <n v="75000"/>
    <n v="58000"/>
    <n v="83000"/>
  </r>
  <r>
    <n v="5389"/>
    <x v="0"/>
    <s v="Furniture"/>
    <n v="2020"/>
    <n v="5"/>
    <s v="Saudi"/>
    <s v="White"/>
    <s v="Full"/>
    <n v="4"/>
    <s v="Gas"/>
    <x v="0"/>
    <n v="18000"/>
    <s v="Riyadh"/>
    <x v="0"/>
    <n v="128000"/>
    <n v="58000"/>
    <n v="65000"/>
  </r>
  <r>
    <n v="5390"/>
    <x v="31"/>
    <s v="Copper"/>
    <n v="2016"/>
    <n v="9"/>
    <s v="Gulf Arabic"/>
    <s v="Another Color"/>
    <s v="Semi Full"/>
    <n v="2"/>
    <s v="Gas"/>
    <x v="0"/>
    <n v="107000"/>
    <s v="Al-Ahsa"/>
    <x v="1"/>
    <n v="59000"/>
    <n v="58000"/>
    <n v="80000"/>
  </r>
  <r>
    <n v="5391"/>
    <x v="4"/>
    <s v="Maxima"/>
    <n v="2002"/>
    <n v="23"/>
    <s v="Other"/>
    <s v="Another Color"/>
    <s v="Full"/>
    <n v="3"/>
    <s v="Gas"/>
    <x v="0"/>
    <n v="340000"/>
    <s v="Jeddah"/>
    <x v="3"/>
    <n v="12000"/>
    <n v="58000"/>
    <n v="36500"/>
  </r>
  <r>
    <n v="5392"/>
    <x v="26"/>
    <s v="Range Rover"/>
    <n v="2016"/>
    <n v="9"/>
    <s v="Gulf Arabic"/>
    <s v="White"/>
    <s v="Full"/>
    <n v="5"/>
    <s v="Gas"/>
    <x v="0"/>
    <n v="56500"/>
    <s v="Dammam"/>
    <x v="1"/>
    <n v="320000"/>
    <n v="58000"/>
    <n v="242500"/>
  </r>
  <r>
    <n v="5393"/>
    <x v="0"/>
    <s v="Prado"/>
    <n v="2018"/>
    <n v="7"/>
    <s v="Gulf Arabic"/>
    <s v="White"/>
    <s v="Semi Full"/>
    <n v="4"/>
    <s v="Gas"/>
    <x v="0"/>
    <n v="179858"/>
    <s v="Riyadh"/>
    <x v="0"/>
    <n v="121500"/>
    <n v="58000"/>
    <n v="65000"/>
  </r>
  <r>
    <n v="5394"/>
    <x v="7"/>
    <s v="C"/>
    <n v="2018"/>
    <n v="7"/>
    <s v="Gulf Arabic"/>
    <s v="Silver"/>
    <s v="Full"/>
    <n v="2"/>
    <s v="Gas"/>
    <x v="0"/>
    <n v="57000"/>
    <s v="Dammam"/>
    <x v="1"/>
    <n v="175000"/>
    <n v="58000"/>
    <n v="145000"/>
  </r>
  <r>
    <n v="5395"/>
    <x v="33"/>
    <n v="300"/>
    <n v="2018"/>
    <n v="7"/>
    <s v="Saudi"/>
    <s v="Silver"/>
    <s v="Full"/>
    <n v="5.7"/>
    <s v="Gas"/>
    <x v="0"/>
    <n v="157000"/>
    <s v="Al-Ahsa"/>
    <x v="1"/>
    <n v="127000"/>
    <n v="58000"/>
    <n v="70000"/>
  </r>
  <r>
    <n v="5396"/>
    <x v="3"/>
    <s v="Flex"/>
    <n v="2014"/>
    <n v="11"/>
    <s v="Saudi"/>
    <s v="White"/>
    <s v="Standard"/>
    <n v="3.5"/>
    <s v="Gas"/>
    <x v="0"/>
    <n v="128500"/>
    <s v="Qassim"/>
    <x v="6"/>
    <n v="49000"/>
    <n v="58000"/>
    <n v="55000"/>
  </r>
  <r>
    <n v="5397"/>
    <x v="34"/>
    <s v="QX"/>
    <n v="2017"/>
    <n v="8"/>
    <s v="Gulf Arabic"/>
    <s v="Black"/>
    <s v="Standard"/>
    <n v="2"/>
    <s v="Gas"/>
    <x v="0"/>
    <n v="54000"/>
    <s v="Dammam"/>
    <x v="1"/>
    <n v="70000"/>
    <n v="58000"/>
    <n v="73500"/>
  </r>
  <r>
    <n v="5398"/>
    <x v="1"/>
    <s v="LX"/>
    <n v="2020"/>
    <n v="5"/>
    <s v="Gulf Arabic"/>
    <s v="Bronze"/>
    <s v="Full"/>
    <n v="5.7"/>
    <s v="Gas"/>
    <x v="0"/>
    <n v="9000"/>
    <s v="Dammam"/>
    <x v="1"/>
    <n v="423000"/>
    <n v="58000"/>
    <n v="142000"/>
  </r>
  <r>
    <n v="5399"/>
    <x v="5"/>
    <s v="Sierra"/>
    <n v="2013"/>
    <n v="12"/>
    <s v="Gulf Arabic"/>
    <s v="Silver"/>
    <s v="Standard"/>
    <n v="5.3"/>
    <s v="Gas"/>
    <x v="0"/>
    <n v="248000"/>
    <s v="Dammam"/>
    <x v="1"/>
    <n v="63000"/>
    <n v="58000"/>
    <n v="72000"/>
  </r>
  <r>
    <n v="5400"/>
    <x v="0"/>
    <s v="Prado"/>
    <n v="2009"/>
    <n v="16"/>
    <s v="Other"/>
    <s v="Silver"/>
    <s v="Full"/>
    <n v="4"/>
    <s v="Gas"/>
    <x v="1"/>
    <n v="300000"/>
    <s v="Jeddah"/>
    <x v="3"/>
    <n v="50000"/>
    <n v="58000"/>
    <n v="65000"/>
  </r>
  <r>
    <n v="5401"/>
    <x v="0"/>
    <s v="Innova"/>
    <n v="2018"/>
    <n v="7"/>
    <s v="Saudi"/>
    <s v="White"/>
    <s v="Standard"/>
    <n v="2.7"/>
    <s v="Gas"/>
    <x v="0"/>
    <n v="275916"/>
    <s v="Dammam"/>
    <x v="1"/>
    <n v="67000"/>
    <n v="58000"/>
    <n v="65000"/>
  </r>
  <r>
    <n v="5402"/>
    <x v="0"/>
    <s v="Corolla"/>
    <n v="2017"/>
    <n v="8"/>
    <s v="Saudi"/>
    <s v="Silver"/>
    <s v="Standard"/>
    <n v="1.6"/>
    <s v="Gas"/>
    <x v="0"/>
    <n v="100000"/>
    <s v="Dammam"/>
    <x v="1"/>
    <n v="44000"/>
    <n v="58000"/>
    <n v="65000"/>
  </r>
  <r>
    <n v="5403"/>
    <x v="4"/>
    <s v="Patrol"/>
    <n v="2016"/>
    <n v="9"/>
    <s v="Saudi"/>
    <s v="White"/>
    <s v="Standard"/>
    <n v="4.8"/>
    <s v="Gas"/>
    <x v="0"/>
    <n v="4700"/>
    <s v="Riyadh"/>
    <x v="0"/>
    <n v="88000"/>
    <n v="58000"/>
    <n v="36500"/>
  </r>
  <r>
    <n v="5404"/>
    <x v="1"/>
    <s v="IS"/>
    <n v="2016"/>
    <n v="9"/>
    <s v="Gulf Arabic"/>
    <s v="White"/>
    <s v="Full"/>
    <n v="3.5"/>
    <s v="Gas"/>
    <x v="0"/>
    <n v="89000"/>
    <s v="Dammam"/>
    <x v="1"/>
    <n v="128000"/>
    <n v="58000"/>
    <n v="142000"/>
  </r>
  <r>
    <n v="5405"/>
    <x v="0"/>
    <s v="Hilux"/>
    <n v="2017"/>
    <n v="8"/>
    <s v="Saudi"/>
    <s v="White"/>
    <s v="Semi Full"/>
    <n v="2.7"/>
    <s v="Gas"/>
    <x v="1"/>
    <n v="44000"/>
    <s v="Riyadh"/>
    <x v="0"/>
    <n v="78000"/>
    <n v="58000"/>
    <n v="65000"/>
  </r>
  <r>
    <n v="5406"/>
    <x v="25"/>
    <s v="Pajero"/>
    <n v="2012"/>
    <n v="13"/>
    <s v="Saudi"/>
    <s v="White"/>
    <s v="Standard"/>
    <n v="3.8"/>
    <s v="Gas"/>
    <x v="0"/>
    <n v="104330"/>
    <s v="Riyadh"/>
    <x v="0"/>
    <n v="41500"/>
    <n v="58000"/>
    <n v="54000"/>
  </r>
  <r>
    <n v="5407"/>
    <x v="10"/>
    <s v="Kona"/>
    <n v="2020"/>
    <n v="5"/>
    <s v="Saudi"/>
    <s v="White"/>
    <s v="Full"/>
    <n v="2"/>
    <s v="Gas"/>
    <x v="0"/>
    <n v="3109"/>
    <s v="Riyadh"/>
    <x v="0"/>
    <n v="89000"/>
    <n v="58000"/>
    <n v="42000"/>
  </r>
  <r>
    <n v="5408"/>
    <x v="1"/>
    <s v="GX"/>
    <n v="2015"/>
    <n v="10"/>
    <s v="Saudi"/>
    <s v="Golden"/>
    <s v="Full"/>
    <n v="4.5999999999999996"/>
    <s v="Gas"/>
    <x v="0"/>
    <n v="170000"/>
    <s v="Dammam"/>
    <x v="1"/>
    <n v="135000"/>
    <n v="58000"/>
    <n v="142000"/>
  </r>
  <r>
    <n v="5409"/>
    <x v="5"/>
    <s v="Sierra"/>
    <n v="2012"/>
    <n v="13"/>
    <s v="Saudi"/>
    <s v="Another Color"/>
    <s v="Standard"/>
    <n v="5.3"/>
    <s v="Gas"/>
    <x v="0"/>
    <n v="329000"/>
    <s v="Dammam"/>
    <x v="1"/>
    <n v="40000"/>
    <n v="58000"/>
    <n v="72000"/>
  </r>
  <r>
    <n v="5410"/>
    <x v="3"/>
    <s v="Mustang"/>
    <n v="2016"/>
    <n v="9"/>
    <s v="Gulf Arabic"/>
    <s v="Silver"/>
    <s v="Full"/>
    <n v="3.7"/>
    <s v="Gas"/>
    <x v="0"/>
    <n v="240000"/>
    <s v="Dammam"/>
    <x v="1"/>
    <n v="89000"/>
    <n v="58000"/>
    <n v="55000"/>
  </r>
  <r>
    <n v="5411"/>
    <x v="6"/>
    <s v="CX9"/>
    <n v="2017"/>
    <n v="8"/>
    <s v="Other"/>
    <s v="Grey"/>
    <s v="Full"/>
    <n v="3"/>
    <s v="Gas"/>
    <x v="0"/>
    <n v="93000"/>
    <s v="Dammam"/>
    <x v="1"/>
    <n v="111000"/>
    <n v="58000"/>
    <n v="56000"/>
  </r>
  <r>
    <n v="5412"/>
    <x v="3"/>
    <s v="F150"/>
    <n v="2013"/>
    <n v="12"/>
    <s v="Saudi"/>
    <s v="White"/>
    <s v="Standard"/>
    <n v="5"/>
    <s v="Gas"/>
    <x v="0"/>
    <n v="299000"/>
    <s v="Dammam"/>
    <x v="1"/>
    <n v="36000"/>
    <n v="58000"/>
    <n v="55000"/>
  </r>
  <r>
    <n v="5413"/>
    <x v="10"/>
    <s v="Sonata"/>
    <n v="2017"/>
    <n v="8"/>
    <s v="Saudi"/>
    <s v="White"/>
    <s v="Standard"/>
    <n v="2.4"/>
    <s v="Gas"/>
    <x v="0"/>
    <n v="178000"/>
    <s v="Riyadh"/>
    <x v="0"/>
    <n v="55000"/>
    <n v="58000"/>
    <n v="42000"/>
  </r>
  <r>
    <n v="5414"/>
    <x v="4"/>
    <s v="Armada"/>
    <n v="2009"/>
    <n v="16"/>
    <s v="Gulf Arabic"/>
    <s v="White"/>
    <s v="Full"/>
    <n v="3.2"/>
    <s v="Gas"/>
    <x v="0"/>
    <n v="275475"/>
    <s v="Riyadh"/>
    <x v="0"/>
    <n v="25000"/>
    <n v="58000"/>
    <n v="36500"/>
  </r>
  <r>
    <n v="5415"/>
    <x v="10"/>
    <s v="Azera"/>
    <n v="2018"/>
    <n v="7"/>
    <s v="Saudi"/>
    <s v="Grey"/>
    <s v="Full"/>
    <n v="3.5"/>
    <s v="Gas"/>
    <x v="0"/>
    <n v="50000"/>
    <s v="Riyadh"/>
    <x v="0"/>
    <n v="85000"/>
    <n v="58000"/>
    <n v="42000"/>
  </r>
  <r>
    <n v="5416"/>
    <x v="10"/>
    <s v="Accent"/>
    <n v="2017"/>
    <n v="8"/>
    <s v="Saudi"/>
    <s v="White"/>
    <s v="Semi Full"/>
    <n v="1.6"/>
    <s v="Gas"/>
    <x v="0"/>
    <n v="110448"/>
    <s v="Riyadh"/>
    <x v="0"/>
    <n v="30000"/>
    <n v="58000"/>
    <n v="42000"/>
  </r>
  <r>
    <n v="5417"/>
    <x v="11"/>
    <s v="Suburban"/>
    <n v="2013"/>
    <n v="12"/>
    <s v="Saudi"/>
    <s v="Brown"/>
    <s v="Semi Full"/>
    <n v="5.3"/>
    <s v="Gas"/>
    <x v="0"/>
    <n v="358000"/>
    <s v="Riyadh"/>
    <x v="0"/>
    <n v="55000"/>
    <n v="58000"/>
    <n v="60000"/>
  </r>
  <r>
    <n v="5418"/>
    <x v="10"/>
    <s v="Azera"/>
    <n v="2019"/>
    <n v="6"/>
    <s v="Saudi"/>
    <s v="Black"/>
    <s v="Standard"/>
    <n v="3.3"/>
    <s v="Gas"/>
    <x v="0"/>
    <n v="91000"/>
    <s v="Riyadh"/>
    <x v="0"/>
    <n v="77000"/>
    <n v="58000"/>
    <n v="42000"/>
  </r>
  <r>
    <n v="5419"/>
    <x v="3"/>
    <s v="Edge"/>
    <n v="2014"/>
    <n v="11"/>
    <s v="Saudi"/>
    <s v="White"/>
    <s v="Semi Full"/>
    <n v="3.8"/>
    <s v="Gas"/>
    <x v="0"/>
    <n v="140000"/>
    <s v="Jeddah"/>
    <x v="3"/>
    <n v="50000"/>
    <n v="58000"/>
    <n v="55000"/>
  </r>
  <r>
    <n v="5420"/>
    <x v="3"/>
    <s v="Taurus"/>
    <n v="2015"/>
    <n v="10"/>
    <s v="Other"/>
    <s v="Grey"/>
    <s v="Full"/>
    <n v="3.5"/>
    <s v="Gas"/>
    <x v="0"/>
    <n v="112000"/>
    <s v="Dammam"/>
    <x v="1"/>
    <n v="81000"/>
    <n v="58000"/>
    <n v="55000"/>
  </r>
  <r>
    <n v="5421"/>
    <x v="8"/>
    <s v="Carnival"/>
    <n v="2009"/>
    <n v="16"/>
    <s v="Other"/>
    <s v="White"/>
    <s v="Semi Full"/>
    <n v="3.8"/>
    <s v="Gas"/>
    <x v="0"/>
    <n v="176000"/>
    <s v="Jeddah"/>
    <x v="3"/>
    <n v="15000"/>
    <n v="58000"/>
    <n v="40000"/>
  </r>
  <r>
    <n v="5422"/>
    <x v="3"/>
    <s v="Mustang"/>
    <n v="2004"/>
    <n v="21"/>
    <s v="Other"/>
    <s v="Silver"/>
    <s v="Full"/>
    <n v="4.5999999999999996"/>
    <s v="Gas"/>
    <x v="1"/>
    <n v="172"/>
    <s v="Jeddah"/>
    <x v="3"/>
    <n v="35000"/>
    <n v="58000"/>
    <n v="55000"/>
  </r>
  <r>
    <n v="5423"/>
    <x v="10"/>
    <s v="Sonata"/>
    <n v="2017"/>
    <n v="8"/>
    <s v="Saudi"/>
    <s v="White"/>
    <s v="Full"/>
    <n v="1.6"/>
    <s v="Gas"/>
    <x v="0"/>
    <n v="240000"/>
    <s v="Jeddah"/>
    <x v="3"/>
    <n v="45000"/>
    <n v="58000"/>
    <n v="42000"/>
  </r>
  <r>
    <n v="5424"/>
    <x v="10"/>
    <s v="Elantra"/>
    <n v="2019"/>
    <n v="6"/>
    <s v="Saudi"/>
    <s v="Silver"/>
    <s v="Standard"/>
    <n v="1.6"/>
    <s v="Gas"/>
    <x v="0"/>
    <n v="108650"/>
    <s v="Riyadh"/>
    <x v="0"/>
    <n v="43000"/>
    <n v="58000"/>
    <n v="42000"/>
  </r>
  <r>
    <n v="5425"/>
    <x v="11"/>
    <s v="Caprice"/>
    <n v="2010"/>
    <n v="15"/>
    <s v="Saudi"/>
    <s v="White"/>
    <s v="Standard"/>
    <n v="3.5"/>
    <s v="Gas"/>
    <x v="0"/>
    <n v="250000"/>
    <s v="Dammam"/>
    <x v="1"/>
    <n v="20000"/>
    <n v="58000"/>
    <n v="60000"/>
  </r>
  <r>
    <n v="5426"/>
    <x v="11"/>
    <s v="Malibu"/>
    <n v="2017"/>
    <n v="8"/>
    <s v="Saudi"/>
    <s v="White"/>
    <s v="Semi Full"/>
    <n v="2.5"/>
    <s v="Gas"/>
    <x v="0"/>
    <n v="175000"/>
    <s v="Dammam"/>
    <x v="1"/>
    <n v="49000"/>
    <n v="58000"/>
    <n v="60000"/>
  </r>
  <r>
    <n v="5427"/>
    <x v="0"/>
    <s v="Land Cruiser"/>
    <n v="2019"/>
    <n v="6"/>
    <s v="Saudi"/>
    <s v="White"/>
    <s v="Full"/>
    <n v="4.5999999999999996"/>
    <s v="Gas"/>
    <x v="0"/>
    <n v="71000"/>
    <s v="Riyadh"/>
    <x v="0"/>
    <n v="200000"/>
    <n v="58000"/>
    <n v="65000"/>
  </r>
  <r>
    <n v="5428"/>
    <x v="0"/>
    <s v="Corolla"/>
    <n v="2014"/>
    <n v="11"/>
    <s v="Saudi"/>
    <s v="White"/>
    <s v="Standard"/>
    <n v="2"/>
    <s v="Gas"/>
    <x v="1"/>
    <n v="276"/>
    <s v="Riyadh"/>
    <x v="0"/>
    <n v="23900"/>
    <n v="58000"/>
    <n v="65000"/>
  </r>
  <r>
    <n v="5429"/>
    <x v="10"/>
    <s v="Accent"/>
    <n v="2017"/>
    <n v="8"/>
    <s v="Saudi"/>
    <s v="White"/>
    <s v="Semi Full"/>
    <n v="1.6"/>
    <s v="Gas"/>
    <x v="0"/>
    <n v="109000"/>
    <s v="Riyadh"/>
    <x v="0"/>
    <n v="31000"/>
    <n v="58000"/>
    <n v="42000"/>
  </r>
  <r>
    <n v="5430"/>
    <x v="10"/>
    <s v="Accent"/>
    <n v="2018"/>
    <n v="7"/>
    <s v="Saudi"/>
    <s v="White"/>
    <s v="Standard"/>
    <n v="1.4"/>
    <s v="Gas"/>
    <x v="0"/>
    <n v="128000"/>
    <s v="Dammam"/>
    <x v="1"/>
    <n v="28000"/>
    <n v="58000"/>
    <n v="42000"/>
  </r>
  <r>
    <n v="5431"/>
    <x v="11"/>
    <s v="Malibu"/>
    <n v="2013"/>
    <n v="12"/>
    <s v="Saudi"/>
    <s v="Silver"/>
    <s v="Semi Full"/>
    <n v="2.5"/>
    <s v="Gas"/>
    <x v="0"/>
    <n v="260"/>
    <s v="Riyadh"/>
    <x v="0"/>
    <n v="22500"/>
    <n v="58000"/>
    <n v="60000"/>
  </r>
  <r>
    <n v="5432"/>
    <x v="10"/>
    <s v="Tucson"/>
    <n v="2019"/>
    <n v="6"/>
    <s v="Saudi"/>
    <s v="Silver"/>
    <s v="Semi Full"/>
    <n v="2"/>
    <s v="Gas"/>
    <x v="0"/>
    <n v="24000"/>
    <s v="Riyadh"/>
    <x v="0"/>
    <n v="68000"/>
    <n v="58000"/>
    <n v="42000"/>
  </r>
  <r>
    <n v="5433"/>
    <x v="4"/>
    <s v="Sylvian Bus"/>
    <n v="2018"/>
    <n v="7"/>
    <s v="Saudi"/>
    <s v="White"/>
    <s v="Full"/>
    <n v="3"/>
    <s v="Gas"/>
    <x v="1"/>
    <n v="3000"/>
    <s v="Riyadh"/>
    <x v="0"/>
    <n v="107000"/>
    <n v="58000"/>
    <n v="36500"/>
  </r>
  <r>
    <n v="5434"/>
    <x v="33"/>
    <s v="C300"/>
    <n v="2015"/>
    <n v="10"/>
    <s v="Other"/>
    <s v="White"/>
    <s v="Semi Full"/>
    <n v="3.6"/>
    <s v="Gas"/>
    <x v="0"/>
    <n v="109000"/>
    <s v="Al-Ahsa"/>
    <x v="1"/>
    <n v="70000"/>
    <n v="58000"/>
    <n v="70000"/>
  </r>
  <r>
    <n v="5435"/>
    <x v="10"/>
    <s v="Accent"/>
    <n v="2020"/>
    <n v="5"/>
    <s v="Saudi"/>
    <s v="Another Color"/>
    <s v="Standard"/>
    <n v="1.4"/>
    <s v="Gas"/>
    <x v="0"/>
    <n v="2000"/>
    <s v="Riyadh"/>
    <x v="0"/>
    <n v="42000"/>
    <n v="58000"/>
    <n v="42000"/>
  </r>
  <r>
    <n v="5436"/>
    <x v="11"/>
    <s v="Tahoe"/>
    <n v="2019"/>
    <n v="6"/>
    <s v="Saudi"/>
    <s v="Black"/>
    <s v="Standard"/>
    <n v="5.3"/>
    <s v="Gas"/>
    <x v="0"/>
    <n v="40000"/>
    <s v="Riyadh"/>
    <x v="0"/>
    <n v="145000"/>
    <n v="58000"/>
    <n v="60000"/>
  </r>
  <r>
    <n v="5437"/>
    <x v="0"/>
    <s v="Avalon"/>
    <n v="2008"/>
    <n v="17"/>
    <s v="Other"/>
    <s v="White"/>
    <s v="Full"/>
    <n v="3.6"/>
    <s v="Gas"/>
    <x v="0"/>
    <n v="201"/>
    <s v="Al-Jouf"/>
    <x v="9"/>
    <n v="30000"/>
    <n v="58000"/>
    <n v="65000"/>
  </r>
  <r>
    <n v="5438"/>
    <x v="5"/>
    <s v="Yukon"/>
    <n v="2013"/>
    <n v="12"/>
    <s v="Saudi"/>
    <s v="Brown"/>
    <s v="Standard"/>
    <n v="5.3"/>
    <s v="Gas"/>
    <x v="0"/>
    <n v="107000"/>
    <s v="Dammam"/>
    <x v="1"/>
    <n v="75000"/>
    <n v="58000"/>
    <n v="72000"/>
  </r>
  <r>
    <n v="5439"/>
    <x v="56"/>
    <s v="F3"/>
    <n v="2020"/>
    <n v="5"/>
    <s v="Saudi"/>
    <s v="White"/>
    <s v="Standard"/>
    <n v="1.5"/>
    <s v="Gas"/>
    <x v="0"/>
    <n v="60000"/>
    <s v="Al-Medina"/>
    <x v="2"/>
    <n v="28000"/>
    <n v="58000"/>
    <n v="28000"/>
  </r>
  <r>
    <n v="5440"/>
    <x v="1"/>
    <s v="LX"/>
    <n v="2021"/>
    <n v="4"/>
    <s v="Saudi"/>
    <s v="Oily"/>
    <s v="Full"/>
    <n v="5.7"/>
    <s v="Gas"/>
    <x v="0"/>
    <n v="1700"/>
    <s v="Riyadh"/>
    <x v="0"/>
    <n v="498000"/>
    <n v="58000"/>
    <n v="142000"/>
  </r>
  <r>
    <n v="5441"/>
    <x v="4"/>
    <s v="Patrol"/>
    <n v="2013"/>
    <n v="12"/>
    <s v="Saudi"/>
    <s v="Golden"/>
    <s v="Semi Full"/>
    <n v="5.6"/>
    <s v="Gas"/>
    <x v="0"/>
    <n v="442000"/>
    <s v="Riyadh"/>
    <x v="0"/>
    <n v="85000"/>
    <n v="58000"/>
    <n v="36500"/>
  </r>
  <r>
    <n v="5442"/>
    <x v="15"/>
    <s v="Dokker"/>
    <n v="2017"/>
    <n v="8"/>
    <s v="Saudi"/>
    <s v="White"/>
    <s v="Standard"/>
    <n v="1.6"/>
    <s v="Gas"/>
    <x v="1"/>
    <n v="80000"/>
    <s v="Dammam"/>
    <x v="1"/>
    <n v="25000"/>
    <n v="58000"/>
    <n v="26000"/>
  </r>
  <r>
    <n v="5443"/>
    <x v="4"/>
    <s v="Sunny"/>
    <n v="2017"/>
    <n v="8"/>
    <s v="Saudi"/>
    <s v="Grey"/>
    <s v="Standard"/>
    <n v="1.5"/>
    <s v="Gas"/>
    <x v="0"/>
    <n v="152973"/>
    <s v="Riyadh"/>
    <x v="0"/>
    <n v="24500"/>
    <n v="58000"/>
    <n v="36500"/>
  </r>
  <r>
    <n v="5444"/>
    <x v="10"/>
    <s v="H1"/>
    <n v="2016"/>
    <n v="9"/>
    <s v="Saudi"/>
    <s v="Grey"/>
    <s v="Semi Full"/>
    <n v="2.4"/>
    <s v="Gas"/>
    <x v="0"/>
    <n v="155"/>
    <s v="Riyadh"/>
    <x v="0"/>
    <n v="47000"/>
    <n v="58000"/>
    <n v="42000"/>
  </r>
  <r>
    <n v="5445"/>
    <x v="3"/>
    <s v="Expedition"/>
    <n v="2014"/>
    <n v="11"/>
    <s v="Saudi"/>
    <s v="Silver"/>
    <s v="Semi Full"/>
    <n v="5.4"/>
    <s v="Gas"/>
    <x v="0"/>
    <n v="180000"/>
    <s v="Dammam"/>
    <x v="1"/>
    <n v="70000"/>
    <n v="58000"/>
    <n v="55000"/>
  </r>
  <r>
    <n v="5446"/>
    <x v="1"/>
    <s v="ES"/>
    <n v="2016"/>
    <n v="9"/>
    <s v="Gulf Arabic"/>
    <s v="Navy"/>
    <s v="Semi Full"/>
    <n v="3.5"/>
    <s v="Gas"/>
    <x v="0"/>
    <n v="200000"/>
    <s v="Hafar Al-Batin"/>
    <x v="1"/>
    <n v="80000"/>
    <n v="58000"/>
    <n v="142000"/>
  </r>
  <r>
    <n v="5447"/>
    <x v="3"/>
    <s v="Expedition"/>
    <n v="2014"/>
    <n v="11"/>
    <s v="Saudi"/>
    <s v="Black"/>
    <s v="Standard"/>
    <n v="5.4"/>
    <s v="Gas"/>
    <x v="0"/>
    <n v="162000"/>
    <s v="Dammam"/>
    <x v="1"/>
    <n v="55000"/>
    <n v="58000"/>
    <n v="55000"/>
  </r>
  <r>
    <n v="5448"/>
    <x v="1"/>
    <s v="LX"/>
    <n v="2018"/>
    <n v="7"/>
    <s v="Saudi"/>
    <s v="White"/>
    <s v="Full"/>
    <n v="1"/>
    <s v="Gas"/>
    <x v="0"/>
    <n v="105000"/>
    <s v="Riyadh"/>
    <x v="0"/>
    <n v="355000"/>
    <n v="58000"/>
    <n v="142000"/>
  </r>
  <r>
    <n v="5449"/>
    <x v="4"/>
    <s v="Sunny"/>
    <n v="2019"/>
    <n v="6"/>
    <s v="Saudi"/>
    <s v="Silver"/>
    <s v="Standard"/>
    <n v="1.5"/>
    <s v="Gas"/>
    <x v="0"/>
    <n v="88795"/>
    <s v="Riyadh"/>
    <x v="0"/>
    <n v="26500"/>
    <n v="58000"/>
    <n v="36500"/>
  </r>
  <r>
    <n v="5450"/>
    <x v="13"/>
    <s v="Accord"/>
    <n v="2016"/>
    <n v="9"/>
    <s v="Gulf Arabic"/>
    <s v="White"/>
    <s v="Standard"/>
    <n v="2.4"/>
    <s v="Gas"/>
    <x v="0"/>
    <n v="90000"/>
    <s v="Riyadh"/>
    <x v="0"/>
    <n v="65000"/>
    <n v="58000"/>
    <n v="60500"/>
  </r>
  <r>
    <n v="5451"/>
    <x v="5"/>
    <s v="Sierra"/>
    <n v="2020"/>
    <n v="5"/>
    <s v="Other"/>
    <s v="Another Color"/>
    <s v="Semi Full"/>
    <n v="5.3"/>
    <s v="Gas"/>
    <x v="0"/>
    <n v="15800"/>
    <s v="Riyadh"/>
    <x v="0"/>
    <n v="150000"/>
    <n v="58000"/>
    <n v="72000"/>
  </r>
  <r>
    <n v="5452"/>
    <x v="0"/>
    <s v="Hilux"/>
    <n v="2012"/>
    <n v="13"/>
    <s v="Saudi"/>
    <s v="Silver"/>
    <s v="Full"/>
    <n v="2.7"/>
    <s v="Gas"/>
    <x v="0"/>
    <n v="127000"/>
    <s v="Riyadh"/>
    <x v="0"/>
    <n v="65000"/>
    <n v="58000"/>
    <n v="65000"/>
  </r>
  <r>
    <n v="5453"/>
    <x v="0"/>
    <s v="Prado"/>
    <n v="2018"/>
    <n v="7"/>
    <s v="Gulf Arabic"/>
    <s v="White"/>
    <s v="Semi Full"/>
    <n v="4"/>
    <s v="Gas"/>
    <x v="0"/>
    <n v="125000"/>
    <s v="Khobar"/>
    <x v="1"/>
    <n v="128000"/>
    <n v="58000"/>
    <n v="65000"/>
  </r>
  <r>
    <n v="5454"/>
    <x v="0"/>
    <s v="Corolla"/>
    <n v="2017"/>
    <n v="8"/>
    <s v="Other"/>
    <s v="Black"/>
    <s v="Semi Full"/>
    <n v="1.6"/>
    <s v="Gas"/>
    <x v="0"/>
    <n v="75000"/>
    <s v="Jeddah"/>
    <x v="3"/>
    <n v="55000"/>
    <n v="58000"/>
    <n v="65000"/>
  </r>
  <r>
    <n v="5455"/>
    <x v="10"/>
    <s v="Sonata"/>
    <n v="2017"/>
    <n v="8"/>
    <s v="Saudi"/>
    <s v="White"/>
    <s v="Semi Full"/>
    <n v="2.4"/>
    <s v="Gas"/>
    <x v="0"/>
    <n v="171000"/>
    <s v="Riyadh"/>
    <x v="0"/>
    <n v="43000"/>
    <n v="58000"/>
    <n v="42000"/>
  </r>
  <r>
    <n v="5456"/>
    <x v="3"/>
    <s v="Edge"/>
    <n v="2011"/>
    <n v="14"/>
    <s v="Saudi"/>
    <s v="White"/>
    <s v="Full"/>
    <n v="3.5"/>
    <s v="Gas"/>
    <x v="0"/>
    <n v="231000"/>
    <s v="Riyadh"/>
    <x v="0"/>
    <n v="35000"/>
    <n v="58000"/>
    <n v="55000"/>
  </r>
  <r>
    <n v="5457"/>
    <x v="8"/>
    <s v="Sportage"/>
    <n v="2014"/>
    <n v="11"/>
    <s v="Other"/>
    <s v="Blue"/>
    <s v="Standard"/>
    <n v="1.2"/>
    <s v="Gas"/>
    <x v="0"/>
    <n v="150000"/>
    <s v="Aseer"/>
    <x v="4"/>
    <n v="33000"/>
    <n v="58000"/>
    <n v="40000"/>
  </r>
  <r>
    <n v="5458"/>
    <x v="11"/>
    <s v="Tahoe"/>
    <n v="2015"/>
    <n v="10"/>
    <s v="Saudi"/>
    <s v="Silver"/>
    <s v="Standard"/>
    <n v="5.3"/>
    <s v="Gas"/>
    <x v="0"/>
    <n v="233000"/>
    <s v="Riyadh"/>
    <x v="0"/>
    <n v="98000"/>
    <n v="58000"/>
    <n v="60000"/>
  </r>
  <r>
    <n v="5459"/>
    <x v="21"/>
    <s v="Challenger"/>
    <n v="2016"/>
    <n v="9"/>
    <s v="Other"/>
    <s v="Silver"/>
    <s v="Full"/>
    <n v="3.6"/>
    <s v="Gas"/>
    <x v="0"/>
    <n v="160000"/>
    <s v="Dammam"/>
    <x v="1"/>
    <n v="89000"/>
    <n v="58000"/>
    <n v="71000"/>
  </r>
  <r>
    <n v="5460"/>
    <x v="19"/>
    <s v="Seven"/>
    <n v="2020"/>
    <n v="5"/>
    <s v="Saudi"/>
    <s v="Silver"/>
    <s v="Standard"/>
    <n v="1.5"/>
    <s v="Gas"/>
    <x v="0"/>
    <n v="37644"/>
    <s v="Riyadh"/>
    <x v="0"/>
    <n v="27500"/>
    <n v="58000"/>
    <n v="44000"/>
  </r>
  <r>
    <n v="5461"/>
    <x v="10"/>
    <s v="Accent"/>
    <n v="2017"/>
    <n v="8"/>
    <s v="Saudi"/>
    <s v="Brown"/>
    <s v="Standard"/>
    <n v="1.4"/>
    <s v="Gas"/>
    <x v="0"/>
    <n v="186000"/>
    <s v="Dammam"/>
    <x v="1"/>
    <n v="30000"/>
    <n v="58000"/>
    <n v="42000"/>
  </r>
  <r>
    <n v="5462"/>
    <x v="10"/>
    <s v="Elantra"/>
    <n v="2019"/>
    <n v="6"/>
    <s v="Saudi"/>
    <s v="Navy"/>
    <s v="Standard"/>
    <n v="1.6"/>
    <s v="Gas"/>
    <x v="0"/>
    <n v="56536"/>
    <s v="Riyadh"/>
    <x v="0"/>
    <n v="47000"/>
    <n v="58000"/>
    <n v="42000"/>
  </r>
  <r>
    <n v="5463"/>
    <x v="8"/>
    <s v="Rio"/>
    <n v="2020"/>
    <n v="5"/>
    <s v="Saudi"/>
    <s v="White"/>
    <s v="Full"/>
    <n v="1.4"/>
    <s v="Gas"/>
    <x v="0"/>
    <n v="300"/>
    <s v="Dammam"/>
    <x v="1"/>
    <n v="57000"/>
    <n v="58000"/>
    <n v="40000"/>
  </r>
  <r>
    <n v="5464"/>
    <x v="5"/>
    <s v="Yukon"/>
    <n v="2020"/>
    <n v="5"/>
    <s v="Saudi"/>
    <s v="Black"/>
    <s v="Full"/>
    <n v="5.3"/>
    <s v="Gas"/>
    <x v="0"/>
    <n v="1800"/>
    <s v="Riyadh"/>
    <x v="0"/>
    <n v="185000"/>
    <n v="58000"/>
    <n v="72000"/>
  </r>
  <r>
    <n v="5465"/>
    <x v="4"/>
    <s v="Pathfinder"/>
    <n v="2014"/>
    <n v="11"/>
    <s v="Saudi"/>
    <s v="White"/>
    <s v="Standard"/>
    <n v="3.5"/>
    <s v="Gas"/>
    <x v="0"/>
    <n v="24000"/>
    <s v="Jeddah"/>
    <x v="3"/>
    <n v="50000"/>
    <n v="58000"/>
    <n v="36500"/>
  </r>
  <r>
    <n v="5466"/>
    <x v="4"/>
    <s v="Patrol"/>
    <n v="1978"/>
    <n v="47"/>
    <s v="Saudi"/>
    <s v="White"/>
    <s v="Standard"/>
    <n v="4"/>
    <s v="Gas"/>
    <x v="1"/>
    <n v="30000"/>
    <s v="Abha"/>
    <x v="7"/>
    <n v="28000"/>
    <n v="58000"/>
    <n v="36500"/>
  </r>
  <r>
    <n v="5467"/>
    <x v="13"/>
    <s v="Pilot"/>
    <n v="2016"/>
    <n v="9"/>
    <s v="Saudi"/>
    <s v="Silver"/>
    <s v="Semi Full"/>
    <n v="1.6"/>
    <s v="Gas"/>
    <x v="0"/>
    <n v="103000"/>
    <s v="Jeddah"/>
    <x v="3"/>
    <n v="85000"/>
    <n v="58000"/>
    <n v="60500"/>
  </r>
  <r>
    <n v="5468"/>
    <x v="3"/>
    <s v="Mustang"/>
    <n v="2019"/>
    <n v="6"/>
    <s v="Other"/>
    <s v="Red"/>
    <s v="Full"/>
    <n v="2.2999999999999998"/>
    <s v="Gas"/>
    <x v="0"/>
    <n v="52000"/>
    <s v="Riyadh"/>
    <x v="0"/>
    <n v="139000"/>
    <n v="58000"/>
    <n v="55000"/>
  </r>
  <r>
    <n v="5469"/>
    <x v="8"/>
    <s v="Carnival"/>
    <n v="2016"/>
    <n v="9"/>
    <s v="Other"/>
    <s v="White"/>
    <s v="Semi Full"/>
    <n v="3.3"/>
    <s v="Gas"/>
    <x v="0"/>
    <n v="85000"/>
    <s v="Dammam"/>
    <x v="1"/>
    <n v="64000"/>
    <n v="58000"/>
    <n v="40000"/>
  </r>
  <r>
    <n v="5470"/>
    <x v="11"/>
    <s v="Tahoe"/>
    <n v="2013"/>
    <n v="12"/>
    <s v="Saudi"/>
    <s v="Brown"/>
    <s v="Full"/>
    <n v="5.3"/>
    <s v="Gas"/>
    <x v="0"/>
    <n v="206"/>
    <s v="Jeddah"/>
    <x v="3"/>
    <n v="77000"/>
    <n v="58000"/>
    <n v="60000"/>
  </r>
  <r>
    <n v="5471"/>
    <x v="19"/>
    <s v="Seven"/>
    <n v="2020"/>
    <n v="5"/>
    <s v="Saudi"/>
    <s v="Silver"/>
    <s v="Standard"/>
    <n v="1.5"/>
    <s v="Gas"/>
    <x v="0"/>
    <n v="49214"/>
    <s v="Riyadh"/>
    <x v="0"/>
    <n v="27500"/>
    <n v="58000"/>
    <n v="44000"/>
  </r>
  <r>
    <n v="5472"/>
    <x v="7"/>
    <s v="GLC"/>
    <n v="2020"/>
    <n v="5"/>
    <s v="Other"/>
    <s v="Black"/>
    <s v="Standard"/>
    <n v="2"/>
    <s v="Gas"/>
    <x v="0"/>
    <n v="15391"/>
    <s v="Riyadh"/>
    <x v="0"/>
    <n v="265000"/>
    <n v="58000"/>
    <n v="145000"/>
  </r>
  <r>
    <n v="5473"/>
    <x v="7"/>
    <s v="S"/>
    <n v="1993"/>
    <n v="32"/>
    <s v="Other"/>
    <s v="Navy"/>
    <s v="Full"/>
    <n v="3"/>
    <s v="Gas"/>
    <x v="0"/>
    <n v="138"/>
    <s v="Al-Jouf"/>
    <x v="9"/>
    <n v="22000"/>
    <n v="58000"/>
    <n v="145000"/>
  </r>
  <r>
    <n v="5474"/>
    <x v="7"/>
    <s v="S"/>
    <n v="1995"/>
    <n v="30"/>
    <s v="Other"/>
    <s v="Another Color"/>
    <s v="Semi Full"/>
    <n v="3"/>
    <s v="Gas"/>
    <x v="0"/>
    <n v="115"/>
    <s v="Al-Ahsa"/>
    <x v="1"/>
    <n v="21000"/>
    <n v="58000"/>
    <n v="145000"/>
  </r>
  <r>
    <n v="5475"/>
    <x v="4"/>
    <s v="Bus Urvan"/>
    <n v="2016"/>
    <n v="9"/>
    <s v="Saudi"/>
    <s v="White"/>
    <s v="Standard"/>
    <n v="2.5"/>
    <s v="Gas"/>
    <x v="1"/>
    <n v="106000"/>
    <s v="Dammam"/>
    <x v="1"/>
    <n v="65000"/>
    <n v="58000"/>
    <n v="365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310CFC0-65C1-4DE0-8CA2-DC67635472ED}" name="PivotTable7" cacheId="14" applyNumberFormats="0" applyBorderFormats="0" applyFontFormats="0" applyPatternFormats="0" applyAlignmentFormats="0" applyWidthHeightFormats="1" dataCaption="Values" updatedVersion="8" minRefreshableVersion="3" useAutoFormatting="1" subtotalHiddenItems="1" itemPrintTitles="1" createdVersion="8" indent="0" compact="0" compactData="0" multipleFieldFilters="0" chartFormat="5">
  <location ref="K3:L9" firstHeaderRow="1" firstDataRow="1" firstDataCol="1"/>
  <pivotFields count="2">
    <pivotField axis="axisRow" compact="0" allDrilled="1" outline="0" subtotalTop="0" showAll="0" insertBlankRow="1" measureFilter="1" sortType="de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dataField="1" compact="0" outline="0" subtotalTop="0" showAll="0" insertBlankRow="1"/>
  </pivotFields>
  <rowFields count="1">
    <field x="0"/>
  </rowFields>
  <rowItems count="6">
    <i>
      <x v="4"/>
    </i>
    <i>
      <x/>
    </i>
    <i>
      <x v="1"/>
    </i>
    <i>
      <x v="3"/>
    </i>
    <i>
      <x v="2"/>
    </i>
    <i t="grand">
      <x/>
    </i>
  </rowItems>
  <colItems count="1">
    <i/>
  </colItems>
  <dataFields count="1">
    <dataField name="Average of Price (SAR)" fld="1" subtotal="average" baseField="0" baseItem="0" numFmtId="3"/>
  </dataFields>
  <formats count="2">
    <format dxfId="12">
      <pivotArea dataOnly="0" labelOnly="1" outline="0" fieldPosition="0">
        <references count="1">
          <reference field="0" count="5">
            <x v="0"/>
            <x v="1"/>
            <x v="2"/>
            <x v="3"/>
            <x v="4"/>
          </reference>
        </references>
      </pivotArea>
    </format>
    <format dxfId="11">
      <pivotArea outline="0" fieldPosition="0">
        <references count="1">
          <reference field="4294967294" count="1">
            <x v="0"/>
          </reference>
        </references>
      </pivotArea>
    </format>
  </formats>
  <pivotHierarchies count="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20">
      <autoFilter ref="A1">
        <filterColumn colId="0">
          <top1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_Source]"/>
      </x15:pivotTableUISettings>
    </ext>
    <ext xmlns:xpdl="http://schemas.microsoft.com/office/spreadsheetml/2016/pivotdefaultlayout" uri="{747A6164-185A-40DC-8AA5-F01512510D54}">
      <xpdl:pivotTableDefinition16 SubtotalsOnTopDefault="0" InsertBlankRowDefault="1"/>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9B94C03-CDA2-4FF7-85EC-6B551E9A1475}" name="PivotTable2" cacheId="17" applyNumberFormats="0" applyBorderFormats="0" applyFontFormats="0" applyPatternFormats="0" applyAlignmentFormats="0" applyWidthHeightFormats="1" dataCaption="Values" updatedVersion="8" minRefreshableVersion="3" useAutoFormatting="1" subtotalHiddenItems="1" itemPrintTitles="1" createdVersion="8" indent="0" compact="0" compactData="0" multipleFieldFilters="0" chartFormat="57">
  <location ref="U3:V6" firstHeaderRow="1" firstDataRow="1" firstDataCol="1"/>
  <pivotFields count="2">
    <pivotField dataField="1" compact="0" outline="0" subtotalTop="0" showAll="0" insertBlankRow="1"/>
    <pivotField axis="axisRow" compact="0" allDrilled="1" outline="0" subtotalTop="0" showAll="0" insertBlankRow="1" dataSourceSort="1" defaultAttributeDrillState="1">
      <items count="3">
        <item x="0"/>
        <item x="1"/>
        <item t="default"/>
      </items>
    </pivotField>
  </pivotFields>
  <rowFields count="1">
    <field x="1"/>
  </rowFields>
  <rowItems count="3">
    <i>
      <x/>
    </i>
    <i>
      <x v="1"/>
    </i>
    <i t="grand">
      <x/>
    </i>
  </rowItems>
  <colItems count="1">
    <i/>
  </colItems>
  <dataFields count="1">
    <dataField name="Count of Car ID" fld="0" subtotal="count" baseField="0" baseItem="0"/>
  </dataFields>
  <formats count="2">
    <format dxfId="14">
      <pivotArea outline="0" fieldPosition="0">
        <references count="1">
          <reference field="1" count="1" selected="0">
            <x v="0"/>
          </reference>
        </references>
      </pivotArea>
    </format>
    <format dxfId="13">
      <pivotArea outline="0" fieldPosition="0">
        <references count="1">
          <reference field="1" count="1" selected="0">
            <x v="1"/>
          </reference>
        </references>
      </pivotArea>
    </format>
  </formats>
  <chartFormats count="9">
    <chartFormat chart="31" format="0" series="1">
      <pivotArea type="data" outline="0" fieldPosition="0">
        <references count="1">
          <reference field="4294967294" count="1" selected="0">
            <x v="0"/>
          </reference>
        </references>
      </pivotArea>
    </chartFormat>
    <chartFormat chart="36" format="4" series="1">
      <pivotArea type="data" outline="0" fieldPosition="0">
        <references count="1">
          <reference field="4294967294" count="1" selected="0">
            <x v="0"/>
          </reference>
        </references>
      </pivotArea>
    </chartFormat>
    <chartFormat chart="31" format="4">
      <pivotArea type="data" outline="0" fieldPosition="0">
        <references count="2">
          <reference field="4294967294" count="1" selected="0">
            <x v="0"/>
          </reference>
          <reference field="1" count="1" selected="0">
            <x v="0"/>
          </reference>
        </references>
      </pivotArea>
    </chartFormat>
    <chartFormat chart="31" format="5">
      <pivotArea type="data" outline="0" fieldPosition="0">
        <references count="2">
          <reference field="4294967294" count="1" selected="0">
            <x v="0"/>
          </reference>
          <reference field="1" count="1" selected="0">
            <x v="1"/>
          </reference>
        </references>
      </pivotArea>
    </chartFormat>
    <chartFormat chart="36" format="13">
      <pivotArea type="data" outline="0" fieldPosition="0">
        <references count="2">
          <reference field="4294967294" count="1" selected="0">
            <x v="0"/>
          </reference>
          <reference field="1" count="1" selected="0">
            <x v="0"/>
          </reference>
        </references>
      </pivotArea>
    </chartFormat>
    <chartFormat chart="36" format="14">
      <pivotArea type="data" outline="0" fieldPosition="0">
        <references count="2">
          <reference field="4294967294" count="1" selected="0">
            <x v="0"/>
          </reference>
          <reference field="1" count="1" selected="0">
            <x v="1"/>
          </reference>
        </references>
      </pivotArea>
    </chartFormat>
    <chartFormat chart="50" format="24" series="1">
      <pivotArea type="data" outline="0" fieldPosition="0">
        <references count="1">
          <reference field="4294967294" count="1" selected="0">
            <x v="0"/>
          </reference>
        </references>
      </pivotArea>
    </chartFormat>
    <chartFormat chart="50" format="25">
      <pivotArea type="data" outline="0" fieldPosition="0">
        <references count="2">
          <reference field="4294967294" count="1" selected="0">
            <x v="0"/>
          </reference>
          <reference field="1" count="1" selected="0">
            <x v="0"/>
          </reference>
        </references>
      </pivotArea>
    </chartFormat>
    <chartFormat chart="50" format="26">
      <pivotArea type="data" outline="0" fieldPosition="0">
        <references count="2">
          <reference field="4294967294" count="1" selected="0">
            <x v="0"/>
          </reference>
          <reference field="1" count="1" selected="0">
            <x v="1"/>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_Source]"/>
      </x15:pivotTableUISettings>
    </ext>
    <ext xmlns:xpdl="http://schemas.microsoft.com/office/spreadsheetml/2016/pivotdefaultlayout" uri="{747A6164-185A-40DC-8AA5-F01512510D54}">
      <xpdl:pivotTableDefinition16 SubtotalsOnTopDefault="0"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D970713-BD4D-4CF7-A256-C72E6E937E53}" name="PivotTable1" cacheId="11" applyNumberFormats="0" applyBorderFormats="0" applyFontFormats="0" applyPatternFormats="0" applyAlignmentFormats="0" applyWidthHeightFormats="1" dataCaption="Values" updatedVersion="8" minRefreshableVersion="3" useAutoFormatting="1" subtotalHiddenItems="1" itemPrintTitles="1" createdVersion="8" indent="0" compact="0" compactData="0" multipleFieldFilters="0" chartFormat="17">
  <location ref="Q3:R17" firstHeaderRow="1" firstDataRow="1" firstDataCol="1"/>
  <pivotFields count="2">
    <pivotField axis="axisRow" compact="0" allDrilled="1" outline="0" subtotalTop="0" showAll="0" insertBlankRow="1" sortType="ascending" defaultAttributeDrillState="1">
      <items count="14">
        <item x="0"/>
        <item x="1"/>
        <item x="2"/>
        <item x="3"/>
        <item x="4"/>
        <item x="5"/>
        <item x="6"/>
        <item x="7"/>
        <item x="8"/>
        <item x="9"/>
        <item x="10"/>
        <item x="11"/>
        <item x="12"/>
        <item t="default"/>
      </items>
      <autoSortScope>
        <pivotArea dataOnly="0" outline="0" fieldPosition="0">
          <references count="1">
            <reference field="4294967294" count="1" selected="0">
              <x v="0"/>
            </reference>
          </references>
        </pivotArea>
      </autoSortScope>
    </pivotField>
    <pivotField dataField="1" compact="0" outline="0" subtotalTop="0" showAll="0" insertBlankRow="1"/>
  </pivotFields>
  <rowFields count="1">
    <field x="0"/>
  </rowFields>
  <rowItems count="14">
    <i>
      <x v="9"/>
    </i>
    <i>
      <x v="8"/>
    </i>
    <i>
      <x v="1"/>
    </i>
    <i>
      <x v="4"/>
    </i>
    <i>
      <x/>
    </i>
    <i>
      <x v="5"/>
    </i>
    <i>
      <x v="12"/>
    </i>
    <i>
      <x v="10"/>
    </i>
    <i>
      <x v="2"/>
    </i>
    <i>
      <x v="6"/>
    </i>
    <i>
      <x v="7"/>
    </i>
    <i>
      <x v="3"/>
    </i>
    <i>
      <x v="11"/>
    </i>
    <i t="grand">
      <x/>
    </i>
  </rowItems>
  <colItems count="1">
    <i/>
  </colItems>
  <dataFields count="1">
    <dataField name="Count of Car ID" fld="1" subtotal="count" baseField="0" baseItem="0"/>
  </dataFields>
  <chartFormats count="4">
    <chartFormat chart="0" format="16" series="1">
      <pivotArea type="data" outline="0" fieldPosition="0">
        <references count="1">
          <reference field="4294967294" count="1" selected="0">
            <x v="0"/>
          </reference>
        </references>
      </pivotArea>
    </chartFormat>
    <chartFormat chart="2" format="18" series="1">
      <pivotArea type="data" outline="0" fieldPosition="0">
        <references count="1">
          <reference field="4294967294" count="1" selected="0">
            <x v="0"/>
          </reference>
        </references>
      </pivotArea>
    </chartFormat>
    <chartFormat chart="6" format="18" series="1">
      <pivotArea type="data" outline="0" fieldPosition="0">
        <references count="1">
          <reference field="4294967294" count="1" selected="0">
            <x v="0"/>
          </reference>
        </references>
      </pivotArea>
    </chartFormat>
    <chartFormat chart="2" format="28" series="1">
      <pivotArea type="data" outline="0" fieldPosition="0">
        <references count="1">
          <reference field="4294967294" count="1" selected="0">
            <x v="0"/>
          </reference>
        </references>
      </pivotArea>
    </chartFormat>
  </chartFormats>
  <pivotHierarchies count="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_Source]"/>
      </x15:pivotTableUISettings>
    </ext>
    <ext xmlns:xpdl="http://schemas.microsoft.com/office/spreadsheetml/2016/pivotdefaultlayout" uri="{747A6164-185A-40DC-8AA5-F01512510D54}">
      <xpdl:pivotTableDefinition16 SubtotalsOnTopDefault="0" InsertBlankRowDefault="1"/>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39E48FF-9B18-4007-AC53-26992C078226}" name="PivotTable8" cacheId="23" applyNumberFormats="0" applyBorderFormats="0" applyFontFormats="0" applyPatternFormats="0" applyAlignmentFormats="0" applyWidthHeightFormats="1" dataCaption="Values" updatedVersion="8" minRefreshableVersion="3" useAutoFormatting="1" subtotalHiddenItems="1" itemPrintTitles="1" createdVersion="8" indent="0" compact="0" compactData="0" multipleFieldFilters="0">
  <location ref="AA2:AB8" firstHeaderRow="1" firstDataRow="1" firstDataCol="1"/>
  <pivotFields count="2">
    <pivotField axis="axisRow" compact="0" allDrilled="1" outline="0" subtotalTop="0" showAll="0" insertBlankRow="1" sortType="descending" defaultAttributeDrillState="1">
      <items count="6">
        <item s="1" x="4"/>
        <item s="1" x="3"/>
        <item s="1" x="2"/>
        <item s="1" x="1"/>
        <item s="1" x="0"/>
        <item t="default"/>
      </items>
    </pivotField>
    <pivotField dataField="1" compact="0" outline="0" subtotalTop="0" showAll="0" insertBlankRow="1"/>
  </pivotFields>
  <rowFields count="1">
    <field x="0"/>
  </rowFields>
  <rowItems count="6">
    <i>
      <x/>
    </i>
    <i>
      <x v="1"/>
    </i>
    <i>
      <x v="2"/>
    </i>
    <i>
      <x v="3"/>
    </i>
    <i>
      <x v="4"/>
    </i>
    <i t="grand">
      <x/>
    </i>
  </rowItems>
  <colItems count="1">
    <i/>
  </colItems>
  <dataFields count="1">
    <dataField name="Average of Mileage" fld="1" subtotal="average" baseField="0" baseItem="0" numFmtId="3"/>
  </dataFields>
  <pivotHierarchies count="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_Source]"/>
      </x15:pivotTableUISettings>
    </ext>
    <ext xmlns:xpdl="http://schemas.microsoft.com/office/spreadsheetml/2016/pivotdefaultlayout" uri="{747A6164-185A-40DC-8AA5-F01512510D54}">
      <xpdl:pivotTableDefinition16 SubtotalsOnTopDefault="0" InsertBlankRowDefault="1"/>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4CF5846-4162-4C67-8545-4D1C205DFDA5}" name="PivotTable5" cacheId="20" applyNumberFormats="0" applyBorderFormats="0" applyFontFormats="0" applyPatternFormats="0" applyAlignmentFormats="0" applyWidthHeightFormats="1" dataCaption="Values" updatedVersion="8" minRefreshableVersion="3" useAutoFormatting="1" subtotalHiddenItems="1" itemPrintTitles="1" createdVersion="8" indent="0" compact="0" compactData="0" multipleFieldFilters="0">
  <location ref="G2:H60" firstHeaderRow="1" firstDataRow="1" firstDataCol="1"/>
  <pivotFields count="2">
    <pivotField axis="axisRow" compact="0" allDrilled="1" outline="0" subtotalTop="0" showAll="0" insertBlankRow="1" sortType="descending" defaultAttributeDrillState="1">
      <items count="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t="default"/>
      </items>
      <autoSortScope>
        <pivotArea dataOnly="0" outline="0" fieldPosition="0">
          <references count="1">
            <reference field="4294967294" count="1" selected="0">
              <x v="0"/>
            </reference>
          </references>
        </pivotArea>
      </autoSortScope>
    </pivotField>
    <pivotField dataField="1" compact="0" outline="0" subtotalTop="0" showAll="0" insertBlankRow="1"/>
  </pivotFields>
  <rowFields count="1">
    <field x="0"/>
  </rowFields>
  <rowItems count="58">
    <i>
      <x v="53"/>
    </i>
    <i>
      <x v="26"/>
    </i>
    <i>
      <x v="16"/>
    </i>
    <i>
      <x v="8"/>
    </i>
    <i>
      <x v="44"/>
    </i>
    <i>
      <x v="32"/>
    </i>
    <i>
      <x v="39"/>
    </i>
    <i>
      <x v="21"/>
    </i>
    <i>
      <x v="34"/>
    </i>
    <i>
      <x v="38"/>
    </i>
    <i>
      <x v="24"/>
    </i>
    <i>
      <x v="43"/>
    </i>
    <i>
      <x v="3"/>
    </i>
    <i>
      <x v="12"/>
    </i>
    <i>
      <x v="33"/>
    </i>
    <i>
      <x v="31"/>
    </i>
    <i>
      <x v="9"/>
    </i>
    <i>
      <x v="20"/>
    </i>
    <i>
      <x v="6"/>
    </i>
    <i>
      <x v="48"/>
    </i>
    <i>
      <x v="1"/>
    </i>
    <i>
      <x v="5"/>
    </i>
    <i>
      <x v="41"/>
    </i>
    <i>
      <x v="47"/>
    </i>
    <i>
      <x v="28"/>
    </i>
    <i>
      <x v="55"/>
    </i>
    <i>
      <x v="19"/>
    </i>
    <i>
      <x v="27"/>
    </i>
    <i>
      <x v="46"/>
    </i>
    <i>
      <x v="52"/>
    </i>
    <i>
      <x v="23"/>
    </i>
    <i>
      <x v="36"/>
    </i>
    <i>
      <x v="42"/>
    </i>
    <i>
      <x v="30"/>
    </i>
    <i>
      <x v="15"/>
    </i>
    <i>
      <x v="11"/>
    </i>
    <i>
      <x v="40"/>
    </i>
    <i>
      <x v="45"/>
    </i>
    <i>
      <x v="2"/>
    </i>
    <i>
      <x v="37"/>
    </i>
    <i>
      <x v="18"/>
    </i>
    <i>
      <x v="25"/>
    </i>
    <i>
      <x v="13"/>
    </i>
    <i>
      <x v="49"/>
    </i>
    <i>
      <x/>
    </i>
    <i>
      <x v="50"/>
    </i>
    <i>
      <x v="7"/>
    </i>
    <i>
      <x v="10"/>
    </i>
    <i>
      <x v="51"/>
    </i>
    <i>
      <x v="17"/>
    </i>
    <i>
      <x v="56"/>
    </i>
    <i>
      <x v="22"/>
    </i>
    <i>
      <x v="29"/>
    </i>
    <i>
      <x v="54"/>
    </i>
    <i>
      <x v="4"/>
    </i>
    <i>
      <x v="35"/>
    </i>
    <i>
      <x v="14"/>
    </i>
    <i t="grand">
      <x/>
    </i>
  </rowItems>
  <colItems count="1">
    <i/>
  </colItems>
  <dataFields count="1">
    <dataField name="Count of Car ID" fld="1" subtotal="count" baseField="0" baseItem="0"/>
  </dataFields>
  <pivotHierarchies count="2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_Source]"/>
      </x15:pivotTableUISettings>
    </ext>
    <ext xmlns:xpdl="http://schemas.microsoft.com/office/spreadsheetml/2016/pivotdefaultlayout" uri="{747A6164-185A-40DC-8AA5-F01512510D54}">
      <xpdl:pivotTableDefinition16 SubtotalsOnTopDefault="0" InsertBlankRowDefault="1"/>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B7A4F19-567E-4ED9-BDDD-FBB11A42689A}" name="PivotTable5" cacheId="38"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5">
  <location ref="Z25:AA28" firstHeaderRow="1" firstDataRow="1" firstDataCol="1"/>
  <pivotFields count="17">
    <pivotField dataField="1" compact="0" outline="0" subtotalTop="0" showAll="0" insertBlankRow="1"/>
    <pivotField compact="0" outline="0" subtotalTop="0" showAll="0" insertBlankRow="1">
      <items count="58">
        <item x="37"/>
        <item x="23"/>
        <item x="29"/>
        <item x="24"/>
        <item x="56"/>
        <item x="32"/>
        <item x="19"/>
        <item x="44"/>
        <item x="11"/>
        <item x="33"/>
        <item x="45"/>
        <item x="28"/>
        <item x="21"/>
        <item x="48"/>
        <item x="54"/>
        <item x="12"/>
        <item x="3"/>
        <item x="51"/>
        <item x="27"/>
        <item x="14"/>
        <item x="18"/>
        <item x="5"/>
        <item x="52"/>
        <item x="17"/>
        <item x="13"/>
        <item x="40"/>
        <item x="10"/>
        <item x="34"/>
        <item x="39"/>
        <item x="46"/>
        <item x="16"/>
        <item x="2"/>
        <item x="8"/>
        <item x="26"/>
        <item x="1"/>
        <item x="50"/>
        <item x="30"/>
        <item x="49"/>
        <item x="6"/>
        <item x="7"/>
        <item x="36"/>
        <item x="20"/>
        <item x="31"/>
        <item x="25"/>
        <item x="4"/>
        <item x="41"/>
        <item x="42"/>
        <item x="35"/>
        <item x="15"/>
        <item x="38"/>
        <item x="55"/>
        <item x="47"/>
        <item x="9"/>
        <item x="0"/>
        <item x="43"/>
        <item x="22"/>
        <item x="53"/>
        <item t="default"/>
      </items>
    </pivotField>
    <pivotField compact="0" outline="0" subtotalTop="0" showAll="0" insertBlankRow="1"/>
    <pivotField compact="0" outline="0" subtotalTop="0" showAll="0" insertBlankRow="1"/>
    <pivotField compact="0" numFmtId="1"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axis="axisRow" compact="0" outline="0" subtotalTop="0" showAll="0" insertBlankRow="1">
      <items count="3">
        <item x="0"/>
        <item x="1"/>
        <item t="default"/>
      </items>
    </pivotField>
    <pivotField compact="0" outline="0" subtotalTop="0" showAll="0" insertBlankRow="1"/>
    <pivotField compact="0" outline="0" subtotalTop="0" showAll="0" insertBlankRow="1"/>
    <pivotField compact="0" outline="0" subtotalTop="0" showAll="0" insertBlankRow="1">
      <items count="27">
        <item h="1" m="1" x="20"/>
        <item h="1" m="1" x="22"/>
        <item h="1" m="1" x="15"/>
        <item h="1" x="7"/>
        <item h="1" x="9"/>
        <item h="1" m="1" x="19"/>
        <item h="1" x="4"/>
        <item h="1" m="1" x="17"/>
        <item x="1"/>
        <item h="1" m="1" x="14"/>
        <item h="1" x="8"/>
        <item h="1" m="1" x="21"/>
        <item h="1" x="11"/>
        <item h="1" m="1" x="24"/>
        <item h="1" x="2"/>
        <item h="1" x="3"/>
        <item h="1" m="1" x="16"/>
        <item h="1" x="12"/>
        <item h="1" m="1" x="25"/>
        <item h="1" x="10"/>
        <item h="1" m="1" x="23"/>
        <item h="1" x="6"/>
        <item x="0"/>
        <item h="1" m="1" x="13"/>
        <item h="1" x="5"/>
        <item h="1" m="1" x="18"/>
        <item t="default"/>
      </items>
    </pivotField>
    <pivotField compact="0" numFmtId="3" outline="0" subtotalTop="0" showAll="0" insertBlankRow="1"/>
    <pivotField compact="0" numFmtId="3" outline="0" subtotalTop="0" showAll="0" insertBlankRow="1"/>
    <pivotField compact="0" numFmtId="3" outline="0" subtotalTop="0" showAll="0" insertBlankRow="1"/>
  </pivotFields>
  <rowFields count="1">
    <field x="10"/>
  </rowFields>
  <rowItems count="3">
    <i>
      <x/>
    </i>
    <i>
      <x v="1"/>
    </i>
    <i t="grand">
      <x/>
    </i>
  </rowItems>
  <colItems count="1">
    <i/>
  </colItems>
  <dataFields count="1">
    <dataField name="Count of Car ID" fld="0" subtotal="count" baseField="0" baseItem="0"/>
  </dataFields>
  <chartFormats count="6">
    <chartFormat chart="0" format="33" series="1">
      <pivotArea type="data" outline="0" fieldPosition="0">
        <references count="1">
          <reference field="4294967294" count="1" selected="0">
            <x v="0"/>
          </reference>
        </references>
      </pivotArea>
    </chartFormat>
    <chartFormat chart="0" format="34">
      <pivotArea type="data" outline="0" fieldPosition="0">
        <references count="2">
          <reference field="4294967294" count="1" selected="0">
            <x v="0"/>
          </reference>
          <reference field="10" count="1" selected="0">
            <x v="0"/>
          </reference>
        </references>
      </pivotArea>
    </chartFormat>
    <chartFormat chart="0" format="35">
      <pivotArea type="data" outline="0" fieldPosition="0">
        <references count="2">
          <reference field="4294967294" count="1" selected="0">
            <x v="0"/>
          </reference>
          <reference field="10" count="1" selected="0">
            <x v="1"/>
          </reference>
        </references>
      </pivotArea>
    </chartFormat>
    <chartFormat chart="2" format="39" series="1">
      <pivotArea type="data" outline="0" fieldPosition="0">
        <references count="1">
          <reference field="4294967294" count="1" selected="0">
            <x v="0"/>
          </reference>
        </references>
      </pivotArea>
    </chartFormat>
    <chartFormat chart="2" format="40">
      <pivotArea type="data" outline="0" fieldPosition="0">
        <references count="2">
          <reference field="4294967294" count="1" selected="0">
            <x v="0"/>
          </reference>
          <reference field="10" count="1" selected="0">
            <x v="0"/>
          </reference>
        </references>
      </pivotArea>
    </chartFormat>
    <chartFormat chart="2" format="41">
      <pivotArea type="data" outline="0" fieldPosition="0">
        <references count="2">
          <reference field="4294967294" count="1" selected="0">
            <x v="0"/>
          </reference>
          <reference field="1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6C068C5-DFF4-4324-8CAD-F4E4815A417B}" name="PivotTable10" cacheId="38"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A4" firstHeaderRow="1" firstDataRow="1" firstDataCol="0"/>
  <pivotFields count="17">
    <pivotField dataField="1" compact="0" outline="0" subtotalTop="0" showAll="0" insertBlankRow="1"/>
    <pivotField compact="0" outline="0" subtotalTop="0" showAll="0" insertBlankRow="1">
      <items count="58">
        <item x="37"/>
        <item x="23"/>
        <item x="29"/>
        <item x="24"/>
        <item x="56"/>
        <item x="32"/>
        <item x="19"/>
        <item x="44"/>
        <item x="11"/>
        <item x="33"/>
        <item x="45"/>
        <item x="28"/>
        <item x="21"/>
        <item x="48"/>
        <item x="54"/>
        <item x="12"/>
        <item x="3"/>
        <item x="51"/>
        <item x="27"/>
        <item x="14"/>
        <item x="18"/>
        <item x="5"/>
        <item x="52"/>
        <item x="17"/>
        <item x="13"/>
        <item x="40"/>
        <item x="10"/>
        <item x="34"/>
        <item x="39"/>
        <item x="46"/>
        <item x="16"/>
        <item x="2"/>
        <item x="8"/>
        <item x="26"/>
        <item x="1"/>
        <item x="50"/>
        <item x="30"/>
        <item x="49"/>
        <item x="6"/>
        <item x="7"/>
        <item x="36"/>
        <item x="20"/>
        <item x="31"/>
        <item x="25"/>
        <item x="4"/>
        <item x="41"/>
        <item x="42"/>
        <item x="35"/>
        <item x="15"/>
        <item x="38"/>
        <item x="55"/>
        <item x="47"/>
        <item x="9"/>
        <item x="0"/>
        <item x="43"/>
        <item x="22"/>
        <item x="53"/>
        <item t="default"/>
      </items>
    </pivotField>
    <pivotField compact="0" outline="0" subtotalTop="0" showAll="0" insertBlankRow="1"/>
    <pivotField compact="0" outline="0" subtotalTop="0" showAll="0" insertBlankRow="1"/>
    <pivotField compact="0" numFmtId="1"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items count="27">
        <item h="1" m="1" x="20"/>
        <item h="1" m="1" x="22"/>
        <item h="1" m="1" x="15"/>
        <item h="1" x="7"/>
        <item h="1" x="9"/>
        <item h="1" m="1" x="19"/>
        <item h="1" x="4"/>
        <item h="1" m="1" x="17"/>
        <item x="1"/>
        <item h="1" m="1" x="14"/>
        <item h="1" x="8"/>
        <item h="1" m="1" x="21"/>
        <item h="1" x="11"/>
        <item h="1" m="1" x="24"/>
        <item h="1" x="2"/>
        <item h="1" x="3"/>
        <item h="1" m="1" x="16"/>
        <item h="1" x="12"/>
        <item h="1" m="1" x="25"/>
        <item h="1" x="10"/>
        <item h="1" m="1" x="23"/>
        <item h="1" x="6"/>
        <item x="0"/>
        <item h="1" m="1" x="13"/>
        <item h="1" x="5"/>
        <item h="1" m="1" x="18"/>
        <item t="default"/>
      </items>
    </pivotField>
    <pivotField compact="0" numFmtId="3" outline="0" subtotalTop="0" showAll="0" insertBlankRow="1"/>
    <pivotField compact="0" numFmtId="3" outline="0" subtotalTop="0" showAll="0" insertBlankRow="1"/>
    <pivotField compact="0" numFmtId="3" outline="0" subtotalTop="0" showAll="0" insertBlankRow="1"/>
  </pivotFields>
  <rowItems count="1">
    <i/>
  </rowItems>
  <colItems count="1">
    <i/>
  </colItems>
  <dataFields count="1">
    <dataField name="Count of Car ID" fld="0" subtotal="count" baseField="0" baseItem="0" numFmtId="3"/>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7C99030-36F0-46C0-A11F-C404B6169368}" name="PivotTable6" cacheId="38"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Q109:R112" firstHeaderRow="1" firstDataRow="1" firstDataCol="1"/>
  <pivotFields count="17">
    <pivotField dataField="1" compact="0" outline="0" subtotalTop="0" showAll="0" insertBlankRow="1"/>
    <pivotField compact="0" outline="0" subtotalTop="0" showAll="0" insertBlankRow="1">
      <items count="58">
        <item x="37"/>
        <item x="23"/>
        <item x="29"/>
        <item x="24"/>
        <item x="56"/>
        <item x="32"/>
        <item x="19"/>
        <item x="44"/>
        <item x="11"/>
        <item x="33"/>
        <item x="45"/>
        <item x="28"/>
        <item x="21"/>
        <item x="48"/>
        <item x="54"/>
        <item x="12"/>
        <item x="3"/>
        <item x="51"/>
        <item x="27"/>
        <item x="14"/>
        <item x="18"/>
        <item x="5"/>
        <item x="52"/>
        <item x="17"/>
        <item x="13"/>
        <item x="40"/>
        <item x="10"/>
        <item x="34"/>
        <item x="39"/>
        <item x="46"/>
        <item x="16"/>
        <item x="2"/>
        <item x="8"/>
        <item x="26"/>
        <item x="1"/>
        <item x="50"/>
        <item x="30"/>
        <item x="49"/>
        <item x="6"/>
        <item x="7"/>
        <item x="36"/>
        <item x="20"/>
        <item x="31"/>
        <item x="25"/>
        <item x="4"/>
        <item x="41"/>
        <item x="42"/>
        <item x="35"/>
        <item x="15"/>
        <item x="38"/>
        <item x="55"/>
        <item x="47"/>
        <item x="9"/>
        <item x="0"/>
        <item x="43"/>
        <item x="22"/>
        <item x="53"/>
        <item t="default"/>
      </items>
    </pivotField>
    <pivotField compact="0" outline="0" subtotalTop="0" showAll="0" insertBlankRow="1"/>
    <pivotField compact="0" outline="0" subtotalTop="0" showAll="0" insertBlankRow="1"/>
    <pivotField compact="0" numFmtId="1"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axis="axisRow" compact="0" outline="0" subtotalTop="0" showAll="0" insertBlankRow="1" sortType="ascending">
      <items count="27">
        <item h="1" m="1" x="20"/>
        <item h="1" m="1" x="22"/>
        <item h="1" m="1" x="15"/>
        <item h="1" x="7"/>
        <item h="1" x="9"/>
        <item h="1" m="1" x="19"/>
        <item h="1" x="4"/>
        <item h="1" m="1" x="17"/>
        <item x="1"/>
        <item h="1" m="1" x="14"/>
        <item h="1" x="8"/>
        <item h="1" m="1" x="21"/>
        <item h="1" x="11"/>
        <item h="1" m="1" x="24"/>
        <item h="1" x="2"/>
        <item h="1" x="3"/>
        <item h="1" m="1" x="16"/>
        <item h="1" x="12"/>
        <item h="1" m="1" x="25"/>
        <item h="1" x="10"/>
        <item h="1" m="1" x="23"/>
        <item h="1" x="6"/>
        <item x="0"/>
        <item h="1" m="1" x="13"/>
        <item h="1" x="5"/>
        <item h="1" m="1" x="18"/>
        <item t="default"/>
      </items>
      <autoSortScope>
        <pivotArea dataOnly="0" outline="0" fieldPosition="0">
          <references count="1">
            <reference field="4294967294" count="1" selected="0">
              <x v="0"/>
            </reference>
          </references>
        </pivotArea>
      </autoSortScope>
    </pivotField>
    <pivotField compact="0" numFmtId="3" outline="0" subtotalTop="0" showAll="0" insertBlankRow="1"/>
    <pivotField compact="0" numFmtId="3" outline="0" subtotalTop="0" showAll="0" insertBlankRow="1"/>
    <pivotField compact="0" numFmtId="3" outline="0" subtotalTop="0" showAll="0" insertBlankRow="1"/>
  </pivotFields>
  <rowFields count="1">
    <field x="13"/>
  </rowFields>
  <rowItems count="3">
    <i>
      <x v="8"/>
    </i>
    <i>
      <x v="22"/>
    </i>
    <i t="grand">
      <x/>
    </i>
  </rowItems>
  <colItems count="1">
    <i/>
  </colItems>
  <dataFields count="1">
    <dataField name="Count of Car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1DB4EA8-7BD6-4EB2-ADBB-9C7663F7E053}" name="PivotTable8" cacheId="26" applyNumberFormats="0" applyBorderFormats="0" applyFontFormats="0" applyPatternFormats="0" applyAlignmentFormats="0" applyWidthHeightFormats="1" dataCaption="Values" updatedVersion="8" minRefreshableVersion="3" useAutoFormatting="1" subtotalHiddenItems="1" itemPrintTitles="1" createdVersion="8" indent="0" compact="0" compactData="0" multipleFieldFilters="0" chartFormat="11">
  <location ref="AF2:AG60" firstHeaderRow="1" firstDataRow="1" firstDataCol="1"/>
  <pivotFields count="2">
    <pivotField axis="axisRow" compact="0" allDrilled="1" outline="0" subtotalTop="0" showAll="0" insertBlankRow="1" sortType="descending" defaultAttributeDrillState="1">
      <items count="58">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dataField="1" compact="0" outline="0" subtotalTop="0" showAll="0" insertBlankRow="1"/>
  </pivotFields>
  <rowFields count="1">
    <field x="0"/>
  </rowFields>
  <rowItems count="5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t="grand">
      <x/>
    </i>
  </rowItems>
  <colItems count="1">
    <i/>
  </colItems>
  <dataFields count="1">
    <dataField name="Average of Mileage" fld="1" subtotal="average" baseField="0" baseItem="0" numFmtId="3"/>
  </dataFields>
  <chartFormats count="1">
    <chartFormat chart="2" format="5" series="1">
      <pivotArea type="data" outline="0" fieldPosition="0">
        <references count="1">
          <reference field="4294967294" count="1" selected="0">
            <x v="0"/>
          </reference>
        </references>
      </pivotArea>
    </chartFormat>
  </chartFormats>
  <pivotHierarchies count="28">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_Source]"/>
      </x15:pivotTableUISettings>
    </ext>
    <ext xmlns:xpdl="http://schemas.microsoft.com/office/spreadsheetml/2016/pivotdefaultlayout" uri="{747A6164-185A-40DC-8AA5-F01512510D54}">
      <xpdl:pivotTableDefinition16 SubtotalsOnTopDefault="0" InsertBlankRowDefault="1"/>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F82C876-1DF5-4D5B-A484-5952916F3987}" name="PivotTable4" cacheId="38"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5">
  <location ref="AF66:AG118" firstHeaderRow="1" firstDataRow="1" firstDataCol="1"/>
  <pivotFields count="17">
    <pivotField compact="0" outline="0" subtotalTop="0" showAll="0" insertBlankRow="1"/>
    <pivotField axis="axisRow" compact="0" outline="0" subtotalTop="0" showAll="0" insertBlankRow="1">
      <items count="58">
        <item x="37"/>
        <item x="23"/>
        <item x="29"/>
        <item x="24"/>
        <item x="56"/>
        <item x="32"/>
        <item x="19"/>
        <item x="44"/>
        <item x="11"/>
        <item x="33"/>
        <item x="45"/>
        <item x="28"/>
        <item x="21"/>
        <item x="48"/>
        <item x="54"/>
        <item x="12"/>
        <item x="3"/>
        <item x="51"/>
        <item x="27"/>
        <item x="14"/>
        <item x="18"/>
        <item x="5"/>
        <item x="52"/>
        <item x="17"/>
        <item x="13"/>
        <item x="40"/>
        <item x="10"/>
        <item x="34"/>
        <item x="39"/>
        <item x="46"/>
        <item x="16"/>
        <item x="2"/>
        <item x="8"/>
        <item x="26"/>
        <item x="1"/>
        <item x="50"/>
        <item x="30"/>
        <item x="49"/>
        <item x="6"/>
        <item x="7"/>
        <item x="36"/>
        <item x="20"/>
        <item x="31"/>
        <item x="25"/>
        <item x="4"/>
        <item x="41"/>
        <item x="42"/>
        <item x="35"/>
        <item x="15"/>
        <item x="38"/>
        <item x="55"/>
        <item x="47"/>
        <item x="9"/>
        <item x="0"/>
        <item x="43"/>
        <item x="22"/>
        <item x="53"/>
        <item t="default"/>
      </items>
    </pivotField>
    <pivotField compact="0" outline="0" subtotalTop="0" showAll="0" insertBlankRow="1"/>
    <pivotField compact="0" outline="0" subtotalTop="0" showAll="0" insertBlankRow="1"/>
    <pivotField compact="0" numFmtId="1"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items count="27">
        <item h="1" m="1" x="20"/>
        <item h="1" m="1" x="22"/>
        <item h="1" m="1" x="15"/>
        <item h="1" x="7"/>
        <item h="1" x="9"/>
        <item h="1" m="1" x="19"/>
        <item h="1" x="4"/>
        <item h="1" m="1" x="17"/>
        <item x="1"/>
        <item h="1" m="1" x="14"/>
        <item h="1" x="8"/>
        <item h="1" m="1" x="21"/>
        <item h="1" x="11"/>
        <item h="1" m="1" x="24"/>
        <item h="1" x="2"/>
        <item h="1" x="3"/>
        <item h="1" m="1" x="16"/>
        <item h="1" x="12"/>
        <item h="1" m="1" x="25"/>
        <item h="1" x="10"/>
        <item h="1" m="1" x="23"/>
        <item h="1" x="6"/>
        <item x="0"/>
        <item h="1" m="1" x="13"/>
        <item h="1" x="5"/>
        <item h="1" m="1" x="18"/>
        <item t="default"/>
      </items>
    </pivotField>
    <pivotField compact="0" numFmtId="3" outline="0" subtotalTop="0" showAll="0" insertBlankRow="1"/>
    <pivotField compact="0" numFmtId="3" outline="0" subtotalTop="0" showAll="0" insertBlankRow="1"/>
    <pivotField compact="0" numFmtId="3" outline="0" subtotalTop="0" showAll="0" insertBlankRow="1"/>
  </pivotFields>
  <rowFields count="1">
    <field x="1"/>
  </rowFields>
  <rowItems count="52">
    <i>
      <x/>
    </i>
    <i>
      <x v="1"/>
    </i>
    <i>
      <x v="2"/>
    </i>
    <i>
      <x v="3"/>
    </i>
    <i>
      <x v="5"/>
    </i>
    <i>
      <x v="6"/>
    </i>
    <i>
      <x v="7"/>
    </i>
    <i>
      <x v="8"/>
    </i>
    <i>
      <x v="9"/>
    </i>
    <i>
      <x v="10"/>
    </i>
    <i>
      <x v="11"/>
    </i>
    <i>
      <x v="12"/>
    </i>
    <i>
      <x v="14"/>
    </i>
    <i>
      <x v="15"/>
    </i>
    <i>
      <x v="16"/>
    </i>
    <i>
      <x v="17"/>
    </i>
    <i>
      <x v="18"/>
    </i>
    <i>
      <x v="19"/>
    </i>
    <i>
      <x v="20"/>
    </i>
    <i>
      <x v="21"/>
    </i>
    <i>
      <x v="23"/>
    </i>
    <i>
      <x v="24"/>
    </i>
    <i>
      <x v="25"/>
    </i>
    <i>
      <x v="26"/>
    </i>
    <i>
      <x v="27"/>
    </i>
    <i>
      <x v="28"/>
    </i>
    <i>
      <x v="29"/>
    </i>
    <i>
      <x v="30"/>
    </i>
    <i>
      <x v="31"/>
    </i>
    <i>
      <x v="32"/>
    </i>
    <i>
      <x v="33"/>
    </i>
    <i>
      <x v="34"/>
    </i>
    <i>
      <x v="36"/>
    </i>
    <i>
      <x v="37"/>
    </i>
    <i>
      <x v="38"/>
    </i>
    <i>
      <x v="39"/>
    </i>
    <i>
      <x v="40"/>
    </i>
    <i>
      <x v="41"/>
    </i>
    <i>
      <x v="42"/>
    </i>
    <i>
      <x v="43"/>
    </i>
    <i>
      <x v="44"/>
    </i>
    <i>
      <x v="46"/>
    </i>
    <i>
      <x v="47"/>
    </i>
    <i>
      <x v="48"/>
    </i>
    <i>
      <x v="49"/>
    </i>
    <i>
      <x v="50"/>
    </i>
    <i>
      <x v="51"/>
    </i>
    <i>
      <x v="52"/>
    </i>
    <i>
      <x v="53"/>
    </i>
    <i>
      <x v="54"/>
    </i>
    <i>
      <x v="55"/>
    </i>
    <i t="grand">
      <x/>
    </i>
  </rowItems>
  <colItems count="1">
    <i/>
  </colItems>
  <dataFields count="1">
    <dataField name="Average of Mileage" fld="11" subtotal="average" baseField="1" baseItem="0" numFmtId="3"/>
  </dataFields>
  <chartFormats count="2">
    <chartFormat chart="2" format="7"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E9D87C2-E4D6-4055-A234-04C5DDDE5D95}" name="PivotTable11" cacheId="38"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E3:F55" firstHeaderRow="1" firstDataRow="1" firstDataCol="1"/>
  <pivotFields count="17">
    <pivotField dataField="1" compact="0" outline="0" subtotalTop="0" showAll="0" insertBlankRow="1"/>
    <pivotField axis="axisRow" compact="0" outline="0" subtotalTop="0" showAll="0" insertBlankRow="1" sortType="descending">
      <items count="58">
        <item x="37"/>
        <item x="23"/>
        <item x="29"/>
        <item x="24"/>
        <item x="56"/>
        <item x="32"/>
        <item x="19"/>
        <item x="44"/>
        <item x="11"/>
        <item x="33"/>
        <item x="45"/>
        <item x="28"/>
        <item x="21"/>
        <item x="48"/>
        <item x="54"/>
        <item x="12"/>
        <item x="3"/>
        <item x="51"/>
        <item x="27"/>
        <item x="14"/>
        <item x="18"/>
        <item x="5"/>
        <item x="52"/>
        <item x="17"/>
        <item x="13"/>
        <item x="40"/>
        <item x="10"/>
        <item x="34"/>
        <item x="39"/>
        <item x="46"/>
        <item x="16"/>
        <item x="2"/>
        <item x="8"/>
        <item x="26"/>
        <item x="1"/>
        <item x="50"/>
        <item x="30"/>
        <item x="49"/>
        <item x="6"/>
        <item x="7"/>
        <item x="36"/>
        <item x="20"/>
        <item x="31"/>
        <item x="25"/>
        <item x="4"/>
        <item x="41"/>
        <item x="42"/>
        <item x="35"/>
        <item x="15"/>
        <item x="38"/>
        <item x="55"/>
        <item x="47"/>
        <item x="9"/>
        <item x="0"/>
        <item x="43"/>
        <item x="22"/>
        <item x="53"/>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numFmtId="1"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items count="27">
        <item h="1" m="1" x="20"/>
        <item h="1" m="1" x="22"/>
        <item h="1" m="1" x="15"/>
        <item h="1" x="7"/>
        <item h="1" x="9"/>
        <item h="1" m="1" x="19"/>
        <item h="1" x="4"/>
        <item h="1" m="1" x="17"/>
        <item x="1"/>
        <item h="1" m="1" x="14"/>
        <item h="1" x="8"/>
        <item h="1" m="1" x="21"/>
        <item h="1" x="11"/>
        <item h="1" m="1" x="24"/>
        <item h="1" x="2"/>
        <item h="1" x="3"/>
        <item h="1" m="1" x="16"/>
        <item h="1" x="12"/>
        <item h="1" m="1" x="25"/>
        <item h="1" x="10"/>
        <item h="1" m="1" x="23"/>
        <item h="1" x="6"/>
        <item x="0"/>
        <item h="1" m="1" x="13"/>
        <item h="1" x="5"/>
        <item h="1" m="1" x="18"/>
        <item t="default"/>
      </items>
    </pivotField>
    <pivotField compact="0" numFmtId="3" outline="0" subtotalTop="0" showAll="0" insertBlankRow="1"/>
    <pivotField compact="0" numFmtId="3" outline="0" subtotalTop="0" showAll="0" insertBlankRow="1"/>
    <pivotField compact="0" numFmtId="3" outline="0" subtotalTop="0" showAll="0" insertBlankRow="1"/>
  </pivotFields>
  <rowFields count="1">
    <field x="1"/>
  </rowFields>
  <rowItems count="52">
    <i>
      <x v="53"/>
    </i>
    <i>
      <x v="26"/>
    </i>
    <i>
      <x v="16"/>
    </i>
    <i>
      <x v="8"/>
    </i>
    <i>
      <x v="44"/>
    </i>
    <i>
      <x v="32"/>
    </i>
    <i>
      <x v="39"/>
    </i>
    <i>
      <x v="21"/>
    </i>
    <i>
      <x v="34"/>
    </i>
    <i>
      <x v="24"/>
    </i>
    <i>
      <x v="38"/>
    </i>
    <i>
      <x v="3"/>
    </i>
    <i>
      <x v="43"/>
    </i>
    <i>
      <x v="33"/>
    </i>
    <i>
      <x v="12"/>
    </i>
    <i>
      <x v="9"/>
    </i>
    <i>
      <x v="20"/>
    </i>
    <i>
      <x v="48"/>
    </i>
    <i>
      <x v="31"/>
    </i>
    <i>
      <x v="6"/>
    </i>
    <i>
      <x v="1"/>
    </i>
    <i>
      <x v="5"/>
    </i>
    <i>
      <x v="47"/>
    </i>
    <i>
      <x v="28"/>
    </i>
    <i>
      <x v="19"/>
    </i>
    <i>
      <x v="41"/>
    </i>
    <i>
      <x v="27"/>
    </i>
    <i>
      <x v="46"/>
    </i>
    <i>
      <x v="15"/>
    </i>
    <i>
      <x v="23"/>
    </i>
    <i>
      <x v="52"/>
    </i>
    <i>
      <x v="36"/>
    </i>
    <i>
      <x v="55"/>
    </i>
    <i>
      <x v="30"/>
    </i>
    <i>
      <x v="42"/>
    </i>
    <i>
      <x v="37"/>
    </i>
    <i>
      <x v="25"/>
    </i>
    <i>
      <x v="49"/>
    </i>
    <i>
      <x v="40"/>
    </i>
    <i>
      <x v="18"/>
    </i>
    <i>
      <x v="2"/>
    </i>
    <i>
      <x v="11"/>
    </i>
    <i>
      <x/>
    </i>
    <i>
      <x v="17"/>
    </i>
    <i>
      <x v="10"/>
    </i>
    <i>
      <x v="50"/>
    </i>
    <i>
      <x v="54"/>
    </i>
    <i>
      <x v="51"/>
    </i>
    <i>
      <x v="7"/>
    </i>
    <i>
      <x v="29"/>
    </i>
    <i>
      <x v="14"/>
    </i>
    <i t="grand">
      <x/>
    </i>
  </rowItems>
  <colItems count="1">
    <i/>
  </colItems>
  <dataFields count="1">
    <dataField name="Count of Car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E0F7502-7CEF-4F14-BD11-BDAFEFEFF231}" name="PivotTable1" cacheId="29" applyNumberFormats="0" applyBorderFormats="0" applyFontFormats="0" applyPatternFormats="0" applyAlignmentFormats="0" applyWidthHeightFormats="1" dataCaption="Values" updatedVersion="8" minRefreshableVersion="3" useAutoFormatting="1" subtotalHiddenItems="1" itemPrintTitles="1" createdVersion="8" indent="0" compact="0" compactData="0" multipleFieldFilters="0" chartFormat="18">
  <location ref="Q3:R17" firstHeaderRow="1" firstDataRow="1" firstDataCol="1"/>
  <pivotFields count="2">
    <pivotField axis="axisRow" compact="0" allDrilled="1" outline="0" subtotalTop="0" showAll="0" insertBlankRow="1" dataSourceSort="1" defaultAttributeDrillState="1">
      <items count="14">
        <item x="0"/>
        <item x="1"/>
        <item x="2"/>
        <item x="3"/>
        <item x="4"/>
        <item x="5"/>
        <item x="6"/>
        <item x="7"/>
        <item x="8"/>
        <item x="9"/>
        <item x="10"/>
        <item x="11"/>
        <item x="12"/>
        <item t="default"/>
      </items>
    </pivotField>
    <pivotField dataField="1" compact="0" outline="0" subtotalTop="0" showAll="0" insertBlankRow="1"/>
  </pivotFields>
  <rowFields count="1">
    <field x="0"/>
  </rowFields>
  <rowItems count="14">
    <i>
      <x/>
    </i>
    <i>
      <x v="1"/>
    </i>
    <i>
      <x v="2"/>
    </i>
    <i>
      <x v="3"/>
    </i>
    <i>
      <x v="4"/>
    </i>
    <i>
      <x v="5"/>
    </i>
    <i>
      <x v="6"/>
    </i>
    <i>
      <x v="7"/>
    </i>
    <i>
      <x v="8"/>
    </i>
    <i>
      <x v="9"/>
    </i>
    <i>
      <x v="10"/>
    </i>
    <i>
      <x v="11"/>
    </i>
    <i>
      <x v="12"/>
    </i>
    <i t="grand">
      <x/>
    </i>
  </rowItems>
  <colItems count="1">
    <i/>
  </colItems>
  <dataFields count="1">
    <dataField name="Count of Car ID" fld="1" subtotal="count" baseField="0" baseItem="0"/>
  </dataFields>
  <chartFormats count="4">
    <chartFormat chart="0" format="16" series="1">
      <pivotArea type="data" outline="0" fieldPosition="0">
        <references count="1">
          <reference field="4294967294" count="1" selected="0">
            <x v="0"/>
          </reference>
        </references>
      </pivotArea>
    </chartFormat>
    <chartFormat chart="2" format="18" series="1">
      <pivotArea type="data" outline="0" fieldPosition="0">
        <references count="1">
          <reference field="4294967294" count="1" selected="0">
            <x v="0"/>
          </reference>
        </references>
      </pivotArea>
    </chartFormat>
    <chartFormat chart="4" format="20" series="1">
      <pivotArea type="data" outline="0" fieldPosition="0">
        <references count="1">
          <reference field="4294967294" count="1" selected="0">
            <x v="0"/>
          </reference>
        </references>
      </pivotArea>
    </chartFormat>
    <chartFormat chart="6" format="23" series="1">
      <pivotArea type="data" outline="0" fieldPosition="0">
        <references count="1">
          <reference field="4294967294" count="1" selected="0">
            <x v="0"/>
          </reference>
        </references>
      </pivotArea>
    </chartFormat>
  </chartFormats>
  <pivotHierarchies count="28">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1"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_Source]"/>
      </x15:pivotTableUISettings>
    </ext>
    <ext xmlns:xpdl="http://schemas.microsoft.com/office/spreadsheetml/2016/pivotdefaultlayout" uri="{747A6164-185A-40DC-8AA5-F01512510D54}">
      <xpdl:pivotTableDefinition16 SubtotalsOnTopDefault="0" InsertBlankRowDefault="1"/>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393C32A-1E38-4332-8206-234AF89D0F1E}" name="PivotTable12" cacheId="38"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6">
  <location ref="I3:J55" firstHeaderRow="1" firstDataRow="1" firstDataCol="1"/>
  <pivotFields count="17">
    <pivotField compact="0" outline="0" subtotalTop="0" showAll="0" insertBlankRow="1"/>
    <pivotField axis="axisRow" compact="0" outline="0" subtotalTop="0" showAll="0" insertBlankRow="1">
      <items count="58">
        <item x="37"/>
        <item x="23"/>
        <item x="29"/>
        <item x="24"/>
        <item x="56"/>
        <item x="32"/>
        <item x="19"/>
        <item x="44"/>
        <item x="11"/>
        <item x="33"/>
        <item x="45"/>
        <item x="28"/>
        <item x="21"/>
        <item x="48"/>
        <item x="54"/>
        <item x="12"/>
        <item x="3"/>
        <item x="51"/>
        <item x="27"/>
        <item x="14"/>
        <item x="18"/>
        <item x="5"/>
        <item x="52"/>
        <item x="17"/>
        <item x="13"/>
        <item x="40"/>
        <item x="10"/>
        <item x="34"/>
        <item x="39"/>
        <item x="46"/>
        <item x="16"/>
        <item x="2"/>
        <item x="8"/>
        <item x="26"/>
        <item x="1"/>
        <item x="50"/>
        <item x="30"/>
        <item x="49"/>
        <item x="6"/>
        <item x="7"/>
        <item x="36"/>
        <item x="20"/>
        <item x="31"/>
        <item x="25"/>
        <item x="4"/>
        <item x="41"/>
        <item x="42"/>
        <item x="35"/>
        <item x="15"/>
        <item x="38"/>
        <item x="55"/>
        <item x="47"/>
        <item x="9"/>
        <item x="0"/>
        <item x="43"/>
        <item x="22"/>
        <item x="53"/>
        <item t="default"/>
      </items>
    </pivotField>
    <pivotField compact="0" outline="0" subtotalTop="0" showAll="0" insertBlankRow="1"/>
    <pivotField compact="0" outline="0" subtotalTop="0" showAll="0" insertBlankRow="1"/>
    <pivotField compact="0" numFmtId="1"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items count="27">
        <item h="1" m="1" x="20"/>
        <item h="1" m="1" x="22"/>
        <item h="1" m="1" x="15"/>
        <item h="1" x="7"/>
        <item h="1" x="9"/>
        <item h="1" m="1" x="19"/>
        <item h="1" x="4"/>
        <item h="1" m="1" x="17"/>
        <item x="1"/>
        <item h="1" m="1" x="14"/>
        <item h="1" x="8"/>
        <item h="1" m="1" x="21"/>
        <item h="1" x="11"/>
        <item h="1" m="1" x="24"/>
        <item h="1" x="2"/>
        <item h="1" x="3"/>
        <item h="1" m="1" x="16"/>
        <item h="1" x="12"/>
        <item h="1" m="1" x="25"/>
        <item h="1" x="10"/>
        <item h="1" m="1" x="23"/>
        <item h="1" x="6"/>
        <item x="0"/>
        <item h="1" m="1" x="13"/>
        <item h="1" x="5"/>
        <item h="1" m="1" x="18"/>
        <item t="default"/>
      </items>
    </pivotField>
    <pivotField dataField="1" compact="0" numFmtId="3" outline="0" subtotalTop="0" showAll="0" insertBlankRow="1"/>
    <pivotField compact="0" numFmtId="3" outline="0" subtotalTop="0" showAll="0" insertBlankRow="1"/>
    <pivotField compact="0" numFmtId="3" outline="0" subtotalTop="0" showAll="0" insertBlankRow="1"/>
  </pivotFields>
  <rowFields count="1">
    <field x="1"/>
  </rowFields>
  <rowItems count="52">
    <i>
      <x/>
    </i>
    <i>
      <x v="1"/>
    </i>
    <i>
      <x v="2"/>
    </i>
    <i>
      <x v="3"/>
    </i>
    <i>
      <x v="5"/>
    </i>
    <i>
      <x v="6"/>
    </i>
    <i>
      <x v="7"/>
    </i>
    <i>
      <x v="8"/>
    </i>
    <i>
      <x v="9"/>
    </i>
    <i>
      <x v="10"/>
    </i>
    <i>
      <x v="11"/>
    </i>
    <i>
      <x v="12"/>
    </i>
    <i>
      <x v="14"/>
    </i>
    <i>
      <x v="15"/>
    </i>
    <i>
      <x v="16"/>
    </i>
    <i>
      <x v="17"/>
    </i>
    <i>
      <x v="18"/>
    </i>
    <i>
      <x v="19"/>
    </i>
    <i>
      <x v="20"/>
    </i>
    <i>
      <x v="21"/>
    </i>
    <i>
      <x v="23"/>
    </i>
    <i>
      <x v="24"/>
    </i>
    <i>
      <x v="25"/>
    </i>
    <i>
      <x v="26"/>
    </i>
    <i>
      <x v="27"/>
    </i>
    <i>
      <x v="28"/>
    </i>
    <i>
      <x v="29"/>
    </i>
    <i>
      <x v="30"/>
    </i>
    <i>
      <x v="31"/>
    </i>
    <i>
      <x v="32"/>
    </i>
    <i>
      <x v="33"/>
    </i>
    <i>
      <x v="34"/>
    </i>
    <i>
      <x v="36"/>
    </i>
    <i>
      <x v="37"/>
    </i>
    <i>
      <x v="38"/>
    </i>
    <i>
      <x v="39"/>
    </i>
    <i>
      <x v="40"/>
    </i>
    <i>
      <x v="41"/>
    </i>
    <i>
      <x v="42"/>
    </i>
    <i>
      <x v="43"/>
    </i>
    <i>
      <x v="44"/>
    </i>
    <i>
      <x v="46"/>
    </i>
    <i>
      <x v="47"/>
    </i>
    <i>
      <x v="48"/>
    </i>
    <i>
      <x v="49"/>
    </i>
    <i>
      <x v="50"/>
    </i>
    <i>
      <x v="51"/>
    </i>
    <i>
      <x v="52"/>
    </i>
    <i>
      <x v="53"/>
    </i>
    <i>
      <x v="54"/>
    </i>
    <i>
      <x v="55"/>
    </i>
    <i t="grand">
      <x/>
    </i>
  </rowItems>
  <colItems count="1">
    <i/>
  </colItems>
  <dataFields count="1">
    <dataField name="Average of Price (SAR)" fld="14" subtotal="average" baseField="0" baseItem="0" numFmtId="3"/>
  </dataFields>
  <chartFormats count="2">
    <chartFormat chart="2" format="8" series="1">
      <pivotArea type="data" outline="0" fieldPosition="0">
        <references count="1">
          <reference field="4294967294" count="1" selected="0">
            <x v="0"/>
          </reference>
        </references>
      </pivotArea>
    </chartFormat>
    <chartFormat chart="4"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7CF88AF-EB2C-4908-9DE0-043638171561}" name="PivotTable2" cacheId="32" applyNumberFormats="0" applyBorderFormats="0" applyFontFormats="0" applyPatternFormats="0" applyAlignmentFormats="0" applyWidthHeightFormats="1" dataCaption="Values" updatedVersion="8" minRefreshableVersion="3" useAutoFormatting="1" subtotalHiddenItems="1" itemPrintTitles="1" createdVersion="8" indent="0" compact="0" compactData="0" multipleFieldFilters="0" chartFormat="53">
  <location ref="Z3:AA6" firstHeaderRow="1" firstDataRow="1" firstDataCol="1"/>
  <pivotFields count="2">
    <pivotField dataField="1" compact="0" outline="0" subtotalTop="0" showAll="0" insertBlankRow="1"/>
    <pivotField axis="axisRow" compact="0" allDrilled="1" outline="0" subtotalTop="0" showAll="0" insertBlankRow="1" dataSourceSort="1" defaultAttributeDrillState="1">
      <items count="3">
        <item x="0"/>
        <item x="1"/>
        <item t="default"/>
      </items>
    </pivotField>
  </pivotFields>
  <rowFields count="1">
    <field x="1"/>
  </rowFields>
  <rowItems count="3">
    <i>
      <x/>
    </i>
    <i>
      <x v="1"/>
    </i>
    <i t="grand">
      <x/>
    </i>
  </rowItems>
  <colItems count="1">
    <i/>
  </colItems>
  <dataFields count="1">
    <dataField name="Count of Car ID" fld="0" subtotal="count" baseField="0" baseItem="0"/>
  </dataFields>
  <formats count="2">
    <format dxfId="5">
      <pivotArea outline="0" fieldPosition="0">
        <references count="1">
          <reference field="1" count="1" selected="0">
            <x v="0"/>
          </reference>
        </references>
      </pivotArea>
    </format>
    <format dxfId="4">
      <pivotArea outline="0" fieldPosition="0">
        <references count="1">
          <reference field="1" count="1" selected="0">
            <x v="1"/>
          </reference>
        </references>
      </pivotArea>
    </format>
  </formats>
  <chartFormats count="15">
    <chartFormat chart="31" format="0" series="1">
      <pivotArea type="data" outline="0" fieldPosition="0">
        <references count="1">
          <reference field="4294967294" count="1" selected="0">
            <x v="0"/>
          </reference>
        </references>
      </pivotArea>
    </chartFormat>
    <chartFormat chart="36" format="4" series="1">
      <pivotArea type="data" outline="0" fieldPosition="0">
        <references count="1">
          <reference field="4294967294" count="1" selected="0">
            <x v="0"/>
          </reference>
        </references>
      </pivotArea>
    </chartFormat>
    <chartFormat chart="38" format="10" series="1">
      <pivotArea type="data" outline="0" fieldPosition="0">
        <references count="1">
          <reference field="4294967294" count="1" selected="0">
            <x v="0"/>
          </reference>
        </references>
      </pivotArea>
    </chartFormat>
    <chartFormat chart="31" format="4">
      <pivotArea type="data" outline="0" fieldPosition="0">
        <references count="2">
          <reference field="4294967294" count="1" selected="0">
            <x v="0"/>
          </reference>
          <reference field="1" count="1" selected="0">
            <x v="0"/>
          </reference>
        </references>
      </pivotArea>
    </chartFormat>
    <chartFormat chart="31" format="5">
      <pivotArea type="data" outline="0" fieldPosition="0">
        <references count="2">
          <reference field="4294967294" count="1" selected="0">
            <x v="0"/>
          </reference>
          <reference field="1" count="1" selected="0">
            <x v="1"/>
          </reference>
        </references>
      </pivotArea>
    </chartFormat>
    <chartFormat chart="36" format="13">
      <pivotArea type="data" outline="0" fieldPosition="0">
        <references count="2">
          <reference field="4294967294" count="1" selected="0">
            <x v="0"/>
          </reference>
          <reference field="1" count="1" selected="0">
            <x v="0"/>
          </reference>
        </references>
      </pivotArea>
    </chartFormat>
    <chartFormat chart="36" format="14">
      <pivotArea type="data" outline="0" fieldPosition="0">
        <references count="2">
          <reference field="4294967294" count="1" selected="0">
            <x v="0"/>
          </reference>
          <reference field="1" count="1" selected="0">
            <x v="1"/>
          </reference>
        </references>
      </pivotArea>
    </chartFormat>
    <chartFormat chart="38" format="19">
      <pivotArea type="data" outline="0" fieldPosition="0">
        <references count="2">
          <reference field="4294967294" count="1" selected="0">
            <x v="0"/>
          </reference>
          <reference field="1" count="1" selected="0">
            <x v="0"/>
          </reference>
        </references>
      </pivotArea>
    </chartFormat>
    <chartFormat chart="38" format="20">
      <pivotArea type="data" outline="0" fieldPosition="0">
        <references count="2">
          <reference field="4294967294" count="1" selected="0">
            <x v="0"/>
          </reference>
          <reference field="1" count="1" selected="0">
            <x v="1"/>
          </reference>
        </references>
      </pivotArea>
    </chartFormat>
    <chartFormat chart="41" format="24" series="1">
      <pivotArea type="data" outline="0" fieldPosition="0">
        <references count="1">
          <reference field="4294967294" count="1" selected="0">
            <x v="0"/>
          </reference>
        </references>
      </pivotArea>
    </chartFormat>
    <chartFormat chart="41" format="25">
      <pivotArea type="data" outline="0" fieldPosition="0">
        <references count="2">
          <reference field="4294967294" count="1" selected="0">
            <x v="0"/>
          </reference>
          <reference field="1" count="1" selected="0">
            <x v="0"/>
          </reference>
        </references>
      </pivotArea>
    </chartFormat>
    <chartFormat chart="41" format="26">
      <pivotArea type="data" outline="0" fieldPosition="0">
        <references count="2">
          <reference field="4294967294" count="1" selected="0">
            <x v="0"/>
          </reference>
          <reference field="1" count="1" selected="0">
            <x v="1"/>
          </reference>
        </references>
      </pivotArea>
    </chartFormat>
    <chartFormat chart="43" format="27" series="1">
      <pivotArea type="data" outline="0" fieldPosition="0">
        <references count="1">
          <reference field="4294967294" count="1" selected="0">
            <x v="0"/>
          </reference>
        </references>
      </pivotArea>
    </chartFormat>
    <chartFormat chart="43" format="28">
      <pivotArea type="data" outline="0" fieldPosition="0">
        <references count="2">
          <reference field="4294967294" count="1" selected="0">
            <x v="0"/>
          </reference>
          <reference field="1" count="1" selected="0">
            <x v="0"/>
          </reference>
        </references>
      </pivotArea>
    </chartFormat>
    <chartFormat chart="43" format="29">
      <pivotArea type="data" outline="0" fieldPosition="0">
        <references count="2">
          <reference field="4294967294" count="1" selected="0">
            <x v="0"/>
          </reference>
          <reference field="1" count="1" selected="0">
            <x v="1"/>
          </reference>
        </references>
      </pivotArea>
    </chartFormat>
  </chartFormats>
  <pivotHierarchies count="28">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_Source]"/>
      </x15:pivotTableUISettings>
    </ext>
    <ext xmlns:xpdl="http://schemas.microsoft.com/office/spreadsheetml/2016/pivotdefaultlayout" uri="{747A6164-185A-40DC-8AA5-F01512510D54}">
      <xpdl:pivotTableDefinition16 SubtotalsOnTopDefault="0" InsertBlankRowDefault="1"/>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24435B55-65DA-4A1D-BD71-3CC012D6CF8F}" name="PivotTable3" cacheId="38"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6">
  <location ref="Q73:R76" firstHeaderRow="1" firstDataRow="1" firstDataCol="1"/>
  <pivotFields count="17">
    <pivotField dataField="1" compact="0" outline="0" subtotalTop="0" showAll="0" insertBlankRow="1"/>
    <pivotField compact="0" outline="0" subtotalTop="0" showAll="0" insertBlankRow="1">
      <items count="58">
        <item x="37"/>
        <item x="23"/>
        <item x="29"/>
        <item x="24"/>
        <item x="56"/>
        <item x="32"/>
        <item x="19"/>
        <item x="44"/>
        <item x="11"/>
        <item x="33"/>
        <item x="45"/>
        <item x="28"/>
        <item x="21"/>
        <item x="48"/>
        <item x="54"/>
        <item x="12"/>
        <item x="3"/>
        <item x="51"/>
        <item x="27"/>
        <item x="14"/>
        <item x="18"/>
        <item x="5"/>
        <item x="52"/>
        <item x="17"/>
        <item x="13"/>
        <item x="40"/>
        <item x="10"/>
        <item x="34"/>
        <item x="39"/>
        <item x="46"/>
        <item x="16"/>
        <item x="2"/>
        <item x="8"/>
        <item x="26"/>
        <item x="1"/>
        <item x="50"/>
        <item x="30"/>
        <item x="49"/>
        <item x="6"/>
        <item x="7"/>
        <item x="36"/>
        <item x="20"/>
        <item x="31"/>
        <item x="25"/>
        <item x="4"/>
        <item x="41"/>
        <item x="42"/>
        <item x="35"/>
        <item x="15"/>
        <item x="38"/>
        <item x="55"/>
        <item x="47"/>
        <item x="9"/>
        <item x="0"/>
        <item x="43"/>
        <item x="22"/>
        <item x="53"/>
        <item t="default"/>
      </items>
    </pivotField>
    <pivotField compact="0" outline="0" subtotalTop="0" showAll="0" insertBlankRow="1"/>
    <pivotField compact="0" outline="0" subtotalTop="0" showAll="0" insertBlankRow="1"/>
    <pivotField compact="0" numFmtId="1"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axis="axisRow" compact="0" outline="0" subtotalTop="0" showAll="0" insertBlankRow="1" sortType="ascending">
      <items count="27">
        <item h="1" m="1" x="20"/>
        <item h="1" m="1" x="22"/>
        <item h="1" m="1" x="15"/>
        <item h="1" m="1" x="19"/>
        <item h="1" m="1" x="17"/>
        <item h="1" m="1" x="14"/>
        <item h="1" m="1" x="21"/>
        <item h="1" m="1" x="24"/>
        <item h="1" m="1" x="16"/>
        <item h="1" m="1" x="25"/>
        <item h="1" m="1" x="23"/>
        <item h="1" m="1" x="13"/>
        <item h="1" m="1" x="18"/>
        <item x="0"/>
        <item x="1"/>
        <item h="1" x="2"/>
        <item h="1" x="3"/>
        <item h="1" x="4"/>
        <item h="1" x="5"/>
        <item h="1" x="6"/>
        <item h="1" x="7"/>
        <item h="1" x="8"/>
        <item h="1" x="9"/>
        <item h="1" x="10"/>
        <item h="1" x="11"/>
        <item h="1" x="12"/>
        <item t="default"/>
      </items>
      <autoSortScope>
        <pivotArea dataOnly="0" outline="0" fieldPosition="0">
          <references count="1">
            <reference field="4294967294" count="1" selected="0">
              <x v="0"/>
            </reference>
          </references>
        </pivotArea>
      </autoSortScope>
    </pivotField>
    <pivotField compact="0" numFmtId="3" outline="0" subtotalTop="0" showAll="0" insertBlankRow="1"/>
    <pivotField compact="0" numFmtId="3" outline="0" subtotalTop="0" showAll="0" insertBlankRow="1"/>
    <pivotField compact="0" numFmtId="3" outline="0" subtotalTop="0" showAll="0" insertBlankRow="1"/>
  </pivotFields>
  <rowFields count="1">
    <field x="13"/>
  </rowFields>
  <rowItems count="3">
    <i>
      <x v="14"/>
    </i>
    <i>
      <x v="13"/>
    </i>
    <i t="grand">
      <x/>
    </i>
  </rowItems>
  <colItems count="1">
    <i/>
  </colItems>
  <dataFields count="1">
    <dataField name="Count of Car ID" fld="0" subtotal="count" baseField="0" baseItem="0"/>
  </dataFields>
  <chartFormats count="2">
    <chartFormat chart="2" format="26" series="1">
      <pivotArea type="data" outline="0" fieldPosition="0">
        <references count="1">
          <reference field="4294967294" count="1" selected="0">
            <x v="0"/>
          </reference>
        </references>
      </pivotArea>
    </chartFormat>
    <chartFormat chart="5" format="2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ker2" xr10:uid="{E8678B13-C36F-492F-86D6-7943BA6C1D19}" sourceName="Maker">
  <pivotTables>
    <pivotTable tabId="16" name="PivotTable10"/>
    <pivotTable tabId="16" name="PivotTable11"/>
    <pivotTable tabId="16" name="PivotTable12"/>
    <pivotTable tabId="16" name="PivotTable3"/>
    <pivotTable tabId="16" name="PivotTable5"/>
    <pivotTable tabId="16" name="PivotTable4"/>
    <pivotTable tabId="16" name="PivotTable6"/>
  </pivotTables>
  <data>
    <tabular pivotCacheId="2107496011">
      <items count="57">
        <i x="37" s="1"/>
        <i x="23" s="1"/>
        <i x="29" s="1"/>
        <i x="24" s="1"/>
        <i x="32" s="1"/>
        <i x="19" s="1"/>
        <i x="44" s="1"/>
        <i x="11" s="1"/>
        <i x="33" s="1"/>
        <i x="45" s="1"/>
        <i x="28" s="1"/>
        <i x="21" s="1"/>
        <i x="54" s="1"/>
        <i x="12" s="1"/>
        <i x="3" s="1"/>
        <i x="51" s="1"/>
        <i x="27" s="1"/>
        <i x="14" s="1"/>
        <i x="18" s="1"/>
        <i x="5" s="1"/>
        <i x="17" s="1"/>
        <i x="13" s="1"/>
        <i x="40" s="1"/>
        <i x="10" s="1"/>
        <i x="34" s="1"/>
        <i x="39" s="1"/>
        <i x="46" s="1"/>
        <i x="16" s="1"/>
        <i x="2" s="1"/>
        <i x="8" s="1"/>
        <i x="26" s="1"/>
        <i x="1" s="1"/>
        <i x="30" s="1"/>
        <i x="49" s="1"/>
        <i x="6" s="1"/>
        <i x="7" s="1"/>
        <i x="36" s="1"/>
        <i x="20" s="1"/>
        <i x="31" s="1"/>
        <i x="25" s="1"/>
        <i x="4" s="1"/>
        <i x="42" s="1"/>
        <i x="35" s="1"/>
        <i x="15" s="1"/>
        <i x="38" s="1"/>
        <i x="55" s="1"/>
        <i x="47" s="1"/>
        <i x="9" s="1"/>
        <i x="0" s="1"/>
        <i x="43" s="1"/>
        <i x="22" s="1"/>
        <i x="56" s="1" nd="1"/>
        <i x="48" s="1" nd="1"/>
        <i x="52" s="1" nd="1"/>
        <i x="50" s="1" nd="1"/>
        <i x="41" s="1" nd="1"/>
        <i x="5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vince1" xr10:uid="{198C58A2-F4F1-4955-A477-DAB085C4CDE5}" sourceName="Province">
  <pivotTables>
    <pivotTable tabId="16" name="PivotTable10"/>
    <pivotTable tabId="16" name="PivotTable11"/>
    <pivotTable tabId="16" name="PivotTable12"/>
    <pivotTable tabId="16" name="PivotTable3"/>
    <pivotTable tabId="16" name="PivotTable5"/>
    <pivotTable tabId="16" name="PivotTable4"/>
    <pivotTable tabId="16" name="PivotTable6"/>
  </pivotTables>
  <data>
    <tabular pivotCacheId="2107496011">
      <items count="26">
        <i x="7"/>
        <i x="9"/>
        <i x="4"/>
        <i x="1" s="1"/>
        <i x="8"/>
        <i x="11"/>
        <i x="2"/>
        <i x="3"/>
        <i x="12"/>
        <i x="10"/>
        <i x="6"/>
        <i x="0" s="1"/>
        <i x="5"/>
        <i x="20" nd="1"/>
        <i x="22" nd="1"/>
        <i x="15" nd="1"/>
        <i x="19" nd="1"/>
        <i x="17" nd="1"/>
        <i x="14" nd="1"/>
        <i x="21" nd="1"/>
        <i x="24" nd="1"/>
        <i x="16" nd="1"/>
        <i x="25" nd="1"/>
        <i x="23" nd="1"/>
        <i x="13" nd="1"/>
        <i x="18"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ker 2" xr10:uid="{9D3A1E31-4656-406C-A3AD-4AED0A1122F2}" cache="Slicer_Maker2" caption="Maker" columnCount="2" style="SlicerStyleLight5 2" rowHeight="251883"/>
  <slicer name="Province 1" xr10:uid="{3519A854-775A-4916-B919-496776E18592}" cache="Slicer_Province1" caption="Province" columnCount="2" style="SlicerStyleLight5 2"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ker 3" xr10:uid="{8A145D24-B0D2-42B2-ADF3-23E8E6C17203}" cache="Slicer_Maker2" caption="Maker" columnCount="2" style="SlicerStyleLight5 2" rowHeight="251883"/>
  <slicer name="Province 2" xr10:uid="{B8FEB617-AC18-4421-B09A-96D838BE0DFC}" cache="Slicer_Province1" caption="Province" columnCount="2" style="SlicerStyleLight5 2"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56AFD5D-D583-4EF3-819B-4EA5A7F20EB5}" name="Data_Source" displayName="Data_Source" ref="A1:Q5476" totalsRowShown="0" headerRowDxfId="23" dataDxfId="21" headerRowBorderDxfId="22" tableBorderDxfId="20" totalsRowBorderDxfId="19">
  <autoFilter ref="A1:Q5476" xr:uid="{E56AFD5D-D583-4EF3-819B-4EA5A7F20EB5}"/>
  <sortState xmlns:xlrd2="http://schemas.microsoft.com/office/spreadsheetml/2017/richdata2" ref="A2:O5476">
    <sortCondition ref="A1:A5476"/>
  </sortState>
  <tableColumns count="17">
    <tableColumn id="1" xr3:uid="{8760FDF4-1BA9-433B-A3A9-0169FBA5F9A6}" name="Car ID"/>
    <tableColumn id="2" xr3:uid="{9CE61D1D-6BA4-4BBB-88C0-0ADE90042CE0}" name="Maker"/>
    <tableColumn id="3" xr3:uid="{827FE981-27CF-4F84-BD82-5F7B59C5C3E6}" name="Model"/>
    <tableColumn id="4" xr3:uid="{337604FE-DCCD-4535-998A-54B822D12365}" name="Year"/>
    <tableColumn id="18" xr3:uid="{A9031A67-D7BD-47C0-A9E6-FBF6727E7427}" name="Car Age" dataDxfId="18">
      <calculatedColumnFormula>YEAR(TODAY())-Data_Source[[#This Row],[Year]]</calculatedColumnFormula>
    </tableColumn>
    <tableColumn id="5" xr3:uid="{AF41ABC4-2E1C-4E7E-820B-12B09AE6A0C2}" name="Origin"/>
    <tableColumn id="6" xr3:uid="{4CA90E89-F595-4E91-9122-253759EFF041}" name="Color"/>
    <tableColumn id="7" xr3:uid="{AA8665BB-3F66-4EE0-83D1-188A2022E079}" name="Options"/>
    <tableColumn id="8" xr3:uid="{5267CE5C-AB46-4C07-ACEE-F6EA13229CE2}" name="Engine Size"/>
    <tableColumn id="9" xr3:uid="{571A5112-1323-411F-8630-798044D4045F}" name="Fuel Type"/>
    <tableColumn id="10" xr3:uid="{83372EF8-62E8-4C8F-BD48-6FDAAA56DDA3}" name="Transmission Type"/>
    <tableColumn id="11" xr3:uid="{D2C63561-AFA5-484D-96AB-91738663CFBF}" name="Mileage"/>
    <tableColumn id="12" xr3:uid="{8331EF46-D6CD-46B1-A754-A7BB78DB2E75}" name="Region"/>
    <tableColumn id="13" xr3:uid="{65A59E2F-D9CB-44A3-B531-1FF57671ED4D}" name="Province"/>
    <tableColumn id="14" xr3:uid="{63456E1F-FDF8-4A2B-8FA3-516F99D0B09E}" name="Price (SAR)" dataDxfId="17"/>
    <tableColumn id="15" xr3:uid="{F19ABCF1-0F91-40CD-8205-3F069847455A}" name="Overall Median Price (SAR)" dataDxfId="16">
      <calculatedColumnFormula>MEDIAN(Data_Source[Price (SAR)])</calculatedColumnFormula>
    </tableColumn>
    <tableColumn id="16" xr3:uid="{29C0DBC4-8512-4CC3-8C9E-150C41E12C5D}" name="Median Price per Maker (SAR)" dataDxfId="15">
      <calculatedColumnFormula array="1">MEDIAN(_xlfn._xlws.FILTER(Data_Source[Price (SAR)],Data_Source[Maker] = Data_Source[[#This Row],[Maker]]))</calculatedColumnFormula>
    </tableColumn>
  </tableColumns>
  <tableStyleInfo name="Used Cars"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5F98E26-1E8C-4AAF-A810-195D8E0A2C3D}" name="Table1" displayName="Table1" ref="K11:M16" totalsRowShown="0">
  <autoFilter ref="K11:M16" xr:uid="{F5F98E26-1E8C-4AAF-A810-195D8E0A2C3D}"/>
  <tableColumns count="3">
    <tableColumn id="1" xr3:uid="{91ED8347-28D4-42A3-874C-6B2A956D2E3C}" name="Maker" dataDxfId="10"/>
    <tableColumn id="2" xr3:uid="{788AEA9D-3286-4E85-8561-8300AF7FD6C1}" name="Maker Average Price" dataDxfId="9">
      <calculatedColumnFormula>_xlfn.XLOOKUP(Table1[[#This Row],[Maker]],$K$4:$K$8,$L$4:$L$8)</calculatedColumnFormula>
    </tableColumn>
    <tableColumn id="3" xr3:uid="{EB90262C-5556-47B2-BD43-4A6BE0D59E85}" name="Overall Average Price" dataDxfId="8" dataCellStyle="Comm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D95440E-C9AF-435C-9938-7E38D449FAB8}" name="Table2" displayName="Table2" ref="AA12:AC17" totalsRowShown="0">
  <autoFilter ref="AA12:AC17" xr:uid="{8D95440E-C9AF-435C-9938-7E38D449FAB8}"/>
  <tableColumns count="3">
    <tableColumn id="1" xr3:uid="{426D5D05-7B9C-4488-B742-C7099900A304}" name="Maker"/>
    <tableColumn id="2" xr3:uid="{70D6D125-3A4F-448F-9E4D-6922E3D77EE3}" name="Maker average milage" dataDxfId="7" dataCellStyle="Comma"/>
    <tableColumn id="3" xr3:uid="{23A7231C-AAF7-47CE-BC01-D41E9BCC6D91}" name="overall average millage" dataDxfId="6" dataCellStyle="Comma"/>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735F422-0260-4734-8B51-C7354A742AF6}" name="Table11" displayName="Table11" ref="AC36:AD49" totalsRowShown="0">
  <autoFilter ref="AC36:AD49" xr:uid="{2735F422-0260-4734-8B51-C7354A742AF6}"/>
  <tableColumns count="2">
    <tableColumn id="1" xr3:uid="{9F3D4B79-6889-47A5-8EC4-3E16BC779E2C}" name="Province"/>
    <tableColumn id="2" xr3:uid="{B9943FCE-B0FF-480D-9234-4BF055B8185C}" name="Count of Car I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C15DFE8-31F5-4947-8BE3-BB3B6918D913}" name="Table257" displayName="Table257" ref="Q19:S32" totalsRowShown="0">
  <autoFilter ref="Q19:S32" xr:uid="{AC15DFE8-31F5-4947-8BE3-BB3B6918D913}"/>
  <sortState xmlns:xlrd2="http://schemas.microsoft.com/office/spreadsheetml/2017/richdata2" ref="Q20:S32">
    <sortCondition ref="R18"/>
  </sortState>
  <tableColumns count="3">
    <tableColumn id="1" xr3:uid="{10D15D9A-A921-4E11-871A-E46B67813A56}" name="Country"/>
    <tableColumn id="2" xr3:uid="{0FE6B620-1E48-48C7-A5AF-37274A17E48D}" name="Province"/>
    <tableColumn id="3" xr3:uid="{256EA79C-D89D-4969-85C3-602A9EA29CD7}" name="Value" dataDxfId="2">
      <calculatedColumnFormula>_xlfn.XLOOKUP(Table257[[#This Row],[Province]],$Q$4:$Q$16,$R$4:$R$16,0)</calculatedColumnFormula>
    </tableColumn>
  </tableColumns>
  <tableStyleInfo name="Used Cars"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0D08505-84E4-4906-BA2B-7E51DF73172C}" name="Table5" displayName="Table5" ref="Q41:S54" totalsRowShown="0">
  <autoFilter ref="Q41:S54" xr:uid="{80D08505-84E4-4906-BA2B-7E51DF73172C}"/>
  <tableColumns count="3">
    <tableColumn id="1" xr3:uid="{E3A71412-5AE1-4604-83CF-10D2B3C0DF12}" name="Province" dataDxfId="1"/>
    <tableColumn id="2" xr3:uid="{B35C1345-C874-425A-89B7-087538E3A909}" name="Country" dataDxfId="0"/>
    <tableColumn id="3" xr3:uid="{E10D1C52-7C60-46B2-8EBB-F9781CE6DE04}" name="Count of Car 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pivotTable" Target="../pivotTables/pivotTable3.xml"/><Relationship Id="rId7" Type="http://schemas.openxmlformats.org/officeDocument/2006/relationships/table" Target="../tables/table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table" Target="../tables/table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13.xml"/><Relationship Id="rId13" Type="http://schemas.openxmlformats.org/officeDocument/2006/relationships/table" Target="../tables/table6.xml"/><Relationship Id="rId3" Type="http://schemas.openxmlformats.org/officeDocument/2006/relationships/pivotTable" Target="../pivotTables/pivotTable8.xml"/><Relationship Id="rId7" Type="http://schemas.openxmlformats.org/officeDocument/2006/relationships/pivotTable" Target="../pivotTables/pivotTable12.xml"/><Relationship Id="rId12" Type="http://schemas.openxmlformats.org/officeDocument/2006/relationships/table" Target="../tables/table5.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11" Type="http://schemas.openxmlformats.org/officeDocument/2006/relationships/drawing" Target="../drawings/drawing3.xml"/><Relationship Id="rId5" Type="http://schemas.openxmlformats.org/officeDocument/2006/relationships/pivotTable" Target="../pivotTables/pivotTable10.xml"/><Relationship Id="rId10" Type="http://schemas.openxmlformats.org/officeDocument/2006/relationships/pivotTable" Target="../pivotTables/pivotTable15.xml"/><Relationship Id="rId4" Type="http://schemas.openxmlformats.org/officeDocument/2006/relationships/pivotTable" Target="../pivotTables/pivotTable9.xml"/><Relationship Id="rId9" Type="http://schemas.openxmlformats.org/officeDocument/2006/relationships/pivotTable" Target="../pivotTables/pivotTable14.xml"/><Relationship Id="rId1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913F8-BA04-4AD5-AB47-4C613739A8DA}">
  <sheetPr codeName="Sheet1">
    <tabColor theme="1" tint="0.34998626667073579"/>
  </sheetPr>
  <dimension ref="A1:M8036"/>
  <sheetViews>
    <sheetView workbookViewId="0">
      <selection activeCell="I19" sqref="I19"/>
    </sheetView>
  </sheetViews>
  <sheetFormatPr defaultRowHeight="14.5" x14ac:dyDescent="0.35"/>
  <sheetData>
    <row r="1" spans="1:13" x14ac:dyDescent="0.35">
      <c r="A1" t="s">
        <v>0</v>
      </c>
      <c r="B1" t="s">
        <v>1</v>
      </c>
      <c r="C1" t="s">
        <v>2</v>
      </c>
      <c r="D1" t="s">
        <v>3</v>
      </c>
      <c r="E1" t="s">
        <v>4</v>
      </c>
      <c r="F1" t="s">
        <v>5</v>
      </c>
      <c r="G1" t="s">
        <v>6</v>
      </c>
      <c r="H1" t="s">
        <v>7</v>
      </c>
      <c r="I1" t="s">
        <v>8</v>
      </c>
      <c r="J1" t="s">
        <v>9</v>
      </c>
      <c r="K1" t="s">
        <v>10</v>
      </c>
      <c r="L1" t="s">
        <v>11</v>
      </c>
      <c r="M1" t="s">
        <v>12</v>
      </c>
    </row>
    <row r="2" spans="1:13" x14ac:dyDescent="0.35">
      <c r="A2" t="s">
        <v>13</v>
      </c>
      <c r="B2" t="s">
        <v>14</v>
      </c>
      <c r="C2">
        <v>2018</v>
      </c>
      <c r="D2" t="s">
        <v>15</v>
      </c>
      <c r="E2" t="s">
        <v>16</v>
      </c>
      <c r="F2" t="s">
        <v>17</v>
      </c>
      <c r="G2">
        <v>5.7</v>
      </c>
      <c r="H2" t="s">
        <v>18</v>
      </c>
      <c r="I2" t="s">
        <v>19</v>
      </c>
      <c r="J2">
        <v>103000</v>
      </c>
      <c r="K2" t="s">
        <v>20</v>
      </c>
      <c r="L2">
        <v>114000</v>
      </c>
      <c r="M2" t="b">
        <v>0</v>
      </c>
    </row>
    <row r="3" spans="1:13" x14ac:dyDescent="0.35">
      <c r="A3" t="s">
        <v>21</v>
      </c>
      <c r="B3" t="s">
        <v>22</v>
      </c>
      <c r="C3">
        <v>2016</v>
      </c>
      <c r="D3" t="s">
        <v>15</v>
      </c>
      <c r="E3" t="s">
        <v>23</v>
      </c>
      <c r="F3" t="s">
        <v>17</v>
      </c>
      <c r="G3">
        <v>4.8</v>
      </c>
      <c r="H3" t="s">
        <v>18</v>
      </c>
      <c r="I3" t="s">
        <v>19</v>
      </c>
      <c r="J3">
        <v>5448</v>
      </c>
      <c r="K3" t="s">
        <v>20</v>
      </c>
      <c r="L3">
        <v>0</v>
      </c>
      <c r="M3" t="b">
        <v>1</v>
      </c>
    </row>
    <row r="4" spans="1:13" x14ac:dyDescent="0.35">
      <c r="A4" t="s">
        <v>21</v>
      </c>
      <c r="B4" t="s">
        <v>24</v>
      </c>
      <c r="C4">
        <v>2019</v>
      </c>
      <c r="D4" t="s">
        <v>15</v>
      </c>
      <c r="E4" t="s">
        <v>25</v>
      </c>
      <c r="F4" t="s">
        <v>26</v>
      </c>
      <c r="G4">
        <v>1.5</v>
      </c>
      <c r="H4" t="s">
        <v>18</v>
      </c>
      <c r="I4" t="s">
        <v>19</v>
      </c>
      <c r="J4">
        <v>72418</v>
      </c>
      <c r="K4" t="s">
        <v>20</v>
      </c>
      <c r="L4">
        <v>27500</v>
      </c>
      <c r="M4" t="b">
        <v>0</v>
      </c>
    </row>
    <row r="5" spans="1:13" x14ac:dyDescent="0.35">
      <c r="A5" t="s">
        <v>27</v>
      </c>
      <c r="B5" t="s">
        <v>28</v>
      </c>
      <c r="C5">
        <v>2019</v>
      </c>
      <c r="D5" t="s">
        <v>15</v>
      </c>
      <c r="E5" t="s">
        <v>29</v>
      </c>
      <c r="F5" t="s">
        <v>26</v>
      </c>
      <c r="G5">
        <v>1.6</v>
      </c>
      <c r="H5" t="s">
        <v>18</v>
      </c>
      <c r="I5" t="s">
        <v>19</v>
      </c>
      <c r="J5">
        <v>114154</v>
      </c>
      <c r="K5" t="s">
        <v>20</v>
      </c>
      <c r="L5">
        <v>43000</v>
      </c>
      <c r="M5" t="b">
        <v>0</v>
      </c>
    </row>
    <row r="6" spans="1:13" x14ac:dyDescent="0.35">
      <c r="A6" t="s">
        <v>27</v>
      </c>
      <c r="B6" t="s">
        <v>28</v>
      </c>
      <c r="C6">
        <v>2019</v>
      </c>
      <c r="D6" t="s">
        <v>15</v>
      </c>
      <c r="E6" t="s">
        <v>25</v>
      </c>
      <c r="F6" t="s">
        <v>30</v>
      </c>
      <c r="G6">
        <v>2</v>
      </c>
      <c r="H6" t="s">
        <v>18</v>
      </c>
      <c r="I6" t="s">
        <v>19</v>
      </c>
      <c r="J6">
        <v>41912</v>
      </c>
      <c r="K6" t="s">
        <v>20</v>
      </c>
      <c r="L6">
        <v>59500</v>
      </c>
      <c r="M6" t="b">
        <v>0</v>
      </c>
    </row>
    <row r="7" spans="1:13" x14ac:dyDescent="0.35">
      <c r="A7" t="s">
        <v>31</v>
      </c>
      <c r="B7" t="s">
        <v>32</v>
      </c>
      <c r="C7">
        <v>2018</v>
      </c>
      <c r="D7" t="s">
        <v>15</v>
      </c>
      <c r="E7" t="s">
        <v>33</v>
      </c>
      <c r="F7" t="s">
        <v>17</v>
      </c>
      <c r="G7">
        <v>1.5</v>
      </c>
      <c r="H7" t="s">
        <v>18</v>
      </c>
      <c r="I7" t="s">
        <v>19</v>
      </c>
      <c r="J7">
        <v>39000</v>
      </c>
      <c r="K7" t="s">
        <v>20</v>
      </c>
      <c r="L7">
        <v>72000</v>
      </c>
      <c r="M7" t="b">
        <v>0</v>
      </c>
    </row>
    <row r="8" spans="1:13" x14ac:dyDescent="0.35">
      <c r="A8" t="s">
        <v>34</v>
      </c>
      <c r="B8" t="s">
        <v>35</v>
      </c>
      <c r="C8">
        <v>2011</v>
      </c>
      <c r="D8" t="s">
        <v>15</v>
      </c>
      <c r="E8" t="s">
        <v>23</v>
      </c>
      <c r="F8" t="s">
        <v>30</v>
      </c>
      <c r="G8">
        <v>4.5</v>
      </c>
      <c r="H8" t="s">
        <v>18</v>
      </c>
      <c r="I8" t="s">
        <v>19</v>
      </c>
      <c r="J8">
        <v>183000</v>
      </c>
      <c r="K8" t="s">
        <v>20</v>
      </c>
      <c r="L8">
        <v>92000</v>
      </c>
      <c r="M8" t="b">
        <v>0</v>
      </c>
    </row>
    <row r="9" spans="1:13" x14ac:dyDescent="0.35">
      <c r="A9" t="s">
        <v>36</v>
      </c>
      <c r="B9" t="s">
        <v>37</v>
      </c>
      <c r="C9">
        <v>2009</v>
      </c>
      <c r="D9" t="s">
        <v>15</v>
      </c>
      <c r="E9" t="s">
        <v>38</v>
      </c>
      <c r="F9" t="s">
        <v>17</v>
      </c>
      <c r="G9">
        <v>5.7</v>
      </c>
      <c r="H9" t="s">
        <v>18</v>
      </c>
      <c r="I9" t="s">
        <v>19</v>
      </c>
      <c r="J9">
        <v>323000</v>
      </c>
      <c r="K9" t="s">
        <v>20</v>
      </c>
      <c r="L9">
        <v>0</v>
      </c>
      <c r="M9" t="b">
        <v>1</v>
      </c>
    </row>
    <row r="10" spans="1:13" x14ac:dyDescent="0.35">
      <c r="A10" t="s">
        <v>39</v>
      </c>
      <c r="B10" t="s">
        <v>40</v>
      </c>
      <c r="C10">
        <v>2019</v>
      </c>
      <c r="D10" t="s">
        <v>15</v>
      </c>
      <c r="E10" t="s">
        <v>16</v>
      </c>
      <c r="F10" t="s">
        <v>26</v>
      </c>
      <c r="G10">
        <v>3.6</v>
      </c>
      <c r="H10" t="s">
        <v>18</v>
      </c>
      <c r="I10" t="s">
        <v>19</v>
      </c>
      <c r="J10">
        <v>70000</v>
      </c>
      <c r="K10" t="s">
        <v>20</v>
      </c>
      <c r="L10">
        <v>80000</v>
      </c>
      <c r="M10" t="b">
        <v>0</v>
      </c>
    </row>
    <row r="11" spans="1:13" x14ac:dyDescent="0.35">
      <c r="A11" t="s">
        <v>34</v>
      </c>
      <c r="B11" t="s">
        <v>41</v>
      </c>
      <c r="C11">
        <v>2018</v>
      </c>
      <c r="D11" t="s">
        <v>15</v>
      </c>
      <c r="E11" t="s">
        <v>23</v>
      </c>
      <c r="F11" t="s">
        <v>26</v>
      </c>
      <c r="G11">
        <v>1.5</v>
      </c>
      <c r="H11" t="s">
        <v>18</v>
      </c>
      <c r="I11" t="s">
        <v>19</v>
      </c>
      <c r="J11">
        <v>131000</v>
      </c>
      <c r="K11" t="s">
        <v>42</v>
      </c>
      <c r="L11">
        <v>32000</v>
      </c>
      <c r="M11" t="b">
        <v>0</v>
      </c>
    </row>
    <row r="12" spans="1:13" x14ac:dyDescent="0.35">
      <c r="A12" t="s">
        <v>34</v>
      </c>
      <c r="B12" t="s">
        <v>43</v>
      </c>
      <c r="C12">
        <v>2017</v>
      </c>
      <c r="D12" t="s">
        <v>44</v>
      </c>
      <c r="E12" t="s">
        <v>23</v>
      </c>
      <c r="F12" t="s">
        <v>26</v>
      </c>
      <c r="G12">
        <v>2.5</v>
      </c>
      <c r="H12" t="s">
        <v>18</v>
      </c>
      <c r="I12" t="s">
        <v>19</v>
      </c>
      <c r="J12">
        <v>107000</v>
      </c>
      <c r="K12" t="s">
        <v>45</v>
      </c>
      <c r="L12">
        <v>50000</v>
      </c>
      <c r="M12" t="b">
        <v>0</v>
      </c>
    </row>
    <row r="13" spans="1:13" x14ac:dyDescent="0.35">
      <c r="A13" t="s">
        <v>21</v>
      </c>
      <c r="B13" t="s">
        <v>22</v>
      </c>
      <c r="C13">
        <v>2014</v>
      </c>
      <c r="D13" t="s">
        <v>15</v>
      </c>
      <c r="E13" t="s">
        <v>23</v>
      </c>
      <c r="F13" t="s">
        <v>17</v>
      </c>
      <c r="G13">
        <v>5.6</v>
      </c>
      <c r="H13" t="s">
        <v>18</v>
      </c>
      <c r="I13" t="s">
        <v>19</v>
      </c>
      <c r="J13">
        <v>106000</v>
      </c>
      <c r="K13" t="s">
        <v>45</v>
      </c>
      <c r="L13">
        <v>135000</v>
      </c>
      <c r="M13" t="b">
        <v>0</v>
      </c>
    </row>
    <row r="14" spans="1:13" x14ac:dyDescent="0.35">
      <c r="A14" t="s">
        <v>39</v>
      </c>
      <c r="B14" t="s">
        <v>46</v>
      </c>
      <c r="C14">
        <v>2018</v>
      </c>
      <c r="D14" t="s">
        <v>47</v>
      </c>
      <c r="E14" t="s">
        <v>29</v>
      </c>
      <c r="F14" t="s">
        <v>30</v>
      </c>
      <c r="G14">
        <v>5.3</v>
      </c>
      <c r="H14" t="s">
        <v>18</v>
      </c>
      <c r="I14" t="s">
        <v>19</v>
      </c>
      <c r="J14">
        <v>176140</v>
      </c>
      <c r="K14" t="s">
        <v>20</v>
      </c>
      <c r="L14">
        <v>153000</v>
      </c>
      <c r="M14" t="b">
        <v>0</v>
      </c>
    </row>
    <row r="15" spans="1:13" x14ac:dyDescent="0.35">
      <c r="A15" t="s">
        <v>48</v>
      </c>
      <c r="B15" t="s">
        <v>49</v>
      </c>
      <c r="C15">
        <v>2020</v>
      </c>
      <c r="D15" t="s">
        <v>47</v>
      </c>
      <c r="E15" t="s">
        <v>23</v>
      </c>
      <c r="F15" t="s">
        <v>26</v>
      </c>
      <c r="G15">
        <v>2</v>
      </c>
      <c r="H15" t="s">
        <v>18</v>
      </c>
      <c r="I15" t="s">
        <v>19</v>
      </c>
      <c r="J15">
        <v>20000</v>
      </c>
      <c r="K15" t="s">
        <v>20</v>
      </c>
      <c r="L15">
        <v>235000</v>
      </c>
      <c r="M15" t="b">
        <v>0</v>
      </c>
    </row>
    <row r="16" spans="1:13" x14ac:dyDescent="0.35">
      <c r="A16" t="s">
        <v>48</v>
      </c>
      <c r="B16" t="s">
        <v>50</v>
      </c>
      <c r="C16">
        <v>2017</v>
      </c>
      <c r="D16" t="s">
        <v>15</v>
      </c>
      <c r="E16" t="s">
        <v>29</v>
      </c>
      <c r="F16" t="s">
        <v>17</v>
      </c>
      <c r="G16">
        <v>2</v>
      </c>
      <c r="H16" t="s">
        <v>18</v>
      </c>
      <c r="I16" t="s">
        <v>19</v>
      </c>
      <c r="J16">
        <v>20600</v>
      </c>
      <c r="K16" t="s">
        <v>45</v>
      </c>
      <c r="L16">
        <v>210000</v>
      </c>
      <c r="M16" t="b">
        <v>0</v>
      </c>
    </row>
    <row r="17" spans="1:13" x14ac:dyDescent="0.35">
      <c r="A17" t="s">
        <v>34</v>
      </c>
      <c r="B17" t="s">
        <v>51</v>
      </c>
      <c r="C17">
        <v>2018</v>
      </c>
      <c r="D17" t="s">
        <v>15</v>
      </c>
      <c r="E17" t="s">
        <v>23</v>
      </c>
      <c r="F17" t="s">
        <v>26</v>
      </c>
      <c r="G17">
        <v>1.6</v>
      </c>
      <c r="H17" t="s">
        <v>18</v>
      </c>
      <c r="I17" t="s">
        <v>19</v>
      </c>
      <c r="J17">
        <v>7702</v>
      </c>
      <c r="K17" t="s">
        <v>45</v>
      </c>
      <c r="L17">
        <v>45000</v>
      </c>
      <c r="M17" t="b">
        <v>0</v>
      </c>
    </row>
    <row r="18" spans="1:13" x14ac:dyDescent="0.35">
      <c r="A18" t="s">
        <v>52</v>
      </c>
      <c r="B18" t="s">
        <v>53</v>
      </c>
      <c r="C18">
        <v>2016</v>
      </c>
      <c r="D18" t="s">
        <v>44</v>
      </c>
      <c r="E18" t="s">
        <v>29</v>
      </c>
      <c r="F18" t="s">
        <v>17</v>
      </c>
      <c r="G18">
        <v>2</v>
      </c>
      <c r="H18" t="s">
        <v>18</v>
      </c>
      <c r="I18" t="s">
        <v>19</v>
      </c>
      <c r="J18">
        <v>110000</v>
      </c>
      <c r="K18" t="s">
        <v>45</v>
      </c>
      <c r="L18">
        <v>83000</v>
      </c>
      <c r="M18" t="b">
        <v>0</v>
      </c>
    </row>
    <row r="19" spans="1:13" x14ac:dyDescent="0.35">
      <c r="A19" t="s">
        <v>21</v>
      </c>
      <c r="B19" t="s">
        <v>24</v>
      </c>
      <c r="C19">
        <v>2017</v>
      </c>
      <c r="D19" t="s">
        <v>15</v>
      </c>
      <c r="E19" t="s">
        <v>23</v>
      </c>
      <c r="F19" t="s">
        <v>26</v>
      </c>
      <c r="G19">
        <v>1.5</v>
      </c>
      <c r="H19" t="s">
        <v>18</v>
      </c>
      <c r="I19" t="s">
        <v>19</v>
      </c>
      <c r="J19">
        <v>58000</v>
      </c>
      <c r="K19" t="s">
        <v>54</v>
      </c>
      <c r="L19">
        <v>24500</v>
      </c>
      <c r="M19" t="b">
        <v>0</v>
      </c>
    </row>
    <row r="20" spans="1:13" x14ac:dyDescent="0.35">
      <c r="A20" t="s">
        <v>36</v>
      </c>
      <c r="B20" t="s">
        <v>37</v>
      </c>
      <c r="C20">
        <v>2018</v>
      </c>
      <c r="D20" t="s">
        <v>15</v>
      </c>
      <c r="E20" t="s">
        <v>23</v>
      </c>
      <c r="F20" t="s">
        <v>17</v>
      </c>
      <c r="G20">
        <v>5.3</v>
      </c>
      <c r="H20" t="s">
        <v>18</v>
      </c>
      <c r="I20" t="s">
        <v>19</v>
      </c>
      <c r="J20">
        <v>37000</v>
      </c>
      <c r="K20" t="s">
        <v>20</v>
      </c>
      <c r="L20">
        <v>0</v>
      </c>
      <c r="M20" t="b">
        <v>1</v>
      </c>
    </row>
    <row r="21" spans="1:13" x14ac:dyDescent="0.35">
      <c r="A21" t="s">
        <v>21</v>
      </c>
      <c r="B21" t="s">
        <v>22</v>
      </c>
      <c r="C21">
        <v>2016</v>
      </c>
      <c r="D21" t="s">
        <v>15</v>
      </c>
      <c r="E21" t="s">
        <v>23</v>
      </c>
      <c r="F21" t="s">
        <v>26</v>
      </c>
      <c r="G21">
        <v>4.8</v>
      </c>
      <c r="H21" t="s">
        <v>18</v>
      </c>
      <c r="I21" t="s">
        <v>19</v>
      </c>
      <c r="J21">
        <v>93000</v>
      </c>
      <c r="K21" t="s">
        <v>42</v>
      </c>
      <c r="L21">
        <v>83000</v>
      </c>
      <c r="M21" t="b">
        <v>0</v>
      </c>
    </row>
    <row r="22" spans="1:13" x14ac:dyDescent="0.35">
      <c r="A22" t="s">
        <v>34</v>
      </c>
      <c r="B22" t="s">
        <v>55</v>
      </c>
      <c r="C22">
        <v>2021</v>
      </c>
      <c r="D22" t="s">
        <v>15</v>
      </c>
      <c r="E22" t="s">
        <v>23</v>
      </c>
      <c r="F22" t="s">
        <v>30</v>
      </c>
      <c r="G22">
        <v>4</v>
      </c>
      <c r="H22" t="s">
        <v>18</v>
      </c>
      <c r="I22" t="s">
        <v>19</v>
      </c>
      <c r="J22">
        <v>3000</v>
      </c>
      <c r="K22" t="s">
        <v>45</v>
      </c>
      <c r="L22">
        <v>174000</v>
      </c>
      <c r="M22" t="b">
        <v>0</v>
      </c>
    </row>
    <row r="23" spans="1:13" x14ac:dyDescent="0.35">
      <c r="A23" t="s">
        <v>27</v>
      </c>
      <c r="B23" t="s">
        <v>28</v>
      </c>
      <c r="C23">
        <v>2018</v>
      </c>
      <c r="D23" t="s">
        <v>47</v>
      </c>
      <c r="E23" t="s">
        <v>23</v>
      </c>
      <c r="F23" t="s">
        <v>26</v>
      </c>
      <c r="G23">
        <v>1.6</v>
      </c>
      <c r="H23" t="s">
        <v>56</v>
      </c>
      <c r="I23" t="s">
        <v>19</v>
      </c>
      <c r="J23">
        <v>83000</v>
      </c>
      <c r="K23" t="s">
        <v>20</v>
      </c>
      <c r="L23">
        <v>50000</v>
      </c>
      <c r="M23" t="b">
        <v>0</v>
      </c>
    </row>
    <row r="24" spans="1:13" x14ac:dyDescent="0.35">
      <c r="A24" t="s">
        <v>31</v>
      </c>
      <c r="B24" t="s">
        <v>57</v>
      </c>
      <c r="C24">
        <v>2017</v>
      </c>
      <c r="D24" t="s">
        <v>15</v>
      </c>
      <c r="E24" t="s">
        <v>16</v>
      </c>
      <c r="F24" t="s">
        <v>26</v>
      </c>
      <c r="G24">
        <v>1.5</v>
      </c>
      <c r="H24" t="s">
        <v>18</v>
      </c>
      <c r="I24" t="s">
        <v>19</v>
      </c>
      <c r="J24">
        <v>200000</v>
      </c>
      <c r="K24" t="s">
        <v>42</v>
      </c>
      <c r="L24">
        <v>38000</v>
      </c>
      <c r="M24" t="b">
        <v>0</v>
      </c>
    </row>
    <row r="25" spans="1:13" x14ac:dyDescent="0.35">
      <c r="A25" t="s">
        <v>34</v>
      </c>
      <c r="B25" t="s">
        <v>58</v>
      </c>
      <c r="C25">
        <v>2021</v>
      </c>
      <c r="D25" t="s">
        <v>15</v>
      </c>
      <c r="E25" t="s">
        <v>23</v>
      </c>
      <c r="F25" t="s">
        <v>30</v>
      </c>
      <c r="G25">
        <v>2.4</v>
      </c>
      <c r="H25" t="s">
        <v>56</v>
      </c>
      <c r="I25" t="s">
        <v>19</v>
      </c>
      <c r="J25">
        <v>29000</v>
      </c>
      <c r="K25" t="s">
        <v>59</v>
      </c>
      <c r="L25">
        <v>145000</v>
      </c>
      <c r="M25" t="b">
        <v>0</v>
      </c>
    </row>
    <row r="26" spans="1:13" x14ac:dyDescent="0.35">
      <c r="A26" t="s">
        <v>60</v>
      </c>
      <c r="B26" t="s">
        <v>61</v>
      </c>
      <c r="C26">
        <v>2019</v>
      </c>
      <c r="D26" t="s">
        <v>15</v>
      </c>
      <c r="E26" t="s">
        <v>38</v>
      </c>
      <c r="F26" t="s">
        <v>17</v>
      </c>
      <c r="G26">
        <v>3.5</v>
      </c>
      <c r="H26" t="s">
        <v>18</v>
      </c>
      <c r="I26" t="s">
        <v>19</v>
      </c>
      <c r="J26">
        <v>129000</v>
      </c>
      <c r="K26" t="s">
        <v>42</v>
      </c>
      <c r="L26">
        <v>178000</v>
      </c>
      <c r="M26" t="b">
        <v>0</v>
      </c>
    </row>
    <row r="27" spans="1:13" x14ac:dyDescent="0.35">
      <c r="A27" t="s">
        <v>62</v>
      </c>
      <c r="B27" t="s">
        <v>63</v>
      </c>
      <c r="C27">
        <v>2014</v>
      </c>
      <c r="D27" t="s">
        <v>15</v>
      </c>
      <c r="E27" t="s">
        <v>16</v>
      </c>
      <c r="F27" t="s">
        <v>17</v>
      </c>
      <c r="G27">
        <v>3</v>
      </c>
      <c r="H27" t="s">
        <v>18</v>
      </c>
      <c r="I27" t="s">
        <v>19</v>
      </c>
      <c r="J27">
        <v>80000</v>
      </c>
      <c r="K27" t="s">
        <v>64</v>
      </c>
      <c r="L27">
        <v>230000</v>
      </c>
      <c r="M27" t="b">
        <v>0</v>
      </c>
    </row>
    <row r="28" spans="1:13" x14ac:dyDescent="0.35">
      <c r="A28" t="s">
        <v>34</v>
      </c>
      <c r="B28" t="s">
        <v>43</v>
      </c>
      <c r="C28">
        <v>2019</v>
      </c>
      <c r="D28" t="s">
        <v>15</v>
      </c>
      <c r="E28" t="s">
        <v>65</v>
      </c>
      <c r="F28" t="s">
        <v>17</v>
      </c>
      <c r="G28">
        <v>2.5</v>
      </c>
      <c r="H28" t="s">
        <v>18</v>
      </c>
      <c r="I28" t="s">
        <v>19</v>
      </c>
      <c r="J28">
        <v>8000</v>
      </c>
      <c r="K28" t="s">
        <v>64</v>
      </c>
      <c r="L28">
        <v>0</v>
      </c>
      <c r="M28" t="b">
        <v>1</v>
      </c>
    </row>
    <row r="29" spans="1:13" x14ac:dyDescent="0.35">
      <c r="A29" t="s">
        <v>36</v>
      </c>
      <c r="B29" t="s">
        <v>37</v>
      </c>
      <c r="C29">
        <v>2017</v>
      </c>
      <c r="D29" t="s">
        <v>15</v>
      </c>
      <c r="E29" t="s">
        <v>25</v>
      </c>
      <c r="F29" t="s">
        <v>26</v>
      </c>
      <c r="G29">
        <v>5.3</v>
      </c>
      <c r="H29" t="s">
        <v>18</v>
      </c>
      <c r="I29" t="s">
        <v>19</v>
      </c>
      <c r="J29">
        <v>137317</v>
      </c>
      <c r="K29" t="s">
        <v>45</v>
      </c>
      <c r="L29">
        <v>130000</v>
      </c>
      <c r="M29" t="b">
        <v>0</v>
      </c>
    </row>
    <row r="30" spans="1:13" x14ac:dyDescent="0.35">
      <c r="A30" t="s">
        <v>34</v>
      </c>
      <c r="B30" t="s">
        <v>66</v>
      </c>
      <c r="C30">
        <v>2008</v>
      </c>
      <c r="D30" t="s">
        <v>47</v>
      </c>
      <c r="E30" t="s">
        <v>65</v>
      </c>
      <c r="F30" t="s">
        <v>17</v>
      </c>
      <c r="G30">
        <v>3.5</v>
      </c>
      <c r="H30" t="s">
        <v>18</v>
      </c>
      <c r="I30" t="s">
        <v>19</v>
      </c>
      <c r="J30">
        <v>169000</v>
      </c>
      <c r="K30" t="s">
        <v>20</v>
      </c>
      <c r="L30">
        <v>0</v>
      </c>
      <c r="M30" t="b">
        <v>1</v>
      </c>
    </row>
    <row r="31" spans="1:13" x14ac:dyDescent="0.35">
      <c r="A31" t="s">
        <v>21</v>
      </c>
      <c r="B31" t="s">
        <v>67</v>
      </c>
      <c r="C31">
        <v>2020</v>
      </c>
      <c r="D31" t="s">
        <v>15</v>
      </c>
      <c r="E31" t="s">
        <v>23</v>
      </c>
      <c r="F31" t="s">
        <v>26</v>
      </c>
      <c r="G31">
        <v>3.5</v>
      </c>
      <c r="H31" t="s">
        <v>18</v>
      </c>
      <c r="I31" t="s">
        <v>68</v>
      </c>
      <c r="J31">
        <v>27000</v>
      </c>
      <c r="K31" t="s">
        <v>20</v>
      </c>
      <c r="L31">
        <v>68000</v>
      </c>
      <c r="M31" t="b">
        <v>0</v>
      </c>
    </row>
    <row r="32" spans="1:13" x14ac:dyDescent="0.35">
      <c r="A32" t="s">
        <v>34</v>
      </c>
      <c r="B32" t="s">
        <v>69</v>
      </c>
      <c r="C32">
        <v>2015</v>
      </c>
      <c r="D32" t="s">
        <v>15</v>
      </c>
      <c r="E32" t="s">
        <v>23</v>
      </c>
      <c r="F32" t="s">
        <v>30</v>
      </c>
      <c r="G32">
        <v>2.6</v>
      </c>
      <c r="H32" t="s">
        <v>18</v>
      </c>
      <c r="I32" t="s">
        <v>19</v>
      </c>
      <c r="J32">
        <v>300</v>
      </c>
      <c r="K32" t="s">
        <v>70</v>
      </c>
      <c r="L32">
        <v>50000</v>
      </c>
      <c r="M32" t="b">
        <v>0</v>
      </c>
    </row>
    <row r="33" spans="1:13" x14ac:dyDescent="0.35">
      <c r="A33" t="s">
        <v>21</v>
      </c>
      <c r="B33" t="s">
        <v>24</v>
      </c>
      <c r="C33">
        <v>2019</v>
      </c>
      <c r="D33" t="s">
        <v>15</v>
      </c>
      <c r="E33" t="s">
        <v>23</v>
      </c>
      <c r="F33" t="s">
        <v>26</v>
      </c>
      <c r="G33">
        <v>1.5</v>
      </c>
      <c r="H33" t="s">
        <v>18</v>
      </c>
      <c r="I33" t="s">
        <v>19</v>
      </c>
      <c r="J33">
        <v>112963</v>
      </c>
      <c r="K33" t="s">
        <v>20</v>
      </c>
      <c r="L33">
        <v>27500</v>
      </c>
      <c r="M33" t="b">
        <v>0</v>
      </c>
    </row>
    <row r="34" spans="1:13" x14ac:dyDescent="0.35">
      <c r="A34" t="s">
        <v>27</v>
      </c>
      <c r="B34" t="s">
        <v>28</v>
      </c>
      <c r="C34">
        <v>2019</v>
      </c>
      <c r="D34" t="s">
        <v>15</v>
      </c>
      <c r="E34" t="s">
        <v>25</v>
      </c>
      <c r="F34" t="s">
        <v>26</v>
      </c>
      <c r="G34">
        <v>1.6</v>
      </c>
      <c r="H34" t="s">
        <v>18</v>
      </c>
      <c r="I34" t="s">
        <v>19</v>
      </c>
      <c r="J34">
        <v>108650</v>
      </c>
      <c r="K34" t="s">
        <v>20</v>
      </c>
      <c r="L34">
        <v>43000</v>
      </c>
      <c r="M34" t="b">
        <v>0</v>
      </c>
    </row>
    <row r="35" spans="1:13" x14ac:dyDescent="0.35">
      <c r="A35" t="s">
        <v>39</v>
      </c>
      <c r="B35" t="s">
        <v>71</v>
      </c>
      <c r="C35">
        <v>2013</v>
      </c>
      <c r="D35" t="s">
        <v>15</v>
      </c>
      <c r="E35" t="s">
        <v>16</v>
      </c>
      <c r="F35" t="s">
        <v>30</v>
      </c>
      <c r="G35">
        <v>3</v>
      </c>
      <c r="H35" t="s">
        <v>18</v>
      </c>
      <c r="I35" t="s">
        <v>19</v>
      </c>
      <c r="J35">
        <v>122455</v>
      </c>
      <c r="K35" t="s">
        <v>20</v>
      </c>
      <c r="L35">
        <v>36000</v>
      </c>
      <c r="M35" t="b">
        <v>0</v>
      </c>
    </row>
    <row r="36" spans="1:13" x14ac:dyDescent="0.35">
      <c r="A36" t="s">
        <v>21</v>
      </c>
      <c r="B36" t="s">
        <v>24</v>
      </c>
      <c r="C36">
        <v>2019</v>
      </c>
      <c r="D36" t="s">
        <v>15</v>
      </c>
      <c r="E36" t="s">
        <v>25</v>
      </c>
      <c r="F36" t="s">
        <v>26</v>
      </c>
      <c r="G36">
        <v>1.5</v>
      </c>
      <c r="H36" t="s">
        <v>18</v>
      </c>
      <c r="I36" t="s">
        <v>19</v>
      </c>
      <c r="J36">
        <v>93762</v>
      </c>
      <c r="K36" t="s">
        <v>20</v>
      </c>
      <c r="L36">
        <v>26800</v>
      </c>
      <c r="M36" t="b">
        <v>0</v>
      </c>
    </row>
    <row r="37" spans="1:13" x14ac:dyDescent="0.35">
      <c r="A37" t="s">
        <v>34</v>
      </c>
      <c r="B37" t="s">
        <v>72</v>
      </c>
      <c r="C37">
        <v>2020</v>
      </c>
      <c r="D37" t="s">
        <v>44</v>
      </c>
      <c r="E37" t="s">
        <v>23</v>
      </c>
      <c r="F37" t="s">
        <v>17</v>
      </c>
      <c r="G37">
        <v>2.5</v>
      </c>
      <c r="H37" t="s">
        <v>18</v>
      </c>
      <c r="I37" t="s">
        <v>19</v>
      </c>
      <c r="J37">
        <v>15000</v>
      </c>
      <c r="K37" t="s">
        <v>45</v>
      </c>
      <c r="L37">
        <v>111000</v>
      </c>
      <c r="M37" t="b">
        <v>0</v>
      </c>
    </row>
    <row r="38" spans="1:13" x14ac:dyDescent="0.35">
      <c r="A38" t="s">
        <v>73</v>
      </c>
      <c r="B38" t="s">
        <v>74</v>
      </c>
      <c r="C38">
        <v>2019</v>
      </c>
      <c r="D38" t="s">
        <v>15</v>
      </c>
      <c r="E38" t="s">
        <v>75</v>
      </c>
      <c r="F38" t="s">
        <v>17</v>
      </c>
      <c r="G38">
        <v>2.5</v>
      </c>
      <c r="H38" t="s">
        <v>18</v>
      </c>
      <c r="I38" t="s">
        <v>19</v>
      </c>
      <c r="J38">
        <v>89000</v>
      </c>
      <c r="K38" t="s">
        <v>20</v>
      </c>
      <c r="L38">
        <v>99000</v>
      </c>
      <c r="M38" t="b">
        <v>0</v>
      </c>
    </row>
    <row r="39" spans="1:13" x14ac:dyDescent="0.35">
      <c r="A39" t="s">
        <v>76</v>
      </c>
      <c r="B39" t="s">
        <v>77</v>
      </c>
      <c r="C39">
        <v>2013</v>
      </c>
      <c r="D39" t="s">
        <v>15</v>
      </c>
      <c r="E39" t="s">
        <v>16</v>
      </c>
      <c r="F39" t="s">
        <v>26</v>
      </c>
      <c r="G39">
        <v>5.4</v>
      </c>
      <c r="H39" t="s">
        <v>18</v>
      </c>
      <c r="I39" t="s">
        <v>19</v>
      </c>
      <c r="J39">
        <v>348000</v>
      </c>
      <c r="K39" t="s">
        <v>20</v>
      </c>
      <c r="L39">
        <v>50000</v>
      </c>
      <c r="M39" t="b">
        <v>0</v>
      </c>
    </row>
    <row r="40" spans="1:13" x14ac:dyDescent="0.35">
      <c r="A40" t="s">
        <v>36</v>
      </c>
      <c r="B40" t="s">
        <v>37</v>
      </c>
      <c r="C40">
        <v>2008</v>
      </c>
      <c r="D40" t="s">
        <v>15</v>
      </c>
      <c r="E40" t="s">
        <v>78</v>
      </c>
      <c r="F40" t="s">
        <v>17</v>
      </c>
      <c r="G40">
        <v>5.3</v>
      </c>
      <c r="H40" t="s">
        <v>18</v>
      </c>
      <c r="I40" t="s">
        <v>19</v>
      </c>
      <c r="J40">
        <v>286000</v>
      </c>
      <c r="K40" t="s">
        <v>20</v>
      </c>
      <c r="L40">
        <v>48000</v>
      </c>
      <c r="M40" t="b">
        <v>0</v>
      </c>
    </row>
    <row r="41" spans="1:13" x14ac:dyDescent="0.35">
      <c r="A41" t="s">
        <v>34</v>
      </c>
      <c r="B41" t="s">
        <v>43</v>
      </c>
      <c r="C41">
        <v>2020</v>
      </c>
      <c r="D41" t="s">
        <v>15</v>
      </c>
      <c r="E41" t="s">
        <v>25</v>
      </c>
      <c r="F41" t="s">
        <v>26</v>
      </c>
      <c r="G41">
        <v>2.5</v>
      </c>
      <c r="H41" t="s">
        <v>79</v>
      </c>
      <c r="I41" t="s">
        <v>19</v>
      </c>
      <c r="J41">
        <v>46000</v>
      </c>
      <c r="K41" t="s">
        <v>20</v>
      </c>
      <c r="L41">
        <v>75000</v>
      </c>
      <c r="M41" t="b">
        <v>0</v>
      </c>
    </row>
    <row r="42" spans="1:13" x14ac:dyDescent="0.35">
      <c r="A42" t="s">
        <v>60</v>
      </c>
      <c r="B42" t="s">
        <v>80</v>
      </c>
      <c r="C42">
        <v>2015</v>
      </c>
      <c r="D42" t="s">
        <v>15</v>
      </c>
      <c r="E42" t="s">
        <v>23</v>
      </c>
      <c r="F42" t="s">
        <v>17</v>
      </c>
      <c r="G42">
        <v>3.5</v>
      </c>
      <c r="H42" t="s">
        <v>18</v>
      </c>
      <c r="I42" t="s">
        <v>19</v>
      </c>
      <c r="J42">
        <v>85000</v>
      </c>
      <c r="K42" t="s">
        <v>20</v>
      </c>
      <c r="L42">
        <v>80000</v>
      </c>
      <c r="M42" t="b">
        <v>0</v>
      </c>
    </row>
    <row r="43" spans="1:13" x14ac:dyDescent="0.35">
      <c r="A43" t="s">
        <v>34</v>
      </c>
      <c r="B43" t="s">
        <v>35</v>
      </c>
      <c r="C43">
        <v>1993</v>
      </c>
      <c r="D43" t="s">
        <v>15</v>
      </c>
      <c r="E43" t="s">
        <v>38</v>
      </c>
      <c r="F43" t="s">
        <v>30</v>
      </c>
      <c r="G43">
        <v>4.5999999999999996</v>
      </c>
      <c r="H43" t="s">
        <v>18</v>
      </c>
      <c r="I43" t="s">
        <v>68</v>
      </c>
      <c r="J43">
        <v>400</v>
      </c>
      <c r="K43" t="s">
        <v>81</v>
      </c>
      <c r="L43">
        <v>12000</v>
      </c>
      <c r="M43" t="b">
        <v>0</v>
      </c>
    </row>
    <row r="44" spans="1:13" x14ac:dyDescent="0.35">
      <c r="A44" t="s">
        <v>82</v>
      </c>
      <c r="B44" t="s">
        <v>83</v>
      </c>
      <c r="C44">
        <v>2017</v>
      </c>
      <c r="D44" t="s">
        <v>15</v>
      </c>
      <c r="E44" t="s">
        <v>75</v>
      </c>
      <c r="F44" t="s">
        <v>26</v>
      </c>
      <c r="G44">
        <v>3.5</v>
      </c>
      <c r="H44" t="s">
        <v>18</v>
      </c>
      <c r="I44" t="s">
        <v>19</v>
      </c>
      <c r="J44">
        <v>115000</v>
      </c>
      <c r="K44" t="s">
        <v>20</v>
      </c>
      <c r="L44">
        <v>55000</v>
      </c>
      <c r="M44" t="b">
        <v>0</v>
      </c>
    </row>
    <row r="45" spans="1:13" x14ac:dyDescent="0.35">
      <c r="A45" t="s">
        <v>27</v>
      </c>
      <c r="B45" t="s">
        <v>84</v>
      </c>
      <c r="C45">
        <v>2016</v>
      </c>
      <c r="D45" t="s">
        <v>15</v>
      </c>
      <c r="E45" t="s">
        <v>23</v>
      </c>
      <c r="F45" t="s">
        <v>30</v>
      </c>
      <c r="G45">
        <v>2</v>
      </c>
      <c r="H45" t="s">
        <v>18</v>
      </c>
      <c r="I45" t="s">
        <v>19</v>
      </c>
      <c r="J45">
        <v>157000</v>
      </c>
      <c r="K45" t="s">
        <v>20</v>
      </c>
      <c r="L45">
        <v>50000</v>
      </c>
      <c r="M45" t="b">
        <v>0</v>
      </c>
    </row>
    <row r="46" spans="1:13" x14ac:dyDescent="0.35">
      <c r="A46" t="s">
        <v>27</v>
      </c>
      <c r="B46" t="s">
        <v>84</v>
      </c>
      <c r="C46">
        <v>2019</v>
      </c>
      <c r="D46" t="s">
        <v>15</v>
      </c>
      <c r="E46" t="s">
        <v>25</v>
      </c>
      <c r="F46" t="s">
        <v>30</v>
      </c>
      <c r="G46">
        <v>2</v>
      </c>
      <c r="H46" t="s">
        <v>18</v>
      </c>
      <c r="I46" t="s">
        <v>19</v>
      </c>
      <c r="J46">
        <v>24000</v>
      </c>
      <c r="K46" t="s">
        <v>20</v>
      </c>
      <c r="L46">
        <v>68000</v>
      </c>
      <c r="M46" t="b">
        <v>0</v>
      </c>
    </row>
    <row r="47" spans="1:13" x14ac:dyDescent="0.35">
      <c r="A47" t="s">
        <v>85</v>
      </c>
      <c r="B47" t="s">
        <v>86</v>
      </c>
      <c r="C47">
        <v>2015</v>
      </c>
      <c r="D47" t="s">
        <v>15</v>
      </c>
      <c r="E47" t="s">
        <v>75</v>
      </c>
      <c r="F47" t="s">
        <v>30</v>
      </c>
      <c r="G47">
        <v>3.5</v>
      </c>
      <c r="H47" t="s">
        <v>18</v>
      </c>
      <c r="I47" t="s">
        <v>19</v>
      </c>
      <c r="J47">
        <v>181000</v>
      </c>
      <c r="K47" t="s">
        <v>20</v>
      </c>
      <c r="L47">
        <v>70000</v>
      </c>
      <c r="M47" t="b">
        <v>0</v>
      </c>
    </row>
    <row r="48" spans="1:13" x14ac:dyDescent="0.35">
      <c r="A48" t="s">
        <v>85</v>
      </c>
      <c r="B48" t="s">
        <v>87</v>
      </c>
      <c r="C48">
        <v>2019</v>
      </c>
      <c r="D48" t="s">
        <v>15</v>
      </c>
      <c r="E48" t="s">
        <v>23</v>
      </c>
      <c r="F48" t="s">
        <v>30</v>
      </c>
      <c r="G48">
        <v>3.8</v>
      </c>
      <c r="H48" t="s">
        <v>18</v>
      </c>
      <c r="I48" t="s">
        <v>19</v>
      </c>
      <c r="J48">
        <v>84000</v>
      </c>
      <c r="K48" t="s">
        <v>20</v>
      </c>
      <c r="L48">
        <v>120000</v>
      </c>
      <c r="M48" t="b">
        <v>0</v>
      </c>
    </row>
    <row r="49" spans="1:13" x14ac:dyDescent="0.35">
      <c r="A49" t="s">
        <v>34</v>
      </c>
      <c r="B49" t="s">
        <v>55</v>
      </c>
      <c r="C49">
        <v>2016</v>
      </c>
      <c r="D49" t="s">
        <v>15</v>
      </c>
      <c r="E49" t="s">
        <v>23</v>
      </c>
      <c r="F49" t="s">
        <v>30</v>
      </c>
      <c r="G49">
        <v>4</v>
      </c>
      <c r="H49" t="s">
        <v>18</v>
      </c>
      <c r="I49" t="s">
        <v>19</v>
      </c>
      <c r="J49">
        <v>201000</v>
      </c>
      <c r="K49" t="s">
        <v>20</v>
      </c>
      <c r="L49">
        <v>108000</v>
      </c>
      <c r="M49" t="b">
        <v>0</v>
      </c>
    </row>
    <row r="50" spans="1:13" x14ac:dyDescent="0.35">
      <c r="A50" t="s">
        <v>36</v>
      </c>
      <c r="B50" t="s">
        <v>37</v>
      </c>
      <c r="C50">
        <v>2009</v>
      </c>
      <c r="D50" t="s">
        <v>15</v>
      </c>
      <c r="E50" t="s">
        <v>78</v>
      </c>
      <c r="F50" t="s">
        <v>26</v>
      </c>
      <c r="G50">
        <v>5.3</v>
      </c>
      <c r="H50" t="s">
        <v>18</v>
      </c>
      <c r="I50" t="s">
        <v>19</v>
      </c>
      <c r="J50">
        <v>395000</v>
      </c>
      <c r="K50" t="s">
        <v>20</v>
      </c>
      <c r="L50">
        <v>43000</v>
      </c>
      <c r="M50" t="b">
        <v>0</v>
      </c>
    </row>
    <row r="51" spans="1:13" x14ac:dyDescent="0.35">
      <c r="A51" t="s">
        <v>34</v>
      </c>
      <c r="B51" t="s">
        <v>72</v>
      </c>
      <c r="C51">
        <v>2016</v>
      </c>
      <c r="D51" t="s">
        <v>15</v>
      </c>
      <c r="E51" t="s">
        <v>23</v>
      </c>
      <c r="F51" t="s">
        <v>17</v>
      </c>
      <c r="G51">
        <v>2.5</v>
      </c>
      <c r="H51" t="s">
        <v>18</v>
      </c>
      <c r="I51" t="s">
        <v>19</v>
      </c>
      <c r="J51">
        <v>363000</v>
      </c>
      <c r="K51" t="s">
        <v>20</v>
      </c>
      <c r="L51">
        <v>58000</v>
      </c>
      <c r="M51" t="b">
        <v>0</v>
      </c>
    </row>
    <row r="52" spans="1:13" x14ac:dyDescent="0.35">
      <c r="A52" t="s">
        <v>27</v>
      </c>
      <c r="B52" t="s">
        <v>88</v>
      </c>
      <c r="C52">
        <v>2020</v>
      </c>
      <c r="D52" t="s">
        <v>15</v>
      </c>
      <c r="E52" t="s">
        <v>75</v>
      </c>
      <c r="F52" t="s">
        <v>26</v>
      </c>
      <c r="G52">
        <v>1.4</v>
      </c>
      <c r="H52" t="s">
        <v>18</v>
      </c>
      <c r="I52" t="s">
        <v>19</v>
      </c>
      <c r="J52">
        <v>2000</v>
      </c>
      <c r="K52" t="s">
        <v>20</v>
      </c>
      <c r="L52">
        <v>42000</v>
      </c>
      <c r="M52" t="b">
        <v>0</v>
      </c>
    </row>
    <row r="53" spans="1:13" x14ac:dyDescent="0.35">
      <c r="A53" t="s">
        <v>60</v>
      </c>
      <c r="B53" t="s">
        <v>80</v>
      </c>
      <c r="C53">
        <v>2013</v>
      </c>
      <c r="D53" t="s">
        <v>15</v>
      </c>
      <c r="E53" t="s">
        <v>16</v>
      </c>
      <c r="F53" t="s">
        <v>17</v>
      </c>
      <c r="G53">
        <v>3.5</v>
      </c>
      <c r="H53" t="s">
        <v>18</v>
      </c>
      <c r="I53" t="s">
        <v>19</v>
      </c>
      <c r="J53">
        <v>349000</v>
      </c>
      <c r="K53" t="s">
        <v>20</v>
      </c>
      <c r="L53">
        <v>70000</v>
      </c>
      <c r="M53" t="b">
        <v>0</v>
      </c>
    </row>
    <row r="54" spans="1:13" x14ac:dyDescent="0.35">
      <c r="A54" t="s">
        <v>27</v>
      </c>
      <c r="B54" t="s">
        <v>89</v>
      </c>
      <c r="C54">
        <v>2019</v>
      </c>
      <c r="D54" t="s">
        <v>15</v>
      </c>
      <c r="E54" t="s">
        <v>29</v>
      </c>
      <c r="F54" t="s">
        <v>30</v>
      </c>
      <c r="G54">
        <v>2.4</v>
      </c>
      <c r="H54" t="s">
        <v>18</v>
      </c>
      <c r="I54" t="s">
        <v>19</v>
      </c>
      <c r="J54">
        <v>78000</v>
      </c>
      <c r="K54" t="s">
        <v>20</v>
      </c>
      <c r="L54">
        <v>62000</v>
      </c>
      <c r="M54" t="b">
        <v>0</v>
      </c>
    </row>
    <row r="55" spans="1:13" x14ac:dyDescent="0.35">
      <c r="A55" t="s">
        <v>85</v>
      </c>
      <c r="B55" t="s">
        <v>87</v>
      </c>
      <c r="C55">
        <v>2018</v>
      </c>
      <c r="D55" t="s">
        <v>15</v>
      </c>
      <c r="E55" t="s">
        <v>75</v>
      </c>
      <c r="F55" t="s">
        <v>30</v>
      </c>
      <c r="G55">
        <v>3.8</v>
      </c>
      <c r="H55" t="s">
        <v>18</v>
      </c>
      <c r="I55" t="s">
        <v>19</v>
      </c>
      <c r="J55">
        <v>75000</v>
      </c>
      <c r="K55" t="s">
        <v>20</v>
      </c>
      <c r="L55">
        <v>110000</v>
      </c>
      <c r="M55" t="b">
        <v>0</v>
      </c>
    </row>
    <row r="56" spans="1:13" x14ac:dyDescent="0.35">
      <c r="A56" t="s">
        <v>31</v>
      </c>
      <c r="B56" t="s">
        <v>32</v>
      </c>
      <c r="C56">
        <v>2016</v>
      </c>
      <c r="D56" t="s">
        <v>15</v>
      </c>
      <c r="E56" t="s">
        <v>75</v>
      </c>
      <c r="F56" t="s">
        <v>17</v>
      </c>
      <c r="G56">
        <v>3.5</v>
      </c>
      <c r="H56" t="s">
        <v>18</v>
      </c>
      <c r="I56" t="s">
        <v>19</v>
      </c>
      <c r="J56">
        <v>350000</v>
      </c>
      <c r="K56" t="s">
        <v>20</v>
      </c>
      <c r="L56">
        <v>50000</v>
      </c>
      <c r="M56" t="b">
        <v>0</v>
      </c>
    </row>
    <row r="57" spans="1:13" x14ac:dyDescent="0.35">
      <c r="A57" t="s">
        <v>85</v>
      </c>
      <c r="B57" t="s">
        <v>87</v>
      </c>
      <c r="C57">
        <v>2018</v>
      </c>
      <c r="D57" t="s">
        <v>15</v>
      </c>
      <c r="E57" t="s">
        <v>75</v>
      </c>
      <c r="F57" t="s">
        <v>30</v>
      </c>
      <c r="G57">
        <v>3.8</v>
      </c>
      <c r="H57" t="s">
        <v>18</v>
      </c>
      <c r="I57" t="s">
        <v>19</v>
      </c>
      <c r="J57">
        <v>127000</v>
      </c>
      <c r="K57" t="s">
        <v>20</v>
      </c>
      <c r="L57">
        <v>93000</v>
      </c>
      <c r="M57" t="b">
        <v>0</v>
      </c>
    </row>
    <row r="58" spans="1:13" x14ac:dyDescent="0.35">
      <c r="A58" t="s">
        <v>60</v>
      </c>
      <c r="B58" t="s">
        <v>90</v>
      </c>
      <c r="C58">
        <v>2015</v>
      </c>
      <c r="D58" t="s">
        <v>15</v>
      </c>
      <c r="E58" t="s">
        <v>23</v>
      </c>
      <c r="F58" t="s">
        <v>17</v>
      </c>
      <c r="G58">
        <v>5.7</v>
      </c>
      <c r="H58" t="s">
        <v>18</v>
      </c>
      <c r="I58" t="s">
        <v>19</v>
      </c>
      <c r="J58">
        <v>247000</v>
      </c>
      <c r="K58" t="s">
        <v>20</v>
      </c>
      <c r="L58">
        <v>165000</v>
      </c>
      <c r="M58" t="b">
        <v>0</v>
      </c>
    </row>
    <row r="59" spans="1:13" x14ac:dyDescent="0.35">
      <c r="A59" t="s">
        <v>21</v>
      </c>
      <c r="B59" t="s">
        <v>22</v>
      </c>
      <c r="C59">
        <v>2012</v>
      </c>
      <c r="D59" t="s">
        <v>15</v>
      </c>
      <c r="E59" t="s">
        <v>23</v>
      </c>
      <c r="F59" t="s">
        <v>30</v>
      </c>
      <c r="G59">
        <v>5.6</v>
      </c>
      <c r="H59" t="s">
        <v>18</v>
      </c>
      <c r="I59" t="s">
        <v>19</v>
      </c>
      <c r="J59">
        <v>381000</v>
      </c>
      <c r="K59" t="s">
        <v>20</v>
      </c>
      <c r="L59">
        <v>75000</v>
      </c>
      <c r="M59" t="b">
        <v>0</v>
      </c>
    </row>
    <row r="60" spans="1:13" x14ac:dyDescent="0.35">
      <c r="A60" t="s">
        <v>36</v>
      </c>
      <c r="B60" t="s">
        <v>37</v>
      </c>
      <c r="C60">
        <v>2008</v>
      </c>
      <c r="D60" t="s">
        <v>15</v>
      </c>
      <c r="E60" t="s">
        <v>75</v>
      </c>
      <c r="F60" t="s">
        <v>17</v>
      </c>
      <c r="G60">
        <v>5.3</v>
      </c>
      <c r="H60" t="s">
        <v>18</v>
      </c>
      <c r="I60" t="s">
        <v>19</v>
      </c>
      <c r="J60">
        <v>382000</v>
      </c>
      <c r="K60" t="s">
        <v>20</v>
      </c>
      <c r="L60">
        <v>45000</v>
      </c>
      <c r="M60" t="b">
        <v>0</v>
      </c>
    </row>
    <row r="61" spans="1:13" x14ac:dyDescent="0.35">
      <c r="A61" t="s">
        <v>27</v>
      </c>
      <c r="B61" t="s">
        <v>91</v>
      </c>
      <c r="C61">
        <v>2021</v>
      </c>
      <c r="D61" t="s">
        <v>15</v>
      </c>
      <c r="E61" t="s">
        <v>33</v>
      </c>
      <c r="F61" t="s">
        <v>30</v>
      </c>
      <c r="G61">
        <v>3.3</v>
      </c>
      <c r="H61" t="s">
        <v>18</v>
      </c>
      <c r="I61" t="s">
        <v>19</v>
      </c>
      <c r="J61">
        <v>2200</v>
      </c>
      <c r="K61" t="s">
        <v>20</v>
      </c>
      <c r="L61">
        <v>0</v>
      </c>
      <c r="M61" t="b">
        <v>1</v>
      </c>
    </row>
    <row r="62" spans="1:13" x14ac:dyDescent="0.35">
      <c r="A62" t="s">
        <v>60</v>
      </c>
      <c r="B62" t="s">
        <v>92</v>
      </c>
      <c r="C62">
        <v>2015</v>
      </c>
      <c r="D62" t="s">
        <v>15</v>
      </c>
      <c r="E62" t="s">
        <v>23</v>
      </c>
      <c r="F62" t="s">
        <v>17</v>
      </c>
      <c r="G62">
        <v>4.5999999999999996</v>
      </c>
      <c r="H62" t="s">
        <v>18</v>
      </c>
      <c r="I62" t="s">
        <v>19</v>
      </c>
      <c r="J62">
        <v>146000</v>
      </c>
      <c r="K62" t="s">
        <v>20</v>
      </c>
      <c r="L62">
        <v>126000</v>
      </c>
      <c r="M62" t="b">
        <v>0</v>
      </c>
    </row>
    <row r="63" spans="1:13" x14ac:dyDescent="0.35">
      <c r="A63" t="s">
        <v>21</v>
      </c>
      <c r="B63" t="s">
        <v>24</v>
      </c>
      <c r="C63">
        <v>2019</v>
      </c>
      <c r="D63" t="s">
        <v>15</v>
      </c>
      <c r="E63" t="s">
        <v>25</v>
      </c>
      <c r="F63" t="s">
        <v>26</v>
      </c>
      <c r="G63">
        <v>1.5</v>
      </c>
      <c r="H63" t="s">
        <v>18</v>
      </c>
      <c r="I63" t="s">
        <v>19</v>
      </c>
      <c r="J63">
        <v>87537</v>
      </c>
      <c r="K63" t="s">
        <v>20</v>
      </c>
      <c r="L63">
        <v>26800</v>
      </c>
      <c r="M63" t="b">
        <v>0</v>
      </c>
    </row>
    <row r="64" spans="1:13" x14ac:dyDescent="0.35">
      <c r="A64" t="s">
        <v>21</v>
      </c>
      <c r="B64" t="s">
        <v>24</v>
      </c>
      <c r="C64">
        <v>2019</v>
      </c>
      <c r="D64" t="s">
        <v>15</v>
      </c>
      <c r="E64" t="s">
        <v>23</v>
      </c>
      <c r="F64" t="s">
        <v>26</v>
      </c>
      <c r="G64">
        <v>1.5</v>
      </c>
      <c r="H64" t="s">
        <v>18</v>
      </c>
      <c r="I64" t="s">
        <v>19</v>
      </c>
      <c r="J64">
        <v>99104</v>
      </c>
      <c r="K64" t="s">
        <v>20</v>
      </c>
      <c r="L64">
        <v>26800</v>
      </c>
      <c r="M64" t="b">
        <v>0</v>
      </c>
    </row>
    <row r="65" spans="1:13" x14ac:dyDescent="0.35">
      <c r="A65" t="s">
        <v>21</v>
      </c>
      <c r="B65" t="s">
        <v>24</v>
      </c>
      <c r="C65">
        <v>2019</v>
      </c>
      <c r="D65" t="s">
        <v>15</v>
      </c>
      <c r="E65" t="s">
        <v>29</v>
      </c>
      <c r="F65" t="s">
        <v>26</v>
      </c>
      <c r="G65">
        <v>1.5</v>
      </c>
      <c r="H65" t="s">
        <v>18</v>
      </c>
      <c r="I65" t="s">
        <v>19</v>
      </c>
      <c r="J65">
        <v>106007</v>
      </c>
      <c r="K65" t="s">
        <v>20</v>
      </c>
      <c r="L65">
        <v>26800</v>
      </c>
      <c r="M65" t="b">
        <v>0</v>
      </c>
    </row>
    <row r="66" spans="1:13" x14ac:dyDescent="0.35">
      <c r="A66" t="s">
        <v>21</v>
      </c>
      <c r="B66" t="s">
        <v>24</v>
      </c>
      <c r="C66">
        <v>2019</v>
      </c>
      <c r="D66" t="s">
        <v>15</v>
      </c>
      <c r="E66" t="s">
        <v>25</v>
      </c>
      <c r="F66" t="s">
        <v>26</v>
      </c>
      <c r="G66">
        <v>1.5</v>
      </c>
      <c r="H66" t="s">
        <v>18</v>
      </c>
      <c r="I66" t="s">
        <v>19</v>
      </c>
      <c r="J66">
        <v>88564</v>
      </c>
      <c r="K66" t="s">
        <v>20</v>
      </c>
      <c r="L66">
        <v>26800</v>
      </c>
      <c r="M66" t="b">
        <v>0</v>
      </c>
    </row>
    <row r="67" spans="1:13" x14ac:dyDescent="0.35">
      <c r="A67" t="s">
        <v>27</v>
      </c>
      <c r="B67" t="s">
        <v>93</v>
      </c>
      <c r="C67">
        <v>2016</v>
      </c>
      <c r="D67" t="s">
        <v>15</v>
      </c>
      <c r="E67" t="s">
        <v>29</v>
      </c>
      <c r="F67" t="s">
        <v>30</v>
      </c>
      <c r="G67">
        <v>3.5</v>
      </c>
      <c r="H67" t="s">
        <v>18</v>
      </c>
      <c r="I67" t="s">
        <v>19</v>
      </c>
      <c r="J67">
        <v>166000</v>
      </c>
      <c r="K67" t="s">
        <v>20</v>
      </c>
      <c r="L67">
        <v>47000</v>
      </c>
      <c r="M67" t="b">
        <v>0</v>
      </c>
    </row>
    <row r="68" spans="1:13" x14ac:dyDescent="0.35">
      <c r="A68" t="s">
        <v>31</v>
      </c>
      <c r="B68" t="s">
        <v>32</v>
      </c>
      <c r="C68">
        <v>2015</v>
      </c>
      <c r="D68" t="s">
        <v>15</v>
      </c>
      <c r="E68" t="s">
        <v>78</v>
      </c>
      <c r="F68" t="s">
        <v>30</v>
      </c>
      <c r="G68">
        <v>2.4</v>
      </c>
      <c r="H68" t="s">
        <v>18</v>
      </c>
      <c r="I68" t="s">
        <v>19</v>
      </c>
      <c r="J68">
        <v>196000</v>
      </c>
      <c r="K68" t="s">
        <v>20</v>
      </c>
      <c r="L68">
        <v>59000</v>
      </c>
      <c r="M68" t="b">
        <v>0</v>
      </c>
    </row>
    <row r="69" spans="1:13" x14ac:dyDescent="0.35">
      <c r="A69" t="s">
        <v>85</v>
      </c>
      <c r="B69" t="s">
        <v>87</v>
      </c>
      <c r="C69">
        <v>2018</v>
      </c>
      <c r="D69" t="s">
        <v>15</v>
      </c>
      <c r="E69" t="s">
        <v>25</v>
      </c>
      <c r="F69" t="s">
        <v>30</v>
      </c>
      <c r="G69">
        <v>3.8</v>
      </c>
      <c r="H69" t="s">
        <v>18</v>
      </c>
      <c r="I69" t="s">
        <v>19</v>
      </c>
      <c r="J69">
        <v>70000</v>
      </c>
      <c r="K69" t="s">
        <v>20</v>
      </c>
      <c r="L69">
        <v>110000</v>
      </c>
      <c r="M69" t="b">
        <v>0</v>
      </c>
    </row>
    <row r="70" spans="1:13" x14ac:dyDescent="0.35">
      <c r="A70" t="s">
        <v>39</v>
      </c>
      <c r="B70" t="s">
        <v>46</v>
      </c>
      <c r="C70">
        <v>2014</v>
      </c>
      <c r="D70" t="s">
        <v>15</v>
      </c>
      <c r="E70" t="s">
        <v>94</v>
      </c>
      <c r="F70" t="s">
        <v>30</v>
      </c>
      <c r="G70">
        <v>5.3</v>
      </c>
      <c r="H70" t="s">
        <v>18</v>
      </c>
      <c r="I70" t="s">
        <v>19</v>
      </c>
      <c r="J70">
        <v>382000</v>
      </c>
      <c r="K70" t="s">
        <v>20</v>
      </c>
      <c r="L70">
        <v>60000</v>
      </c>
      <c r="M70" t="b">
        <v>0</v>
      </c>
    </row>
    <row r="71" spans="1:13" x14ac:dyDescent="0.35">
      <c r="A71" t="s">
        <v>95</v>
      </c>
      <c r="B71" t="s">
        <v>96</v>
      </c>
      <c r="C71">
        <v>2010</v>
      </c>
      <c r="D71" t="s">
        <v>15</v>
      </c>
      <c r="E71" t="s">
        <v>75</v>
      </c>
      <c r="F71" t="s">
        <v>17</v>
      </c>
      <c r="G71">
        <v>3.6</v>
      </c>
      <c r="H71" t="s">
        <v>18</v>
      </c>
      <c r="I71" t="s">
        <v>19</v>
      </c>
      <c r="J71">
        <v>240000</v>
      </c>
      <c r="K71" t="s">
        <v>20</v>
      </c>
      <c r="L71">
        <v>32000</v>
      </c>
      <c r="M71" t="b">
        <v>0</v>
      </c>
    </row>
    <row r="72" spans="1:13" x14ac:dyDescent="0.35">
      <c r="A72" t="s">
        <v>34</v>
      </c>
      <c r="B72" t="s">
        <v>55</v>
      </c>
      <c r="C72">
        <v>2013</v>
      </c>
      <c r="D72" t="s">
        <v>15</v>
      </c>
      <c r="E72" t="s">
        <v>75</v>
      </c>
      <c r="F72" t="s">
        <v>17</v>
      </c>
      <c r="G72">
        <v>3.8</v>
      </c>
      <c r="H72" t="s">
        <v>18</v>
      </c>
      <c r="I72" t="s">
        <v>19</v>
      </c>
      <c r="J72">
        <v>108000</v>
      </c>
      <c r="K72" t="s">
        <v>20</v>
      </c>
      <c r="L72">
        <v>87000</v>
      </c>
      <c r="M72" t="b">
        <v>0</v>
      </c>
    </row>
    <row r="73" spans="1:13" x14ac:dyDescent="0.35">
      <c r="A73" t="s">
        <v>97</v>
      </c>
      <c r="B73" t="s">
        <v>98</v>
      </c>
      <c r="C73">
        <v>2014</v>
      </c>
      <c r="D73" t="s">
        <v>15</v>
      </c>
      <c r="E73" t="s">
        <v>78</v>
      </c>
      <c r="F73" t="s">
        <v>17</v>
      </c>
      <c r="G73">
        <v>1.8</v>
      </c>
      <c r="H73" t="s">
        <v>18</v>
      </c>
      <c r="I73" t="s">
        <v>68</v>
      </c>
      <c r="J73">
        <v>161300</v>
      </c>
      <c r="K73" t="s">
        <v>20</v>
      </c>
      <c r="L73">
        <v>12000</v>
      </c>
      <c r="M73" t="b">
        <v>0</v>
      </c>
    </row>
    <row r="74" spans="1:13" x14ac:dyDescent="0.35">
      <c r="A74" t="s">
        <v>99</v>
      </c>
      <c r="B74" t="s">
        <v>100</v>
      </c>
      <c r="C74">
        <v>2019</v>
      </c>
      <c r="D74" t="s">
        <v>15</v>
      </c>
      <c r="E74" t="s">
        <v>16</v>
      </c>
      <c r="F74" t="s">
        <v>30</v>
      </c>
      <c r="G74">
        <v>1.5</v>
      </c>
      <c r="H74" t="s">
        <v>18</v>
      </c>
      <c r="I74" t="s">
        <v>19</v>
      </c>
      <c r="J74">
        <v>23000</v>
      </c>
      <c r="K74" t="s">
        <v>20</v>
      </c>
      <c r="L74">
        <v>47000</v>
      </c>
      <c r="M74" t="b">
        <v>0</v>
      </c>
    </row>
    <row r="75" spans="1:13" x14ac:dyDescent="0.35">
      <c r="A75" t="s">
        <v>60</v>
      </c>
      <c r="B75" t="s">
        <v>80</v>
      </c>
      <c r="C75">
        <v>2019</v>
      </c>
      <c r="D75" t="s">
        <v>15</v>
      </c>
      <c r="E75" t="s">
        <v>75</v>
      </c>
      <c r="F75" t="s">
        <v>17</v>
      </c>
      <c r="G75">
        <v>3.5</v>
      </c>
      <c r="H75" t="s">
        <v>18</v>
      </c>
      <c r="I75" t="s">
        <v>19</v>
      </c>
      <c r="J75">
        <v>26000</v>
      </c>
      <c r="K75" t="s">
        <v>42</v>
      </c>
      <c r="L75">
        <v>207000</v>
      </c>
      <c r="M75" t="b">
        <v>0</v>
      </c>
    </row>
    <row r="76" spans="1:13" x14ac:dyDescent="0.35">
      <c r="A76" t="s">
        <v>27</v>
      </c>
      <c r="B76" t="s">
        <v>101</v>
      </c>
      <c r="C76">
        <v>2019</v>
      </c>
      <c r="D76" t="s">
        <v>15</v>
      </c>
      <c r="E76" t="s">
        <v>102</v>
      </c>
      <c r="F76" t="s">
        <v>26</v>
      </c>
      <c r="G76">
        <v>2</v>
      </c>
      <c r="H76" t="s">
        <v>18</v>
      </c>
      <c r="I76" t="s">
        <v>19</v>
      </c>
      <c r="J76">
        <v>19000</v>
      </c>
      <c r="K76" t="s">
        <v>20</v>
      </c>
      <c r="L76">
        <v>59000</v>
      </c>
      <c r="M76" t="b">
        <v>0</v>
      </c>
    </row>
    <row r="77" spans="1:13" x14ac:dyDescent="0.35">
      <c r="A77" t="s">
        <v>103</v>
      </c>
      <c r="B77" t="s">
        <v>104</v>
      </c>
      <c r="C77">
        <v>2014</v>
      </c>
      <c r="D77" t="s">
        <v>15</v>
      </c>
      <c r="E77" t="s">
        <v>16</v>
      </c>
      <c r="F77" t="s">
        <v>17</v>
      </c>
      <c r="G77">
        <v>5.7</v>
      </c>
      <c r="H77" t="s">
        <v>18</v>
      </c>
      <c r="I77" t="s">
        <v>19</v>
      </c>
      <c r="J77">
        <v>120000</v>
      </c>
      <c r="K77" t="s">
        <v>20</v>
      </c>
      <c r="L77">
        <v>85000</v>
      </c>
      <c r="M77" t="b">
        <v>0</v>
      </c>
    </row>
    <row r="78" spans="1:13" x14ac:dyDescent="0.35">
      <c r="A78" t="s">
        <v>36</v>
      </c>
      <c r="B78" t="s">
        <v>37</v>
      </c>
      <c r="C78">
        <v>2016</v>
      </c>
      <c r="D78" t="s">
        <v>44</v>
      </c>
      <c r="E78" t="s">
        <v>23</v>
      </c>
      <c r="F78" t="s">
        <v>30</v>
      </c>
      <c r="G78">
        <v>5.3</v>
      </c>
      <c r="H78" t="s">
        <v>18</v>
      </c>
      <c r="I78" t="s">
        <v>19</v>
      </c>
      <c r="J78">
        <v>63000</v>
      </c>
      <c r="K78" t="s">
        <v>20</v>
      </c>
      <c r="L78">
        <v>140000</v>
      </c>
      <c r="M78" t="b">
        <v>0</v>
      </c>
    </row>
    <row r="79" spans="1:13" x14ac:dyDescent="0.35">
      <c r="A79" t="s">
        <v>82</v>
      </c>
      <c r="B79" t="s">
        <v>105</v>
      </c>
      <c r="C79">
        <v>2018</v>
      </c>
      <c r="D79" t="s">
        <v>15</v>
      </c>
      <c r="E79" t="s">
        <v>94</v>
      </c>
      <c r="F79" t="s">
        <v>26</v>
      </c>
      <c r="G79">
        <v>2</v>
      </c>
      <c r="H79" t="s">
        <v>18</v>
      </c>
      <c r="I79" t="s">
        <v>19</v>
      </c>
      <c r="J79">
        <v>11000</v>
      </c>
      <c r="K79" t="s">
        <v>20</v>
      </c>
      <c r="L79">
        <v>0</v>
      </c>
      <c r="M79" t="b">
        <v>1</v>
      </c>
    </row>
    <row r="80" spans="1:13" x14ac:dyDescent="0.35">
      <c r="A80" t="s">
        <v>31</v>
      </c>
      <c r="B80" t="s">
        <v>32</v>
      </c>
      <c r="C80">
        <v>2015</v>
      </c>
      <c r="D80" t="s">
        <v>44</v>
      </c>
      <c r="E80" t="s">
        <v>29</v>
      </c>
      <c r="F80" t="s">
        <v>26</v>
      </c>
      <c r="G80">
        <v>2.4</v>
      </c>
      <c r="H80" t="s">
        <v>18</v>
      </c>
      <c r="I80" t="s">
        <v>19</v>
      </c>
      <c r="J80">
        <v>221000</v>
      </c>
      <c r="K80" t="s">
        <v>20</v>
      </c>
      <c r="L80">
        <v>48000</v>
      </c>
      <c r="M80" t="b">
        <v>0</v>
      </c>
    </row>
    <row r="81" spans="1:13" x14ac:dyDescent="0.35">
      <c r="A81" t="s">
        <v>48</v>
      </c>
      <c r="B81" t="s">
        <v>106</v>
      </c>
      <c r="C81">
        <v>2006</v>
      </c>
      <c r="D81" t="s">
        <v>47</v>
      </c>
      <c r="E81" t="s">
        <v>23</v>
      </c>
      <c r="F81" t="s">
        <v>30</v>
      </c>
      <c r="G81">
        <v>4.3</v>
      </c>
      <c r="H81" t="s">
        <v>18</v>
      </c>
      <c r="I81" t="s">
        <v>19</v>
      </c>
      <c r="J81">
        <v>235115</v>
      </c>
      <c r="K81" t="s">
        <v>20</v>
      </c>
      <c r="L81">
        <v>15000</v>
      </c>
      <c r="M81" t="b">
        <v>0</v>
      </c>
    </row>
    <row r="82" spans="1:13" x14ac:dyDescent="0.35">
      <c r="A82" t="s">
        <v>107</v>
      </c>
      <c r="B82" t="s">
        <v>108</v>
      </c>
      <c r="C82">
        <v>2007</v>
      </c>
      <c r="D82" t="s">
        <v>15</v>
      </c>
      <c r="E82" t="s">
        <v>16</v>
      </c>
      <c r="F82" t="s">
        <v>17</v>
      </c>
      <c r="G82">
        <v>4.5</v>
      </c>
      <c r="H82" t="s">
        <v>18</v>
      </c>
      <c r="I82" t="s">
        <v>19</v>
      </c>
      <c r="J82">
        <v>303000</v>
      </c>
      <c r="K82" t="s">
        <v>20</v>
      </c>
      <c r="L82">
        <v>10000</v>
      </c>
      <c r="M82" t="b">
        <v>0</v>
      </c>
    </row>
    <row r="83" spans="1:13" x14ac:dyDescent="0.35">
      <c r="A83" t="s">
        <v>109</v>
      </c>
      <c r="B83" t="s">
        <v>110</v>
      </c>
      <c r="C83">
        <v>2018</v>
      </c>
      <c r="D83" t="s">
        <v>15</v>
      </c>
      <c r="E83" t="s">
        <v>75</v>
      </c>
      <c r="F83" t="s">
        <v>17</v>
      </c>
      <c r="G83">
        <v>5.7</v>
      </c>
      <c r="H83" t="s">
        <v>18</v>
      </c>
      <c r="I83" t="s">
        <v>19</v>
      </c>
      <c r="J83">
        <v>85000</v>
      </c>
      <c r="K83" t="s">
        <v>111</v>
      </c>
      <c r="L83">
        <v>130000</v>
      </c>
      <c r="M83" t="b">
        <v>0</v>
      </c>
    </row>
    <row r="84" spans="1:13" x14ac:dyDescent="0.35">
      <c r="A84" t="s">
        <v>48</v>
      </c>
      <c r="B84" t="s">
        <v>106</v>
      </c>
      <c r="C84">
        <v>2018</v>
      </c>
      <c r="D84" t="s">
        <v>15</v>
      </c>
      <c r="E84" t="s">
        <v>29</v>
      </c>
      <c r="F84" t="s">
        <v>17</v>
      </c>
      <c r="G84">
        <v>3</v>
      </c>
      <c r="H84" t="s">
        <v>18</v>
      </c>
      <c r="I84" t="s">
        <v>19</v>
      </c>
      <c r="J84">
        <v>73000</v>
      </c>
      <c r="K84" t="s">
        <v>20</v>
      </c>
      <c r="L84">
        <v>345000</v>
      </c>
      <c r="M84" t="b">
        <v>0</v>
      </c>
    </row>
    <row r="85" spans="1:13" x14ac:dyDescent="0.35">
      <c r="A85" t="s">
        <v>76</v>
      </c>
      <c r="B85" t="s">
        <v>112</v>
      </c>
      <c r="C85">
        <v>2018</v>
      </c>
      <c r="D85" t="s">
        <v>15</v>
      </c>
      <c r="E85" t="s">
        <v>23</v>
      </c>
      <c r="F85" t="s">
        <v>26</v>
      </c>
      <c r="G85">
        <v>2</v>
      </c>
      <c r="H85" t="s">
        <v>18</v>
      </c>
      <c r="I85" t="s">
        <v>19</v>
      </c>
      <c r="J85">
        <v>82000</v>
      </c>
      <c r="K85" t="s">
        <v>20</v>
      </c>
      <c r="L85">
        <v>77000</v>
      </c>
      <c r="M85" t="b">
        <v>0</v>
      </c>
    </row>
    <row r="86" spans="1:13" x14ac:dyDescent="0.35">
      <c r="A86" t="s">
        <v>48</v>
      </c>
      <c r="B86" t="s">
        <v>50</v>
      </c>
      <c r="C86">
        <v>2014</v>
      </c>
      <c r="D86" t="s">
        <v>44</v>
      </c>
      <c r="E86" t="s">
        <v>23</v>
      </c>
      <c r="F86" t="s">
        <v>26</v>
      </c>
      <c r="G86">
        <v>2</v>
      </c>
      <c r="H86" t="s">
        <v>18</v>
      </c>
      <c r="I86" t="s">
        <v>19</v>
      </c>
      <c r="J86">
        <v>49000</v>
      </c>
      <c r="K86" t="s">
        <v>45</v>
      </c>
      <c r="L86">
        <v>75000</v>
      </c>
      <c r="M86" t="b">
        <v>0</v>
      </c>
    </row>
    <row r="87" spans="1:13" x14ac:dyDescent="0.35">
      <c r="A87" t="s">
        <v>60</v>
      </c>
      <c r="B87" t="s">
        <v>90</v>
      </c>
      <c r="C87">
        <v>2015</v>
      </c>
      <c r="D87" t="s">
        <v>15</v>
      </c>
      <c r="E87" t="s">
        <v>23</v>
      </c>
      <c r="F87" t="s">
        <v>17</v>
      </c>
      <c r="G87">
        <v>5.7</v>
      </c>
      <c r="H87" t="s">
        <v>18</v>
      </c>
      <c r="I87" t="s">
        <v>19</v>
      </c>
      <c r="J87">
        <v>108020</v>
      </c>
      <c r="K87" t="s">
        <v>20</v>
      </c>
      <c r="L87">
        <v>0</v>
      </c>
      <c r="M87" t="b">
        <v>1</v>
      </c>
    </row>
    <row r="88" spans="1:13" x14ac:dyDescent="0.35">
      <c r="A88" t="s">
        <v>60</v>
      </c>
      <c r="B88" t="s">
        <v>92</v>
      </c>
      <c r="C88">
        <v>2018</v>
      </c>
      <c r="D88" t="s">
        <v>44</v>
      </c>
      <c r="E88" t="s">
        <v>23</v>
      </c>
      <c r="F88" t="s">
        <v>30</v>
      </c>
      <c r="G88">
        <v>4.5999999999999996</v>
      </c>
      <c r="H88" t="s">
        <v>18</v>
      </c>
      <c r="I88" t="s">
        <v>19</v>
      </c>
      <c r="J88">
        <v>53190</v>
      </c>
      <c r="K88" t="s">
        <v>20</v>
      </c>
      <c r="L88">
        <v>0</v>
      </c>
      <c r="M88" t="b">
        <v>1</v>
      </c>
    </row>
    <row r="89" spans="1:13" x14ac:dyDescent="0.35">
      <c r="A89" t="s">
        <v>21</v>
      </c>
      <c r="B89" t="s">
        <v>24</v>
      </c>
      <c r="C89">
        <v>2019</v>
      </c>
      <c r="D89" t="s">
        <v>15</v>
      </c>
      <c r="E89" t="s">
        <v>25</v>
      </c>
      <c r="F89" t="s">
        <v>26</v>
      </c>
      <c r="G89">
        <v>1.5</v>
      </c>
      <c r="H89" t="s">
        <v>18</v>
      </c>
      <c r="I89" t="s">
        <v>19</v>
      </c>
      <c r="J89">
        <v>105739</v>
      </c>
      <c r="K89" t="s">
        <v>20</v>
      </c>
      <c r="L89">
        <v>26800</v>
      </c>
      <c r="M89" t="b">
        <v>0</v>
      </c>
    </row>
    <row r="90" spans="1:13" x14ac:dyDescent="0.35">
      <c r="A90" t="s">
        <v>21</v>
      </c>
      <c r="B90" t="s">
        <v>24</v>
      </c>
      <c r="C90">
        <v>2019</v>
      </c>
      <c r="D90" t="s">
        <v>15</v>
      </c>
      <c r="E90" t="s">
        <v>23</v>
      </c>
      <c r="F90" t="s">
        <v>26</v>
      </c>
      <c r="G90">
        <v>1.5</v>
      </c>
      <c r="H90" t="s">
        <v>18</v>
      </c>
      <c r="I90" t="s">
        <v>19</v>
      </c>
      <c r="J90">
        <v>55526</v>
      </c>
      <c r="K90" t="s">
        <v>20</v>
      </c>
      <c r="L90">
        <v>27500</v>
      </c>
      <c r="M90" t="b">
        <v>0</v>
      </c>
    </row>
    <row r="91" spans="1:13" x14ac:dyDescent="0.35">
      <c r="A91" t="s">
        <v>21</v>
      </c>
      <c r="B91" t="s">
        <v>24</v>
      </c>
      <c r="C91">
        <v>2019</v>
      </c>
      <c r="D91" t="s">
        <v>15</v>
      </c>
      <c r="E91" t="s">
        <v>25</v>
      </c>
      <c r="F91" t="s">
        <v>26</v>
      </c>
      <c r="G91">
        <v>1.5</v>
      </c>
      <c r="H91" t="s">
        <v>18</v>
      </c>
      <c r="I91" t="s">
        <v>19</v>
      </c>
      <c r="J91">
        <v>98659</v>
      </c>
      <c r="K91" t="s">
        <v>20</v>
      </c>
      <c r="L91">
        <v>27500</v>
      </c>
      <c r="M91" t="b">
        <v>0</v>
      </c>
    </row>
    <row r="92" spans="1:13" x14ac:dyDescent="0.35">
      <c r="A92" t="s">
        <v>21</v>
      </c>
      <c r="B92" t="s">
        <v>24</v>
      </c>
      <c r="C92">
        <v>2019</v>
      </c>
      <c r="D92" t="s">
        <v>15</v>
      </c>
      <c r="E92" t="s">
        <v>25</v>
      </c>
      <c r="F92" t="s">
        <v>26</v>
      </c>
      <c r="G92">
        <v>1.5</v>
      </c>
      <c r="H92" t="s">
        <v>18</v>
      </c>
      <c r="I92" t="s">
        <v>19</v>
      </c>
      <c r="J92">
        <v>95623</v>
      </c>
      <c r="K92" t="s">
        <v>20</v>
      </c>
      <c r="L92">
        <v>27500</v>
      </c>
      <c r="M92" t="b">
        <v>0</v>
      </c>
    </row>
    <row r="93" spans="1:13" x14ac:dyDescent="0.35">
      <c r="A93" t="s">
        <v>27</v>
      </c>
      <c r="B93" t="s">
        <v>28</v>
      </c>
      <c r="C93">
        <v>2019</v>
      </c>
      <c r="D93" t="s">
        <v>15</v>
      </c>
      <c r="E93" t="s">
        <v>29</v>
      </c>
      <c r="F93" t="s">
        <v>30</v>
      </c>
      <c r="G93">
        <v>1.6</v>
      </c>
      <c r="H93" t="s">
        <v>18</v>
      </c>
      <c r="I93" t="s">
        <v>19</v>
      </c>
      <c r="J93">
        <v>86000</v>
      </c>
      <c r="K93" t="s">
        <v>45</v>
      </c>
      <c r="L93">
        <v>54000</v>
      </c>
      <c r="M93" t="b">
        <v>0</v>
      </c>
    </row>
    <row r="94" spans="1:13" x14ac:dyDescent="0.35">
      <c r="A94" t="s">
        <v>34</v>
      </c>
      <c r="B94" t="s">
        <v>41</v>
      </c>
      <c r="C94">
        <v>2018</v>
      </c>
      <c r="D94" t="s">
        <v>15</v>
      </c>
      <c r="E94" t="s">
        <v>23</v>
      </c>
      <c r="F94" t="s">
        <v>26</v>
      </c>
      <c r="G94">
        <v>1.5</v>
      </c>
      <c r="H94" t="s">
        <v>18</v>
      </c>
      <c r="I94" t="s">
        <v>19</v>
      </c>
      <c r="J94">
        <v>128000</v>
      </c>
      <c r="K94" t="s">
        <v>42</v>
      </c>
      <c r="L94">
        <v>32000</v>
      </c>
      <c r="M94" t="b">
        <v>0</v>
      </c>
    </row>
    <row r="95" spans="1:13" x14ac:dyDescent="0.35">
      <c r="A95" t="s">
        <v>21</v>
      </c>
      <c r="B95" t="s">
        <v>22</v>
      </c>
      <c r="C95">
        <v>1992</v>
      </c>
      <c r="D95" t="s">
        <v>15</v>
      </c>
      <c r="E95" t="s">
        <v>23</v>
      </c>
      <c r="F95" t="s">
        <v>26</v>
      </c>
      <c r="G95">
        <v>4.5999999999999996</v>
      </c>
      <c r="H95" t="s">
        <v>18</v>
      </c>
      <c r="I95" t="s">
        <v>68</v>
      </c>
      <c r="J95">
        <v>357000</v>
      </c>
      <c r="K95" t="s">
        <v>45</v>
      </c>
      <c r="L95">
        <v>27000</v>
      </c>
      <c r="M95" t="b">
        <v>0</v>
      </c>
    </row>
    <row r="96" spans="1:13" x14ac:dyDescent="0.35">
      <c r="A96" t="s">
        <v>113</v>
      </c>
      <c r="B96" t="s">
        <v>114</v>
      </c>
      <c r="C96">
        <v>2008</v>
      </c>
      <c r="D96" t="s">
        <v>15</v>
      </c>
      <c r="E96" t="s">
        <v>65</v>
      </c>
      <c r="F96" t="s">
        <v>17</v>
      </c>
      <c r="G96">
        <v>6</v>
      </c>
      <c r="H96" t="s">
        <v>18</v>
      </c>
      <c r="I96" t="s">
        <v>19</v>
      </c>
      <c r="J96">
        <v>59000</v>
      </c>
      <c r="K96" t="s">
        <v>45</v>
      </c>
      <c r="L96">
        <v>280000</v>
      </c>
      <c r="M96" t="b">
        <v>0</v>
      </c>
    </row>
    <row r="97" spans="1:13" x14ac:dyDescent="0.35">
      <c r="A97" t="s">
        <v>39</v>
      </c>
      <c r="B97" t="s">
        <v>115</v>
      </c>
      <c r="C97">
        <v>2015</v>
      </c>
      <c r="D97" t="s">
        <v>47</v>
      </c>
      <c r="E97" t="s">
        <v>16</v>
      </c>
      <c r="F97" t="s">
        <v>17</v>
      </c>
      <c r="G97">
        <v>5.3</v>
      </c>
      <c r="H97" t="s">
        <v>18</v>
      </c>
      <c r="I97" t="s">
        <v>19</v>
      </c>
      <c r="J97">
        <v>189000</v>
      </c>
      <c r="K97" t="s">
        <v>20</v>
      </c>
      <c r="L97">
        <v>0</v>
      </c>
      <c r="M97" t="b">
        <v>1</v>
      </c>
    </row>
    <row r="98" spans="1:13" x14ac:dyDescent="0.35">
      <c r="A98" t="s">
        <v>48</v>
      </c>
      <c r="B98" t="s">
        <v>49</v>
      </c>
      <c r="C98">
        <v>2020</v>
      </c>
      <c r="D98" t="s">
        <v>47</v>
      </c>
      <c r="E98" t="s">
        <v>16</v>
      </c>
      <c r="F98" t="s">
        <v>17</v>
      </c>
      <c r="G98">
        <v>2</v>
      </c>
      <c r="H98" t="s">
        <v>18</v>
      </c>
      <c r="I98" t="s">
        <v>19</v>
      </c>
      <c r="J98">
        <v>15000</v>
      </c>
      <c r="K98" t="s">
        <v>20</v>
      </c>
      <c r="L98">
        <v>410000</v>
      </c>
      <c r="M98" t="b">
        <v>0</v>
      </c>
    </row>
    <row r="99" spans="1:13" x14ac:dyDescent="0.35">
      <c r="A99" t="s">
        <v>48</v>
      </c>
      <c r="B99" t="s">
        <v>50</v>
      </c>
      <c r="C99">
        <v>2017</v>
      </c>
      <c r="D99" t="s">
        <v>44</v>
      </c>
      <c r="E99" t="s">
        <v>23</v>
      </c>
      <c r="F99" t="s">
        <v>17</v>
      </c>
      <c r="G99">
        <v>2</v>
      </c>
      <c r="H99" t="s">
        <v>18</v>
      </c>
      <c r="I99" t="s">
        <v>19</v>
      </c>
      <c r="J99">
        <v>98000</v>
      </c>
      <c r="K99" t="s">
        <v>45</v>
      </c>
      <c r="L99">
        <v>210000</v>
      </c>
      <c r="M99" t="b">
        <v>0</v>
      </c>
    </row>
    <row r="100" spans="1:13" x14ac:dyDescent="0.35">
      <c r="A100" t="s">
        <v>27</v>
      </c>
      <c r="B100" t="s">
        <v>88</v>
      </c>
      <c r="C100">
        <v>2019</v>
      </c>
      <c r="D100" t="s">
        <v>15</v>
      </c>
      <c r="E100" t="s">
        <v>23</v>
      </c>
      <c r="F100" t="s">
        <v>26</v>
      </c>
      <c r="G100">
        <v>1.4</v>
      </c>
      <c r="H100" t="s">
        <v>18</v>
      </c>
      <c r="I100" t="s">
        <v>19</v>
      </c>
      <c r="J100">
        <v>101000</v>
      </c>
      <c r="K100" t="s">
        <v>42</v>
      </c>
      <c r="L100">
        <v>37000</v>
      </c>
      <c r="M100" t="b">
        <v>0</v>
      </c>
    </row>
    <row r="101" spans="1:13" x14ac:dyDescent="0.35">
      <c r="A101" t="s">
        <v>73</v>
      </c>
      <c r="B101" t="s">
        <v>74</v>
      </c>
      <c r="C101">
        <v>2017</v>
      </c>
      <c r="D101" t="s">
        <v>47</v>
      </c>
      <c r="E101" t="s">
        <v>29</v>
      </c>
      <c r="F101" t="s">
        <v>17</v>
      </c>
      <c r="G101">
        <v>2.5</v>
      </c>
      <c r="H101" t="s">
        <v>18</v>
      </c>
      <c r="I101" t="s">
        <v>19</v>
      </c>
      <c r="J101">
        <v>93000</v>
      </c>
      <c r="K101" t="s">
        <v>45</v>
      </c>
      <c r="L101">
        <v>111000</v>
      </c>
      <c r="M101" t="b">
        <v>0</v>
      </c>
    </row>
    <row r="102" spans="1:13" x14ac:dyDescent="0.35">
      <c r="A102" t="s">
        <v>85</v>
      </c>
      <c r="B102" t="s">
        <v>116</v>
      </c>
      <c r="C102">
        <v>2015</v>
      </c>
      <c r="D102" t="s">
        <v>15</v>
      </c>
      <c r="E102" t="s">
        <v>65</v>
      </c>
      <c r="F102" t="s">
        <v>17</v>
      </c>
      <c r="G102">
        <v>3.8</v>
      </c>
      <c r="H102" t="s">
        <v>18</v>
      </c>
      <c r="I102" t="s">
        <v>19</v>
      </c>
      <c r="J102">
        <v>194000</v>
      </c>
      <c r="K102" t="s">
        <v>20</v>
      </c>
      <c r="L102">
        <v>85000</v>
      </c>
      <c r="M102" t="b">
        <v>0</v>
      </c>
    </row>
    <row r="103" spans="1:13" x14ac:dyDescent="0.35">
      <c r="A103" t="s">
        <v>34</v>
      </c>
      <c r="B103" t="s">
        <v>51</v>
      </c>
      <c r="C103">
        <v>2015</v>
      </c>
      <c r="D103" t="s">
        <v>15</v>
      </c>
      <c r="E103" t="s">
        <v>25</v>
      </c>
      <c r="F103" t="s">
        <v>26</v>
      </c>
      <c r="G103">
        <v>1.6</v>
      </c>
      <c r="H103" t="s">
        <v>18</v>
      </c>
      <c r="I103" t="s">
        <v>19</v>
      </c>
      <c r="J103">
        <v>176277</v>
      </c>
      <c r="K103" t="s">
        <v>45</v>
      </c>
      <c r="L103">
        <v>37000</v>
      </c>
      <c r="M103" t="b">
        <v>0</v>
      </c>
    </row>
    <row r="104" spans="1:13" x14ac:dyDescent="0.35">
      <c r="A104" t="s">
        <v>82</v>
      </c>
      <c r="B104" t="s">
        <v>117</v>
      </c>
      <c r="C104">
        <v>2015</v>
      </c>
      <c r="D104" t="s">
        <v>15</v>
      </c>
      <c r="E104" t="s">
        <v>75</v>
      </c>
      <c r="F104" t="s">
        <v>26</v>
      </c>
      <c r="G104">
        <v>1</v>
      </c>
      <c r="H104" t="s">
        <v>18</v>
      </c>
      <c r="I104" t="s">
        <v>19</v>
      </c>
      <c r="J104">
        <v>133000</v>
      </c>
      <c r="K104" t="s">
        <v>54</v>
      </c>
      <c r="L104">
        <v>18500</v>
      </c>
      <c r="M104" t="b">
        <v>0</v>
      </c>
    </row>
    <row r="105" spans="1:13" x14ac:dyDescent="0.35">
      <c r="A105" t="s">
        <v>118</v>
      </c>
      <c r="B105" t="s">
        <v>119</v>
      </c>
      <c r="C105">
        <v>2021</v>
      </c>
      <c r="D105" t="s">
        <v>15</v>
      </c>
      <c r="E105" t="s">
        <v>23</v>
      </c>
      <c r="F105" t="s">
        <v>17</v>
      </c>
      <c r="G105">
        <v>2</v>
      </c>
      <c r="H105" t="s">
        <v>18</v>
      </c>
      <c r="I105" t="s">
        <v>19</v>
      </c>
      <c r="J105">
        <v>4000</v>
      </c>
      <c r="K105" t="s">
        <v>54</v>
      </c>
      <c r="L105">
        <v>95000</v>
      </c>
      <c r="M105" t="b">
        <v>0</v>
      </c>
    </row>
    <row r="106" spans="1:13" x14ac:dyDescent="0.35">
      <c r="A106" t="s">
        <v>21</v>
      </c>
      <c r="B106" t="s">
        <v>120</v>
      </c>
      <c r="C106">
        <v>2015</v>
      </c>
      <c r="D106" t="s">
        <v>15</v>
      </c>
      <c r="E106" t="s">
        <v>23</v>
      </c>
      <c r="F106" t="s">
        <v>17</v>
      </c>
      <c r="G106">
        <v>2.4</v>
      </c>
      <c r="H106" t="s">
        <v>18</v>
      </c>
      <c r="I106" t="s">
        <v>68</v>
      </c>
      <c r="J106">
        <v>212000</v>
      </c>
      <c r="K106" t="s">
        <v>20</v>
      </c>
      <c r="L106">
        <v>42000</v>
      </c>
      <c r="M106" t="b">
        <v>0</v>
      </c>
    </row>
    <row r="107" spans="1:13" x14ac:dyDescent="0.35">
      <c r="A107" t="s">
        <v>121</v>
      </c>
      <c r="B107" t="s">
        <v>122</v>
      </c>
      <c r="C107">
        <v>2018</v>
      </c>
      <c r="D107" t="s">
        <v>15</v>
      </c>
      <c r="E107" t="s">
        <v>23</v>
      </c>
      <c r="F107" t="s">
        <v>17</v>
      </c>
      <c r="G107">
        <v>2.5</v>
      </c>
      <c r="H107" t="s">
        <v>18</v>
      </c>
      <c r="I107" t="s">
        <v>19</v>
      </c>
      <c r="J107">
        <v>70000</v>
      </c>
      <c r="K107" t="s">
        <v>42</v>
      </c>
      <c r="L107">
        <v>145000</v>
      </c>
      <c r="M107" t="b">
        <v>0</v>
      </c>
    </row>
    <row r="108" spans="1:13" x14ac:dyDescent="0.35">
      <c r="A108" t="s">
        <v>34</v>
      </c>
      <c r="B108" t="s">
        <v>123</v>
      </c>
      <c r="C108">
        <v>2016</v>
      </c>
      <c r="D108" t="s">
        <v>15</v>
      </c>
      <c r="E108" t="s">
        <v>23</v>
      </c>
      <c r="F108" t="s">
        <v>17</v>
      </c>
      <c r="G108">
        <v>2.7</v>
      </c>
      <c r="H108" t="s">
        <v>18</v>
      </c>
      <c r="I108" t="s">
        <v>68</v>
      </c>
      <c r="J108">
        <v>28000</v>
      </c>
      <c r="K108" t="s">
        <v>45</v>
      </c>
      <c r="L108">
        <v>95000</v>
      </c>
      <c r="M108" t="b">
        <v>0</v>
      </c>
    </row>
    <row r="109" spans="1:13" x14ac:dyDescent="0.35">
      <c r="A109" t="s">
        <v>34</v>
      </c>
      <c r="B109" t="s">
        <v>58</v>
      </c>
      <c r="C109">
        <v>2019</v>
      </c>
      <c r="D109" t="s">
        <v>15</v>
      </c>
      <c r="E109" t="s">
        <v>23</v>
      </c>
      <c r="F109" t="s">
        <v>26</v>
      </c>
      <c r="G109">
        <v>2.7</v>
      </c>
      <c r="H109" t="s">
        <v>18</v>
      </c>
      <c r="I109" t="s">
        <v>19</v>
      </c>
      <c r="J109">
        <v>113000</v>
      </c>
      <c r="K109" t="s">
        <v>20</v>
      </c>
      <c r="L109">
        <v>105000</v>
      </c>
      <c r="M109" t="b">
        <v>0</v>
      </c>
    </row>
    <row r="110" spans="1:13" x14ac:dyDescent="0.35">
      <c r="A110" t="s">
        <v>34</v>
      </c>
      <c r="B110" t="s">
        <v>124</v>
      </c>
      <c r="C110">
        <v>2017</v>
      </c>
      <c r="D110" t="s">
        <v>15</v>
      </c>
      <c r="E110" t="s">
        <v>23</v>
      </c>
      <c r="F110" t="s">
        <v>17</v>
      </c>
      <c r="G110">
        <v>4</v>
      </c>
      <c r="H110" t="s">
        <v>18</v>
      </c>
      <c r="I110" t="s">
        <v>19</v>
      </c>
      <c r="J110">
        <v>144000</v>
      </c>
      <c r="K110" t="s">
        <v>64</v>
      </c>
      <c r="L110">
        <v>0</v>
      </c>
      <c r="M110" t="b">
        <v>1</v>
      </c>
    </row>
    <row r="111" spans="1:13" x14ac:dyDescent="0.35">
      <c r="A111" t="s">
        <v>76</v>
      </c>
      <c r="B111" t="s">
        <v>77</v>
      </c>
      <c r="C111">
        <v>2016</v>
      </c>
      <c r="D111" t="s">
        <v>15</v>
      </c>
      <c r="E111" t="s">
        <v>23</v>
      </c>
      <c r="F111" t="s">
        <v>17</v>
      </c>
      <c r="G111">
        <v>3.5</v>
      </c>
      <c r="H111" t="s">
        <v>18</v>
      </c>
      <c r="I111" t="s">
        <v>19</v>
      </c>
      <c r="J111">
        <v>104000</v>
      </c>
      <c r="K111" t="s">
        <v>45</v>
      </c>
      <c r="L111">
        <v>95000</v>
      </c>
      <c r="M111" t="b">
        <v>0</v>
      </c>
    </row>
    <row r="112" spans="1:13" x14ac:dyDescent="0.35">
      <c r="A112" t="s">
        <v>31</v>
      </c>
      <c r="B112" t="s">
        <v>32</v>
      </c>
      <c r="C112">
        <v>2019</v>
      </c>
      <c r="D112" t="s">
        <v>44</v>
      </c>
      <c r="E112" t="s">
        <v>25</v>
      </c>
      <c r="F112" t="s">
        <v>17</v>
      </c>
      <c r="G112">
        <v>1.5</v>
      </c>
      <c r="H112" t="s">
        <v>18</v>
      </c>
      <c r="I112" t="s">
        <v>19</v>
      </c>
      <c r="J112">
        <v>8200</v>
      </c>
      <c r="K112" t="s">
        <v>45</v>
      </c>
      <c r="L112">
        <v>107000</v>
      </c>
      <c r="M112" t="b">
        <v>0</v>
      </c>
    </row>
    <row r="113" spans="1:13" x14ac:dyDescent="0.35">
      <c r="A113" t="s">
        <v>39</v>
      </c>
      <c r="B113" t="s">
        <v>115</v>
      </c>
      <c r="C113">
        <v>2001</v>
      </c>
      <c r="D113" t="s">
        <v>47</v>
      </c>
      <c r="E113" t="s">
        <v>29</v>
      </c>
      <c r="F113" t="s">
        <v>30</v>
      </c>
      <c r="G113">
        <v>5.3</v>
      </c>
      <c r="H113" t="s">
        <v>18</v>
      </c>
      <c r="I113" t="s">
        <v>19</v>
      </c>
      <c r="J113">
        <v>500000</v>
      </c>
      <c r="K113" t="s">
        <v>20</v>
      </c>
      <c r="L113">
        <v>15000</v>
      </c>
      <c r="M113" t="b">
        <v>0</v>
      </c>
    </row>
    <row r="114" spans="1:13" x14ac:dyDescent="0.35">
      <c r="A114" t="s">
        <v>76</v>
      </c>
      <c r="B114" t="s">
        <v>125</v>
      </c>
      <c r="C114">
        <v>2016</v>
      </c>
      <c r="D114" t="s">
        <v>44</v>
      </c>
      <c r="E114" t="s">
        <v>65</v>
      </c>
      <c r="F114" t="s">
        <v>17</v>
      </c>
      <c r="G114">
        <v>3.5</v>
      </c>
      <c r="H114" t="s">
        <v>18</v>
      </c>
      <c r="I114" t="s">
        <v>19</v>
      </c>
      <c r="J114">
        <v>93000</v>
      </c>
      <c r="K114" t="s">
        <v>20</v>
      </c>
      <c r="L114">
        <v>95000</v>
      </c>
      <c r="M114" t="b">
        <v>0</v>
      </c>
    </row>
    <row r="115" spans="1:13" x14ac:dyDescent="0.35">
      <c r="A115" t="s">
        <v>34</v>
      </c>
      <c r="B115" t="s">
        <v>35</v>
      </c>
      <c r="C115">
        <v>2015</v>
      </c>
      <c r="D115" t="s">
        <v>15</v>
      </c>
      <c r="E115" t="s">
        <v>23</v>
      </c>
      <c r="F115" t="s">
        <v>17</v>
      </c>
      <c r="G115">
        <v>5.7</v>
      </c>
      <c r="H115" t="s">
        <v>18</v>
      </c>
      <c r="I115" t="s">
        <v>19</v>
      </c>
      <c r="J115">
        <v>242</v>
      </c>
      <c r="K115" t="s">
        <v>126</v>
      </c>
      <c r="L115">
        <v>0</v>
      </c>
      <c r="M115" t="b">
        <v>1</v>
      </c>
    </row>
    <row r="116" spans="1:13" x14ac:dyDescent="0.35">
      <c r="A116" t="s">
        <v>34</v>
      </c>
      <c r="B116" t="s">
        <v>127</v>
      </c>
      <c r="C116">
        <v>1982</v>
      </c>
      <c r="D116" t="s">
        <v>15</v>
      </c>
      <c r="E116" t="s">
        <v>75</v>
      </c>
      <c r="F116" t="s">
        <v>26</v>
      </c>
      <c r="G116">
        <v>4</v>
      </c>
      <c r="H116" t="s">
        <v>18</v>
      </c>
      <c r="I116" t="s">
        <v>68</v>
      </c>
      <c r="J116">
        <v>200000</v>
      </c>
      <c r="K116" t="s">
        <v>64</v>
      </c>
      <c r="L116">
        <v>0</v>
      </c>
      <c r="M116" t="b">
        <v>1</v>
      </c>
    </row>
    <row r="117" spans="1:13" x14ac:dyDescent="0.35">
      <c r="A117" t="s">
        <v>34</v>
      </c>
      <c r="B117" t="s">
        <v>35</v>
      </c>
      <c r="C117">
        <v>2016</v>
      </c>
      <c r="D117" t="s">
        <v>15</v>
      </c>
      <c r="E117" t="s">
        <v>23</v>
      </c>
      <c r="F117" t="s">
        <v>17</v>
      </c>
      <c r="G117">
        <v>5.7</v>
      </c>
      <c r="H117" t="s">
        <v>18</v>
      </c>
      <c r="I117" t="s">
        <v>19</v>
      </c>
      <c r="J117">
        <v>64731</v>
      </c>
      <c r="K117" t="s">
        <v>20</v>
      </c>
      <c r="L117">
        <v>0</v>
      </c>
      <c r="M117" t="b">
        <v>1</v>
      </c>
    </row>
    <row r="118" spans="1:13" x14ac:dyDescent="0.35">
      <c r="A118" t="s">
        <v>60</v>
      </c>
      <c r="B118" t="s">
        <v>90</v>
      </c>
      <c r="C118">
        <v>2020</v>
      </c>
      <c r="D118" t="s">
        <v>44</v>
      </c>
      <c r="E118" t="s">
        <v>16</v>
      </c>
      <c r="F118" t="s">
        <v>17</v>
      </c>
      <c r="G118">
        <v>5.7</v>
      </c>
      <c r="H118" t="s">
        <v>18</v>
      </c>
      <c r="I118" t="s">
        <v>19</v>
      </c>
      <c r="J118">
        <v>27000</v>
      </c>
      <c r="K118" t="s">
        <v>20</v>
      </c>
      <c r="L118">
        <v>418000</v>
      </c>
      <c r="M118" t="b">
        <v>0</v>
      </c>
    </row>
    <row r="119" spans="1:13" x14ac:dyDescent="0.35">
      <c r="A119" t="s">
        <v>27</v>
      </c>
      <c r="B119" t="s">
        <v>28</v>
      </c>
      <c r="C119">
        <v>2019</v>
      </c>
      <c r="D119" t="s">
        <v>15</v>
      </c>
      <c r="E119" t="s">
        <v>23</v>
      </c>
      <c r="F119" t="s">
        <v>26</v>
      </c>
      <c r="G119">
        <v>1.6</v>
      </c>
      <c r="H119" t="s">
        <v>18</v>
      </c>
      <c r="I119" t="s">
        <v>19</v>
      </c>
      <c r="J119">
        <v>120496</v>
      </c>
      <c r="K119" t="s">
        <v>20</v>
      </c>
      <c r="L119">
        <v>40800</v>
      </c>
      <c r="M119" t="b">
        <v>0</v>
      </c>
    </row>
    <row r="120" spans="1:13" x14ac:dyDescent="0.35">
      <c r="A120" t="s">
        <v>27</v>
      </c>
      <c r="B120" t="s">
        <v>28</v>
      </c>
      <c r="C120">
        <v>2019</v>
      </c>
      <c r="D120" t="s">
        <v>15</v>
      </c>
      <c r="E120" t="s">
        <v>25</v>
      </c>
      <c r="F120" t="s">
        <v>26</v>
      </c>
      <c r="G120">
        <v>1.6</v>
      </c>
      <c r="H120" t="s">
        <v>18</v>
      </c>
      <c r="I120" t="s">
        <v>19</v>
      </c>
      <c r="J120">
        <v>120244</v>
      </c>
      <c r="K120" t="s">
        <v>20</v>
      </c>
      <c r="L120">
        <v>43000</v>
      </c>
      <c r="M120" t="b">
        <v>0</v>
      </c>
    </row>
    <row r="121" spans="1:13" x14ac:dyDescent="0.35">
      <c r="A121" t="s">
        <v>27</v>
      </c>
      <c r="B121" t="s">
        <v>88</v>
      </c>
      <c r="C121">
        <v>2014</v>
      </c>
      <c r="D121" t="s">
        <v>15</v>
      </c>
      <c r="E121" t="s">
        <v>16</v>
      </c>
      <c r="F121" t="s">
        <v>26</v>
      </c>
      <c r="G121">
        <v>1.4</v>
      </c>
      <c r="H121" t="s">
        <v>18</v>
      </c>
      <c r="I121" t="s">
        <v>19</v>
      </c>
      <c r="J121">
        <v>101231</v>
      </c>
      <c r="K121" t="s">
        <v>20</v>
      </c>
      <c r="L121">
        <v>21500</v>
      </c>
      <c r="M121" t="b">
        <v>0</v>
      </c>
    </row>
    <row r="122" spans="1:13" x14ac:dyDescent="0.35">
      <c r="A122" t="s">
        <v>21</v>
      </c>
      <c r="B122" t="s">
        <v>24</v>
      </c>
      <c r="C122">
        <v>2017</v>
      </c>
      <c r="D122" t="s">
        <v>15</v>
      </c>
      <c r="E122" t="s">
        <v>23</v>
      </c>
      <c r="F122" t="s">
        <v>26</v>
      </c>
      <c r="G122">
        <v>1.5</v>
      </c>
      <c r="H122" t="s">
        <v>18</v>
      </c>
      <c r="I122" t="s">
        <v>19</v>
      </c>
      <c r="J122">
        <v>106646</v>
      </c>
      <c r="K122" t="s">
        <v>20</v>
      </c>
      <c r="L122">
        <v>22500</v>
      </c>
      <c r="M122" t="b">
        <v>0</v>
      </c>
    </row>
    <row r="123" spans="1:13" x14ac:dyDescent="0.35">
      <c r="A123" t="s">
        <v>34</v>
      </c>
      <c r="B123" t="s">
        <v>55</v>
      </c>
      <c r="C123">
        <v>2018</v>
      </c>
      <c r="D123" t="s">
        <v>15</v>
      </c>
      <c r="E123" t="s">
        <v>23</v>
      </c>
      <c r="F123" t="s">
        <v>17</v>
      </c>
      <c r="G123">
        <v>4</v>
      </c>
      <c r="H123" t="s">
        <v>18</v>
      </c>
      <c r="I123" t="s">
        <v>19</v>
      </c>
      <c r="J123">
        <v>47000</v>
      </c>
      <c r="K123" t="s">
        <v>59</v>
      </c>
      <c r="L123">
        <v>0</v>
      </c>
      <c r="M123" t="b">
        <v>1</v>
      </c>
    </row>
    <row r="124" spans="1:13" x14ac:dyDescent="0.35">
      <c r="A124" t="s">
        <v>76</v>
      </c>
      <c r="B124" t="s">
        <v>77</v>
      </c>
      <c r="C124">
        <v>2017</v>
      </c>
      <c r="D124" t="s">
        <v>44</v>
      </c>
      <c r="E124" t="s">
        <v>23</v>
      </c>
      <c r="F124" t="s">
        <v>17</v>
      </c>
      <c r="G124">
        <v>5.4</v>
      </c>
      <c r="H124" t="s">
        <v>18</v>
      </c>
      <c r="I124" t="s">
        <v>19</v>
      </c>
      <c r="J124">
        <v>34000</v>
      </c>
      <c r="K124" t="s">
        <v>20</v>
      </c>
      <c r="L124">
        <v>108000</v>
      </c>
      <c r="M124" t="b">
        <v>0</v>
      </c>
    </row>
    <row r="125" spans="1:13" x14ac:dyDescent="0.35">
      <c r="A125" t="s">
        <v>62</v>
      </c>
      <c r="B125" t="s">
        <v>63</v>
      </c>
      <c r="C125">
        <v>2009</v>
      </c>
      <c r="D125" t="s">
        <v>15</v>
      </c>
      <c r="E125" t="s">
        <v>16</v>
      </c>
      <c r="F125" t="s">
        <v>17</v>
      </c>
      <c r="G125">
        <v>5</v>
      </c>
      <c r="H125" t="s">
        <v>18</v>
      </c>
      <c r="I125" t="s">
        <v>19</v>
      </c>
      <c r="J125">
        <v>195000</v>
      </c>
      <c r="K125" t="s">
        <v>42</v>
      </c>
      <c r="L125">
        <v>45000</v>
      </c>
      <c r="M125" t="b">
        <v>0</v>
      </c>
    </row>
    <row r="126" spans="1:13" x14ac:dyDescent="0.35">
      <c r="A126" t="s">
        <v>27</v>
      </c>
      <c r="B126" t="s">
        <v>28</v>
      </c>
      <c r="C126">
        <v>2018</v>
      </c>
      <c r="D126" t="s">
        <v>15</v>
      </c>
      <c r="E126" t="s">
        <v>94</v>
      </c>
      <c r="F126" t="s">
        <v>30</v>
      </c>
      <c r="G126">
        <v>1.6</v>
      </c>
      <c r="H126" t="s">
        <v>18</v>
      </c>
      <c r="I126" t="s">
        <v>19</v>
      </c>
      <c r="J126">
        <v>81000</v>
      </c>
      <c r="K126" t="s">
        <v>20</v>
      </c>
      <c r="L126">
        <v>44000</v>
      </c>
      <c r="M126" t="b">
        <v>0</v>
      </c>
    </row>
    <row r="127" spans="1:13" x14ac:dyDescent="0.35">
      <c r="A127" t="s">
        <v>27</v>
      </c>
      <c r="B127" t="s">
        <v>89</v>
      </c>
      <c r="C127">
        <v>2018</v>
      </c>
      <c r="D127" t="s">
        <v>15</v>
      </c>
      <c r="E127" t="s">
        <v>25</v>
      </c>
      <c r="F127" t="s">
        <v>30</v>
      </c>
      <c r="G127">
        <v>2.4</v>
      </c>
      <c r="H127" t="s">
        <v>18</v>
      </c>
      <c r="I127" t="s">
        <v>19</v>
      </c>
      <c r="J127">
        <v>99000</v>
      </c>
      <c r="K127" t="s">
        <v>20</v>
      </c>
      <c r="L127">
        <v>62000</v>
      </c>
      <c r="M127" t="b">
        <v>0</v>
      </c>
    </row>
    <row r="128" spans="1:13" x14ac:dyDescent="0.35">
      <c r="A128" t="s">
        <v>109</v>
      </c>
      <c r="B128" t="s">
        <v>110</v>
      </c>
      <c r="C128">
        <v>2016</v>
      </c>
      <c r="D128" t="s">
        <v>15</v>
      </c>
      <c r="E128" t="s">
        <v>29</v>
      </c>
      <c r="F128" t="s">
        <v>26</v>
      </c>
      <c r="G128">
        <v>1</v>
      </c>
      <c r="H128" t="s">
        <v>18</v>
      </c>
      <c r="I128" t="s">
        <v>19</v>
      </c>
      <c r="J128">
        <v>151000</v>
      </c>
      <c r="K128" t="s">
        <v>20</v>
      </c>
      <c r="L128">
        <v>69000</v>
      </c>
      <c r="M128" t="b">
        <v>0</v>
      </c>
    </row>
    <row r="129" spans="1:13" x14ac:dyDescent="0.35">
      <c r="A129" t="s">
        <v>82</v>
      </c>
      <c r="B129" t="s">
        <v>83</v>
      </c>
      <c r="C129">
        <v>2018</v>
      </c>
      <c r="D129" t="s">
        <v>15</v>
      </c>
      <c r="E129" t="s">
        <v>94</v>
      </c>
      <c r="F129" t="s">
        <v>26</v>
      </c>
      <c r="G129">
        <v>1</v>
      </c>
      <c r="H129" t="s">
        <v>18</v>
      </c>
      <c r="I129" t="s">
        <v>19</v>
      </c>
      <c r="J129">
        <v>74000</v>
      </c>
      <c r="K129" t="s">
        <v>20</v>
      </c>
      <c r="L129">
        <v>60000</v>
      </c>
      <c r="M129" t="b">
        <v>0</v>
      </c>
    </row>
    <row r="130" spans="1:13" x14ac:dyDescent="0.35">
      <c r="A130" t="s">
        <v>34</v>
      </c>
      <c r="B130" t="s">
        <v>58</v>
      </c>
      <c r="C130">
        <v>2019</v>
      </c>
      <c r="D130" t="s">
        <v>15</v>
      </c>
      <c r="E130" t="s">
        <v>23</v>
      </c>
      <c r="F130" t="s">
        <v>17</v>
      </c>
      <c r="G130">
        <v>3.5</v>
      </c>
      <c r="H130" t="s">
        <v>18</v>
      </c>
      <c r="I130" t="s">
        <v>19</v>
      </c>
      <c r="J130">
        <v>40000</v>
      </c>
      <c r="K130" t="s">
        <v>20</v>
      </c>
      <c r="L130">
        <v>120000</v>
      </c>
      <c r="M130" t="b">
        <v>0</v>
      </c>
    </row>
    <row r="131" spans="1:13" x14ac:dyDescent="0.35">
      <c r="A131" t="s">
        <v>27</v>
      </c>
      <c r="B131" t="s">
        <v>88</v>
      </c>
      <c r="C131">
        <v>2018</v>
      </c>
      <c r="D131" t="s">
        <v>15</v>
      </c>
      <c r="E131" t="s">
        <v>23</v>
      </c>
      <c r="F131" t="s">
        <v>26</v>
      </c>
      <c r="G131">
        <v>1.4</v>
      </c>
      <c r="H131" t="s">
        <v>18</v>
      </c>
      <c r="I131" t="s">
        <v>19</v>
      </c>
      <c r="J131">
        <v>78000</v>
      </c>
      <c r="K131" t="s">
        <v>20</v>
      </c>
      <c r="L131">
        <v>36000</v>
      </c>
      <c r="M131" t="b">
        <v>0</v>
      </c>
    </row>
    <row r="132" spans="1:13" x14ac:dyDescent="0.35">
      <c r="A132" t="s">
        <v>27</v>
      </c>
      <c r="B132" t="s">
        <v>89</v>
      </c>
      <c r="C132">
        <v>2013</v>
      </c>
      <c r="D132" t="s">
        <v>15</v>
      </c>
      <c r="E132" t="s">
        <v>23</v>
      </c>
      <c r="F132" t="s">
        <v>17</v>
      </c>
      <c r="G132">
        <v>2.4</v>
      </c>
      <c r="H132" t="s">
        <v>18</v>
      </c>
      <c r="I132" t="s">
        <v>19</v>
      </c>
      <c r="J132">
        <v>205000</v>
      </c>
      <c r="K132" t="s">
        <v>20</v>
      </c>
      <c r="L132">
        <v>40000</v>
      </c>
      <c r="M132" t="b">
        <v>0</v>
      </c>
    </row>
    <row r="133" spans="1:13" x14ac:dyDescent="0.35">
      <c r="A133" t="s">
        <v>34</v>
      </c>
      <c r="B133" t="s">
        <v>124</v>
      </c>
      <c r="C133">
        <v>2013</v>
      </c>
      <c r="D133" t="s">
        <v>15</v>
      </c>
      <c r="E133" t="s">
        <v>38</v>
      </c>
      <c r="F133" t="s">
        <v>17</v>
      </c>
      <c r="G133">
        <v>1</v>
      </c>
      <c r="H133" t="s">
        <v>18</v>
      </c>
      <c r="I133" t="s">
        <v>19</v>
      </c>
      <c r="J133">
        <v>296000</v>
      </c>
      <c r="K133" t="s">
        <v>20</v>
      </c>
      <c r="L133">
        <v>79000</v>
      </c>
      <c r="M133" t="b">
        <v>0</v>
      </c>
    </row>
    <row r="134" spans="1:13" x14ac:dyDescent="0.35">
      <c r="A134" t="s">
        <v>82</v>
      </c>
      <c r="B134" t="s">
        <v>83</v>
      </c>
      <c r="C134">
        <v>2017</v>
      </c>
      <c r="D134" t="s">
        <v>15</v>
      </c>
      <c r="E134" t="s">
        <v>29</v>
      </c>
      <c r="F134" t="s">
        <v>17</v>
      </c>
      <c r="G134">
        <v>3.5</v>
      </c>
      <c r="H134" t="s">
        <v>18</v>
      </c>
      <c r="I134" t="s">
        <v>19</v>
      </c>
      <c r="J134">
        <v>179000</v>
      </c>
      <c r="K134" t="s">
        <v>20</v>
      </c>
      <c r="L134">
        <v>73000</v>
      </c>
      <c r="M134" t="b">
        <v>0</v>
      </c>
    </row>
    <row r="135" spans="1:13" x14ac:dyDescent="0.35">
      <c r="A135" t="s">
        <v>27</v>
      </c>
      <c r="B135" t="s">
        <v>28</v>
      </c>
      <c r="C135">
        <v>2018</v>
      </c>
      <c r="D135" t="s">
        <v>15</v>
      </c>
      <c r="E135" t="s">
        <v>23</v>
      </c>
      <c r="F135" t="s">
        <v>30</v>
      </c>
      <c r="G135">
        <v>2</v>
      </c>
      <c r="H135" t="s">
        <v>18</v>
      </c>
      <c r="I135" t="s">
        <v>19</v>
      </c>
      <c r="J135">
        <v>88000</v>
      </c>
      <c r="K135" t="s">
        <v>20</v>
      </c>
      <c r="L135">
        <v>44000</v>
      </c>
      <c r="M135" t="b">
        <v>0</v>
      </c>
    </row>
    <row r="136" spans="1:13" x14ac:dyDescent="0.35">
      <c r="A136" t="s">
        <v>27</v>
      </c>
      <c r="B136" t="s">
        <v>28</v>
      </c>
      <c r="C136">
        <v>2018</v>
      </c>
      <c r="D136" t="s">
        <v>15</v>
      </c>
      <c r="E136" t="s">
        <v>29</v>
      </c>
      <c r="F136" t="s">
        <v>30</v>
      </c>
      <c r="G136">
        <v>1.6</v>
      </c>
      <c r="H136" t="s">
        <v>18</v>
      </c>
      <c r="I136" t="s">
        <v>19</v>
      </c>
      <c r="J136">
        <v>96000</v>
      </c>
      <c r="K136" t="s">
        <v>20</v>
      </c>
      <c r="L136">
        <v>47000</v>
      </c>
      <c r="M136" t="b">
        <v>0</v>
      </c>
    </row>
    <row r="137" spans="1:13" x14ac:dyDescent="0.35">
      <c r="A137" t="s">
        <v>85</v>
      </c>
      <c r="B137" t="s">
        <v>87</v>
      </c>
      <c r="C137">
        <v>2019</v>
      </c>
      <c r="D137" t="s">
        <v>15</v>
      </c>
      <c r="E137" t="s">
        <v>25</v>
      </c>
      <c r="F137" t="s">
        <v>30</v>
      </c>
      <c r="G137">
        <v>3.8</v>
      </c>
      <c r="H137" t="s">
        <v>18</v>
      </c>
      <c r="I137" t="s">
        <v>19</v>
      </c>
      <c r="J137">
        <v>66000</v>
      </c>
      <c r="K137" t="s">
        <v>20</v>
      </c>
      <c r="L137">
        <v>120000</v>
      </c>
      <c r="M137" t="b">
        <v>0</v>
      </c>
    </row>
    <row r="138" spans="1:13" x14ac:dyDescent="0.35">
      <c r="A138" t="s">
        <v>27</v>
      </c>
      <c r="B138" t="s">
        <v>89</v>
      </c>
      <c r="C138">
        <v>2014</v>
      </c>
      <c r="D138" t="s">
        <v>15</v>
      </c>
      <c r="E138" t="s">
        <v>23</v>
      </c>
      <c r="F138" t="s">
        <v>30</v>
      </c>
      <c r="G138">
        <v>2.4</v>
      </c>
      <c r="H138" t="s">
        <v>18</v>
      </c>
      <c r="I138" t="s">
        <v>19</v>
      </c>
      <c r="J138">
        <v>216000</v>
      </c>
      <c r="K138" t="s">
        <v>20</v>
      </c>
      <c r="L138">
        <v>41000</v>
      </c>
      <c r="M138" t="b">
        <v>0</v>
      </c>
    </row>
    <row r="139" spans="1:13" x14ac:dyDescent="0.35">
      <c r="A139" t="s">
        <v>34</v>
      </c>
      <c r="B139" t="s">
        <v>43</v>
      </c>
      <c r="C139">
        <v>2016</v>
      </c>
      <c r="D139" t="s">
        <v>15</v>
      </c>
      <c r="E139" t="s">
        <v>23</v>
      </c>
      <c r="F139" t="s">
        <v>17</v>
      </c>
      <c r="G139">
        <v>1</v>
      </c>
      <c r="H139" t="s">
        <v>18</v>
      </c>
      <c r="I139" t="s">
        <v>19</v>
      </c>
      <c r="J139">
        <v>244000</v>
      </c>
      <c r="K139" t="s">
        <v>20</v>
      </c>
      <c r="L139">
        <v>59000</v>
      </c>
      <c r="M139" t="b">
        <v>0</v>
      </c>
    </row>
    <row r="140" spans="1:13" x14ac:dyDescent="0.35">
      <c r="A140" t="s">
        <v>85</v>
      </c>
      <c r="B140" t="s">
        <v>116</v>
      </c>
      <c r="C140">
        <v>2016</v>
      </c>
      <c r="D140" t="s">
        <v>15</v>
      </c>
      <c r="E140" t="s">
        <v>23</v>
      </c>
      <c r="F140" t="s">
        <v>17</v>
      </c>
      <c r="G140">
        <v>3.8</v>
      </c>
      <c r="H140" t="s">
        <v>18</v>
      </c>
      <c r="I140" t="s">
        <v>19</v>
      </c>
      <c r="J140">
        <v>55000</v>
      </c>
      <c r="K140" t="s">
        <v>20</v>
      </c>
      <c r="L140">
        <v>95000</v>
      </c>
      <c r="M140" t="b">
        <v>0</v>
      </c>
    </row>
    <row r="141" spans="1:13" x14ac:dyDescent="0.35">
      <c r="A141" t="s">
        <v>34</v>
      </c>
      <c r="B141" t="s">
        <v>124</v>
      </c>
      <c r="C141">
        <v>2015</v>
      </c>
      <c r="D141" t="s">
        <v>15</v>
      </c>
      <c r="E141" t="s">
        <v>23</v>
      </c>
      <c r="F141" t="s">
        <v>17</v>
      </c>
      <c r="G141">
        <v>1</v>
      </c>
      <c r="H141" t="s">
        <v>18</v>
      </c>
      <c r="I141" t="s">
        <v>19</v>
      </c>
      <c r="J141">
        <v>190000</v>
      </c>
      <c r="K141" t="s">
        <v>20</v>
      </c>
      <c r="L141">
        <v>98000</v>
      </c>
      <c r="M141" t="b">
        <v>0</v>
      </c>
    </row>
    <row r="142" spans="1:13" x14ac:dyDescent="0.35">
      <c r="A142" t="s">
        <v>27</v>
      </c>
      <c r="B142" t="s">
        <v>91</v>
      </c>
      <c r="C142">
        <v>2018</v>
      </c>
      <c r="D142" t="s">
        <v>15</v>
      </c>
      <c r="E142" t="s">
        <v>23</v>
      </c>
      <c r="F142" t="s">
        <v>26</v>
      </c>
      <c r="G142">
        <v>3.3</v>
      </c>
      <c r="H142" t="s">
        <v>18</v>
      </c>
      <c r="I142" t="s">
        <v>19</v>
      </c>
      <c r="J142">
        <v>41542</v>
      </c>
      <c r="K142" t="s">
        <v>20</v>
      </c>
      <c r="L142">
        <v>69000</v>
      </c>
      <c r="M142" t="b">
        <v>0</v>
      </c>
    </row>
    <row r="143" spans="1:13" x14ac:dyDescent="0.35">
      <c r="A143" t="s">
        <v>82</v>
      </c>
      <c r="B143" t="s">
        <v>105</v>
      </c>
      <c r="C143">
        <v>2017</v>
      </c>
      <c r="D143" t="s">
        <v>15</v>
      </c>
      <c r="E143" t="s">
        <v>16</v>
      </c>
      <c r="F143" t="s">
        <v>30</v>
      </c>
      <c r="G143">
        <v>2.4</v>
      </c>
      <c r="H143" t="s">
        <v>18</v>
      </c>
      <c r="I143" t="s">
        <v>19</v>
      </c>
      <c r="J143">
        <v>245000</v>
      </c>
      <c r="K143" t="s">
        <v>20</v>
      </c>
      <c r="L143">
        <v>45000</v>
      </c>
      <c r="M143" t="b">
        <v>0</v>
      </c>
    </row>
    <row r="144" spans="1:13" x14ac:dyDescent="0.35">
      <c r="A144" t="s">
        <v>85</v>
      </c>
      <c r="B144" t="s">
        <v>116</v>
      </c>
      <c r="C144">
        <v>2018</v>
      </c>
      <c r="D144" t="s">
        <v>15</v>
      </c>
      <c r="E144" t="s">
        <v>29</v>
      </c>
      <c r="F144" t="s">
        <v>17</v>
      </c>
      <c r="G144">
        <v>3.8</v>
      </c>
      <c r="H144" t="s">
        <v>18</v>
      </c>
      <c r="I144" t="s">
        <v>19</v>
      </c>
      <c r="J144">
        <v>78000</v>
      </c>
      <c r="K144" t="s">
        <v>20</v>
      </c>
      <c r="L144">
        <v>110000</v>
      </c>
      <c r="M144" t="b">
        <v>0</v>
      </c>
    </row>
    <row r="145" spans="1:13" x14ac:dyDescent="0.35">
      <c r="A145" t="s">
        <v>82</v>
      </c>
      <c r="B145" t="s">
        <v>83</v>
      </c>
      <c r="C145">
        <v>2015</v>
      </c>
      <c r="D145" t="s">
        <v>15</v>
      </c>
      <c r="E145" t="s">
        <v>29</v>
      </c>
      <c r="F145" t="s">
        <v>26</v>
      </c>
      <c r="G145">
        <v>3.5</v>
      </c>
      <c r="H145" t="s">
        <v>18</v>
      </c>
      <c r="I145" t="s">
        <v>19</v>
      </c>
      <c r="J145">
        <v>180000</v>
      </c>
      <c r="K145" t="s">
        <v>20</v>
      </c>
      <c r="L145">
        <v>57000</v>
      </c>
      <c r="M145" t="b">
        <v>0</v>
      </c>
    </row>
    <row r="146" spans="1:13" x14ac:dyDescent="0.35">
      <c r="A146" t="s">
        <v>128</v>
      </c>
      <c r="B146" t="s">
        <v>129</v>
      </c>
      <c r="C146">
        <v>2020</v>
      </c>
      <c r="D146" t="s">
        <v>15</v>
      </c>
      <c r="E146" t="s">
        <v>102</v>
      </c>
      <c r="F146" t="s">
        <v>17</v>
      </c>
      <c r="G146">
        <v>2</v>
      </c>
      <c r="H146" t="s">
        <v>18</v>
      </c>
      <c r="I146" t="s">
        <v>19</v>
      </c>
      <c r="J146">
        <v>29200</v>
      </c>
      <c r="K146" t="s">
        <v>42</v>
      </c>
      <c r="L146">
        <v>80000</v>
      </c>
      <c r="M146" t="b">
        <v>0</v>
      </c>
    </row>
    <row r="147" spans="1:13" x14ac:dyDescent="0.35">
      <c r="A147" t="s">
        <v>34</v>
      </c>
      <c r="B147" t="s">
        <v>58</v>
      </c>
      <c r="C147">
        <v>2017</v>
      </c>
      <c r="D147" t="s">
        <v>15</v>
      </c>
      <c r="E147" t="s">
        <v>23</v>
      </c>
      <c r="F147" t="s">
        <v>30</v>
      </c>
      <c r="G147">
        <v>2.7</v>
      </c>
      <c r="H147" t="s">
        <v>18</v>
      </c>
      <c r="I147" t="s">
        <v>19</v>
      </c>
      <c r="J147">
        <v>400000</v>
      </c>
      <c r="K147" t="s">
        <v>20</v>
      </c>
      <c r="L147">
        <v>60000</v>
      </c>
      <c r="M147" t="b">
        <v>0</v>
      </c>
    </row>
    <row r="148" spans="1:13" x14ac:dyDescent="0.35">
      <c r="A148" t="s">
        <v>21</v>
      </c>
      <c r="B148" t="s">
        <v>24</v>
      </c>
      <c r="C148">
        <v>2018</v>
      </c>
      <c r="D148" t="s">
        <v>15</v>
      </c>
      <c r="E148" t="s">
        <v>23</v>
      </c>
      <c r="F148" t="s">
        <v>26</v>
      </c>
      <c r="G148">
        <v>1.5</v>
      </c>
      <c r="H148" t="s">
        <v>18</v>
      </c>
      <c r="I148" t="s">
        <v>19</v>
      </c>
      <c r="J148">
        <v>108708</v>
      </c>
      <c r="K148" t="s">
        <v>20</v>
      </c>
      <c r="L148">
        <v>24000</v>
      </c>
      <c r="M148" t="b">
        <v>0</v>
      </c>
    </row>
    <row r="149" spans="1:13" x14ac:dyDescent="0.35">
      <c r="A149" t="s">
        <v>21</v>
      </c>
      <c r="B149" t="s">
        <v>24</v>
      </c>
      <c r="C149">
        <v>2018</v>
      </c>
      <c r="D149" t="s">
        <v>15</v>
      </c>
      <c r="E149" t="s">
        <v>25</v>
      </c>
      <c r="F149" t="s">
        <v>26</v>
      </c>
      <c r="G149">
        <v>1.5</v>
      </c>
      <c r="H149" t="s">
        <v>18</v>
      </c>
      <c r="I149" t="s">
        <v>19</v>
      </c>
      <c r="J149">
        <v>124758</v>
      </c>
      <c r="K149" t="s">
        <v>20</v>
      </c>
      <c r="L149">
        <v>24000</v>
      </c>
      <c r="M149" t="b">
        <v>0</v>
      </c>
    </row>
    <row r="150" spans="1:13" x14ac:dyDescent="0.35">
      <c r="A150" t="s">
        <v>21</v>
      </c>
      <c r="B150" t="s">
        <v>24</v>
      </c>
      <c r="C150">
        <v>2017</v>
      </c>
      <c r="D150" t="s">
        <v>15</v>
      </c>
      <c r="E150" t="s">
        <v>16</v>
      </c>
      <c r="F150" t="s">
        <v>26</v>
      </c>
      <c r="G150">
        <v>1.5</v>
      </c>
      <c r="H150" t="s">
        <v>18</v>
      </c>
      <c r="I150" t="s">
        <v>19</v>
      </c>
      <c r="J150">
        <v>158218</v>
      </c>
      <c r="K150" t="s">
        <v>20</v>
      </c>
      <c r="L150">
        <v>24500</v>
      </c>
      <c r="M150" t="b">
        <v>0</v>
      </c>
    </row>
    <row r="151" spans="1:13" x14ac:dyDescent="0.35">
      <c r="A151" t="s">
        <v>82</v>
      </c>
      <c r="B151" t="s">
        <v>83</v>
      </c>
      <c r="C151">
        <v>2017</v>
      </c>
      <c r="D151" t="s">
        <v>15</v>
      </c>
      <c r="E151" t="s">
        <v>25</v>
      </c>
      <c r="F151" t="s">
        <v>26</v>
      </c>
      <c r="G151">
        <v>3.3</v>
      </c>
      <c r="H151" t="s">
        <v>18</v>
      </c>
      <c r="I151" t="s">
        <v>19</v>
      </c>
      <c r="J151">
        <v>83000</v>
      </c>
      <c r="K151" t="s">
        <v>20</v>
      </c>
      <c r="L151">
        <v>50000</v>
      </c>
      <c r="M151" t="b">
        <v>0</v>
      </c>
    </row>
    <row r="152" spans="1:13" x14ac:dyDescent="0.35">
      <c r="A152" t="s">
        <v>21</v>
      </c>
      <c r="B152" t="s">
        <v>130</v>
      </c>
      <c r="C152">
        <v>2017</v>
      </c>
      <c r="D152" t="s">
        <v>15</v>
      </c>
      <c r="E152" t="s">
        <v>29</v>
      </c>
      <c r="F152" t="s">
        <v>17</v>
      </c>
      <c r="G152">
        <v>1</v>
      </c>
      <c r="H152" t="s">
        <v>18</v>
      </c>
      <c r="I152" t="s">
        <v>19</v>
      </c>
      <c r="J152">
        <v>860000</v>
      </c>
      <c r="K152" t="s">
        <v>20</v>
      </c>
      <c r="L152">
        <v>77000</v>
      </c>
      <c r="M152" t="b">
        <v>0</v>
      </c>
    </row>
    <row r="153" spans="1:13" x14ac:dyDescent="0.35">
      <c r="A153" t="s">
        <v>27</v>
      </c>
      <c r="B153" t="s">
        <v>93</v>
      </c>
      <c r="C153">
        <v>2018</v>
      </c>
      <c r="D153" t="s">
        <v>15</v>
      </c>
      <c r="E153" t="s">
        <v>94</v>
      </c>
      <c r="F153" t="s">
        <v>30</v>
      </c>
      <c r="G153">
        <v>3.5</v>
      </c>
      <c r="H153" t="s">
        <v>18</v>
      </c>
      <c r="I153" t="s">
        <v>19</v>
      </c>
      <c r="J153">
        <v>79000</v>
      </c>
      <c r="K153" t="s">
        <v>20</v>
      </c>
      <c r="L153">
        <v>75000</v>
      </c>
      <c r="M153" t="b">
        <v>0</v>
      </c>
    </row>
    <row r="154" spans="1:13" x14ac:dyDescent="0.35">
      <c r="A154" t="s">
        <v>85</v>
      </c>
      <c r="B154" t="s">
        <v>87</v>
      </c>
      <c r="C154">
        <v>2018</v>
      </c>
      <c r="D154" t="s">
        <v>15</v>
      </c>
      <c r="E154" t="s">
        <v>23</v>
      </c>
      <c r="F154" t="s">
        <v>30</v>
      </c>
      <c r="G154">
        <v>3.8</v>
      </c>
      <c r="H154" t="s">
        <v>18</v>
      </c>
      <c r="I154" t="s">
        <v>19</v>
      </c>
      <c r="J154">
        <v>97000</v>
      </c>
      <c r="K154" t="s">
        <v>20</v>
      </c>
      <c r="L154">
        <v>98000</v>
      </c>
      <c r="M154" t="b">
        <v>0</v>
      </c>
    </row>
    <row r="155" spans="1:13" x14ac:dyDescent="0.35">
      <c r="A155" t="s">
        <v>82</v>
      </c>
      <c r="B155" t="s">
        <v>83</v>
      </c>
      <c r="C155">
        <v>2016</v>
      </c>
      <c r="D155" t="s">
        <v>15</v>
      </c>
      <c r="E155" t="s">
        <v>23</v>
      </c>
      <c r="F155" t="s">
        <v>26</v>
      </c>
      <c r="G155">
        <v>3.3</v>
      </c>
      <c r="H155" t="s">
        <v>18</v>
      </c>
      <c r="I155" t="s">
        <v>19</v>
      </c>
      <c r="J155">
        <v>122000</v>
      </c>
      <c r="K155" t="s">
        <v>20</v>
      </c>
      <c r="L155">
        <v>50000</v>
      </c>
      <c r="M155" t="b">
        <v>0</v>
      </c>
    </row>
    <row r="156" spans="1:13" x14ac:dyDescent="0.35">
      <c r="A156" t="s">
        <v>27</v>
      </c>
      <c r="B156" t="s">
        <v>93</v>
      </c>
      <c r="C156">
        <v>2017</v>
      </c>
      <c r="D156" t="s">
        <v>15</v>
      </c>
      <c r="E156" t="s">
        <v>23</v>
      </c>
      <c r="F156" t="s">
        <v>17</v>
      </c>
      <c r="G156">
        <v>3</v>
      </c>
      <c r="H156" t="s">
        <v>18</v>
      </c>
      <c r="I156" t="s">
        <v>19</v>
      </c>
      <c r="J156">
        <v>168000</v>
      </c>
      <c r="K156" t="s">
        <v>20</v>
      </c>
      <c r="L156">
        <v>55000</v>
      </c>
      <c r="M156" t="b">
        <v>0</v>
      </c>
    </row>
    <row r="157" spans="1:13" x14ac:dyDescent="0.35">
      <c r="A157" t="s">
        <v>21</v>
      </c>
      <c r="B157" t="s">
        <v>130</v>
      </c>
      <c r="C157">
        <v>2017</v>
      </c>
      <c r="D157" t="s">
        <v>15</v>
      </c>
      <c r="E157" t="s">
        <v>94</v>
      </c>
      <c r="F157" t="s">
        <v>30</v>
      </c>
      <c r="G157">
        <v>1</v>
      </c>
      <c r="H157" t="s">
        <v>18</v>
      </c>
      <c r="I157" t="s">
        <v>19</v>
      </c>
      <c r="J157">
        <v>121000</v>
      </c>
      <c r="K157" t="s">
        <v>20</v>
      </c>
      <c r="L157">
        <v>64000</v>
      </c>
      <c r="M157" t="b">
        <v>0</v>
      </c>
    </row>
    <row r="158" spans="1:13" x14ac:dyDescent="0.35">
      <c r="A158" t="s">
        <v>34</v>
      </c>
      <c r="B158" t="s">
        <v>35</v>
      </c>
      <c r="C158">
        <v>2015</v>
      </c>
      <c r="D158" t="s">
        <v>15</v>
      </c>
      <c r="E158" t="s">
        <v>23</v>
      </c>
      <c r="F158" t="s">
        <v>17</v>
      </c>
      <c r="G158">
        <v>1</v>
      </c>
      <c r="H158" t="s">
        <v>18</v>
      </c>
      <c r="I158" t="s">
        <v>19</v>
      </c>
      <c r="J158">
        <v>300000</v>
      </c>
      <c r="K158" t="s">
        <v>20</v>
      </c>
      <c r="L158">
        <v>135000</v>
      </c>
      <c r="M158" t="b">
        <v>0</v>
      </c>
    </row>
    <row r="159" spans="1:13" x14ac:dyDescent="0.35">
      <c r="A159" t="s">
        <v>39</v>
      </c>
      <c r="B159" t="s">
        <v>131</v>
      </c>
      <c r="C159">
        <v>2015</v>
      </c>
      <c r="D159" t="s">
        <v>15</v>
      </c>
      <c r="E159" t="s">
        <v>16</v>
      </c>
      <c r="F159" t="s">
        <v>26</v>
      </c>
      <c r="G159">
        <v>6</v>
      </c>
      <c r="H159" t="s">
        <v>18</v>
      </c>
      <c r="I159" t="s">
        <v>19</v>
      </c>
      <c r="J159">
        <v>264000</v>
      </c>
      <c r="K159" t="s">
        <v>20</v>
      </c>
      <c r="L159">
        <v>69000</v>
      </c>
      <c r="M159" t="b">
        <v>0</v>
      </c>
    </row>
    <row r="160" spans="1:13" x14ac:dyDescent="0.35">
      <c r="A160" t="s">
        <v>109</v>
      </c>
      <c r="B160" t="s">
        <v>132</v>
      </c>
      <c r="C160">
        <v>2017</v>
      </c>
      <c r="D160" t="s">
        <v>47</v>
      </c>
      <c r="E160" t="s">
        <v>23</v>
      </c>
      <c r="F160" t="s">
        <v>17</v>
      </c>
      <c r="G160">
        <v>3.6</v>
      </c>
      <c r="H160" t="s">
        <v>18</v>
      </c>
      <c r="I160" t="s">
        <v>19</v>
      </c>
      <c r="J160">
        <v>113000</v>
      </c>
      <c r="K160" t="s">
        <v>45</v>
      </c>
      <c r="L160">
        <v>99000</v>
      </c>
      <c r="M160" t="b">
        <v>0</v>
      </c>
    </row>
    <row r="161" spans="1:13" x14ac:dyDescent="0.35">
      <c r="A161" t="s">
        <v>31</v>
      </c>
      <c r="B161" t="s">
        <v>32</v>
      </c>
      <c r="C161">
        <v>2018</v>
      </c>
      <c r="D161" t="s">
        <v>44</v>
      </c>
      <c r="E161" t="s">
        <v>78</v>
      </c>
      <c r="F161" t="s">
        <v>17</v>
      </c>
      <c r="G161">
        <v>2.4</v>
      </c>
      <c r="H161" t="s">
        <v>18</v>
      </c>
      <c r="I161" t="s">
        <v>19</v>
      </c>
      <c r="J161">
        <v>75000</v>
      </c>
      <c r="K161" t="s">
        <v>45</v>
      </c>
      <c r="L161">
        <v>92000</v>
      </c>
      <c r="M161" t="b">
        <v>0</v>
      </c>
    </row>
    <row r="162" spans="1:13" x14ac:dyDescent="0.35">
      <c r="A162" t="s">
        <v>60</v>
      </c>
      <c r="B162" t="s">
        <v>80</v>
      </c>
      <c r="C162">
        <v>2016</v>
      </c>
      <c r="D162" t="s">
        <v>47</v>
      </c>
      <c r="E162" t="s">
        <v>38</v>
      </c>
      <c r="F162" t="s">
        <v>30</v>
      </c>
      <c r="G162">
        <v>3.5</v>
      </c>
      <c r="H162" t="s">
        <v>18</v>
      </c>
      <c r="I162" t="s">
        <v>19</v>
      </c>
      <c r="J162">
        <v>88000</v>
      </c>
      <c r="K162" t="s">
        <v>45</v>
      </c>
      <c r="L162">
        <v>115000</v>
      </c>
      <c r="M162" t="b">
        <v>0</v>
      </c>
    </row>
    <row r="163" spans="1:13" x14ac:dyDescent="0.35">
      <c r="A163" t="s">
        <v>21</v>
      </c>
      <c r="B163" t="s">
        <v>120</v>
      </c>
      <c r="C163">
        <v>2015</v>
      </c>
      <c r="D163" t="s">
        <v>15</v>
      </c>
      <c r="E163" t="s">
        <v>23</v>
      </c>
      <c r="F163" t="s">
        <v>30</v>
      </c>
      <c r="G163">
        <v>2</v>
      </c>
      <c r="H163" t="s">
        <v>18</v>
      </c>
      <c r="I163" t="s">
        <v>68</v>
      </c>
      <c r="J163">
        <v>182000</v>
      </c>
      <c r="K163" t="s">
        <v>45</v>
      </c>
      <c r="L163">
        <v>29000</v>
      </c>
      <c r="M163" t="b">
        <v>0</v>
      </c>
    </row>
    <row r="164" spans="1:13" x14ac:dyDescent="0.35">
      <c r="A164" t="s">
        <v>39</v>
      </c>
      <c r="B164" t="s">
        <v>133</v>
      </c>
      <c r="C164">
        <v>2016</v>
      </c>
      <c r="D164" t="s">
        <v>47</v>
      </c>
      <c r="E164" t="s">
        <v>65</v>
      </c>
      <c r="F164" t="s">
        <v>17</v>
      </c>
      <c r="G164">
        <v>3.6</v>
      </c>
      <c r="H164" t="s">
        <v>18</v>
      </c>
      <c r="I164" t="s">
        <v>19</v>
      </c>
      <c r="J164">
        <v>94000</v>
      </c>
      <c r="K164" t="s">
        <v>45</v>
      </c>
      <c r="L164">
        <v>106000</v>
      </c>
      <c r="M164" t="b">
        <v>0</v>
      </c>
    </row>
    <row r="165" spans="1:13" x14ac:dyDescent="0.35">
      <c r="A165" t="s">
        <v>85</v>
      </c>
      <c r="B165" t="s">
        <v>87</v>
      </c>
      <c r="C165">
        <v>2020</v>
      </c>
      <c r="D165" t="s">
        <v>15</v>
      </c>
      <c r="E165" t="s">
        <v>29</v>
      </c>
      <c r="F165" t="s">
        <v>30</v>
      </c>
      <c r="G165">
        <v>3.8</v>
      </c>
      <c r="H165" t="s">
        <v>18</v>
      </c>
      <c r="I165" t="s">
        <v>19</v>
      </c>
      <c r="J165">
        <v>11000</v>
      </c>
      <c r="K165" t="s">
        <v>20</v>
      </c>
      <c r="L165">
        <v>125000</v>
      </c>
      <c r="M165" t="b">
        <v>0</v>
      </c>
    </row>
    <row r="166" spans="1:13" x14ac:dyDescent="0.35">
      <c r="A166" t="s">
        <v>76</v>
      </c>
      <c r="B166" t="s">
        <v>112</v>
      </c>
      <c r="C166">
        <v>2018</v>
      </c>
      <c r="D166" t="s">
        <v>47</v>
      </c>
      <c r="E166" t="s">
        <v>16</v>
      </c>
      <c r="F166" t="s">
        <v>17</v>
      </c>
      <c r="G166">
        <v>3.5</v>
      </c>
      <c r="H166" t="s">
        <v>18</v>
      </c>
      <c r="I166" t="s">
        <v>19</v>
      </c>
      <c r="J166">
        <v>100000</v>
      </c>
      <c r="K166" t="s">
        <v>45</v>
      </c>
      <c r="L166">
        <v>89000</v>
      </c>
      <c r="M166" t="b">
        <v>0</v>
      </c>
    </row>
    <row r="167" spans="1:13" x14ac:dyDescent="0.35">
      <c r="A167" t="s">
        <v>76</v>
      </c>
      <c r="B167" t="s">
        <v>112</v>
      </c>
      <c r="C167">
        <v>2015</v>
      </c>
      <c r="D167" t="s">
        <v>47</v>
      </c>
      <c r="E167" t="s">
        <v>16</v>
      </c>
      <c r="F167" t="s">
        <v>30</v>
      </c>
      <c r="G167">
        <v>3.5</v>
      </c>
      <c r="H167" t="s">
        <v>18</v>
      </c>
      <c r="I167" t="s">
        <v>19</v>
      </c>
      <c r="J167">
        <v>103000</v>
      </c>
      <c r="K167" t="s">
        <v>45</v>
      </c>
      <c r="L167">
        <v>78000</v>
      </c>
      <c r="M167" t="b">
        <v>0</v>
      </c>
    </row>
    <row r="168" spans="1:13" x14ac:dyDescent="0.35">
      <c r="A168" t="s">
        <v>27</v>
      </c>
      <c r="B168" t="s">
        <v>84</v>
      </c>
      <c r="C168">
        <v>2019</v>
      </c>
      <c r="D168" t="s">
        <v>15</v>
      </c>
      <c r="E168" t="s">
        <v>23</v>
      </c>
      <c r="F168" t="s">
        <v>30</v>
      </c>
      <c r="G168">
        <v>1</v>
      </c>
      <c r="H168" t="s">
        <v>18</v>
      </c>
      <c r="I168" t="s">
        <v>19</v>
      </c>
      <c r="J168">
        <v>67000</v>
      </c>
      <c r="K168" t="s">
        <v>20</v>
      </c>
      <c r="L168">
        <v>75000</v>
      </c>
      <c r="M168" t="b">
        <v>0</v>
      </c>
    </row>
    <row r="169" spans="1:13" x14ac:dyDescent="0.35">
      <c r="A169" t="s">
        <v>82</v>
      </c>
      <c r="B169" t="s">
        <v>83</v>
      </c>
      <c r="C169">
        <v>2018</v>
      </c>
      <c r="D169" t="s">
        <v>15</v>
      </c>
      <c r="E169" t="s">
        <v>25</v>
      </c>
      <c r="F169" t="s">
        <v>26</v>
      </c>
      <c r="G169">
        <v>3.3</v>
      </c>
      <c r="H169" t="s">
        <v>18</v>
      </c>
      <c r="I169" t="s">
        <v>19</v>
      </c>
      <c r="J169">
        <v>94000</v>
      </c>
      <c r="K169" t="s">
        <v>20</v>
      </c>
      <c r="L169">
        <v>55000</v>
      </c>
      <c r="M169" t="b">
        <v>0</v>
      </c>
    </row>
    <row r="170" spans="1:13" x14ac:dyDescent="0.35">
      <c r="A170" t="s">
        <v>27</v>
      </c>
      <c r="B170" t="s">
        <v>28</v>
      </c>
      <c r="C170">
        <v>2019</v>
      </c>
      <c r="D170" t="s">
        <v>15</v>
      </c>
      <c r="E170" t="s">
        <v>29</v>
      </c>
      <c r="F170" t="s">
        <v>26</v>
      </c>
      <c r="G170">
        <v>2</v>
      </c>
      <c r="H170" t="s">
        <v>18</v>
      </c>
      <c r="I170" t="s">
        <v>19</v>
      </c>
      <c r="J170">
        <v>95000</v>
      </c>
      <c r="K170" t="s">
        <v>20</v>
      </c>
      <c r="L170">
        <v>52000</v>
      </c>
      <c r="M170" t="b">
        <v>0</v>
      </c>
    </row>
    <row r="171" spans="1:13" x14ac:dyDescent="0.35">
      <c r="A171" t="s">
        <v>27</v>
      </c>
      <c r="B171" t="s">
        <v>88</v>
      </c>
      <c r="C171">
        <v>2017</v>
      </c>
      <c r="D171" t="s">
        <v>15</v>
      </c>
      <c r="E171" t="s">
        <v>29</v>
      </c>
      <c r="F171" t="s">
        <v>30</v>
      </c>
      <c r="G171">
        <v>1.4</v>
      </c>
      <c r="H171" t="s">
        <v>18</v>
      </c>
      <c r="I171" t="s">
        <v>19</v>
      </c>
      <c r="J171">
        <v>147000</v>
      </c>
      <c r="K171" t="s">
        <v>20</v>
      </c>
      <c r="L171">
        <v>29000</v>
      </c>
      <c r="M171" t="b">
        <v>0</v>
      </c>
    </row>
    <row r="172" spans="1:13" x14ac:dyDescent="0.35">
      <c r="A172" t="s">
        <v>85</v>
      </c>
      <c r="B172" t="s">
        <v>116</v>
      </c>
      <c r="C172">
        <v>2016</v>
      </c>
      <c r="D172" t="s">
        <v>15</v>
      </c>
      <c r="E172" t="s">
        <v>23</v>
      </c>
      <c r="F172" t="s">
        <v>17</v>
      </c>
      <c r="G172">
        <v>3.8</v>
      </c>
      <c r="H172" t="s">
        <v>18</v>
      </c>
      <c r="I172" t="s">
        <v>19</v>
      </c>
      <c r="J172">
        <v>140000</v>
      </c>
      <c r="K172" t="s">
        <v>20</v>
      </c>
      <c r="L172">
        <v>88000</v>
      </c>
      <c r="M172" t="b">
        <v>0</v>
      </c>
    </row>
    <row r="173" spans="1:13" x14ac:dyDescent="0.35">
      <c r="A173" t="s">
        <v>36</v>
      </c>
      <c r="B173" t="s">
        <v>37</v>
      </c>
      <c r="C173">
        <v>2016</v>
      </c>
      <c r="D173" t="s">
        <v>15</v>
      </c>
      <c r="E173" t="s">
        <v>38</v>
      </c>
      <c r="F173" t="s">
        <v>17</v>
      </c>
      <c r="G173">
        <v>6.2</v>
      </c>
      <c r="H173" t="s">
        <v>18</v>
      </c>
      <c r="I173" t="s">
        <v>19</v>
      </c>
      <c r="J173">
        <v>152000</v>
      </c>
      <c r="K173" t="s">
        <v>20</v>
      </c>
      <c r="L173">
        <v>122000</v>
      </c>
      <c r="M173" t="b">
        <v>0</v>
      </c>
    </row>
    <row r="174" spans="1:13" x14ac:dyDescent="0.35">
      <c r="A174" t="s">
        <v>34</v>
      </c>
      <c r="B174" t="s">
        <v>35</v>
      </c>
      <c r="C174">
        <v>2018</v>
      </c>
      <c r="D174" t="s">
        <v>44</v>
      </c>
      <c r="E174" t="s">
        <v>16</v>
      </c>
      <c r="F174" t="s">
        <v>17</v>
      </c>
      <c r="G174">
        <v>5.7</v>
      </c>
      <c r="H174" t="s">
        <v>18</v>
      </c>
      <c r="I174" t="s">
        <v>19</v>
      </c>
      <c r="J174">
        <v>61312</v>
      </c>
      <c r="K174" t="s">
        <v>20</v>
      </c>
      <c r="L174">
        <v>270000</v>
      </c>
      <c r="M174" t="b">
        <v>0</v>
      </c>
    </row>
    <row r="175" spans="1:13" x14ac:dyDescent="0.35">
      <c r="A175" t="s">
        <v>21</v>
      </c>
      <c r="B175" t="s">
        <v>24</v>
      </c>
      <c r="C175">
        <v>2017</v>
      </c>
      <c r="D175" t="s">
        <v>15</v>
      </c>
      <c r="E175" t="s">
        <v>29</v>
      </c>
      <c r="F175" t="s">
        <v>26</v>
      </c>
      <c r="G175">
        <v>1.5</v>
      </c>
      <c r="H175" t="s">
        <v>18</v>
      </c>
      <c r="I175" t="s">
        <v>19</v>
      </c>
      <c r="J175">
        <v>152973</v>
      </c>
      <c r="K175" t="s">
        <v>20</v>
      </c>
      <c r="L175">
        <v>24500</v>
      </c>
      <c r="M175" t="b">
        <v>0</v>
      </c>
    </row>
    <row r="176" spans="1:13" x14ac:dyDescent="0.35">
      <c r="A176" t="s">
        <v>134</v>
      </c>
      <c r="B176" t="s">
        <v>135</v>
      </c>
      <c r="C176">
        <v>2020</v>
      </c>
      <c r="D176" t="s">
        <v>15</v>
      </c>
      <c r="E176" t="s">
        <v>23</v>
      </c>
      <c r="F176" t="s">
        <v>26</v>
      </c>
      <c r="G176">
        <v>1.6</v>
      </c>
      <c r="H176" t="s">
        <v>18</v>
      </c>
      <c r="I176" t="s">
        <v>19</v>
      </c>
      <c r="J176">
        <v>46505</v>
      </c>
      <c r="K176" t="s">
        <v>20</v>
      </c>
      <c r="L176">
        <v>26000</v>
      </c>
      <c r="M176" t="b">
        <v>0</v>
      </c>
    </row>
    <row r="177" spans="1:13" x14ac:dyDescent="0.35">
      <c r="A177" t="s">
        <v>134</v>
      </c>
      <c r="B177" t="s">
        <v>136</v>
      </c>
      <c r="C177">
        <v>2015</v>
      </c>
      <c r="D177" t="s">
        <v>15</v>
      </c>
      <c r="E177" t="s">
        <v>29</v>
      </c>
      <c r="F177" t="s">
        <v>30</v>
      </c>
      <c r="G177">
        <v>1.6</v>
      </c>
      <c r="H177" t="s">
        <v>18</v>
      </c>
      <c r="I177" t="s">
        <v>19</v>
      </c>
      <c r="J177">
        <v>116633</v>
      </c>
      <c r="K177" t="s">
        <v>20</v>
      </c>
      <c r="L177">
        <v>25500</v>
      </c>
      <c r="M177" t="b">
        <v>0</v>
      </c>
    </row>
    <row r="178" spans="1:13" x14ac:dyDescent="0.35">
      <c r="A178" t="s">
        <v>21</v>
      </c>
      <c r="B178" t="s">
        <v>24</v>
      </c>
      <c r="C178">
        <v>2018</v>
      </c>
      <c r="D178" t="s">
        <v>15</v>
      </c>
      <c r="E178" t="s">
        <v>23</v>
      </c>
      <c r="F178" t="s">
        <v>26</v>
      </c>
      <c r="G178">
        <v>1.5</v>
      </c>
      <c r="H178" t="s">
        <v>18</v>
      </c>
      <c r="I178" t="s">
        <v>19</v>
      </c>
      <c r="J178">
        <v>90418</v>
      </c>
      <c r="K178" t="s">
        <v>20</v>
      </c>
      <c r="L178">
        <v>25500</v>
      </c>
      <c r="M178" t="b">
        <v>0</v>
      </c>
    </row>
    <row r="179" spans="1:13" x14ac:dyDescent="0.35">
      <c r="A179" t="s">
        <v>73</v>
      </c>
      <c r="B179">
        <v>6</v>
      </c>
      <c r="C179">
        <v>2019</v>
      </c>
      <c r="D179" t="s">
        <v>15</v>
      </c>
      <c r="E179" t="s">
        <v>94</v>
      </c>
      <c r="F179" t="s">
        <v>26</v>
      </c>
      <c r="G179">
        <v>2.5</v>
      </c>
      <c r="H179" t="s">
        <v>18</v>
      </c>
      <c r="I179" t="s">
        <v>19</v>
      </c>
      <c r="J179">
        <v>129000</v>
      </c>
      <c r="K179" t="s">
        <v>20</v>
      </c>
      <c r="L179">
        <v>65000</v>
      </c>
      <c r="M179" t="b">
        <v>0</v>
      </c>
    </row>
    <row r="180" spans="1:13" x14ac:dyDescent="0.35">
      <c r="A180" t="s">
        <v>27</v>
      </c>
      <c r="B180" t="s">
        <v>28</v>
      </c>
      <c r="C180">
        <v>2014</v>
      </c>
      <c r="D180" t="s">
        <v>15</v>
      </c>
      <c r="E180" t="s">
        <v>29</v>
      </c>
      <c r="F180" t="s">
        <v>17</v>
      </c>
      <c r="G180">
        <v>2</v>
      </c>
      <c r="H180" t="s">
        <v>18</v>
      </c>
      <c r="I180" t="s">
        <v>19</v>
      </c>
      <c r="J180">
        <v>119000</v>
      </c>
      <c r="K180" t="s">
        <v>20</v>
      </c>
      <c r="L180">
        <v>33000</v>
      </c>
      <c r="M180" t="b">
        <v>0</v>
      </c>
    </row>
    <row r="181" spans="1:13" x14ac:dyDescent="0.35">
      <c r="A181" t="s">
        <v>31</v>
      </c>
      <c r="B181" t="s">
        <v>32</v>
      </c>
      <c r="C181">
        <v>2017</v>
      </c>
      <c r="D181" t="s">
        <v>15</v>
      </c>
      <c r="E181" t="s">
        <v>23</v>
      </c>
      <c r="F181" t="s">
        <v>30</v>
      </c>
      <c r="G181">
        <v>2.5</v>
      </c>
      <c r="H181" t="s">
        <v>18</v>
      </c>
      <c r="I181" t="s">
        <v>19</v>
      </c>
      <c r="J181">
        <v>173000</v>
      </c>
      <c r="K181" t="s">
        <v>20</v>
      </c>
      <c r="L181">
        <v>68000</v>
      </c>
      <c r="M181" t="b">
        <v>0</v>
      </c>
    </row>
    <row r="182" spans="1:13" x14ac:dyDescent="0.35">
      <c r="A182" t="s">
        <v>99</v>
      </c>
      <c r="B182" t="s">
        <v>137</v>
      </c>
      <c r="C182">
        <v>2018</v>
      </c>
      <c r="D182" t="s">
        <v>15</v>
      </c>
      <c r="E182" t="s">
        <v>23</v>
      </c>
      <c r="F182" t="s">
        <v>17</v>
      </c>
      <c r="G182">
        <v>3</v>
      </c>
      <c r="H182" t="s">
        <v>18</v>
      </c>
      <c r="I182" t="s">
        <v>19</v>
      </c>
      <c r="J182">
        <v>109000</v>
      </c>
      <c r="K182" t="s">
        <v>20</v>
      </c>
      <c r="L182">
        <v>49000</v>
      </c>
      <c r="M182" t="b">
        <v>0</v>
      </c>
    </row>
    <row r="183" spans="1:13" x14ac:dyDescent="0.35">
      <c r="A183" t="s">
        <v>34</v>
      </c>
      <c r="B183" t="s">
        <v>35</v>
      </c>
      <c r="C183">
        <v>2012</v>
      </c>
      <c r="D183" t="s">
        <v>15</v>
      </c>
      <c r="E183" t="s">
        <v>29</v>
      </c>
      <c r="F183" t="s">
        <v>17</v>
      </c>
      <c r="G183">
        <v>1</v>
      </c>
      <c r="H183" t="s">
        <v>18</v>
      </c>
      <c r="I183" t="s">
        <v>19</v>
      </c>
      <c r="J183">
        <v>448000</v>
      </c>
      <c r="K183" t="s">
        <v>20</v>
      </c>
      <c r="L183">
        <v>109000</v>
      </c>
      <c r="M183" t="b">
        <v>0</v>
      </c>
    </row>
    <row r="184" spans="1:13" x14ac:dyDescent="0.35">
      <c r="A184" t="s">
        <v>76</v>
      </c>
      <c r="B184" t="s">
        <v>112</v>
      </c>
      <c r="C184">
        <v>2016</v>
      </c>
      <c r="D184" t="s">
        <v>15</v>
      </c>
      <c r="E184" t="s">
        <v>75</v>
      </c>
      <c r="F184" t="s">
        <v>26</v>
      </c>
      <c r="G184">
        <v>3.5</v>
      </c>
      <c r="H184" t="s">
        <v>18</v>
      </c>
      <c r="I184" t="s">
        <v>19</v>
      </c>
      <c r="J184">
        <v>136000</v>
      </c>
      <c r="K184" t="s">
        <v>20</v>
      </c>
      <c r="L184">
        <v>58000</v>
      </c>
      <c r="M184" t="b">
        <v>0</v>
      </c>
    </row>
    <row r="185" spans="1:13" x14ac:dyDescent="0.35">
      <c r="A185" t="s">
        <v>85</v>
      </c>
      <c r="B185" t="s">
        <v>87</v>
      </c>
      <c r="C185">
        <v>2018</v>
      </c>
      <c r="D185" t="s">
        <v>15</v>
      </c>
      <c r="E185" t="s">
        <v>75</v>
      </c>
      <c r="F185" t="s">
        <v>30</v>
      </c>
      <c r="G185">
        <v>3.8</v>
      </c>
      <c r="H185" t="s">
        <v>18</v>
      </c>
      <c r="I185" t="s">
        <v>19</v>
      </c>
      <c r="J185">
        <v>97000</v>
      </c>
      <c r="K185" t="s">
        <v>20</v>
      </c>
      <c r="L185">
        <v>98000</v>
      </c>
      <c r="M185" t="b">
        <v>0</v>
      </c>
    </row>
    <row r="186" spans="1:13" x14ac:dyDescent="0.35">
      <c r="A186" t="s">
        <v>82</v>
      </c>
      <c r="B186" t="s">
        <v>83</v>
      </c>
      <c r="C186">
        <v>2019</v>
      </c>
      <c r="D186" t="s">
        <v>15</v>
      </c>
      <c r="E186" t="s">
        <v>94</v>
      </c>
      <c r="F186" t="s">
        <v>26</v>
      </c>
      <c r="G186">
        <v>3.3</v>
      </c>
      <c r="H186" t="s">
        <v>18</v>
      </c>
      <c r="I186" t="s">
        <v>19</v>
      </c>
      <c r="J186">
        <v>73000</v>
      </c>
      <c r="K186" t="s">
        <v>20</v>
      </c>
      <c r="L186">
        <v>65000</v>
      </c>
      <c r="M186" t="b">
        <v>0</v>
      </c>
    </row>
    <row r="187" spans="1:13" x14ac:dyDescent="0.35">
      <c r="A187" t="s">
        <v>36</v>
      </c>
      <c r="B187" t="s">
        <v>37</v>
      </c>
      <c r="C187">
        <v>2011</v>
      </c>
      <c r="D187" t="s">
        <v>15</v>
      </c>
      <c r="E187" t="s">
        <v>25</v>
      </c>
      <c r="F187" t="s">
        <v>30</v>
      </c>
      <c r="G187">
        <v>1</v>
      </c>
      <c r="H187" t="s">
        <v>18</v>
      </c>
      <c r="I187" t="s">
        <v>19</v>
      </c>
      <c r="J187">
        <v>600000</v>
      </c>
      <c r="K187" t="s">
        <v>20</v>
      </c>
      <c r="L187">
        <v>36000</v>
      </c>
      <c r="M187" t="b">
        <v>0</v>
      </c>
    </row>
    <row r="188" spans="1:13" x14ac:dyDescent="0.35">
      <c r="A188" t="s">
        <v>99</v>
      </c>
      <c r="B188" t="s">
        <v>100</v>
      </c>
      <c r="C188">
        <v>2020</v>
      </c>
      <c r="D188" t="s">
        <v>15</v>
      </c>
      <c r="E188" t="s">
        <v>102</v>
      </c>
      <c r="F188" t="s">
        <v>26</v>
      </c>
      <c r="G188">
        <v>1.5</v>
      </c>
      <c r="H188" t="s">
        <v>18</v>
      </c>
      <c r="I188" t="s">
        <v>19</v>
      </c>
      <c r="J188">
        <v>9300</v>
      </c>
      <c r="K188" t="s">
        <v>138</v>
      </c>
      <c r="L188">
        <v>0</v>
      </c>
      <c r="M188" t="b">
        <v>1</v>
      </c>
    </row>
    <row r="189" spans="1:13" x14ac:dyDescent="0.35">
      <c r="A189" t="s">
        <v>27</v>
      </c>
      <c r="B189" t="s">
        <v>101</v>
      </c>
      <c r="C189">
        <v>2019</v>
      </c>
      <c r="D189" t="s">
        <v>15</v>
      </c>
      <c r="E189" t="s">
        <v>29</v>
      </c>
      <c r="F189" t="s">
        <v>17</v>
      </c>
      <c r="G189">
        <v>1</v>
      </c>
      <c r="H189" t="s">
        <v>18</v>
      </c>
      <c r="I189" t="s">
        <v>19</v>
      </c>
      <c r="J189">
        <v>22000</v>
      </c>
      <c r="K189" t="s">
        <v>20</v>
      </c>
      <c r="L189">
        <v>77000</v>
      </c>
      <c r="M189" t="b">
        <v>0</v>
      </c>
    </row>
    <row r="190" spans="1:13" x14ac:dyDescent="0.35">
      <c r="A190" t="s">
        <v>34</v>
      </c>
      <c r="B190" t="s">
        <v>66</v>
      </c>
      <c r="C190">
        <v>2016</v>
      </c>
      <c r="D190" t="s">
        <v>47</v>
      </c>
      <c r="E190" t="s">
        <v>23</v>
      </c>
      <c r="F190" t="s">
        <v>30</v>
      </c>
      <c r="G190">
        <v>3.5</v>
      </c>
      <c r="H190" t="s">
        <v>18</v>
      </c>
      <c r="I190" t="s">
        <v>19</v>
      </c>
      <c r="J190">
        <v>123000</v>
      </c>
      <c r="K190" t="s">
        <v>20</v>
      </c>
      <c r="L190">
        <v>93000</v>
      </c>
      <c r="M190" t="b">
        <v>0</v>
      </c>
    </row>
    <row r="191" spans="1:13" x14ac:dyDescent="0.35">
      <c r="A191" t="s">
        <v>109</v>
      </c>
      <c r="B191" t="s">
        <v>110</v>
      </c>
      <c r="C191">
        <v>2018</v>
      </c>
      <c r="D191" t="s">
        <v>15</v>
      </c>
      <c r="E191" t="s">
        <v>65</v>
      </c>
      <c r="F191" t="s">
        <v>26</v>
      </c>
      <c r="G191">
        <v>3.6</v>
      </c>
      <c r="H191" t="s">
        <v>18</v>
      </c>
      <c r="I191" t="s">
        <v>19</v>
      </c>
      <c r="J191">
        <v>79000</v>
      </c>
      <c r="K191" t="s">
        <v>20</v>
      </c>
      <c r="L191">
        <v>79000</v>
      </c>
      <c r="M191" t="b">
        <v>0</v>
      </c>
    </row>
    <row r="192" spans="1:13" x14ac:dyDescent="0.35">
      <c r="A192" t="s">
        <v>27</v>
      </c>
      <c r="B192" t="s">
        <v>91</v>
      </c>
      <c r="C192">
        <v>2016</v>
      </c>
      <c r="D192" t="s">
        <v>15</v>
      </c>
      <c r="E192" t="s">
        <v>94</v>
      </c>
      <c r="F192" t="s">
        <v>30</v>
      </c>
      <c r="G192">
        <v>3.3</v>
      </c>
      <c r="H192" t="s">
        <v>18</v>
      </c>
      <c r="I192" t="s">
        <v>19</v>
      </c>
      <c r="J192">
        <v>126000</v>
      </c>
      <c r="K192" t="s">
        <v>20</v>
      </c>
      <c r="L192">
        <v>63000</v>
      </c>
      <c r="M192" t="b">
        <v>0</v>
      </c>
    </row>
    <row r="193" spans="1:13" x14ac:dyDescent="0.35">
      <c r="A193" t="s">
        <v>34</v>
      </c>
      <c r="B193" t="s">
        <v>124</v>
      </c>
      <c r="C193">
        <v>2013</v>
      </c>
      <c r="D193" t="s">
        <v>15</v>
      </c>
      <c r="E193" t="s">
        <v>38</v>
      </c>
      <c r="F193" t="s">
        <v>30</v>
      </c>
      <c r="G193">
        <v>1</v>
      </c>
      <c r="H193" t="s">
        <v>18</v>
      </c>
      <c r="I193" t="s">
        <v>19</v>
      </c>
      <c r="J193">
        <v>154000</v>
      </c>
      <c r="K193" t="s">
        <v>20</v>
      </c>
      <c r="L193">
        <v>77000</v>
      </c>
      <c r="M193" t="b">
        <v>0</v>
      </c>
    </row>
    <row r="194" spans="1:13" x14ac:dyDescent="0.35">
      <c r="A194" t="s">
        <v>13</v>
      </c>
      <c r="B194" t="s">
        <v>14</v>
      </c>
      <c r="C194">
        <v>2017</v>
      </c>
      <c r="D194" t="s">
        <v>15</v>
      </c>
      <c r="E194" t="s">
        <v>29</v>
      </c>
      <c r="F194" t="s">
        <v>17</v>
      </c>
      <c r="G194">
        <v>5.7</v>
      </c>
      <c r="H194" t="s">
        <v>18</v>
      </c>
      <c r="I194" t="s">
        <v>19</v>
      </c>
      <c r="J194">
        <v>130000</v>
      </c>
      <c r="K194" t="s">
        <v>20</v>
      </c>
      <c r="L194">
        <v>88000</v>
      </c>
      <c r="M194" t="b">
        <v>0</v>
      </c>
    </row>
    <row r="195" spans="1:13" x14ac:dyDescent="0.35">
      <c r="A195" t="s">
        <v>82</v>
      </c>
      <c r="B195" t="s">
        <v>105</v>
      </c>
      <c r="C195">
        <v>2018</v>
      </c>
      <c r="D195" t="s">
        <v>15</v>
      </c>
      <c r="E195" t="s">
        <v>29</v>
      </c>
      <c r="F195" t="s">
        <v>26</v>
      </c>
      <c r="G195">
        <v>2.4</v>
      </c>
      <c r="H195" t="s">
        <v>18</v>
      </c>
      <c r="I195" t="s">
        <v>19</v>
      </c>
      <c r="J195">
        <v>40000</v>
      </c>
      <c r="K195" t="s">
        <v>20</v>
      </c>
      <c r="L195">
        <v>55000</v>
      </c>
      <c r="M195" t="b">
        <v>0</v>
      </c>
    </row>
    <row r="196" spans="1:13" x14ac:dyDescent="0.35">
      <c r="A196" t="s">
        <v>27</v>
      </c>
      <c r="B196" t="s">
        <v>93</v>
      </c>
      <c r="C196">
        <v>2016</v>
      </c>
      <c r="D196" t="s">
        <v>15</v>
      </c>
      <c r="E196" t="s">
        <v>23</v>
      </c>
      <c r="F196" t="s">
        <v>30</v>
      </c>
      <c r="G196">
        <v>3</v>
      </c>
      <c r="H196" t="s">
        <v>18</v>
      </c>
      <c r="I196" t="s">
        <v>19</v>
      </c>
      <c r="J196">
        <v>130000</v>
      </c>
      <c r="K196" t="s">
        <v>20</v>
      </c>
      <c r="L196">
        <v>50000</v>
      </c>
      <c r="M196" t="b">
        <v>0</v>
      </c>
    </row>
    <row r="197" spans="1:13" x14ac:dyDescent="0.35">
      <c r="A197" t="s">
        <v>139</v>
      </c>
      <c r="B197" t="s">
        <v>140</v>
      </c>
      <c r="C197">
        <v>2016</v>
      </c>
      <c r="D197" t="s">
        <v>15</v>
      </c>
      <c r="E197" t="s">
        <v>16</v>
      </c>
      <c r="F197" t="s">
        <v>26</v>
      </c>
      <c r="G197">
        <v>1.5</v>
      </c>
      <c r="H197" t="s">
        <v>18</v>
      </c>
      <c r="I197" t="s">
        <v>68</v>
      </c>
      <c r="J197">
        <v>110000</v>
      </c>
      <c r="K197" t="s">
        <v>20</v>
      </c>
      <c r="L197">
        <v>29500</v>
      </c>
      <c r="M197" t="b">
        <v>0</v>
      </c>
    </row>
    <row r="198" spans="1:13" x14ac:dyDescent="0.35">
      <c r="A198" t="s">
        <v>31</v>
      </c>
      <c r="B198" t="s">
        <v>32</v>
      </c>
      <c r="C198">
        <v>2016</v>
      </c>
      <c r="D198" t="s">
        <v>15</v>
      </c>
      <c r="E198" t="s">
        <v>94</v>
      </c>
      <c r="F198" t="s">
        <v>17</v>
      </c>
      <c r="G198">
        <v>1</v>
      </c>
      <c r="H198" t="s">
        <v>18</v>
      </c>
      <c r="I198" t="s">
        <v>19</v>
      </c>
      <c r="J198">
        <v>116000</v>
      </c>
      <c r="K198" t="s">
        <v>20</v>
      </c>
      <c r="L198">
        <v>62000</v>
      </c>
      <c r="M198" t="b">
        <v>0</v>
      </c>
    </row>
    <row r="199" spans="1:13" x14ac:dyDescent="0.35">
      <c r="A199" t="s">
        <v>141</v>
      </c>
      <c r="B199">
        <v>3008</v>
      </c>
      <c r="C199">
        <v>2018</v>
      </c>
      <c r="D199" t="s">
        <v>15</v>
      </c>
      <c r="E199" t="s">
        <v>94</v>
      </c>
      <c r="F199" t="s">
        <v>17</v>
      </c>
      <c r="G199">
        <v>1</v>
      </c>
      <c r="H199" t="s">
        <v>18</v>
      </c>
      <c r="I199" t="s">
        <v>19</v>
      </c>
      <c r="J199">
        <v>30000</v>
      </c>
      <c r="K199" t="s">
        <v>20</v>
      </c>
      <c r="L199">
        <v>79000</v>
      </c>
      <c r="M199" t="b">
        <v>0</v>
      </c>
    </row>
    <row r="200" spans="1:13" x14ac:dyDescent="0.35">
      <c r="A200" t="s">
        <v>82</v>
      </c>
      <c r="B200" t="s">
        <v>83</v>
      </c>
      <c r="C200">
        <v>2016</v>
      </c>
      <c r="D200" t="s">
        <v>15</v>
      </c>
      <c r="E200" t="s">
        <v>23</v>
      </c>
      <c r="F200" t="s">
        <v>26</v>
      </c>
      <c r="G200">
        <v>3.3</v>
      </c>
      <c r="H200" t="s">
        <v>18</v>
      </c>
      <c r="I200" t="s">
        <v>19</v>
      </c>
      <c r="J200">
        <v>145000</v>
      </c>
      <c r="K200" t="s">
        <v>20</v>
      </c>
      <c r="L200">
        <v>63000</v>
      </c>
      <c r="M200" t="b">
        <v>0</v>
      </c>
    </row>
    <row r="201" spans="1:13" x14ac:dyDescent="0.35">
      <c r="A201" t="s">
        <v>82</v>
      </c>
      <c r="B201" t="s">
        <v>142</v>
      </c>
      <c r="C201">
        <v>2019</v>
      </c>
      <c r="D201" t="s">
        <v>15</v>
      </c>
      <c r="E201" t="s">
        <v>23</v>
      </c>
      <c r="F201" t="s">
        <v>26</v>
      </c>
      <c r="G201">
        <v>1.6</v>
      </c>
      <c r="H201" t="s">
        <v>18</v>
      </c>
      <c r="I201" t="s">
        <v>19</v>
      </c>
      <c r="J201">
        <v>43629</v>
      </c>
      <c r="K201" t="s">
        <v>42</v>
      </c>
      <c r="L201">
        <v>43500</v>
      </c>
      <c r="M201" t="b">
        <v>0</v>
      </c>
    </row>
    <row r="202" spans="1:13" x14ac:dyDescent="0.35">
      <c r="A202" t="s">
        <v>21</v>
      </c>
      <c r="B202" t="s">
        <v>24</v>
      </c>
      <c r="C202">
        <v>2018</v>
      </c>
      <c r="D202" t="s">
        <v>15</v>
      </c>
      <c r="E202" t="s">
        <v>25</v>
      </c>
      <c r="F202" t="s">
        <v>26</v>
      </c>
      <c r="G202">
        <v>1.5</v>
      </c>
      <c r="H202" t="s">
        <v>18</v>
      </c>
      <c r="I202" t="s">
        <v>19</v>
      </c>
      <c r="J202">
        <v>106036</v>
      </c>
      <c r="K202" t="s">
        <v>20</v>
      </c>
      <c r="L202">
        <v>25900</v>
      </c>
      <c r="M202" t="b">
        <v>0</v>
      </c>
    </row>
    <row r="203" spans="1:13" x14ac:dyDescent="0.35">
      <c r="A203" t="s">
        <v>21</v>
      </c>
      <c r="B203" t="s">
        <v>24</v>
      </c>
      <c r="C203">
        <v>2019</v>
      </c>
      <c r="D203" t="s">
        <v>15</v>
      </c>
      <c r="E203" t="s">
        <v>25</v>
      </c>
      <c r="F203" t="s">
        <v>26</v>
      </c>
      <c r="G203">
        <v>1.5</v>
      </c>
      <c r="H203" t="s">
        <v>18</v>
      </c>
      <c r="I203" t="s">
        <v>19</v>
      </c>
      <c r="J203">
        <v>104688</v>
      </c>
      <c r="K203" t="s">
        <v>20</v>
      </c>
      <c r="L203">
        <v>26000</v>
      </c>
      <c r="M203" t="b">
        <v>0</v>
      </c>
    </row>
    <row r="204" spans="1:13" x14ac:dyDescent="0.35">
      <c r="A204" t="s">
        <v>21</v>
      </c>
      <c r="B204" t="s">
        <v>24</v>
      </c>
      <c r="C204">
        <v>2019</v>
      </c>
      <c r="D204" t="s">
        <v>15</v>
      </c>
      <c r="E204" t="s">
        <v>29</v>
      </c>
      <c r="F204" t="s">
        <v>26</v>
      </c>
      <c r="G204">
        <v>1.5</v>
      </c>
      <c r="H204" t="s">
        <v>18</v>
      </c>
      <c r="I204" t="s">
        <v>19</v>
      </c>
      <c r="J204">
        <v>86754</v>
      </c>
      <c r="K204" t="s">
        <v>20</v>
      </c>
      <c r="L204">
        <v>26000</v>
      </c>
      <c r="M204" t="b">
        <v>0</v>
      </c>
    </row>
    <row r="205" spans="1:13" x14ac:dyDescent="0.35">
      <c r="A205" t="s">
        <v>21</v>
      </c>
      <c r="B205" t="s">
        <v>24</v>
      </c>
      <c r="C205">
        <v>2019</v>
      </c>
      <c r="D205" t="s">
        <v>15</v>
      </c>
      <c r="E205" t="s">
        <v>25</v>
      </c>
      <c r="F205" t="s">
        <v>26</v>
      </c>
      <c r="G205">
        <v>1.5</v>
      </c>
      <c r="H205" t="s">
        <v>18</v>
      </c>
      <c r="I205" t="s">
        <v>19</v>
      </c>
      <c r="J205">
        <v>105509</v>
      </c>
      <c r="K205" t="s">
        <v>20</v>
      </c>
      <c r="L205">
        <v>26000</v>
      </c>
      <c r="M205" t="b">
        <v>0</v>
      </c>
    </row>
    <row r="206" spans="1:13" x14ac:dyDescent="0.35">
      <c r="A206" t="s">
        <v>39</v>
      </c>
      <c r="B206" t="s">
        <v>143</v>
      </c>
      <c r="C206">
        <v>2017</v>
      </c>
      <c r="D206" t="s">
        <v>15</v>
      </c>
      <c r="E206" t="s">
        <v>25</v>
      </c>
      <c r="F206" t="s">
        <v>30</v>
      </c>
      <c r="G206">
        <v>2.4</v>
      </c>
      <c r="H206" t="s">
        <v>18</v>
      </c>
      <c r="I206" t="s">
        <v>19</v>
      </c>
      <c r="J206">
        <v>110000</v>
      </c>
      <c r="K206" t="s">
        <v>20</v>
      </c>
      <c r="L206">
        <v>49000</v>
      </c>
      <c r="M206" t="b">
        <v>0</v>
      </c>
    </row>
    <row r="207" spans="1:13" x14ac:dyDescent="0.35">
      <c r="A207" t="s">
        <v>31</v>
      </c>
      <c r="B207" t="s">
        <v>32</v>
      </c>
      <c r="C207">
        <v>2017</v>
      </c>
      <c r="D207" t="s">
        <v>15</v>
      </c>
      <c r="E207" t="s">
        <v>23</v>
      </c>
      <c r="F207" t="s">
        <v>26</v>
      </c>
      <c r="G207">
        <v>1</v>
      </c>
      <c r="H207" t="s">
        <v>18</v>
      </c>
      <c r="I207" t="s">
        <v>19</v>
      </c>
      <c r="J207">
        <v>63000</v>
      </c>
      <c r="K207" t="s">
        <v>20</v>
      </c>
      <c r="L207">
        <v>88000</v>
      </c>
      <c r="M207" t="b">
        <v>0</v>
      </c>
    </row>
    <row r="208" spans="1:13" x14ac:dyDescent="0.35">
      <c r="A208" t="s">
        <v>85</v>
      </c>
      <c r="B208" t="s">
        <v>87</v>
      </c>
      <c r="C208">
        <v>2017</v>
      </c>
      <c r="D208" t="s">
        <v>15</v>
      </c>
      <c r="E208" t="s">
        <v>29</v>
      </c>
      <c r="F208" t="s">
        <v>30</v>
      </c>
      <c r="G208">
        <v>3.8</v>
      </c>
      <c r="H208" t="s">
        <v>18</v>
      </c>
      <c r="I208" t="s">
        <v>19</v>
      </c>
      <c r="J208">
        <v>183000</v>
      </c>
      <c r="K208" t="s">
        <v>20</v>
      </c>
      <c r="L208">
        <v>85000</v>
      </c>
      <c r="M208" t="b">
        <v>0</v>
      </c>
    </row>
    <row r="209" spans="1:13" x14ac:dyDescent="0.35">
      <c r="A209" t="s">
        <v>76</v>
      </c>
      <c r="B209" t="s">
        <v>144</v>
      </c>
      <c r="C209">
        <v>2010</v>
      </c>
      <c r="D209" t="s">
        <v>15</v>
      </c>
      <c r="E209" t="s">
        <v>102</v>
      </c>
      <c r="F209" t="s">
        <v>26</v>
      </c>
      <c r="G209">
        <v>4.5999999999999996</v>
      </c>
      <c r="H209" t="s">
        <v>18</v>
      </c>
      <c r="I209" t="s">
        <v>19</v>
      </c>
      <c r="J209">
        <v>290</v>
      </c>
      <c r="K209" t="s">
        <v>138</v>
      </c>
      <c r="L209">
        <v>0</v>
      </c>
      <c r="M209" t="b">
        <v>1</v>
      </c>
    </row>
    <row r="210" spans="1:13" x14ac:dyDescent="0.35">
      <c r="A210" t="s">
        <v>31</v>
      </c>
      <c r="B210" t="s">
        <v>32</v>
      </c>
      <c r="C210">
        <v>2012</v>
      </c>
      <c r="D210" t="s">
        <v>15</v>
      </c>
      <c r="E210" t="s">
        <v>23</v>
      </c>
      <c r="F210" t="s">
        <v>26</v>
      </c>
      <c r="G210">
        <v>1</v>
      </c>
      <c r="H210" t="s">
        <v>18</v>
      </c>
      <c r="I210" t="s">
        <v>19</v>
      </c>
      <c r="J210">
        <v>251000</v>
      </c>
      <c r="K210" t="s">
        <v>20</v>
      </c>
      <c r="L210">
        <v>38000</v>
      </c>
      <c r="M210" t="b">
        <v>0</v>
      </c>
    </row>
    <row r="211" spans="1:13" x14ac:dyDescent="0.35">
      <c r="A211" t="s">
        <v>27</v>
      </c>
      <c r="B211" t="s">
        <v>89</v>
      </c>
      <c r="C211">
        <v>2018</v>
      </c>
      <c r="D211" t="s">
        <v>15</v>
      </c>
      <c r="E211" t="s">
        <v>65</v>
      </c>
      <c r="F211" t="s">
        <v>26</v>
      </c>
      <c r="G211">
        <v>2.5</v>
      </c>
      <c r="H211" t="s">
        <v>18</v>
      </c>
      <c r="I211" t="s">
        <v>19</v>
      </c>
      <c r="J211">
        <v>63000</v>
      </c>
      <c r="K211" t="s">
        <v>20</v>
      </c>
      <c r="L211">
        <v>58000</v>
      </c>
      <c r="M211" t="b">
        <v>0</v>
      </c>
    </row>
    <row r="212" spans="1:13" x14ac:dyDescent="0.35">
      <c r="A212" t="s">
        <v>82</v>
      </c>
      <c r="B212" t="s">
        <v>105</v>
      </c>
      <c r="C212">
        <v>2016</v>
      </c>
      <c r="D212" t="s">
        <v>15</v>
      </c>
      <c r="E212" t="s">
        <v>16</v>
      </c>
      <c r="F212" t="s">
        <v>30</v>
      </c>
      <c r="G212">
        <v>2.4</v>
      </c>
      <c r="H212" t="s">
        <v>18</v>
      </c>
      <c r="I212" t="s">
        <v>19</v>
      </c>
      <c r="J212">
        <v>91000</v>
      </c>
      <c r="K212" t="s">
        <v>20</v>
      </c>
      <c r="L212">
        <v>45000</v>
      </c>
      <c r="M212" t="b">
        <v>0</v>
      </c>
    </row>
    <row r="213" spans="1:13" x14ac:dyDescent="0.35">
      <c r="A213" t="s">
        <v>34</v>
      </c>
      <c r="B213" t="s">
        <v>145</v>
      </c>
      <c r="C213">
        <v>2017</v>
      </c>
      <c r="D213" t="s">
        <v>15</v>
      </c>
      <c r="E213" t="s">
        <v>23</v>
      </c>
      <c r="F213" t="s">
        <v>17</v>
      </c>
      <c r="G213">
        <v>2.7</v>
      </c>
      <c r="H213" t="s">
        <v>18</v>
      </c>
      <c r="I213" t="s">
        <v>19</v>
      </c>
      <c r="J213">
        <v>180000</v>
      </c>
      <c r="K213" t="s">
        <v>64</v>
      </c>
      <c r="L213">
        <v>0</v>
      </c>
      <c r="M213" t="b">
        <v>1</v>
      </c>
    </row>
    <row r="214" spans="1:13" x14ac:dyDescent="0.35">
      <c r="A214" t="s">
        <v>27</v>
      </c>
      <c r="B214" t="s">
        <v>89</v>
      </c>
      <c r="C214">
        <v>2018</v>
      </c>
      <c r="D214" t="s">
        <v>15</v>
      </c>
      <c r="E214" t="s">
        <v>94</v>
      </c>
      <c r="F214" t="s">
        <v>26</v>
      </c>
      <c r="G214">
        <v>1</v>
      </c>
      <c r="H214" t="s">
        <v>18</v>
      </c>
      <c r="I214" t="s">
        <v>19</v>
      </c>
      <c r="J214">
        <v>130000</v>
      </c>
      <c r="K214" t="s">
        <v>20</v>
      </c>
      <c r="L214">
        <v>50000</v>
      </c>
      <c r="M214" t="b">
        <v>0</v>
      </c>
    </row>
    <row r="215" spans="1:13" x14ac:dyDescent="0.35">
      <c r="A215" t="s">
        <v>36</v>
      </c>
      <c r="B215" t="s">
        <v>146</v>
      </c>
      <c r="C215">
        <v>2011</v>
      </c>
      <c r="D215" t="s">
        <v>47</v>
      </c>
      <c r="E215" t="s">
        <v>25</v>
      </c>
      <c r="F215" t="s">
        <v>30</v>
      </c>
      <c r="G215">
        <v>5.3</v>
      </c>
      <c r="H215" t="s">
        <v>18</v>
      </c>
      <c r="I215" t="s">
        <v>19</v>
      </c>
      <c r="J215">
        <v>258000</v>
      </c>
      <c r="K215" t="s">
        <v>20</v>
      </c>
      <c r="L215">
        <v>50000</v>
      </c>
      <c r="M215" t="b">
        <v>0</v>
      </c>
    </row>
    <row r="216" spans="1:13" x14ac:dyDescent="0.35">
      <c r="A216" t="s">
        <v>31</v>
      </c>
      <c r="B216" t="s">
        <v>32</v>
      </c>
      <c r="C216">
        <v>2017</v>
      </c>
      <c r="D216" t="s">
        <v>15</v>
      </c>
      <c r="E216" t="s">
        <v>29</v>
      </c>
      <c r="F216" t="s">
        <v>30</v>
      </c>
      <c r="G216">
        <v>1</v>
      </c>
      <c r="H216" t="s">
        <v>18</v>
      </c>
      <c r="I216" t="s">
        <v>19</v>
      </c>
      <c r="J216">
        <v>126000</v>
      </c>
      <c r="K216" t="s">
        <v>20</v>
      </c>
      <c r="L216">
        <v>75000</v>
      </c>
      <c r="M216" t="b">
        <v>0</v>
      </c>
    </row>
    <row r="217" spans="1:13" x14ac:dyDescent="0.35">
      <c r="A217" t="s">
        <v>48</v>
      </c>
      <c r="B217" t="s">
        <v>106</v>
      </c>
      <c r="C217">
        <v>2007</v>
      </c>
      <c r="D217" t="s">
        <v>15</v>
      </c>
      <c r="E217" t="s">
        <v>16</v>
      </c>
      <c r="F217" t="s">
        <v>17</v>
      </c>
      <c r="G217">
        <v>3.5</v>
      </c>
      <c r="H217" t="s">
        <v>18</v>
      </c>
      <c r="I217" t="s">
        <v>19</v>
      </c>
      <c r="J217">
        <v>243000</v>
      </c>
      <c r="K217" t="s">
        <v>20</v>
      </c>
      <c r="L217">
        <v>45000</v>
      </c>
      <c r="M217" t="b">
        <v>0</v>
      </c>
    </row>
    <row r="218" spans="1:13" x14ac:dyDescent="0.35">
      <c r="A218" t="s">
        <v>76</v>
      </c>
      <c r="B218" t="s">
        <v>147</v>
      </c>
      <c r="C218">
        <v>2012</v>
      </c>
      <c r="D218" t="s">
        <v>15</v>
      </c>
      <c r="E218" t="s">
        <v>16</v>
      </c>
      <c r="F218" t="s">
        <v>26</v>
      </c>
      <c r="G218">
        <v>3</v>
      </c>
      <c r="H218" t="s">
        <v>18</v>
      </c>
      <c r="I218" t="s">
        <v>19</v>
      </c>
      <c r="J218">
        <v>352000</v>
      </c>
      <c r="K218" t="s">
        <v>20</v>
      </c>
      <c r="L218">
        <v>38000</v>
      </c>
      <c r="M218" t="b">
        <v>0</v>
      </c>
    </row>
    <row r="219" spans="1:13" x14ac:dyDescent="0.35">
      <c r="A219" t="s">
        <v>34</v>
      </c>
      <c r="B219" t="s">
        <v>35</v>
      </c>
      <c r="C219">
        <v>2003</v>
      </c>
      <c r="D219" t="s">
        <v>15</v>
      </c>
      <c r="E219" t="s">
        <v>78</v>
      </c>
      <c r="F219" t="s">
        <v>17</v>
      </c>
      <c r="G219">
        <v>4.5999999999999996</v>
      </c>
      <c r="H219" t="s">
        <v>18</v>
      </c>
      <c r="I219" t="s">
        <v>19</v>
      </c>
      <c r="J219">
        <v>629000</v>
      </c>
      <c r="K219" t="s">
        <v>20</v>
      </c>
      <c r="L219">
        <v>40000</v>
      </c>
      <c r="M219" t="b">
        <v>0</v>
      </c>
    </row>
    <row r="220" spans="1:13" x14ac:dyDescent="0.35">
      <c r="A220" t="s">
        <v>21</v>
      </c>
      <c r="B220" t="s">
        <v>130</v>
      </c>
      <c r="C220">
        <v>2017</v>
      </c>
      <c r="D220" t="s">
        <v>15</v>
      </c>
      <c r="E220" t="s">
        <v>23</v>
      </c>
      <c r="F220" t="s">
        <v>17</v>
      </c>
      <c r="G220">
        <v>1</v>
      </c>
      <c r="H220" t="s">
        <v>18</v>
      </c>
      <c r="I220" t="s">
        <v>19</v>
      </c>
      <c r="J220">
        <v>135000</v>
      </c>
      <c r="K220" t="s">
        <v>20</v>
      </c>
      <c r="L220">
        <v>73000</v>
      </c>
      <c r="M220" t="b">
        <v>0</v>
      </c>
    </row>
    <row r="221" spans="1:13" x14ac:dyDescent="0.35">
      <c r="A221" t="s">
        <v>34</v>
      </c>
      <c r="B221" t="s">
        <v>35</v>
      </c>
      <c r="C221">
        <v>2014</v>
      </c>
      <c r="D221" t="s">
        <v>15</v>
      </c>
      <c r="E221" t="s">
        <v>23</v>
      </c>
      <c r="F221" t="s">
        <v>17</v>
      </c>
      <c r="G221">
        <v>4</v>
      </c>
      <c r="H221" t="s">
        <v>18</v>
      </c>
      <c r="I221" t="s">
        <v>19</v>
      </c>
      <c r="J221">
        <v>210600</v>
      </c>
      <c r="K221" t="s">
        <v>20</v>
      </c>
      <c r="L221">
        <v>120000</v>
      </c>
      <c r="M221" t="b">
        <v>0</v>
      </c>
    </row>
    <row r="222" spans="1:13" x14ac:dyDescent="0.35">
      <c r="A222" t="s">
        <v>27</v>
      </c>
      <c r="B222" t="s">
        <v>89</v>
      </c>
      <c r="C222">
        <v>2016</v>
      </c>
      <c r="D222" t="s">
        <v>15</v>
      </c>
      <c r="E222" t="s">
        <v>94</v>
      </c>
      <c r="F222" t="s">
        <v>17</v>
      </c>
      <c r="G222">
        <v>2</v>
      </c>
      <c r="H222" t="s">
        <v>18</v>
      </c>
      <c r="I222" t="s">
        <v>19</v>
      </c>
      <c r="J222">
        <v>104000</v>
      </c>
      <c r="K222" t="s">
        <v>20</v>
      </c>
      <c r="L222">
        <v>58000</v>
      </c>
      <c r="M222" t="b">
        <v>0</v>
      </c>
    </row>
    <row r="223" spans="1:13" x14ac:dyDescent="0.35">
      <c r="A223" t="s">
        <v>76</v>
      </c>
      <c r="B223" t="s">
        <v>125</v>
      </c>
      <c r="C223">
        <v>2016</v>
      </c>
      <c r="D223" t="s">
        <v>44</v>
      </c>
      <c r="E223" t="s">
        <v>25</v>
      </c>
      <c r="F223" t="s">
        <v>30</v>
      </c>
      <c r="G223">
        <v>3.5</v>
      </c>
      <c r="H223" t="s">
        <v>18</v>
      </c>
      <c r="I223" t="s">
        <v>19</v>
      </c>
      <c r="J223">
        <v>112000</v>
      </c>
      <c r="K223" t="s">
        <v>20</v>
      </c>
      <c r="L223">
        <v>83000</v>
      </c>
      <c r="M223" t="b">
        <v>0</v>
      </c>
    </row>
    <row r="224" spans="1:13" x14ac:dyDescent="0.35">
      <c r="A224" t="s">
        <v>27</v>
      </c>
      <c r="B224" t="s">
        <v>85</v>
      </c>
      <c r="C224">
        <v>2017</v>
      </c>
      <c r="D224" t="s">
        <v>47</v>
      </c>
      <c r="E224" t="s">
        <v>102</v>
      </c>
      <c r="F224" t="s">
        <v>26</v>
      </c>
      <c r="G224">
        <v>3.8</v>
      </c>
      <c r="H224" t="s">
        <v>18</v>
      </c>
      <c r="I224" t="s">
        <v>19</v>
      </c>
      <c r="J224">
        <v>128000</v>
      </c>
      <c r="K224" t="s">
        <v>20</v>
      </c>
      <c r="L224">
        <v>83000</v>
      </c>
      <c r="M224" t="b">
        <v>0</v>
      </c>
    </row>
    <row r="225" spans="1:13" x14ac:dyDescent="0.35">
      <c r="A225" t="s">
        <v>34</v>
      </c>
      <c r="B225" t="s">
        <v>51</v>
      </c>
      <c r="C225">
        <v>2015</v>
      </c>
      <c r="D225" t="s">
        <v>15</v>
      </c>
      <c r="E225" t="s">
        <v>23</v>
      </c>
      <c r="F225" t="s">
        <v>30</v>
      </c>
      <c r="G225">
        <v>1.6</v>
      </c>
      <c r="H225" t="s">
        <v>18</v>
      </c>
      <c r="I225" t="s">
        <v>19</v>
      </c>
      <c r="J225">
        <v>370000</v>
      </c>
      <c r="K225" t="s">
        <v>20</v>
      </c>
      <c r="L225">
        <v>30000</v>
      </c>
      <c r="M225" t="b">
        <v>0</v>
      </c>
    </row>
    <row r="226" spans="1:13" x14ac:dyDescent="0.35">
      <c r="A226" t="s">
        <v>31</v>
      </c>
      <c r="B226" t="s">
        <v>32</v>
      </c>
      <c r="C226">
        <v>2017</v>
      </c>
      <c r="D226" t="s">
        <v>15</v>
      </c>
      <c r="E226" t="s">
        <v>33</v>
      </c>
      <c r="F226" t="s">
        <v>30</v>
      </c>
      <c r="G226">
        <v>2.4</v>
      </c>
      <c r="H226" t="s">
        <v>18</v>
      </c>
      <c r="I226" t="s">
        <v>19</v>
      </c>
      <c r="J226">
        <v>223000</v>
      </c>
      <c r="K226" t="s">
        <v>20</v>
      </c>
      <c r="L226">
        <v>75000</v>
      </c>
      <c r="M226" t="b">
        <v>0</v>
      </c>
    </row>
    <row r="227" spans="1:13" x14ac:dyDescent="0.35">
      <c r="A227" t="s">
        <v>82</v>
      </c>
      <c r="B227" t="s">
        <v>142</v>
      </c>
      <c r="C227">
        <v>2017</v>
      </c>
      <c r="D227" t="s">
        <v>15</v>
      </c>
      <c r="E227" t="s">
        <v>23</v>
      </c>
      <c r="F227" t="s">
        <v>26</v>
      </c>
      <c r="G227">
        <v>1.6</v>
      </c>
      <c r="H227" t="s">
        <v>18</v>
      </c>
      <c r="I227" t="s">
        <v>19</v>
      </c>
      <c r="J227">
        <v>72000</v>
      </c>
      <c r="K227" t="s">
        <v>20</v>
      </c>
      <c r="L227">
        <v>37500</v>
      </c>
      <c r="M227" t="b">
        <v>0</v>
      </c>
    </row>
    <row r="228" spans="1:13" x14ac:dyDescent="0.35">
      <c r="A228" t="s">
        <v>76</v>
      </c>
      <c r="B228" t="s">
        <v>112</v>
      </c>
      <c r="C228">
        <v>2018</v>
      </c>
      <c r="D228" t="s">
        <v>15</v>
      </c>
      <c r="E228" t="s">
        <v>23</v>
      </c>
      <c r="F228" t="s">
        <v>26</v>
      </c>
      <c r="G228">
        <v>2</v>
      </c>
      <c r="H228" t="s">
        <v>18</v>
      </c>
      <c r="I228" t="s">
        <v>19</v>
      </c>
      <c r="J228">
        <v>71000</v>
      </c>
      <c r="K228" t="s">
        <v>20</v>
      </c>
      <c r="L228">
        <v>77000</v>
      </c>
      <c r="M228" t="b">
        <v>0</v>
      </c>
    </row>
    <row r="229" spans="1:13" x14ac:dyDescent="0.35">
      <c r="A229" t="s">
        <v>60</v>
      </c>
      <c r="B229" t="s">
        <v>148</v>
      </c>
      <c r="C229">
        <v>2017</v>
      </c>
      <c r="D229" t="s">
        <v>44</v>
      </c>
      <c r="E229" t="s">
        <v>16</v>
      </c>
      <c r="F229" t="s">
        <v>17</v>
      </c>
      <c r="G229">
        <v>2</v>
      </c>
      <c r="H229" t="s">
        <v>18</v>
      </c>
      <c r="I229" t="s">
        <v>19</v>
      </c>
      <c r="J229">
        <v>63000</v>
      </c>
      <c r="K229" t="s">
        <v>45</v>
      </c>
      <c r="L229">
        <v>174000</v>
      </c>
      <c r="M229" t="b">
        <v>0</v>
      </c>
    </row>
    <row r="230" spans="1:13" x14ac:dyDescent="0.35">
      <c r="A230" t="s">
        <v>27</v>
      </c>
      <c r="B230" t="s">
        <v>28</v>
      </c>
      <c r="C230">
        <v>2019</v>
      </c>
      <c r="D230" t="s">
        <v>15</v>
      </c>
      <c r="E230" t="s">
        <v>23</v>
      </c>
      <c r="F230" t="s">
        <v>30</v>
      </c>
      <c r="G230">
        <v>1.6</v>
      </c>
      <c r="H230" t="s">
        <v>18</v>
      </c>
      <c r="I230" t="s">
        <v>19</v>
      </c>
      <c r="J230">
        <v>59700</v>
      </c>
      <c r="K230" t="s">
        <v>45</v>
      </c>
      <c r="L230">
        <v>54500</v>
      </c>
      <c r="M230" t="b">
        <v>0</v>
      </c>
    </row>
    <row r="231" spans="1:13" x14ac:dyDescent="0.35">
      <c r="A231" t="s">
        <v>27</v>
      </c>
      <c r="B231" t="s">
        <v>91</v>
      </c>
      <c r="C231">
        <v>2020</v>
      </c>
      <c r="D231" t="s">
        <v>15</v>
      </c>
      <c r="E231" t="s">
        <v>29</v>
      </c>
      <c r="F231" t="s">
        <v>26</v>
      </c>
      <c r="G231">
        <v>2.4</v>
      </c>
      <c r="H231" t="s">
        <v>18</v>
      </c>
      <c r="I231" t="s">
        <v>19</v>
      </c>
      <c r="J231">
        <v>93000</v>
      </c>
      <c r="K231" t="s">
        <v>20</v>
      </c>
      <c r="L231">
        <v>82000</v>
      </c>
      <c r="M231" t="b">
        <v>0</v>
      </c>
    </row>
    <row r="232" spans="1:13" x14ac:dyDescent="0.35">
      <c r="A232" t="s">
        <v>48</v>
      </c>
      <c r="B232" t="s">
        <v>149</v>
      </c>
      <c r="C232">
        <v>2015</v>
      </c>
      <c r="D232" t="s">
        <v>15</v>
      </c>
      <c r="E232" t="s">
        <v>25</v>
      </c>
      <c r="F232" t="s">
        <v>30</v>
      </c>
      <c r="G232">
        <v>2</v>
      </c>
      <c r="H232" t="s">
        <v>18</v>
      </c>
      <c r="I232" t="s">
        <v>19</v>
      </c>
      <c r="J232">
        <v>73000</v>
      </c>
      <c r="K232" t="s">
        <v>20</v>
      </c>
      <c r="L232">
        <v>90000</v>
      </c>
      <c r="M232" t="b">
        <v>0</v>
      </c>
    </row>
    <row r="233" spans="1:13" x14ac:dyDescent="0.35">
      <c r="A233" t="s">
        <v>21</v>
      </c>
      <c r="B233" t="s">
        <v>24</v>
      </c>
      <c r="C233">
        <v>2019</v>
      </c>
      <c r="D233" t="s">
        <v>15</v>
      </c>
      <c r="E233" t="s">
        <v>25</v>
      </c>
      <c r="F233" t="s">
        <v>26</v>
      </c>
      <c r="G233">
        <v>1.5</v>
      </c>
      <c r="H233" t="s">
        <v>18</v>
      </c>
      <c r="I233" t="s">
        <v>19</v>
      </c>
      <c r="J233">
        <v>96341</v>
      </c>
      <c r="K233" t="s">
        <v>20</v>
      </c>
      <c r="L233">
        <v>26000</v>
      </c>
      <c r="M233" t="b">
        <v>0</v>
      </c>
    </row>
    <row r="234" spans="1:13" x14ac:dyDescent="0.35">
      <c r="A234" t="s">
        <v>21</v>
      </c>
      <c r="B234" t="s">
        <v>24</v>
      </c>
      <c r="C234">
        <v>2019</v>
      </c>
      <c r="D234" t="s">
        <v>15</v>
      </c>
      <c r="E234" t="s">
        <v>23</v>
      </c>
      <c r="F234" t="s">
        <v>26</v>
      </c>
      <c r="G234">
        <v>1.5</v>
      </c>
      <c r="H234" t="s">
        <v>18</v>
      </c>
      <c r="I234" t="s">
        <v>19</v>
      </c>
      <c r="J234">
        <v>87775</v>
      </c>
      <c r="K234" t="s">
        <v>20</v>
      </c>
      <c r="L234">
        <v>26000</v>
      </c>
      <c r="M234" t="b">
        <v>0</v>
      </c>
    </row>
    <row r="235" spans="1:13" x14ac:dyDescent="0.35">
      <c r="A235" t="s">
        <v>21</v>
      </c>
      <c r="B235" t="s">
        <v>24</v>
      </c>
      <c r="C235">
        <v>2019</v>
      </c>
      <c r="D235" t="s">
        <v>15</v>
      </c>
      <c r="E235" t="s">
        <v>23</v>
      </c>
      <c r="F235" t="s">
        <v>26</v>
      </c>
      <c r="G235">
        <v>1.5</v>
      </c>
      <c r="H235" t="s">
        <v>18</v>
      </c>
      <c r="I235" t="s">
        <v>19</v>
      </c>
      <c r="J235">
        <v>89136</v>
      </c>
      <c r="K235" t="s">
        <v>20</v>
      </c>
      <c r="L235">
        <v>26000</v>
      </c>
      <c r="M235" t="b">
        <v>0</v>
      </c>
    </row>
    <row r="236" spans="1:13" x14ac:dyDescent="0.35">
      <c r="A236" t="s">
        <v>21</v>
      </c>
      <c r="B236" t="s">
        <v>24</v>
      </c>
      <c r="C236">
        <v>2019</v>
      </c>
      <c r="D236" t="s">
        <v>15</v>
      </c>
      <c r="E236" t="s">
        <v>25</v>
      </c>
      <c r="F236" t="s">
        <v>26</v>
      </c>
      <c r="G236">
        <v>1.5</v>
      </c>
      <c r="H236" t="s">
        <v>18</v>
      </c>
      <c r="I236" t="s">
        <v>19</v>
      </c>
      <c r="J236">
        <v>71913</v>
      </c>
      <c r="K236" t="s">
        <v>20</v>
      </c>
      <c r="L236">
        <v>26500</v>
      </c>
      <c r="M236" t="b">
        <v>0</v>
      </c>
    </row>
    <row r="237" spans="1:13" x14ac:dyDescent="0.35">
      <c r="A237" t="s">
        <v>99</v>
      </c>
      <c r="B237" t="s">
        <v>137</v>
      </c>
      <c r="C237">
        <v>2019</v>
      </c>
      <c r="D237" t="s">
        <v>15</v>
      </c>
      <c r="E237" t="s">
        <v>23</v>
      </c>
      <c r="F237" t="s">
        <v>17</v>
      </c>
      <c r="G237">
        <v>1.5</v>
      </c>
      <c r="H237" t="s">
        <v>18</v>
      </c>
      <c r="I237" t="s">
        <v>19</v>
      </c>
      <c r="J237">
        <v>39000</v>
      </c>
      <c r="K237" t="s">
        <v>42</v>
      </c>
      <c r="L237">
        <v>56000</v>
      </c>
      <c r="M237" t="b">
        <v>0</v>
      </c>
    </row>
    <row r="238" spans="1:13" x14ac:dyDescent="0.35">
      <c r="A238" t="s">
        <v>85</v>
      </c>
      <c r="B238" t="s">
        <v>150</v>
      </c>
      <c r="C238">
        <v>2019</v>
      </c>
      <c r="D238" t="s">
        <v>15</v>
      </c>
      <c r="E238" t="s">
        <v>29</v>
      </c>
      <c r="F238" t="s">
        <v>30</v>
      </c>
      <c r="G238">
        <v>2</v>
      </c>
      <c r="H238" t="s">
        <v>18</v>
      </c>
      <c r="I238" t="s">
        <v>19</v>
      </c>
      <c r="J238">
        <v>11000</v>
      </c>
      <c r="K238" t="s">
        <v>20</v>
      </c>
      <c r="L238">
        <v>109000</v>
      </c>
      <c r="M238" t="b">
        <v>0</v>
      </c>
    </row>
    <row r="239" spans="1:13" x14ac:dyDescent="0.35">
      <c r="A239" t="s">
        <v>76</v>
      </c>
      <c r="B239" t="s">
        <v>151</v>
      </c>
      <c r="C239">
        <v>2012</v>
      </c>
      <c r="D239" t="s">
        <v>15</v>
      </c>
      <c r="E239" t="s">
        <v>25</v>
      </c>
      <c r="F239" t="s">
        <v>30</v>
      </c>
      <c r="G239">
        <v>3.5</v>
      </c>
      <c r="H239" t="s">
        <v>18</v>
      </c>
      <c r="I239" t="s">
        <v>19</v>
      </c>
      <c r="J239">
        <v>277000</v>
      </c>
      <c r="K239" t="s">
        <v>45</v>
      </c>
      <c r="L239">
        <v>30000</v>
      </c>
      <c r="M239" t="b">
        <v>0</v>
      </c>
    </row>
    <row r="240" spans="1:13" x14ac:dyDescent="0.35">
      <c r="A240" t="s">
        <v>36</v>
      </c>
      <c r="B240" t="s">
        <v>37</v>
      </c>
      <c r="C240">
        <v>2015</v>
      </c>
      <c r="D240" t="s">
        <v>15</v>
      </c>
      <c r="E240" t="s">
        <v>23</v>
      </c>
      <c r="F240" t="s">
        <v>17</v>
      </c>
      <c r="G240">
        <v>5.3</v>
      </c>
      <c r="H240" t="s">
        <v>18</v>
      </c>
      <c r="I240" t="s">
        <v>19</v>
      </c>
      <c r="J240">
        <v>200000</v>
      </c>
      <c r="K240" t="s">
        <v>45</v>
      </c>
      <c r="L240">
        <v>150000</v>
      </c>
      <c r="M240" t="b">
        <v>0</v>
      </c>
    </row>
    <row r="241" spans="1:13" x14ac:dyDescent="0.35">
      <c r="A241" t="s">
        <v>36</v>
      </c>
      <c r="B241" t="s">
        <v>37</v>
      </c>
      <c r="C241">
        <v>2016</v>
      </c>
      <c r="D241" t="s">
        <v>47</v>
      </c>
      <c r="E241" t="s">
        <v>23</v>
      </c>
      <c r="F241" t="s">
        <v>17</v>
      </c>
      <c r="G241">
        <v>6.2</v>
      </c>
      <c r="H241" t="s">
        <v>18</v>
      </c>
      <c r="I241" t="s">
        <v>19</v>
      </c>
      <c r="J241">
        <v>126000</v>
      </c>
      <c r="K241" t="s">
        <v>20</v>
      </c>
      <c r="L241">
        <v>176000</v>
      </c>
      <c r="M241" t="b">
        <v>0</v>
      </c>
    </row>
    <row r="242" spans="1:13" x14ac:dyDescent="0.35">
      <c r="A242" t="s">
        <v>48</v>
      </c>
      <c r="B242" t="s">
        <v>50</v>
      </c>
      <c r="C242">
        <v>2021</v>
      </c>
      <c r="D242" t="s">
        <v>47</v>
      </c>
      <c r="E242" t="s">
        <v>23</v>
      </c>
      <c r="F242" t="s">
        <v>26</v>
      </c>
      <c r="G242">
        <v>2</v>
      </c>
      <c r="H242" t="s">
        <v>18</v>
      </c>
      <c r="I242" t="s">
        <v>19</v>
      </c>
      <c r="J242">
        <v>4000</v>
      </c>
      <c r="K242" t="s">
        <v>20</v>
      </c>
      <c r="L242">
        <v>259000</v>
      </c>
      <c r="M242" t="b">
        <v>0</v>
      </c>
    </row>
    <row r="243" spans="1:13" x14ac:dyDescent="0.35">
      <c r="A243" t="s">
        <v>60</v>
      </c>
      <c r="B243" t="s">
        <v>152</v>
      </c>
      <c r="C243">
        <v>2019</v>
      </c>
      <c r="D243" t="s">
        <v>44</v>
      </c>
      <c r="E243" t="s">
        <v>102</v>
      </c>
      <c r="F243" t="s">
        <v>17</v>
      </c>
      <c r="G243">
        <v>2</v>
      </c>
      <c r="H243" t="s">
        <v>18</v>
      </c>
      <c r="I243" t="s">
        <v>19</v>
      </c>
      <c r="J243">
        <v>7000</v>
      </c>
      <c r="K243" t="s">
        <v>45</v>
      </c>
      <c r="L243">
        <v>165000</v>
      </c>
      <c r="M243" t="b">
        <v>0</v>
      </c>
    </row>
    <row r="244" spans="1:13" x14ac:dyDescent="0.35">
      <c r="A244" t="s">
        <v>34</v>
      </c>
      <c r="B244" t="s">
        <v>43</v>
      </c>
      <c r="C244">
        <v>2016</v>
      </c>
      <c r="D244" t="s">
        <v>15</v>
      </c>
      <c r="E244" t="s">
        <v>23</v>
      </c>
      <c r="F244" t="s">
        <v>30</v>
      </c>
      <c r="G244">
        <v>2.5</v>
      </c>
      <c r="H244" t="s">
        <v>18</v>
      </c>
      <c r="I244" t="s">
        <v>19</v>
      </c>
      <c r="J244">
        <v>238000</v>
      </c>
      <c r="K244" t="s">
        <v>42</v>
      </c>
      <c r="L244">
        <v>48500</v>
      </c>
      <c r="M244" t="b">
        <v>0</v>
      </c>
    </row>
    <row r="245" spans="1:13" x14ac:dyDescent="0.35">
      <c r="A245" t="s">
        <v>62</v>
      </c>
      <c r="B245" t="s">
        <v>63</v>
      </c>
      <c r="C245">
        <v>2019</v>
      </c>
      <c r="D245" t="s">
        <v>47</v>
      </c>
      <c r="E245" t="s">
        <v>16</v>
      </c>
      <c r="F245" t="s">
        <v>17</v>
      </c>
      <c r="G245">
        <v>5</v>
      </c>
      <c r="H245" t="s">
        <v>18</v>
      </c>
      <c r="I245" t="s">
        <v>19</v>
      </c>
      <c r="J245">
        <v>1800</v>
      </c>
      <c r="K245" t="s">
        <v>20</v>
      </c>
      <c r="L245">
        <v>350000</v>
      </c>
      <c r="M245" t="b">
        <v>0</v>
      </c>
    </row>
    <row r="246" spans="1:13" x14ac:dyDescent="0.35">
      <c r="A246" t="s">
        <v>34</v>
      </c>
      <c r="B246" t="s">
        <v>41</v>
      </c>
      <c r="C246">
        <v>2015</v>
      </c>
      <c r="D246" t="s">
        <v>15</v>
      </c>
      <c r="E246" t="s">
        <v>23</v>
      </c>
      <c r="F246" t="s">
        <v>26</v>
      </c>
      <c r="G246">
        <v>1.4</v>
      </c>
      <c r="H246" t="s">
        <v>18</v>
      </c>
      <c r="I246" t="s">
        <v>19</v>
      </c>
      <c r="J246">
        <v>193000</v>
      </c>
      <c r="K246" t="s">
        <v>45</v>
      </c>
      <c r="L246">
        <v>25000</v>
      </c>
      <c r="M246" t="b">
        <v>0</v>
      </c>
    </row>
    <row r="247" spans="1:13" x14ac:dyDescent="0.35">
      <c r="A247" t="s">
        <v>48</v>
      </c>
      <c r="B247" t="s">
        <v>106</v>
      </c>
      <c r="C247">
        <v>2015</v>
      </c>
      <c r="D247" t="s">
        <v>47</v>
      </c>
      <c r="E247" t="s">
        <v>33</v>
      </c>
      <c r="F247" t="s">
        <v>17</v>
      </c>
      <c r="G247">
        <v>3</v>
      </c>
      <c r="H247" t="s">
        <v>18</v>
      </c>
      <c r="I247" t="s">
        <v>19</v>
      </c>
      <c r="J247">
        <v>46000</v>
      </c>
      <c r="K247" t="s">
        <v>45</v>
      </c>
      <c r="L247">
        <v>210000</v>
      </c>
      <c r="M247" t="b">
        <v>0</v>
      </c>
    </row>
    <row r="248" spans="1:13" x14ac:dyDescent="0.35">
      <c r="A248" t="s">
        <v>82</v>
      </c>
      <c r="B248" t="s">
        <v>117</v>
      </c>
      <c r="C248">
        <v>2015</v>
      </c>
      <c r="D248" t="s">
        <v>15</v>
      </c>
      <c r="E248" t="s">
        <v>75</v>
      </c>
      <c r="F248" t="s">
        <v>26</v>
      </c>
      <c r="G248">
        <v>1</v>
      </c>
      <c r="H248" t="s">
        <v>18</v>
      </c>
      <c r="I248" t="s">
        <v>19</v>
      </c>
      <c r="J248">
        <v>136000</v>
      </c>
      <c r="K248" t="s">
        <v>54</v>
      </c>
      <c r="L248">
        <v>18500</v>
      </c>
      <c r="M248" t="b">
        <v>0</v>
      </c>
    </row>
    <row r="249" spans="1:13" x14ac:dyDescent="0.35">
      <c r="A249" t="s">
        <v>36</v>
      </c>
      <c r="B249" t="s">
        <v>37</v>
      </c>
      <c r="C249">
        <v>2008</v>
      </c>
      <c r="D249" t="s">
        <v>15</v>
      </c>
      <c r="E249" t="s">
        <v>23</v>
      </c>
      <c r="F249" t="s">
        <v>17</v>
      </c>
      <c r="G249">
        <v>5.3</v>
      </c>
      <c r="H249" t="s">
        <v>18</v>
      </c>
      <c r="I249" t="s">
        <v>19</v>
      </c>
      <c r="J249">
        <v>200000</v>
      </c>
      <c r="K249" t="s">
        <v>42</v>
      </c>
      <c r="L249">
        <v>38000</v>
      </c>
      <c r="M249" t="b">
        <v>0</v>
      </c>
    </row>
    <row r="250" spans="1:13" x14ac:dyDescent="0.35">
      <c r="A250" t="s">
        <v>27</v>
      </c>
      <c r="B250" t="s">
        <v>89</v>
      </c>
      <c r="C250">
        <v>2018</v>
      </c>
      <c r="D250" t="s">
        <v>15</v>
      </c>
      <c r="E250" t="s">
        <v>29</v>
      </c>
      <c r="F250" t="s">
        <v>26</v>
      </c>
      <c r="G250">
        <v>2.4</v>
      </c>
      <c r="H250" t="s">
        <v>18</v>
      </c>
      <c r="I250" t="s">
        <v>19</v>
      </c>
      <c r="J250">
        <v>55000</v>
      </c>
      <c r="K250" t="s">
        <v>20</v>
      </c>
      <c r="L250">
        <v>60000</v>
      </c>
      <c r="M250" t="b">
        <v>0</v>
      </c>
    </row>
    <row r="251" spans="1:13" x14ac:dyDescent="0.35">
      <c r="A251" t="s">
        <v>60</v>
      </c>
      <c r="B251" t="s">
        <v>90</v>
      </c>
      <c r="C251">
        <v>2007</v>
      </c>
      <c r="D251" t="s">
        <v>44</v>
      </c>
      <c r="E251" t="s">
        <v>23</v>
      </c>
      <c r="F251" t="s">
        <v>17</v>
      </c>
      <c r="G251">
        <v>4.7</v>
      </c>
      <c r="H251" t="s">
        <v>18</v>
      </c>
      <c r="I251" t="s">
        <v>19</v>
      </c>
      <c r="J251">
        <v>269000</v>
      </c>
      <c r="K251" t="s">
        <v>20</v>
      </c>
      <c r="L251">
        <v>0</v>
      </c>
      <c r="M251" t="b">
        <v>1</v>
      </c>
    </row>
    <row r="252" spans="1:13" x14ac:dyDescent="0.35">
      <c r="A252" t="s">
        <v>82</v>
      </c>
      <c r="B252" t="s">
        <v>153</v>
      </c>
      <c r="C252">
        <v>2014</v>
      </c>
      <c r="D252" t="s">
        <v>15</v>
      </c>
      <c r="E252" t="s">
        <v>23</v>
      </c>
      <c r="F252" t="s">
        <v>17</v>
      </c>
      <c r="G252">
        <v>3.5</v>
      </c>
      <c r="H252" t="s">
        <v>18</v>
      </c>
      <c r="I252" t="s">
        <v>19</v>
      </c>
      <c r="J252">
        <v>81000</v>
      </c>
      <c r="K252" t="s">
        <v>42</v>
      </c>
      <c r="L252">
        <v>78000</v>
      </c>
      <c r="M252" t="b">
        <v>0</v>
      </c>
    </row>
    <row r="253" spans="1:13" x14ac:dyDescent="0.35">
      <c r="A253" t="s">
        <v>31</v>
      </c>
      <c r="B253" t="s">
        <v>32</v>
      </c>
      <c r="C253">
        <v>2018</v>
      </c>
      <c r="D253" t="s">
        <v>15</v>
      </c>
      <c r="E253" t="s">
        <v>23</v>
      </c>
      <c r="F253" t="s">
        <v>30</v>
      </c>
      <c r="G253">
        <v>1.6</v>
      </c>
      <c r="H253" t="s">
        <v>18</v>
      </c>
      <c r="I253" t="s">
        <v>19</v>
      </c>
      <c r="J253">
        <v>32000</v>
      </c>
      <c r="K253" t="s">
        <v>42</v>
      </c>
      <c r="L253">
        <v>97000</v>
      </c>
      <c r="M253" t="b">
        <v>0</v>
      </c>
    </row>
    <row r="254" spans="1:13" x14ac:dyDescent="0.35">
      <c r="A254" t="s">
        <v>34</v>
      </c>
      <c r="B254" t="s">
        <v>43</v>
      </c>
      <c r="C254">
        <v>2017</v>
      </c>
      <c r="D254" t="s">
        <v>44</v>
      </c>
      <c r="E254" t="s">
        <v>23</v>
      </c>
      <c r="F254" t="s">
        <v>26</v>
      </c>
      <c r="G254">
        <v>2.5</v>
      </c>
      <c r="H254" t="s">
        <v>18</v>
      </c>
      <c r="I254" t="s">
        <v>19</v>
      </c>
      <c r="J254">
        <v>97000</v>
      </c>
      <c r="K254" t="s">
        <v>45</v>
      </c>
      <c r="L254">
        <v>68000</v>
      </c>
      <c r="M254" t="b">
        <v>0</v>
      </c>
    </row>
    <row r="255" spans="1:13" x14ac:dyDescent="0.35">
      <c r="A255" t="s">
        <v>27</v>
      </c>
      <c r="B255" t="s">
        <v>101</v>
      </c>
      <c r="C255">
        <v>2019</v>
      </c>
      <c r="D255" t="s">
        <v>15</v>
      </c>
      <c r="E255" t="s">
        <v>16</v>
      </c>
      <c r="F255" t="s">
        <v>26</v>
      </c>
      <c r="G255">
        <v>2</v>
      </c>
      <c r="H255" t="s">
        <v>18</v>
      </c>
      <c r="I255" t="s">
        <v>19</v>
      </c>
      <c r="J255">
        <v>76000</v>
      </c>
      <c r="K255" t="s">
        <v>42</v>
      </c>
      <c r="L255">
        <v>56000</v>
      </c>
      <c r="M255" t="b">
        <v>0</v>
      </c>
    </row>
    <row r="256" spans="1:13" x14ac:dyDescent="0.35">
      <c r="A256" t="s">
        <v>27</v>
      </c>
      <c r="B256" t="s">
        <v>154</v>
      </c>
      <c r="C256">
        <v>2017</v>
      </c>
      <c r="D256" t="s">
        <v>15</v>
      </c>
      <c r="E256" t="s">
        <v>25</v>
      </c>
      <c r="F256" t="s">
        <v>30</v>
      </c>
      <c r="G256">
        <v>1.6</v>
      </c>
      <c r="H256" t="s">
        <v>18</v>
      </c>
      <c r="I256" t="s">
        <v>19</v>
      </c>
      <c r="J256">
        <v>125000</v>
      </c>
      <c r="K256" t="s">
        <v>155</v>
      </c>
      <c r="L256">
        <v>57000</v>
      </c>
      <c r="M256" t="b">
        <v>0</v>
      </c>
    </row>
    <row r="257" spans="1:13" x14ac:dyDescent="0.35">
      <c r="A257" t="s">
        <v>48</v>
      </c>
      <c r="B257" t="s">
        <v>106</v>
      </c>
      <c r="C257">
        <v>2014</v>
      </c>
      <c r="D257" t="s">
        <v>44</v>
      </c>
      <c r="E257" t="s">
        <v>33</v>
      </c>
      <c r="F257" t="s">
        <v>17</v>
      </c>
      <c r="G257">
        <v>4.7</v>
      </c>
      <c r="H257" t="s">
        <v>18</v>
      </c>
      <c r="I257" t="s">
        <v>19</v>
      </c>
      <c r="J257">
        <v>102000</v>
      </c>
      <c r="K257" t="s">
        <v>64</v>
      </c>
      <c r="L257">
        <v>0</v>
      </c>
      <c r="M257" t="b">
        <v>1</v>
      </c>
    </row>
    <row r="258" spans="1:13" x14ac:dyDescent="0.35">
      <c r="A258" t="s">
        <v>39</v>
      </c>
      <c r="B258" t="s">
        <v>40</v>
      </c>
      <c r="C258">
        <v>2018</v>
      </c>
      <c r="D258" t="s">
        <v>15</v>
      </c>
      <c r="E258" t="s">
        <v>25</v>
      </c>
      <c r="F258" t="s">
        <v>26</v>
      </c>
      <c r="G258">
        <v>3.6</v>
      </c>
      <c r="H258" t="s">
        <v>18</v>
      </c>
      <c r="I258" t="s">
        <v>19</v>
      </c>
      <c r="J258">
        <v>75000</v>
      </c>
      <c r="K258" t="s">
        <v>20</v>
      </c>
      <c r="L258">
        <v>64000</v>
      </c>
      <c r="M258" t="b">
        <v>0</v>
      </c>
    </row>
    <row r="259" spans="1:13" x14ac:dyDescent="0.35">
      <c r="A259" t="s">
        <v>36</v>
      </c>
      <c r="B259" t="s">
        <v>37</v>
      </c>
      <c r="C259">
        <v>2011</v>
      </c>
      <c r="D259" t="s">
        <v>15</v>
      </c>
      <c r="E259" t="s">
        <v>23</v>
      </c>
      <c r="F259" t="s">
        <v>17</v>
      </c>
      <c r="G259">
        <v>8</v>
      </c>
      <c r="H259" t="s">
        <v>18</v>
      </c>
      <c r="I259" t="s">
        <v>19</v>
      </c>
      <c r="J259">
        <v>200</v>
      </c>
      <c r="K259" t="s">
        <v>138</v>
      </c>
      <c r="L259">
        <v>70000</v>
      </c>
      <c r="M259" t="b">
        <v>0</v>
      </c>
    </row>
    <row r="260" spans="1:13" x14ac:dyDescent="0.35">
      <c r="A260" t="s">
        <v>21</v>
      </c>
      <c r="B260" t="s">
        <v>24</v>
      </c>
      <c r="C260">
        <v>2019</v>
      </c>
      <c r="D260" t="s">
        <v>15</v>
      </c>
      <c r="E260" t="s">
        <v>25</v>
      </c>
      <c r="F260" t="s">
        <v>26</v>
      </c>
      <c r="G260">
        <v>1.5</v>
      </c>
      <c r="H260" t="s">
        <v>18</v>
      </c>
      <c r="I260" t="s">
        <v>19</v>
      </c>
      <c r="J260">
        <v>88795</v>
      </c>
      <c r="K260" t="s">
        <v>20</v>
      </c>
      <c r="L260">
        <v>26500</v>
      </c>
      <c r="M260" t="b">
        <v>0</v>
      </c>
    </row>
    <row r="261" spans="1:13" x14ac:dyDescent="0.35">
      <c r="A261" t="s">
        <v>82</v>
      </c>
      <c r="B261" t="s">
        <v>156</v>
      </c>
      <c r="C261">
        <v>2016</v>
      </c>
      <c r="D261" t="s">
        <v>15</v>
      </c>
      <c r="E261" t="s">
        <v>29</v>
      </c>
      <c r="F261" t="s">
        <v>26</v>
      </c>
      <c r="G261">
        <v>1.4</v>
      </c>
      <c r="H261" t="s">
        <v>18</v>
      </c>
      <c r="I261" t="s">
        <v>19</v>
      </c>
      <c r="J261">
        <v>272232</v>
      </c>
      <c r="K261" t="s">
        <v>20</v>
      </c>
      <c r="L261">
        <v>26500</v>
      </c>
      <c r="M261" t="b">
        <v>0</v>
      </c>
    </row>
    <row r="262" spans="1:13" x14ac:dyDescent="0.35">
      <c r="A262" t="s">
        <v>21</v>
      </c>
      <c r="B262" t="s">
        <v>24</v>
      </c>
      <c r="C262">
        <v>2017</v>
      </c>
      <c r="D262" t="s">
        <v>15</v>
      </c>
      <c r="E262" t="s">
        <v>23</v>
      </c>
      <c r="F262" t="s">
        <v>26</v>
      </c>
      <c r="G262">
        <v>1.5</v>
      </c>
      <c r="H262" t="s">
        <v>18</v>
      </c>
      <c r="I262" t="s">
        <v>19</v>
      </c>
      <c r="J262">
        <v>145161</v>
      </c>
      <c r="K262" t="s">
        <v>20</v>
      </c>
      <c r="L262">
        <v>27000</v>
      </c>
      <c r="M262" t="b">
        <v>0</v>
      </c>
    </row>
    <row r="263" spans="1:13" x14ac:dyDescent="0.35">
      <c r="A263" t="s">
        <v>21</v>
      </c>
      <c r="B263" t="s">
        <v>24</v>
      </c>
      <c r="C263">
        <v>2018</v>
      </c>
      <c r="D263" t="s">
        <v>15</v>
      </c>
      <c r="E263" t="s">
        <v>29</v>
      </c>
      <c r="F263" t="s">
        <v>26</v>
      </c>
      <c r="G263">
        <v>1.5</v>
      </c>
      <c r="H263" t="s">
        <v>18</v>
      </c>
      <c r="I263" t="s">
        <v>19</v>
      </c>
      <c r="J263">
        <v>117081</v>
      </c>
      <c r="K263" t="s">
        <v>20</v>
      </c>
      <c r="L263">
        <v>27000</v>
      </c>
      <c r="M263" t="b">
        <v>0</v>
      </c>
    </row>
    <row r="264" spans="1:13" x14ac:dyDescent="0.35">
      <c r="A264" t="s">
        <v>31</v>
      </c>
      <c r="B264" t="s">
        <v>157</v>
      </c>
      <c r="C264">
        <v>2015</v>
      </c>
      <c r="D264" t="s">
        <v>15</v>
      </c>
      <c r="E264" t="s">
        <v>29</v>
      </c>
      <c r="F264" t="s">
        <v>26</v>
      </c>
      <c r="G264">
        <v>3.5</v>
      </c>
      <c r="H264" t="s">
        <v>18</v>
      </c>
      <c r="I264" t="s">
        <v>19</v>
      </c>
      <c r="J264">
        <v>192000</v>
      </c>
      <c r="K264" t="s">
        <v>45</v>
      </c>
      <c r="L264">
        <v>58000</v>
      </c>
      <c r="M264" t="b">
        <v>0</v>
      </c>
    </row>
    <row r="265" spans="1:13" x14ac:dyDescent="0.35">
      <c r="A265" t="s">
        <v>73</v>
      </c>
      <c r="B265">
        <v>6</v>
      </c>
      <c r="C265">
        <v>2014</v>
      </c>
      <c r="D265" t="s">
        <v>47</v>
      </c>
      <c r="E265" t="s">
        <v>16</v>
      </c>
      <c r="F265" t="s">
        <v>17</v>
      </c>
      <c r="G265">
        <v>2.5</v>
      </c>
      <c r="H265" t="s">
        <v>18</v>
      </c>
      <c r="I265" t="s">
        <v>68</v>
      </c>
      <c r="J265">
        <v>201000</v>
      </c>
      <c r="K265" t="s">
        <v>20</v>
      </c>
      <c r="L265">
        <v>42000</v>
      </c>
      <c r="M265" t="b">
        <v>0</v>
      </c>
    </row>
    <row r="266" spans="1:13" x14ac:dyDescent="0.35">
      <c r="A266" t="s">
        <v>34</v>
      </c>
      <c r="B266" t="s">
        <v>55</v>
      </c>
      <c r="C266">
        <v>2018</v>
      </c>
      <c r="D266" t="s">
        <v>44</v>
      </c>
      <c r="E266" t="s">
        <v>23</v>
      </c>
      <c r="F266" t="s">
        <v>30</v>
      </c>
      <c r="G266">
        <v>4</v>
      </c>
      <c r="H266" t="s">
        <v>18</v>
      </c>
      <c r="I266" t="s">
        <v>19</v>
      </c>
      <c r="J266">
        <v>39000</v>
      </c>
      <c r="K266" t="s">
        <v>20</v>
      </c>
      <c r="L266">
        <v>131500</v>
      </c>
      <c r="M266" t="b">
        <v>0</v>
      </c>
    </row>
    <row r="267" spans="1:13" x14ac:dyDescent="0.35">
      <c r="A267" t="s">
        <v>21</v>
      </c>
      <c r="B267" t="s">
        <v>158</v>
      </c>
      <c r="C267">
        <v>2018</v>
      </c>
      <c r="D267" t="s">
        <v>15</v>
      </c>
      <c r="E267" t="s">
        <v>23</v>
      </c>
      <c r="F267" t="s">
        <v>17</v>
      </c>
      <c r="G267">
        <v>3</v>
      </c>
      <c r="H267" t="s">
        <v>18</v>
      </c>
      <c r="I267" t="s">
        <v>68</v>
      </c>
      <c r="J267">
        <v>3000</v>
      </c>
      <c r="K267" t="s">
        <v>20</v>
      </c>
      <c r="L267">
        <v>107000</v>
      </c>
      <c r="M267" t="b">
        <v>0</v>
      </c>
    </row>
    <row r="268" spans="1:13" x14ac:dyDescent="0.35">
      <c r="A268" t="s">
        <v>34</v>
      </c>
      <c r="B268" t="s">
        <v>55</v>
      </c>
      <c r="C268">
        <v>2018</v>
      </c>
      <c r="D268" t="s">
        <v>44</v>
      </c>
      <c r="E268" t="s">
        <v>23</v>
      </c>
      <c r="F268" t="s">
        <v>30</v>
      </c>
      <c r="G268">
        <v>4</v>
      </c>
      <c r="H268" t="s">
        <v>18</v>
      </c>
      <c r="I268" t="s">
        <v>19</v>
      </c>
      <c r="J268">
        <v>86000</v>
      </c>
      <c r="K268" t="s">
        <v>20</v>
      </c>
      <c r="L268">
        <v>127000</v>
      </c>
      <c r="M268" t="b">
        <v>0</v>
      </c>
    </row>
    <row r="269" spans="1:13" x14ac:dyDescent="0.35">
      <c r="A269" t="s">
        <v>60</v>
      </c>
      <c r="B269" t="s">
        <v>90</v>
      </c>
      <c r="C269">
        <v>2018</v>
      </c>
      <c r="D269" t="s">
        <v>15</v>
      </c>
      <c r="E269" t="s">
        <v>23</v>
      </c>
      <c r="F269" t="s">
        <v>17</v>
      </c>
      <c r="G269">
        <v>1</v>
      </c>
      <c r="H269" t="s">
        <v>18</v>
      </c>
      <c r="I269" t="s">
        <v>19</v>
      </c>
      <c r="J269">
        <v>105000</v>
      </c>
      <c r="K269" t="s">
        <v>20</v>
      </c>
      <c r="L269">
        <v>355000</v>
      </c>
      <c r="M269" t="b">
        <v>0</v>
      </c>
    </row>
    <row r="270" spans="1:13" x14ac:dyDescent="0.35">
      <c r="A270" t="s">
        <v>62</v>
      </c>
      <c r="B270" t="s">
        <v>63</v>
      </c>
      <c r="C270">
        <v>2014</v>
      </c>
      <c r="D270" t="s">
        <v>15</v>
      </c>
      <c r="E270" t="s">
        <v>23</v>
      </c>
      <c r="F270" t="s">
        <v>17</v>
      </c>
      <c r="G270">
        <v>5</v>
      </c>
      <c r="H270" t="s">
        <v>18</v>
      </c>
      <c r="I270" t="s">
        <v>19</v>
      </c>
      <c r="J270">
        <v>131000</v>
      </c>
      <c r="K270" t="s">
        <v>20</v>
      </c>
      <c r="L270">
        <v>230000</v>
      </c>
      <c r="M270" t="b">
        <v>0</v>
      </c>
    </row>
    <row r="271" spans="1:13" x14ac:dyDescent="0.35">
      <c r="A271" t="s">
        <v>95</v>
      </c>
      <c r="B271" t="s">
        <v>159</v>
      </c>
      <c r="C271">
        <v>2019</v>
      </c>
      <c r="D271" t="s">
        <v>15</v>
      </c>
      <c r="E271" t="s">
        <v>25</v>
      </c>
      <c r="F271" t="s">
        <v>17</v>
      </c>
      <c r="G271">
        <v>3.6</v>
      </c>
      <c r="H271" t="s">
        <v>18</v>
      </c>
      <c r="I271" t="s">
        <v>19</v>
      </c>
      <c r="J271">
        <v>17500</v>
      </c>
      <c r="K271" t="s">
        <v>20</v>
      </c>
      <c r="L271">
        <v>0</v>
      </c>
      <c r="M271" t="b">
        <v>1</v>
      </c>
    </row>
    <row r="272" spans="1:13" x14ac:dyDescent="0.35">
      <c r="A272" t="s">
        <v>27</v>
      </c>
      <c r="B272" t="s">
        <v>160</v>
      </c>
      <c r="C272">
        <v>2015</v>
      </c>
      <c r="D272" t="s">
        <v>15</v>
      </c>
      <c r="E272" t="s">
        <v>16</v>
      </c>
      <c r="F272" t="s">
        <v>30</v>
      </c>
      <c r="G272">
        <v>2.4</v>
      </c>
      <c r="H272" t="s">
        <v>18</v>
      </c>
      <c r="I272" t="s">
        <v>19</v>
      </c>
      <c r="J272">
        <v>131000</v>
      </c>
      <c r="K272" t="s">
        <v>54</v>
      </c>
      <c r="L272">
        <v>42000</v>
      </c>
      <c r="M272" t="b">
        <v>0</v>
      </c>
    </row>
    <row r="273" spans="1:13" x14ac:dyDescent="0.35">
      <c r="A273" t="s">
        <v>48</v>
      </c>
      <c r="B273" t="s">
        <v>106</v>
      </c>
      <c r="C273">
        <v>2015</v>
      </c>
      <c r="D273" t="s">
        <v>47</v>
      </c>
      <c r="E273" t="s">
        <v>16</v>
      </c>
      <c r="F273" t="s">
        <v>17</v>
      </c>
      <c r="G273">
        <v>3</v>
      </c>
      <c r="H273" t="s">
        <v>18</v>
      </c>
      <c r="I273" t="s">
        <v>19</v>
      </c>
      <c r="J273">
        <v>109000</v>
      </c>
      <c r="K273" t="s">
        <v>20</v>
      </c>
      <c r="L273">
        <v>199000</v>
      </c>
      <c r="M273" t="b">
        <v>0</v>
      </c>
    </row>
    <row r="274" spans="1:13" x14ac:dyDescent="0.35">
      <c r="A274" t="s">
        <v>34</v>
      </c>
      <c r="B274" t="s">
        <v>43</v>
      </c>
      <c r="C274">
        <v>2019</v>
      </c>
      <c r="D274" t="s">
        <v>15</v>
      </c>
      <c r="E274" t="s">
        <v>16</v>
      </c>
      <c r="F274" t="s">
        <v>17</v>
      </c>
      <c r="G274">
        <v>2.5</v>
      </c>
      <c r="H274" t="s">
        <v>18</v>
      </c>
      <c r="I274" t="s">
        <v>19</v>
      </c>
      <c r="J274">
        <v>13000</v>
      </c>
      <c r="K274" t="s">
        <v>20</v>
      </c>
      <c r="L274">
        <v>94000</v>
      </c>
      <c r="M274" t="b">
        <v>0</v>
      </c>
    </row>
    <row r="275" spans="1:13" x14ac:dyDescent="0.35">
      <c r="A275" t="s">
        <v>34</v>
      </c>
      <c r="B275" t="s">
        <v>43</v>
      </c>
      <c r="C275">
        <v>2020</v>
      </c>
      <c r="D275" t="s">
        <v>15</v>
      </c>
      <c r="E275" t="s">
        <v>94</v>
      </c>
      <c r="F275" t="s">
        <v>26</v>
      </c>
      <c r="G275">
        <v>2.5</v>
      </c>
      <c r="H275" t="s">
        <v>18</v>
      </c>
      <c r="I275" t="s">
        <v>19</v>
      </c>
      <c r="J275">
        <v>37000</v>
      </c>
      <c r="K275" t="s">
        <v>20</v>
      </c>
      <c r="L275">
        <v>80000</v>
      </c>
      <c r="M275" t="b">
        <v>0</v>
      </c>
    </row>
    <row r="276" spans="1:13" x14ac:dyDescent="0.35">
      <c r="A276" t="s">
        <v>34</v>
      </c>
      <c r="B276" t="s">
        <v>123</v>
      </c>
      <c r="C276">
        <v>2014</v>
      </c>
      <c r="D276" t="s">
        <v>15</v>
      </c>
      <c r="E276" t="s">
        <v>23</v>
      </c>
      <c r="F276" t="s">
        <v>26</v>
      </c>
      <c r="G276">
        <v>2.5</v>
      </c>
      <c r="H276" t="s">
        <v>18</v>
      </c>
      <c r="I276" t="s">
        <v>68</v>
      </c>
      <c r="J276">
        <v>125000</v>
      </c>
      <c r="K276" t="s">
        <v>20</v>
      </c>
      <c r="L276">
        <v>40000</v>
      </c>
      <c r="M276" t="b">
        <v>0</v>
      </c>
    </row>
    <row r="277" spans="1:13" x14ac:dyDescent="0.35">
      <c r="A277" t="s">
        <v>76</v>
      </c>
      <c r="B277" t="s">
        <v>112</v>
      </c>
      <c r="C277">
        <v>2019</v>
      </c>
      <c r="D277" t="s">
        <v>15</v>
      </c>
      <c r="E277" t="s">
        <v>16</v>
      </c>
      <c r="F277" t="s">
        <v>26</v>
      </c>
      <c r="G277">
        <v>2</v>
      </c>
      <c r="H277" t="s">
        <v>18</v>
      </c>
      <c r="I277" t="s">
        <v>19</v>
      </c>
      <c r="J277">
        <v>49000</v>
      </c>
      <c r="K277" t="s">
        <v>20</v>
      </c>
      <c r="L277">
        <v>82000</v>
      </c>
      <c r="M277" t="b">
        <v>0</v>
      </c>
    </row>
    <row r="278" spans="1:13" x14ac:dyDescent="0.35">
      <c r="A278" t="s">
        <v>34</v>
      </c>
      <c r="B278" t="s">
        <v>43</v>
      </c>
      <c r="C278">
        <v>2019</v>
      </c>
      <c r="D278" t="s">
        <v>15</v>
      </c>
      <c r="E278" t="s">
        <v>16</v>
      </c>
      <c r="F278" t="s">
        <v>26</v>
      </c>
      <c r="G278">
        <v>2.5</v>
      </c>
      <c r="H278" t="s">
        <v>18</v>
      </c>
      <c r="I278" t="s">
        <v>19</v>
      </c>
      <c r="J278">
        <v>48000</v>
      </c>
      <c r="K278" t="s">
        <v>20</v>
      </c>
      <c r="L278">
        <v>80000</v>
      </c>
      <c r="M278" t="b">
        <v>0</v>
      </c>
    </row>
    <row r="279" spans="1:13" x14ac:dyDescent="0.35">
      <c r="A279" t="s">
        <v>27</v>
      </c>
      <c r="B279" t="s">
        <v>89</v>
      </c>
      <c r="C279">
        <v>2018</v>
      </c>
      <c r="D279" t="s">
        <v>15</v>
      </c>
      <c r="E279" t="s">
        <v>23</v>
      </c>
      <c r="F279" t="s">
        <v>30</v>
      </c>
      <c r="G279">
        <v>2</v>
      </c>
      <c r="H279" t="s">
        <v>18</v>
      </c>
      <c r="I279" t="s">
        <v>19</v>
      </c>
      <c r="J279">
        <v>116000</v>
      </c>
      <c r="K279" t="s">
        <v>20</v>
      </c>
      <c r="L279">
        <v>55000</v>
      </c>
      <c r="M279" t="b">
        <v>0</v>
      </c>
    </row>
    <row r="280" spans="1:13" x14ac:dyDescent="0.35">
      <c r="A280" t="s">
        <v>76</v>
      </c>
      <c r="B280" t="s">
        <v>77</v>
      </c>
      <c r="C280">
        <v>2013</v>
      </c>
      <c r="D280" t="s">
        <v>15</v>
      </c>
      <c r="E280" t="s">
        <v>23</v>
      </c>
      <c r="F280" t="s">
        <v>26</v>
      </c>
      <c r="G280">
        <v>5.4</v>
      </c>
      <c r="H280" t="s">
        <v>18</v>
      </c>
      <c r="I280" t="s">
        <v>19</v>
      </c>
      <c r="J280">
        <v>235000</v>
      </c>
      <c r="K280" t="s">
        <v>20</v>
      </c>
      <c r="L280">
        <v>50000</v>
      </c>
      <c r="M280" t="b">
        <v>0</v>
      </c>
    </row>
    <row r="281" spans="1:13" x14ac:dyDescent="0.35">
      <c r="A281" t="s">
        <v>21</v>
      </c>
      <c r="B281" t="s">
        <v>22</v>
      </c>
      <c r="C281">
        <v>2015</v>
      </c>
      <c r="D281" t="s">
        <v>15</v>
      </c>
      <c r="E281" t="s">
        <v>75</v>
      </c>
      <c r="F281" t="s">
        <v>17</v>
      </c>
      <c r="G281">
        <v>5.6</v>
      </c>
      <c r="H281" t="s">
        <v>18</v>
      </c>
      <c r="I281" t="s">
        <v>19</v>
      </c>
      <c r="J281">
        <v>228000</v>
      </c>
      <c r="K281" t="s">
        <v>20</v>
      </c>
      <c r="L281">
        <v>130000</v>
      </c>
      <c r="M281" t="b">
        <v>0</v>
      </c>
    </row>
    <row r="282" spans="1:13" x14ac:dyDescent="0.35">
      <c r="A282" t="s">
        <v>34</v>
      </c>
      <c r="B282" t="s">
        <v>161</v>
      </c>
      <c r="C282">
        <v>2009</v>
      </c>
      <c r="D282" t="s">
        <v>15</v>
      </c>
      <c r="E282" t="s">
        <v>29</v>
      </c>
      <c r="F282" t="s">
        <v>17</v>
      </c>
      <c r="G282">
        <v>5.7</v>
      </c>
      <c r="H282" t="s">
        <v>18</v>
      </c>
      <c r="I282" t="s">
        <v>19</v>
      </c>
      <c r="J282">
        <v>343000</v>
      </c>
      <c r="K282" t="s">
        <v>20</v>
      </c>
      <c r="L282">
        <v>60000</v>
      </c>
      <c r="M282" t="b">
        <v>0</v>
      </c>
    </row>
    <row r="283" spans="1:13" x14ac:dyDescent="0.35">
      <c r="A283" t="s">
        <v>39</v>
      </c>
      <c r="B283" t="s">
        <v>46</v>
      </c>
      <c r="C283">
        <v>2015</v>
      </c>
      <c r="D283" t="s">
        <v>15</v>
      </c>
      <c r="E283" t="s">
        <v>25</v>
      </c>
      <c r="F283" t="s">
        <v>26</v>
      </c>
      <c r="G283">
        <v>5.3</v>
      </c>
      <c r="H283" t="s">
        <v>18</v>
      </c>
      <c r="I283" t="s">
        <v>19</v>
      </c>
      <c r="J283">
        <v>233000</v>
      </c>
      <c r="K283" t="s">
        <v>20</v>
      </c>
      <c r="L283">
        <v>98000</v>
      </c>
      <c r="M283" t="b">
        <v>0</v>
      </c>
    </row>
    <row r="284" spans="1:13" x14ac:dyDescent="0.35">
      <c r="A284" t="s">
        <v>34</v>
      </c>
      <c r="B284" t="s">
        <v>162</v>
      </c>
      <c r="C284">
        <v>2018</v>
      </c>
      <c r="D284" t="s">
        <v>15</v>
      </c>
      <c r="E284" t="s">
        <v>75</v>
      </c>
      <c r="F284" t="s">
        <v>26</v>
      </c>
      <c r="G284">
        <v>4</v>
      </c>
      <c r="H284" t="s">
        <v>18</v>
      </c>
      <c r="I284" t="s">
        <v>68</v>
      </c>
      <c r="J284">
        <v>98000</v>
      </c>
      <c r="K284" t="s">
        <v>20</v>
      </c>
      <c r="L284">
        <v>105000</v>
      </c>
      <c r="M284" t="b">
        <v>0</v>
      </c>
    </row>
    <row r="285" spans="1:13" x14ac:dyDescent="0.35">
      <c r="A285" t="s">
        <v>85</v>
      </c>
      <c r="B285" t="s">
        <v>87</v>
      </c>
      <c r="C285">
        <v>2019</v>
      </c>
      <c r="D285" t="s">
        <v>15</v>
      </c>
      <c r="E285" t="s">
        <v>75</v>
      </c>
      <c r="F285" t="s">
        <v>30</v>
      </c>
      <c r="G285">
        <v>3.3</v>
      </c>
      <c r="H285" t="s">
        <v>18</v>
      </c>
      <c r="I285" t="s">
        <v>19</v>
      </c>
      <c r="J285">
        <v>50000</v>
      </c>
      <c r="K285" t="s">
        <v>20</v>
      </c>
      <c r="L285">
        <v>125000</v>
      </c>
      <c r="M285" t="b">
        <v>0</v>
      </c>
    </row>
    <row r="286" spans="1:13" x14ac:dyDescent="0.35">
      <c r="A286" t="s">
        <v>34</v>
      </c>
      <c r="B286" t="s">
        <v>163</v>
      </c>
      <c r="C286">
        <v>1996</v>
      </c>
      <c r="D286" t="s">
        <v>15</v>
      </c>
      <c r="E286" t="s">
        <v>23</v>
      </c>
      <c r="F286" t="s">
        <v>30</v>
      </c>
      <c r="G286">
        <v>2.4</v>
      </c>
      <c r="H286" t="s">
        <v>18</v>
      </c>
      <c r="I286" t="s">
        <v>68</v>
      </c>
      <c r="J286">
        <v>8000</v>
      </c>
      <c r="K286" t="s">
        <v>111</v>
      </c>
      <c r="L286">
        <v>13000</v>
      </c>
      <c r="M286" t="b">
        <v>0</v>
      </c>
    </row>
    <row r="287" spans="1:13" x14ac:dyDescent="0.35">
      <c r="A287" t="s">
        <v>60</v>
      </c>
      <c r="B287" t="s">
        <v>90</v>
      </c>
      <c r="C287">
        <v>2018</v>
      </c>
      <c r="D287" t="s">
        <v>44</v>
      </c>
      <c r="E287" t="s">
        <v>78</v>
      </c>
      <c r="F287" t="s">
        <v>17</v>
      </c>
      <c r="G287">
        <v>7.5</v>
      </c>
      <c r="H287" t="s">
        <v>18</v>
      </c>
      <c r="I287" t="s">
        <v>19</v>
      </c>
      <c r="J287">
        <v>122000</v>
      </c>
      <c r="K287" t="s">
        <v>138</v>
      </c>
      <c r="L287">
        <v>340000</v>
      </c>
      <c r="M287" t="b">
        <v>0</v>
      </c>
    </row>
    <row r="288" spans="1:13" x14ac:dyDescent="0.35">
      <c r="A288" t="s">
        <v>82</v>
      </c>
      <c r="B288" t="s">
        <v>164</v>
      </c>
      <c r="C288">
        <v>2020</v>
      </c>
      <c r="D288" t="s">
        <v>15</v>
      </c>
      <c r="E288" t="s">
        <v>23</v>
      </c>
      <c r="F288" t="s">
        <v>30</v>
      </c>
      <c r="G288">
        <v>2.4</v>
      </c>
      <c r="H288" t="s">
        <v>18</v>
      </c>
      <c r="I288" t="s">
        <v>19</v>
      </c>
      <c r="J288">
        <v>43000</v>
      </c>
      <c r="K288" t="s">
        <v>20</v>
      </c>
      <c r="L288">
        <v>0</v>
      </c>
      <c r="M288" t="b">
        <v>1</v>
      </c>
    </row>
    <row r="289" spans="1:13" x14ac:dyDescent="0.35">
      <c r="A289" t="s">
        <v>134</v>
      </c>
      <c r="B289" t="s">
        <v>165</v>
      </c>
      <c r="C289">
        <v>2017</v>
      </c>
      <c r="D289" t="s">
        <v>15</v>
      </c>
      <c r="E289" t="s">
        <v>23</v>
      </c>
      <c r="F289" t="s">
        <v>26</v>
      </c>
      <c r="G289">
        <v>2</v>
      </c>
      <c r="H289" t="s">
        <v>18</v>
      </c>
      <c r="I289" t="s">
        <v>19</v>
      </c>
      <c r="J289">
        <v>49597</v>
      </c>
      <c r="K289" t="s">
        <v>20</v>
      </c>
      <c r="L289">
        <v>27500</v>
      </c>
      <c r="M289" t="b">
        <v>0</v>
      </c>
    </row>
    <row r="290" spans="1:13" x14ac:dyDescent="0.35">
      <c r="A290" t="s">
        <v>166</v>
      </c>
      <c r="B290" t="s">
        <v>167</v>
      </c>
      <c r="C290">
        <v>2020</v>
      </c>
      <c r="D290" t="s">
        <v>15</v>
      </c>
      <c r="E290" t="s">
        <v>25</v>
      </c>
      <c r="F290" t="s">
        <v>26</v>
      </c>
      <c r="G290">
        <v>1.5</v>
      </c>
      <c r="H290" t="s">
        <v>18</v>
      </c>
      <c r="I290" t="s">
        <v>19</v>
      </c>
      <c r="J290">
        <v>37644</v>
      </c>
      <c r="K290" t="s">
        <v>20</v>
      </c>
      <c r="L290">
        <v>27500</v>
      </c>
      <c r="M290" t="b">
        <v>0</v>
      </c>
    </row>
    <row r="291" spans="1:13" x14ac:dyDescent="0.35">
      <c r="A291" t="s">
        <v>166</v>
      </c>
      <c r="B291" t="s">
        <v>167</v>
      </c>
      <c r="C291">
        <v>2020</v>
      </c>
      <c r="D291" t="s">
        <v>15</v>
      </c>
      <c r="E291" t="s">
        <v>23</v>
      </c>
      <c r="F291" t="s">
        <v>26</v>
      </c>
      <c r="G291">
        <v>1.5</v>
      </c>
      <c r="H291" t="s">
        <v>18</v>
      </c>
      <c r="I291" t="s">
        <v>19</v>
      </c>
      <c r="J291">
        <v>55531</v>
      </c>
      <c r="K291" t="s">
        <v>20</v>
      </c>
      <c r="L291">
        <v>27500</v>
      </c>
      <c r="M291" t="b">
        <v>0</v>
      </c>
    </row>
    <row r="292" spans="1:13" x14ac:dyDescent="0.35">
      <c r="A292" t="s">
        <v>166</v>
      </c>
      <c r="B292" t="s">
        <v>167</v>
      </c>
      <c r="C292">
        <v>2020</v>
      </c>
      <c r="D292" t="s">
        <v>15</v>
      </c>
      <c r="E292" t="s">
        <v>25</v>
      </c>
      <c r="F292" t="s">
        <v>26</v>
      </c>
      <c r="G292">
        <v>1.5</v>
      </c>
      <c r="H292" t="s">
        <v>18</v>
      </c>
      <c r="I292" t="s">
        <v>19</v>
      </c>
      <c r="J292">
        <v>49214</v>
      </c>
      <c r="K292" t="s">
        <v>20</v>
      </c>
      <c r="L292">
        <v>27500</v>
      </c>
      <c r="M292" t="b">
        <v>0</v>
      </c>
    </row>
    <row r="293" spans="1:13" x14ac:dyDescent="0.35">
      <c r="A293" t="s">
        <v>48</v>
      </c>
      <c r="B293" t="s">
        <v>168</v>
      </c>
      <c r="C293">
        <v>2017</v>
      </c>
      <c r="D293" t="s">
        <v>44</v>
      </c>
      <c r="E293" t="s">
        <v>23</v>
      </c>
      <c r="F293" t="s">
        <v>17</v>
      </c>
      <c r="G293">
        <v>2</v>
      </c>
      <c r="H293" t="s">
        <v>18</v>
      </c>
      <c r="I293" t="s">
        <v>68</v>
      </c>
      <c r="J293">
        <v>143000</v>
      </c>
      <c r="K293" t="s">
        <v>20</v>
      </c>
      <c r="L293">
        <v>155000</v>
      </c>
      <c r="M293" t="b">
        <v>0</v>
      </c>
    </row>
    <row r="294" spans="1:13" x14ac:dyDescent="0.35">
      <c r="A294" t="s">
        <v>27</v>
      </c>
      <c r="B294" t="s">
        <v>160</v>
      </c>
      <c r="C294">
        <v>2020</v>
      </c>
      <c r="D294" t="s">
        <v>15</v>
      </c>
      <c r="E294" t="s">
        <v>16</v>
      </c>
      <c r="F294" t="s">
        <v>17</v>
      </c>
      <c r="G294">
        <v>2.4</v>
      </c>
      <c r="H294" t="s">
        <v>18</v>
      </c>
      <c r="I294" t="s">
        <v>19</v>
      </c>
      <c r="J294">
        <v>40000</v>
      </c>
      <c r="K294" t="s">
        <v>42</v>
      </c>
      <c r="L294">
        <v>0</v>
      </c>
      <c r="M294" t="b">
        <v>1</v>
      </c>
    </row>
    <row r="295" spans="1:13" x14ac:dyDescent="0.35">
      <c r="A295" t="s">
        <v>39</v>
      </c>
      <c r="B295" t="s">
        <v>40</v>
      </c>
      <c r="C295">
        <v>2017</v>
      </c>
      <c r="D295" t="s">
        <v>44</v>
      </c>
      <c r="E295" t="s">
        <v>16</v>
      </c>
      <c r="F295" t="s">
        <v>26</v>
      </c>
      <c r="G295">
        <v>3.5</v>
      </c>
      <c r="H295" t="s">
        <v>18</v>
      </c>
      <c r="I295" t="s">
        <v>19</v>
      </c>
      <c r="J295">
        <v>89000</v>
      </c>
      <c r="K295" t="s">
        <v>20</v>
      </c>
      <c r="L295">
        <v>62000</v>
      </c>
      <c r="M295" t="b">
        <v>0</v>
      </c>
    </row>
    <row r="296" spans="1:13" x14ac:dyDescent="0.35">
      <c r="A296" t="s">
        <v>82</v>
      </c>
      <c r="B296" t="s">
        <v>169</v>
      </c>
      <c r="C296">
        <v>2016</v>
      </c>
      <c r="D296" t="s">
        <v>47</v>
      </c>
      <c r="E296" t="s">
        <v>78</v>
      </c>
      <c r="F296" t="s">
        <v>30</v>
      </c>
      <c r="G296">
        <v>3.3</v>
      </c>
      <c r="H296" t="s">
        <v>18</v>
      </c>
      <c r="I296" t="s">
        <v>19</v>
      </c>
      <c r="J296">
        <v>118000</v>
      </c>
      <c r="K296" t="s">
        <v>20</v>
      </c>
      <c r="L296">
        <v>59000</v>
      </c>
      <c r="M296" t="b">
        <v>0</v>
      </c>
    </row>
    <row r="297" spans="1:13" x14ac:dyDescent="0.35">
      <c r="A297" t="s">
        <v>31</v>
      </c>
      <c r="B297" t="s">
        <v>32</v>
      </c>
      <c r="C297">
        <v>2018</v>
      </c>
      <c r="D297" t="s">
        <v>44</v>
      </c>
      <c r="E297" t="s">
        <v>25</v>
      </c>
      <c r="F297" t="s">
        <v>30</v>
      </c>
      <c r="G297">
        <v>1.5</v>
      </c>
      <c r="H297" t="s">
        <v>18</v>
      </c>
      <c r="I297" t="s">
        <v>19</v>
      </c>
      <c r="J297">
        <v>38000</v>
      </c>
      <c r="K297" t="s">
        <v>20</v>
      </c>
      <c r="L297">
        <v>87000</v>
      </c>
      <c r="M297" t="b">
        <v>0</v>
      </c>
    </row>
    <row r="298" spans="1:13" x14ac:dyDescent="0.35">
      <c r="A298" t="s">
        <v>36</v>
      </c>
      <c r="B298" t="s">
        <v>37</v>
      </c>
      <c r="C298">
        <v>2014</v>
      </c>
      <c r="D298" t="s">
        <v>15</v>
      </c>
      <c r="E298" t="s">
        <v>94</v>
      </c>
      <c r="F298" t="s">
        <v>26</v>
      </c>
      <c r="G298">
        <v>5.3</v>
      </c>
      <c r="H298" t="s">
        <v>18</v>
      </c>
      <c r="I298" t="s">
        <v>19</v>
      </c>
      <c r="J298">
        <v>188000</v>
      </c>
      <c r="K298" t="s">
        <v>170</v>
      </c>
      <c r="L298">
        <v>0</v>
      </c>
      <c r="M298" t="b">
        <v>1</v>
      </c>
    </row>
    <row r="299" spans="1:13" x14ac:dyDescent="0.35">
      <c r="A299" t="s">
        <v>34</v>
      </c>
      <c r="B299" t="s">
        <v>43</v>
      </c>
      <c r="C299">
        <v>2016</v>
      </c>
      <c r="D299" t="s">
        <v>44</v>
      </c>
      <c r="E299" t="s">
        <v>23</v>
      </c>
      <c r="F299" t="s">
        <v>17</v>
      </c>
      <c r="G299">
        <v>2.4</v>
      </c>
      <c r="H299" t="s">
        <v>18</v>
      </c>
      <c r="I299" t="s">
        <v>19</v>
      </c>
      <c r="J299">
        <v>62000</v>
      </c>
      <c r="K299" t="s">
        <v>20</v>
      </c>
      <c r="L299">
        <v>75000</v>
      </c>
      <c r="M299" t="b">
        <v>0</v>
      </c>
    </row>
    <row r="300" spans="1:13" x14ac:dyDescent="0.35">
      <c r="A300" t="s">
        <v>48</v>
      </c>
      <c r="B300" t="s">
        <v>149</v>
      </c>
      <c r="C300">
        <v>2015</v>
      </c>
      <c r="D300" t="s">
        <v>44</v>
      </c>
      <c r="E300" t="s">
        <v>23</v>
      </c>
      <c r="F300" t="s">
        <v>30</v>
      </c>
      <c r="G300">
        <v>2</v>
      </c>
      <c r="H300" t="s">
        <v>18</v>
      </c>
      <c r="I300" t="s">
        <v>19</v>
      </c>
      <c r="J300">
        <v>173000</v>
      </c>
      <c r="K300" t="s">
        <v>20</v>
      </c>
      <c r="L300">
        <v>108000</v>
      </c>
      <c r="M300" t="b">
        <v>0</v>
      </c>
    </row>
    <row r="301" spans="1:13" x14ac:dyDescent="0.35">
      <c r="A301" t="s">
        <v>97</v>
      </c>
      <c r="B301" t="s">
        <v>171</v>
      </c>
      <c r="C301">
        <v>2012</v>
      </c>
      <c r="D301" t="s">
        <v>15</v>
      </c>
      <c r="E301" t="s">
        <v>16</v>
      </c>
      <c r="F301" t="s">
        <v>17</v>
      </c>
      <c r="G301">
        <v>2.2999999999999998</v>
      </c>
      <c r="H301" t="s">
        <v>18</v>
      </c>
      <c r="I301" t="s">
        <v>19</v>
      </c>
      <c r="J301">
        <v>200000</v>
      </c>
      <c r="K301" t="s">
        <v>20</v>
      </c>
      <c r="L301">
        <v>11500</v>
      </c>
      <c r="M301" t="b">
        <v>0</v>
      </c>
    </row>
    <row r="302" spans="1:13" x14ac:dyDescent="0.35">
      <c r="A302" t="s">
        <v>60</v>
      </c>
      <c r="B302" t="s">
        <v>80</v>
      </c>
      <c r="C302">
        <v>2016</v>
      </c>
      <c r="D302" t="s">
        <v>44</v>
      </c>
      <c r="E302" t="s">
        <v>23</v>
      </c>
      <c r="F302" t="s">
        <v>26</v>
      </c>
      <c r="G302">
        <v>3.5</v>
      </c>
      <c r="H302" t="s">
        <v>18</v>
      </c>
      <c r="I302" t="s">
        <v>19</v>
      </c>
      <c r="J302">
        <v>45000</v>
      </c>
      <c r="K302" t="s">
        <v>20</v>
      </c>
      <c r="L302">
        <v>112000</v>
      </c>
      <c r="M302" t="b">
        <v>0</v>
      </c>
    </row>
    <row r="303" spans="1:13" x14ac:dyDescent="0.35">
      <c r="A303" t="s">
        <v>172</v>
      </c>
      <c r="B303" t="s">
        <v>173</v>
      </c>
      <c r="C303">
        <v>2020</v>
      </c>
      <c r="D303" t="s">
        <v>15</v>
      </c>
      <c r="E303" t="s">
        <v>16</v>
      </c>
      <c r="F303" t="s">
        <v>17</v>
      </c>
      <c r="G303">
        <v>2</v>
      </c>
      <c r="H303" t="s">
        <v>18</v>
      </c>
      <c r="I303" t="s">
        <v>19</v>
      </c>
      <c r="J303">
        <v>2000</v>
      </c>
      <c r="K303" t="s">
        <v>42</v>
      </c>
      <c r="L303">
        <v>69000</v>
      </c>
      <c r="M303" t="b">
        <v>0</v>
      </c>
    </row>
    <row r="304" spans="1:13" x14ac:dyDescent="0.35">
      <c r="A304" t="s">
        <v>13</v>
      </c>
      <c r="B304">
        <v>300</v>
      </c>
      <c r="C304">
        <v>2016</v>
      </c>
      <c r="D304" t="s">
        <v>44</v>
      </c>
      <c r="E304" t="s">
        <v>23</v>
      </c>
      <c r="F304" t="s">
        <v>17</v>
      </c>
      <c r="G304">
        <v>3.5</v>
      </c>
      <c r="H304" t="s">
        <v>18</v>
      </c>
      <c r="I304" t="s">
        <v>19</v>
      </c>
      <c r="J304">
        <v>16000</v>
      </c>
      <c r="K304" t="s">
        <v>20</v>
      </c>
      <c r="L304">
        <v>90000</v>
      </c>
      <c r="M304" t="b">
        <v>0</v>
      </c>
    </row>
    <row r="305" spans="1:13" x14ac:dyDescent="0.35">
      <c r="A305" t="s">
        <v>76</v>
      </c>
      <c r="B305" t="s">
        <v>151</v>
      </c>
      <c r="C305">
        <v>2017</v>
      </c>
      <c r="D305" t="s">
        <v>44</v>
      </c>
      <c r="E305" t="s">
        <v>23</v>
      </c>
      <c r="F305" t="s">
        <v>26</v>
      </c>
      <c r="G305">
        <v>2.5</v>
      </c>
      <c r="H305" t="s">
        <v>18</v>
      </c>
      <c r="I305" t="s">
        <v>19</v>
      </c>
      <c r="J305">
        <v>110000</v>
      </c>
      <c r="K305" t="s">
        <v>20</v>
      </c>
      <c r="L305">
        <v>67000</v>
      </c>
      <c r="M305" t="b">
        <v>0</v>
      </c>
    </row>
    <row r="306" spans="1:13" x14ac:dyDescent="0.35">
      <c r="A306" t="s">
        <v>21</v>
      </c>
      <c r="B306" t="s">
        <v>22</v>
      </c>
      <c r="C306">
        <v>2016</v>
      </c>
      <c r="D306" t="s">
        <v>44</v>
      </c>
      <c r="E306" t="s">
        <v>16</v>
      </c>
      <c r="F306" t="s">
        <v>17</v>
      </c>
      <c r="G306">
        <v>4</v>
      </c>
      <c r="H306" t="s">
        <v>18</v>
      </c>
      <c r="I306" t="s">
        <v>19</v>
      </c>
      <c r="J306">
        <v>92000</v>
      </c>
      <c r="K306" t="s">
        <v>20</v>
      </c>
      <c r="L306">
        <v>175000</v>
      </c>
      <c r="M306" t="b">
        <v>0</v>
      </c>
    </row>
    <row r="307" spans="1:13" x14ac:dyDescent="0.35">
      <c r="A307" t="s">
        <v>48</v>
      </c>
      <c r="B307" t="s">
        <v>50</v>
      </c>
      <c r="C307">
        <v>2016</v>
      </c>
      <c r="D307" t="s">
        <v>44</v>
      </c>
      <c r="E307" t="s">
        <v>23</v>
      </c>
      <c r="F307" t="s">
        <v>17</v>
      </c>
      <c r="G307">
        <v>3</v>
      </c>
      <c r="H307" t="s">
        <v>18</v>
      </c>
      <c r="I307" t="s">
        <v>19</v>
      </c>
      <c r="J307">
        <v>114000</v>
      </c>
      <c r="K307" t="s">
        <v>20</v>
      </c>
      <c r="L307">
        <v>106000</v>
      </c>
      <c r="M307" t="b">
        <v>0</v>
      </c>
    </row>
    <row r="308" spans="1:13" x14ac:dyDescent="0.35">
      <c r="A308" t="s">
        <v>34</v>
      </c>
      <c r="B308" t="s">
        <v>124</v>
      </c>
      <c r="C308">
        <v>2015</v>
      </c>
      <c r="D308" t="s">
        <v>15</v>
      </c>
      <c r="E308" t="s">
        <v>23</v>
      </c>
      <c r="F308" t="s">
        <v>17</v>
      </c>
      <c r="G308">
        <v>4</v>
      </c>
      <c r="H308" t="s">
        <v>18</v>
      </c>
      <c r="I308" t="s">
        <v>19</v>
      </c>
      <c r="J308">
        <v>259880</v>
      </c>
      <c r="K308" t="s">
        <v>20</v>
      </c>
      <c r="L308">
        <v>89000</v>
      </c>
      <c r="M308" t="b">
        <v>0</v>
      </c>
    </row>
    <row r="309" spans="1:13" x14ac:dyDescent="0.35">
      <c r="A309" t="s">
        <v>82</v>
      </c>
      <c r="B309" t="s">
        <v>105</v>
      </c>
      <c r="C309">
        <v>2017</v>
      </c>
      <c r="D309" t="s">
        <v>44</v>
      </c>
      <c r="E309" t="s">
        <v>94</v>
      </c>
      <c r="F309" t="s">
        <v>26</v>
      </c>
      <c r="G309">
        <v>2.4</v>
      </c>
      <c r="H309" t="s">
        <v>18</v>
      </c>
      <c r="I309" t="s">
        <v>19</v>
      </c>
      <c r="J309">
        <v>75000</v>
      </c>
      <c r="K309" t="s">
        <v>20</v>
      </c>
      <c r="L309">
        <v>48000</v>
      </c>
      <c r="M309" t="b">
        <v>0</v>
      </c>
    </row>
    <row r="310" spans="1:13" x14ac:dyDescent="0.35">
      <c r="A310" t="s">
        <v>36</v>
      </c>
      <c r="B310" t="s">
        <v>37</v>
      </c>
      <c r="C310">
        <v>2017</v>
      </c>
      <c r="D310" t="s">
        <v>44</v>
      </c>
      <c r="E310" t="s">
        <v>38</v>
      </c>
      <c r="F310" t="s">
        <v>30</v>
      </c>
      <c r="G310">
        <v>5.3</v>
      </c>
      <c r="H310" t="s">
        <v>18</v>
      </c>
      <c r="I310" t="s">
        <v>19</v>
      </c>
      <c r="J310">
        <v>96000</v>
      </c>
      <c r="K310" t="s">
        <v>20</v>
      </c>
      <c r="L310">
        <v>145000</v>
      </c>
      <c r="M310" t="b">
        <v>0</v>
      </c>
    </row>
    <row r="311" spans="1:13" x14ac:dyDescent="0.35">
      <c r="A311" t="s">
        <v>174</v>
      </c>
      <c r="B311" t="s">
        <v>175</v>
      </c>
      <c r="C311">
        <v>2017</v>
      </c>
      <c r="D311" t="s">
        <v>44</v>
      </c>
      <c r="E311" t="s">
        <v>33</v>
      </c>
      <c r="F311" t="s">
        <v>17</v>
      </c>
      <c r="G311">
        <v>2</v>
      </c>
      <c r="H311" t="s">
        <v>18</v>
      </c>
      <c r="I311" t="s">
        <v>19</v>
      </c>
      <c r="J311">
        <v>87000</v>
      </c>
      <c r="K311" t="s">
        <v>20</v>
      </c>
      <c r="L311">
        <v>175000</v>
      </c>
      <c r="M311" t="b">
        <v>0</v>
      </c>
    </row>
    <row r="312" spans="1:13" x14ac:dyDescent="0.35">
      <c r="A312" t="s">
        <v>21</v>
      </c>
      <c r="B312" t="s">
        <v>176</v>
      </c>
      <c r="C312">
        <v>2015</v>
      </c>
      <c r="D312" t="s">
        <v>15</v>
      </c>
      <c r="E312" t="s">
        <v>65</v>
      </c>
      <c r="F312" t="s">
        <v>30</v>
      </c>
      <c r="G312">
        <v>3.7</v>
      </c>
      <c r="H312" t="s">
        <v>18</v>
      </c>
      <c r="I312" t="s">
        <v>19</v>
      </c>
      <c r="J312">
        <v>111075</v>
      </c>
      <c r="K312" t="s">
        <v>70</v>
      </c>
      <c r="L312">
        <v>80000</v>
      </c>
      <c r="M312" t="b">
        <v>0</v>
      </c>
    </row>
    <row r="313" spans="1:13" x14ac:dyDescent="0.35">
      <c r="A313" t="s">
        <v>82</v>
      </c>
      <c r="B313" t="s">
        <v>156</v>
      </c>
      <c r="C313">
        <v>2017</v>
      </c>
      <c r="D313" t="s">
        <v>15</v>
      </c>
      <c r="E313" t="s">
        <v>23</v>
      </c>
      <c r="F313" t="s">
        <v>26</v>
      </c>
      <c r="G313">
        <v>1.4</v>
      </c>
      <c r="H313" t="s">
        <v>18</v>
      </c>
      <c r="I313" t="s">
        <v>19</v>
      </c>
      <c r="J313">
        <v>180818</v>
      </c>
      <c r="K313" t="s">
        <v>20</v>
      </c>
      <c r="L313">
        <v>27500</v>
      </c>
      <c r="M313" t="b">
        <v>0</v>
      </c>
    </row>
    <row r="314" spans="1:13" x14ac:dyDescent="0.35">
      <c r="A314" t="s">
        <v>82</v>
      </c>
      <c r="B314" t="s">
        <v>156</v>
      </c>
      <c r="C314">
        <v>2017</v>
      </c>
      <c r="D314" t="s">
        <v>15</v>
      </c>
      <c r="E314" t="s">
        <v>23</v>
      </c>
      <c r="F314" t="s">
        <v>26</v>
      </c>
      <c r="G314">
        <v>1.4</v>
      </c>
      <c r="H314" t="s">
        <v>18</v>
      </c>
      <c r="I314" t="s">
        <v>19</v>
      </c>
      <c r="J314">
        <v>144024</v>
      </c>
      <c r="K314" t="s">
        <v>20</v>
      </c>
      <c r="L314">
        <v>27500</v>
      </c>
      <c r="M314" t="b">
        <v>0</v>
      </c>
    </row>
    <row r="315" spans="1:13" x14ac:dyDescent="0.35">
      <c r="A315" t="s">
        <v>166</v>
      </c>
      <c r="B315" t="s">
        <v>167</v>
      </c>
      <c r="C315">
        <v>2020</v>
      </c>
      <c r="D315" t="s">
        <v>15</v>
      </c>
      <c r="E315" t="s">
        <v>65</v>
      </c>
      <c r="F315" t="s">
        <v>26</v>
      </c>
      <c r="G315">
        <v>1.5</v>
      </c>
      <c r="H315" t="s">
        <v>18</v>
      </c>
      <c r="I315" t="s">
        <v>19</v>
      </c>
      <c r="J315">
        <v>47528</v>
      </c>
      <c r="K315" t="s">
        <v>20</v>
      </c>
      <c r="L315">
        <v>28500</v>
      </c>
      <c r="M315" t="b">
        <v>0</v>
      </c>
    </row>
    <row r="316" spans="1:13" x14ac:dyDescent="0.35">
      <c r="A316" t="s">
        <v>166</v>
      </c>
      <c r="B316" t="s">
        <v>167</v>
      </c>
      <c r="C316">
        <v>2020</v>
      </c>
      <c r="D316" t="s">
        <v>15</v>
      </c>
      <c r="E316" t="s">
        <v>23</v>
      </c>
      <c r="F316" t="s">
        <v>26</v>
      </c>
      <c r="G316">
        <v>1.5</v>
      </c>
      <c r="H316" t="s">
        <v>18</v>
      </c>
      <c r="I316" t="s">
        <v>19</v>
      </c>
      <c r="J316">
        <v>36833</v>
      </c>
      <c r="K316" t="s">
        <v>20</v>
      </c>
      <c r="L316">
        <v>28500</v>
      </c>
      <c r="M316" t="b">
        <v>0</v>
      </c>
    </row>
    <row r="317" spans="1:13" x14ac:dyDescent="0.35">
      <c r="A317" t="s">
        <v>39</v>
      </c>
      <c r="B317" t="s">
        <v>40</v>
      </c>
      <c r="C317">
        <v>2016</v>
      </c>
      <c r="D317" t="s">
        <v>44</v>
      </c>
      <c r="E317" t="s">
        <v>23</v>
      </c>
      <c r="F317" t="s">
        <v>26</v>
      </c>
      <c r="G317">
        <v>3.5</v>
      </c>
      <c r="H317" t="s">
        <v>18</v>
      </c>
      <c r="I317" t="s">
        <v>19</v>
      </c>
      <c r="J317">
        <v>114000</v>
      </c>
      <c r="K317" t="s">
        <v>20</v>
      </c>
      <c r="L317">
        <v>65000</v>
      </c>
      <c r="M317" t="b">
        <v>0</v>
      </c>
    </row>
    <row r="318" spans="1:13" x14ac:dyDescent="0.35">
      <c r="A318" t="s">
        <v>76</v>
      </c>
      <c r="B318" t="s">
        <v>125</v>
      </c>
      <c r="C318">
        <v>2016</v>
      </c>
      <c r="D318" t="s">
        <v>44</v>
      </c>
      <c r="E318" t="s">
        <v>16</v>
      </c>
      <c r="F318" t="s">
        <v>26</v>
      </c>
      <c r="G318">
        <v>3.5</v>
      </c>
      <c r="H318" t="s">
        <v>18</v>
      </c>
      <c r="I318" t="s">
        <v>19</v>
      </c>
      <c r="J318">
        <v>111000</v>
      </c>
      <c r="K318" t="s">
        <v>20</v>
      </c>
      <c r="L318">
        <v>75000</v>
      </c>
      <c r="M318" t="b">
        <v>0</v>
      </c>
    </row>
    <row r="319" spans="1:13" x14ac:dyDescent="0.35">
      <c r="A319" t="s">
        <v>34</v>
      </c>
      <c r="B319" t="s">
        <v>43</v>
      </c>
      <c r="C319">
        <v>2016</v>
      </c>
      <c r="D319" t="s">
        <v>44</v>
      </c>
      <c r="E319" t="s">
        <v>23</v>
      </c>
      <c r="F319" t="s">
        <v>26</v>
      </c>
      <c r="G319">
        <v>2.5</v>
      </c>
      <c r="H319" t="s">
        <v>18</v>
      </c>
      <c r="I319" t="s">
        <v>19</v>
      </c>
      <c r="J319">
        <v>81000</v>
      </c>
      <c r="K319" t="s">
        <v>20</v>
      </c>
      <c r="L319">
        <v>62000</v>
      </c>
      <c r="M319" t="b">
        <v>0</v>
      </c>
    </row>
    <row r="320" spans="1:13" x14ac:dyDescent="0.35">
      <c r="A320" t="s">
        <v>34</v>
      </c>
      <c r="B320" t="s">
        <v>43</v>
      </c>
      <c r="C320">
        <v>2016</v>
      </c>
      <c r="D320" t="s">
        <v>44</v>
      </c>
      <c r="E320" t="s">
        <v>23</v>
      </c>
      <c r="F320" t="s">
        <v>30</v>
      </c>
      <c r="G320">
        <v>2.4</v>
      </c>
      <c r="H320" t="s">
        <v>18</v>
      </c>
      <c r="I320" t="s">
        <v>19</v>
      </c>
      <c r="J320">
        <v>78000</v>
      </c>
      <c r="K320" t="s">
        <v>20</v>
      </c>
      <c r="L320">
        <v>57000</v>
      </c>
      <c r="M320" t="b">
        <v>0</v>
      </c>
    </row>
    <row r="321" spans="1:13" x14ac:dyDescent="0.35">
      <c r="A321" t="s">
        <v>39</v>
      </c>
      <c r="B321" t="s">
        <v>46</v>
      </c>
      <c r="C321">
        <v>2016</v>
      </c>
      <c r="D321" t="s">
        <v>44</v>
      </c>
      <c r="E321" t="s">
        <v>78</v>
      </c>
      <c r="F321" t="s">
        <v>30</v>
      </c>
      <c r="G321">
        <v>5.3</v>
      </c>
      <c r="H321" t="s">
        <v>18</v>
      </c>
      <c r="I321" t="s">
        <v>19</v>
      </c>
      <c r="J321">
        <v>97000</v>
      </c>
      <c r="K321" t="s">
        <v>20</v>
      </c>
      <c r="L321">
        <v>135000</v>
      </c>
      <c r="M321" t="b">
        <v>0</v>
      </c>
    </row>
    <row r="322" spans="1:13" x14ac:dyDescent="0.35">
      <c r="A322" t="s">
        <v>39</v>
      </c>
      <c r="B322" t="s">
        <v>177</v>
      </c>
      <c r="C322">
        <v>2019</v>
      </c>
      <c r="D322" t="s">
        <v>15</v>
      </c>
      <c r="E322" t="s">
        <v>25</v>
      </c>
      <c r="F322" t="s">
        <v>26</v>
      </c>
      <c r="G322">
        <v>1.4</v>
      </c>
      <c r="H322" t="s">
        <v>18</v>
      </c>
      <c r="I322" t="s">
        <v>19</v>
      </c>
      <c r="J322">
        <v>63744</v>
      </c>
      <c r="K322" t="s">
        <v>20</v>
      </c>
      <c r="L322">
        <v>25000</v>
      </c>
      <c r="M322" t="b">
        <v>0</v>
      </c>
    </row>
    <row r="323" spans="1:13" x14ac:dyDescent="0.35">
      <c r="A323" t="s">
        <v>27</v>
      </c>
      <c r="B323" t="s">
        <v>88</v>
      </c>
      <c r="C323">
        <v>2018</v>
      </c>
      <c r="D323" t="s">
        <v>15</v>
      </c>
      <c r="E323" t="s">
        <v>23</v>
      </c>
      <c r="F323" t="s">
        <v>26</v>
      </c>
      <c r="G323">
        <v>1.4</v>
      </c>
      <c r="H323" t="s">
        <v>18</v>
      </c>
      <c r="I323" t="s">
        <v>19</v>
      </c>
      <c r="J323">
        <v>71000</v>
      </c>
      <c r="K323" t="s">
        <v>20</v>
      </c>
      <c r="L323">
        <v>38000</v>
      </c>
      <c r="M323" t="b">
        <v>0</v>
      </c>
    </row>
    <row r="324" spans="1:13" x14ac:dyDescent="0.35">
      <c r="A324" t="s">
        <v>27</v>
      </c>
      <c r="B324" t="s">
        <v>89</v>
      </c>
      <c r="C324">
        <v>2018</v>
      </c>
      <c r="D324" t="s">
        <v>47</v>
      </c>
      <c r="E324" t="s">
        <v>23</v>
      </c>
      <c r="F324" t="s">
        <v>17</v>
      </c>
      <c r="G324">
        <v>2</v>
      </c>
      <c r="H324" t="s">
        <v>18</v>
      </c>
      <c r="I324" t="s">
        <v>19</v>
      </c>
      <c r="J324">
        <v>65239</v>
      </c>
      <c r="K324" t="s">
        <v>59</v>
      </c>
      <c r="L324">
        <v>67000</v>
      </c>
      <c r="M324" t="b">
        <v>0</v>
      </c>
    </row>
    <row r="325" spans="1:13" x14ac:dyDescent="0.35">
      <c r="A325" t="s">
        <v>34</v>
      </c>
      <c r="B325" t="s">
        <v>41</v>
      </c>
      <c r="C325">
        <v>2018</v>
      </c>
      <c r="D325" t="s">
        <v>15</v>
      </c>
      <c r="E325" t="s">
        <v>25</v>
      </c>
      <c r="F325" t="s">
        <v>26</v>
      </c>
      <c r="G325">
        <v>1.5</v>
      </c>
      <c r="H325" t="s">
        <v>18</v>
      </c>
      <c r="I325" t="s">
        <v>19</v>
      </c>
      <c r="J325">
        <v>131000</v>
      </c>
      <c r="K325" t="s">
        <v>42</v>
      </c>
      <c r="L325">
        <v>35000</v>
      </c>
      <c r="M325" t="b">
        <v>0</v>
      </c>
    </row>
    <row r="326" spans="1:13" x14ac:dyDescent="0.35">
      <c r="A326" t="s">
        <v>76</v>
      </c>
      <c r="B326" t="s">
        <v>77</v>
      </c>
      <c r="C326">
        <v>2008</v>
      </c>
      <c r="D326" t="s">
        <v>15</v>
      </c>
      <c r="E326" t="s">
        <v>102</v>
      </c>
      <c r="F326" t="s">
        <v>30</v>
      </c>
      <c r="G326">
        <v>5.4</v>
      </c>
      <c r="H326" t="s">
        <v>18</v>
      </c>
      <c r="I326" t="s">
        <v>19</v>
      </c>
      <c r="J326">
        <v>346000</v>
      </c>
      <c r="K326" t="s">
        <v>45</v>
      </c>
      <c r="L326">
        <v>27000</v>
      </c>
      <c r="M326" t="b">
        <v>0</v>
      </c>
    </row>
    <row r="327" spans="1:13" x14ac:dyDescent="0.35">
      <c r="A327" t="s">
        <v>178</v>
      </c>
      <c r="B327" t="s">
        <v>179</v>
      </c>
      <c r="C327">
        <v>2010</v>
      </c>
      <c r="D327" t="s">
        <v>15</v>
      </c>
      <c r="E327" t="s">
        <v>102</v>
      </c>
      <c r="F327" t="s">
        <v>17</v>
      </c>
      <c r="G327">
        <v>6</v>
      </c>
      <c r="H327" t="s">
        <v>18</v>
      </c>
      <c r="I327" t="s">
        <v>19</v>
      </c>
      <c r="J327">
        <v>175000</v>
      </c>
      <c r="K327" t="s">
        <v>45</v>
      </c>
      <c r="L327">
        <v>310000</v>
      </c>
      <c r="M327" t="b">
        <v>0</v>
      </c>
    </row>
    <row r="328" spans="1:13" x14ac:dyDescent="0.35">
      <c r="A328" t="s">
        <v>85</v>
      </c>
      <c r="B328" t="s">
        <v>87</v>
      </c>
      <c r="C328">
        <v>2016</v>
      </c>
      <c r="D328" t="s">
        <v>47</v>
      </c>
      <c r="E328" t="s">
        <v>23</v>
      </c>
      <c r="F328" t="s">
        <v>17</v>
      </c>
      <c r="G328">
        <v>3.8</v>
      </c>
      <c r="H328" t="s">
        <v>18</v>
      </c>
      <c r="I328" t="s">
        <v>19</v>
      </c>
      <c r="J328">
        <v>124000</v>
      </c>
      <c r="K328" t="s">
        <v>20</v>
      </c>
      <c r="L328">
        <v>86000</v>
      </c>
      <c r="M328" t="b">
        <v>0</v>
      </c>
    </row>
    <row r="329" spans="1:13" x14ac:dyDescent="0.35">
      <c r="A329" t="s">
        <v>48</v>
      </c>
      <c r="B329" t="s">
        <v>50</v>
      </c>
      <c r="C329">
        <v>2019</v>
      </c>
      <c r="D329" t="s">
        <v>47</v>
      </c>
      <c r="E329" t="s">
        <v>16</v>
      </c>
      <c r="F329" t="s">
        <v>26</v>
      </c>
      <c r="G329">
        <v>2</v>
      </c>
      <c r="H329" t="s">
        <v>18</v>
      </c>
      <c r="I329" t="s">
        <v>19</v>
      </c>
      <c r="J329">
        <v>38000</v>
      </c>
      <c r="K329" t="s">
        <v>20</v>
      </c>
      <c r="L329">
        <v>216000</v>
      </c>
      <c r="M329" t="b">
        <v>0</v>
      </c>
    </row>
    <row r="330" spans="1:13" x14ac:dyDescent="0.35">
      <c r="A330" t="s">
        <v>180</v>
      </c>
      <c r="B330">
        <v>911</v>
      </c>
      <c r="C330">
        <v>2013</v>
      </c>
      <c r="D330" t="s">
        <v>15</v>
      </c>
      <c r="E330" t="s">
        <v>29</v>
      </c>
      <c r="F330" t="s">
        <v>17</v>
      </c>
      <c r="G330">
        <v>3.5</v>
      </c>
      <c r="H330" t="s">
        <v>18</v>
      </c>
      <c r="I330" t="s">
        <v>19</v>
      </c>
      <c r="J330">
        <v>26000</v>
      </c>
      <c r="K330" t="s">
        <v>45</v>
      </c>
      <c r="L330">
        <v>280000</v>
      </c>
      <c r="M330" t="b">
        <v>0</v>
      </c>
    </row>
    <row r="331" spans="1:13" x14ac:dyDescent="0.35">
      <c r="A331" t="s">
        <v>34</v>
      </c>
      <c r="B331" t="s">
        <v>51</v>
      </c>
      <c r="C331">
        <v>2018</v>
      </c>
      <c r="D331" t="s">
        <v>15</v>
      </c>
      <c r="E331" t="s">
        <v>29</v>
      </c>
      <c r="F331" t="s">
        <v>26</v>
      </c>
      <c r="G331">
        <v>1.6</v>
      </c>
      <c r="H331" t="s">
        <v>18</v>
      </c>
      <c r="I331" t="s">
        <v>19</v>
      </c>
      <c r="J331">
        <v>121000</v>
      </c>
      <c r="K331" t="s">
        <v>42</v>
      </c>
      <c r="L331">
        <v>48000</v>
      </c>
      <c r="M331" t="b">
        <v>0</v>
      </c>
    </row>
    <row r="332" spans="1:13" x14ac:dyDescent="0.35">
      <c r="A332" t="s">
        <v>85</v>
      </c>
      <c r="B332" t="s">
        <v>116</v>
      </c>
      <c r="C332">
        <v>2015</v>
      </c>
      <c r="D332" t="s">
        <v>15</v>
      </c>
      <c r="E332" t="s">
        <v>16</v>
      </c>
      <c r="F332" t="s">
        <v>17</v>
      </c>
      <c r="G332">
        <v>5</v>
      </c>
      <c r="H332" t="s">
        <v>18</v>
      </c>
      <c r="I332" t="s">
        <v>19</v>
      </c>
      <c r="J332">
        <v>98000</v>
      </c>
      <c r="K332" t="s">
        <v>20</v>
      </c>
      <c r="L332">
        <v>111000</v>
      </c>
      <c r="M332" t="b">
        <v>0</v>
      </c>
    </row>
    <row r="333" spans="1:13" x14ac:dyDescent="0.35">
      <c r="A333" t="s">
        <v>174</v>
      </c>
      <c r="B333" t="s">
        <v>175</v>
      </c>
      <c r="C333">
        <v>2020</v>
      </c>
      <c r="D333" t="s">
        <v>44</v>
      </c>
      <c r="E333" t="s">
        <v>16</v>
      </c>
      <c r="F333" t="s">
        <v>17</v>
      </c>
      <c r="G333">
        <v>2</v>
      </c>
      <c r="H333" t="s">
        <v>18</v>
      </c>
      <c r="I333" t="s">
        <v>19</v>
      </c>
      <c r="J333">
        <v>14000</v>
      </c>
      <c r="K333" t="s">
        <v>20</v>
      </c>
      <c r="L333">
        <v>349000</v>
      </c>
      <c r="M333" t="b">
        <v>0</v>
      </c>
    </row>
    <row r="334" spans="1:13" x14ac:dyDescent="0.35">
      <c r="A334" t="s">
        <v>82</v>
      </c>
      <c r="B334" t="s">
        <v>169</v>
      </c>
      <c r="C334">
        <v>2009</v>
      </c>
      <c r="D334" t="s">
        <v>15</v>
      </c>
      <c r="E334" t="s">
        <v>75</v>
      </c>
      <c r="F334" t="s">
        <v>26</v>
      </c>
      <c r="G334">
        <v>3.5</v>
      </c>
      <c r="H334" t="s">
        <v>18</v>
      </c>
      <c r="I334" t="s">
        <v>19</v>
      </c>
      <c r="J334">
        <v>126000</v>
      </c>
      <c r="K334" t="s">
        <v>45</v>
      </c>
      <c r="L334">
        <v>20000</v>
      </c>
      <c r="M334" t="b">
        <v>0</v>
      </c>
    </row>
    <row r="335" spans="1:13" x14ac:dyDescent="0.35">
      <c r="A335" t="s">
        <v>60</v>
      </c>
      <c r="B335" t="s">
        <v>80</v>
      </c>
      <c r="C335">
        <v>2019</v>
      </c>
      <c r="D335" t="s">
        <v>47</v>
      </c>
      <c r="E335" t="s">
        <v>16</v>
      </c>
      <c r="F335" t="s">
        <v>17</v>
      </c>
      <c r="G335">
        <v>3.5</v>
      </c>
      <c r="H335" t="s">
        <v>18</v>
      </c>
      <c r="I335" t="s">
        <v>19</v>
      </c>
      <c r="J335">
        <v>40000</v>
      </c>
      <c r="K335" t="s">
        <v>45</v>
      </c>
      <c r="L335">
        <v>185000</v>
      </c>
      <c r="M335" t="b">
        <v>0</v>
      </c>
    </row>
    <row r="336" spans="1:13" x14ac:dyDescent="0.35">
      <c r="A336" t="s">
        <v>181</v>
      </c>
      <c r="B336" t="s">
        <v>182</v>
      </c>
      <c r="C336">
        <v>2018</v>
      </c>
      <c r="D336" t="s">
        <v>15</v>
      </c>
      <c r="E336" t="s">
        <v>23</v>
      </c>
      <c r="F336" t="s">
        <v>26</v>
      </c>
      <c r="G336">
        <v>1.2</v>
      </c>
      <c r="H336" t="s">
        <v>18</v>
      </c>
      <c r="I336" t="s">
        <v>19</v>
      </c>
      <c r="J336">
        <v>68000</v>
      </c>
      <c r="K336" t="s">
        <v>54</v>
      </c>
      <c r="L336">
        <v>26500</v>
      </c>
      <c r="M336" t="b">
        <v>0</v>
      </c>
    </row>
    <row r="337" spans="1:13" x14ac:dyDescent="0.35">
      <c r="A337" t="s">
        <v>76</v>
      </c>
      <c r="B337" t="s">
        <v>183</v>
      </c>
      <c r="C337">
        <v>2014</v>
      </c>
      <c r="D337" t="s">
        <v>15</v>
      </c>
      <c r="E337" t="s">
        <v>16</v>
      </c>
      <c r="F337" t="s">
        <v>26</v>
      </c>
      <c r="G337">
        <v>1.5</v>
      </c>
      <c r="H337" t="s">
        <v>18</v>
      </c>
      <c r="I337" t="s">
        <v>19</v>
      </c>
      <c r="J337">
        <v>75000</v>
      </c>
      <c r="K337" t="s">
        <v>20</v>
      </c>
      <c r="L337">
        <v>21000</v>
      </c>
      <c r="M337" t="b">
        <v>0</v>
      </c>
    </row>
    <row r="338" spans="1:13" x14ac:dyDescent="0.35">
      <c r="A338" t="s">
        <v>34</v>
      </c>
      <c r="B338" t="s">
        <v>35</v>
      </c>
      <c r="C338">
        <v>2018</v>
      </c>
      <c r="D338" t="s">
        <v>15</v>
      </c>
      <c r="E338" t="s">
        <v>25</v>
      </c>
      <c r="F338" t="s">
        <v>17</v>
      </c>
      <c r="G338">
        <v>5.7</v>
      </c>
      <c r="H338" t="s">
        <v>18</v>
      </c>
      <c r="I338" t="s">
        <v>19</v>
      </c>
      <c r="J338">
        <v>23435</v>
      </c>
      <c r="K338" t="s">
        <v>20</v>
      </c>
      <c r="L338">
        <v>0</v>
      </c>
      <c r="M338" t="b">
        <v>1</v>
      </c>
    </row>
    <row r="339" spans="1:13" x14ac:dyDescent="0.35">
      <c r="A339" t="s">
        <v>39</v>
      </c>
      <c r="B339" t="s">
        <v>131</v>
      </c>
      <c r="C339">
        <v>2013</v>
      </c>
      <c r="D339" t="s">
        <v>15</v>
      </c>
      <c r="E339" t="s">
        <v>25</v>
      </c>
      <c r="F339" t="s">
        <v>26</v>
      </c>
      <c r="G339">
        <v>6</v>
      </c>
      <c r="H339" t="s">
        <v>18</v>
      </c>
      <c r="I339" t="s">
        <v>19</v>
      </c>
      <c r="J339">
        <v>106000</v>
      </c>
      <c r="K339" t="s">
        <v>45</v>
      </c>
      <c r="L339">
        <v>79000</v>
      </c>
      <c r="M339" t="b">
        <v>0</v>
      </c>
    </row>
    <row r="340" spans="1:13" x14ac:dyDescent="0.35">
      <c r="A340" t="s">
        <v>39</v>
      </c>
      <c r="B340" t="s">
        <v>40</v>
      </c>
      <c r="C340">
        <v>2016</v>
      </c>
      <c r="D340" t="s">
        <v>15</v>
      </c>
      <c r="E340" t="s">
        <v>23</v>
      </c>
      <c r="F340" t="s">
        <v>26</v>
      </c>
      <c r="G340">
        <v>3.5</v>
      </c>
      <c r="H340" t="s">
        <v>18</v>
      </c>
      <c r="I340" t="s">
        <v>19</v>
      </c>
      <c r="J340">
        <v>91000</v>
      </c>
      <c r="K340" t="s">
        <v>45</v>
      </c>
      <c r="L340">
        <v>55000</v>
      </c>
      <c r="M340" t="b">
        <v>0</v>
      </c>
    </row>
    <row r="341" spans="1:13" x14ac:dyDescent="0.35">
      <c r="A341" t="s">
        <v>34</v>
      </c>
      <c r="B341" t="s">
        <v>58</v>
      </c>
      <c r="C341">
        <v>2014</v>
      </c>
      <c r="D341" t="s">
        <v>15</v>
      </c>
      <c r="E341" t="s">
        <v>23</v>
      </c>
      <c r="F341" t="s">
        <v>26</v>
      </c>
      <c r="G341">
        <v>2.7</v>
      </c>
      <c r="H341" t="s">
        <v>18</v>
      </c>
      <c r="I341" t="s">
        <v>19</v>
      </c>
      <c r="J341">
        <v>127000</v>
      </c>
      <c r="K341" t="s">
        <v>42</v>
      </c>
      <c r="L341">
        <v>57000</v>
      </c>
      <c r="M341" t="b">
        <v>0</v>
      </c>
    </row>
    <row r="342" spans="1:13" x14ac:dyDescent="0.35">
      <c r="A342" t="s">
        <v>73</v>
      </c>
      <c r="B342" t="s">
        <v>74</v>
      </c>
      <c r="C342">
        <v>2017</v>
      </c>
      <c r="D342" t="s">
        <v>15</v>
      </c>
      <c r="E342" t="s">
        <v>94</v>
      </c>
      <c r="F342" t="s">
        <v>17</v>
      </c>
      <c r="G342">
        <v>2.5</v>
      </c>
      <c r="H342" t="s">
        <v>18</v>
      </c>
      <c r="I342" t="s">
        <v>19</v>
      </c>
      <c r="J342">
        <v>123000</v>
      </c>
      <c r="K342" t="s">
        <v>20</v>
      </c>
      <c r="L342">
        <v>0</v>
      </c>
      <c r="M342" t="b">
        <v>1</v>
      </c>
    </row>
    <row r="343" spans="1:13" x14ac:dyDescent="0.35">
      <c r="A343" t="s">
        <v>34</v>
      </c>
      <c r="B343" t="s">
        <v>35</v>
      </c>
      <c r="C343">
        <v>2020</v>
      </c>
      <c r="D343" t="s">
        <v>15</v>
      </c>
      <c r="E343" t="s">
        <v>23</v>
      </c>
      <c r="F343" t="s">
        <v>17</v>
      </c>
      <c r="G343">
        <v>4.5999999999999996</v>
      </c>
      <c r="H343" t="s">
        <v>18</v>
      </c>
      <c r="I343" t="s">
        <v>19</v>
      </c>
      <c r="J343">
        <v>21000</v>
      </c>
      <c r="K343" t="s">
        <v>70</v>
      </c>
      <c r="L343">
        <v>275000</v>
      </c>
      <c r="M343" t="b">
        <v>0</v>
      </c>
    </row>
    <row r="344" spans="1:13" x14ac:dyDescent="0.35">
      <c r="A344" t="s">
        <v>21</v>
      </c>
      <c r="B344" t="s">
        <v>24</v>
      </c>
      <c r="C344">
        <v>2018</v>
      </c>
      <c r="D344" t="s">
        <v>15</v>
      </c>
      <c r="E344" t="s">
        <v>23</v>
      </c>
      <c r="F344" t="s">
        <v>26</v>
      </c>
      <c r="G344">
        <v>1.5</v>
      </c>
      <c r="H344" t="s">
        <v>18</v>
      </c>
      <c r="I344" t="s">
        <v>19</v>
      </c>
      <c r="J344">
        <v>79968</v>
      </c>
      <c r="K344" t="s">
        <v>20</v>
      </c>
      <c r="L344">
        <v>29000</v>
      </c>
      <c r="M344" t="b">
        <v>0</v>
      </c>
    </row>
    <row r="345" spans="1:13" x14ac:dyDescent="0.35">
      <c r="A345" t="s">
        <v>34</v>
      </c>
      <c r="B345" t="s">
        <v>41</v>
      </c>
      <c r="C345">
        <v>2015</v>
      </c>
      <c r="D345" t="s">
        <v>15</v>
      </c>
      <c r="E345" t="s">
        <v>16</v>
      </c>
      <c r="F345" t="s">
        <v>17</v>
      </c>
      <c r="G345">
        <v>1.5</v>
      </c>
      <c r="H345" t="s">
        <v>18</v>
      </c>
      <c r="I345" t="s">
        <v>19</v>
      </c>
      <c r="J345">
        <v>203429</v>
      </c>
      <c r="K345" t="s">
        <v>20</v>
      </c>
      <c r="L345">
        <v>29000</v>
      </c>
      <c r="M345" t="b">
        <v>0</v>
      </c>
    </row>
    <row r="346" spans="1:13" x14ac:dyDescent="0.35">
      <c r="A346" t="s">
        <v>27</v>
      </c>
      <c r="B346" t="s">
        <v>88</v>
      </c>
      <c r="C346">
        <v>2018</v>
      </c>
      <c r="D346" t="s">
        <v>15</v>
      </c>
      <c r="E346" t="s">
        <v>29</v>
      </c>
      <c r="F346" t="s">
        <v>26</v>
      </c>
      <c r="G346">
        <v>1.4</v>
      </c>
      <c r="H346" t="s">
        <v>18</v>
      </c>
      <c r="I346" t="s">
        <v>19</v>
      </c>
      <c r="J346">
        <v>93788</v>
      </c>
      <c r="K346" t="s">
        <v>20</v>
      </c>
      <c r="L346">
        <v>29000</v>
      </c>
      <c r="M346" t="b">
        <v>0</v>
      </c>
    </row>
    <row r="347" spans="1:13" x14ac:dyDescent="0.35">
      <c r="A347" t="s">
        <v>134</v>
      </c>
      <c r="B347" t="s">
        <v>165</v>
      </c>
      <c r="C347">
        <v>2018</v>
      </c>
      <c r="D347" t="s">
        <v>15</v>
      </c>
      <c r="E347" t="s">
        <v>16</v>
      </c>
      <c r="F347" t="s">
        <v>26</v>
      </c>
      <c r="G347">
        <v>2</v>
      </c>
      <c r="H347" t="s">
        <v>18</v>
      </c>
      <c r="I347" t="s">
        <v>19</v>
      </c>
      <c r="J347">
        <v>164169</v>
      </c>
      <c r="K347" t="s">
        <v>20</v>
      </c>
      <c r="L347">
        <v>29500</v>
      </c>
      <c r="M347" t="b">
        <v>0</v>
      </c>
    </row>
    <row r="348" spans="1:13" x14ac:dyDescent="0.35">
      <c r="A348" t="s">
        <v>36</v>
      </c>
      <c r="B348" t="s">
        <v>146</v>
      </c>
      <c r="C348">
        <v>2020</v>
      </c>
      <c r="D348" t="s">
        <v>15</v>
      </c>
      <c r="E348" t="s">
        <v>33</v>
      </c>
      <c r="F348" t="s">
        <v>26</v>
      </c>
      <c r="G348">
        <v>5.3</v>
      </c>
      <c r="H348" t="s">
        <v>18</v>
      </c>
      <c r="I348" t="s">
        <v>19</v>
      </c>
      <c r="J348">
        <v>17000</v>
      </c>
      <c r="K348" t="s">
        <v>45</v>
      </c>
      <c r="L348">
        <v>156000</v>
      </c>
      <c r="M348" t="b">
        <v>0</v>
      </c>
    </row>
    <row r="349" spans="1:13" x14ac:dyDescent="0.35">
      <c r="A349" t="s">
        <v>39</v>
      </c>
      <c r="B349" t="s">
        <v>46</v>
      </c>
      <c r="C349">
        <v>2019</v>
      </c>
      <c r="D349" t="s">
        <v>15</v>
      </c>
      <c r="E349" t="s">
        <v>16</v>
      </c>
      <c r="F349" t="s">
        <v>26</v>
      </c>
      <c r="G349">
        <v>5.3</v>
      </c>
      <c r="H349" t="s">
        <v>18</v>
      </c>
      <c r="I349" t="s">
        <v>19</v>
      </c>
      <c r="J349">
        <v>34000</v>
      </c>
      <c r="K349" t="s">
        <v>20</v>
      </c>
      <c r="L349">
        <v>158000</v>
      </c>
      <c r="M349" t="b">
        <v>0</v>
      </c>
    </row>
    <row r="350" spans="1:13" x14ac:dyDescent="0.35">
      <c r="A350" t="s">
        <v>82</v>
      </c>
      <c r="B350" t="s">
        <v>156</v>
      </c>
      <c r="C350">
        <v>2017</v>
      </c>
      <c r="D350" t="s">
        <v>15</v>
      </c>
      <c r="E350" t="s">
        <v>23</v>
      </c>
      <c r="F350" t="s">
        <v>26</v>
      </c>
      <c r="G350">
        <v>1.4</v>
      </c>
      <c r="H350" t="s">
        <v>18</v>
      </c>
      <c r="I350" t="s">
        <v>19</v>
      </c>
      <c r="J350">
        <v>170000</v>
      </c>
      <c r="K350" t="s">
        <v>42</v>
      </c>
      <c r="L350">
        <v>26000</v>
      </c>
      <c r="M350" t="b">
        <v>0</v>
      </c>
    </row>
    <row r="351" spans="1:13" x14ac:dyDescent="0.35">
      <c r="A351" t="s">
        <v>76</v>
      </c>
      <c r="B351" t="s">
        <v>125</v>
      </c>
      <c r="C351">
        <v>2015</v>
      </c>
      <c r="D351" t="s">
        <v>15</v>
      </c>
      <c r="E351" t="s">
        <v>16</v>
      </c>
      <c r="F351" t="s">
        <v>30</v>
      </c>
      <c r="G351">
        <v>3.5</v>
      </c>
      <c r="H351" t="s">
        <v>18</v>
      </c>
      <c r="I351" t="s">
        <v>19</v>
      </c>
      <c r="J351">
        <v>160000</v>
      </c>
      <c r="K351" t="s">
        <v>155</v>
      </c>
      <c r="L351">
        <v>65000</v>
      </c>
      <c r="M351" t="b">
        <v>0</v>
      </c>
    </row>
    <row r="352" spans="1:13" x14ac:dyDescent="0.35">
      <c r="A352" t="s">
        <v>27</v>
      </c>
      <c r="B352" t="s">
        <v>28</v>
      </c>
      <c r="C352">
        <v>2018</v>
      </c>
      <c r="D352" t="s">
        <v>15</v>
      </c>
      <c r="E352" t="s">
        <v>29</v>
      </c>
      <c r="F352" t="s">
        <v>26</v>
      </c>
      <c r="G352">
        <v>2</v>
      </c>
      <c r="H352" t="s">
        <v>18</v>
      </c>
      <c r="I352" t="s">
        <v>19</v>
      </c>
      <c r="J352">
        <v>94000</v>
      </c>
      <c r="K352" t="s">
        <v>20</v>
      </c>
      <c r="L352">
        <v>0</v>
      </c>
      <c r="M352" t="b">
        <v>1</v>
      </c>
    </row>
    <row r="353" spans="1:13" x14ac:dyDescent="0.35">
      <c r="A353" t="s">
        <v>21</v>
      </c>
      <c r="B353" t="s">
        <v>184</v>
      </c>
      <c r="C353">
        <v>2006</v>
      </c>
      <c r="D353" t="s">
        <v>15</v>
      </c>
      <c r="E353" t="s">
        <v>23</v>
      </c>
      <c r="F353" t="s">
        <v>26</v>
      </c>
      <c r="G353">
        <v>2.5</v>
      </c>
      <c r="H353" t="s">
        <v>18</v>
      </c>
      <c r="I353" t="s">
        <v>19</v>
      </c>
      <c r="J353">
        <v>238000</v>
      </c>
      <c r="K353" t="s">
        <v>45</v>
      </c>
      <c r="L353">
        <v>13000</v>
      </c>
      <c r="M353" t="b">
        <v>0</v>
      </c>
    </row>
    <row r="354" spans="1:13" x14ac:dyDescent="0.35">
      <c r="A354" t="s">
        <v>185</v>
      </c>
      <c r="B354" t="s">
        <v>186</v>
      </c>
      <c r="C354">
        <v>2021</v>
      </c>
      <c r="D354" t="s">
        <v>15</v>
      </c>
      <c r="E354" t="s">
        <v>23</v>
      </c>
      <c r="F354" t="s">
        <v>26</v>
      </c>
      <c r="G354">
        <v>3</v>
      </c>
      <c r="H354" t="s">
        <v>56</v>
      </c>
      <c r="I354" t="s">
        <v>68</v>
      </c>
      <c r="J354">
        <v>100000</v>
      </c>
      <c r="K354" t="s">
        <v>20</v>
      </c>
      <c r="L354">
        <v>0</v>
      </c>
      <c r="M354" t="b">
        <v>1</v>
      </c>
    </row>
    <row r="355" spans="1:13" x14ac:dyDescent="0.35">
      <c r="A355" t="s">
        <v>34</v>
      </c>
      <c r="B355" t="s">
        <v>35</v>
      </c>
      <c r="C355">
        <v>2020</v>
      </c>
      <c r="D355" t="s">
        <v>44</v>
      </c>
      <c r="E355" t="s">
        <v>23</v>
      </c>
      <c r="F355" t="s">
        <v>30</v>
      </c>
      <c r="G355">
        <v>5.7</v>
      </c>
      <c r="H355" t="s">
        <v>18</v>
      </c>
      <c r="I355" t="s">
        <v>19</v>
      </c>
      <c r="J355">
        <v>124000</v>
      </c>
      <c r="K355" t="s">
        <v>42</v>
      </c>
      <c r="L355">
        <v>250000</v>
      </c>
      <c r="M355" t="b">
        <v>0</v>
      </c>
    </row>
    <row r="356" spans="1:13" x14ac:dyDescent="0.35">
      <c r="A356" t="s">
        <v>34</v>
      </c>
      <c r="B356" t="s">
        <v>35</v>
      </c>
      <c r="C356">
        <v>2015</v>
      </c>
      <c r="D356" t="s">
        <v>15</v>
      </c>
      <c r="E356" t="s">
        <v>16</v>
      </c>
      <c r="F356" t="s">
        <v>17</v>
      </c>
      <c r="G356">
        <v>5.7</v>
      </c>
      <c r="H356" t="s">
        <v>18</v>
      </c>
      <c r="I356" t="s">
        <v>19</v>
      </c>
      <c r="J356">
        <v>119000</v>
      </c>
      <c r="K356" t="s">
        <v>45</v>
      </c>
      <c r="L356">
        <v>180000</v>
      </c>
      <c r="M356" t="b">
        <v>0</v>
      </c>
    </row>
    <row r="357" spans="1:13" x14ac:dyDescent="0.35">
      <c r="A357" t="s">
        <v>39</v>
      </c>
      <c r="B357" t="s">
        <v>46</v>
      </c>
      <c r="C357">
        <v>2015</v>
      </c>
      <c r="D357" t="s">
        <v>47</v>
      </c>
      <c r="E357" t="s">
        <v>16</v>
      </c>
      <c r="F357" t="s">
        <v>17</v>
      </c>
      <c r="G357">
        <v>5.7</v>
      </c>
      <c r="H357" t="s">
        <v>18</v>
      </c>
      <c r="I357" t="s">
        <v>19</v>
      </c>
      <c r="J357">
        <v>168000</v>
      </c>
      <c r="K357" t="s">
        <v>45</v>
      </c>
      <c r="L357">
        <v>110000</v>
      </c>
      <c r="M357" t="b">
        <v>0</v>
      </c>
    </row>
    <row r="358" spans="1:13" x14ac:dyDescent="0.35">
      <c r="A358" t="s">
        <v>31</v>
      </c>
      <c r="B358" t="s">
        <v>32</v>
      </c>
      <c r="C358">
        <v>2019</v>
      </c>
      <c r="D358" t="s">
        <v>44</v>
      </c>
      <c r="E358" t="s">
        <v>23</v>
      </c>
      <c r="F358" t="s">
        <v>17</v>
      </c>
      <c r="G358">
        <v>2</v>
      </c>
      <c r="H358" t="s">
        <v>18</v>
      </c>
      <c r="I358" t="s">
        <v>19</v>
      </c>
      <c r="J358">
        <v>45000</v>
      </c>
      <c r="K358" t="s">
        <v>20</v>
      </c>
      <c r="L358">
        <v>102000</v>
      </c>
      <c r="M358" t="b">
        <v>0</v>
      </c>
    </row>
    <row r="359" spans="1:13" x14ac:dyDescent="0.35">
      <c r="A359" t="s">
        <v>48</v>
      </c>
      <c r="B359" t="s">
        <v>149</v>
      </c>
      <c r="C359">
        <v>2017</v>
      </c>
      <c r="D359" t="s">
        <v>47</v>
      </c>
      <c r="E359" t="s">
        <v>29</v>
      </c>
      <c r="F359" t="s">
        <v>17</v>
      </c>
      <c r="G359">
        <v>3</v>
      </c>
      <c r="H359" t="s">
        <v>18</v>
      </c>
      <c r="I359" t="s">
        <v>19</v>
      </c>
      <c r="J359">
        <v>210000</v>
      </c>
      <c r="K359" t="s">
        <v>20</v>
      </c>
      <c r="L359">
        <v>210000</v>
      </c>
      <c r="M359" t="b">
        <v>0</v>
      </c>
    </row>
    <row r="360" spans="1:13" x14ac:dyDescent="0.35">
      <c r="A360" t="s">
        <v>21</v>
      </c>
      <c r="B360" t="s">
        <v>162</v>
      </c>
      <c r="C360">
        <v>2016</v>
      </c>
      <c r="D360" t="s">
        <v>15</v>
      </c>
      <c r="E360" t="s">
        <v>23</v>
      </c>
      <c r="F360" t="s">
        <v>17</v>
      </c>
      <c r="G360">
        <v>4.8</v>
      </c>
      <c r="H360" t="s">
        <v>18</v>
      </c>
      <c r="I360" t="s">
        <v>19</v>
      </c>
      <c r="J360">
        <v>44000</v>
      </c>
      <c r="K360" t="s">
        <v>20</v>
      </c>
      <c r="L360">
        <v>95000</v>
      </c>
      <c r="M360" t="b">
        <v>0</v>
      </c>
    </row>
    <row r="361" spans="1:13" x14ac:dyDescent="0.35">
      <c r="A361" t="s">
        <v>34</v>
      </c>
      <c r="B361" t="s">
        <v>35</v>
      </c>
      <c r="C361">
        <v>2019</v>
      </c>
      <c r="D361" t="s">
        <v>15</v>
      </c>
      <c r="E361" t="s">
        <v>23</v>
      </c>
      <c r="F361" t="s">
        <v>17</v>
      </c>
      <c r="G361">
        <v>4.5999999999999996</v>
      </c>
      <c r="H361" t="s">
        <v>18</v>
      </c>
      <c r="I361" t="s">
        <v>19</v>
      </c>
      <c r="J361">
        <v>60000</v>
      </c>
      <c r="K361" t="s">
        <v>20</v>
      </c>
      <c r="L361">
        <v>240000</v>
      </c>
      <c r="M361" t="b">
        <v>0</v>
      </c>
    </row>
    <row r="362" spans="1:13" x14ac:dyDescent="0.35">
      <c r="A362" t="s">
        <v>60</v>
      </c>
      <c r="B362" t="s">
        <v>90</v>
      </c>
      <c r="C362">
        <v>2020</v>
      </c>
      <c r="D362" t="s">
        <v>44</v>
      </c>
      <c r="E362" t="s">
        <v>23</v>
      </c>
      <c r="F362" t="s">
        <v>17</v>
      </c>
      <c r="G362">
        <v>5.7</v>
      </c>
      <c r="H362" t="s">
        <v>18</v>
      </c>
      <c r="I362" t="s">
        <v>19</v>
      </c>
      <c r="J362">
        <v>455000</v>
      </c>
      <c r="K362" t="s">
        <v>20</v>
      </c>
      <c r="L362">
        <v>455000</v>
      </c>
      <c r="M362" t="b">
        <v>0</v>
      </c>
    </row>
    <row r="363" spans="1:13" x14ac:dyDescent="0.35">
      <c r="A363" t="s">
        <v>76</v>
      </c>
      <c r="B363" t="s">
        <v>147</v>
      </c>
      <c r="C363">
        <v>2017</v>
      </c>
      <c r="D363" t="s">
        <v>47</v>
      </c>
      <c r="E363" t="s">
        <v>29</v>
      </c>
      <c r="F363" t="s">
        <v>17</v>
      </c>
      <c r="G363">
        <v>8</v>
      </c>
      <c r="H363" t="s">
        <v>18</v>
      </c>
      <c r="I363" t="s">
        <v>19</v>
      </c>
      <c r="J363">
        <v>140000</v>
      </c>
      <c r="K363" t="s">
        <v>20</v>
      </c>
      <c r="L363">
        <v>145000</v>
      </c>
      <c r="M363" t="b">
        <v>0</v>
      </c>
    </row>
    <row r="364" spans="1:13" x14ac:dyDescent="0.35">
      <c r="A364" t="s">
        <v>34</v>
      </c>
      <c r="B364" t="s">
        <v>123</v>
      </c>
      <c r="C364">
        <v>2016</v>
      </c>
      <c r="D364" t="s">
        <v>44</v>
      </c>
      <c r="E364" t="s">
        <v>23</v>
      </c>
      <c r="F364" t="s">
        <v>17</v>
      </c>
      <c r="G364">
        <v>2.7</v>
      </c>
      <c r="H364" t="s">
        <v>18</v>
      </c>
      <c r="I364" t="s">
        <v>68</v>
      </c>
      <c r="J364">
        <v>388000</v>
      </c>
      <c r="K364" t="s">
        <v>20</v>
      </c>
      <c r="L364">
        <v>55000</v>
      </c>
      <c r="M364" t="b">
        <v>0</v>
      </c>
    </row>
    <row r="365" spans="1:13" x14ac:dyDescent="0.35">
      <c r="A365" t="s">
        <v>34</v>
      </c>
      <c r="B365" t="s">
        <v>35</v>
      </c>
      <c r="C365">
        <v>2019</v>
      </c>
      <c r="D365" t="s">
        <v>15</v>
      </c>
      <c r="E365" t="s">
        <v>23</v>
      </c>
      <c r="F365" t="s">
        <v>17</v>
      </c>
      <c r="G365">
        <v>4.5999999999999996</v>
      </c>
      <c r="H365" t="s">
        <v>18</v>
      </c>
      <c r="I365" t="s">
        <v>19</v>
      </c>
      <c r="J365">
        <v>35000</v>
      </c>
      <c r="K365" t="s">
        <v>187</v>
      </c>
      <c r="L365">
        <v>0</v>
      </c>
      <c r="M365" t="b">
        <v>1</v>
      </c>
    </row>
    <row r="366" spans="1:13" x14ac:dyDescent="0.35">
      <c r="A366" t="s">
        <v>188</v>
      </c>
      <c r="B366" t="s">
        <v>189</v>
      </c>
      <c r="C366">
        <v>2010</v>
      </c>
      <c r="D366" t="s">
        <v>15</v>
      </c>
      <c r="E366" t="s">
        <v>23</v>
      </c>
      <c r="F366" t="s">
        <v>26</v>
      </c>
      <c r="G366">
        <v>2.4</v>
      </c>
      <c r="H366" t="s">
        <v>18</v>
      </c>
      <c r="I366" t="s">
        <v>19</v>
      </c>
      <c r="J366">
        <v>113000</v>
      </c>
      <c r="K366" t="s">
        <v>45</v>
      </c>
      <c r="L366">
        <v>18500</v>
      </c>
      <c r="M366" t="b">
        <v>0</v>
      </c>
    </row>
    <row r="367" spans="1:13" x14ac:dyDescent="0.35">
      <c r="A367" t="s">
        <v>34</v>
      </c>
      <c r="B367" t="s">
        <v>35</v>
      </c>
      <c r="C367">
        <v>2021</v>
      </c>
      <c r="D367" t="s">
        <v>44</v>
      </c>
      <c r="E367" t="s">
        <v>23</v>
      </c>
      <c r="F367" t="s">
        <v>30</v>
      </c>
      <c r="G367">
        <v>5.7</v>
      </c>
      <c r="H367" t="s">
        <v>18</v>
      </c>
      <c r="I367" t="s">
        <v>19</v>
      </c>
      <c r="J367">
        <v>3500</v>
      </c>
      <c r="K367" t="s">
        <v>20</v>
      </c>
      <c r="L367">
        <v>0</v>
      </c>
      <c r="M367" t="b">
        <v>1</v>
      </c>
    </row>
    <row r="368" spans="1:13" x14ac:dyDescent="0.35">
      <c r="A368" t="s">
        <v>73</v>
      </c>
      <c r="B368" t="s">
        <v>190</v>
      </c>
      <c r="C368">
        <v>2020</v>
      </c>
      <c r="D368" t="s">
        <v>15</v>
      </c>
      <c r="E368" t="s">
        <v>29</v>
      </c>
      <c r="F368" t="s">
        <v>17</v>
      </c>
      <c r="G368">
        <v>2.5</v>
      </c>
      <c r="H368" t="s">
        <v>18</v>
      </c>
      <c r="I368" t="s">
        <v>19</v>
      </c>
      <c r="J368">
        <v>35000</v>
      </c>
      <c r="K368" t="s">
        <v>20</v>
      </c>
      <c r="L368">
        <v>0</v>
      </c>
      <c r="M368" t="b">
        <v>1</v>
      </c>
    </row>
    <row r="369" spans="1:13" x14ac:dyDescent="0.35">
      <c r="A369" t="s">
        <v>76</v>
      </c>
      <c r="B369" t="s">
        <v>112</v>
      </c>
      <c r="C369">
        <v>2015</v>
      </c>
      <c r="D369" t="s">
        <v>15</v>
      </c>
      <c r="E369" t="s">
        <v>16</v>
      </c>
      <c r="F369" t="s">
        <v>30</v>
      </c>
      <c r="G369">
        <v>3.5</v>
      </c>
      <c r="H369" t="s">
        <v>18</v>
      </c>
      <c r="I369" t="s">
        <v>19</v>
      </c>
      <c r="J369">
        <v>199</v>
      </c>
      <c r="K369" t="s">
        <v>20</v>
      </c>
      <c r="L369">
        <v>0</v>
      </c>
      <c r="M369" t="b">
        <v>1</v>
      </c>
    </row>
    <row r="370" spans="1:13" x14ac:dyDescent="0.35">
      <c r="A370" t="s">
        <v>191</v>
      </c>
      <c r="B370" t="s">
        <v>192</v>
      </c>
      <c r="C370">
        <v>2020</v>
      </c>
      <c r="D370" t="s">
        <v>15</v>
      </c>
      <c r="E370" t="s">
        <v>23</v>
      </c>
      <c r="F370" t="s">
        <v>30</v>
      </c>
      <c r="G370">
        <v>2.4</v>
      </c>
      <c r="H370" t="s">
        <v>18</v>
      </c>
      <c r="I370" t="s">
        <v>68</v>
      </c>
      <c r="J370">
        <v>13800</v>
      </c>
      <c r="K370" t="s">
        <v>193</v>
      </c>
      <c r="L370">
        <v>35000</v>
      </c>
      <c r="M370" t="b">
        <v>0</v>
      </c>
    </row>
    <row r="371" spans="1:13" x14ac:dyDescent="0.35">
      <c r="A371" t="s">
        <v>34</v>
      </c>
      <c r="B371" t="s">
        <v>161</v>
      </c>
      <c r="C371">
        <v>2009</v>
      </c>
      <c r="D371" t="s">
        <v>15</v>
      </c>
      <c r="E371" t="s">
        <v>23</v>
      </c>
      <c r="F371" t="s">
        <v>30</v>
      </c>
      <c r="G371">
        <v>5.7</v>
      </c>
      <c r="H371" t="s">
        <v>18</v>
      </c>
      <c r="I371" t="s">
        <v>19</v>
      </c>
      <c r="J371">
        <v>275000</v>
      </c>
      <c r="K371" t="s">
        <v>64</v>
      </c>
      <c r="L371">
        <v>55000</v>
      </c>
      <c r="M371" t="b">
        <v>0</v>
      </c>
    </row>
    <row r="372" spans="1:13" x14ac:dyDescent="0.35">
      <c r="A372" t="s">
        <v>48</v>
      </c>
      <c r="B372" t="s">
        <v>194</v>
      </c>
      <c r="C372">
        <v>2010</v>
      </c>
      <c r="D372" t="s">
        <v>15</v>
      </c>
      <c r="E372" t="s">
        <v>23</v>
      </c>
      <c r="F372" t="s">
        <v>17</v>
      </c>
      <c r="G372">
        <v>5</v>
      </c>
      <c r="H372" t="s">
        <v>18</v>
      </c>
      <c r="I372" t="s">
        <v>19</v>
      </c>
      <c r="J372">
        <v>104000</v>
      </c>
      <c r="K372" t="s">
        <v>64</v>
      </c>
      <c r="L372">
        <v>0</v>
      </c>
      <c r="M372" t="b">
        <v>1</v>
      </c>
    </row>
    <row r="373" spans="1:13" x14ac:dyDescent="0.35">
      <c r="A373" t="s">
        <v>34</v>
      </c>
      <c r="B373" t="s">
        <v>35</v>
      </c>
      <c r="C373">
        <v>1997</v>
      </c>
      <c r="D373" t="s">
        <v>44</v>
      </c>
      <c r="E373" t="s">
        <v>38</v>
      </c>
      <c r="F373" t="s">
        <v>17</v>
      </c>
      <c r="G373">
        <v>6</v>
      </c>
      <c r="H373" t="s">
        <v>18</v>
      </c>
      <c r="I373" t="s">
        <v>19</v>
      </c>
      <c r="J373">
        <v>30000</v>
      </c>
      <c r="K373" t="s">
        <v>195</v>
      </c>
      <c r="L373">
        <v>0</v>
      </c>
      <c r="M373" t="b">
        <v>1</v>
      </c>
    </row>
    <row r="374" spans="1:13" x14ac:dyDescent="0.35">
      <c r="A374" t="s">
        <v>134</v>
      </c>
      <c r="B374" t="s">
        <v>165</v>
      </c>
      <c r="C374">
        <v>2018</v>
      </c>
      <c r="D374" t="s">
        <v>15</v>
      </c>
      <c r="E374" t="s">
        <v>196</v>
      </c>
      <c r="F374" t="s">
        <v>26</v>
      </c>
      <c r="G374">
        <v>2</v>
      </c>
      <c r="H374" t="s">
        <v>18</v>
      </c>
      <c r="I374" t="s">
        <v>19</v>
      </c>
      <c r="J374">
        <v>53811</v>
      </c>
      <c r="K374" t="s">
        <v>20</v>
      </c>
      <c r="L374">
        <v>29500</v>
      </c>
      <c r="M374" t="b">
        <v>0</v>
      </c>
    </row>
    <row r="375" spans="1:13" x14ac:dyDescent="0.35">
      <c r="A375" t="s">
        <v>21</v>
      </c>
      <c r="B375" t="s">
        <v>24</v>
      </c>
      <c r="C375">
        <v>2019</v>
      </c>
      <c r="D375" t="s">
        <v>15</v>
      </c>
      <c r="E375" t="s">
        <v>29</v>
      </c>
      <c r="F375" t="s">
        <v>26</v>
      </c>
      <c r="G375">
        <v>1.5</v>
      </c>
      <c r="H375" t="s">
        <v>18</v>
      </c>
      <c r="I375" t="s">
        <v>19</v>
      </c>
      <c r="J375">
        <v>93049</v>
      </c>
      <c r="K375" t="s">
        <v>20</v>
      </c>
      <c r="L375">
        <v>29500</v>
      </c>
      <c r="M375" t="b">
        <v>0</v>
      </c>
    </row>
    <row r="376" spans="1:13" x14ac:dyDescent="0.35">
      <c r="A376" t="s">
        <v>21</v>
      </c>
      <c r="B376" t="s">
        <v>24</v>
      </c>
      <c r="C376">
        <v>2019</v>
      </c>
      <c r="D376" t="s">
        <v>15</v>
      </c>
      <c r="E376" t="s">
        <v>29</v>
      </c>
      <c r="F376" t="s">
        <v>26</v>
      </c>
      <c r="G376">
        <v>1.5</v>
      </c>
      <c r="H376" t="s">
        <v>18</v>
      </c>
      <c r="I376" t="s">
        <v>19</v>
      </c>
      <c r="J376">
        <v>87042</v>
      </c>
      <c r="K376" t="s">
        <v>20</v>
      </c>
      <c r="L376">
        <v>29500</v>
      </c>
      <c r="M376" t="b">
        <v>0</v>
      </c>
    </row>
    <row r="377" spans="1:13" x14ac:dyDescent="0.35">
      <c r="A377" t="s">
        <v>21</v>
      </c>
      <c r="B377" t="s">
        <v>24</v>
      </c>
      <c r="C377">
        <v>2019</v>
      </c>
      <c r="D377" t="s">
        <v>15</v>
      </c>
      <c r="E377" t="s">
        <v>29</v>
      </c>
      <c r="F377" t="s">
        <v>26</v>
      </c>
      <c r="G377">
        <v>1.5</v>
      </c>
      <c r="H377" t="s">
        <v>18</v>
      </c>
      <c r="I377" t="s">
        <v>19</v>
      </c>
      <c r="J377">
        <v>85093</v>
      </c>
      <c r="K377" t="s">
        <v>20</v>
      </c>
      <c r="L377">
        <v>29500</v>
      </c>
      <c r="M377" t="b">
        <v>0</v>
      </c>
    </row>
    <row r="378" spans="1:13" x14ac:dyDescent="0.35">
      <c r="A378" t="s">
        <v>62</v>
      </c>
      <c r="B378" t="s">
        <v>63</v>
      </c>
      <c r="C378">
        <v>2015</v>
      </c>
      <c r="D378" t="s">
        <v>44</v>
      </c>
      <c r="E378" t="s">
        <v>23</v>
      </c>
      <c r="F378" t="s">
        <v>17</v>
      </c>
      <c r="G378">
        <v>5</v>
      </c>
      <c r="H378" t="s">
        <v>18</v>
      </c>
      <c r="I378" t="s">
        <v>19</v>
      </c>
      <c r="J378">
        <v>140000</v>
      </c>
      <c r="K378" t="s">
        <v>20</v>
      </c>
      <c r="L378">
        <v>260000</v>
      </c>
      <c r="M378" t="b">
        <v>0</v>
      </c>
    </row>
    <row r="379" spans="1:13" x14ac:dyDescent="0.35">
      <c r="A379" t="s">
        <v>174</v>
      </c>
      <c r="B379" t="s">
        <v>197</v>
      </c>
      <c r="C379">
        <v>2015</v>
      </c>
      <c r="D379" t="s">
        <v>44</v>
      </c>
      <c r="E379" t="s">
        <v>102</v>
      </c>
      <c r="F379" t="s">
        <v>17</v>
      </c>
      <c r="G379">
        <v>2</v>
      </c>
      <c r="H379" t="s">
        <v>18</v>
      </c>
      <c r="I379" t="s">
        <v>19</v>
      </c>
      <c r="J379">
        <v>122000</v>
      </c>
      <c r="K379" t="s">
        <v>20</v>
      </c>
      <c r="L379">
        <v>110000</v>
      </c>
      <c r="M379" t="b">
        <v>0</v>
      </c>
    </row>
    <row r="380" spans="1:13" x14ac:dyDescent="0.35">
      <c r="A380" t="s">
        <v>60</v>
      </c>
      <c r="B380" t="s">
        <v>198</v>
      </c>
      <c r="C380">
        <v>2017</v>
      </c>
      <c r="D380" t="s">
        <v>44</v>
      </c>
      <c r="E380" t="s">
        <v>16</v>
      </c>
      <c r="F380" t="s">
        <v>17</v>
      </c>
      <c r="G380">
        <v>3.5</v>
      </c>
      <c r="H380" t="s">
        <v>18</v>
      </c>
      <c r="I380" t="s">
        <v>19</v>
      </c>
      <c r="J380">
        <v>78000</v>
      </c>
      <c r="K380" t="s">
        <v>20</v>
      </c>
      <c r="L380">
        <v>170000</v>
      </c>
      <c r="M380" t="b">
        <v>0</v>
      </c>
    </row>
    <row r="381" spans="1:13" x14ac:dyDescent="0.35">
      <c r="A381" t="s">
        <v>181</v>
      </c>
      <c r="B381" t="s">
        <v>199</v>
      </c>
      <c r="C381">
        <v>2018</v>
      </c>
      <c r="D381" t="s">
        <v>44</v>
      </c>
      <c r="E381" t="s">
        <v>25</v>
      </c>
      <c r="F381" t="s">
        <v>17</v>
      </c>
      <c r="G381">
        <v>3.5</v>
      </c>
      <c r="H381" t="s">
        <v>18</v>
      </c>
      <c r="I381" t="s">
        <v>19</v>
      </c>
      <c r="J381">
        <v>56525</v>
      </c>
      <c r="K381" t="s">
        <v>20</v>
      </c>
      <c r="L381">
        <v>78000</v>
      </c>
      <c r="M381" t="b">
        <v>0</v>
      </c>
    </row>
    <row r="382" spans="1:13" x14ac:dyDescent="0.35">
      <c r="A382" t="s">
        <v>27</v>
      </c>
      <c r="B382" t="s">
        <v>89</v>
      </c>
      <c r="C382">
        <v>2016</v>
      </c>
      <c r="D382" t="s">
        <v>44</v>
      </c>
      <c r="E382" t="s">
        <v>102</v>
      </c>
      <c r="F382" t="s">
        <v>17</v>
      </c>
      <c r="G382">
        <v>2.4</v>
      </c>
      <c r="H382" t="s">
        <v>18</v>
      </c>
      <c r="I382" t="s">
        <v>19</v>
      </c>
      <c r="J382">
        <v>76000</v>
      </c>
      <c r="K382" t="s">
        <v>20</v>
      </c>
      <c r="L382">
        <v>68000</v>
      </c>
      <c r="M382" t="b">
        <v>0</v>
      </c>
    </row>
    <row r="383" spans="1:13" x14ac:dyDescent="0.35">
      <c r="A383" t="s">
        <v>48</v>
      </c>
      <c r="B383" t="s">
        <v>149</v>
      </c>
      <c r="C383">
        <v>2016</v>
      </c>
      <c r="D383" t="s">
        <v>44</v>
      </c>
      <c r="E383" t="s">
        <v>29</v>
      </c>
      <c r="F383" t="s">
        <v>17</v>
      </c>
      <c r="G383">
        <v>2</v>
      </c>
      <c r="H383" t="s">
        <v>18</v>
      </c>
      <c r="I383" t="s">
        <v>19</v>
      </c>
      <c r="J383">
        <v>119000</v>
      </c>
      <c r="K383" t="s">
        <v>20</v>
      </c>
      <c r="L383">
        <v>130000</v>
      </c>
      <c r="M383" t="b">
        <v>0</v>
      </c>
    </row>
    <row r="384" spans="1:13" x14ac:dyDescent="0.35">
      <c r="A384" t="s">
        <v>13</v>
      </c>
      <c r="B384" t="s">
        <v>14</v>
      </c>
      <c r="C384">
        <v>2018</v>
      </c>
      <c r="D384" t="s">
        <v>44</v>
      </c>
      <c r="E384" t="s">
        <v>16</v>
      </c>
      <c r="F384" t="s">
        <v>17</v>
      </c>
      <c r="G384">
        <v>5.7</v>
      </c>
      <c r="H384" t="s">
        <v>18</v>
      </c>
      <c r="I384" t="s">
        <v>19</v>
      </c>
      <c r="J384">
        <v>49000</v>
      </c>
      <c r="K384" t="s">
        <v>20</v>
      </c>
      <c r="L384">
        <v>135000</v>
      </c>
      <c r="M384" t="b">
        <v>0</v>
      </c>
    </row>
    <row r="385" spans="1:13" x14ac:dyDescent="0.35">
      <c r="A385" t="s">
        <v>62</v>
      </c>
      <c r="B385" t="s">
        <v>63</v>
      </c>
      <c r="C385">
        <v>2016</v>
      </c>
      <c r="D385" t="s">
        <v>44</v>
      </c>
      <c r="E385" t="s">
        <v>23</v>
      </c>
      <c r="F385" t="s">
        <v>17</v>
      </c>
      <c r="G385">
        <v>5</v>
      </c>
      <c r="H385" t="s">
        <v>18</v>
      </c>
      <c r="I385" t="s">
        <v>19</v>
      </c>
      <c r="J385">
        <v>110000</v>
      </c>
      <c r="K385" t="s">
        <v>20</v>
      </c>
      <c r="L385">
        <v>255000</v>
      </c>
      <c r="M385" t="b">
        <v>0</v>
      </c>
    </row>
    <row r="386" spans="1:13" x14ac:dyDescent="0.35">
      <c r="A386" t="s">
        <v>62</v>
      </c>
      <c r="B386" t="s">
        <v>63</v>
      </c>
      <c r="C386">
        <v>2016</v>
      </c>
      <c r="D386" t="s">
        <v>44</v>
      </c>
      <c r="E386" t="s">
        <v>23</v>
      </c>
      <c r="F386" t="s">
        <v>17</v>
      </c>
      <c r="G386">
        <v>5</v>
      </c>
      <c r="H386" t="s">
        <v>18</v>
      </c>
      <c r="I386" t="s">
        <v>19</v>
      </c>
      <c r="J386">
        <v>132000</v>
      </c>
      <c r="K386" t="s">
        <v>20</v>
      </c>
      <c r="L386">
        <v>235000</v>
      </c>
      <c r="M386" t="b">
        <v>0</v>
      </c>
    </row>
    <row r="387" spans="1:13" x14ac:dyDescent="0.35">
      <c r="A387" t="s">
        <v>52</v>
      </c>
      <c r="B387" t="s">
        <v>53</v>
      </c>
      <c r="C387">
        <v>2016</v>
      </c>
      <c r="D387" t="s">
        <v>44</v>
      </c>
      <c r="E387" t="s">
        <v>16</v>
      </c>
      <c r="F387" t="s">
        <v>17</v>
      </c>
      <c r="G387">
        <v>2</v>
      </c>
      <c r="H387" t="s">
        <v>18</v>
      </c>
      <c r="I387" t="s">
        <v>19</v>
      </c>
      <c r="J387">
        <v>42000</v>
      </c>
      <c r="K387" t="s">
        <v>20</v>
      </c>
      <c r="L387">
        <v>95000</v>
      </c>
      <c r="M387" t="b">
        <v>0</v>
      </c>
    </row>
    <row r="388" spans="1:13" x14ac:dyDescent="0.35">
      <c r="A388" t="s">
        <v>39</v>
      </c>
      <c r="B388" t="s">
        <v>40</v>
      </c>
      <c r="C388">
        <v>2019</v>
      </c>
      <c r="D388" t="s">
        <v>44</v>
      </c>
      <c r="E388" t="s">
        <v>23</v>
      </c>
      <c r="F388" t="s">
        <v>30</v>
      </c>
      <c r="G388">
        <v>3.6</v>
      </c>
      <c r="H388" t="s">
        <v>18</v>
      </c>
      <c r="I388" t="s">
        <v>19</v>
      </c>
      <c r="J388">
        <v>84000</v>
      </c>
      <c r="K388" t="s">
        <v>20</v>
      </c>
      <c r="L388">
        <v>77000</v>
      </c>
      <c r="M388" t="b">
        <v>0</v>
      </c>
    </row>
    <row r="389" spans="1:13" x14ac:dyDescent="0.35">
      <c r="A389" t="s">
        <v>34</v>
      </c>
      <c r="B389" t="s">
        <v>66</v>
      </c>
      <c r="C389">
        <v>2017</v>
      </c>
      <c r="D389" t="s">
        <v>44</v>
      </c>
      <c r="E389" t="s">
        <v>23</v>
      </c>
      <c r="F389" t="s">
        <v>17</v>
      </c>
      <c r="G389">
        <v>3.5</v>
      </c>
      <c r="H389" t="s">
        <v>18</v>
      </c>
      <c r="I389" t="s">
        <v>19</v>
      </c>
      <c r="J389">
        <v>53000</v>
      </c>
      <c r="K389" t="s">
        <v>20</v>
      </c>
      <c r="L389">
        <v>118000</v>
      </c>
      <c r="M389" t="b">
        <v>0</v>
      </c>
    </row>
    <row r="390" spans="1:13" x14ac:dyDescent="0.35">
      <c r="A390" t="s">
        <v>21</v>
      </c>
      <c r="B390" t="s">
        <v>22</v>
      </c>
      <c r="C390">
        <v>2019</v>
      </c>
      <c r="D390" t="s">
        <v>15</v>
      </c>
      <c r="E390" t="s">
        <v>23</v>
      </c>
      <c r="F390" t="s">
        <v>17</v>
      </c>
      <c r="G390">
        <v>4</v>
      </c>
      <c r="H390" t="s">
        <v>18</v>
      </c>
      <c r="I390" t="s">
        <v>19</v>
      </c>
      <c r="J390">
        <v>43000</v>
      </c>
      <c r="K390" t="s">
        <v>20</v>
      </c>
      <c r="L390">
        <v>225000</v>
      </c>
      <c r="M390" t="b">
        <v>0</v>
      </c>
    </row>
    <row r="391" spans="1:13" x14ac:dyDescent="0.35">
      <c r="A391" t="s">
        <v>36</v>
      </c>
      <c r="B391" t="s">
        <v>200</v>
      </c>
      <c r="C391">
        <v>2016</v>
      </c>
      <c r="D391" t="s">
        <v>15</v>
      </c>
      <c r="E391" t="s">
        <v>23</v>
      </c>
      <c r="F391" t="s">
        <v>30</v>
      </c>
      <c r="G391">
        <v>3.6</v>
      </c>
      <c r="H391" t="s">
        <v>18</v>
      </c>
      <c r="I391" t="s">
        <v>19</v>
      </c>
      <c r="J391">
        <v>106000</v>
      </c>
      <c r="K391" t="s">
        <v>20</v>
      </c>
      <c r="L391">
        <v>75000</v>
      </c>
      <c r="M391" t="b">
        <v>0</v>
      </c>
    </row>
    <row r="392" spans="1:13" x14ac:dyDescent="0.35">
      <c r="A392" t="s">
        <v>36</v>
      </c>
      <c r="B392" t="s">
        <v>146</v>
      </c>
      <c r="C392">
        <v>2020</v>
      </c>
      <c r="D392" t="s">
        <v>44</v>
      </c>
      <c r="E392" t="s">
        <v>29</v>
      </c>
      <c r="F392" t="s">
        <v>17</v>
      </c>
      <c r="G392">
        <v>5.3</v>
      </c>
      <c r="H392" t="s">
        <v>18</v>
      </c>
      <c r="I392" t="s">
        <v>19</v>
      </c>
      <c r="J392">
        <v>32000</v>
      </c>
      <c r="K392" t="s">
        <v>20</v>
      </c>
      <c r="L392">
        <v>158000</v>
      </c>
      <c r="M392" t="b">
        <v>0</v>
      </c>
    </row>
    <row r="393" spans="1:13" x14ac:dyDescent="0.35">
      <c r="A393" t="s">
        <v>62</v>
      </c>
      <c r="B393" t="s">
        <v>63</v>
      </c>
      <c r="C393">
        <v>2020</v>
      </c>
      <c r="D393" t="s">
        <v>44</v>
      </c>
      <c r="E393" t="s">
        <v>78</v>
      </c>
      <c r="F393" t="s">
        <v>17</v>
      </c>
      <c r="G393">
        <v>5</v>
      </c>
      <c r="H393" t="s">
        <v>56</v>
      </c>
      <c r="I393" t="s">
        <v>19</v>
      </c>
      <c r="J393">
        <v>36000</v>
      </c>
      <c r="K393" t="s">
        <v>20</v>
      </c>
      <c r="L393">
        <v>540000</v>
      </c>
      <c r="M393" t="b">
        <v>0</v>
      </c>
    </row>
    <row r="394" spans="1:13" x14ac:dyDescent="0.35">
      <c r="A394" t="s">
        <v>60</v>
      </c>
      <c r="B394" t="s">
        <v>80</v>
      </c>
      <c r="C394">
        <v>2017</v>
      </c>
      <c r="D394" t="s">
        <v>44</v>
      </c>
      <c r="E394" t="s">
        <v>23</v>
      </c>
      <c r="F394" t="s">
        <v>17</v>
      </c>
      <c r="G394">
        <v>3.5</v>
      </c>
      <c r="H394" t="s">
        <v>18</v>
      </c>
      <c r="I394" t="s">
        <v>19</v>
      </c>
      <c r="J394">
        <v>95000</v>
      </c>
      <c r="K394" t="s">
        <v>20</v>
      </c>
      <c r="L394">
        <v>141000</v>
      </c>
      <c r="M394" t="b">
        <v>0</v>
      </c>
    </row>
    <row r="395" spans="1:13" x14ac:dyDescent="0.35">
      <c r="A395" t="s">
        <v>60</v>
      </c>
      <c r="B395" t="s">
        <v>80</v>
      </c>
      <c r="C395">
        <v>2017</v>
      </c>
      <c r="D395" t="s">
        <v>44</v>
      </c>
      <c r="E395" t="s">
        <v>16</v>
      </c>
      <c r="F395" t="s">
        <v>17</v>
      </c>
      <c r="G395">
        <v>3.5</v>
      </c>
      <c r="H395" t="s">
        <v>18</v>
      </c>
      <c r="I395" t="s">
        <v>19</v>
      </c>
      <c r="J395">
        <v>39000</v>
      </c>
      <c r="K395" t="s">
        <v>20</v>
      </c>
      <c r="L395">
        <v>160000</v>
      </c>
      <c r="M395" t="b">
        <v>0</v>
      </c>
    </row>
    <row r="396" spans="1:13" x14ac:dyDescent="0.35">
      <c r="A396" t="s">
        <v>31</v>
      </c>
      <c r="B396" t="s">
        <v>201</v>
      </c>
      <c r="C396">
        <v>2016</v>
      </c>
      <c r="D396" t="s">
        <v>15</v>
      </c>
      <c r="E396" t="s">
        <v>16</v>
      </c>
      <c r="F396" t="s">
        <v>17</v>
      </c>
      <c r="G396">
        <v>1.5</v>
      </c>
      <c r="H396" t="s">
        <v>18</v>
      </c>
      <c r="I396" t="s">
        <v>19</v>
      </c>
      <c r="J396">
        <v>51000</v>
      </c>
      <c r="K396" t="s">
        <v>20</v>
      </c>
      <c r="L396">
        <v>41000</v>
      </c>
      <c r="M396" t="b">
        <v>0</v>
      </c>
    </row>
    <row r="397" spans="1:13" x14ac:dyDescent="0.35">
      <c r="A397" t="s">
        <v>62</v>
      </c>
      <c r="B397" t="s">
        <v>63</v>
      </c>
      <c r="C397">
        <v>2019</v>
      </c>
      <c r="D397" t="s">
        <v>47</v>
      </c>
      <c r="E397" t="s">
        <v>16</v>
      </c>
      <c r="F397" t="s">
        <v>17</v>
      </c>
      <c r="G397">
        <v>5</v>
      </c>
      <c r="H397" t="s">
        <v>18</v>
      </c>
      <c r="I397" t="s">
        <v>19</v>
      </c>
      <c r="J397">
        <v>28000</v>
      </c>
      <c r="K397" t="s">
        <v>20</v>
      </c>
      <c r="L397">
        <v>450000</v>
      </c>
      <c r="M397" t="b">
        <v>0</v>
      </c>
    </row>
    <row r="398" spans="1:13" x14ac:dyDescent="0.35">
      <c r="A398" t="s">
        <v>60</v>
      </c>
      <c r="B398" t="s">
        <v>90</v>
      </c>
      <c r="C398">
        <v>2018</v>
      </c>
      <c r="D398" t="s">
        <v>47</v>
      </c>
      <c r="E398" t="s">
        <v>23</v>
      </c>
      <c r="F398" t="s">
        <v>17</v>
      </c>
      <c r="G398">
        <v>5.7</v>
      </c>
      <c r="H398" t="s">
        <v>18</v>
      </c>
      <c r="I398" t="s">
        <v>19</v>
      </c>
      <c r="J398">
        <v>107000</v>
      </c>
      <c r="K398" t="s">
        <v>20</v>
      </c>
      <c r="L398">
        <v>365000</v>
      </c>
      <c r="M398" t="b">
        <v>0</v>
      </c>
    </row>
    <row r="399" spans="1:13" x14ac:dyDescent="0.35">
      <c r="A399" t="s">
        <v>181</v>
      </c>
      <c r="B399" t="s">
        <v>199</v>
      </c>
      <c r="C399">
        <v>2018</v>
      </c>
      <c r="D399" t="s">
        <v>44</v>
      </c>
      <c r="E399" t="s">
        <v>78</v>
      </c>
      <c r="F399" t="s">
        <v>17</v>
      </c>
      <c r="G399">
        <v>3.5</v>
      </c>
      <c r="H399" t="s">
        <v>18</v>
      </c>
      <c r="I399" t="s">
        <v>19</v>
      </c>
      <c r="J399">
        <v>56000</v>
      </c>
      <c r="K399" t="s">
        <v>20</v>
      </c>
      <c r="L399">
        <v>76000</v>
      </c>
      <c r="M399" t="b">
        <v>0</v>
      </c>
    </row>
    <row r="400" spans="1:13" x14ac:dyDescent="0.35">
      <c r="A400" t="s">
        <v>39</v>
      </c>
      <c r="B400" t="s">
        <v>46</v>
      </c>
      <c r="C400">
        <v>2017</v>
      </c>
      <c r="D400" t="s">
        <v>44</v>
      </c>
      <c r="E400" t="s">
        <v>23</v>
      </c>
      <c r="F400" t="s">
        <v>17</v>
      </c>
      <c r="G400">
        <v>5.3</v>
      </c>
      <c r="H400" t="s">
        <v>18</v>
      </c>
      <c r="I400" t="s">
        <v>19</v>
      </c>
      <c r="J400">
        <v>73000</v>
      </c>
      <c r="K400" t="s">
        <v>20</v>
      </c>
      <c r="L400">
        <v>142000</v>
      </c>
      <c r="M400" t="b">
        <v>0</v>
      </c>
    </row>
    <row r="401" spans="1:13" x14ac:dyDescent="0.35">
      <c r="A401" t="s">
        <v>34</v>
      </c>
      <c r="B401" t="s">
        <v>55</v>
      </c>
      <c r="C401">
        <v>2017</v>
      </c>
      <c r="D401" t="s">
        <v>44</v>
      </c>
      <c r="E401" t="s">
        <v>23</v>
      </c>
      <c r="F401" t="s">
        <v>17</v>
      </c>
      <c r="G401">
        <v>4</v>
      </c>
      <c r="H401" t="s">
        <v>18</v>
      </c>
      <c r="I401" t="s">
        <v>19</v>
      </c>
      <c r="J401">
        <v>39000</v>
      </c>
      <c r="K401" t="s">
        <v>20</v>
      </c>
      <c r="L401">
        <v>151000</v>
      </c>
      <c r="M401" t="b">
        <v>0</v>
      </c>
    </row>
    <row r="402" spans="1:13" x14ac:dyDescent="0.35">
      <c r="A402" t="s">
        <v>82</v>
      </c>
      <c r="B402" t="s">
        <v>83</v>
      </c>
      <c r="C402">
        <v>2019</v>
      </c>
      <c r="D402" t="s">
        <v>44</v>
      </c>
      <c r="E402" t="s">
        <v>23</v>
      </c>
      <c r="F402" t="s">
        <v>30</v>
      </c>
      <c r="G402">
        <v>3.3</v>
      </c>
      <c r="H402" t="s">
        <v>18</v>
      </c>
      <c r="I402" t="s">
        <v>68</v>
      </c>
      <c r="J402">
        <v>72000</v>
      </c>
      <c r="K402" t="s">
        <v>20</v>
      </c>
      <c r="L402">
        <v>88000</v>
      </c>
      <c r="M402" t="b">
        <v>0</v>
      </c>
    </row>
    <row r="403" spans="1:13" x14ac:dyDescent="0.35">
      <c r="A403" t="s">
        <v>76</v>
      </c>
      <c r="B403" t="s">
        <v>202</v>
      </c>
      <c r="C403">
        <v>2020</v>
      </c>
      <c r="D403" t="s">
        <v>44</v>
      </c>
      <c r="E403" t="s">
        <v>23</v>
      </c>
      <c r="F403" t="s">
        <v>30</v>
      </c>
      <c r="G403">
        <v>2</v>
      </c>
      <c r="H403" t="s">
        <v>18</v>
      </c>
      <c r="I403" t="s">
        <v>19</v>
      </c>
      <c r="J403">
        <v>2700</v>
      </c>
      <c r="K403" t="s">
        <v>20</v>
      </c>
      <c r="L403">
        <v>55000</v>
      </c>
      <c r="M403" t="b">
        <v>0</v>
      </c>
    </row>
    <row r="404" spans="1:13" x14ac:dyDescent="0.35">
      <c r="A404" t="s">
        <v>39</v>
      </c>
      <c r="B404" t="s">
        <v>46</v>
      </c>
      <c r="C404">
        <v>2017</v>
      </c>
      <c r="D404" t="s">
        <v>15</v>
      </c>
      <c r="E404" t="s">
        <v>16</v>
      </c>
      <c r="F404" t="s">
        <v>26</v>
      </c>
      <c r="G404">
        <v>5.3</v>
      </c>
      <c r="H404" t="s">
        <v>18</v>
      </c>
      <c r="I404" t="s">
        <v>19</v>
      </c>
      <c r="J404">
        <v>136000</v>
      </c>
      <c r="K404" t="s">
        <v>59</v>
      </c>
      <c r="L404">
        <v>0</v>
      </c>
      <c r="M404" t="b">
        <v>1</v>
      </c>
    </row>
    <row r="405" spans="1:13" x14ac:dyDescent="0.35">
      <c r="A405" t="s">
        <v>21</v>
      </c>
      <c r="B405" t="s">
        <v>24</v>
      </c>
      <c r="C405">
        <v>2019</v>
      </c>
      <c r="D405" t="s">
        <v>15</v>
      </c>
      <c r="E405" t="s">
        <v>25</v>
      </c>
      <c r="F405" t="s">
        <v>26</v>
      </c>
      <c r="G405">
        <v>1.5</v>
      </c>
      <c r="H405" t="s">
        <v>18</v>
      </c>
      <c r="I405" t="s">
        <v>19</v>
      </c>
      <c r="J405">
        <v>123291</v>
      </c>
      <c r="K405" t="s">
        <v>20</v>
      </c>
      <c r="L405">
        <v>29500</v>
      </c>
      <c r="M405" t="b">
        <v>0</v>
      </c>
    </row>
    <row r="406" spans="1:13" x14ac:dyDescent="0.35">
      <c r="A406" t="s">
        <v>134</v>
      </c>
      <c r="B406" t="s">
        <v>165</v>
      </c>
      <c r="C406">
        <v>2018</v>
      </c>
      <c r="D406" t="s">
        <v>15</v>
      </c>
      <c r="E406" t="s">
        <v>29</v>
      </c>
      <c r="F406" t="s">
        <v>26</v>
      </c>
      <c r="G406">
        <v>2</v>
      </c>
      <c r="H406" t="s">
        <v>18</v>
      </c>
      <c r="I406" t="s">
        <v>19</v>
      </c>
      <c r="J406">
        <v>117719</v>
      </c>
      <c r="K406" t="s">
        <v>20</v>
      </c>
      <c r="L406">
        <v>29500</v>
      </c>
      <c r="M406" t="b">
        <v>0</v>
      </c>
    </row>
    <row r="407" spans="1:13" x14ac:dyDescent="0.35">
      <c r="A407" t="s">
        <v>76</v>
      </c>
      <c r="B407" t="s">
        <v>203</v>
      </c>
      <c r="C407">
        <v>2019</v>
      </c>
      <c r="D407" t="s">
        <v>15</v>
      </c>
      <c r="E407" t="s">
        <v>23</v>
      </c>
      <c r="F407" t="s">
        <v>26</v>
      </c>
      <c r="G407">
        <v>1.5</v>
      </c>
      <c r="H407" t="s">
        <v>18</v>
      </c>
      <c r="I407" t="s">
        <v>19</v>
      </c>
      <c r="J407">
        <v>51717</v>
      </c>
      <c r="K407" t="s">
        <v>42</v>
      </c>
      <c r="L407">
        <v>29500</v>
      </c>
      <c r="M407" t="b">
        <v>0</v>
      </c>
    </row>
    <row r="408" spans="1:13" x14ac:dyDescent="0.35">
      <c r="A408" t="s">
        <v>76</v>
      </c>
      <c r="B408" t="s">
        <v>203</v>
      </c>
      <c r="C408">
        <v>2019</v>
      </c>
      <c r="D408" t="s">
        <v>15</v>
      </c>
      <c r="E408" t="s">
        <v>16</v>
      </c>
      <c r="F408" t="s">
        <v>26</v>
      </c>
      <c r="G408">
        <v>1.5</v>
      </c>
      <c r="H408" t="s">
        <v>18</v>
      </c>
      <c r="I408" t="s">
        <v>19</v>
      </c>
      <c r="J408">
        <v>26323</v>
      </c>
      <c r="K408" t="s">
        <v>42</v>
      </c>
      <c r="L408">
        <v>29500</v>
      </c>
      <c r="M408" t="b">
        <v>0</v>
      </c>
    </row>
    <row r="409" spans="1:13" x14ac:dyDescent="0.35">
      <c r="A409" t="s">
        <v>48</v>
      </c>
      <c r="B409" t="s">
        <v>49</v>
      </c>
      <c r="C409">
        <v>2017</v>
      </c>
      <c r="D409" t="s">
        <v>15</v>
      </c>
      <c r="E409" t="s">
        <v>65</v>
      </c>
      <c r="F409" t="s">
        <v>17</v>
      </c>
      <c r="G409">
        <v>2</v>
      </c>
      <c r="H409" t="s">
        <v>18</v>
      </c>
      <c r="I409" t="s">
        <v>19</v>
      </c>
      <c r="J409">
        <v>103000</v>
      </c>
      <c r="K409" t="s">
        <v>20</v>
      </c>
      <c r="L409">
        <v>110000</v>
      </c>
      <c r="M409" t="b">
        <v>0</v>
      </c>
    </row>
    <row r="410" spans="1:13" x14ac:dyDescent="0.35">
      <c r="A410" t="s">
        <v>60</v>
      </c>
      <c r="B410" t="s">
        <v>80</v>
      </c>
      <c r="C410">
        <v>2017</v>
      </c>
      <c r="D410" t="s">
        <v>44</v>
      </c>
      <c r="E410" t="s">
        <v>16</v>
      </c>
      <c r="F410" t="s">
        <v>17</v>
      </c>
      <c r="G410">
        <v>3.5</v>
      </c>
      <c r="H410" t="s">
        <v>18</v>
      </c>
      <c r="I410" t="s">
        <v>19</v>
      </c>
      <c r="J410">
        <v>75000</v>
      </c>
      <c r="K410" t="s">
        <v>20</v>
      </c>
      <c r="L410">
        <v>125000</v>
      </c>
      <c r="M410" t="b">
        <v>0</v>
      </c>
    </row>
    <row r="411" spans="1:13" x14ac:dyDescent="0.35">
      <c r="A411" t="s">
        <v>60</v>
      </c>
      <c r="B411" t="s">
        <v>80</v>
      </c>
      <c r="C411">
        <v>2017</v>
      </c>
      <c r="D411" t="s">
        <v>44</v>
      </c>
      <c r="E411" t="s">
        <v>16</v>
      </c>
      <c r="F411" t="s">
        <v>17</v>
      </c>
      <c r="G411">
        <v>3.5</v>
      </c>
      <c r="H411" t="s">
        <v>18</v>
      </c>
      <c r="I411" t="s">
        <v>19</v>
      </c>
      <c r="J411">
        <v>24000</v>
      </c>
      <c r="K411" t="s">
        <v>20</v>
      </c>
      <c r="L411">
        <v>160000</v>
      </c>
      <c r="M411" t="b">
        <v>0</v>
      </c>
    </row>
    <row r="412" spans="1:13" x14ac:dyDescent="0.35">
      <c r="A412" t="s">
        <v>52</v>
      </c>
      <c r="B412" t="s">
        <v>53</v>
      </c>
      <c r="C412">
        <v>2018</v>
      </c>
      <c r="D412" t="s">
        <v>15</v>
      </c>
      <c r="E412" t="s">
        <v>196</v>
      </c>
      <c r="F412" t="s">
        <v>17</v>
      </c>
      <c r="G412">
        <v>2</v>
      </c>
      <c r="H412" t="s">
        <v>18</v>
      </c>
      <c r="I412" t="s">
        <v>19</v>
      </c>
      <c r="J412">
        <v>27000</v>
      </c>
      <c r="K412" t="s">
        <v>20</v>
      </c>
      <c r="L412">
        <v>0</v>
      </c>
      <c r="M412" t="b">
        <v>1</v>
      </c>
    </row>
    <row r="413" spans="1:13" x14ac:dyDescent="0.35">
      <c r="A413" t="s">
        <v>39</v>
      </c>
      <c r="B413" t="s">
        <v>46</v>
      </c>
      <c r="C413">
        <v>2017</v>
      </c>
      <c r="D413" t="s">
        <v>44</v>
      </c>
      <c r="E413" t="s">
        <v>16</v>
      </c>
      <c r="F413" t="s">
        <v>17</v>
      </c>
      <c r="G413">
        <v>5.3</v>
      </c>
      <c r="H413" t="s">
        <v>18</v>
      </c>
      <c r="I413" t="s">
        <v>19</v>
      </c>
      <c r="J413">
        <v>55000</v>
      </c>
      <c r="K413" t="s">
        <v>20</v>
      </c>
      <c r="L413">
        <v>168000</v>
      </c>
      <c r="M413" t="b">
        <v>0</v>
      </c>
    </row>
    <row r="414" spans="1:13" x14ac:dyDescent="0.35">
      <c r="A414" t="s">
        <v>62</v>
      </c>
      <c r="B414" t="s">
        <v>63</v>
      </c>
      <c r="C414">
        <v>2018</v>
      </c>
      <c r="D414" t="s">
        <v>15</v>
      </c>
      <c r="E414" t="s">
        <v>23</v>
      </c>
      <c r="F414" t="s">
        <v>17</v>
      </c>
      <c r="G414">
        <v>5</v>
      </c>
      <c r="H414" t="s">
        <v>18</v>
      </c>
      <c r="I414" t="s">
        <v>19</v>
      </c>
      <c r="J414">
        <v>26000</v>
      </c>
      <c r="K414" t="s">
        <v>20</v>
      </c>
      <c r="L414">
        <v>170000</v>
      </c>
      <c r="M414" t="b">
        <v>0</v>
      </c>
    </row>
    <row r="415" spans="1:13" x14ac:dyDescent="0.35">
      <c r="A415" t="s">
        <v>174</v>
      </c>
      <c r="B415" t="s">
        <v>204</v>
      </c>
      <c r="C415">
        <v>2016</v>
      </c>
      <c r="D415" t="s">
        <v>44</v>
      </c>
      <c r="E415" t="s">
        <v>23</v>
      </c>
      <c r="F415" t="s">
        <v>17</v>
      </c>
      <c r="G415">
        <v>2</v>
      </c>
      <c r="H415" t="s">
        <v>18</v>
      </c>
      <c r="I415" t="s">
        <v>19</v>
      </c>
      <c r="J415">
        <v>105000</v>
      </c>
      <c r="K415" t="s">
        <v>20</v>
      </c>
      <c r="L415">
        <v>85000</v>
      </c>
      <c r="M415" t="b">
        <v>0</v>
      </c>
    </row>
    <row r="416" spans="1:13" x14ac:dyDescent="0.35">
      <c r="A416" t="s">
        <v>34</v>
      </c>
      <c r="B416" t="s">
        <v>43</v>
      </c>
      <c r="C416">
        <v>2016</v>
      </c>
      <c r="D416" t="s">
        <v>44</v>
      </c>
      <c r="E416" t="s">
        <v>16</v>
      </c>
      <c r="F416" t="s">
        <v>30</v>
      </c>
      <c r="G416">
        <v>2.5</v>
      </c>
      <c r="H416" t="s">
        <v>18</v>
      </c>
      <c r="I416" t="s">
        <v>19</v>
      </c>
      <c r="J416">
        <v>83000</v>
      </c>
      <c r="K416" t="s">
        <v>20</v>
      </c>
      <c r="L416">
        <v>72000</v>
      </c>
      <c r="M416" t="b">
        <v>0</v>
      </c>
    </row>
    <row r="417" spans="1:13" x14ac:dyDescent="0.35">
      <c r="A417" t="s">
        <v>27</v>
      </c>
      <c r="B417" t="s">
        <v>89</v>
      </c>
      <c r="C417">
        <v>2019</v>
      </c>
      <c r="D417" t="s">
        <v>44</v>
      </c>
      <c r="E417" t="s">
        <v>23</v>
      </c>
      <c r="F417" t="s">
        <v>26</v>
      </c>
      <c r="G417">
        <v>2.4</v>
      </c>
      <c r="H417" t="s">
        <v>18</v>
      </c>
      <c r="I417" t="s">
        <v>19</v>
      </c>
      <c r="J417">
        <v>35000</v>
      </c>
      <c r="K417" t="s">
        <v>20</v>
      </c>
      <c r="L417">
        <v>64000</v>
      </c>
      <c r="M417" t="b">
        <v>0</v>
      </c>
    </row>
    <row r="418" spans="1:13" x14ac:dyDescent="0.35">
      <c r="A418" t="s">
        <v>62</v>
      </c>
      <c r="B418" t="s">
        <v>63</v>
      </c>
      <c r="C418">
        <v>2016</v>
      </c>
      <c r="D418" t="s">
        <v>44</v>
      </c>
      <c r="E418" t="s">
        <v>23</v>
      </c>
      <c r="F418" t="s">
        <v>17</v>
      </c>
      <c r="G418">
        <v>5</v>
      </c>
      <c r="H418" t="s">
        <v>18</v>
      </c>
      <c r="I418" t="s">
        <v>19</v>
      </c>
      <c r="J418">
        <v>125000</v>
      </c>
      <c r="K418" t="s">
        <v>20</v>
      </c>
      <c r="L418">
        <v>245000</v>
      </c>
      <c r="M418" t="b">
        <v>0</v>
      </c>
    </row>
    <row r="419" spans="1:13" x14ac:dyDescent="0.35">
      <c r="A419" t="s">
        <v>39</v>
      </c>
      <c r="B419" t="s">
        <v>205</v>
      </c>
      <c r="C419">
        <v>2017</v>
      </c>
      <c r="D419" t="s">
        <v>44</v>
      </c>
      <c r="E419" t="s">
        <v>25</v>
      </c>
      <c r="F419" t="s">
        <v>17</v>
      </c>
      <c r="G419">
        <v>5.3</v>
      </c>
      <c r="H419" t="s">
        <v>18</v>
      </c>
      <c r="I419" t="s">
        <v>19</v>
      </c>
      <c r="J419">
        <v>110000</v>
      </c>
      <c r="K419" t="s">
        <v>20</v>
      </c>
      <c r="L419">
        <v>107000</v>
      </c>
      <c r="M419" t="b">
        <v>0</v>
      </c>
    </row>
    <row r="420" spans="1:13" x14ac:dyDescent="0.35">
      <c r="A420" t="s">
        <v>27</v>
      </c>
      <c r="B420" t="s">
        <v>91</v>
      </c>
      <c r="C420">
        <v>2016</v>
      </c>
      <c r="D420" t="s">
        <v>44</v>
      </c>
      <c r="E420" t="s">
        <v>23</v>
      </c>
      <c r="F420" t="s">
        <v>30</v>
      </c>
      <c r="G420">
        <v>3.3</v>
      </c>
      <c r="H420" t="s">
        <v>18</v>
      </c>
      <c r="I420" t="s">
        <v>19</v>
      </c>
      <c r="J420">
        <v>12000</v>
      </c>
      <c r="K420" t="s">
        <v>20</v>
      </c>
      <c r="L420">
        <v>79000</v>
      </c>
      <c r="M420" t="b">
        <v>0</v>
      </c>
    </row>
    <row r="421" spans="1:13" x14ac:dyDescent="0.35">
      <c r="A421" t="s">
        <v>39</v>
      </c>
      <c r="B421" t="s">
        <v>46</v>
      </c>
      <c r="C421">
        <v>2016</v>
      </c>
      <c r="D421" t="s">
        <v>15</v>
      </c>
      <c r="E421" t="s">
        <v>23</v>
      </c>
      <c r="F421" t="s">
        <v>30</v>
      </c>
      <c r="G421">
        <v>5.3</v>
      </c>
      <c r="H421" t="s">
        <v>18</v>
      </c>
      <c r="I421" t="s">
        <v>19</v>
      </c>
      <c r="J421">
        <v>197000</v>
      </c>
      <c r="K421" t="s">
        <v>20</v>
      </c>
      <c r="L421">
        <v>92000</v>
      </c>
      <c r="M421" t="b">
        <v>0</v>
      </c>
    </row>
    <row r="422" spans="1:13" x14ac:dyDescent="0.35">
      <c r="A422" t="s">
        <v>103</v>
      </c>
      <c r="B422" t="s">
        <v>206</v>
      </c>
      <c r="C422">
        <v>2016</v>
      </c>
      <c r="D422" t="s">
        <v>44</v>
      </c>
      <c r="E422" t="s">
        <v>29</v>
      </c>
      <c r="F422" t="s">
        <v>17</v>
      </c>
      <c r="G422">
        <v>2.4</v>
      </c>
      <c r="H422" t="s">
        <v>18</v>
      </c>
      <c r="I422" t="s">
        <v>19</v>
      </c>
      <c r="J422">
        <v>81000</v>
      </c>
      <c r="K422" t="s">
        <v>20</v>
      </c>
      <c r="L422">
        <v>88000</v>
      </c>
      <c r="M422" t="b">
        <v>0</v>
      </c>
    </row>
    <row r="423" spans="1:13" x14ac:dyDescent="0.35">
      <c r="A423" t="s">
        <v>34</v>
      </c>
      <c r="B423" t="s">
        <v>43</v>
      </c>
      <c r="C423">
        <v>2018</v>
      </c>
      <c r="D423" t="s">
        <v>44</v>
      </c>
      <c r="E423" t="s">
        <v>23</v>
      </c>
      <c r="F423" t="s">
        <v>17</v>
      </c>
      <c r="G423">
        <v>2.5</v>
      </c>
      <c r="H423" t="s">
        <v>18</v>
      </c>
      <c r="I423" t="s">
        <v>19</v>
      </c>
      <c r="J423">
        <v>42000</v>
      </c>
      <c r="K423" t="s">
        <v>20</v>
      </c>
      <c r="L423">
        <v>95000</v>
      </c>
      <c r="M423" t="b">
        <v>0</v>
      </c>
    </row>
    <row r="424" spans="1:13" x14ac:dyDescent="0.35">
      <c r="A424" t="s">
        <v>62</v>
      </c>
      <c r="B424" t="s">
        <v>63</v>
      </c>
      <c r="C424">
        <v>2016</v>
      </c>
      <c r="D424" t="s">
        <v>44</v>
      </c>
      <c r="E424" t="s">
        <v>16</v>
      </c>
      <c r="F424" t="s">
        <v>17</v>
      </c>
      <c r="G424">
        <v>5</v>
      </c>
      <c r="H424" t="s">
        <v>18</v>
      </c>
      <c r="I424" t="s">
        <v>19</v>
      </c>
      <c r="J424">
        <v>120000</v>
      </c>
      <c r="K424" t="s">
        <v>20</v>
      </c>
      <c r="L424">
        <v>235000</v>
      </c>
      <c r="M424" t="b">
        <v>0</v>
      </c>
    </row>
    <row r="425" spans="1:13" x14ac:dyDescent="0.35">
      <c r="A425" t="s">
        <v>21</v>
      </c>
      <c r="B425" t="s">
        <v>207</v>
      </c>
      <c r="C425">
        <v>2018</v>
      </c>
      <c r="D425" t="s">
        <v>44</v>
      </c>
      <c r="E425" t="s">
        <v>23</v>
      </c>
      <c r="F425" t="s">
        <v>30</v>
      </c>
      <c r="G425">
        <v>2.5</v>
      </c>
      <c r="H425" t="s">
        <v>18</v>
      </c>
      <c r="I425" t="s">
        <v>19</v>
      </c>
      <c r="J425">
        <v>48000</v>
      </c>
      <c r="K425" t="s">
        <v>20</v>
      </c>
      <c r="L425">
        <v>68000</v>
      </c>
      <c r="M425" t="b">
        <v>0</v>
      </c>
    </row>
    <row r="426" spans="1:13" x14ac:dyDescent="0.35">
      <c r="A426" t="s">
        <v>174</v>
      </c>
      <c r="B426" t="s">
        <v>208</v>
      </c>
      <c r="C426">
        <v>2016</v>
      </c>
      <c r="D426" t="s">
        <v>44</v>
      </c>
      <c r="E426" t="s">
        <v>23</v>
      </c>
      <c r="F426" t="s">
        <v>17</v>
      </c>
      <c r="G426">
        <v>3</v>
      </c>
      <c r="H426" t="s">
        <v>18</v>
      </c>
      <c r="I426" t="s">
        <v>19</v>
      </c>
      <c r="J426">
        <v>130000</v>
      </c>
      <c r="K426" t="s">
        <v>20</v>
      </c>
      <c r="L426">
        <v>160000</v>
      </c>
      <c r="M426" t="b">
        <v>0</v>
      </c>
    </row>
    <row r="427" spans="1:13" x14ac:dyDescent="0.35">
      <c r="A427" t="s">
        <v>21</v>
      </c>
      <c r="B427" t="s">
        <v>22</v>
      </c>
      <c r="C427">
        <v>2015</v>
      </c>
      <c r="D427" t="s">
        <v>15</v>
      </c>
      <c r="E427" t="s">
        <v>29</v>
      </c>
      <c r="F427" t="s">
        <v>30</v>
      </c>
      <c r="G427">
        <v>4</v>
      </c>
      <c r="H427" t="s">
        <v>18</v>
      </c>
      <c r="I427" t="s">
        <v>19</v>
      </c>
      <c r="J427">
        <v>134000</v>
      </c>
      <c r="K427" t="s">
        <v>20</v>
      </c>
      <c r="L427">
        <v>135000</v>
      </c>
      <c r="M427" t="b">
        <v>0</v>
      </c>
    </row>
    <row r="428" spans="1:13" x14ac:dyDescent="0.35">
      <c r="A428" t="s">
        <v>60</v>
      </c>
      <c r="B428" t="s">
        <v>80</v>
      </c>
      <c r="C428">
        <v>2017</v>
      </c>
      <c r="D428" t="s">
        <v>44</v>
      </c>
      <c r="E428" t="s">
        <v>16</v>
      </c>
      <c r="F428" t="s">
        <v>17</v>
      </c>
      <c r="G428">
        <v>3.5</v>
      </c>
      <c r="H428" t="s">
        <v>18</v>
      </c>
      <c r="I428" t="s">
        <v>19</v>
      </c>
      <c r="J428">
        <v>100000</v>
      </c>
      <c r="K428" t="s">
        <v>20</v>
      </c>
      <c r="L428">
        <v>115000</v>
      </c>
      <c r="M428" t="b">
        <v>0</v>
      </c>
    </row>
    <row r="429" spans="1:13" x14ac:dyDescent="0.35">
      <c r="A429" t="s">
        <v>52</v>
      </c>
      <c r="B429" t="s">
        <v>53</v>
      </c>
      <c r="C429">
        <v>2018</v>
      </c>
      <c r="D429" t="s">
        <v>15</v>
      </c>
      <c r="E429" t="s">
        <v>25</v>
      </c>
      <c r="F429" t="s">
        <v>17</v>
      </c>
      <c r="G429">
        <v>2</v>
      </c>
      <c r="H429" t="s">
        <v>18</v>
      </c>
      <c r="I429" t="s">
        <v>68</v>
      </c>
      <c r="J429">
        <v>59000</v>
      </c>
      <c r="K429" t="s">
        <v>20</v>
      </c>
      <c r="L429">
        <v>85000</v>
      </c>
      <c r="M429" t="b">
        <v>0</v>
      </c>
    </row>
    <row r="430" spans="1:13" x14ac:dyDescent="0.35">
      <c r="A430" t="s">
        <v>60</v>
      </c>
      <c r="B430" t="s">
        <v>80</v>
      </c>
      <c r="C430">
        <v>2017</v>
      </c>
      <c r="D430" t="s">
        <v>44</v>
      </c>
      <c r="E430" t="s">
        <v>23</v>
      </c>
      <c r="F430" t="s">
        <v>17</v>
      </c>
      <c r="G430">
        <v>3.5</v>
      </c>
      <c r="H430" t="s">
        <v>18</v>
      </c>
      <c r="I430" t="s">
        <v>19</v>
      </c>
      <c r="J430">
        <v>85000</v>
      </c>
      <c r="K430" t="s">
        <v>20</v>
      </c>
      <c r="L430">
        <v>141000</v>
      </c>
      <c r="M430" t="b">
        <v>0</v>
      </c>
    </row>
    <row r="431" spans="1:13" x14ac:dyDescent="0.35">
      <c r="A431" t="s">
        <v>60</v>
      </c>
      <c r="B431" t="s">
        <v>80</v>
      </c>
      <c r="C431">
        <v>2017</v>
      </c>
      <c r="D431" t="s">
        <v>44</v>
      </c>
      <c r="E431" t="s">
        <v>23</v>
      </c>
      <c r="F431" t="s">
        <v>17</v>
      </c>
      <c r="G431">
        <v>3.5</v>
      </c>
      <c r="H431" t="s">
        <v>18</v>
      </c>
      <c r="I431" t="s">
        <v>19</v>
      </c>
      <c r="J431">
        <v>75000</v>
      </c>
      <c r="K431" t="s">
        <v>20</v>
      </c>
      <c r="L431">
        <v>141000</v>
      </c>
      <c r="M431" t="b">
        <v>0</v>
      </c>
    </row>
    <row r="432" spans="1:13" x14ac:dyDescent="0.35">
      <c r="A432" t="s">
        <v>39</v>
      </c>
      <c r="B432" t="s">
        <v>40</v>
      </c>
      <c r="C432">
        <v>2019</v>
      </c>
      <c r="D432" t="s">
        <v>44</v>
      </c>
      <c r="E432" t="s">
        <v>16</v>
      </c>
      <c r="F432" t="s">
        <v>26</v>
      </c>
      <c r="G432">
        <v>3.6</v>
      </c>
      <c r="H432" t="s">
        <v>18</v>
      </c>
      <c r="I432" t="s">
        <v>19</v>
      </c>
      <c r="J432">
        <v>85000</v>
      </c>
      <c r="K432" t="s">
        <v>20</v>
      </c>
      <c r="L432">
        <v>68500</v>
      </c>
      <c r="M432" t="b">
        <v>0</v>
      </c>
    </row>
    <row r="433" spans="1:13" x14ac:dyDescent="0.35">
      <c r="A433" t="s">
        <v>209</v>
      </c>
      <c r="B433" t="s">
        <v>210</v>
      </c>
      <c r="C433">
        <v>2008</v>
      </c>
      <c r="D433" t="s">
        <v>44</v>
      </c>
      <c r="E433" t="s">
        <v>23</v>
      </c>
      <c r="F433" t="s">
        <v>17</v>
      </c>
      <c r="G433">
        <v>5.7</v>
      </c>
      <c r="H433" t="s">
        <v>18</v>
      </c>
      <c r="I433" t="s">
        <v>19</v>
      </c>
      <c r="J433">
        <v>532000</v>
      </c>
      <c r="K433" t="s">
        <v>211</v>
      </c>
      <c r="L433">
        <v>35000</v>
      </c>
      <c r="M433" t="b">
        <v>0</v>
      </c>
    </row>
    <row r="434" spans="1:13" x14ac:dyDescent="0.35">
      <c r="A434" t="s">
        <v>34</v>
      </c>
      <c r="B434" t="s">
        <v>124</v>
      </c>
      <c r="C434">
        <v>2020</v>
      </c>
      <c r="D434" t="s">
        <v>15</v>
      </c>
      <c r="E434" t="s">
        <v>29</v>
      </c>
      <c r="F434" t="s">
        <v>26</v>
      </c>
      <c r="G434">
        <v>4</v>
      </c>
      <c r="H434" t="s">
        <v>18</v>
      </c>
      <c r="I434" t="s">
        <v>19</v>
      </c>
      <c r="J434">
        <v>46000</v>
      </c>
      <c r="K434" t="s">
        <v>20</v>
      </c>
      <c r="L434">
        <v>135000</v>
      </c>
      <c r="M434" t="b">
        <v>0</v>
      </c>
    </row>
    <row r="435" spans="1:13" x14ac:dyDescent="0.35">
      <c r="A435" t="s">
        <v>27</v>
      </c>
      <c r="B435" t="s">
        <v>88</v>
      </c>
      <c r="C435">
        <v>2018</v>
      </c>
      <c r="D435" t="s">
        <v>15</v>
      </c>
      <c r="E435" t="s">
        <v>25</v>
      </c>
      <c r="F435" t="s">
        <v>26</v>
      </c>
      <c r="G435">
        <v>1.4</v>
      </c>
      <c r="H435" t="s">
        <v>18</v>
      </c>
      <c r="I435" t="s">
        <v>19</v>
      </c>
      <c r="J435">
        <v>106818</v>
      </c>
      <c r="K435" t="s">
        <v>20</v>
      </c>
      <c r="L435">
        <v>29500</v>
      </c>
      <c r="M435" t="b">
        <v>0</v>
      </c>
    </row>
    <row r="436" spans="1:13" x14ac:dyDescent="0.35">
      <c r="A436" t="s">
        <v>27</v>
      </c>
      <c r="B436" t="s">
        <v>88</v>
      </c>
      <c r="C436">
        <v>2017</v>
      </c>
      <c r="D436" t="s">
        <v>15</v>
      </c>
      <c r="E436" t="s">
        <v>23</v>
      </c>
      <c r="F436" t="s">
        <v>30</v>
      </c>
      <c r="G436">
        <v>1.6</v>
      </c>
      <c r="H436" t="s">
        <v>18</v>
      </c>
      <c r="I436" t="s">
        <v>19</v>
      </c>
      <c r="J436">
        <v>103461</v>
      </c>
      <c r="K436" t="s">
        <v>20</v>
      </c>
      <c r="L436">
        <v>30000</v>
      </c>
      <c r="M436" t="b">
        <v>0</v>
      </c>
    </row>
    <row r="437" spans="1:13" x14ac:dyDescent="0.35">
      <c r="A437" t="s">
        <v>27</v>
      </c>
      <c r="B437" t="s">
        <v>88</v>
      </c>
      <c r="C437">
        <v>2017</v>
      </c>
      <c r="D437" t="s">
        <v>15</v>
      </c>
      <c r="E437" t="s">
        <v>23</v>
      </c>
      <c r="F437" t="s">
        <v>30</v>
      </c>
      <c r="G437">
        <v>1.6</v>
      </c>
      <c r="H437" t="s">
        <v>18</v>
      </c>
      <c r="I437" t="s">
        <v>19</v>
      </c>
      <c r="J437">
        <v>110448</v>
      </c>
      <c r="K437" t="s">
        <v>20</v>
      </c>
      <c r="L437">
        <v>30000</v>
      </c>
      <c r="M437" t="b">
        <v>0</v>
      </c>
    </row>
    <row r="438" spans="1:13" x14ac:dyDescent="0.35">
      <c r="A438" t="s">
        <v>27</v>
      </c>
      <c r="B438" t="s">
        <v>88</v>
      </c>
      <c r="C438">
        <v>2017</v>
      </c>
      <c r="D438" t="s">
        <v>15</v>
      </c>
      <c r="E438" t="s">
        <v>23</v>
      </c>
      <c r="F438" t="s">
        <v>30</v>
      </c>
      <c r="G438">
        <v>1.6</v>
      </c>
      <c r="H438" t="s">
        <v>18</v>
      </c>
      <c r="I438" t="s">
        <v>19</v>
      </c>
      <c r="J438">
        <v>143021</v>
      </c>
      <c r="K438" t="s">
        <v>20</v>
      </c>
      <c r="L438">
        <v>30000</v>
      </c>
      <c r="M438" t="b">
        <v>0</v>
      </c>
    </row>
    <row r="439" spans="1:13" x14ac:dyDescent="0.35">
      <c r="A439" t="s">
        <v>39</v>
      </c>
      <c r="B439" t="s">
        <v>115</v>
      </c>
      <c r="C439">
        <v>2018</v>
      </c>
      <c r="D439" t="s">
        <v>44</v>
      </c>
      <c r="E439" t="s">
        <v>16</v>
      </c>
      <c r="F439" t="s">
        <v>17</v>
      </c>
      <c r="G439">
        <v>5.3</v>
      </c>
      <c r="H439" t="s">
        <v>18</v>
      </c>
      <c r="I439" t="s">
        <v>19</v>
      </c>
      <c r="J439">
        <v>48000</v>
      </c>
      <c r="K439" t="s">
        <v>20</v>
      </c>
      <c r="L439">
        <v>163000</v>
      </c>
      <c r="M439" t="b">
        <v>0</v>
      </c>
    </row>
    <row r="440" spans="1:13" x14ac:dyDescent="0.35">
      <c r="A440" t="s">
        <v>39</v>
      </c>
      <c r="B440" t="s">
        <v>40</v>
      </c>
      <c r="C440">
        <v>2019</v>
      </c>
      <c r="D440" t="s">
        <v>44</v>
      </c>
      <c r="E440" t="s">
        <v>16</v>
      </c>
      <c r="F440" t="s">
        <v>30</v>
      </c>
      <c r="G440">
        <v>3.6</v>
      </c>
      <c r="H440" t="s">
        <v>18</v>
      </c>
      <c r="I440" t="s">
        <v>19</v>
      </c>
      <c r="J440">
        <v>85000</v>
      </c>
      <c r="K440" t="s">
        <v>20</v>
      </c>
      <c r="L440">
        <v>73000</v>
      </c>
      <c r="M440" t="b">
        <v>0</v>
      </c>
    </row>
    <row r="441" spans="1:13" x14ac:dyDescent="0.35">
      <c r="A441" t="s">
        <v>31</v>
      </c>
      <c r="B441" t="s">
        <v>157</v>
      </c>
      <c r="C441">
        <v>2016</v>
      </c>
      <c r="D441" t="s">
        <v>44</v>
      </c>
      <c r="E441" t="s">
        <v>16</v>
      </c>
      <c r="F441" t="s">
        <v>17</v>
      </c>
      <c r="G441">
        <v>3.5</v>
      </c>
      <c r="H441" t="s">
        <v>18</v>
      </c>
      <c r="I441" t="s">
        <v>19</v>
      </c>
      <c r="J441">
        <v>80000</v>
      </c>
      <c r="K441" t="s">
        <v>20</v>
      </c>
      <c r="L441">
        <v>72000</v>
      </c>
      <c r="M441" t="b">
        <v>0</v>
      </c>
    </row>
    <row r="442" spans="1:13" x14ac:dyDescent="0.35">
      <c r="A442" t="s">
        <v>21</v>
      </c>
      <c r="B442" t="s">
        <v>207</v>
      </c>
      <c r="C442">
        <v>2019</v>
      </c>
      <c r="D442" t="s">
        <v>44</v>
      </c>
      <c r="E442" t="s">
        <v>23</v>
      </c>
      <c r="F442" t="s">
        <v>17</v>
      </c>
      <c r="G442">
        <v>2.5</v>
      </c>
      <c r="H442" t="s">
        <v>18</v>
      </c>
      <c r="I442" t="s">
        <v>19</v>
      </c>
      <c r="J442">
        <v>1000</v>
      </c>
      <c r="K442" t="s">
        <v>20</v>
      </c>
      <c r="L442">
        <v>115000</v>
      </c>
      <c r="M442" t="b">
        <v>0</v>
      </c>
    </row>
    <row r="443" spans="1:13" x14ac:dyDescent="0.35">
      <c r="A443" t="s">
        <v>85</v>
      </c>
      <c r="B443" t="s">
        <v>87</v>
      </c>
      <c r="C443">
        <v>2017</v>
      </c>
      <c r="D443" t="s">
        <v>44</v>
      </c>
      <c r="E443" t="s">
        <v>16</v>
      </c>
      <c r="F443" t="s">
        <v>17</v>
      </c>
      <c r="G443">
        <v>3.8</v>
      </c>
      <c r="H443" t="s">
        <v>18</v>
      </c>
      <c r="I443" t="s">
        <v>19</v>
      </c>
      <c r="J443">
        <v>66000</v>
      </c>
      <c r="K443" t="s">
        <v>20</v>
      </c>
      <c r="L443">
        <v>119000</v>
      </c>
      <c r="M443" t="b">
        <v>0</v>
      </c>
    </row>
    <row r="444" spans="1:13" x14ac:dyDescent="0.35">
      <c r="A444" t="s">
        <v>48</v>
      </c>
      <c r="B444" t="s">
        <v>106</v>
      </c>
      <c r="C444">
        <v>2015</v>
      </c>
      <c r="D444" t="s">
        <v>44</v>
      </c>
      <c r="E444" t="s">
        <v>29</v>
      </c>
      <c r="F444" t="s">
        <v>17</v>
      </c>
      <c r="G444">
        <v>3</v>
      </c>
      <c r="H444" t="s">
        <v>18</v>
      </c>
      <c r="I444" t="s">
        <v>19</v>
      </c>
      <c r="J444">
        <v>53000</v>
      </c>
      <c r="K444" t="s">
        <v>20</v>
      </c>
      <c r="L444">
        <v>260000</v>
      </c>
      <c r="M444" t="b">
        <v>0</v>
      </c>
    </row>
    <row r="445" spans="1:13" x14ac:dyDescent="0.35">
      <c r="A445" t="s">
        <v>48</v>
      </c>
      <c r="B445" t="s">
        <v>149</v>
      </c>
      <c r="C445">
        <v>2017</v>
      </c>
      <c r="D445" t="s">
        <v>44</v>
      </c>
      <c r="E445" t="s">
        <v>23</v>
      </c>
      <c r="F445" t="s">
        <v>17</v>
      </c>
      <c r="G445">
        <v>2</v>
      </c>
      <c r="H445" t="s">
        <v>18</v>
      </c>
      <c r="I445" t="s">
        <v>19</v>
      </c>
      <c r="J445">
        <v>120000</v>
      </c>
      <c r="K445" t="s">
        <v>20</v>
      </c>
      <c r="L445">
        <v>143000</v>
      </c>
      <c r="M445" t="b">
        <v>0</v>
      </c>
    </row>
    <row r="446" spans="1:13" x14ac:dyDescent="0.35">
      <c r="A446" t="s">
        <v>34</v>
      </c>
      <c r="B446" t="s">
        <v>162</v>
      </c>
      <c r="C446">
        <v>1999</v>
      </c>
      <c r="D446" t="s">
        <v>44</v>
      </c>
      <c r="E446" t="s">
        <v>23</v>
      </c>
      <c r="F446" t="s">
        <v>17</v>
      </c>
      <c r="G446">
        <v>4.5</v>
      </c>
      <c r="H446" t="s">
        <v>18</v>
      </c>
      <c r="I446" t="s">
        <v>68</v>
      </c>
      <c r="J446">
        <v>500000</v>
      </c>
      <c r="K446" t="s">
        <v>20</v>
      </c>
      <c r="L446">
        <v>0</v>
      </c>
      <c r="M446" t="b">
        <v>1</v>
      </c>
    </row>
    <row r="447" spans="1:13" x14ac:dyDescent="0.35">
      <c r="A447" t="s">
        <v>48</v>
      </c>
      <c r="B447" t="s">
        <v>50</v>
      </c>
      <c r="C447">
        <v>2016</v>
      </c>
      <c r="D447" t="s">
        <v>44</v>
      </c>
      <c r="E447" t="s">
        <v>23</v>
      </c>
      <c r="F447" t="s">
        <v>17</v>
      </c>
      <c r="G447">
        <v>2</v>
      </c>
      <c r="H447" t="s">
        <v>18</v>
      </c>
      <c r="I447" t="s">
        <v>19</v>
      </c>
      <c r="J447">
        <v>120000</v>
      </c>
      <c r="K447" t="s">
        <v>20</v>
      </c>
      <c r="L447">
        <v>135000</v>
      </c>
      <c r="M447" t="b">
        <v>0</v>
      </c>
    </row>
    <row r="448" spans="1:13" x14ac:dyDescent="0.35">
      <c r="A448" t="s">
        <v>62</v>
      </c>
      <c r="B448" t="s">
        <v>63</v>
      </c>
      <c r="C448">
        <v>2016</v>
      </c>
      <c r="D448" t="s">
        <v>44</v>
      </c>
      <c r="E448" t="s">
        <v>29</v>
      </c>
      <c r="F448" t="s">
        <v>17</v>
      </c>
      <c r="G448">
        <v>5</v>
      </c>
      <c r="H448" t="s">
        <v>18</v>
      </c>
      <c r="I448" t="s">
        <v>19</v>
      </c>
      <c r="J448">
        <v>58000</v>
      </c>
      <c r="K448" t="s">
        <v>20</v>
      </c>
      <c r="L448">
        <v>250000</v>
      </c>
      <c r="M448" t="b">
        <v>0</v>
      </c>
    </row>
    <row r="449" spans="1:13" x14ac:dyDescent="0.35">
      <c r="A449" t="s">
        <v>60</v>
      </c>
      <c r="B449" t="s">
        <v>61</v>
      </c>
      <c r="C449">
        <v>2017</v>
      </c>
      <c r="D449" t="s">
        <v>44</v>
      </c>
      <c r="E449" t="s">
        <v>16</v>
      </c>
      <c r="F449" t="s">
        <v>17</v>
      </c>
      <c r="G449">
        <v>3.5</v>
      </c>
      <c r="H449" t="s">
        <v>18</v>
      </c>
      <c r="I449" t="s">
        <v>19</v>
      </c>
      <c r="J449">
        <v>59000</v>
      </c>
      <c r="K449" t="s">
        <v>20</v>
      </c>
      <c r="L449">
        <v>188000</v>
      </c>
      <c r="M449" t="b">
        <v>0</v>
      </c>
    </row>
    <row r="450" spans="1:13" x14ac:dyDescent="0.35">
      <c r="A450" t="s">
        <v>27</v>
      </c>
      <c r="B450" t="s">
        <v>89</v>
      </c>
      <c r="C450">
        <v>2019</v>
      </c>
      <c r="D450" t="s">
        <v>44</v>
      </c>
      <c r="E450" t="s">
        <v>23</v>
      </c>
      <c r="F450" t="s">
        <v>30</v>
      </c>
      <c r="G450">
        <v>2.4</v>
      </c>
      <c r="H450" t="s">
        <v>18</v>
      </c>
      <c r="I450" t="s">
        <v>19</v>
      </c>
      <c r="J450">
        <v>28000</v>
      </c>
      <c r="K450" t="s">
        <v>20</v>
      </c>
      <c r="L450">
        <v>68000</v>
      </c>
      <c r="M450" t="b">
        <v>0</v>
      </c>
    </row>
    <row r="451" spans="1:13" x14ac:dyDescent="0.35">
      <c r="A451" t="s">
        <v>48</v>
      </c>
      <c r="B451" t="s">
        <v>106</v>
      </c>
      <c r="C451">
        <v>2019</v>
      </c>
      <c r="D451" t="s">
        <v>44</v>
      </c>
      <c r="E451" t="s">
        <v>16</v>
      </c>
      <c r="F451" t="s">
        <v>17</v>
      </c>
      <c r="G451">
        <v>3</v>
      </c>
      <c r="H451" t="s">
        <v>18</v>
      </c>
      <c r="I451" t="s">
        <v>19</v>
      </c>
      <c r="J451">
        <v>6000</v>
      </c>
      <c r="K451" t="s">
        <v>20</v>
      </c>
      <c r="L451">
        <v>470000</v>
      </c>
      <c r="M451" t="b">
        <v>0</v>
      </c>
    </row>
    <row r="452" spans="1:13" x14ac:dyDescent="0.35">
      <c r="A452" t="s">
        <v>27</v>
      </c>
      <c r="B452" t="s">
        <v>91</v>
      </c>
      <c r="C452">
        <v>2015</v>
      </c>
      <c r="D452" t="s">
        <v>44</v>
      </c>
      <c r="E452" t="s">
        <v>25</v>
      </c>
      <c r="F452" t="s">
        <v>17</v>
      </c>
      <c r="G452">
        <v>3.3</v>
      </c>
      <c r="H452" t="s">
        <v>18</v>
      </c>
      <c r="I452" t="s">
        <v>19</v>
      </c>
      <c r="J452">
        <v>350000</v>
      </c>
      <c r="K452" t="s">
        <v>20</v>
      </c>
      <c r="L452">
        <v>52000</v>
      </c>
      <c r="M452" t="b">
        <v>0</v>
      </c>
    </row>
    <row r="453" spans="1:13" x14ac:dyDescent="0.35">
      <c r="A453" t="s">
        <v>60</v>
      </c>
      <c r="B453" t="s">
        <v>90</v>
      </c>
      <c r="C453">
        <v>2015</v>
      </c>
      <c r="D453" t="s">
        <v>15</v>
      </c>
      <c r="E453" t="s">
        <v>23</v>
      </c>
      <c r="F453" t="s">
        <v>17</v>
      </c>
      <c r="G453">
        <v>5.7</v>
      </c>
      <c r="H453" t="s">
        <v>18</v>
      </c>
      <c r="I453" t="s">
        <v>19</v>
      </c>
      <c r="J453">
        <v>94000</v>
      </c>
      <c r="K453" t="s">
        <v>20</v>
      </c>
      <c r="L453">
        <v>238000</v>
      </c>
      <c r="M453" t="b">
        <v>0</v>
      </c>
    </row>
    <row r="454" spans="1:13" x14ac:dyDescent="0.35">
      <c r="A454" t="s">
        <v>39</v>
      </c>
      <c r="B454" t="s">
        <v>46</v>
      </c>
      <c r="C454">
        <v>2010</v>
      </c>
      <c r="D454" t="s">
        <v>15</v>
      </c>
      <c r="E454" t="s">
        <v>38</v>
      </c>
      <c r="F454" t="s">
        <v>17</v>
      </c>
      <c r="G454">
        <v>5.3</v>
      </c>
      <c r="H454" t="s">
        <v>18</v>
      </c>
      <c r="I454" t="s">
        <v>19</v>
      </c>
      <c r="J454">
        <v>292000</v>
      </c>
      <c r="K454" t="s">
        <v>20</v>
      </c>
      <c r="L454">
        <v>55000</v>
      </c>
      <c r="M454" t="b">
        <v>0</v>
      </c>
    </row>
    <row r="455" spans="1:13" x14ac:dyDescent="0.35">
      <c r="A455" t="s">
        <v>39</v>
      </c>
      <c r="B455" t="s">
        <v>115</v>
      </c>
      <c r="C455">
        <v>2018</v>
      </c>
      <c r="D455" t="s">
        <v>44</v>
      </c>
      <c r="E455" t="s">
        <v>16</v>
      </c>
      <c r="F455" t="s">
        <v>30</v>
      </c>
      <c r="G455">
        <v>5.3</v>
      </c>
      <c r="H455" t="s">
        <v>18</v>
      </c>
      <c r="I455" t="s">
        <v>19</v>
      </c>
      <c r="J455">
        <v>58000</v>
      </c>
      <c r="K455" t="s">
        <v>20</v>
      </c>
      <c r="L455">
        <v>170000</v>
      </c>
      <c r="M455" t="b">
        <v>0</v>
      </c>
    </row>
    <row r="456" spans="1:13" x14ac:dyDescent="0.35">
      <c r="A456" t="s">
        <v>82</v>
      </c>
      <c r="B456" t="s">
        <v>105</v>
      </c>
      <c r="C456">
        <v>2018</v>
      </c>
      <c r="D456" t="s">
        <v>44</v>
      </c>
      <c r="E456" t="s">
        <v>23</v>
      </c>
      <c r="F456" t="s">
        <v>26</v>
      </c>
      <c r="G456">
        <v>2.4</v>
      </c>
      <c r="H456" t="s">
        <v>18</v>
      </c>
      <c r="I456" t="s">
        <v>19</v>
      </c>
      <c r="J456">
        <v>48000</v>
      </c>
      <c r="K456" t="s">
        <v>20</v>
      </c>
      <c r="L456">
        <v>67000</v>
      </c>
      <c r="M456" t="b">
        <v>0</v>
      </c>
    </row>
    <row r="457" spans="1:13" x14ac:dyDescent="0.35">
      <c r="A457" t="s">
        <v>103</v>
      </c>
      <c r="B457" t="s">
        <v>212</v>
      </c>
      <c r="C457">
        <v>2017</v>
      </c>
      <c r="D457" t="s">
        <v>44</v>
      </c>
      <c r="E457" t="s">
        <v>213</v>
      </c>
      <c r="F457" t="s">
        <v>17</v>
      </c>
      <c r="G457">
        <v>3.6</v>
      </c>
      <c r="H457" t="s">
        <v>18</v>
      </c>
      <c r="I457" t="s">
        <v>19</v>
      </c>
      <c r="J457">
        <v>42000</v>
      </c>
      <c r="K457" t="s">
        <v>20</v>
      </c>
      <c r="L457">
        <v>110000</v>
      </c>
      <c r="M457" t="b">
        <v>0</v>
      </c>
    </row>
    <row r="458" spans="1:13" x14ac:dyDescent="0.35">
      <c r="A458" t="s">
        <v>48</v>
      </c>
      <c r="B458" t="s">
        <v>49</v>
      </c>
      <c r="C458">
        <v>2019</v>
      </c>
      <c r="D458" t="s">
        <v>44</v>
      </c>
      <c r="E458" t="s">
        <v>23</v>
      </c>
      <c r="F458" t="s">
        <v>17</v>
      </c>
      <c r="G458">
        <v>2</v>
      </c>
      <c r="H458" t="s">
        <v>18</v>
      </c>
      <c r="I458" t="s">
        <v>19</v>
      </c>
      <c r="J458">
        <v>28000</v>
      </c>
      <c r="K458" t="s">
        <v>20</v>
      </c>
      <c r="L458">
        <v>149000</v>
      </c>
      <c r="M458" t="b">
        <v>0</v>
      </c>
    </row>
    <row r="459" spans="1:13" x14ac:dyDescent="0.35">
      <c r="A459" t="s">
        <v>36</v>
      </c>
      <c r="B459" t="s">
        <v>37</v>
      </c>
      <c r="C459">
        <v>2016</v>
      </c>
      <c r="D459" t="s">
        <v>44</v>
      </c>
      <c r="E459" t="s">
        <v>38</v>
      </c>
      <c r="F459" t="s">
        <v>26</v>
      </c>
      <c r="G459">
        <v>5.3</v>
      </c>
      <c r="H459" t="s">
        <v>18</v>
      </c>
      <c r="I459" t="s">
        <v>19</v>
      </c>
      <c r="J459">
        <v>88000</v>
      </c>
      <c r="K459" t="s">
        <v>20</v>
      </c>
      <c r="L459">
        <v>141000</v>
      </c>
      <c r="M459" t="b">
        <v>0</v>
      </c>
    </row>
    <row r="460" spans="1:13" x14ac:dyDescent="0.35">
      <c r="A460" t="s">
        <v>76</v>
      </c>
      <c r="B460" t="s">
        <v>77</v>
      </c>
      <c r="C460">
        <v>2016</v>
      </c>
      <c r="D460" t="s">
        <v>44</v>
      </c>
      <c r="E460" t="s">
        <v>23</v>
      </c>
      <c r="F460" t="s">
        <v>17</v>
      </c>
      <c r="G460">
        <v>5.4</v>
      </c>
      <c r="H460" t="s">
        <v>18</v>
      </c>
      <c r="I460" t="s">
        <v>19</v>
      </c>
      <c r="J460">
        <v>81000</v>
      </c>
      <c r="K460" t="s">
        <v>20</v>
      </c>
      <c r="L460">
        <v>88000</v>
      </c>
      <c r="M460" t="b">
        <v>0</v>
      </c>
    </row>
    <row r="461" spans="1:13" x14ac:dyDescent="0.35">
      <c r="A461" t="s">
        <v>27</v>
      </c>
      <c r="B461" t="s">
        <v>89</v>
      </c>
      <c r="C461">
        <v>2016</v>
      </c>
      <c r="D461" t="s">
        <v>44</v>
      </c>
      <c r="E461" t="s">
        <v>23</v>
      </c>
      <c r="F461" t="s">
        <v>17</v>
      </c>
      <c r="G461">
        <v>2.4</v>
      </c>
      <c r="H461" t="s">
        <v>18</v>
      </c>
      <c r="I461" t="s">
        <v>19</v>
      </c>
      <c r="J461">
        <v>38000</v>
      </c>
      <c r="K461" t="s">
        <v>20</v>
      </c>
      <c r="L461">
        <v>63000</v>
      </c>
      <c r="M461" t="b">
        <v>0</v>
      </c>
    </row>
    <row r="462" spans="1:13" x14ac:dyDescent="0.35">
      <c r="A462" t="s">
        <v>60</v>
      </c>
      <c r="B462" t="s">
        <v>80</v>
      </c>
      <c r="C462">
        <v>2015</v>
      </c>
      <c r="D462" t="s">
        <v>44</v>
      </c>
      <c r="E462" t="s">
        <v>16</v>
      </c>
      <c r="F462" t="s">
        <v>30</v>
      </c>
      <c r="G462">
        <v>3.5</v>
      </c>
      <c r="H462" t="s">
        <v>18</v>
      </c>
      <c r="I462" t="s">
        <v>19</v>
      </c>
      <c r="J462">
        <v>104000</v>
      </c>
      <c r="K462" t="s">
        <v>20</v>
      </c>
      <c r="L462">
        <v>105000</v>
      </c>
      <c r="M462" t="b">
        <v>0</v>
      </c>
    </row>
    <row r="463" spans="1:13" x14ac:dyDescent="0.35">
      <c r="A463" t="s">
        <v>48</v>
      </c>
      <c r="B463" t="s">
        <v>214</v>
      </c>
      <c r="C463">
        <v>2015</v>
      </c>
      <c r="D463" t="s">
        <v>15</v>
      </c>
      <c r="E463" t="s">
        <v>23</v>
      </c>
      <c r="F463" t="s">
        <v>17</v>
      </c>
      <c r="G463">
        <v>8.8000000000000007</v>
      </c>
      <c r="H463" t="s">
        <v>18</v>
      </c>
      <c r="I463" t="s">
        <v>19</v>
      </c>
      <c r="J463">
        <v>213000</v>
      </c>
      <c r="K463" t="s">
        <v>20</v>
      </c>
      <c r="L463">
        <v>240000</v>
      </c>
      <c r="M463" t="b">
        <v>0</v>
      </c>
    </row>
    <row r="464" spans="1:13" x14ac:dyDescent="0.35">
      <c r="A464" t="s">
        <v>39</v>
      </c>
      <c r="B464" t="s">
        <v>40</v>
      </c>
      <c r="C464">
        <v>2014</v>
      </c>
      <c r="D464" t="s">
        <v>15</v>
      </c>
      <c r="E464" t="s">
        <v>16</v>
      </c>
      <c r="F464" t="s">
        <v>30</v>
      </c>
      <c r="G464">
        <v>3.6</v>
      </c>
      <c r="H464" t="s">
        <v>18</v>
      </c>
      <c r="I464" t="s">
        <v>19</v>
      </c>
      <c r="J464">
        <v>189000</v>
      </c>
      <c r="K464" t="s">
        <v>45</v>
      </c>
      <c r="L464">
        <v>40000</v>
      </c>
      <c r="M464" t="b">
        <v>0</v>
      </c>
    </row>
    <row r="465" spans="1:13" x14ac:dyDescent="0.35">
      <c r="A465" t="s">
        <v>27</v>
      </c>
      <c r="B465" t="s">
        <v>88</v>
      </c>
      <c r="C465">
        <v>2017</v>
      </c>
      <c r="D465" t="s">
        <v>15</v>
      </c>
      <c r="E465" t="s">
        <v>23</v>
      </c>
      <c r="F465" t="s">
        <v>30</v>
      </c>
      <c r="G465">
        <v>1.6</v>
      </c>
      <c r="H465" t="s">
        <v>18</v>
      </c>
      <c r="I465" t="s">
        <v>19</v>
      </c>
      <c r="J465">
        <v>173700</v>
      </c>
      <c r="K465" t="s">
        <v>20</v>
      </c>
      <c r="L465">
        <v>30000</v>
      </c>
      <c r="M465" t="b">
        <v>0</v>
      </c>
    </row>
    <row r="466" spans="1:13" x14ac:dyDescent="0.35">
      <c r="A466" t="s">
        <v>27</v>
      </c>
      <c r="B466" t="s">
        <v>88</v>
      </c>
      <c r="C466">
        <v>2017</v>
      </c>
      <c r="D466" t="s">
        <v>15</v>
      </c>
      <c r="E466" t="s">
        <v>23</v>
      </c>
      <c r="F466" t="s">
        <v>30</v>
      </c>
      <c r="G466">
        <v>1.6</v>
      </c>
      <c r="H466" t="s">
        <v>18</v>
      </c>
      <c r="I466" t="s">
        <v>19</v>
      </c>
      <c r="J466">
        <v>207135</v>
      </c>
      <c r="K466" t="s">
        <v>20</v>
      </c>
      <c r="L466">
        <v>30000</v>
      </c>
      <c r="M466" t="b">
        <v>0</v>
      </c>
    </row>
    <row r="467" spans="1:13" x14ac:dyDescent="0.35">
      <c r="A467" t="s">
        <v>27</v>
      </c>
      <c r="B467" t="s">
        <v>88</v>
      </c>
      <c r="C467">
        <v>2017</v>
      </c>
      <c r="D467" t="s">
        <v>15</v>
      </c>
      <c r="E467" t="s">
        <v>23</v>
      </c>
      <c r="F467" t="s">
        <v>30</v>
      </c>
      <c r="G467">
        <v>1.6</v>
      </c>
      <c r="H467" t="s">
        <v>18</v>
      </c>
      <c r="I467" t="s">
        <v>19</v>
      </c>
      <c r="J467">
        <v>114250</v>
      </c>
      <c r="K467" t="s">
        <v>20</v>
      </c>
      <c r="L467">
        <v>30000</v>
      </c>
      <c r="M467" t="b">
        <v>0</v>
      </c>
    </row>
    <row r="468" spans="1:13" x14ac:dyDescent="0.35">
      <c r="A468" t="s">
        <v>27</v>
      </c>
      <c r="B468" t="s">
        <v>88</v>
      </c>
      <c r="C468">
        <v>2017</v>
      </c>
      <c r="D468" t="s">
        <v>15</v>
      </c>
      <c r="E468" t="s">
        <v>23</v>
      </c>
      <c r="F468" t="s">
        <v>30</v>
      </c>
      <c r="G468">
        <v>1.6</v>
      </c>
      <c r="H468" t="s">
        <v>18</v>
      </c>
      <c r="I468" t="s">
        <v>19</v>
      </c>
      <c r="J468">
        <v>197990</v>
      </c>
      <c r="K468" t="s">
        <v>20</v>
      </c>
      <c r="L468">
        <v>30000</v>
      </c>
      <c r="M468" t="b">
        <v>0</v>
      </c>
    </row>
    <row r="469" spans="1:13" x14ac:dyDescent="0.35">
      <c r="A469" t="s">
        <v>95</v>
      </c>
      <c r="B469" t="s">
        <v>215</v>
      </c>
      <c r="C469">
        <v>2017</v>
      </c>
      <c r="D469" t="s">
        <v>44</v>
      </c>
      <c r="E469" t="s">
        <v>23</v>
      </c>
      <c r="F469" t="s">
        <v>17</v>
      </c>
      <c r="G469">
        <v>3.6</v>
      </c>
      <c r="H469" t="s">
        <v>18</v>
      </c>
      <c r="I469" t="s">
        <v>19</v>
      </c>
      <c r="J469">
        <v>91000</v>
      </c>
      <c r="K469" t="s">
        <v>20</v>
      </c>
      <c r="L469">
        <v>130000</v>
      </c>
      <c r="M469" t="b">
        <v>0</v>
      </c>
    </row>
    <row r="470" spans="1:13" x14ac:dyDescent="0.35">
      <c r="A470" t="s">
        <v>103</v>
      </c>
      <c r="B470" t="s">
        <v>212</v>
      </c>
      <c r="C470">
        <v>2018</v>
      </c>
      <c r="D470" t="s">
        <v>44</v>
      </c>
      <c r="E470" t="s">
        <v>216</v>
      </c>
      <c r="F470" t="s">
        <v>26</v>
      </c>
      <c r="G470">
        <v>3.6</v>
      </c>
      <c r="H470" t="s">
        <v>18</v>
      </c>
      <c r="I470" t="s">
        <v>68</v>
      </c>
      <c r="J470">
        <v>40000</v>
      </c>
      <c r="K470" t="s">
        <v>20</v>
      </c>
      <c r="L470">
        <v>115000</v>
      </c>
      <c r="M470" t="b">
        <v>0</v>
      </c>
    </row>
    <row r="471" spans="1:13" x14ac:dyDescent="0.35">
      <c r="A471" t="s">
        <v>36</v>
      </c>
      <c r="B471" t="s">
        <v>200</v>
      </c>
      <c r="C471">
        <v>2016</v>
      </c>
      <c r="D471" t="s">
        <v>15</v>
      </c>
      <c r="E471" t="s">
        <v>16</v>
      </c>
      <c r="F471" t="s">
        <v>30</v>
      </c>
      <c r="G471">
        <v>3.6</v>
      </c>
      <c r="H471" t="s">
        <v>18</v>
      </c>
      <c r="I471" t="s">
        <v>19</v>
      </c>
      <c r="J471">
        <v>148000</v>
      </c>
      <c r="K471" t="s">
        <v>20</v>
      </c>
      <c r="L471">
        <v>70000</v>
      </c>
      <c r="M471" t="b">
        <v>0</v>
      </c>
    </row>
    <row r="472" spans="1:13" x14ac:dyDescent="0.35">
      <c r="A472" t="s">
        <v>36</v>
      </c>
      <c r="B472" t="s">
        <v>37</v>
      </c>
      <c r="C472">
        <v>2016</v>
      </c>
      <c r="D472" t="s">
        <v>44</v>
      </c>
      <c r="E472" t="s">
        <v>16</v>
      </c>
      <c r="F472" t="s">
        <v>17</v>
      </c>
      <c r="G472">
        <v>5.3</v>
      </c>
      <c r="H472" t="s">
        <v>18</v>
      </c>
      <c r="I472" t="s">
        <v>19</v>
      </c>
      <c r="J472">
        <v>55000</v>
      </c>
      <c r="K472" t="s">
        <v>20</v>
      </c>
      <c r="L472">
        <v>175000</v>
      </c>
      <c r="M472" t="b">
        <v>0</v>
      </c>
    </row>
    <row r="473" spans="1:13" x14ac:dyDescent="0.35">
      <c r="A473" t="s">
        <v>39</v>
      </c>
      <c r="B473" t="s">
        <v>217</v>
      </c>
      <c r="C473">
        <v>2016</v>
      </c>
      <c r="D473" t="s">
        <v>44</v>
      </c>
      <c r="E473" t="s">
        <v>23</v>
      </c>
      <c r="F473" t="s">
        <v>30</v>
      </c>
      <c r="G473">
        <v>1.8</v>
      </c>
      <c r="H473" t="s">
        <v>18</v>
      </c>
      <c r="I473" t="s">
        <v>19</v>
      </c>
      <c r="J473">
        <v>52000</v>
      </c>
      <c r="K473" t="s">
        <v>20</v>
      </c>
      <c r="L473">
        <v>45000</v>
      </c>
      <c r="M473" t="b">
        <v>0</v>
      </c>
    </row>
    <row r="474" spans="1:13" x14ac:dyDescent="0.35">
      <c r="A474" t="s">
        <v>48</v>
      </c>
      <c r="B474" t="s">
        <v>168</v>
      </c>
      <c r="C474">
        <v>2018</v>
      </c>
      <c r="D474" t="s">
        <v>44</v>
      </c>
      <c r="E474" t="s">
        <v>23</v>
      </c>
      <c r="F474" t="s">
        <v>17</v>
      </c>
      <c r="G474">
        <v>2</v>
      </c>
      <c r="H474" t="s">
        <v>18</v>
      </c>
      <c r="I474" t="s">
        <v>19</v>
      </c>
      <c r="J474">
        <v>51000</v>
      </c>
      <c r="K474" t="s">
        <v>20</v>
      </c>
      <c r="L474">
        <v>185000</v>
      </c>
      <c r="M474" t="b">
        <v>0</v>
      </c>
    </row>
    <row r="475" spans="1:13" x14ac:dyDescent="0.35">
      <c r="A475" t="s">
        <v>82</v>
      </c>
      <c r="B475" t="s">
        <v>105</v>
      </c>
      <c r="C475">
        <v>2015</v>
      </c>
      <c r="D475" t="s">
        <v>44</v>
      </c>
      <c r="E475" t="s">
        <v>23</v>
      </c>
      <c r="F475" t="s">
        <v>17</v>
      </c>
      <c r="G475">
        <v>2.4</v>
      </c>
      <c r="H475" t="s">
        <v>18</v>
      </c>
      <c r="I475" t="s">
        <v>19</v>
      </c>
      <c r="J475">
        <v>79680</v>
      </c>
      <c r="K475" t="s">
        <v>20</v>
      </c>
      <c r="L475">
        <v>49000</v>
      </c>
      <c r="M475" t="b">
        <v>0</v>
      </c>
    </row>
    <row r="476" spans="1:13" x14ac:dyDescent="0.35">
      <c r="A476" t="s">
        <v>82</v>
      </c>
      <c r="B476" t="s">
        <v>83</v>
      </c>
      <c r="C476">
        <v>2018</v>
      </c>
      <c r="D476" t="s">
        <v>44</v>
      </c>
      <c r="E476" t="s">
        <v>25</v>
      </c>
      <c r="F476" t="s">
        <v>17</v>
      </c>
      <c r="G476">
        <v>3.3</v>
      </c>
      <c r="H476" t="s">
        <v>18</v>
      </c>
      <c r="I476" t="s">
        <v>19</v>
      </c>
      <c r="J476">
        <v>69000</v>
      </c>
      <c r="K476" t="s">
        <v>20</v>
      </c>
      <c r="L476">
        <v>95000</v>
      </c>
      <c r="M476" t="b">
        <v>0</v>
      </c>
    </row>
    <row r="477" spans="1:13" x14ac:dyDescent="0.35">
      <c r="A477" t="s">
        <v>36</v>
      </c>
      <c r="B477" t="s">
        <v>37</v>
      </c>
      <c r="C477">
        <v>2016</v>
      </c>
      <c r="D477" t="s">
        <v>44</v>
      </c>
      <c r="E477" t="s">
        <v>16</v>
      </c>
      <c r="F477" t="s">
        <v>17</v>
      </c>
      <c r="G477">
        <v>5.3</v>
      </c>
      <c r="H477" t="s">
        <v>18</v>
      </c>
      <c r="I477" t="s">
        <v>19</v>
      </c>
      <c r="J477">
        <v>61000</v>
      </c>
      <c r="K477" t="s">
        <v>20</v>
      </c>
      <c r="L477">
        <v>165000</v>
      </c>
      <c r="M477" t="b">
        <v>0</v>
      </c>
    </row>
    <row r="478" spans="1:13" x14ac:dyDescent="0.35">
      <c r="A478" t="s">
        <v>36</v>
      </c>
      <c r="B478" t="s">
        <v>146</v>
      </c>
      <c r="C478">
        <v>2011</v>
      </c>
      <c r="D478" t="s">
        <v>15</v>
      </c>
      <c r="E478" t="s">
        <v>23</v>
      </c>
      <c r="F478" t="s">
        <v>26</v>
      </c>
      <c r="G478">
        <v>5.3</v>
      </c>
      <c r="H478" t="s">
        <v>18</v>
      </c>
      <c r="I478" t="s">
        <v>19</v>
      </c>
      <c r="J478">
        <v>231000</v>
      </c>
      <c r="K478" t="s">
        <v>20</v>
      </c>
      <c r="L478">
        <v>45000</v>
      </c>
      <c r="M478" t="b">
        <v>0</v>
      </c>
    </row>
    <row r="479" spans="1:13" x14ac:dyDescent="0.35">
      <c r="A479" t="s">
        <v>76</v>
      </c>
      <c r="B479" t="s">
        <v>125</v>
      </c>
      <c r="C479">
        <v>2016</v>
      </c>
      <c r="D479" t="s">
        <v>44</v>
      </c>
      <c r="E479" t="s">
        <v>25</v>
      </c>
      <c r="F479" t="s">
        <v>17</v>
      </c>
      <c r="G479">
        <v>3.5</v>
      </c>
      <c r="H479" t="s">
        <v>18</v>
      </c>
      <c r="I479" t="s">
        <v>19</v>
      </c>
      <c r="J479">
        <v>53000</v>
      </c>
      <c r="K479" t="s">
        <v>20</v>
      </c>
      <c r="L479">
        <v>113000</v>
      </c>
      <c r="M479" t="b">
        <v>0</v>
      </c>
    </row>
    <row r="480" spans="1:13" x14ac:dyDescent="0.35">
      <c r="A480" t="s">
        <v>36</v>
      </c>
      <c r="B480" t="s">
        <v>146</v>
      </c>
      <c r="C480">
        <v>2020</v>
      </c>
      <c r="D480" t="s">
        <v>44</v>
      </c>
      <c r="E480" t="s">
        <v>25</v>
      </c>
      <c r="F480" t="s">
        <v>17</v>
      </c>
      <c r="G480">
        <v>5.3</v>
      </c>
      <c r="H480" t="s">
        <v>18</v>
      </c>
      <c r="I480" t="s">
        <v>19</v>
      </c>
      <c r="J480">
        <v>37000</v>
      </c>
      <c r="K480" t="s">
        <v>20</v>
      </c>
      <c r="L480">
        <v>159000</v>
      </c>
      <c r="M480" t="b">
        <v>0</v>
      </c>
    </row>
    <row r="481" spans="1:13" x14ac:dyDescent="0.35">
      <c r="A481" t="s">
        <v>60</v>
      </c>
      <c r="B481" t="s">
        <v>80</v>
      </c>
      <c r="C481">
        <v>2016</v>
      </c>
      <c r="D481" t="s">
        <v>44</v>
      </c>
      <c r="E481" t="s">
        <v>29</v>
      </c>
      <c r="F481" t="s">
        <v>30</v>
      </c>
      <c r="G481">
        <v>3.5</v>
      </c>
      <c r="H481" t="s">
        <v>18</v>
      </c>
      <c r="I481" t="s">
        <v>19</v>
      </c>
      <c r="J481">
        <v>92000</v>
      </c>
      <c r="K481" t="s">
        <v>20</v>
      </c>
      <c r="L481">
        <v>115000</v>
      </c>
      <c r="M481" t="b">
        <v>0</v>
      </c>
    </row>
    <row r="482" spans="1:13" x14ac:dyDescent="0.35">
      <c r="A482" t="s">
        <v>34</v>
      </c>
      <c r="B482" t="s">
        <v>35</v>
      </c>
      <c r="C482">
        <v>2016</v>
      </c>
      <c r="D482" t="s">
        <v>44</v>
      </c>
      <c r="E482" t="s">
        <v>23</v>
      </c>
      <c r="F482" t="s">
        <v>17</v>
      </c>
      <c r="G482">
        <v>4.5999999999999996</v>
      </c>
      <c r="H482" t="s">
        <v>18</v>
      </c>
      <c r="I482" t="s">
        <v>19</v>
      </c>
      <c r="J482">
        <v>42000</v>
      </c>
      <c r="K482" t="s">
        <v>20</v>
      </c>
      <c r="L482">
        <v>138000</v>
      </c>
      <c r="M482" t="b">
        <v>0</v>
      </c>
    </row>
    <row r="483" spans="1:13" x14ac:dyDescent="0.35">
      <c r="A483" t="s">
        <v>48</v>
      </c>
      <c r="B483" t="s">
        <v>149</v>
      </c>
      <c r="C483">
        <v>2015</v>
      </c>
      <c r="D483" t="s">
        <v>44</v>
      </c>
      <c r="E483" t="s">
        <v>23</v>
      </c>
      <c r="F483" t="s">
        <v>17</v>
      </c>
      <c r="G483">
        <v>2</v>
      </c>
      <c r="H483" t="s">
        <v>18</v>
      </c>
      <c r="I483" t="s">
        <v>19</v>
      </c>
      <c r="J483">
        <v>54000</v>
      </c>
      <c r="K483" t="s">
        <v>20</v>
      </c>
      <c r="L483">
        <v>120000</v>
      </c>
      <c r="M483" t="b">
        <v>0</v>
      </c>
    </row>
    <row r="484" spans="1:13" x14ac:dyDescent="0.35">
      <c r="A484" t="s">
        <v>39</v>
      </c>
      <c r="B484" t="s">
        <v>46</v>
      </c>
      <c r="C484">
        <v>2016</v>
      </c>
      <c r="D484" t="s">
        <v>15</v>
      </c>
      <c r="E484" t="s">
        <v>23</v>
      </c>
      <c r="F484" t="s">
        <v>17</v>
      </c>
      <c r="G484">
        <v>5.3</v>
      </c>
      <c r="H484" t="s">
        <v>18</v>
      </c>
      <c r="I484" t="s">
        <v>19</v>
      </c>
      <c r="J484">
        <v>146000</v>
      </c>
      <c r="K484" t="s">
        <v>20</v>
      </c>
      <c r="L484">
        <v>118000</v>
      </c>
      <c r="M484" t="b">
        <v>0</v>
      </c>
    </row>
    <row r="485" spans="1:13" x14ac:dyDescent="0.35">
      <c r="A485" t="s">
        <v>62</v>
      </c>
      <c r="B485" t="s">
        <v>63</v>
      </c>
      <c r="C485">
        <v>2016</v>
      </c>
      <c r="D485" t="s">
        <v>44</v>
      </c>
      <c r="E485" t="s">
        <v>16</v>
      </c>
      <c r="F485" t="s">
        <v>17</v>
      </c>
      <c r="G485">
        <v>5</v>
      </c>
      <c r="H485" t="s">
        <v>18</v>
      </c>
      <c r="I485" t="s">
        <v>19</v>
      </c>
      <c r="J485">
        <v>102000</v>
      </c>
      <c r="K485" t="s">
        <v>20</v>
      </c>
      <c r="L485">
        <v>252000</v>
      </c>
      <c r="M485" t="b">
        <v>0</v>
      </c>
    </row>
    <row r="486" spans="1:13" x14ac:dyDescent="0.35">
      <c r="A486" t="s">
        <v>34</v>
      </c>
      <c r="B486" t="s">
        <v>43</v>
      </c>
      <c r="C486">
        <v>2007</v>
      </c>
      <c r="D486" t="s">
        <v>47</v>
      </c>
      <c r="E486" t="s">
        <v>25</v>
      </c>
      <c r="F486" t="s">
        <v>17</v>
      </c>
      <c r="G486">
        <v>1.1000000000000001</v>
      </c>
      <c r="H486" t="s">
        <v>18</v>
      </c>
      <c r="I486" t="s">
        <v>68</v>
      </c>
      <c r="J486">
        <v>450000</v>
      </c>
      <c r="K486" t="s">
        <v>20</v>
      </c>
      <c r="L486">
        <v>11000</v>
      </c>
      <c r="M486" t="b">
        <v>0</v>
      </c>
    </row>
    <row r="487" spans="1:13" x14ac:dyDescent="0.35">
      <c r="A487" t="s">
        <v>21</v>
      </c>
      <c r="B487" t="s">
        <v>218</v>
      </c>
      <c r="C487">
        <v>2015</v>
      </c>
      <c r="D487" t="s">
        <v>15</v>
      </c>
      <c r="E487" t="s">
        <v>23</v>
      </c>
      <c r="F487" t="s">
        <v>17</v>
      </c>
      <c r="G487">
        <v>2.5</v>
      </c>
      <c r="H487" t="s">
        <v>18</v>
      </c>
      <c r="I487" t="s">
        <v>68</v>
      </c>
      <c r="J487">
        <v>83000</v>
      </c>
      <c r="K487" t="s">
        <v>42</v>
      </c>
      <c r="L487">
        <v>45000</v>
      </c>
      <c r="M487" t="b">
        <v>0</v>
      </c>
    </row>
    <row r="488" spans="1:13" x14ac:dyDescent="0.35">
      <c r="A488" t="s">
        <v>34</v>
      </c>
      <c r="B488" t="s">
        <v>58</v>
      </c>
      <c r="C488">
        <v>2013</v>
      </c>
      <c r="D488" t="s">
        <v>15</v>
      </c>
      <c r="E488" t="s">
        <v>78</v>
      </c>
      <c r="F488" t="s">
        <v>26</v>
      </c>
      <c r="G488">
        <v>2.7</v>
      </c>
      <c r="H488" t="s">
        <v>18</v>
      </c>
      <c r="I488" t="s">
        <v>19</v>
      </c>
      <c r="J488">
        <v>350000</v>
      </c>
      <c r="K488" t="s">
        <v>20</v>
      </c>
      <c r="L488">
        <v>50000</v>
      </c>
      <c r="M488" t="b">
        <v>0</v>
      </c>
    </row>
    <row r="489" spans="1:13" x14ac:dyDescent="0.35">
      <c r="A489" t="s">
        <v>60</v>
      </c>
      <c r="B489" t="s">
        <v>90</v>
      </c>
      <c r="C489">
        <v>2018</v>
      </c>
      <c r="D489" t="s">
        <v>15</v>
      </c>
      <c r="E489" t="s">
        <v>33</v>
      </c>
      <c r="F489" t="s">
        <v>17</v>
      </c>
      <c r="G489">
        <v>5.7</v>
      </c>
      <c r="H489" t="s">
        <v>18</v>
      </c>
      <c r="I489" t="s">
        <v>19</v>
      </c>
      <c r="J489">
        <v>94800</v>
      </c>
      <c r="K489" t="s">
        <v>20</v>
      </c>
      <c r="L489">
        <v>370000</v>
      </c>
      <c r="M489" t="b">
        <v>0</v>
      </c>
    </row>
    <row r="490" spans="1:13" x14ac:dyDescent="0.35">
      <c r="A490" t="s">
        <v>60</v>
      </c>
      <c r="B490" t="s">
        <v>80</v>
      </c>
      <c r="C490">
        <v>2019</v>
      </c>
      <c r="D490" t="s">
        <v>15</v>
      </c>
      <c r="E490" t="s">
        <v>23</v>
      </c>
      <c r="F490" t="s">
        <v>30</v>
      </c>
      <c r="G490">
        <v>4</v>
      </c>
      <c r="H490" t="s">
        <v>79</v>
      </c>
      <c r="I490" t="s">
        <v>19</v>
      </c>
      <c r="J490">
        <v>90000</v>
      </c>
      <c r="K490" t="s">
        <v>20</v>
      </c>
      <c r="L490">
        <v>0</v>
      </c>
      <c r="M490" t="b">
        <v>1</v>
      </c>
    </row>
    <row r="491" spans="1:13" x14ac:dyDescent="0.35">
      <c r="A491" t="s">
        <v>219</v>
      </c>
      <c r="B491" t="s">
        <v>220</v>
      </c>
      <c r="C491">
        <v>2012</v>
      </c>
      <c r="D491" t="s">
        <v>15</v>
      </c>
      <c r="E491" t="s">
        <v>94</v>
      </c>
      <c r="F491" t="s">
        <v>17</v>
      </c>
      <c r="G491">
        <v>4</v>
      </c>
      <c r="H491" t="s">
        <v>18</v>
      </c>
      <c r="I491" t="s">
        <v>19</v>
      </c>
      <c r="J491">
        <v>249000</v>
      </c>
      <c r="K491" t="s">
        <v>20</v>
      </c>
      <c r="L491">
        <v>0</v>
      </c>
      <c r="M491" t="b">
        <v>1</v>
      </c>
    </row>
    <row r="492" spans="1:13" x14ac:dyDescent="0.35">
      <c r="A492" t="s">
        <v>221</v>
      </c>
      <c r="B492" t="s">
        <v>222</v>
      </c>
      <c r="C492">
        <v>2014</v>
      </c>
      <c r="D492" t="s">
        <v>15</v>
      </c>
      <c r="E492" t="s">
        <v>23</v>
      </c>
      <c r="F492" t="s">
        <v>26</v>
      </c>
      <c r="G492">
        <v>1.5</v>
      </c>
      <c r="H492" t="s">
        <v>18</v>
      </c>
      <c r="I492" t="s">
        <v>68</v>
      </c>
      <c r="J492">
        <v>254000</v>
      </c>
      <c r="K492" t="s">
        <v>20</v>
      </c>
      <c r="L492">
        <v>25000</v>
      </c>
      <c r="M492" t="b">
        <v>0</v>
      </c>
    </row>
    <row r="493" spans="1:13" x14ac:dyDescent="0.35">
      <c r="A493" t="s">
        <v>34</v>
      </c>
      <c r="B493" t="s">
        <v>51</v>
      </c>
      <c r="C493">
        <v>2020</v>
      </c>
      <c r="D493" t="s">
        <v>15</v>
      </c>
      <c r="E493" t="s">
        <v>75</v>
      </c>
      <c r="F493" t="s">
        <v>26</v>
      </c>
      <c r="G493">
        <v>1.6</v>
      </c>
      <c r="H493" t="s">
        <v>18</v>
      </c>
      <c r="I493" t="s">
        <v>19</v>
      </c>
      <c r="J493">
        <v>16479</v>
      </c>
      <c r="K493" t="s">
        <v>20</v>
      </c>
      <c r="L493">
        <v>56000</v>
      </c>
      <c r="M493" t="b">
        <v>0</v>
      </c>
    </row>
    <row r="494" spans="1:13" x14ac:dyDescent="0.35">
      <c r="A494" t="s">
        <v>21</v>
      </c>
      <c r="B494" t="s">
        <v>162</v>
      </c>
      <c r="C494">
        <v>2013</v>
      </c>
      <c r="D494" t="s">
        <v>44</v>
      </c>
      <c r="E494" t="s">
        <v>23</v>
      </c>
      <c r="F494" t="s">
        <v>17</v>
      </c>
      <c r="G494">
        <v>4.8</v>
      </c>
      <c r="H494" t="s">
        <v>18</v>
      </c>
      <c r="I494" t="s">
        <v>19</v>
      </c>
      <c r="J494">
        <v>300000</v>
      </c>
      <c r="K494" t="s">
        <v>81</v>
      </c>
      <c r="L494">
        <v>0</v>
      </c>
      <c r="M494" t="b">
        <v>1</v>
      </c>
    </row>
    <row r="495" spans="1:13" x14ac:dyDescent="0.35">
      <c r="A495" t="s">
        <v>34</v>
      </c>
      <c r="B495" t="s">
        <v>66</v>
      </c>
      <c r="C495">
        <v>2013</v>
      </c>
      <c r="D495" t="s">
        <v>15</v>
      </c>
      <c r="E495" t="s">
        <v>65</v>
      </c>
      <c r="F495" t="s">
        <v>17</v>
      </c>
      <c r="G495">
        <v>3.5</v>
      </c>
      <c r="H495" t="s">
        <v>18</v>
      </c>
      <c r="I495" t="s">
        <v>19</v>
      </c>
      <c r="J495">
        <v>169000</v>
      </c>
      <c r="K495" t="s">
        <v>111</v>
      </c>
      <c r="L495">
        <v>75000</v>
      </c>
      <c r="M495" t="b">
        <v>0</v>
      </c>
    </row>
    <row r="496" spans="1:13" x14ac:dyDescent="0.35">
      <c r="A496" t="s">
        <v>27</v>
      </c>
      <c r="B496" t="s">
        <v>88</v>
      </c>
      <c r="C496">
        <v>2017</v>
      </c>
      <c r="D496" t="s">
        <v>15</v>
      </c>
      <c r="E496" t="s">
        <v>23</v>
      </c>
      <c r="F496" t="s">
        <v>30</v>
      </c>
      <c r="G496">
        <v>1.6</v>
      </c>
      <c r="H496" t="s">
        <v>18</v>
      </c>
      <c r="I496" t="s">
        <v>19</v>
      </c>
      <c r="J496">
        <v>125848</v>
      </c>
      <c r="K496" t="s">
        <v>20</v>
      </c>
      <c r="L496">
        <v>30000</v>
      </c>
      <c r="M496" t="b">
        <v>0</v>
      </c>
    </row>
    <row r="497" spans="1:13" x14ac:dyDescent="0.35">
      <c r="A497" t="s">
        <v>27</v>
      </c>
      <c r="B497" t="s">
        <v>88</v>
      </c>
      <c r="C497">
        <v>2017</v>
      </c>
      <c r="D497" t="s">
        <v>15</v>
      </c>
      <c r="E497" t="s">
        <v>23</v>
      </c>
      <c r="F497" t="s">
        <v>30</v>
      </c>
      <c r="G497">
        <v>1.6</v>
      </c>
      <c r="H497" t="s">
        <v>18</v>
      </c>
      <c r="I497" t="s">
        <v>19</v>
      </c>
      <c r="J497">
        <v>132567</v>
      </c>
      <c r="K497" t="s">
        <v>20</v>
      </c>
      <c r="L497">
        <v>30000</v>
      </c>
      <c r="M497" t="b">
        <v>0</v>
      </c>
    </row>
    <row r="498" spans="1:13" x14ac:dyDescent="0.35">
      <c r="A498" t="s">
        <v>27</v>
      </c>
      <c r="B498" t="s">
        <v>88</v>
      </c>
      <c r="C498">
        <v>2017</v>
      </c>
      <c r="D498" t="s">
        <v>15</v>
      </c>
      <c r="E498" t="s">
        <v>23</v>
      </c>
      <c r="F498" t="s">
        <v>30</v>
      </c>
      <c r="G498">
        <v>1.6</v>
      </c>
      <c r="H498" t="s">
        <v>18</v>
      </c>
      <c r="I498" t="s">
        <v>19</v>
      </c>
      <c r="J498">
        <v>76938</v>
      </c>
      <c r="K498" t="s">
        <v>20</v>
      </c>
      <c r="L498">
        <v>30000</v>
      </c>
      <c r="M498" t="b">
        <v>0</v>
      </c>
    </row>
    <row r="499" spans="1:13" x14ac:dyDescent="0.35">
      <c r="A499" t="s">
        <v>27</v>
      </c>
      <c r="B499" t="s">
        <v>88</v>
      </c>
      <c r="C499">
        <v>2017</v>
      </c>
      <c r="D499" t="s">
        <v>15</v>
      </c>
      <c r="E499" t="s">
        <v>23</v>
      </c>
      <c r="F499" t="s">
        <v>30</v>
      </c>
      <c r="G499">
        <v>1.6</v>
      </c>
      <c r="H499" t="s">
        <v>18</v>
      </c>
      <c r="I499" t="s">
        <v>19</v>
      </c>
      <c r="J499">
        <v>114482</v>
      </c>
      <c r="K499" t="s">
        <v>20</v>
      </c>
      <c r="L499">
        <v>30000</v>
      </c>
      <c r="M499" t="b">
        <v>0</v>
      </c>
    </row>
    <row r="500" spans="1:13" x14ac:dyDescent="0.35">
      <c r="A500" t="s">
        <v>21</v>
      </c>
      <c r="B500" t="s">
        <v>24</v>
      </c>
      <c r="C500">
        <v>2018</v>
      </c>
      <c r="D500" t="s">
        <v>15</v>
      </c>
      <c r="E500" t="s">
        <v>29</v>
      </c>
      <c r="F500" t="s">
        <v>26</v>
      </c>
      <c r="G500">
        <v>1.5</v>
      </c>
      <c r="H500" t="s">
        <v>18</v>
      </c>
      <c r="I500" t="s">
        <v>19</v>
      </c>
      <c r="J500">
        <v>105499</v>
      </c>
      <c r="K500" t="s">
        <v>20</v>
      </c>
      <c r="L500">
        <v>25000</v>
      </c>
      <c r="M500" t="b">
        <v>0</v>
      </c>
    </row>
    <row r="501" spans="1:13" x14ac:dyDescent="0.35">
      <c r="A501" t="s">
        <v>95</v>
      </c>
      <c r="B501" t="s">
        <v>223</v>
      </c>
      <c r="C501">
        <v>2015</v>
      </c>
      <c r="D501" t="s">
        <v>15</v>
      </c>
      <c r="E501" t="s">
        <v>75</v>
      </c>
      <c r="F501" t="s">
        <v>17</v>
      </c>
      <c r="G501">
        <v>5.3</v>
      </c>
      <c r="H501" t="s">
        <v>18</v>
      </c>
      <c r="I501" t="s">
        <v>19</v>
      </c>
      <c r="J501">
        <v>123269</v>
      </c>
      <c r="K501" t="s">
        <v>20</v>
      </c>
      <c r="L501">
        <v>0</v>
      </c>
      <c r="M501" t="b">
        <v>1</v>
      </c>
    </row>
    <row r="502" spans="1:13" x14ac:dyDescent="0.35">
      <c r="A502" t="s">
        <v>34</v>
      </c>
      <c r="B502" t="s">
        <v>35</v>
      </c>
      <c r="C502">
        <v>2011</v>
      </c>
      <c r="D502" t="s">
        <v>15</v>
      </c>
      <c r="E502" t="s">
        <v>23</v>
      </c>
      <c r="F502" t="s">
        <v>30</v>
      </c>
      <c r="G502">
        <v>4.5999999999999996</v>
      </c>
      <c r="H502" t="s">
        <v>18</v>
      </c>
      <c r="I502" t="s">
        <v>19</v>
      </c>
      <c r="J502">
        <v>309000</v>
      </c>
      <c r="K502" t="s">
        <v>20</v>
      </c>
      <c r="L502">
        <v>0</v>
      </c>
      <c r="M502" t="b">
        <v>1</v>
      </c>
    </row>
    <row r="503" spans="1:13" x14ac:dyDescent="0.35">
      <c r="A503" t="s">
        <v>34</v>
      </c>
      <c r="B503" t="s">
        <v>145</v>
      </c>
      <c r="C503">
        <v>2006</v>
      </c>
      <c r="D503" t="s">
        <v>15</v>
      </c>
      <c r="E503" t="s">
        <v>16</v>
      </c>
      <c r="F503" t="s">
        <v>26</v>
      </c>
      <c r="G503">
        <v>2.5</v>
      </c>
      <c r="H503" t="s">
        <v>18</v>
      </c>
      <c r="I503" t="s">
        <v>68</v>
      </c>
      <c r="J503">
        <v>498000</v>
      </c>
      <c r="K503" t="s">
        <v>20</v>
      </c>
      <c r="L503">
        <v>18000</v>
      </c>
      <c r="M503" t="b">
        <v>0</v>
      </c>
    </row>
    <row r="504" spans="1:13" x14ac:dyDescent="0.35">
      <c r="A504" t="s">
        <v>27</v>
      </c>
      <c r="B504" t="s">
        <v>88</v>
      </c>
      <c r="C504">
        <v>2019</v>
      </c>
      <c r="D504" t="s">
        <v>15</v>
      </c>
      <c r="E504" t="s">
        <v>25</v>
      </c>
      <c r="F504" t="s">
        <v>26</v>
      </c>
      <c r="G504">
        <v>1.6</v>
      </c>
      <c r="H504" t="s">
        <v>18</v>
      </c>
      <c r="I504" t="s">
        <v>19</v>
      </c>
      <c r="J504">
        <v>105444</v>
      </c>
      <c r="K504" t="s">
        <v>20</v>
      </c>
      <c r="L504">
        <v>33000</v>
      </c>
      <c r="M504" t="b">
        <v>0</v>
      </c>
    </row>
    <row r="505" spans="1:13" x14ac:dyDescent="0.35">
      <c r="A505" t="s">
        <v>27</v>
      </c>
      <c r="B505" t="s">
        <v>88</v>
      </c>
      <c r="C505">
        <v>2017</v>
      </c>
      <c r="D505" t="s">
        <v>15</v>
      </c>
      <c r="E505" t="s">
        <v>23</v>
      </c>
      <c r="F505" t="s">
        <v>26</v>
      </c>
      <c r="G505">
        <v>1.4</v>
      </c>
      <c r="H505" t="s">
        <v>18</v>
      </c>
      <c r="I505" t="s">
        <v>19</v>
      </c>
      <c r="J505">
        <v>183000</v>
      </c>
      <c r="K505" t="s">
        <v>20</v>
      </c>
      <c r="L505">
        <v>27000</v>
      </c>
      <c r="M505" t="b">
        <v>0</v>
      </c>
    </row>
    <row r="506" spans="1:13" x14ac:dyDescent="0.35">
      <c r="A506" t="s">
        <v>21</v>
      </c>
      <c r="B506" t="s">
        <v>184</v>
      </c>
      <c r="C506">
        <v>2020</v>
      </c>
      <c r="D506" t="s">
        <v>15</v>
      </c>
      <c r="E506" t="s">
        <v>16</v>
      </c>
      <c r="F506" t="s">
        <v>17</v>
      </c>
      <c r="G506">
        <v>2.5</v>
      </c>
      <c r="H506" t="s">
        <v>18</v>
      </c>
      <c r="I506" t="s">
        <v>19</v>
      </c>
      <c r="J506">
        <v>3171</v>
      </c>
      <c r="K506" t="s">
        <v>20</v>
      </c>
      <c r="L506">
        <v>0</v>
      </c>
      <c r="M506" t="b">
        <v>1</v>
      </c>
    </row>
    <row r="507" spans="1:13" x14ac:dyDescent="0.35">
      <c r="A507" t="s">
        <v>180</v>
      </c>
      <c r="B507" t="s">
        <v>224</v>
      </c>
      <c r="C507">
        <v>2009</v>
      </c>
      <c r="D507" t="s">
        <v>15</v>
      </c>
      <c r="E507" t="s">
        <v>23</v>
      </c>
      <c r="F507" t="s">
        <v>17</v>
      </c>
      <c r="G507">
        <v>3.6</v>
      </c>
      <c r="H507" t="s">
        <v>18</v>
      </c>
      <c r="I507" t="s">
        <v>19</v>
      </c>
      <c r="J507">
        <v>382000</v>
      </c>
      <c r="K507" t="s">
        <v>20</v>
      </c>
      <c r="L507">
        <v>0</v>
      </c>
      <c r="M507" t="b">
        <v>1</v>
      </c>
    </row>
    <row r="508" spans="1:13" x14ac:dyDescent="0.35">
      <c r="A508" t="s">
        <v>34</v>
      </c>
      <c r="B508" t="s">
        <v>145</v>
      </c>
      <c r="C508">
        <v>2006</v>
      </c>
      <c r="D508" t="s">
        <v>15</v>
      </c>
      <c r="E508" t="s">
        <v>16</v>
      </c>
      <c r="F508" t="s">
        <v>26</v>
      </c>
      <c r="G508">
        <v>2.7</v>
      </c>
      <c r="H508" t="s">
        <v>18</v>
      </c>
      <c r="I508" t="s">
        <v>68</v>
      </c>
      <c r="J508">
        <v>498000</v>
      </c>
      <c r="K508" t="s">
        <v>20</v>
      </c>
      <c r="L508">
        <v>0</v>
      </c>
      <c r="M508" t="b">
        <v>1</v>
      </c>
    </row>
    <row r="509" spans="1:13" x14ac:dyDescent="0.35">
      <c r="A509" t="s">
        <v>76</v>
      </c>
      <c r="B509" t="s">
        <v>77</v>
      </c>
      <c r="C509">
        <v>2010</v>
      </c>
      <c r="D509" t="s">
        <v>15</v>
      </c>
      <c r="E509" t="s">
        <v>25</v>
      </c>
      <c r="F509" t="s">
        <v>30</v>
      </c>
      <c r="G509">
        <v>5.4</v>
      </c>
      <c r="H509" t="s">
        <v>18</v>
      </c>
      <c r="I509" t="s">
        <v>19</v>
      </c>
      <c r="J509">
        <v>274000</v>
      </c>
      <c r="K509" t="s">
        <v>20</v>
      </c>
      <c r="L509">
        <v>0</v>
      </c>
      <c r="M509" t="b">
        <v>1</v>
      </c>
    </row>
    <row r="510" spans="1:13" x14ac:dyDescent="0.35">
      <c r="A510" t="s">
        <v>34</v>
      </c>
      <c r="B510" t="s">
        <v>123</v>
      </c>
      <c r="C510">
        <v>2014</v>
      </c>
      <c r="D510" t="s">
        <v>15</v>
      </c>
      <c r="E510" t="s">
        <v>23</v>
      </c>
      <c r="F510" t="s">
        <v>30</v>
      </c>
      <c r="G510">
        <v>2.7</v>
      </c>
      <c r="H510" t="s">
        <v>18</v>
      </c>
      <c r="I510" t="s">
        <v>68</v>
      </c>
      <c r="J510">
        <v>532000</v>
      </c>
      <c r="K510" t="s">
        <v>20</v>
      </c>
      <c r="L510">
        <v>0</v>
      </c>
      <c r="M510" t="b">
        <v>1</v>
      </c>
    </row>
    <row r="511" spans="1:13" x14ac:dyDescent="0.35">
      <c r="A511" t="s">
        <v>34</v>
      </c>
      <c r="B511" t="s">
        <v>58</v>
      </c>
      <c r="C511">
        <v>2019</v>
      </c>
      <c r="D511" t="s">
        <v>15</v>
      </c>
      <c r="E511" t="s">
        <v>29</v>
      </c>
      <c r="F511" t="s">
        <v>17</v>
      </c>
      <c r="G511">
        <v>3</v>
      </c>
      <c r="H511" t="s">
        <v>18</v>
      </c>
      <c r="I511" t="s">
        <v>19</v>
      </c>
      <c r="J511">
        <v>18448</v>
      </c>
      <c r="K511" t="s">
        <v>20</v>
      </c>
      <c r="L511">
        <v>130000</v>
      </c>
      <c r="M511" t="b">
        <v>0</v>
      </c>
    </row>
    <row r="512" spans="1:13" x14ac:dyDescent="0.35">
      <c r="A512" t="s">
        <v>31</v>
      </c>
      <c r="B512" t="s">
        <v>157</v>
      </c>
      <c r="C512">
        <v>2016</v>
      </c>
      <c r="D512" t="s">
        <v>15</v>
      </c>
      <c r="E512" t="s">
        <v>23</v>
      </c>
      <c r="F512" t="s">
        <v>26</v>
      </c>
      <c r="G512">
        <v>3.5</v>
      </c>
      <c r="H512" t="s">
        <v>18</v>
      </c>
      <c r="I512" t="s">
        <v>19</v>
      </c>
      <c r="J512">
        <v>166000</v>
      </c>
      <c r="K512" t="s">
        <v>20</v>
      </c>
      <c r="L512">
        <v>0</v>
      </c>
      <c r="M512" t="b">
        <v>1</v>
      </c>
    </row>
    <row r="513" spans="1:13" x14ac:dyDescent="0.35">
      <c r="A513" t="s">
        <v>39</v>
      </c>
      <c r="B513" t="s">
        <v>225</v>
      </c>
      <c r="C513">
        <v>2017</v>
      </c>
      <c r="D513" t="s">
        <v>15</v>
      </c>
      <c r="E513" t="s">
        <v>23</v>
      </c>
      <c r="F513" t="s">
        <v>26</v>
      </c>
      <c r="G513">
        <v>1.5</v>
      </c>
      <c r="H513" t="s">
        <v>18</v>
      </c>
      <c r="I513" t="s">
        <v>19</v>
      </c>
      <c r="J513">
        <v>118000</v>
      </c>
      <c r="K513" t="s">
        <v>20</v>
      </c>
      <c r="L513">
        <v>20000</v>
      </c>
      <c r="M513" t="b">
        <v>0</v>
      </c>
    </row>
    <row r="514" spans="1:13" x14ac:dyDescent="0.35">
      <c r="A514" t="s">
        <v>34</v>
      </c>
      <c r="B514" t="s">
        <v>41</v>
      </c>
      <c r="C514">
        <v>2018</v>
      </c>
      <c r="D514" t="s">
        <v>15</v>
      </c>
      <c r="E514" t="s">
        <v>23</v>
      </c>
      <c r="F514" t="s">
        <v>26</v>
      </c>
      <c r="G514">
        <v>1.5</v>
      </c>
      <c r="H514" t="s">
        <v>18</v>
      </c>
      <c r="I514" t="s">
        <v>19</v>
      </c>
      <c r="J514">
        <v>62000</v>
      </c>
      <c r="K514" t="s">
        <v>20</v>
      </c>
      <c r="L514">
        <v>35000</v>
      </c>
      <c r="M514" t="b">
        <v>0</v>
      </c>
    </row>
    <row r="515" spans="1:13" x14ac:dyDescent="0.35">
      <c r="A515" t="s">
        <v>21</v>
      </c>
      <c r="B515" t="s">
        <v>120</v>
      </c>
      <c r="C515">
        <v>2009</v>
      </c>
      <c r="D515" t="s">
        <v>15</v>
      </c>
      <c r="E515" t="s">
        <v>23</v>
      </c>
      <c r="F515" t="s">
        <v>26</v>
      </c>
      <c r="G515">
        <v>1.8</v>
      </c>
      <c r="H515" t="s">
        <v>18</v>
      </c>
      <c r="I515" t="s">
        <v>19</v>
      </c>
      <c r="J515">
        <v>440000</v>
      </c>
      <c r="K515" t="s">
        <v>20</v>
      </c>
      <c r="L515">
        <v>0</v>
      </c>
      <c r="M515" t="b">
        <v>1</v>
      </c>
    </row>
    <row r="516" spans="1:13" x14ac:dyDescent="0.35">
      <c r="A516" t="s">
        <v>39</v>
      </c>
      <c r="B516" t="s">
        <v>177</v>
      </c>
      <c r="C516">
        <v>2019</v>
      </c>
      <c r="D516" t="s">
        <v>15</v>
      </c>
      <c r="E516" t="s">
        <v>23</v>
      </c>
      <c r="F516" t="s">
        <v>26</v>
      </c>
      <c r="G516">
        <v>1.4</v>
      </c>
      <c r="H516" t="s">
        <v>18</v>
      </c>
      <c r="I516" t="s">
        <v>19</v>
      </c>
      <c r="J516">
        <v>96342</v>
      </c>
      <c r="K516" t="s">
        <v>20</v>
      </c>
      <c r="L516">
        <v>25000</v>
      </c>
      <c r="M516" t="b">
        <v>0</v>
      </c>
    </row>
    <row r="517" spans="1:13" x14ac:dyDescent="0.35">
      <c r="A517" t="s">
        <v>60</v>
      </c>
      <c r="B517" t="s">
        <v>80</v>
      </c>
      <c r="C517">
        <v>2019</v>
      </c>
      <c r="D517" t="s">
        <v>44</v>
      </c>
      <c r="E517" t="s">
        <v>16</v>
      </c>
      <c r="F517" t="s">
        <v>17</v>
      </c>
      <c r="G517">
        <v>3.5</v>
      </c>
      <c r="H517" t="s">
        <v>18</v>
      </c>
      <c r="I517" t="s">
        <v>19</v>
      </c>
      <c r="J517">
        <v>84000</v>
      </c>
      <c r="K517" t="s">
        <v>20</v>
      </c>
      <c r="L517">
        <v>0</v>
      </c>
      <c r="M517" t="b">
        <v>1</v>
      </c>
    </row>
    <row r="518" spans="1:13" x14ac:dyDescent="0.35">
      <c r="A518" t="s">
        <v>36</v>
      </c>
      <c r="B518" t="s">
        <v>146</v>
      </c>
      <c r="C518">
        <v>2013</v>
      </c>
      <c r="D518" t="s">
        <v>15</v>
      </c>
      <c r="E518" t="s">
        <v>29</v>
      </c>
      <c r="F518" t="s">
        <v>26</v>
      </c>
      <c r="G518">
        <v>5.3</v>
      </c>
      <c r="H518" t="s">
        <v>18</v>
      </c>
      <c r="I518" t="s">
        <v>19</v>
      </c>
      <c r="J518">
        <v>322000</v>
      </c>
      <c r="K518" t="s">
        <v>20</v>
      </c>
      <c r="L518">
        <v>0</v>
      </c>
      <c r="M518" t="b">
        <v>1</v>
      </c>
    </row>
    <row r="519" spans="1:13" x14ac:dyDescent="0.35">
      <c r="A519" t="s">
        <v>34</v>
      </c>
      <c r="B519" t="s">
        <v>51</v>
      </c>
      <c r="C519">
        <v>2018</v>
      </c>
      <c r="D519" t="s">
        <v>15</v>
      </c>
      <c r="E519" t="s">
        <v>23</v>
      </c>
      <c r="F519" t="s">
        <v>26</v>
      </c>
      <c r="G519">
        <v>1.6</v>
      </c>
      <c r="H519" t="s">
        <v>18</v>
      </c>
      <c r="I519" t="s">
        <v>19</v>
      </c>
      <c r="J519">
        <v>38000</v>
      </c>
      <c r="K519" t="s">
        <v>20</v>
      </c>
      <c r="L519">
        <v>0</v>
      </c>
      <c r="M519" t="b">
        <v>1</v>
      </c>
    </row>
    <row r="520" spans="1:13" x14ac:dyDescent="0.35">
      <c r="A520" t="s">
        <v>62</v>
      </c>
      <c r="B520" t="s">
        <v>63</v>
      </c>
      <c r="C520">
        <v>2006</v>
      </c>
      <c r="D520" t="s">
        <v>15</v>
      </c>
      <c r="E520" t="s">
        <v>102</v>
      </c>
      <c r="F520" t="s">
        <v>17</v>
      </c>
      <c r="G520">
        <v>4.4000000000000004</v>
      </c>
      <c r="H520" t="s">
        <v>18</v>
      </c>
      <c r="I520" t="s">
        <v>19</v>
      </c>
      <c r="J520">
        <v>289000</v>
      </c>
      <c r="K520" t="s">
        <v>20</v>
      </c>
      <c r="L520">
        <v>20000</v>
      </c>
      <c r="M520" t="b">
        <v>0</v>
      </c>
    </row>
    <row r="521" spans="1:13" x14ac:dyDescent="0.35">
      <c r="A521" t="s">
        <v>36</v>
      </c>
      <c r="B521" t="s">
        <v>200</v>
      </c>
      <c r="C521">
        <v>2008</v>
      </c>
      <c r="D521" t="s">
        <v>15</v>
      </c>
      <c r="E521" t="s">
        <v>38</v>
      </c>
      <c r="F521" t="s">
        <v>30</v>
      </c>
      <c r="G521">
        <v>3.6</v>
      </c>
      <c r="H521" t="s">
        <v>18</v>
      </c>
      <c r="I521" t="s">
        <v>19</v>
      </c>
      <c r="J521">
        <v>235000</v>
      </c>
      <c r="K521" t="s">
        <v>20</v>
      </c>
      <c r="L521">
        <v>0</v>
      </c>
      <c r="M521" t="b">
        <v>1</v>
      </c>
    </row>
    <row r="522" spans="1:13" x14ac:dyDescent="0.35">
      <c r="A522" t="s">
        <v>82</v>
      </c>
      <c r="B522" t="s">
        <v>156</v>
      </c>
      <c r="C522">
        <v>2015</v>
      </c>
      <c r="D522" t="s">
        <v>15</v>
      </c>
      <c r="E522" t="s">
        <v>23</v>
      </c>
      <c r="F522" t="s">
        <v>26</v>
      </c>
      <c r="G522">
        <v>1.4</v>
      </c>
      <c r="H522" t="s">
        <v>18</v>
      </c>
      <c r="I522" t="s">
        <v>19</v>
      </c>
      <c r="J522">
        <v>162000</v>
      </c>
      <c r="K522" t="s">
        <v>20</v>
      </c>
      <c r="L522">
        <v>0</v>
      </c>
      <c r="M522" t="b">
        <v>1</v>
      </c>
    </row>
    <row r="523" spans="1:13" x14ac:dyDescent="0.35">
      <c r="A523" t="s">
        <v>34</v>
      </c>
      <c r="B523" t="s">
        <v>123</v>
      </c>
      <c r="C523">
        <v>2016</v>
      </c>
      <c r="D523" t="s">
        <v>44</v>
      </c>
      <c r="E523" t="s">
        <v>23</v>
      </c>
      <c r="F523" t="s">
        <v>17</v>
      </c>
      <c r="G523">
        <v>2.7</v>
      </c>
      <c r="H523" t="s">
        <v>18</v>
      </c>
      <c r="I523" t="s">
        <v>68</v>
      </c>
      <c r="J523">
        <v>103000</v>
      </c>
      <c r="K523" t="s">
        <v>20</v>
      </c>
      <c r="L523">
        <v>0</v>
      </c>
      <c r="M523" t="b">
        <v>1</v>
      </c>
    </row>
    <row r="524" spans="1:13" x14ac:dyDescent="0.35">
      <c r="A524" t="s">
        <v>31</v>
      </c>
      <c r="B524" t="s">
        <v>57</v>
      </c>
      <c r="C524">
        <v>2019</v>
      </c>
      <c r="D524" t="s">
        <v>15</v>
      </c>
      <c r="E524" t="s">
        <v>23</v>
      </c>
      <c r="F524" t="s">
        <v>30</v>
      </c>
      <c r="G524">
        <v>1.6</v>
      </c>
      <c r="H524" t="s">
        <v>18</v>
      </c>
      <c r="I524" t="s">
        <v>19</v>
      </c>
      <c r="J524">
        <v>41000</v>
      </c>
      <c r="K524" t="s">
        <v>42</v>
      </c>
      <c r="L524">
        <v>67000</v>
      </c>
      <c r="M524" t="b">
        <v>0</v>
      </c>
    </row>
    <row r="525" spans="1:13" x14ac:dyDescent="0.35">
      <c r="A525" t="s">
        <v>166</v>
      </c>
      <c r="B525" t="s">
        <v>167</v>
      </c>
      <c r="C525">
        <v>2022</v>
      </c>
      <c r="D525" t="s">
        <v>15</v>
      </c>
      <c r="E525" t="s">
        <v>23</v>
      </c>
      <c r="F525" t="s">
        <v>26</v>
      </c>
      <c r="G525">
        <v>1.5</v>
      </c>
      <c r="H525" t="s">
        <v>18</v>
      </c>
      <c r="I525" t="s">
        <v>19</v>
      </c>
      <c r="J525">
        <v>460</v>
      </c>
      <c r="K525" t="s">
        <v>155</v>
      </c>
      <c r="L525">
        <v>0</v>
      </c>
      <c r="M525" t="b">
        <v>1</v>
      </c>
    </row>
    <row r="526" spans="1:13" x14ac:dyDescent="0.35">
      <c r="A526" t="s">
        <v>62</v>
      </c>
      <c r="B526" t="s">
        <v>63</v>
      </c>
      <c r="C526">
        <v>2021</v>
      </c>
      <c r="D526" t="s">
        <v>44</v>
      </c>
      <c r="E526" t="s">
        <v>23</v>
      </c>
      <c r="F526" t="s">
        <v>17</v>
      </c>
      <c r="G526">
        <v>5</v>
      </c>
      <c r="H526" t="s">
        <v>18</v>
      </c>
      <c r="I526" t="s">
        <v>19</v>
      </c>
      <c r="J526">
        <v>5700</v>
      </c>
      <c r="K526" t="s">
        <v>20</v>
      </c>
      <c r="L526">
        <v>0</v>
      </c>
      <c r="M526" t="b">
        <v>1</v>
      </c>
    </row>
    <row r="527" spans="1:13" x14ac:dyDescent="0.35">
      <c r="A527" t="s">
        <v>27</v>
      </c>
      <c r="B527" t="s">
        <v>88</v>
      </c>
      <c r="C527">
        <v>2017</v>
      </c>
      <c r="D527" t="s">
        <v>15</v>
      </c>
      <c r="E527" t="s">
        <v>23</v>
      </c>
      <c r="F527" t="s">
        <v>30</v>
      </c>
      <c r="G527">
        <v>1.6</v>
      </c>
      <c r="H527" t="s">
        <v>18</v>
      </c>
      <c r="I527" t="s">
        <v>19</v>
      </c>
      <c r="J527">
        <v>168347</v>
      </c>
      <c r="K527" t="s">
        <v>20</v>
      </c>
      <c r="L527">
        <v>30000</v>
      </c>
      <c r="M527" t="b">
        <v>0</v>
      </c>
    </row>
    <row r="528" spans="1:13" x14ac:dyDescent="0.35">
      <c r="A528" t="s">
        <v>21</v>
      </c>
      <c r="B528" t="s">
        <v>24</v>
      </c>
      <c r="C528">
        <v>2019</v>
      </c>
      <c r="D528" t="s">
        <v>15</v>
      </c>
      <c r="E528" t="s">
        <v>29</v>
      </c>
      <c r="F528" t="s">
        <v>26</v>
      </c>
      <c r="G528">
        <v>1.5</v>
      </c>
      <c r="H528" t="s">
        <v>18</v>
      </c>
      <c r="I528" t="s">
        <v>19</v>
      </c>
      <c r="J528">
        <v>86871</v>
      </c>
      <c r="K528" t="s">
        <v>20</v>
      </c>
      <c r="L528">
        <v>30500</v>
      </c>
      <c r="M528" t="b">
        <v>0</v>
      </c>
    </row>
    <row r="529" spans="1:13" x14ac:dyDescent="0.35">
      <c r="A529" t="s">
        <v>82</v>
      </c>
      <c r="B529" t="s">
        <v>226</v>
      </c>
      <c r="C529">
        <v>2014</v>
      </c>
      <c r="D529" t="s">
        <v>15</v>
      </c>
      <c r="E529" t="s">
        <v>213</v>
      </c>
      <c r="F529" t="s">
        <v>30</v>
      </c>
      <c r="G529">
        <v>1.6</v>
      </c>
      <c r="H529" t="s">
        <v>18</v>
      </c>
      <c r="I529" t="s">
        <v>19</v>
      </c>
      <c r="J529">
        <v>157603</v>
      </c>
      <c r="K529" t="s">
        <v>20</v>
      </c>
      <c r="L529">
        <v>31500</v>
      </c>
      <c r="M529" t="b">
        <v>0</v>
      </c>
    </row>
    <row r="530" spans="1:13" x14ac:dyDescent="0.35">
      <c r="A530" t="s">
        <v>27</v>
      </c>
      <c r="B530" t="s">
        <v>88</v>
      </c>
      <c r="C530">
        <v>2017</v>
      </c>
      <c r="D530" t="s">
        <v>15</v>
      </c>
      <c r="E530" t="s">
        <v>23</v>
      </c>
      <c r="F530" t="s">
        <v>26</v>
      </c>
      <c r="G530">
        <v>1.4</v>
      </c>
      <c r="H530" t="s">
        <v>18</v>
      </c>
      <c r="I530" t="s">
        <v>19</v>
      </c>
      <c r="J530">
        <v>87995</v>
      </c>
      <c r="K530" t="s">
        <v>20</v>
      </c>
      <c r="L530">
        <v>31500</v>
      </c>
      <c r="M530" t="b">
        <v>0</v>
      </c>
    </row>
    <row r="531" spans="1:13" x14ac:dyDescent="0.35">
      <c r="A531" t="s">
        <v>34</v>
      </c>
      <c r="B531" t="s">
        <v>58</v>
      </c>
      <c r="C531">
        <v>2017</v>
      </c>
      <c r="D531" t="s">
        <v>15</v>
      </c>
      <c r="E531" t="s">
        <v>23</v>
      </c>
      <c r="F531" t="s">
        <v>30</v>
      </c>
      <c r="G531">
        <v>4</v>
      </c>
      <c r="H531" t="s">
        <v>18</v>
      </c>
      <c r="I531" t="s">
        <v>19</v>
      </c>
      <c r="J531">
        <v>37800</v>
      </c>
      <c r="K531" t="s">
        <v>42</v>
      </c>
      <c r="L531">
        <v>106000</v>
      </c>
      <c r="M531" t="b">
        <v>0</v>
      </c>
    </row>
    <row r="532" spans="1:13" x14ac:dyDescent="0.35">
      <c r="A532" t="s">
        <v>34</v>
      </c>
      <c r="B532" t="s">
        <v>35</v>
      </c>
      <c r="C532">
        <v>2018</v>
      </c>
      <c r="D532" t="s">
        <v>15</v>
      </c>
      <c r="E532" t="s">
        <v>23</v>
      </c>
      <c r="F532" t="s">
        <v>17</v>
      </c>
      <c r="G532">
        <v>4</v>
      </c>
      <c r="H532" t="s">
        <v>18</v>
      </c>
      <c r="I532" t="s">
        <v>19</v>
      </c>
      <c r="J532">
        <v>95000</v>
      </c>
      <c r="K532" t="s">
        <v>126</v>
      </c>
      <c r="L532">
        <v>0</v>
      </c>
      <c r="M532" t="b">
        <v>1</v>
      </c>
    </row>
    <row r="533" spans="1:13" x14ac:dyDescent="0.35">
      <c r="A533" t="s">
        <v>39</v>
      </c>
      <c r="B533" t="s">
        <v>46</v>
      </c>
      <c r="C533">
        <v>2007</v>
      </c>
      <c r="D533" t="s">
        <v>15</v>
      </c>
      <c r="E533" t="s">
        <v>25</v>
      </c>
      <c r="F533" t="s">
        <v>26</v>
      </c>
      <c r="G533">
        <v>5.3</v>
      </c>
      <c r="H533" t="s">
        <v>18</v>
      </c>
      <c r="I533" t="s">
        <v>19</v>
      </c>
      <c r="J533">
        <v>440000</v>
      </c>
      <c r="K533" t="s">
        <v>170</v>
      </c>
      <c r="L533">
        <v>35000</v>
      </c>
      <c r="M533" t="b">
        <v>0</v>
      </c>
    </row>
    <row r="534" spans="1:13" x14ac:dyDescent="0.35">
      <c r="A534" t="s">
        <v>109</v>
      </c>
      <c r="B534" t="s">
        <v>227</v>
      </c>
      <c r="C534">
        <v>2009</v>
      </c>
      <c r="D534" t="s">
        <v>15</v>
      </c>
      <c r="E534" t="s">
        <v>25</v>
      </c>
      <c r="F534" t="s">
        <v>30</v>
      </c>
      <c r="G534">
        <v>5.7</v>
      </c>
      <c r="H534" t="s">
        <v>18</v>
      </c>
      <c r="I534" t="s">
        <v>19</v>
      </c>
      <c r="J534">
        <v>301000</v>
      </c>
      <c r="K534" t="s">
        <v>42</v>
      </c>
      <c r="L534">
        <v>0</v>
      </c>
      <c r="M534" t="b">
        <v>1</v>
      </c>
    </row>
    <row r="535" spans="1:13" x14ac:dyDescent="0.35">
      <c r="A535" t="s">
        <v>134</v>
      </c>
      <c r="B535" t="s">
        <v>136</v>
      </c>
      <c r="C535">
        <v>2015</v>
      </c>
      <c r="D535" t="s">
        <v>15</v>
      </c>
      <c r="E535" t="s">
        <v>23</v>
      </c>
      <c r="F535" t="s">
        <v>26</v>
      </c>
      <c r="G535">
        <v>1.6</v>
      </c>
      <c r="H535" t="s">
        <v>18</v>
      </c>
      <c r="I535" t="s">
        <v>68</v>
      </c>
      <c r="J535">
        <v>280</v>
      </c>
      <c r="K535" t="s">
        <v>228</v>
      </c>
      <c r="L535">
        <v>18000</v>
      </c>
      <c r="M535" t="b">
        <v>0</v>
      </c>
    </row>
    <row r="536" spans="1:13" x14ac:dyDescent="0.35">
      <c r="A536" t="s">
        <v>34</v>
      </c>
      <c r="B536" t="s">
        <v>72</v>
      </c>
      <c r="C536">
        <v>2018</v>
      </c>
      <c r="D536" t="s">
        <v>15</v>
      </c>
      <c r="E536" t="s">
        <v>23</v>
      </c>
      <c r="F536" t="s">
        <v>30</v>
      </c>
      <c r="G536">
        <v>2.5</v>
      </c>
      <c r="H536" t="s">
        <v>18</v>
      </c>
      <c r="I536" t="s">
        <v>19</v>
      </c>
      <c r="J536">
        <v>88000</v>
      </c>
      <c r="K536" t="s">
        <v>45</v>
      </c>
      <c r="L536">
        <v>77000</v>
      </c>
      <c r="M536" t="b">
        <v>0</v>
      </c>
    </row>
    <row r="537" spans="1:13" x14ac:dyDescent="0.35">
      <c r="A537" t="s">
        <v>27</v>
      </c>
      <c r="B537" t="s">
        <v>93</v>
      </c>
      <c r="C537">
        <v>2019</v>
      </c>
      <c r="D537" t="s">
        <v>15</v>
      </c>
      <c r="E537" t="s">
        <v>33</v>
      </c>
      <c r="F537" t="s">
        <v>17</v>
      </c>
      <c r="G537">
        <v>3.5</v>
      </c>
      <c r="H537" t="s">
        <v>18</v>
      </c>
      <c r="I537" t="s">
        <v>19</v>
      </c>
      <c r="J537">
        <v>64000</v>
      </c>
      <c r="K537" t="s">
        <v>20</v>
      </c>
      <c r="L537">
        <v>94000</v>
      </c>
      <c r="M537" t="b">
        <v>0</v>
      </c>
    </row>
    <row r="538" spans="1:13" x14ac:dyDescent="0.35">
      <c r="A538" t="s">
        <v>27</v>
      </c>
      <c r="B538" t="s">
        <v>91</v>
      </c>
      <c r="C538">
        <v>2016</v>
      </c>
      <c r="D538" t="s">
        <v>15</v>
      </c>
      <c r="E538" t="s">
        <v>29</v>
      </c>
      <c r="F538" t="s">
        <v>30</v>
      </c>
      <c r="G538">
        <v>3.3</v>
      </c>
      <c r="H538" t="s">
        <v>18</v>
      </c>
      <c r="I538" t="s">
        <v>19</v>
      </c>
      <c r="J538">
        <v>149000</v>
      </c>
      <c r="K538" t="s">
        <v>45</v>
      </c>
      <c r="L538">
        <v>47000</v>
      </c>
      <c r="M538" t="b">
        <v>0</v>
      </c>
    </row>
    <row r="539" spans="1:13" x14ac:dyDescent="0.35">
      <c r="A539" t="s">
        <v>34</v>
      </c>
      <c r="B539" t="s">
        <v>123</v>
      </c>
      <c r="C539">
        <v>2016</v>
      </c>
      <c r="D539" t="s">
        <v>15</v>
      </c>
      <c r="E539" t="s">
        <v>23</v>
      </c>
      <c r="F539" t="s">
        <v>17</v>
      </c>
      <c r="G539">
        <v>2.7</v>
      </c>
      <c r="H539" t="s">
        <v>18</v>
      </c>
      <c r="I539" t="s">
        <v>68</v>
      </c>
      <c r="J539">
        <v>175000</v>
      </c>
      <c r="K539" t="s">
        <v>42</v>
      </c>
      <c r="L539">
        <v>77000</v>
      </c>
      <c r="M539" t="b">
        <v>0</v>
      </c>
    </row>
    <row r="540" spans="1:13" x14ac:dyDescent="0.35">
      <c r="A540" t="s">
        <v>27</v>
      </c>
      <c r="B540" t="s">
        <v>89</v>
      </c>
      <c r="C540">
        <v>2018</v>
      </c>
      <c r="D540" t="s">
        <v>15</v>
      </c>
      <c r="E540" t="s">
        <v>16</v>
      </c>
      <c r="F540" t="s">
        <v>30</v>
      </c>
      <c r="G540">
        <v>2.4</v>
      </c>
      <c r="H540" t="s">
        <v>18</v>
      </c>
      <c r="I540" t="s">
        <v>19</v>
      </c>
      <c r="J540">
        <v>117000</v>
      </c>
      <c r="K540" t="s">
        <v>20</v>
      </c>
      <c r="L540">
        <v>63000</v>
      </c>
      <c r="M540" t="b">
        <v>0</v>
      </c>
    </row>
    <row r="541" spans="1:13" x14ac:dyDescent="0.35">
      <c r="A541" t="s">
        <v>82</v>
      </c>
      <c r="B541" t="s">
        <v>164</v>
      </c>
      <c r="C541">
        <v>2017</v>
      </c>
      <c r="D541" t="s">
        <v>15</v>
      </c>
      <c r="E541" t="s">
        <v>23</v>
      </c>
      <c r="F541" t="s">
        <v>30</v>
      </c>
      <c r="G541">
        <v>1.6</v>
      </c>
      <c r="H541" t="s">
        <v>18</v>
      </c>
      <c r="I541" t="s">
        <v>19</v>
      </c>
      <c r="J541">
        <v>190000</v>
      </c>
      <c r="K541" t="s">
        <v>20</v>
      </c>
      <c r="L541">
        <v>53000</v>
      </c>
      <c r="M541" t="b">
        <v>0</v>
      </c>
    </row>
    <row r="542" spans="1:13" x14ac:dyDescent="0.35">
      <c r="A542" t="s">
        <v>34</v>
      </c>
      <c r="B542" t="s">
        <v>72</v>
      </c>
      <c r="C542">
        <v>2016</v>
      </c>
      <c r="D542" t="s">
        <v>15</v>
      </c>
      <c r="E542" t="s">
        <v>23</v>
      </c>
      <c r="F542" t="s">
        <v>17</v>
      </c>
      <c r="G542">
        <v>2</v>
      </c>
      <c r="H542" t="s">
        <v>18</v>
      </c>
      <c r="I542" t="s">
        <v>19</v>
      </c>
      <c r="J542">
        <v>216000</v>
      </c>
      <c r="K542" t="s">
        <v>20</v>
      </c>
      <c r="L542">
        <v>60000</v>
      </c>
      <c r="M542" t="b">
        <v>0</v>
      </c>
    </row>
    <row r="543" spans="1:13" x14ac:dyDescent="0.35">
      <c r="A543" t="s">
        <v>31</v>
      </c>
      <c r="B543" t="s">
        <v>32</v>
      </c>
      <c r="C543">
        <v>2014</v>
      </c>
      <c r="D543" t="s">
        <v>15</v>
      </c>
      <c r="E543" t="s">
        <v>23</v>
      </c>
      <c r="F543" t="s">
        <v>17</v>
      </c>
      <c r="G543">
        <v>2.4</v>
      </c>
      <c r="H543" t="s">
        <v>18</v>
      </c>
      <c r="I543" t="s">
        <v>19</v>
      </c>
      <c r="J543">
        <v>223000</v>
      </c>
      <c r="K543" t="s">
        <v>20</v>
      </c>
      <c r="L543">
        <v>48000</v>
      </c>
      <c r="M543" t="b">
        <v>0</v>
      </c>
    </row>
    <row r="544" spans="1:13" x14ac:dyDescent="0.35">
      <c r="A544" t="s">
        <v>34</v>
      </c>
      <c r="B544" t="s">
        <v>58</v>
      </c>
      <c r="C544">
        <v>2019</v>
      </c>
      <c r="D544" t="s">
        <v>15</v>
      </c>
      <c r="E544" t="s">
        <v>23</v>
      </c>
      <c r="F544" t="s">
        <v>30</v>
      </c>
      <c r="G544">
        <v>3</v>
      </c>
      <c r="H544" t="s">
        <v>18</v>
      </c>
      <c r="I544" t="s">
        <v>19</v>
      </c>
      <c r="J544">
        <v>40000</v>
      </c>
      <c r="K544" t="s">
        <v>20</v>
      </c>
      <c r="L544">
        <v>93000</v>
      </c>
      <c r="M544" t="b">
        <v>0</v>
      </c>
    </row>
    <row r="545" spans="1:13" x14ac:dyDescent="0.35">
      <c r="A545" t="s">
        <v>60</v>
      </c>
      <c r="B545" t="s">
        <v>80</v>
      </c>
      <c r="C545">
        <v>2016</v>
      </c>
      <c r="D545" t="s">
        <v>44</v>
      </c>
      <c r="E545" t="s">
        <v>23</v>
      </c>
      <c r="F545" t="s">
        <v>30</v>
      </c>
      <c r="G545">
        <v>3</v>
      </c>
      <c r="H545" t="s">
        <v>18</v>
      </c>
      <c r="I545" t="s">
        <v>19</v>
      </c>
      <c r="J545">
        <v>78000</v>
      </c>
      <c r="K545" t="s">
        <v>20</v>
      </c>
      <c r="L545">
        <v>115000</v>
      </c>
      <c r="M545" t="b">
        <v>0</v>
      </c>
    </row>
    <row r="546" spans="1:13" x14ac:dyDescent="0.35">
      <c r="A546" t="s">
        <v>34</v>
      </c>
      <c r="B546" t="s">
        <v>123</v>
      </c>
      <c r="C546">
        <v>2018</v>
      </c>
      <c r="D546" t="s">
        <v>15</v>
      </c>
      <c r="E546" t="s">
        <v>23</v>
      </c>
      <c r="F546" t="s">
        <v>26</v>
      </c>
      <c r="G546">
        <v>2.7</v>
      </c>
      <c r="H546" t="s">
        <v>18</v>
      </c>
      <c r="I546" t="s">
        <v>68</v>
      </c>
      <c r="J546">
        <v>132000</v>
      </c>
      <c r="K546" t="s">
        <v>20</v>
      </c>
      <c r="L546">
        <v>77000</v>
      </c>
      <c r="M546" t="b">
        <v>0</v>
      </c>
    </row>
    <row r="547" spans="1:13" x14ac:dyDescent="0.35">
      <c r="A547" t="s">
        <v>181</v>
      </c>
      <c r="B547" t="s">
        <v>229</v>
      </c>
      <c r="C547">
        <v>2017</v>
      </c>
      <c r="D547" t="s">
        <v>15</v>
      </c>
      <c r="E547" t="s">
        <v>75</v>
      </c>
      <c r="F547" t="s">
        <v>17</v>
      </c>
      <c r="G547">
        <v>3.3</v>
      </c>
      <c r="H547" t="s">
        <v>18</v>
      </c>
      <c r="I547" t="s">
        <v>19</v>
      </c>
      <c r="J547">
        <v>199000</v>
      </c>
      <c r="K547" t="s">
        <v>20</v>
      </c>
      <c r="L547">
        <v>73000</v>
      </c>
      <c r="M547" t="b">
        <v>0</v>
      </c>
    </row>
    <row r="548" spans="1:13" x14ac:dyDescent="0.35">
      <c r="A548" t="s">
        <v>85</v>
      </c>
      <c r="B548" t="s">
        <v>230</v>
      </c>
      <c r="C548">
        <v>2016</v>
      </c>
      <c r="D548" t="s">
        <v>15</v>
      </c>
      <c r="E548" t="s">
        <v>29</v>
      </c>
      <c r="F548" t="s">
        <v>30</v>
      </c>
      <c r="G548">
        <v>3.5</v>
      </c>
      <c r="H548" t="s">
        <v>18</v>
      </c>
      <c r="I548" t="s">
        <v>19</v>
      </c>
      <c r="J548">
        <v>293000</v>
      </c>
      <c r="K548" t="s">
        <v>20</v>
      </c>
      <c r="L548">
        <v>77000</v>
      </c>
      <c r="M548" t="b">
        <v>0</v>
      </c>
    </row>
    <row r="549" spans="1:13" x14ac:dyDescent="0.35">
      <c r="A549" t="s">
        <v>27</v>
      </c>
      <c r="B549" t="s">
        <v>84</v>
      </c>
      <c r="C549">
        <v>2016</v>
      </c>
      <c r="D549" t="s">
        <v>15</v>
      </c>
      <c r="E549" t="s">
        <v>29</v>
      </c>
      <c r="F549" t="s">
        <v>30</v>
      </c>
      <c r="G549">
        <v>2</v>
      </c>
      <c r="H549" t="s">
        <v>18</v>
      </c>
      <c r="I549" t="s">
        <v>19</v>
      </c>
      <c r="J549">
        <v>190000</v>
      </c>
      <c r="K549" t="s">
        <v>20</v>
      </c>
      <c r="L549">
        <v>54000</v>
      </c>
      <c r="M549" t="b">
        <v>0</v>
      </c>
    </row>
    <row r="550" spans="1:13" x14ac:dyDescent="0.35">
      <c r="A550" t="s">
        <v>34</v>
      </c>
      <c r="B550" t="s">
        <v>145</v>
      </c>
      <c r="C550">
        <v>2018</v>
      </c>
      <c r="D550" t="s">
        <v>15</v>
      </c>
      <c r="E550" t="s">
        <v>75</v>
      </c>
      <c r="F550" t="s">
        <v>30</v>
      </c>
      <c r="G550">
        <v>2.7</v>
      </c>
      <c r="H550" t="s">
        <v>18</v>
      </c>
      <c r="I550" t="s">
        <v>19</v>
      </c>
      <c r="J550">
        <v>340000</v>
      </c>
      <c r="K550" t="s">
        <v>20</v>
      </c>
      <c r="L550">
        <v>67000</v>
      </c>
      <c r="M550" t="b">
        <v>0</v>
      </c>
    </row>
    <row r="551" spans="1:13" x14ac:dyDescent="0.35">
      <c r="A551" t="s">
        <v>85</v>
      </c>
      <c r="B551" t="s">
        <v>87</v>
      </c>
      <c r="C551">
        <v>2018</v>
      </c>
      <c r="D551" t="s">
        <v>15</v>
      </c>
      <c r="E551" t="s">
        <v>33</v>
      </c>
      <c r="F551" t="s">
        <v>30</v>
      </c>
      <c r="G551">
        <v>3.8</v>
      </c>
      <c r="H551" t="s">
        <v>18</v>
      </c>
      <c r="I551" t="s">
        <v>19</v>
      </c>
      <c r="J551">
        <v>160000</v>
      </c>
      <c r="K551" t="s">
        <v>20</v>
      </c>
      <c r="L551">
        <v>100000</v>
      </c>
      <c r="M551" t="b">
        <v>0</v>
      </c>
    </row>
    <row r="552" spans="1:13" x14ac:dyDescent="0.35">
      <c r="A552" t="s">
        <v>82</v>
      </c>
      <c r="B552" t="s">
        <v>164</v>
      </c>
      <c r="C552">
        <v>2017</v>
      </c>
      <c r="D552" t="s">
        <v>15</v>
      </c>
      <c r="E552" t="s">
        <v>25</v>
      </c>
      <c r="F552" t="s">
        <v>17</v>
      </c>
      <c r="G552">
        <v>2.4</v>
      </c>
      <c r="H552" t="s">
        <v>18</v>
      </c>
      <c r="I552" t="s">
        <v>19</v>
      </c>
      <c r="J552">
        <v>125000</v>
      </c>
      <c r="K552" t="s">
        <v>20</v>
      </c>
      <c r="L552">
        <v>65000</v>
      </c>
      <c r="M552" t="b">
        <v>0</v>
      </c>
    </row>
    <row r="553" spans="1:13" x14ac:dyDescent="0.35">
      <c r="A553" t="s">
        <v>34</v>
      </c>
      <c r="B553" t="s">
        <v>162</v>
      </c>
      <c r="C553">
        <v>2014</v>
      </c>
      <c r="D553" t="s">
        <v>15</v>
      </c>
      <c r="E553" t="s">
        <v>78</v>
      </c>
      <c r="F553" t="s">
        <v>30</v>
      </c>
      <c r="G553">
        <v>3</v>
      </c>
      <c r="H553" t="s">
        <v>18</v>
      </c>
      <c r="I553" t="s">
        <v>68</v>
      </c>
      <c r="J553">
        <v>175000</v>
      </c>
      <c r="K553" t="s">
        <v>20</v>
      </c>
      <c r="L553">
        <v>72000</v>
      </c>
      <c r="M553" t="b">
        <v>0</v>
      </c>
    </row>
    <row r="554" spans="1:13" x14ac:dyDescent="0.35">
      <c r="A554" t="s">
        <v>27</v>
      </c>
      <c r="B554" t="s">
        <v>28</v>
      </c>
      <c r="C554">
        <v>2017</v>
      </c>
      <c r="D554" t="s">
        <v>15</v>
      </c>
      <c r="E554" t="s">
        <v>23</v>
      </c>
      <c r="F554" t="s">
        <v>30</v>
      </c>
      <c r="G554">
        <v>2</v>
      </c>
      <c r="H554" t="s">
        <v>18</v>
      </c>
      <c r="I554" t="s">
        <v>19</v>
      </c>
      <c r="J554">
        <v>285000</v>
      </c>
      <c r="K554" t="s">
        <v>20</v>
      </c>
      <c r="L554">
        <v>36000</v>
      </c>
      <c r="M554" t="b">
        <v>0</v>
      </c>
    </row>
    <row r="555" spans="1:13" x14ac:dyDescent="0.35">
      <c r="A555" t="s">
        <v>73</v>
      </c>
      <c r="B555" t="s">
        <v>74</v>
      </c>
      <c r="C555">
        <v>2016</v>
      </c>
      <c r="D555" t="s">
        <v>15</v>
      </c>
      <c r="E555" t="s">
        <v>75</v>
      </c>
      <c r="F555" t="s">
        <v>30</v>
      </c>
      <c r="G555">
        <v>3</v>
      </c>
      <c r="H555" t="s">
        <v>18</v>
      </c>
      <c r="I555" t="s">
        <v>19</v>
      </c>
      <c r="J555">
        <v>230000</v>
      </c>
      <c r="K555" t="s">
        <v>20</v>
      </c>
      <c r="L555">
        <v>50000</v>
      </c>
      <c r="M555" t="b">
        <v>0</v>
      </c>
    </row>
    <row r="556" spans="1:13" x14ac:dyDescent="0.35">
      <c r="A556" t="s">
        <v>34</v>
      </c>
      <c r="B556" t="s">
        <v>35</v>
      </c>
      <c r="C556">
        <v>2017</v>
      </c>
      <c r="D556" t="s">
        <v>15</v>
      </c>
      <c r="E556" t="s">
        <v>23</v>
      </c>
      <c r="F556" t="s">
        <v>17</v>
      </c>
      <c r="G556">
        <v>1.8</v>
      </c>
      <c r="H556" t="s">
        <v>18</v>
      </c>
      <c r="I556" t="s">
        <v>19</v>
      </c>
      <c r="J556">
        <v>188000</v>
      </c>
      <c r="K556" t="s">
        <v>20</v>
      </c>
      <c r="L556">
        <v>0</v>
      </c>
      <c r="M556" t="b">
        <v>1</v>
      </c>
    </row>
    <row r="557" spans="1:13" x14ac:dyDescent="0.35">
      <c r="A557" t="s">
        <v>174</v>
      </c>
      <c r="B557" t="s">
        <v>175</v>
      </c>
      <c r="C557">
        <v>2011</v>
      </c>
      <c r="D557" t="s">
        <v>44</v>
      </c>
      <c r="E557" t="s">
        <v>38</v>
      </c>
      <c r="F557" t="s">
        <v>17</v>
      </c>
      <c r="G557">
        <v>6</v>
      </c>
      <c r="H557" t="s">
        <v>18</v>
      </c>
      <c r="I557" t="s">
        <v>19</v>
      </c>
      <c r="J557">
        <v>144000</v>
      </c>
      <c r="K557" t="s">
        <v>20</v>
      </c>
      <c r="L557">
        <v>0</v>
      </c>
      <c r="M557" t="b">
        <v>1</v>
      </c>
    </row>
    <row r="558" spans="1:13" x14ac:dyDescent="0.35">
      <c r="A558" t="s">
        <v>34</v>
      </c>
      <c r="B558" t="s">
        <v>41</v>
      </c>
      <c r="C558">
        <v>2018</v>
      </c>
      <c r="D558" t="s">
        <v>15</v>
      </c>
      <c r="E558" t="s">
        <v>65</v>
      </c>
      <c r="F558" t="s">
        <v>26</v>
      </c>
      <c r="G558">
        <v>1.5</v>
      </c>
      <c r="H558" t="s">
        <v>18</v>
      </c>
      <c r="I558" t="s">
        <v>19</v>
      </c>
      <c r="J558">
        <v>117313</v>
      </c>
      <c r="K558" t="s">
        <v>42</v>
      </c>
      <c r="L558">
        <v>32500</v>
      </c>
      <c r="M558" t="b">
        <v>0</v>
      </c>
    </row>
    <row r="559" spans="1:13" x14ac:dyDescent="0.35">
      <c r="A559" t="s">
        <v>21</v>
      </c>
      <c r="B559" t="s">
        <v>231</v>
      </c>
      <c r="C559">
        <v>2016</v>
      </c>
      <c r="D559" t="s">
        <v>15</v>
      </c>
      <c r="E559" t="s">
        <v>38</v>
      </c>
      <c r="F559" t="s">
        <v>26</v>
      </c>
      <c r="G559">
        <v>1.6</v>
      </c>
      <c r="H559" t="s">
        <v>18</v>
      </c>
      <c r="I559" t="s">
        <v>19</v>
      </c>
      <c r="J559">
        <v>115480</v>
      </c>
      <c r="K559" t="s">
        <v>20</v>
      </c>
      <c r="L559">
        <v>32500</v>
      </c>
      <c r="M559" t="b">
        <v>0</v>
      </c>
    </row>
    <row r="560" spans="1:13" x14ac:dyDescent="0.35">
      <c r="A560" t="s">
        <v>134</v>
      </c>
      <c r="B560" t="s">
        <v>232</v>
      </c>
      <c r="C560">
        <v>2019</v>
      </c>
      <c r="D560" t="s">
        <v>15</v>
      </c>
      <c r="E560" t="s">
        <v>23</v>
      </c>
      <c r="F560" t="s">
        <v>26</v>
      </c>
      <c r="G560">
        <v>1.6</v>
      </c>
      <c r="H560" t="s">
        <v>18</v>
      </c>
      <c r="I560" t="s">
        <v>68</v>
      </c>
      <c r="J560">
        <v>119588</v>
      </c>
      <c r="K560" t="s">
        <v>20</v>
      </c>
      <c r="L560">
        <v>34000</v>
      </c>
      <c r="M560" t="b">
        <v>0</v>
      </c>
    </row>
    <row r="561" spans="1:13" x14ac:dyDescent="0.35">
      <c r="A561" t="s">
        <v>34</v>
      </c>
      <c r="B561" t="s">
        <v>43</v>
      </c>
      <c r="C561">
        <v>2009</v>
      </c>
      <c r="D561" t="s">
        <v>15</v>
      </c>
      <c r="E561" t="s">
        <v>102</v>
      </c>
      <c r="F561" t="s">
        <v>17</v>
      </c>
      <c r="G561">
        <v>2.5</v>
      </c>
      <c r="H561" t="s">
        <v>18</v>
      </c>
      <c r="I561" t="s">
        <v>19</v>
      </c>
      <c r="J561">
        <v>317</v>
      </c>
      <c r="K561" t="s">
        <v>42</v>
      </c>
      <c r="L561">
        <v>22000</v>
      </c>
      <c r="M561" t="b">
        <v>0</v>
      </c>
    </row>
    <row r="562" spans="1:13" x14ac:dyDescent="0.35">
      <c r="A562" t="s">
        <v>85</v>
      </c>
      <c r="B562" t="s">
        <v>230</v>
      </c>
      <c r="C562">
        <v>2016</v>
      </c>
      <c r="D562" t="s">
        <v>15</v>
      </c>
      <c r="E562" t="s">
        <v>75</v>
      </c>
      <c r="F562" t="s">
        <v>30</v>
      </c>
      <c r="G562">
        <v>3.5</v>
      </c>
      <c r="H562" t="s">
        <v>18</v>
      </c>
      <c r="I562" t="s">
        <v>19</v>
      </c>
      <c r="J562">
        <v>203000</v>
      </c>
      <c r="K562" t="s">
        <v>20</v>
      </c>
      <c r="L562">
        <v>78000</v>
      </c>
      <c r="M562" t="b">
        <v>0</v>
      </c>
    </row>
    <row r="563" spans="1:13" x14ac:dyDescent="0.35">
      <c r="A563" t="s">
        <v>60</v>
      </c>
      <c r="B563" t="s">
        <v>90</v>
      </c>
      <c r="C563">
        <v>2014</v>
      </c>
      <c r="D563" t="s">
        <v>15</v>
      </c>
      <c r="E563" t="s">
        <v>16</v>
      </c>
      <c r="F563" t="s">
        <v>17</v>
      </c>
      <c r="G563">
        <v>5.7</v>
      </c>
      <c r="H563" t="s">
        <v>18</v>
      </c>
      <c r="I563" t="s">
        <v>19</v>
      </c>
      <c r="J563">
        <v>220000</v>
      </c>
      <c r="K563" t="s">
        <v>20</v>
      </c>
      <c r="L563">
        <v>180000</v>
      </c>
      <c r="M563" t="b">
        <v>0</v>
      </c>
    </row>
    <row r="564" spans="1:13" x14ac:dyDescent="0.35">
      <c r="A564" t="s">
        <v>27</v>
      </c>
      <c r="B564" t="s">
        <v>233</v>
      </c>
      <c r="C564">
        <v>2019</v>
      </c>
      <c r="D564" t="s">
        <v>15</v>
      </c>
      <c r="E564" t="s">
        <v>234</v>
      </c>
      <c r="F564" t="s">
        <v>17</v>
      </c>
      <c r="G564">
        <v>2</v>
      </c>
      <c r="H564" t="s">
        <v>18</v>
      </c>
      <c r="I564" t="s">
        <v>19</v>
      </c>
      <c r="J564">
        <v>63000</v>
      </c>
      <c r="K564" t="s">
        <v>20</v>
      </c>
      <c r="L564">
        <v>62000</v>
      </c>
      <c r="M564" t="b">
        <v>0</v>
      </c>
    </row>
    <row r="565" spans="1:13" x14ac:dyDescent="0.35">
      <c r="A565" t="s">
        <v>82</v>
      </c>
      <c r="B565" t="s">
        <v>83</v>
      </c>
      <c r="C565">
        <v>2017</v>
      </c>
      <c r="D565" t="s">
        <v>15</v>
      </c>
      <c r="E565" t="s">
        <v>23</v>
      </c>
      <c r="F565" t="s">
        <v>26</v>
      </c>
      <c r="G565">
        <v>3</v>
      </c>
      <c r="H565" t="s">
        <v>18</v>
      </c>
      <c r="I565" t="s">
        <v>19</v>
      </c>
      <c r="J565">
        <v>175000</v>
      </c>
      <c r="K565" t="s">
        <v>20</v>
      </c>
      <c r="L565">
        <v>50000</v>
      </c>
      <c r="M565" t="b">
        <v>0</v>
      </c>
    </row>
    <row r="566" spans="1:13" x14ac:dyDescent="0.35">
      <c r="A566" t="s">
        <v>73</v>
      </c>
      <c r="B566">
        <v>6</v>
      </c>
      <c r="C566">
        <v>2016</v>
      </c>
      <c r="D566" t="s">
        <v>15</v>
      </c>
      <c r="E566" t="s">
        <v>94</v>
      </c>
      <c r="F566" t="s">
        <v>26</v>
      </c>
      <c r="G566">
        <v>2.5</v>
      </c>
      <c r="H566" t="s">
        <v>18</v>
      </c>
      <c r="I566" t="s">
        <v>19</v>
      </c>
      <c r="J566">
        <v>140000</v>
      </c>
      <c r="K566" t="s">
        <v>20</v>
      </c>
      <c r="L566">
        <v>40000</v>
      </c>
      <c r="M566" t="b">
        <v>0</v>
      </c>
    </row>
    <row r="567" spans="1:13" x14ac:dyDescent="0.35">
      <c r="A567" t="s">
        <v>27</v>
      </c>
      <c r="B567" t="s">
        <v>89</v>
      </c>
      <c r="C567">
        <v>2020</v>
      </c>
      <c r="D567" t="s">
        <v>15</v>
      </c>
      <c r="E567" t="s">
        <v>78</v>
      </c>
      <c r="F567" t="s">
        <v>30</v>
      </c>
      <c r="G567">
        <v>2.5</v>
      </c>
      <c r="H567" t="s">
        <v>18</v>
      </c>
      <c r="I567" t="s">
        <v>19</v>
      </c>
      <c r="J567">
        <v>12000</v>
      </c>
      <c r="K567" t="s">
        <v>20</v>
      </c>
      <c r="L567">
        <v>78000</v>
      </c>
      <c r="M567" t="b">
        <v>0</v>
      </c>
    </row>
    <row r="568" spans="1:13" x14ac:dyDescent="0.35">
      <c r="A568" t="s">
        <v>27</v>
      </c>
      <c r="B568" t="s">
        <v>91</v>
      </c>
      <c r="C568">
        <v>2016</v>
      </c>
      <c r="D568" t="s">
        <v>15</v>
      </c>
      <c r="E568" t="s">
        <v>23</v>
      </c>
      <c r="F568" t="s">
        <v>30</v>
      </c>
      <c r="G568">
        <v>3.3</v>
      </c>
      <c r="H568" t="s">
        <v>18</v>
      </c>
      <c r="I568" t="s">
        <v>19</v>
      </c>
      <c r="J568">
        <v>62000</v>
      </c>
      <c r="K568" t="s">
        <v>20</v>
      </c>
      <c r="L568">
        <v>55000</v>
      </c>
      <c r="M568" t="b">
        <v>0</v>
      </c>
    </row>
    <row r="569" spans="1:13" x14ac:dyDescent="0.35">
      <c r="A569" t="s">
        <v>27</v>
      </c>
      <c r="B569" t="s">
        <v>85</v>
      </c>
      <c r="C569">
        <v>2017</v>
      </c>
      <c r="D569" t="s">
        <v>15</v>
      </c>
      <c r="E569" t="s">
        <v>38</v>
      </c>
      <c r="F569" t="s">
        <v>17</v>
      </c>
      <c r="G569">
        <v>5</v>
      </c>
      <c r="H569" t="s">
        <v>18</v>
      </c>
      <c r="I569" t="s">
        <v>19</v>
      </c>
      <c r="J569">
        <v>106000</v>
      </c>
      <c r="K569" t="s">
        <v>20</v>
      </c>
      <c r="L569">
        <v>90000</v>
      </c>
      <c r="M569" t="b">
        <v>0</v>
      </c>
    </row>
    <row r="570" spans="1:13" x14ac:dyDescent="0.35">
      <c r="A570" t="s">
        <v>27</v>
      </c>
      <c r="B570" t="s">
        <v>89</v>
      </c>
      <c r="C570">
        <v>2018</v>
      </c>
      <c r="D570" t="s">
        <v>15</v>
      </c>
      <c r="E570" t="s">
        <v>25</v>
      </c>
      <c r="F570" t="s">
        <v>17</v>
      </c>
      <c r="G570">
        <v>2.4</v>
      </c>
      <c r="H570" t="s">
        <v>18</v>
      </c>
      <c r="I570" t="s">
        <v>19</v>
      </c>
      <c r="J570">
        <v>135000</v>
      </c>
      <c r="K570" t="s">
        <v>20</v>
      </c>
      <c r="L570">
        <v>58000</v>
      </c>
      <c r="M570" t="b">
        <v>0</v>
      </c>
    </row>
    <row r="571" spans="1:13" x14ac:dyDescent="0.35">
      <c r="A571" t="s">
        <v>34</v>
      </c>
      <c r="B571" t="s">
        <v>41</v>
      </c>
      <c r="C571">
        <v>2017</v>
      </c>
      <c r="D571" t="s">
        <v>15</v>
      </c>
      <c r="E571" t="s">
        <v>23</v>
      </c>
      <c r="F571" t="s">
        <v>26</v>
      </c>
      <c r="G571">
        <v>1.6</v>
      </c>
      <c r="H571" t="s">
        <v>18</v>
      </c>
      <c r="I571" t="s">
        <v>19</v>
      </c>
      <c r="J571">
        <v>167000</v>
      </c>
      <c r="K571" t="s">
        <v>20</v>
      </c>
      <c r="L571">
        <v>29000</v>
      </c>
      <c r="M571" t="b">
        <v>0</v>
      </c>
    </row>
    <row r="572" spans="1:13" x14ac:dyDescent="0.35">
      <c r="A572" t="s">
        <v>60</v>
      </c>
      <c r="B572" t="s">
        <v>80</v>
      </c>
      <c r="C572">
        <v>2017</v>
      </c>
      <c r="D572" t="s">
        <v>44</v>
      </c>
      <c r="E572" t="s">
        <v>16</v>
      </c>
      <c r="F572" t="s">
        <v>17</v>
      </c>
      <c r="G572">
        <v>3</v>
      </c>
      <c r="H572" t="s">
        <v>18</v>
      </c>
      <c r="I572" t="s">
        <v>19</v>
      </c>
      <c r="J572">
        <v>85000</v>
      </c>
      <c r="K572" t="s">
        <v>20</v>
      </c>
      <c r="L572">
        <v>128000</v>
      </c>
      <c r="M572" t="b">
        <v>0</v>
      </c>
    </row>
    <row r="573" spans="1:13" x14ac:dyDescent="0.35">
      <c r="A573" t="s">
        <v>21</v>
      </c>
      <c r="B573" t="s">
        <v>130</v>
      </c>
      <c r="C573">
        <v>2016</v>
      </c>
      <c r="D573" t="s">
        <v>15</v>
      </c>
      <c r="E573" t="s">
        <v>23</v>
      </c>
      <c r="F573" t="s">
        <v>17</v>
      </c>
      <c r="G573">
        <v>3.5</v>
      </c>
      <c r="H573" t="s">
        <v>18</v>
      </c>
      <c r="I573" t="s">
        <v>19</v>
      </c>
      <c r="J573">
        <v>155000</v>
      </c>
      <c r="K573" t="s">
        <v>20</v>
      </c>
      <c r="L573">
        <v>65000</v>
      </c>
      <c r="M573" t="b">
        <v>0</v>
      </c>
    </row>
    <row r="574" spans="1:13" x14ac:dyDescent="0.35">
      <c r="A574" t="s">
        <v>36</v>
      </c>
      <c r="B574" t="s">
        <v>37</v>
      </c>
      <c r="C574">
        <v>2010</v>
      </c>
      <c r="D574" t="s">
        <v>15</v>
      </c>
      <c r="E574" t="s">
        <v>16</v>
      </c>
      <c r="F574" t="s">
        <v>30</v>
      </c>
      <c r="G574">
        <v>5</v>
      </c>
      <c r="H574" t="s">
        <v>18</v>
      </c>
      <c r="I574" t="s">
        <v>19</v>
      </c>
      <c r="J574">
        <v>204000</v>
      </c>
      <c r="K574" t="s">
        <v>20</v>
      </c>
      <c r="L574">
        <v>44000</v>
      </c>
      <c r="M574" t="b">
        <v>0</v>
      </c>
    </row>
    <row r="575" spans="1:13" x14ac:dyDescent="0.35">
      <c r="A575" t="s">
        <v>27</v>
      </c>
      <c r="B575" t="s">
        <v>84</v>
      </c>
      <c r="C575">
        <v>2015</v>
      </c>
      <c r="D575" t="s">
        <v>15</v>
      </c>
      <c r="E575" t="s">
        <v>23</v>
      </c>
      <c r="F575" t="s">
        <v>17</v>
      </c>
      <c r="G575">
        <v>2</v>
      </c>
      <c r="H575" t="s">
        <v>18</v>
      </c>
      <c r="I575" t="s">
        <v>19</v>
      </c>
      <c r="J575">
        <v>251000</v>
      </c>
      <c r="K575" t="s">
        <v>20</v>
      </c>
      <c r="L575">
        <v>49000</v>
      </c>
      <c r="M575" t="b">
        <v>0</v>
      </c>
    </row>
    <row r="576" spans="1:13" x14ac:dyDescent="0.35">
      <c r="A576" t="s">
        <v>21</v>
      </c>
      <c r="B576" t="s">
        <v>184</v>
      </c>
      <c r="C576">
        <v>2016</v>
      </c>
      <c r="D576" t="s">
        <v>15</v>
      </c>
      <c r="E576" t="s">
        <v>75</v>
      </c>
      <c r="F576" t="s">
        <v>17</v>
      </c>
      <c r="G576">
        <v>2.7</v>
      </c>
      <c r="H576" t="s">
        <v>18</v>
      </c>
      <c r="I576" t="s">
        <v>19</v>
      </c>
      <c r="J576">
        <v>65000</v>
      </c>
      <c r="K576" t="s">
        <v>20</v>
      </c>
      <c r="L576">
        <v>52000</v>
      </c>
      <c r="M576" t="b">
        <v>0</v>
      </c>
    </row>
    <row r="577" spans="1:13" x14ac:dyDescent="0.35">
      <c r="A577" t="s">
        <v>34</v>
      </c>
      <c r="B577" t="s">
        <v>41</v>
      </c>
      <c r="C577">
        <v>2017</v>
      </c>
      <c r="D577" t="s">
        <v>15</v>
      </c>
      <c r="E577" t="s">
        <v>29</v>
      </c>
      <c r="F577" t="s">
        <v>26</v>
      </c>
      <c r="G577">
        <v>1.4</v>
      </c>
      <c r="H577" t="s">
        <v>18</v>
      </c>
      <c r="I577" t="s">
        <v>19</v>
      </c>
      <c r="J577">
        <v>125000</v>
      </c>
      <c r="K577" t="s">
        <v>20</v>
      </c>
      <c r="L577">
        <v>30000</v>
      </c>
      <c r="M577" t="b">
        <v>0</v>
      </c>
    </row>
    <row r="578" spans="1:13" x14ac:dyDescent="0.35">
      <c r="A578" t="s">
        <v>34</v>
      </c>
      <c r="B578" t="s">
        <v>43</v>
      </c>
      <c r="C578">
        <v>2019</v>
      </c>
      <c r="D578" t="s">
        <v>15</v>
      </c>
      <c r="E578" t="s">
        <v>94</v>
      </c>
      <c r="F578" t="s">
        <v>17</v>
      </c>
      <c r="G578">
        <v>2.5</v>
      </c>
      <c r="H578" t="s">
        <v>18</v>
      </c>
      <c r="I578" t="s">
        <v>19</v>
      </c>
      <c r="J578">
        <v>49000</v>
      </c>
      <c r="K578" t="s">
        <v>20</v>
      </c>
      <c r="L578">
        <v>82000</v>
      </c>
      <c r="M578" t="b">
        <v>0</v>
      </c>
    </row>
    <row r="579" spans="1:13" x14ac:dyDescent="0.35">
      <c r="A579" t="s">
        <v>27</v>
      </c>
      <c r="B579" t="s">
        <v>93</v>
      </c>
      <c r="C579">
        <v>2018</v>
      </c>
      <c r="D579" t="s">
        <v>15</v>
      </c>
      <c r="E579" t="s">
        <v>65</v>
      </c>
      <c r="F579" t="s">
        <v>30</v>
      </c>
      <c r="G579">
        <v>3.5</v>
      </c>
      <c r="H579" t="s">
        <v>18</v>
      </c>
      <c r="I579" t="s">
        <v>19</v>
      </c>
      <c r="J579">
        <v>74000</v>
      </c>
      <c r="K579" t="s">
        <v>20</v>
      </c>
      <c r="L579">
        <v>77000</v>
      </c>
      <c r="M579" t="b">
        <v>0</v>
      </c>
    </row>
    <row r="580" spans="1:13" x14ac:dyDescent="0.35">
      <c r="A580" t="s">
        <v>60</v>
      </c>
      <c r="B580" t="s">
        <v>80</v>
      </c>
      <c r="C580">
        <v>2017</v>
      </c>
      <c r="D580" t="s">
        <v>44</v>
      </c>
      <c r="E580" t="s">
        <v>23</v>
      </c>
      <c r="F580" t="s">
        <v>30</v>
      </c>
      <c r="G580">
        <v>3</v>
      </c>
      <c r="H580" t="s">
        <v>18</v>
      </c>
      <c r="I580" t="s">
        <v>19</v>
      </c>
      <c r="J580">
        <v>82000</v>
      </c>
      <c r="K580" t="s">
        <v>20</v>
      </c>
      <c r="L580">
        <v>110000</v>
      </c>
      <c r="M580" t="b">
        <v>0</v>
      </c>
    </row>
    <row r="581" spans="1:13" x14ac:dyDescent="0.35">
      <c r="A581" t="s">
        <v>76</v>
      </c>
      <c r="B581" t="s">
        <v>235</v>
      </c>
      <c r="C581">
        <v>2014</v>
      </c>
      <c r="D581" t="s">
        <v>15</v>
      </c>
      <c r="E581" t="s">
        <v>23</v>
      </c>
      <c r="F581" t="s">
        <v>30</v>
      </c>
      <c r="G581">
        <v>2</v>
      </c>
      <c r="H581" t="s">
        <v>18</v>
      </c>
      <c r="I581" t="s">
        <v>19</v>
      </c>
      <c r="J581">
        <v>260000</v>
      </c>
      <c r="K581" t="s">
        <v>20</v>
      </c>
      <c r="L581">
        <v>30000</v>
      </c>
      <c r="M581" t="b">
        <v>0</v>
      </c>
    </row>
    <row r="582" spans="1:13" x14ac:dyDescent="0.35">
      <c r="A582" t="s">
        <v>76</v>
      </c>
      <c r="B582" t="s">
        <v>112</v>
      </c>
      <c r="C582">
        <v>2015</v>
      </c>
      <c r="D582" t="s">
        <v>15</v>
      </c>
      <c r="E582" t="s">
        <v>16</v>
      </c>
      <c r="F582" t="s">
        <v>30</v>
      </c>
      <c r="G582">
        <v>3.3</v>
      </c>
      <c r="H582" t="s">
        <v>18</v>
      </c>
      <c r="I582" t="s">
        <v>19</v>
      </c>
      <c r="J582">
        <v>446000</v>
      </c>
      <c r="K582" t="s">
        <v>20</v>
      </c>
      <c r="L582">
        <v>35000</v>
      </c>
      <c r="M582" t="b">
        <v>0</v>
      </c>
    </row>
    <row r="583" spans="1:13" x14ac:dyDescent="0.35">
      <c r="A583" t="s">
        <v>60</v>
      </c>
      <c r="B583" t="s">
        <v>80</v>
      </c>
      <c r="C583">
        <v>2017</v>
      </c>
      <c r="D583" t="s">
        <v>44</v>
      </c>
      <c r="E583" t="s">
        <v>23</v>
      </c>
      <c r="F583" t="s">
        <v>17</v>
      </c>
      <c r="G583">
        <v>3.5</v>
      </c>
      <c r="H583" t="s">
        <v>18</v>
      </c>
      <c r="I583" t="s">
        <v>19</v>
      </c>
      <c r="J583">
        <v>50000</v>
      </c>
      <c r="K583" t="s">
        <v>20</v>
      </c>
      <c r="L583">
        <v>127000</v>
      </c>
      <c r="M583" t="b">
        <v>0</v>
      </c>
    </row>
    <row r="584" spans="1:13" x14ac:dyDescent="0.35">
      <c r="A584" t="s">
        <v>21</v>
      </c>
      <c r="B584" t="s">
        <v>22</v>
      </c>
      <c r="C584">
        <v>2010</v>
      </c>
      <c r="D584" t="s">
        <v>15</v>
      </c>
      <c r="E584" t="s">
        <v>23</v>
      </c>
      <c r="F584" t="s">
        <v>17</v>
      </c>
      <c r="G584">
        <v>4</v>
      </c>
      <c r="H584" t="s">
        <v>18</v>
      </c>
      <c r="I584" t="s">
        <v>19</v>
      </c>
      <c r="J584">
        <v>208000</v>
      </c>
      <c r="K584" t="s">
        <v>20</v>
      </c>
      <c r="L584">
        <v>72000</v>
      </c>
      <c r="M584" t="b">
        <v>0</v>
      </c>
    </row>
    <row r="585" spans="1:13" x14ac:dyDescent="0.35">
      <c r="A585" t="s">
        <v>36</v>
      </c>
      <c r="B585" t="s">
        <v>37</v>
      </c>
      <c r="C585">
        <v>2007</v>
      </c>
      <c r="D585" t="s">
        <v>15</v>
      </c>
      <c r="E585" t="s">
        <v>38</v>
      </c>
      <c r="F585" t="s">
        <v>30</v>
      </c>
      <c r="G585">
        <v>5</v>
      </c>
      <c r="H585" t="s">
        <v>18</v>
      </c>
      <c r="I585" t="s">
        <v>19</v>
      </c>
      <c r="J585">
        <v>303000</v>
      </c>
      <c r="K585" t="s">
        <v>20</v>
      </c>
      <c r="L585">
        <v>36000</v>
      </c>
      <c r="M585" t="b">
        <v>0</v>
      </c>
    </row>
    <row r="586" spans="1:13" x14ac:dyDescent="0.35">
      <c r="A586" t="s">
        <v>34</v>
      </c>
      <c r="B586" t="s">
        <v>43</v>
      </c>
      <c r="C586">
        <v>2010</v>
      </c>
      <c r="D586" t="s">
        <v>44</v>
      </c>
      <c r="E586" t="s">
        <v>23</v>
      </c>
      <c r="F586" t="s">
        <v>30</v>
      </c>
      <c r="G586">
        <v>2.5</v>
      </c>
      <c r="H586" t="s">
        <v>18</v>
      </c>
      <c r="I586" t="s">
        <v>19</v>
      </c>
      <c r="J586">
        <v>145</v>
      </c>
      <c r="K586" t="s">
        <v>42</v>
      </c>
      <c r="L586">
        <v>25000</v>
      </c>
      <c r="M586" t="b">
        <v>0</v>
      </c>
    </row>
    <row r="587" spans="1:13" x14ac:dyDescent="0.35">
      <c r="A587" t="s">
        <v>174</v>
      </c>
      <c r="B587" t="s">
        <v>208</v>
      </c>
      <c r="C587">
        <v>2015</v>
      </c>
      <c r="D587" t="s">
        <v>15</v>
      </c>
      <c r="E587" t="s">
        <v>16</v>
      </c>
      <c r="F587" t="s">
        <v>17</v>
      </c>
      <c r="G587">
        <v>3</v>
      </c>
      <c r="H587" t="s">
        <v>18</v>
      </c>
      <c r="I587" t="s">
        <v>19</v>
      </c>
      <c r="J587">
        <v>98000</v>
      </c>
      <c r="K587" t="s">
        <v>20</v>
      </c>
      <c r="L587">
        <v>150000</v>
      </c>
      <c r="M587" t="b">
        <v>0</v>
      </c>
    </row>
    <row r="588" spans="1:13" x14ac:dyDescent="0.35">
      <c r="A588" t="s">
        <v>27</v>
      </c>
      <c r="B588" t="s">
        <v>88</v>
      </c>
      <c r="C588">
        <v>2018</v>
      </c>
      <c r="D588" t="s">
        <v>15</v>
      </c>
      <c r="E588" t="s">
        <v>25</v>
      </c>
      <c r="F588" t="s">
        <v>26</v>
      </c>
      <c r="G588">
        <v>1.4</v>
      </c>
      <c r="H588" t="s">
        <v>18</v>
      </c>
      <c r="I588" t="s">
        <v>19</v>
      </c>
      <c r="J588">
        <v>124975</v>
      </c>
      <c r="K588" t="s">
        <v>20</v>
      </c>
      <c r="L588">
        <v>33000</v>
      </c>
      <c r="M588" t="b">
        <v>0</v>
      </c>
    </row>
    <row r="589" spans="1:13" x14ac:dyDescent="0.35">
      <c r="A589" t="s">
        <v>21</v>
      </c>
      <c r="B589" t="s">
        <v>24</v>
      </c>
      <c r="C589">
        <v>2019</v>
      </c>
      <c r="D589" t="s">
        <v>15</v>
      </c>
      <c r="E589" t="s">
        <v>75</v>
      </c>
      <c r="F589" t="s">
        <v>26</v>
      </c>
      <c r="G589">
        <v>1.5</v>
      </c>
      <c r="H589" t="s">
        <v>18</v>
      </c>
      <c r="I589" t="s">
        <v>19</v>
      </c>
      <c r="J589">
        <v>38920</v>
      </c>
      <c r="K589" t="s">
        <v>42</v>
      </c>
      <c r="L589">
        <v>33500</v>
      </c>
      <c r="M589" t="b">
        <v>0</v>
      </c>
    </row>
    <row r="590" spans="1:13" x14ac:dyDescent="0.35">
      <c r="A590" t="s">
        <v>21</v>
      </c>
      <c r="B590" t="s">
        <v>24</v>
      </c>
      <c r="C590">
        <v>2019</v>
      </c>
      <c r="D590" t="s">
        <v>15</v>
      </c>
      <c r="E590" t="s">
        <v>29</v>
      </c>
      <c r="F590" t="s">
        <v>26</v>
      </c>
      <c r="G590">
        <v>1.5</v>
      </c>
      <c r="H590" t="s">
        <v>18</v>
      </c>
      <c r="I590" t="s">
        <v>19</v>
      </c>
      <c r="J590">
        <v>56991</v>
      </c>
      <c r="K590" t="s">
        <v>42</v>
      </c>
      <c r="L590">
        <v>33500</v>
      </c>
      <c r="M590" t="b">
        <v>0</v>
      </c>
    </row>
    <row r="591" spans="1:13" x14ac:dyDescent="0.35">
      <c r="A591" t="s">
        <v>27</v>
      </c>
      <c r="B591" t="s">
        <v>88</v>
      </c>
      <c r="C591">
        <v>2017</v>
      </c>
      <c r="D591" t="s">
        <v>15</v>
      </c>
      <c r="E591" t="s">
        <v>23</v>
      </c>
      <c r="F591" t="s">
        <v>30</v>
      </c>
      <c r="G591">
        <v>1.6</v>
      </c>
      <c r="H591" t="s">
        <v>18</v>
      </c>
      <c r="I591" t="s">
        <v>19</v>
      </c>
      <c r="J591">
        <v>109746</v>
      </c>
      <c r="K591" t="s">
        <v>20</v>
      </c>
      <c r="L591">
        <v>34000</v>
      </c>
      <c r="M591" t="b">
        <v>0</v>
      </c>
    </row>
    <row r="592" spans="1:13" x14ac:dyDescent="0.35">
      <c r="A592" t="s">
        <v>39</v>
      </c>
      <c r="B592" t="s">
        <v>46</v>
      </c>
      <c r="C592">
        <v>2011</v>
      </c>
      <c r="D592" t="s">
        <v>15</v>
      </c>
      <c r="E592" t="s">
        <v>16</v>
      </c>
      <c r="F592" t="s">
        <v>30</v>
      </c>
      <c r="G592">
        <v>5.3</v>
      </c>
      <c r="H592" t="s">
        <v>18</v>
      </c>
      <c r="I592" t="s">
        <v>19</v>
      </c>
      <c r="J592">
        <v>200000</v>
      </c>
      <c r="K592" t="s">
        <v>20</v>
      </c>
      <c r="L592">
        <v>42000</v>
      </c>
      <c r="M592" t="b">
        <v>0</v>
      </c>
    </row>
    <row r="593" spans="1:13" x14ac:dyDescent="0.35">
      <c r="A593" t="s">
        <v>31</v>
      </c>
      <c r="B593" t="s">
        <v>32</v>
      </c>
      <c r="C593">
        <v>2012</v>
      </c>
      <c r="D593" t="s">
        <v>15</v>
      </c>
      <c r="E593" t="s">
        <v>23</v>
      </c>
      <c r="F593" t="s">
        <v>30</v>
      </c>
      <c r="G593">
        <v>2.4</v>
      </c>
      <c r="H593" t="s">
        <v>18</v>
      </c>
      <c r="I593" t="s">
        <v>19</v>
      </c>
      <c r="J593">
        <v>15000</v>
      </c>
      <c r="K593" t="s">
        <v>20</v>
      </c>
      <c r="L593">
        <v>58000</v>
      </c>
      <c r="M593" t="b">
        <v>0</v>
      </c>
    </row>
    <row r="594" spans="1:13" x14ac:dyDescent="0.35">
      <c r="A594" t="s">
        <v>39</v>
      </c>
      <c r="B594" t="s">
        <v>177</v>
      </c>
      <c r="C594">
        <v>2017</v>
      </c>
      <c r="D594" t="s">
        <v>15</v>
      </c>
      <c r="E594" t="s">
        <v>23</v>
      </c>
      <c r="F594" t="s">
        <v>26</v>
      </c>
      <c r="G594">
        <v>1.4</v>
      </c>
      <c r="H594" t="s">
        <v>18</v>
      </c>
      <c r="I594" t="s">
        <v>19</v>
      </c>
      <c r="J594">
        <v>101000</v>
      </c>
      <c r="K594" t="s">
        <v>20</v>
      </c>
      <c r="L594">
        <v>21000</v>
      </c>
      <c r="M594" t="b">
        <v>0</v>
      </c>
    </row>
    <row r="595" spans="1:13" x14ac:dyDescent="0.35">
      <c r="A595" t="s">
        <v>60</v>
      </c>
      <c r="B595" t="s">
        <v>80</v>
      </c>
      <c r="C595">
        <v>2017</v>
      </c>
      <c r="D595" t="s">
        <v>44</v>
      </c>
      <c r="E595" t="s">
        <v>75</v>
      </c>
      <c r="F595" t="s">
        <v>30</v>
      </c>
      <c r="G595">
        <v>3</v>
      </c>
      <c r="H595" t="s">
        <v>18</v>
      </c>
      <c r="I595" t="s">
        <v>19</v>
      </c>
      <c r="J595">
        <v>91000</v>
      </c>
      <c r="K595" t="s">
        <v>20</v>
      </c>
      <c r="L595">
        <v>112000</v>
      </c>
      <c r="M595" t="b">
        <v>0</v>
      </c>
    </row>
    <row r="596" spans="1:13" x14ac:dyDescent="0.35">
      <c r="A596" t="s">
        <v>34</v>
      </c>
      <c r="B596" t="s">
        <v>123</v>
      </c>
      <c r="C596">
        <v>2016</v>
      </c>
      <c r="D596" t="s">
        <v>15</v>
      </c>
      <c r="E596" t="s">
        <v>23</v>
      </c>
      <c r="F596" t="s">
        <v>30</v>
      </c>
      <c r="G596">
        <v>2.7</v>
      </c>
      <c r="H596" t="s">
        <v>18</v>
      </c>
      <c r="I596" t="s">
        <v>68</v>
      </c>
      <c r="J596">
        <v>258000</v>
      </c>
      <c r="K596" t="s">
        <v>20</v>
      </c>
      <c r="L596">
        <v>62000</v>
      </c>
      <c r="M596" t="b">
        <v>0</v>
      </c>
    </row>
    <row r="597" spans="1:13" x14ac:dyDescent="0.35">
      <c r="A597" t="s">
        <v>60</v>
      </c>
      <c r="B597" t="s">
        <v>80</v>
      </c>
      <c r="C597">
        <v>2016</v>
      </c>
      <c r="D597" t="s">
        <v>44</v>
      </c>
      <c r="E597" t="s">
        <v>23</v>
      </c>
      <c r="F597" t="s">
        <v>30</v>
      </c>
      <c r="G597">
        <v>3</v>
      </c>
      <c r="H597" t="s">
        <v>18</v>
      </c>
      <c r="I597" t="s">
        <v>19</v>
      </c>
      <c r="J597">
        <v>72000</v>
      </c>
      <c r="K597" t="s">
        <v>20</v>
      </c>
      <c r="L597">
        <v>108000</v>
      </c>
      <c r="M597" t="b">
        <v>0</v>
      </c>
    </row>
    <row r="598" spans="1:13" x14ac:dyDescent="0.35">
      <c r="A598" t="s">
        <v>76</v>
      </c>
      <c r="B598" t="s">
        <v>235</v>
      </c>
      <c r="C598">
        <v>2015</v>
      </c>
      <c r="D598" t="s">
        <v>47</v>
      </c>
      <c r="E598" t="s">
        <v>29</v>
      </c>
      <c r="F598" t="s">
        <v>30</v>
      </c>
      <c r="G598">
        <v>2.5</v>
      </c>
      <c r="H598" t="s">
        <v>18</v>
      </c>
      <c r="I598" t="s">
        <v>19</v>
      </c>
      <c r="J598">
        <v>400000</v>
      </c>
      <c r="K598" t="s">
        <v>20</v>
      </c>
      <c r="L598">
        <v>26000</v>
      </c>
      <c r="M598" t="b">
        <v>0</v>
      </c>
    </row>
    <row r="599" spans="1:13" x14ac:dyDescent="0.35">
      <c r="A599" t="s">
        <v>27</v>
      </c>
      <c r="B599" t="s">
        <v>28</v>
      </c>
      <c r="C599">
        <v>2015</v>
      </c>
      <c r="D599" t="s">
        <v>15</v>
      </c>
      <c r="E599" t="s">
        <v>23</v>
      </c>
      <c r="F599" t="s">
        <v>17</v>
      </c>
      <c r="G599">
        <v>2</v>
      </c>
      <c r="H599" t="s">
        <v>18</v>
      </c>
      <c r="I599" t="s">
        <v>19</v>
      </c>
      <c r="J599">
        <v>176000</v>
      </c>
      <c r="K599" t="s">
        <v>20</v>
      </c>
      <c r="L599">
        <v>35000</v>
      </c>
      <c r="M599" t="b">
        <v>0</v>
      </c>
    </row>
    <row r="600" spans="1:13" x14ac:dyDescent="0.35">
      <c r="A600" t="s">
        <v>27</v>
      </c>
      <c r="B600" t="s">
        <v>28</v>
      </c>
      <c r="C600">
        <v>2020</v>
      </c>
      <c r="D600" t="s">
        <v>15</v>
      </c>
      <c r="E600" t="s">
        <v>29</v>
      </c>
      <c r="F600" t="s">
        <v>26</v>
      </c>
      <c r="G600">
        <v>2</v>
      </c>
      <c r="H600" t="s">
        <v>18</v>
      </c>
      <c r="I600" t="s">
        <v>19</v>
      </c>
      <c r="J600">
        <v>56000</v>
      </c>
      <c r="K600" t="s">
        <v>20</v>
      </c>
      <c r="L600">
        <v>50000</v>
      </c>
      <c r="M600" t="b">
        <v>0</v>
      </c>
    </row>
    <row r="601" spans="1:13" x14ac:dyDescent="0.35">
      <c r="A601" t="s">
        <v>27</v>
      </c>
      <c r="B601" t="s">
        <v>88</v>
      </c>
      <c r="C601">
        <v>2017</v>
      </c>
      <c r="D601" t="s">
        <v>15</v>
      </c>
      <c r="E601" t="s">
        <v>94</v>
      </c>
      <c r="F601" t="s">
        <v>26</v>
      </c>
      <c r="G601">
        <v>1.4</v>
      </c>
      <c r="H601" t="s">
        <v>18</v>
      </c>
      <c r="I601" t="s">
        <v>19</v>
      </c>
      <c r="J601">
        <v>112000</v>
      </c>
      <c r="K601" t="s">
        <v>20</v>
      </c>
      <c r="L601">
        <v>27000</v>
      </c>
      <c r="M601" t="b">
        <v>0</v>
      </c>
    </row>
    <row r="602" spans="1:13" x14ac:dyDescent="0.35">
      <c r="A602" t="s">
        <v>27</v>
      </c>
      <c r="B602" t="s">
        <v>88</v>
      </c>
      <c r="C602">
        <v>2017</v>
      </c>
      <c r="D602" t="s">
        <v>15</v>
      </c>
      <c r="E602" t="s">
        <v>23</v>
      </c>
      <c r="F602" t="s">
        <v>26</v>
      </c>
      <c r="G602">
        <v>1.4</v>
      </c>
      <c r="H602" t="s">
        <v>18</v>
      </c>
      <c r="I602" t="s">
        <v>19</v>
      </c>
      <c r="J602">
        <v>110000</v>
      </c>
      <c r="K602" t="s">
        <v>20</v>
      </c>
      <c r="L602">
        <v>27000</v>
      </c>
      <c r="M602" t="b">
        <v>0</v>
      </c>
    </row>
    <row r="603" spans="1:13" x14ac:dyDescent="0.35">
      <c r="A603" t="s">
        <v>82</v>
      </c>
      <c r="B603" t="s">
        <v>156</v>
      </c>
      <c r="C603">
        <v>2016</v>
      </c>
      <c r="D603" t="s">
        <v>15</v>
      </c>
      <c r="E603" t="s">
        <v>65</v>
      </c>
      <c r="F603" t="s">
        <v>26</v>
      </c>
      <c r="G603">
        <v>1.4</v>
      </c>
      <c r="H603" t="s">
        <v>18</v>
      </c>
      <c r="I603" t="s">
        <v>19</v>
      </c>
      <c r="J603">
        <v>157000</v>
      </c>
      <c r="K603" t="s">
        <v>20</v>
      </c>
      <c r="L603">
        <v>25000</v>
      </c>
      <c r="M603" t="b">
        <v>0</v>
      </c>
    </row>
    <row r="604" spans="1:13" x14ac:dyDescent="0.35">
      <c r="A604" t="s">
        <v>27</v>
      </c>
      <c r="B604" t="s">
        <v>28</v>
      </c>
      <c r="C604">
        <v>2016</v>
      </c>
      <c r="D604" t="s">
        <v>15</v>
      </c>
      <c r="E604" t="s">
        <v>75</v>
      </c>
      <c r="F604" t="s">
        <v>26</v>
      </c>
      <c r="G604">
        <v>2</v>
      </c>
      <c r="H604" t="s">
        <v>18</v>
      </c>
      <c r="I604" t="s">
        <v>19</v>
      </c>
      <c r="J604">
        <v>119000</v>
      </c>
      <c r="K604" t="s">
        <v>20</v>
      </c>
      <c r="L604">
        <v>33000</v>
      </c>
      <c r="M604" t="b">
        <v>0</v>
      </c>
    </row>
    <row r="605" spans="1:13" x14ac:dyDescent="0.35">
      <c r="A605" t="s">
        <v>34</v>
      </c>
      <c r="B605" t="s">
        <v>35</v>
      </c>
      <c r="C605">
        <v>2020</v>
      </c>
      <c r="D605" t="s">
        <v>44</v>
      </c>
      <c r="E605" t="s">
        <v>23</v>
      </c>
      <c r="F605" t="s">
        <v>30</v>
      </c>
      <c r="G605">
        <v>5.7</v>
      </c>
      <c r="H605" t="s">
        <v>18</v>
      </c>
      <c r="I605" t="s">
        <v>19</v>
      </c>
      <c r="J605">
        <v>20000</v>
      </c>
      <c r="K605" t="s">
        <v>20</v>
      </c>
      <c r="L605">
        <v>0</v>
      </c>
      <c r="M605" t="b">
        <v>1</v>
      </c>
    </row>
    <row r="606" spans="1:13" x14ac:dyDescent="0.35">
      <c r="A606" t="s">
        <v>34</v>
      </c>
      <c r="B606" t="s">
        <v>35</v>
      </c>
      <c r="C606">
        <v>2011</v>
      </c>
      <c r="D606" t="s">
        <v>15</v>
      </c>
      <c r="E606" t="s">
        <v>23</v>
      </c>
      <c r="F606" t="s">
        <v>17</v>
      </c>
      <c r="G606">
        <v>4.5999999999999996</v>
      </c>
      <c r="H606" t="s">
        <v>18</v>
      </c>
      <c r="I606" t="s">
        <v>19</v>
      </c>
      <c r="J606">
        <v>360000</v>
      </c>
      <c r="K606" t="s">
        <v>59</v>
      </c>
      <c r="L606">
        <v>0</v>
      </c>
      <c r="M606" t="b">
        <v>1</v>
      </c>
    </row>
    <row r="607" spans="1:13" x14ac:dyDescent="0.35">
      <c r="A607" t="s">
        <v>48</v>
      </c>
      <c r="B607" t="s">
        <v>149</v>
      </c>
      <c r="C607">
        <v>2018</v>
      </c>
      <c r="D607" t="s">
        <v>47</v>
      </c>
      <c r="E607" t="s">
        <v>16</v>
      </c>
      <c r="F607" t="s">
        <v>17</v>
      </c>
      <c r="G607">
        <v>2</v>
      </c>
      <c r="H607" t="s">
        <v>18</v>
      </c>
      <c r="I607" t="s">
        <v>19</v>
      </c>
      <c r="J607">
        <v>70000</v>
      </c>
      <c r="K607" t="s">
        <v>42</v>
      </c>
      <c r="L607">
        <v>177000</v>
      </c>
      <c r="M607" t="b">
        <v>0</v>
      </c>
    </row>
    <row r="608" spans="1:13" x14ac:dyDescent="0.35">
      <c r="A608" t="s">
        <v>27</v>
      </c>
      <c r="B608" t="s">
        <v>88</v>
      </c>
      <c r="C608">
        <v>2010</v>
      </c>
      <c r="D608" t="s">
        <v>15</v>
      </c>
      <c r="E608" t="s">
        <v>25</v>
      </c>
      <c r="F608" t="s">
        <v>26</v>
      </c>
      <c r="G608">
        <v>1.4</v>
      </c>
      <c r="H608" t="s">
        <v>18</v>
      </c>
      <c r="I608" t="s">
        <v>68</v>
      </c>
      <c r="J608">
        <v>273000</v>
      </c>
      <c r="K608" t="s">
        <v>20</v>
      </c>
      <c r="L608">
        <v>12000</v>
      </c>
      <c r="M608" t="b">
        <v>0</v>
      </c>
    </row>
    <row r="609" spans="1:13" x14ac:dyDescent="0.35">
      <c r="A609" t="s">
        <v>34</v>
      </c>
      <c r="B609" t="s">
        <v>124</v>
      </c>
      <c r="C609">
        <v>2020</v>
      </c>
      <c r="D609" t="s">
        <v>15</v>
      </c>
      <c r="E609" t="s">
        <v>29</v>
      </c>
      <c r="F609" t="s">
        <v>30</v>
      </c>
      <c r="G609">
        <v>4</v>
      </c>
      <c r="H609" t="s">
        <v>18</v>
      </c>
      <c r="I609" t="s">
        <v>19</v>
      </c>
      <c r="J609">
        <v>17000</v>
      </c>
      <c r="K609" t="s">
        <v>20</v>
      </c>
      <c r="L609">
        <v>140000</v>
      </c>
      <c r="M609" t="b">
        <v>0</v>
      </c>
    </row>
    <row r="610" spans="1:13" x14ac:dyDescent="0.35">
      <c r="A610" t="s">
        <v>60</v>
      </c>
      <c r="B610" t="s">
        <v>90</v>
      </c>
      <c r="C610">
        <v>2015</v>
      </c>
      <c r="D610" t="s">
        <v>15</v>
      </c>
      <c r="E610" t="s">
        <v>23</v>
      </c>
      <c r="F610" t="s">
        <v>17</v>
      </c>
      <c r="G610">
        <v>5.7</v>
      </c>
      <c r="H610" t="s">
        <v>18</v>
      </c>
      <c r="I610" t="s">
        <v>19</v>
      </c>
      <c r="J610">
        <v>299</v>
      </c>
      <c r="K610" t="s">
        <v>187</v>
      </c>
      <c r="L610">
        <v>0</v>
      </c>
      <c r="M610" t="b">
        <v>1</v>
      </c>
    </row>
    <row r="611" spans="1:13" x14ac:dyDescent="0.35">
      <c r="A611" t="s">
        <v>39</v>
      </c>
      <c r="B611" t="s">
        <v>46</v>
      </c>
      <c r="C611">
        <v>2007</v>
      </c>
      <c r="D611" t="s">
        <v>47</v>
      </c>
      <c r="E611" t="s">
        <v>23</v>
      </c>
      <c r="F611" t="s">
        <v>30</v>
      </c>
      <c r="G611">
        <v>5.3</v>
      </c>
      <c r="H611" t="s">
        <v>18</v>
      </c>
      <c r="I611" t="s">
        <v>19</v>
      </c>
      <c r="J611">
        <v>228400</v>
      </c>
      <c r="K611" t="s">
        <v>70</v>
      </c>
      <c r="L611">
        <v>39000</v>
      </c>
      <c r="M611" t="b">
        <v>0</v>
      </c>
    </row>
    <row r="612" spans="1:13" x14ac:dyDescent="0.35">
      <c r="A612" t="s">
        <v>34</v>
      </c>
      <c r="B612" t="s">
        <v>124</v>
      </c>
      <c r="C612">
        <v>2017</v>
      </c>
      <c r="D612" t="s">
        <v>15</v>
      </c>
      <c r="E612" t="s">
        <v>23</v>
      </c>
      <c r="F612" t="s">
        <v>17</v>
      </c>
      <c r="G612">
        <v>7.5</v>
      </c>
      <c r="H612" t="s">
        <v>18</v>
      </c>
      <c r="I612" t="s">
        <v>19</v>
      </c>
      <c r="J612">
        <v>138000</v>
      </c>
      <c r="K612" t="s">
        <v>111</v>
      </c>
      <c r="L612">
        <v>118000</v>
      </c>
      <c r="M612" t="b">
        <v>0</v>
      </c>
    </row>
    <row r="613" spans="1:13" x14ac:dyDescent="0.35">
      <c r="A613" t="s">
        <v>76</v>
      </c>
      <c r="B613" t="s">
        <v>77</v>
      </c>
      <c r="C613">
        <v>2018</v>
      </c>
      <c r="D613" t="s">
        <v>15</v>
      </c>
      <c r="E613" t="s">
        <v>29</v>
      </c>
      <c r="F613" t="s">
        <v>26</v>
      </c>
      <c r="G613">
        <v>3.5</v>
      </c>
      <c r="H613" t="s">
        <v>18</v>
      </c>
      <c r="I613" t="s">
        <v>19</v>
      </c>
      <c r="J613">
        <v>55000</v>
      </c>
      <c r="K613" t="s">
        <v>42</v>
      </c>
      <c r="L613">
        <v>143000</v>
      </c>
      <c r="M613" t="b">
        <v>0</v>
      </c>
    </row>
    <row r="614" spans="1:13" x14ac:dyDescent="0.35">
      <c r="A614" t="s">
        <v>39</v>
      </c>
      <c r="B614" t="s">
        <v>46</v>
      </c>
      <c r="C614">
        <v>2019</v>
      </c>
      <c r="D614" t="s">
        <v>15</v>
      </c>
      <c r="E614" t="s">
        <v>33</v>
      </c>
      <c r="F614" t="s">
        <v>30</v>
      </c>
      <c r="G614">
        <v>5.3</v>
      </c>
      <c r="H614" t="s">
        <v>18</v>
      </c>
      <c r="I614" t="s">
        <v>19</v>
      </c>
      <c r="J614">
        <v>33000</v>
      </c>
      <c r="K614" t="s">
        <v>20</v>
      </c>
      <c r="L614">
        <v>163000</v>
      </c>
      <c r="M614" t="b">
        <v>0</v>
      </c>
    </row>
    <row r="615" spans="1:13" x14ac:dyDescent="0.35">
      <c r="A615" t="s">
        <v>48</v>
      </c>
      <c r="B615" t="s">
        <v>168</v>
      </c>
      <c r="C615">
        <v>2020</v>
      </c>
      <c r="D615" t="s">
        <v>44</v>
      </c>
      <c r="E615" t="s">
        <v>16</v>
      </c>
      <c r="F615" t="s">
        <v>17</v>
      </c>
      <c r="G615">
        <v>2.8</v>
      </c>
      <c r="H615" t="s">
        <v>18</v>
      </c>
      <c r="I615" t="s">
        <v>19</v>
      </c>
      <c r="J615">
        <v>13000</v>
      </c>
      <c r="K615" t="s">
        <v>42</v>
      </c>
      <c r="L615">
        <v>289000</v>
      </c>
      <c r="M615" t="b">
        <v>0</v>
      </c>
    </row>
    <row r="616" spans="1:13" x14ac:dyDescent="0.35">
      <c r="A616" t="s">
        <v>34</v>
      </c>
      <c r="B616" t="s">
        <v>51</v>
      </c>
      <c r="C616">
        <v>2015</v>
      </c>
      <c r="D616" t="s">
        <v>47</v>
      </c>
      <c r="E616" t="s">
        <v>23</v>
      </c>
      <c r="F616" t="s">
        <v>17</v>
      </c>
      <c r="G616">
        <v>2</v>
      </c>
      <c r="H616" t="s">
        <v>18</v>
      </c>
      <c r="I616" t="s">
        <v>19</v>
      </c>
      <c r="J616">
        <v>80000</v>
      </c>
      <c r="K616" t="s">
        <v>20</v>
      </c>
      <c r="L616">
        <v>39000</v>
      </c>
      <c r="M616" t="b">
        <v>0</v>
      </c>
    </row>
    <row r="617" spans="1:13" x14ac:dyDescent="0.35">
      <c r="A617" t="s">
        <v>27</v>
      </c>
      <c r="B617" t="s">
        <v>88</v>
      </c>
      <c r="C617">
        <v>2019</v>
      </c>
      <c r="D617" t="s">
        <v>15</v>
      </c>
      <c r="E617" t="s">
        <v>65</v>
      </c>
      <c r="F617" t="s">
        <v>26</v>
      </c>
      <c r="G617">
        <v>1.4</v>
      </c>
      <c r="H617" t="s">
        <v>18</v>
      </c>
      <c r="I617" t="s">
        <v>19</v>
      </c>
      <c r="J617">
        <v>89685</v>
      </c>
      <c r="K617" t="s">
        <v>20</v>
      </c>
      <c r="L617">
        <v>34500</v>
      </c>
      <c r="M617" t="b">
        <v>0</v>
      </c>
    </row>
    <row r="618" spans="1:13" x14ac:dyDescent="0.35">
      <c r="A618" t="s">
        <v>27</v>
      </c>
      <c r="B618" t="s">
        <v>88</v>
      </c>
      <c r="C618">
        <v>2018</v>
      </c>
      <c r="D618" t="s">
        <v>15</v>
      </c>
      <c r="E618" t="s">
        <v>23</v>
      </c>
      <c r="F618" t="s">
        <v>26</v>
      </c>
      <c r="G618">
        <v>1.4</v>
      </c>
      <c r="H618" t="s">
        <v>18</v>
      </c>
      <c r="I618" t="s">
        <v>19</v>
      </c>
      <c r="J618">
        <v>102109</v>
      </c>
      <c r="K618" t="s">
        <v>20</v>
      </c>
      <c r="L618">
        <v>35000</v>
      </c>
      <c r="M618" t="b">
        <v>0</v>
      </c>
    </row>
    <row r="619" spans="1:13" x14ac:dyDescent="0.35">
      <c r="A619" t="s">
        <v>27</v>
      </c>
      <c r="B619" t="s">
        <v>88</v>
      </c>
      <c r="C619">
        <v>2018</v>
      </c>
      <c r="D619" t="s">
        <v>15</v>
      </c>
      <c r="E619" t="s">
        <v>29</v>
      </c>
      <c r="F619" t="s">
        <v>26</v>
      </c>
      <c r="G619">
        <v>1.4</v>
      </c>
      <c r="H619" t="s">
        <v>18</v>
      </c>
      <c r="I619" t="s">
        <v>19</v>
      </c>
      <c r="J619">
        <v>93315</v>
      </c>
      <c r="K619" t="s">
        <v>20</v>
      </c>
      <c r="L619">
        <v>35500</v>
      </c>
      <c r="M619" t="b">
        <v>0</v>
      </c>
    </row>
    <row r="620" spans="1:13" x14ac:dyDescent="0.35">
      <c r="A620" t="s">
        <v>134</v>
      </c>
      <c r="B620" t="s">
        <v>135</v>
      </c>
      <c r="C620">
        <v>2016</v>
      </c>
      <c r="D620" t="s">
        <v>15</v>
      </c>
      <c r="E620" t="s">
        <v>33</v>
      </c>
      <c r="F620" t="s">
        <v>26</v>
      </c>
      <c r="G620">
        <v>1.6</v>
      </c>
      <c r="H620" t="s">
        <v>18</v>
      </c>
      <c r="I620" t="s">
        <v>19</v>
      </c>
      <c r="J620">
        <v>173000</v>
      </c>
      <c r="K620" t="s">
        <v>20</v>
      </c>
      <c r="L620">
        <v>16000</v>
      </c>
      <c r="M620" t="b">
        <v>0</v>
      </c>
    </row>
    <row r="621" spans="1:13" x14ac:dyDescent="0.35">
      <c r="A621" t="s">
        <v>60</v>
      </c>
      <c r="B621" t="s">
        <v>90</v>
      </c>
      <c r="C621">
        <v>2013</v>
      </c>
      <c r="D621" t="s">
        <v>15</v>
      </c>
      <c r="E621" t="s">
        <v>25</v>
      </c>
      <c r="F621" t="s">
        <v>26</v>
      </c>
      <c r="G621">
        <v>5.7</v>
      </c>
      <c r="H621" t="s">
        <v>18</v>
      </c>
      <c r="I621" t="s">
        <v>19</v>
      </c>
      <c r="J621">
        <v>240000</v>
      </c>
      <c r="K621" t="s">
        <v>20</v>
      </c>
      <c r="L621">
        <v>145000</v>
      </c>
      <c r="M621" t="b">
        <v>0</v>
      </c>
    </row>
    <row r="622" spans="1:13" x14ac:dyDescent="0.35">
      <c r="A622" t="s">
        <v>39</v>
      </c>
      <c r="B622" t="s">
        <v>131</v>
      </c>
      <c r="C622">
        <v>2013</v>
      </c>
      <c r="D622" t="s">
        <v>15</v>
      </c>
      <c r="E622" t="s">
        <v>16</v>
      </c>
      <c r="F622" t="s">
        <v>30</v>
      </c>
      <c r="G622">
        <v>6</v>
      </c>
      <c r="H622" t="s">
        <v>18</v>
      </c>
      <c r="I622" t="s">
        <v>19</v>
      </c>
      <c r="J622">
        <v>325000</v>
      </c>
      <c r="K622" t="s">
        <v>20</v>
      </c>
      <c r="L622">
        <v>53000</v>
      </c>
      <c r="M622" t="b">
        <v>0</v>
      </c>
    </row>
    <row r="623" spans="1:13" x14ac:dyDescent="0.35">
      <c r="A623" t="s">
        <v>36</v>
      </c>
      <c r="B623" t="s">
        <v>37</v>
      </c>
      <c r="C623">
        <v>2015</v>
      </c>
      <c r="D623" t="s">
        <v>15</v>
      </c>
      <c r="E623" t="s">
        <v>75</v>
      </c>
      <c r="F623" t="s">
        <v>30</v>
      </c>
      <c r="G623">
        <v>5.3</v>
      </c>
      <c r="H623" t="s">
        <v>18</v>
      </c>
      <c r="I623" t="s">
        <v>19</v>
      </c>
      <c r="J623">
        <v>101060</v>
      </c>
      <c r="K623" t="s">
        <v>20</v>
      </c>
      <c r="L623">
        <v>125000</v>
      </c>
      <c r="M623" t="b">
        <v>0</v>
      </c>
    </row>
    <row r="624" spans="1:13" x14ac:dyDescent="0.35">
      <c r="A624" t="s">
        <v>34</v>
      </c>
      <c r="B624" t="s">
        <v>124</v>
      </c>
      <c r="C624">
        <v>2017</v>
      </c>
      <c r="D624" t="s">
        <v>44</v>
      </c>
      <c r="E624" t="s">
        <v>29</v>
      </c>
      <c r="F624" t="s">
        <v>17</v>
      </c>
      <c r="G624">
        <v>1.6</v>
      </c>
      <c r="H624" t="s">
        <v>18</v>
      </c>
      <c r="I624" t="s">
        <v>19</v>
      </c>
      <c r="J624">
        <v>74658</v>
      </c>
      <c r="K624" t="s">
        <v>20</v>
      </c>
      <c r="L624">
        <v>135000</v>
      </c>
      <c r="M624" t="b">
        <v>0</v>
      </c>
    </row>
    <row r="625" spans="1:13" x14ac:dyDescent="0.35">
      <c r="A625" t="s">
        <v>36</v>
      </c>
      <c r="B625" t="s">
        <v>146</v>
      </c>
      <c r="C625">
        <v>2017</v>
      </c>
      <c r="D625" t="s">
        <v>15</v>
      </c>
      <c r="E625" t="s">
        <v>65</v>
      </c>
      <c r="F625" t="s">
        <v>17</v>
      </c>
      <c r="G625">
        <v>6.2</v>
      </c>
      <c r="H625" t="s">
        <v>18</v>
      </c>
      <c r="I625" t="s">
        <v>19</v>
      </c>
      <c r="J625">
        <v>124418</v>
      </c>
      <c r="K625" t="s">
        <v>20</v>
      </c>
      <c r="L625">
        <v>120000</v>
      </c>
      <c r="M625" t="b">
        <v>0</v>
      </c>
    </row>
    <row r="626" spans="1:13" x14ac:dyDescent="0.35">
      <c r="A626" t="s">
        <v>39</v>
      </c>
      <c r="B626" t="s">
        <v>46</v>
      </c>
      <c r="C626">
        <v>2015</v>
      </c>
      <c r="D626" t="s">
        <v>15</v>
      </c>
      <c r="E626" t="s">
        <v>25</v>
      </c>
      <c r="F626" t="s">
        <v>30</v>
      </c>
      <c r="G626">
        <v>5.3</v>
      </c>
      <c r="H626" t="s">
        <v>18</v>
      </c>
      <c r="I626" t="s">
        <v>19</v>
      </c>
      <c r="J626">
        <v>71000</v>
      </c>
      <c r="K626" t="s">
        <v>20</v>
      </c>
      <c r="L626">
        <v>125000</v>
      </c>
      <c r="M626" t="b">
        <v>0</v>
      </c>
    </row>
    <row r="627" spans="1:13" x14ac:dyDescent="0.35">
      <c r="A627" t="s">
        <v>39</v>
      </c>
      <c r="B627" t="s">
        <v>46</v>
      </c>
      <c r="C627">
        <v>2016</v>
      </c>
      <c r="D627" t="s">
        <v>15</v>
      </c>
      <c r="E627" t="s">
        <v>75</v>
      </c>
      <c r="F627" t="s">
        <v>30</v>
      </c>
      <c r="G627">
        <v>5.3</v>
      </c>
      <c r="H627" t="s">
        <v>18</v>
      </c>
      <c r="I627" t="s">
        <v>19</v>
      </c>
      <c r="J627">
        <v>123496</v>
      </c>
      <c r="K627" t="s">
        <v>20</v>
      </c>
      <c r="L627">
        <v>130000</v>
      </c>
      <c r="M627" t="b">
        <v>0</v>
      </c>
    </row>
    <row r="628" spans="1:13" x14ac:dyDescent="0.35">
      <c r="A628" t="s">
        <v>36</v>
      </c>
      <c r="B628" t="s">
        <v>37</v>
      </c>
      <c r="C628">
        <v>2015</v>
      </c>
      <c r="D628" t="s">
        <v>15</v>
      </c>
      <c r="E628" t="s">
        <v>16</v>
      </c>
      <c r="F628" t="s">
        <v>17</v>
      </c>
      <c r="G628">
        <v>5.3</v>
      </c>
      <c r="H628" t="s">
        <v>18</v>
      </c>
      <c r="I628" t="s">
        <v>19</v>
      </c>
      <c r="J628">
        <v>166616</v>
      </c>
      <c r="K628" t="s">
        <v>20</v>
      </c>
      <c r="L628">
        <v>135000</v>
      </c>
      <c r="M628" t="b">
        <v>0</v>
      </c>
    </row>
    <row r="629" spans="1:13" x14ac:dyDescent="0.35">
      <c r="A629" t="s">
        <v>36</v>
      </c>
      <c r="B629" t="s">
        <v>37</v>
      </c>
      <c r="C629">
        <v>2016</v>
      </c>
      <c r="D629" t="s">
        <v>15</v>
      </c>
      <c r="E629" t="s">
        <v>94</v>
      </c>
      <c r="F629" t="s">
        <v>30</v>
      </c>
      <c r="G629">
        <v>5.3</v>
      </c>
      <c r="H629" t="s">
        <v>18</v>
      </c>
      <c r="I629" t="s">
        <v>19</v>
      </c>
      <c r="J629">
        <v>129356</v>
      </c>
      <c r="K629" t="s">
        <v>20</v>
      </c>
      <c r="L629">
        <v>140000</v>
      </c>
      <c r="M629" t="b">
        <v>0</v>
      </c>
    </row>
    <row r="630" spans="1:13" x14ac:dyDescent="0.35">
      <c r="A630" t="s">
        <v>36</v>
      </c>
      <c r="B630" t="s">
        <v>146</v>
      </c>
      <c r="C630">
        <v>2016</v>
      </c>
      <c r="D630" t="s">
        <v>15</v>
      </c>
      <c r="E630" t="s">
        <v>23</v>
      </c>
      <c r="F630" t="s">
        <v>17</v>
      </c>
      <c r="G630">
        <v>5.3</v>
      </c>
      <c r="H630" t="s">
        <v>18</v>
      </c>
      <c r="I630" t="s">
        <v>19</v>
      </c>
      <c r="J630">
        <v>82576</v>
      </c>
      <c r="K630" t="s">
        <v>20</v>
      </c>
      <c r="L630">
        <v>120000</v>
      </c>
      <c r="M630" t="b">
        <v>0</v>
      </c>
    </row>
    <row r="631" spans="1:13" x14ac:dyDescent="0.35">
      <c r="A631" t="s">
        <v>76</v>
      </c>
      <c r="B631" t="s">
        <v>112</v>
      </c>
      <c r="C631">
        <v>2019</v>
      </c>
      <c r="D631" t="s">
        <v>15</v>
      </c>
      <c r="E631" t="s">
        <v>25</v>
      </c>
      <c r="F631" t="s">
        <v>26</v>
      </c>
      <c r="G631">
        <v>3.5</v>
      </c>
      <c r="H631" t="s">
        <v>18</v>
      </c>
      <c r="I631" t="s">
        <v>19</v>
      </c>
      <c r="J631">
        <v>54494</v>
      </c>
      <c r="K631" t="s">
        <v>20</v>
      </c>
      <c r="L631">
        <v>85000</v>
      </c>
      <c r="M631" t="b">
        <v>0</v>
      </c>
    </row>
    <row r="632" spans="1:13" x14ac:dyDescent="0.35">
      <c r="A632" t="s">
        <v>36</v>
      </c>
      <c r="B632" t="s">
        <v>37</v>
      </c>
      <c r="C632">
        <v>2015</v>
      </c>
      <c r="D632" t="s">
        <v>15</v>
      </c>
      <c r="E632" t="s">
        <v>23</v>
      </c>
      <c r="F632" t="s">
        <v>26</v>
      </c>
      <c r="G632">
        <v>5.3</v>
      </c>
      <c r="H632" t="s">
        <v>18</v>
      </c>
      <c r="I632" t="s">
        <v>19</v>
      </c>
      <c r="J632">
        <v>82343</v>
      </c>
      <c r="K632" t="s">
        <v>20</v>
      </c>
      <c r="L632">
        <v>125000</v>
      </c>
      <c r="M632" t="b">
        <v>0</v>
      </c>
    </row>
    <row r="633" spans="1:13" x14ac:dyDescent="0.35">
      <c r="A633" t="s">
        <v>39</v>
      </c>
      <c r="B633" t="s">
        <v>131</v>
      </c>
      <c r="C633">
        <v>2014</v>
      </c>
      <c r="D633" t="s">
        <v>15</v>
      </c>
      <c r="E633" t="s">
        <v>23</v>
      </c>
      <c r="F633" t="s">
        <v>26</v>
      </c>
      <c r="G633">
        <v>6</v>
      </c>
      <c r="H633" t="s">
        <v>18</v>
      </c>
      <c r="I633" t="s">
        <v>19</v>
      </c>
      <c r="J633">
        <v>180000</v>
      </c>
      <c r="K633" t="s">
        <v>20</v>
      </c>
      <c r="L633">
        <v>70000</v>
      </c>
      <c r="M633" t="b">
        <v>0</v>
      </c>
    </row>
    <row r="634" spans="1:13" x14ac:dyDescent="0.35">
      <c r="A634" t="s">
        <v>27</v>
      </c>
      <c r="B634" t="s">
        <v>160</v>
      </c>
      <c r="C634">
        <v>2016</v>
      </c>
      <c r="D634" t="s">
        <v>15</v>
      </c>
      <c r="E634" t="s">
        <v>23</v>
      </c>
      <c r="F634" t="s">
        <v>30</v>
      </c>
      <c r="G634">
        <v>2.4</v>
      </c>
      <c r="H634" t="s">
        <v>18</v>
      </c>
      <c r="I634" t="s">
        <v>19</v>
      </c>
      <c r="J634">
        <v>179000</v>
      </c>
      <c r="K634" t="s">
        <v>20</v>
      </c>
      <c r="L634">
        <v>45000</v>
      </c>
      <c r="M634" t="b">
        <v>0</v>
      </c>
    </row>
    <row r="635" spans="1:13" x14ac:dyDescent="0.35">
      <c r="A635" t="s">
        <v>39</v>
      </c>
      <c r="B635" t="s">
        <v>46</v>
      </c>
      <c r="C635">
        <v>2014</v>
      </c>
      <c r="D635" t="s">
        <v>15</v>
      </c>
      <c r="E635" t="s">
        <v>16</v>
      </c>
      <c r="F635" t="s">
        <v>30</v>
      </c>
      <c r="G635">
        <v>5.3</v>
      </c>
      <c r="H635" t="s">
        <v>18</v>
      </c>
      <c r="I635" t="s">
        <v>19</v>
      </c>
      <c r="J635">
        <v>160428</v>
      </c>
      <c r="K635" t="s">
        <v>20</v>
      </c>
      <c r="L635">
        <v>65000</v>
      </c>
      <c r="M635" t="b">
        <v>0</v>
      </c>
    </row>
    <row r="636" spans="1:13" x14ac:dyDescent="0.35">
      <c r="A636" t="s">
        <v>39</v>
      </c>
      <c r="B636" t="s">
        <v>131</v>
      </c>
      <c r="C636">
        <v>2013</v>
      </c>
      <c r="D636" t="s">
        <v>15</v>
      </c>
      <c r="E636" t="s">
        <v>23</v>
      </c>
      <c r="F636" t="s">
        <v>26</v>
      </c>
      <c r="G636">
        <v>6</v>
      </c>
      <c r="H636" t="s">
        <v>18</v>
      </c>
      <c r="I636" t="s">
        <v>19</v>
      </c>
      <c r="J636">
        <v>330000</v>
      </c>
      <c r="K636" t="s">
        <v>20</v>
      </c>
      <c r="L636">
        <v>43000</v>
      </c>
      <c r="M636" t="b">
        <v>0</v>
      </c>
    </row>
    <row r="637" spans="1:13" x14ac:dyDescent="0.35">
      <c r="A637" t="s">
        <v>39</v>
      </c>
      <c r="B637" t="s">
        <v>46</v>
      </c>
      <c r="C637">
        <v>2015</v>
      </c>
      <c r="D637" t="s">
        <v>15</v>
      </c>
      <c r="E637" t="s">
        <v>23</v>
      </c>
      <c r="F637" t="s">
        <v>30</v>
      </c>
      <c r="G637">
        <v>5.7</v>
      </c>
      <c r="H637" t="s">
        <v>18</v>
      </c>
      <c r="I637" t="s">
        <v>19</v>
      </c>
      <c r="J637">
        <v>192036</v>
      </c>
      <c r="K637" t="s">
        <v>20</v>
      </c>
      <c r="L637">
        <v>110000</v>
      </c>
      <c r="M637" t="b">
        <v>0</v>
      </c>
    </row>
    <row r="638" spans="1:13" x14ac:dyDescent="0.35">
      <c r="A638" t="s">
        <v>36</v>
      </c>
      <c r="B638" t="s">
        <v>37</v>
      </c>
      <c r="C638">
        <v>2013</v>
      </c>
      <c r="D638" t="s">
        <v>15</v>
      </c>
      <c r="E638" t="s">
        <v>65</v>
      </c>
      <c r="F638" t="s">
        <v>30</v>
      </c>
      <c r="G638">
        <v>5.3</v>
      </c>
      <c r="H638" t="s">
        <v>18</v>
      </c>
      <c r="I638" t="s">
        <v>19</v>
      </c>
      <c r="J638">
        <v>77000</v>
      </c>
      <c r="K638" t="s">
        <v>20</v>
      </c>
      <c r="L638">
        <v>80000</v>
      </c>
      <c r="M638" t="b">
        <v>0</v>
      </c>
    </row>
    <row r="639" spans="1:13" x14ac:dyDescent="0.35">
      <c r="A639" t="s">
        <v>73</v>
      </c>
      <c r="B639">
        <v>6</v>
      </c>
      <c r="C639">
        <v>2018</v>
      </c>
      <c r="D639" t="s">
        <v>44</v>
      </c>
      <c r="E639" t="s">
        <v>23</v>
      </c>
      <c r="F639" t="s">
        <v>30</v>
      </c>
      <c r="G639">
        <v>2</v>
      </c>
      <c r="H639" t="s">
        <v>18</v>
      </c>
      <c r="I639" t="s">
        <v>19</v>
      </c>
      <c r="J639">
        <v>25712</v>
      </c>
      <c r="K639" t="s">
        <v>20</v>
      </c>
      <c r="L639">
        <v>78000</v>
      </c>
      <c r="M639" t="b">
        <v>0</v>
      </c>
    </row>
    <row r="640" spans="1:13" x14ac:dyDescent="0.35">
      <c r="A640" t="s">
        <v>27</v>
      </c>
      <c r="B640" t="s">
        <v>160</v>
      </c>
      <c r="C640">
        <v>2015</v>
      </c>
      <c r="D640" t="s">
        <v>15</v>
      </c>
      <c r="E640" t="s">
        <v>23</v>
      </c>
      <c r="F640" t="s">
        <v>30</v>
      </c>
      <c r="G640">
        <v>2.4</v>
      </c>
      <c r="H640" t="s">
        <v>18</v>
      </c>
      <c r="I640" t="s">
        <v>19</v>
      </c>
      <c r="J640">
        <v>140000</v>
      </c>
      <c r="K640" t="s">
        <v>20</v>
      </c>
      <c r="L640">
        <v>55000</v>
      </c>
      <c r="M640" t="b">
        <v>0</v>
      </c>
    </row>
    <row r="641" spans="1:13" x14ac:dyDescent="0.35">
      <c r="A641" t="s">
        <v>39</v>
      </c>
      <c r="B641" t="s">
        <v>46</v>
      </c>
      <c r="C641">
        <v>2016</v>
      </c>
      <c r="D641" t="s">
        <v>15</v>
      </c>
      <c r="E641" t="s">
        <v>23</v>
      </c>
      <c r="F641" t="s">
        <v>17</v>
      </c>
      <c r="G641">
        <v>5.3</v>
      </c>
      <c r="H641" t="s">
        <v>18</v>
      </c>
      <c r="I641" t="s">
        <v>19</v>
      </c>
      <c r="J641">
        <v>97955</v>
      </c>
      <c r="K641" t="s">
        <v>20</v>
      </c>
      <c r="L641">
        <v>145000</v>
      </c>
      <c r="M641" t="b">
        <v>0</v>
      </c>
    </row>
    <row r="642" spans="1:13" x14ac:dyDescent="0.35">
      <c r="A642" t="s">
        <v>36</v>
      </c>
      <c r="B642" t="s">
        <v>37</v>
      </c>
      <c r="C642">
        <v>2018</v>
      </c>
      <c r="D642" t="s">
        <v>15</v>
      </c>
      <c r="E642" t="s">
        <v>16</v>
      </c>
      <c r="F642" t="s">
        <v>30</v>
      </c>
      <c r="G642">
        <v>6</v>
      </c>
      <c r="H642" t="s">
        <v>18</v>
      </c>
      <c r="I642" t="s">
        <v>19</v>
      </c>
      <c r="J642">
        <v>168000</v>
      </c>
      <c r="K642" t="s">
        <v>20</v>
      </c>
      <c r="L642">
        <v>150000</v>
      </c>
      <c r="M642" t="b">
        <v>0</v>
      </c>
    </row>
    <row r="643" spans="1:13" x14ac:dyDescent="0.35">
      <c r="A643" t="s">
        <v>36</v>
      </c>
      <c r="B643" t="s">
        <v>37</v>
      </c>
      <c r="C643">
        <v>2015</v>
      </c>
      <c r="D643" t="s">
        <v>15</v>
      </c>
      <c r="E643" t="s">
        <v>23</v>
      </c>
      <c r="F643" t="s">
        <v>17</v>
      </c>
      <c r="G643">
        <v>6.2</v>
      </c>
      <c r="H643" t="s">
        <v>18</v>
      </c>
      <c r="I643" t="s">
        <v>19</v>
      </c>
      <c r="J643">
        <v>168576</v>
      </c>
      <c r="K643" t="s">
        <v>20</v>
      </c>
      <c r="L643">
        <v>150000</v>
      </c>
      <c r="M643" t="b">
        <v>0</v>
      </c>
    </row>
    <row r="644" spans="1:13" x14ac:dyDescent="0.35">
      <c r="A644" t="s">
        <v>31</v>
      </c>
      <c r="B644" t="s">
        <v>32</v>
      </c>
      <c r="C644">
        <v>2016</v>
      </c>
      <c r="D644" t="s">
        <v>15</v>
      </c>
      <c r="E644" t="s">
        <v>23</v>
      </c>
      <c r="F644" t="s">
        <v>30</v>
      </c>
      <c r="G644">
        <v>2.5</v>
      </c>
      <c r="H644" t="s">
        <v>18</v>
      </c>
      <c r="I644" t="s">
        <v>19</v>
      </c>
      <c r="J644">
        <v>92034</v>
      </c>
      <c r="K644" t="s">
        <v>20</v>
      </c>
      <c r="L644">
        <v>67000</v>
      </c>
      <c r="M644" t="b">
        <v>0</v>
      </c>
    </row>
    <row r="645" spans="1:13" x14ac:dyDescent="0.35">
      <c r="A645" t="s">
        <v>27</v>
      </c>
      <c r="B645" t="s">
        <v>88</v>
      </c>
      <c r="C645">
        <v>2018</v>
      </c>
      <c r="D645" t="s">
        <v>15</v>
      </c>
      <c r="E645" t="s">
        <v>29</v>
      </c>
      <c r="F645" t="s">
        <v>26</v>
      </c>
      <c r="G645">
        <v>1.4</v>
      </c>
      <c r="H645" t="s">
        <v>18</v>
      </c>
      <c r="I645" t="s">
        <v>19</v>
      </c>
      <c r="J645">
        <v>81967</v>
      </c>
      <c r="K645" t="s">
        <v>20</v>
      </c>
      <c r="L645">
        <v>35500</v>
      </c>
      <c r="M645" t="b">
        <v>0</v>
      </c>
    </row>
    <row r="646" spans="1:13" x14ac:dyDescent="0.35">
      <c r="A646" t="s">
        <v>27</v>
      </c>
      <c r="B646" t="s">
        <v>28</v>
      </c>
      <c r="C646">
        <v>2017</v>
      </c>
      <c r="D646" t="s">
        <v>15</v>
      </c>
      <c r="E646" t="s">
        <v>23</v>
      </c>
      <c r="F646" t="s">
        <v>26</v>
      </c>
      <c r="G646">
        <v>1.6</v>
      </c>
      <c r="H646" t="s">
        <v>18</v>
      </c>
      <c r="I646" t="s">
        <v>19</v>
      </c>
      <c r="J646">
        <v>229507</v>
      </c>
      <c r="K646" t="s">
        <v>20</v>
      </c>
      <c r="L646">
        <v>35500</v>
      </c>
      <c r="M646" t="b">
        <v>0</v>
      </c>
    </row>
    <row r="647" spans="1:13" x14ac:dyDescent="0.35">
      <c r="A647" t="s">
        <v>21</v>
      </c>
      <c r="B647" t="s">
        <v>207</v>
      </c>
      <c r="C647">
        <v>2014</v>
      </c>
      <c r="D647" t="s">
        <v>15</v>
      </c>
      <c r="E647" t="s">
        <v>38</v>
      </c>
      <c r="F647" t="s">
        <v>30</v>
      </c>
      <c r="G647">
        <v>2.5</v>
      </c>
      <c r="H647" t="s">
        <v>18</v>
      </c>
      <c r="I647" t="s">
        <v>19</v>
      </c>
      <c r="J647">
        <v>139337</v>
      </c>
      <c r="K647" t="s">
        <v>20</v>
      </c>
      <c r="L647">
        <v>36500</v>
      </c>
      <c r="M647" t="b">
        <v>0</v>
      </c>
    </row>
    <row r="648" spans="1:13" x14ac:dyDescent="0.35">
      <c r="A648" t="s">
        <v>27</v>
      </c>
      <c r="B648" t="s">
        <v>28</v>
      </c>
      <c r="C648">
        <v>2017</v>
      </c>
      <c r="D648" t="s">
        <v>15</v>
      </c>
      <c r="E648" t="s">
        <v>23</v>
      </c>
      <c r="F648" t="s">
        <v>26</v>
      </c>
      <c r="G648">
        <v>1.6</v>
      </c>
      <c r="H648" t="s">
        <v>18</v>
      </c>
      <c r="I648" t="s">
        <v>19</v>
      </c>
      <c r="J648">
        <v>131889</v>
      </c>
      <c r="K648" t="s">
        <v>20</v>
      </c>
      <c r="L648">
        <v>36500</v>
      </c>
      <c r="M648" t="b">
        <v>0</v>
      </c>
    </row>
    <row r="649" spans="1:13" x14ac:dyDescent="0.35">
      <c r="A649" t="s">
        <v>39</v>
      </c>
      <c r="B649" t="s">
        <v>46</v>
      </c>
      <c r="C649">
        <v>2008</v>
      </c>
      <c r="D649" t="s">
        <v>15</v>
      </c>
      <c r="E649" t="s">
        <v>16</v>
      </c>
      <c r="F649" t="s">
        <v>30</v>
      </c>
      <c r="G649">
        <v>5.7</v>
      </c>
      <c r="H649" t="s">
        <v>18</v>
      </c>
      <c r="I649" t="s">
        <v>19</v>
      </c>
      <c r="J649">
        <v>230000</v>
      </c>
      <c r="K649" t="s">
        <v>20</v>
      </c>
      <c r="L649">
        <v>38000</v>
      </c>
      <c r="M649" t="b">
        <v>0</v>
      </c>
    </row>
    <row r="650" spans="1:13" x14ac:dyDescent="0.35">
      <c r="A650" t="s">
        <v>21</v>
      </c>
      <c r="B650" t="s">
        <v>120</v>
      </c>
      <c r="C650">
        <v>2015</v>
      </c>
      <c r="D650" t="s">
        <v>15</v>
      </c>
      <c r="E650" t="s">
        <v>23</v>
      </c>
      <c r="F650" t="s">
        <v>30</v>
      </c>
      <c r="G650">
        <v>2.5</v>
      </c>
      <c r="H650" t="s">
        <v>18</v>
      </c>
      <c r="I650" t="s">
        <v>68</v>
      </c>
      <c r="J650">
        <v>174436</v>
      </c>
      <c r="K650" t="s">
        <v>20</v>
      </c>
      <c r="L650">
        <v>35000</v>
      </c>
      <c r="M650" t="b">
        <v>0</v>
      </c>
    </row>
    <row r="651" spans="1:13" x14ac:dyDescent="0.35">
      <c r="A651" t="s">
        <v>39</v>
      </c>
      <c r="B651" t="s">
        <v>131</v>
      </c>
      <c r="C651">
        <v>2016</v>
      </c>
      <c r="D651" t="s">
        <v>15</v>
      </c>
      <c r="E651" t="s">
        <v>23</v>
      </c>
      <c r="F651" t="s">
        <v>26</v>
      </c>
      <c r="G651">
        <v>6.2</v>
      </c>
      <c r="H651" t="s">
        <v>18</v>
      </c>
      <c r="I651" t="s">
        <v>19</v>
      </c>
      <c r="J651">
        <v>155000</v>
      </c>
      <c r="K651" t="s">
        <v>20</v>
      </c>
      <c r="L651">
        <v>77000</v>
      </c>
      <c r="M651" t="b">
        <v>0</v>
      </c>
    </row>
    <row r="652" spans="1:13" x14ac:dyDescent="0.35">
      <c r="A652" t="s">
        <v>39</v>
      </c>
      <c r="B652" t="s">
        <v>46</v>
      </c>
      <c r="C652">
        <v>2016</v>
      </c>
      <c r="D652" t="s">
        <v>15</v>
      </c>
      <c r="E652" t="s">
        <v>75</v>
      </c>
      <c r="F652" t="s">
        <v>30</v>
      </c>
      <c r="G652">
        <v>5.3</v>
      </c>
      <c r="H652" t="s">
        <v>18</v>
      </c>
      <c r="I652" t="s">
        <v>19</v>
      </c>
      <c r="J652">
        <v>105286</v>
      </c>
      <c r="K652" t="s">
        <v>20</v>
      </c>
      <c r="L652">
        <v>136000</v>
      </c>
      <c r="M652" t="b">
        <v>0</v>
      </c>
    </row>
    <row r="653" spans="1:13" x14ac:dyDescent="0.35">
      <c r="A653" t="s">
        <v>36</v>
      </c>
      <c r="B653" t="s">
        <v>37</v>
      </c>
      <c r="C653">
        <v>2015</v>
      </c>
      <c r="D653" t="s">
        <v>15</v>
      </c>
      <c r="E653" t="s">
        <v>23</v>
      </c>
      <c r="F653" t="s">
        <v>17</v>
      </c>
      <c r="G653">
        <v>5.3</v>
      </c>
      <c r="H653" t="s">
        <v>18</v>
      </c>
      <c r="I653" t="s">
        <v>19</v>
      </c>
      <c r="J653">
        <v>133490</v>
      </c>
      <c r="K653" t="s">
        <v>20</v>
      </c>
      <c r="L653">
        <v>143000</v>
      </c>
      <c r="M653" t="b">
        <v>0</v>
      </c>
    </row>
    <row r="654" spans="1:13" x14ac:dyDescent="0.35">
      <c r="A654" t="s">
        <v>34</v>
      </c>
      <c r="B654" t="s">
        <v>51</v>
      </c>
      <c r="C654">
        <v>2005</v>
      </c>
      <c r="D654" t="s">
        <v>15</v>
      </c>
      <c r="E654" t="s">
        <v>25</v>
      </c>
      <c r="F654" t="s">
        <v>26</v>
      </c>
      <c r="G654">
        <v>1.3</v>
      </c>
      <c r="H654" t="s">
        <v>18</v>
      </c>
      <c r="I654" t="s">
        <v>68</v>
      </c>
      <c r="J654">
        <v>801500</v>
      </c>
      <c r="K654" t="s">
        <v>20</v>
      </c>
      <c r="L654">
        <v>14000</v>
      </c>
      <c r="M654" t="b">
        <v>0</v>
      </c>
    </row>
    <row r="655" spans="1:13" x14ac:dyDescent="0.35">
      <c r="A655" t="s">
        <v>39</v>
      </c>
      <c r="B655" t="s">
        <v>131</v>
      </c>
      <c r="C655">
        <v>2014</v>
      </c>
      <c r="D655" t="s">
        <v>15</v>
      </c>
      <c r="E655" t="s">
        <v>75</v>
      </c>
      <c r="F655" t="s">
        <v>17</v>
      </c>
      <c r="G655">
        <v>6</v>
      </c>
      <c r="H655" t="s">
        <v>18</v>
      </c>
      <c r="I655" t="s">
        <v>19</v>
      </c>
      <c r="J655">
        <v>163000</v>
      </c>
      <c r="K655" t="s">
        <v>20</v>
      </c>
      <c r="L655">
        <v>82000</v>
      </c>
      <c r="M655" t="b">
        <v>0</v>
      </c>
    </row>
    <row r="656" spans="1:13" x14ac:dyDescent="0.35">
      <c r="A656" t="s">
        <v>39</v>
      </c>
      <c r="B656" t="s">
        <v>131</v>
      </c>
      <c r="C656">
        <v>2011</v>
      </c>
      <c r="D656" t="s">
        <v>15</v>
      </c>
      <c r="E656" t="s">
        <v>75</v>
      </c>
      <c r="F656" t="s">
        <v>17</v>
      </c>
      <c r="G656">
        <v>6</v>
      </c>
      <c r="H656" t="s">
        <v>18</v>
      </c>
      <c r="I656" t="s">
        <v>19</v>
      </c>
      <c r="J656">
        <v>200000</v>
      </c>
      <c r="K656" t="s">
        <v>20</v>
      </c>
      <c r="L656">
        <v>46000</v>
      </c>
      <c r="M656" t="b">
        <v>0</v>
      </c>
    </row>
    <row r="657" spans="1:13" x14ac:dyDescent="0.35">
      <c r="A657" t="s">
        <v>39</v>
      </c>
      <c r="B657" t="s">
        <v>131</v>
      </c>
      <c r="C657">
        <v>2015</v>
      </c>
      <c r="D657" t="s">
        <v>15</v>
      </c>
      <c r="E657" t="s">
        <v>23</v>
      </c>
      <c r="F657" t="s">
        <v>26</v>
      </c>
      <c r="G657">
        <v>6.2</v>
      </c>
      <c r="H657" t="s">
        <v>18</v>
      </c>
      <c r="I657" t="s">
        <v>19</v>
      </c>
      <c r="J657">
        <v>268041</v>
      </c>
      <c r="K657" t="s">
        <v>20</v>
      </c>
      <c r="L657">
        <v>75000</v>
      </c>
      <c r="M657" t="b">
        <v>0</v>
      </c>
    </row>
    <row r="658" spans="1:13" x14ac:dyDescent="0.35">
      <c r="A658" t="s">
        <v>36</v>
      </c>
      <c r="B658" t="s">
        <v>37</v>
      </c>
      <c r="C658">
        <v>2015</v>
      </c>
      <c r="D658" t="s">
        <v>15</v>
      </c>
      <c r="E658" t="s">
        <v>78</v>
      </c>
      <c r="F658" t="s">
        <v>30</v>
      </c>
      <c r="G658">
        <v>5.3</v>
      </c>
      <c r="H658" t="s">
        <v>18</v>
      </c>
      <c r="I658" t="s">
        <v>19</v>
      </c>
      <c r="J658">
        <v>101060</v>
      </c>
      <c r="K658" t="s">
        <v>20</v>
      </c>
      <c r="L658">
        <v>125000</v>
      </c>
      <c r="M658" t="b">
        <v>0</v>
      </c>
    </row>
    <row r="659" spans="1:13" x14ac:dyDescent="0.35">
      <c r="A659" t="s">
        <v>39</v>
      </c>
      <c r="B659" t="s">
        <v>131</v>
      </c>
      <c r="C659">
        <v>2012</v>
      </c>
      <c r="D659" t="s">
        <v>15</v>
      </c>
      <c r="E659" t="s">
        <v>25</v>
      </c>
      <c r="F659" t="s">
        <v>26</v>
      </c>
      <c r="G659">
        <v>6</v>
      </c>
      <c r="H659" t="s">
        <v>18</v>
      </c>
      <c r="I659" t="s">
        <v>19</v>
      </c>
      <c r="J659">
        <v>260000</v>
      </c>
      <c r="K659" t="s">
        <v>20</v>
      </c>
      <c r="L659">
        <v>52000</v>
      </c>
      <c r="M659" t="b">
        <v>0</v>
      </c>
    </row>
    <row r="660" spans="1:13" x14ac:dyDescent="0.35">
      <c r="A660" t="s">
        <v>76</v>
      </c>
      <c r="B660" t="s">
        <v>112</v>
      </c>
      <c r="C660">
        <v>2017</v>
      </c>
      <c r="D660" t="s">
        <v>15</v>
      </c>
      <c r="E660" t="s">
        <v>23</v>
      </c>
      <c r="F660" t="s">
        <v>26</v>
      </c>
      <c r="G660">
        <v>3.5</v>
      </c>
      <c r="H660" t="s">
        <v>18</v>
      </c>
      <c r="I660" t="s">
        <v>19</v>
      </c>
      <c r="J660">
        <v>158039</v>
      </c>
      <c r="K660" t="s">
        <v>20</v>
      </c>
      <c r="L660">
        <v>75000</v>
      </c>
      <c r="M660" t="b">
        <v>0</v>
      </c>
    </row>
    <row r="661" spans="1:13" x14ac:dyDescent="0.35">
      <c r="A661" t="s">
        <v>76</v>
      </c>
      <c r="B661" t="s">
        <v>112</v>
      </c>
      <c r="C661">
        <v>2019</v>
      </c>
      <c r="D661" t="s">
        <v>15</v>
      </c>
      <c r="E661" t="s">
        <v>23</v>
      </c>
      <c r="F661" t="s">
        <v>26</v>
      </c>
      <c r="G661">
        <v>3.5</v>
      </c>
      <c r="H661" t="s">
        <v>18</v>
      </c>
      <c r="I661" t="s">
        <v>19</v>
      </c>
      <c r="J661">
        <v>62556</v>
      </c>
      <c r="K661" t="s">
        <v>20</v>
      </c>
      <c r="L661">
        <v>85000</v>
      </c>
      <c r="M661" t="b">
        <v>0</v>
      </c>
    </row>
    <row r="662" spans="1:13" x14ac:dyDescent="0.35">
      <c r="A662" t="s">
        <v>76</v>
      </c>
      <c r="B662" t="s">
        <v>112</v>
      </c>
      <c r="C662">
        <v>2019</v>
      </c>
      <c r="D662" t="s">
        <v>15</v>
      </c>
      <c r="E662" t="s">
        <v>23</v>
      </c>
      <c r="F662" t="s">
        <v>26</v>
      </c>
      <c r="G662">
        <v>3.5</v>
      </c>
      <c r="H662" t="s">
        <v>18</v>
      </c>
      <c r="I662" t="s">
        <v>19</v>
      </c>
      <c r="J662">
        <v>61817</v>
      </c>
      <c r="K662" t="s">
        <v>20</v>
      </c>
      <c r="L662">
        <v>85000</v>
      </c>
      <c r="M662" t="b">
        <v>0</v>
      </c>
    </row>
    <row r="663" spans="1:13" x14ac:dyDescent="0.35">
      <c r="A663" t="s">
        <v>39</v>
      </c>
      <c r="B663" t="s">
        <v>131</v>
      </c>
      <c r="C663">
        <v>2013</v>
      </c>
      <c r="D663" t="s">
        <v>15</v>
      </c>
      <c r="E663" t="s">
        <v>23</v>
      </c>
      <c r="F663" t="s">
        <v>26</v>
      </c>
      <c r="G663">
        <v>6.2</v>
      </c>
      <c r="H663" t="s">
        <v>18</v>
      </c>
      <c r="I663" t="s">
        <v>19</v>
      </c>
      <c r="J663">
        <v>209861</v>
      </c>
      <c r="K663" t="s">
        <v>20</v>
      </c>
      <c r="L663">
        <v>65000</v>
      </c>
      <c r="M663" t="b">
        <v>0</v>
      </c>
    </row>
    <row r="664" spans="1:13" x14ac:dyDescent="0.35">
      <c r="A664" t="s">
        <v>36</v>
      </c>
      <c r="B664" t="s">
        <v>37</v>
      </c>
      <c r="C664">
        <v>2016</v>
      </c>
      <c r="D664" t="s">
        <v>15</v>
      </c>
      <c r="E664" t="s">
        <v>75</v>
      </c>
      <c r="F664" t="s">
        <v>30</v>
      </c>
      <c r="G664">
        <v>5.3</v>
      </c>
      <c r="H664" t="s">
        <v>18</v>
      </c>
      <c r="I664" t="s">
        <v>19</v>
      </c>
      <c r="J664">
        <v>55106</v>
      </c>
      <c r="K664" t="s">
        <v>20</v>
      </c>
      <c r="L664">
        <v>150000</v>
      </c>
      <c r="M664" t="b">
        <v>0</v>
      </c>
    </row>
    <row r="665" spans="1:13" x14ac:dyDescent="0.35">
      <c r="A665" t="s">
        <v>39</v>
      </c>
      <c r="B665" t="s">
        <v>46</v>
      </c>
      <c r="C665">
        <v>2016</v>
      </c>
      <c r="D665" t="s">
        <v>15</v>
      </c>
      <c r="E665" t="s">
        <v>75</v>
      </c>
      <c r="F665" t="s">
        <v>30</v>
      </c>
      <c r="G665">
        <v>5.3</v>
      </c>
      <c r="H665" t="s">
        <v>18</v>
      </c>
      <c r="I665" t="s">
        <v>19</v>
      </c>
      <c r="J665">
        <v>107320</v>
      </c>
      <c r="K665" t="s">
        <v>20</v>
      </c>
      <c r="L665">
        <v>130000</v>
      </c>
      <c r="M665" t="b">
        <v>0</v>
      </c>
    </row>
    <row r="666" spans="1:13" x14ac:dyDescent="0.35">
      <c r="A666" t="s">
        <v>39</v>
      </c>
      <c r="B666" t="s">
        <v>131</v>
      </c>
      <c r="C666">
        <v>2015</v>
      </c>
      <c r="D666" t="s">
        <v>15</v>
      </c>
      <c r="E666" t="s">
        <v>25</v>
      </c>
      <c r="F666" t="s">
        <v>26</v>
      </c>
      <c r="G666">
        <v>6</v>
      </c>
      <c r="H666" t="s">
        <v>18</v>
      </c>
      <c r="I666" t="s">
        <v>19</v>
      </c>
      <c r="J666">
        <v>105000</v>
      </c>
      <c r="K666" t="s">
        <v>20</v>
      </c>
      <c r="L666">
        <v>80000</v>
      </c>
      <c r="M666" t="b">
        <v>0</v>
      </c>
    </row>
    <row r="667" spans="1:13" x14ac:dyDescent="0.35">
      <c r="A667" t="s">
        <v>34</v>
      </c>
      <c r="B667" t="s">
        <v>127</v>
      </c>
      <c r="C667">
        <v>2016</v>
      </c>
      <c r="D667" t="s">
        <v>44</v>
      </c>
      <c r="E667" t="s">
        <v>23</v>
      </c>
      <c r="F667" t="s">
        <v>30</v>
      </c>
      <c r="G667">
        <v>4</v>
      </c>
      <c r="H667" t="s">
        <v>18</v>
      </c>
      <c r="I667" t="s">
        <v>68</v>
      </c>
      <c r="J667">
        <v>177000</v>
      </c>
      <c r="K667" t="s">
        <v>20</v>
      </c>
      <c r="L667">
        <v>90000</v>
      </c>
      <c r="M667" t="b">
        <v>0</v>
      </c>
    </row>
    <row r="668" spans="1:13" x14ac:dyDescent="0.35">
      <c r="A668" t="s">
        <v>174</v>
      </c>
      <c r="B668" t="s">
        <v>175</v>
      </c>
      <c r="C668">
        <v>2014</v>
      </c>
      <c r="D668" t="s">
        <v>15</v>
      </c>
      <c r="E668" t="s">
        <v>23</v>
      </c>
      <c r="F668" t="s">
        <v>17</v>
      </c>
      <c r="G668">
        <v>2</v>
      </c>
      <c r="H668" t="s">
        <v>18</v>
      </c>
      <c r="I668" t="s">
        <v>19</v>
      </c>
      <c r="J668">
        <v>188000</v>
      </c>
      <c r="K668" t="s">
        <v>187</v>
      </c>
      <c r="L668">
        <v>0</v>
      </c>
      <c r="M668" t="b">
        <v>1</v>
      </c>
    </row>
    <row r="669" spans="1:13" x14ac:dyDescent="0.35">
      <c r="A669" t="s">
        <v>39</v>
      </c>
      <c r="B669" t="s">
        <v>131</v>
      </c>
      <c r="C669">
        <v>2015</v>
      </c>
      <c r="D669" t="s">
        <v>15</v>
      </c>
      <c r="E669" t="s">
        <v>23</v>
      </c>
      <c r="F669" t="s">
        <v>26</v>
      </c>
      <c r="G669">
        <v>6</v>
      </c>
      <c r="H669" t="s">
        <v>18</v>
      </c>
      <c r="I669" t="s">
        <v>19</v>
      </c>
      <c r="J669">
        <v>244000</v>
      </c>
      <c r="K669" t="s">
        <v>20</v>
      </c>
      <c r="L669">
        <v>70000</v>
      </c>
      <c r="M669" t="b">
        <v>0</v>
      </c>
    </row>
    <row r="670" spans="1:13" x14ac:dyDescent="0.35">
      <c r="A670" t="s">
        <v>34</v>
      </c>
      <c r="B670" t="s">
        <v>35</v>
      </c>
      <c r="C670">
        <v>2014</v>
      </c>
      <c r="D670" t="s">
        <v>15</v>
      </c>
      <c r="E670" t="s">
        <v>23</v>
      </c>
      <c r="F670" t="s">
        <v>17</v>
      </c>
      <c r="G670">
        <v>5.7</v>
      </c>
      <c r="H670" t="s">
        <v>18</v>
      </c>
      <c r="I670" t="s">
        <v>19</v>
      </c>
      <c r="J670">
        <v>175023</v>
      </c>
      <c r="K670" t="s">
        <v>20</v>
      </c>
      <c r="L670">
        <v>150000</v>
      </c>
      <c r="M670" t="b">
        <v>0</v>
      </c>
    </row>
    <row r="671" spans="1:13" x14ac:dyDescent="0.35">
      <c r="A671" t="s">
        <v>34</v>
      </c>
      <c r="B671" t="s">
        <v>162</v>
      </c>
      <c r="C671">
        <v>2015</v>
      </c>
      <c r="D671" t="s">
        <v>15</v>
      </c>
      <c r="E671" t="s">
        <v>75</v>
      </c>
      <c r="F671" t="s">
        <v>17</v>
      </c>
      <c r="G671">
        <v>4</v>
      </c>
      <c r="H671" t="s">
        <v>18</v>
      </c>
      <c r="I671" t="s">
        <v>68</v>
      </c>
      <c r="J671">
        <v>203843</v>
      </c>
      <c r="K671" t="s">
        <v>20</v>
      </c>
      <c r="L671">
        <v>90000</v>
      </c>
      <c r="M671" t="b">
        <v>0</v>
      </c>
    </row>
    <row r="672" spans="1:13" x14ac:dyDescent="0.35">
      <c r="A672" t="s">
        <v>34</v>
      </c>
      <c r="B672" t="s">
        <v>41</v>
      </c>
      <c r="C672">
        <v>2018</v>
      </c>
      <c r="D672" t="s">
        <v>15</v>
      </c>
      <c r="E672" t="s">
        <v>25</v>
      </c>
      <c r="F672" t="s">
        <v>26</v>
      </c>
      <c r="G672">
        <v>1.5</v>
      </c>
      <c r="H672" t="s">
        <v>18</v>
      </c>
      <c r="I672" t="s">
        <v>19</v>
      </c>
      <c r="J672">
        <v>131099</v>
      </c>
      <c r="K672" t="s">
        <v>42</v>
      </c>
      <c r="L672">
        <v>36500</v>
      </c>
      <c r="M672" t="b">
        <v>0</v>
      </c>
    </row>
    <row r="673" spans="1:13" x14ac:dyDescent="0.35">
      <c r="A673" t="s">
        <v>27</v>
      </c>
      <c r="B673" t="s">
        <v>88</v>
      </c>
      <c r="C673">
        <v>2018</v>
      </c>
      <c r="D673" t="s">
        <v>15</v>
      </c>
      <c r="E673" t="s">
        <v>23</v>
      </c>
      <c r="F673" t="s">
        <v>26</v>
      </c>
      <c r="G673">
        <v>1.4</v>
      </c>
      <c r="H673" t="s">
        <v>18</v>
      </c>
      <c r="I673" t="s">
        <v>19</v>
      </c>
      <c r="J673">
        <v>104681</v>
      </c>
      <c r="K673" t="s">
        <v>20</v>
      </c>
      <c r="L673">
        <v>36500</v>
      </c>
      <c r="M673" t="b">
        <v>0</v>
      </c>
    </row>
    <row r="674" spans="1:13" x14ac:dyDescent="0.35">
      <c r="A674" t="s">
        <v>27</v>
      </c>
      <c r="B674" t="s">
        <v>88</v>
      </c>
      <c r="C674">
        <v>2019</v>
      </c>
      <c r="D674" t="s">
        <v>15</v>
      </c>
      <c r="E674" t="s">
        <v>29</v>
      </c>
      <c r="F674" t="s">
        <v>26</v>
      </c>
      <c r="G674">
        <v>1.4</v>
      </c>
      <c r="H674" t="s">
        <v>18</v>
      </c>
      <c r="I674" t="s">
        <v>19</v>
      </c>
      <c r="J674">
        <v>73567</v>
      </c>
      <c r="K674" t="s">
        <v>20</v>
      </c>
      <c r="L674">
        <v>36500</v>
      </c>
      <c r="M674" t="b">
        <v>0</v>
      </c>
    </row>
    <row r="675" spans="1:13" x14ac:dyDescent="0.35">
      <c r="A675" t="s">
        <v>39</v>
      </c>
      <c r="B675" t="s">
        <v>131</v>
      </c>
      <c r="C675">
        <v>2013</v>
      </c>
      <c r="D675" t="s">
        <v>15</v>
      </c>
      <c r="E675" t="s">
        <v>25</v>
      </c>
      <c r="F675" t="s">
        <v>26</v>
      </c>
      <c r="G675">
        <v>6.2</v>
      </c>
      <c r="H675" t="s">
        <v>18</v>
      </c>
      <c r="I675" t="s">
        <v>19</v>
      </c>
      <c r="J675">
        <v>55769</v>
      </c>
      <c r="K675" t="s">
        <v>20</v>
      </c>
      <c r="L675">
        <v>90000</v>
      </c>
      <c r="M675" t="b">
        <v>0</v>
      </c>
    </row>
    <row r="676" spans="1:13" x14ac:dyDescent="0.35">
      <c r="A676" t="s">
        <v>34</v>
      </c>
      <c r="B676" t="s">
        <v>43</v>
      </c>
      <c r="C676">
        <v>2017</v>
      </c>
      <c r="D676" t="s">
        <v>15</v>
      </c>
      <c r="E676" t="s">
        <v>75</v>
      </c>
      <c r="F676" t="s">
        <v>17</v>
      </c>
      <c r="G676">
        <v>2.5</v>
      </c>
      <c r="H676" t="s">
        <v>18</v>
      </c>
      <c r="I676" t="s">
        <v>19</v>
      </c>
      <c r="J676">
        <v>61000</v>
      </c>
      <c r="K676" t="s">
        <v>20</v>
      </c>
      <c r="L676">
        <v>77000</v>
      </c>
      <c r="M676" t="b">
        <v>0</v>
      </c>
    </row>
    <row r="677" spans="1:13" x14ac:dyDescent="0.35">
      <c r="A677" t="s">
        <v>34</v>
      </c>
      <c r="B677" t="s">
        <v>145</v>
      </c>
      <c r="C677">
        <v>2018</v>
      </c>
      <c r="D677" t="s">
        <v>15</v>
      </c>
      <c r="E677" t="s">
        <v>23</v>
      </c>
      <c r="F677" t="s">
        <v>30</v>
      </c>
      <c r="G677">
        <v>2.7</v>
      </c>
      <c r="H677" t="s">
        <v>18</v>
      </c>
      <c r="I677" t="s">
        <v>19</v>
      </c>
      <c r="J677">
        <v>14588</v>
      </c>
      <c r="K677" t="s">
        <v>20</v>
      </c>
      <c r="L677">
        <v>85000</v>
      </c>
      <c r="M677" t="b">
        <v>0</v>
      </c>
    </row>
    <row r="678" spans="1:13" x14ac:dyDescent="0.35">
      <c r="A678" t="s">
        <v>31</v>
      </c>
      <c r="B678" t="s">
        <v>32</v>
      </c>
      <c r="C678">
        <v>2013</v>
      </c>
      <c r="D678" t="s">
        <v>15</v>
      </c>
      <c r="E678" t="s">
        <v>29</v>
      </c>
      <c r="F678" t="s">
        <v>30</v>
      </c>
      <c r="G678">
        <v>2.4</v>
      </c>
      <c r="H678" t="s">
        <v>18</v>
      </c>
      <c r="I678" t="s">
        <v>19</v>
      </c>
      <c r="J678">
        <v>250920</v>
      </c>
      <c r="K678" t="s">
        <v>20</v>
      </c>
      <c r="L678">
        <v>55000</v>
      </c>
      <c r="M678" t="b">
        <v>0</v>
      </c>
    </row>
    <row r="679" spans="1:13" x14ac:dyDescent="0.35">
      <c r="A679" t="s">
        <v>39</v>
      </c>
      <c r="B679" t="s">
        <v>46</v>
      </c>
      <c r="C679">
        <v>2015</v>
      </c>
      <c r="D679" t="s">
        <v>15</v>
      </c>
      <c r="E679" t="s">
        <v>25</v>
      </c>
      <c r="F679" t="s">
        <v>26</v>
      </c>
      <c r="G679">
        <v>5.3</v>
      </c>
      <c r="H679" t="s">
        <v>18</v>
      </c>
      <c r="I679" t="s">
        <v>19</v>
      </c>
      <c r="J679">
        <v>176332</v>
      </c>
      <c r="K679" t="s">
        <v>20</v>
      </c>
      <c r="L679">
        <v>120000</v>
      </c>
      <c r="M679" t="b">
        <v>0</v>
      </c>
    </row>
    <row r="680" spans="1:13" x14ac:dyDescent="0.35">
      <c r="A680" t="s">
        <v>21</v>
      </c>
      <c r="B680" t="s">
        <v>22</v>
      </c>
      <c r="C680">
        <v>2019</v>
      </c>
      <c r="D680" t="s">
        <v>15</v>
      </c>
      <c r="E680" t="s">
        <v>16</v>
      </c>
      <c r="F680" t="s">
        <v>17</v>
      </c>
      <c r="G680">
        <v>4</v>
      </c>
      <c r="H680" t="s">
        <v>18</v>
      </c>
      <c r="I680" t="s">
        <v>19</v>
      </c>
      <c r="J680">
        <v>42527</v>
      </c>
      <c r="K680" t="s">
        <v>20</v>
      </c>
      <c r="L680">
        <v>170000</v>
      </c>
      <c r="M680" t="b">
        <v>0</v>
      </c>
    </row>
    <row r="681" spans="1:13" x14ac:dyDescent="0.35">
      <c r="A681" t="s">
        <v>36</v>
      </c>
      <c r="B681" t="s">
        <v>37</v>
      </c>
      <c r="C681">
        <v>2017</v>
      </c>
      <c r="D681" t="s">
        <v>15</v>
      </c>
      <c r="E681" t="s">
        <v>38</v>
      </c>
      <c r="F681" t="s">
        <v>30</v>
      </c>
      <c r="G681">
        <v>6</v>
      </c>
      <c r="H681" t="s">
        <v>18</v>
      </c>
      <c r="I681" t="s">
        <v>19</v>
      </c>
      <c r="J681">
        <v>61339</v>
      </c>
      <c r="K681" t="s">
        <v>20</v>
      </c>
      <c r="L681">
        <v>155000</v>
      </c>
      <c r="M681" t="b">
        <v>0</v>
      </c>
    </row>
    <row r="682" spans="1:13" x14ac:dyDescent="0.35">
      <c r="A682" t="s">
        <v>21</v>
      </c>
      <c r="B682" t="s">
        <v>218</v>
      </c>
      <c r="C682">
        <v>2014</v>
      </c>
      <c r="D682" t="s">
        <v>15</v>
      </c>
      <c r="E682" t="s">
        <v>23</v>
      </c>
      <c r="F682" t="s">
        <v>30</v>
      </c>
      <c r="G682">
        <v>2.5</v>
      </c>
      <c r="H682" t="s">
        <v>18</v>
      </c>
      <c r="I682" t="s">
        <v>19</v>
      </c>
      <c r="J682">
        <v>178754</v>
      </c>
      <c r="K682" t="s">
        <v>20</v>
      </c>
      <c r="L682">
        <v>45000</v>
      </c>
      <c r="M682" t="b">
        <v>0</v>
      </c>
    </row>
    <row r="683" spans="1:13" x14ac:dyDescent="0.35">
      <c r="A683" t="s">
        <v>39</v>
      </c>
      <c r="B683" t="s">
        <v>131</v>
      </c>
      <c r="C683">
        <v>2016</v>
      </c>
      <c r="D683" t="s">
        <v>15</v>
      </c>
      <c r="E683" t="s">
        <v>29</v>
      </c>
      <c r="F683" t="s">
        <v>30</v>
      </c>
      <c r="G683">
        <v>6</v>
      </c>
      <c r="H683" t="s">
        <v>18</v>
      </c>
      <c r="I683" t="s">
        <v>19</v>
      </c>
      <c r="J683">
        <v>208647</v>
      </c>
      <c r="K683" t="s">
        <v>20</v>
      </c>
      <c r="L683">
        <v>74000</v>
      </c>
      <c r="M683" t="b">
        <v>0</v>
      </c>
    </row>
    <row r="684" spans="1:13" x14ac:dyDescent="0.35">
      <c r="A684" t="s">
        <v>39</v>
      </c>
      <c r="B684" t="s">
        <v>131</v>
      </c>
      <c r="C684">
        <v>2013</v>
      </c>
      <c r="D684" t="s">
        <v>15</v>
      </c>
      <c r="E684" t="s">
        <v>25</v>
      </c>
      <c r="F684" t="s">
        <v>26</v>
      </c>
      <c r="G684">
        <v>6</v>
      </c>
      <c r="H684" t="s">
        <v>18</v>
      </c>
      <c r="I684" t="s">
        <v>19</v>
      </c>
      <c r="J684">
        <v>55700</v>
      </c>
      <c r="K684" t="s">
        <v>20</v>
      </c>
      <c r="L684">
        <v>90000</v>
      </c>
      <c r="M684" t="b">
        <v>0</v>
      </c>
    </row>
    <row r="685" spans="1:13" x14ac:dyDescent="0.35">
      <c r="A685" t="s">
        <v>34</v>
      </c>
      <c r="B685" t="s">
        <v>123</v>
      </c>
      <c r="C685">
        <v>2016</v>
      </c>
      <c r="D685" t="s">
        <v>44</v>
      </c>
      <c r="E685" t="s">
        <v>23</v>
      </c>
      <c r="F685" t="s">
        <v>17</v>
      </c>
      <c r="G685">
        <v>2.7</v>
      </c>
      <c r="H685" t="s">
        <v>18</v>
      </c>
      <c r="I685" t="s">
        <v>68</v>
      </c>
      <c r="J685">
        <v>55000</v>
      </c>
      <c r="K685" t="s">
        <v>20</v>
      </c>
      <c r="L685">
        <v>70000</v>
      </c>
      <c r="M685" t="b">
        <v>0</v>
      </c>
    </row>
    <row r="686" spans="1:13" x14ac:dyDescent="0.35">
      <c r="A686" t="s">
        <v>82</v>
      </c>
      <c r="B686" t="s">
        <v>142</v>
      </c>
      <c r="C686">
        <v>2017</v>
      </c>
      <c r="D686" t="s">
        <v>15</v>
      </c>
      <c r="E686" t="s">
        <v>23</v>
      </c>
      <c r="F686" t="s">
        <v>30</v>
      </c>
      <c r="G686">
        <v>1.6</v>
      </c>
      <c r="H686" t="s">
        <v>18</v>
      </c>
      <c r="I686" t="s">
        <v>19</v>
      </c>
      <c r="J686">
        <v>76000</v>
      </c>
      <c r="K686" t="s">
        <v>20</v>
      </c>
      <c r="L686">
        <v>38000</v>
      </c>
      <c r="M686" t="b">
        <v>0</v>
      </c>
    </row>
    <row r="687" spans="1:13" x14ac:dyDescent="0.35">
      <c r="A687" t="s">
        <v>27</v>
      </c>
      <c r="B687" t="s">
        <v>89</v>
      </c>
      <c r="C687">
        <v>2019</v>
      </c>
      <c r="D687" t="s">
        <v>15</v>
      </c>
      <c r="E687" t="s">
        <v>23</v>
      </c>
      <c r="F687" t="s">
        <v>17</v>
      </c>
      <c r="G687">
        <v>2.4</v>
      </c>
      <c r="H687" t="s">
        <v>18</v>
      </c>
      <c r="I687" t="s">
        <v>19</v>
      </c>
      <c r="J687">
        <v>48000</v>
      </c>
      <c r="K687" t="s">
        <v>20</v>
      </c>
      <c r="L687">
        <v>68000</v>
      </c>
      <c r="M687" t="b">
        <v>0</v>
      </c>
    </row>
    <row r="688" spans="1:13" x14ac:dyDescent="0.35">
      <c r="A688" t="s">
        <v>36</v>
      </c>
      <c r="B688" t="s">
        <v>37</v>
      </c>
      <c r="C688">
        <v>2016</v>
      </c>
      <c r="D688" t="s">
        <v>15</v>
      </c>
      <c r="E688" t="s">
        <v>94</v>
      </c>
      <c r="F688" t="s">
        <v>30</v>
      </c>
      <c r="G688">
        <v>5.7</v>
      </c>
      <c r="H688" t="s">
        <v>18</v>
      </c>
      <c r="I688" t="s">
        <v>19</v>
      </c>
      <c r="J688">
        <v>48000</v>
      </c>
      <c r="K688" t="s">
        <v>20</v>
      </c>
      <c r="L688">
        <v>150000</v>
      </c>
      <c r="M688" t="b">
        <v>0</v>
      </c>
    </row>
    <row r="689" spans="1:13" x14ac:dyDescent="0.35">
      <c r="A689" t="s">
        <v>39</v>
      </c>
      <c r="B689" t="s">
        <v>131</v>
      </c>
      <c r="C689">
        <v>2013</v>
      </c>
      <c r="D689" t="s">
        <v>15</v>
      </c>
      <c r="E689" t="s">
        <v>29</v>
      </c>
      <c r="F689" t="s">
        <v>26</v>
      </c>
      <c r="G689">
        <v>6</v>
      </c>
      <c r="H689" t="s">
        <v>18</v>
      </c>
      <c r="I689" t="s">
        <v>19</v>
      </c>
      <c r="J689">
        <v>130000</v>
      </c>
      <c r="K689" t="s">
        <v>20</v>
      </c>
      <c r="L689">
        <v>75000</v>
      </c>
      <c r="M689" t="b">
        <v>0</v>
      </c>
    </row>
    <row r="690" spans="1:13" x14ac:dyDescent="0.35">
      <c r="A690" t="s">
        <v>39</v>
      </c>
      <c r="B690" t="s">
        <v>131</v>
      </c>
      <c r="C690">
        <v>2016</v>
      </c>
      <c r="D690" t="s">
        <v>15</v>
      </c>
      <c r="E690" t="s">
        <v>23</v>
      </c>
      <c r="F690" t="s">
        <v>26</v>
      </c>
      <c r="G690">
        <v>6</v>
      </c>
      <c r="H690" t="s">
        <v>18</v>
      </c>
      <c r="I690" t="s">
        <v>19</v>
      </c>
      <c r="J690">
        <v>230000</v>
      </c>
      <c r="K690" t="s">
        <v>20</v>
      </c>
      <c r="L690">
        <v>75000</v>
      </c>
      <c r="M690" t="b">
        <v>0</v>
      </c>
    </row>
    <row r="691" spans="1:13" x14ac:dyDescent="0.35">
      <c r="A691" t="s">
        <v>134</v>
      </c>
      <c r="B691" t="s">
        <v>236</v>
      </c>
      <c r="C691">
        <v>2016</v>
      </c>
      <c r="D691" t="s">
        <v>44</v>
      </c>
      <c r="E691" t="s">
        <v>94</v>
      </c>
      <c r="F691" t="s">
        <v>30</v>
      </c>
      <c r="G691">
        <v>1.6</v>
      </c>
      <c r="H691" t="s">
        <v>18</v>
      </c>
      <c r="I691" t="s">
        <v>19</v>
      </c>
      <c r="J691">
        <v>85000</v>
      </c>
      <c r="K691" t="s">
        <v>20</v>
      </c>
      <c r="L691">
        <v>0</v>
      </c>
      <c r="M691" t="b">
        <v>1</v>
      </c>
    </row>
    <row r="692" spans="1:13" x14ac:dyDescent="0.35">
      <c r="A692" t="s">
        <v>34</v>
      </c>
      <c r="B692" t="s">
        <v>35</v>
      </c>
      <c r="C692">
        <v>2005</v>
      </c>
      <c r="D692" t="s">
        <v>15</v>
      </c>
      <c r="E692" t="s">
        <v>102</v>
      </c>
      <c r="F692" t="s">
        <v>30</v>
      </c>
      <c r="G692">
        <v>4</v>
      </c>
      <c r="H692" t="s">
        <v>18</v>
      </c>
      <c r="I692" t="s">
        <v>19</v>
      </c>
      <c r="J692">
        <v>446</v>
      </c>
      <c r="K692" t="s">
        <v>20</v>
      </c>
      <c r="L692">
        <v>50000</v>
      </c>
      <c r="M692" t="b">
        <v>0</v>
      </c>
    </row>
    <row r="693" spans="1:13" x14ac:dyDescent="0.35">
      <c r="A693" t="s">
        <v>60</v>
      </c>
      <c r="B693" t="s">
        <v>61</v>
      </c>
      <c r="C693">
        <v>2019</v>
      </c>
      <c r="D693" t="s">
        <v>44</v>
      </c>
      <c r="E693" t="s">
        <v>23</v>
      </c>
      <c r="F693" t="s">
        <v>17</v>
      </c>
      <c r="G693">
        <v>3.5</v>
      </c>
      <c r="H693" t="s">
        <v>18</v>
      </c>
      <c r="I693" t="s">
        <v>19</v>
      </c>
      <c r="J693">
        <v>56000</v>
      </c>
      <c r="K693" t="s">
        <v>42</v>
      </c>
      <c r="L693">
        <v>203000</v>
      </c>
      <c r="M693" t="b">
        <v>0</v>
      </c>
    </row>
    <row r="694" spans="1:13" x14ac:dyDescent="0.35">
      <c r="A694" t="s">
        <v>103</v>
      </c>
      <c r="B694" t="s">
        <v>212</v>
      </c>
      <c r="C694">
        <v>2010</v>
      </c>
      <c r="D694" t="s">
        <v>47</v>
      </c>
      <c r="E694" t="s">
        <v>16</v>
      </c>
      <c r="F694" t="s">
        <v>17</v>
      </c>
      <c r="G694">
        <v>3.8</v>
      </c>
      <c r="H694" t="s">
        <v>18</v>
      </c>
      <c r="I694" t="s">
        <v>68</v>
      </c>
      <c r="J694">
        <v>188</v>
      </c>
      <c r="K694" t="s">
        <v>20</v>
      </c>
      <c r="L694">
        <v>47000</v>
      </c>
      <c r="M694" t="b">
        <v>0</v>
      </c>
    </row>
    <row r="695" spans="1:13" x14ac:dyDescent="0.35">
      <c r="A695" t="s">
        <v>39</v>
      </c>
      <c r="B695" t="s">
        <v>46</v>
      </c>
      <c r="C695">
        <v>2020</v>
      </c>
      <c r="D695" t="s">
        <v>15</v>
      </c>
      <c r="E695" t="s">
        <v>196</v>
      </c>
      <c r="F695" t="s">
        <v>26</v>
      </c>
      <c r="G695">
        <v>5.3</v>
      </c>
      <c r="H695" t="s">
        <v>18</v>
      </c>
      <c r="I695" t="s">
        <v>19</v>
      </c>
      <c r="J695">
        <v>30800</v>
      </c>
      <c r="K695" t="s">
        <v>64</v>
      </c>
      <c r="L695">
        <v>166000</v>
      </c>
      <c r="M695" t="b">
        <v>0</v>
      </c>
    </row>
    <row r="696" spans="1:13" x14ac:dyDescent="0.35">
      <c r="A696" t="s">
        <v>181</v>
      </c>
      <c r="B696" t="s">
        <v>199</v>
      </c>
      <c r="C696">
        <v>2007</v>
      </c>
      <c r="D696" t="s">
        <v>15</v>
      </c>
      <c r="E696" t="s">
        <v>23</v>
      </c>
      <c r="F696" t="s">
        <v>17</v>
      </c>
      <c r="G696">
        <v>3.5</v>
      </c>
      <c r="H696" t="s">
        <v>18</v>
      </c>
      <c r="I696" t="s">
        <v>19</v>
      </c>
      <c r="J696">
        <v>300000</v>
      </c>
      <c r="K696" t="s">
        <v>187</v>
      </c>
      <c r="L696">
        <v>0</v>
      </c>
      <c r="M696" t="b">
        <v>1</v>
      </c>
    </row>
    <row r="697" spans="1:13" x14ac:dyDescent="0.35">
      <c r="A697" t="s">
        <v>34</v>
      </c>
      <c r="B697" t="s">
        <v>35</v>
      </c>
      <c r="C697">
        <v>1999</v>
      </c>
      <c r="D697" t="s">
        <v>15</v>
      </c>
      <c r="E697" t="s">
        <v>23</v>
      </c>
      <c r="F697" t="s">
        <v>17</v>
      </c>
      <c r="G697">
        <v>4.5999999999999996</v>
      </c>
      <c r="H697" t="s">
        <v>18</v>
      </c>
      <c r="I697" t="s">
        <v>68</v>
      </c>
      <c r="J697">
        <v>500000</v>
      </c>
      <c r="K697" t="s">
        <v>45</v>
      </c>
      <c r="L697">
        <v>0</v>
      </c>
      <c r="M697" t="b">
        <v>1</v>
      </c>
    </row>
    <row r="698" spans="1:13" x14ac:dyDescent="0.35">
      <c r="A698" t="s">
        <v>21</v>
      </c>
      <c r="B698" t="s">
        <v>237</v>
      </c>
      <c r="C698">
        <v>2008</v>
      </c>
      <c r="D698" t="s">
        <v>15</v>
      </c>
      <c r="E698" t="s">
        <v>75</v>
      </c>
      <c r="F698" t="s">
        <v>17</v>
      </c>
      <c r="G698">
        <v>2.6</v>
      </c>
      <c r="H698" t="s">
        <v>18</v>
      </c>
      <c r="I698" t="s">
        <v>19</v>
      </c>
      <c r="J698">
        <v>3150000</v>
      </c>
      <c r="K698" t="s">
        <v>20</v>
      </c>
      <c r="L698">
        <v>20000</v>
      </c>
      <c r="M698" t="b">
        <v>0</v>
      </c>
    </row>
    <row r="699" spans="1:13" x14ac:dyDescent="0.35">
      <c r="A699" t="s">
        <v>39</v>
      </c>
      <c r="B699" t="s">
        <v>46</v>
      </c>
      <c r="C699">
        <v>2021</v>
      </c>
      <c r="D699" t="s">
        <v>15</v>
      </c>
      <c r="E699" t="s">
        <v>23</v>
      </c>
      <c r="F699" t="s">
        <v>17</v>
      </c>
      <c r="G699">
        <v>5.3</v>
      </c>
      <c r="H699" t="s">
        <v>18</v>
      </c>
      <c r="I699" t="s">
        <v>19</v>
      </c>
      <c r="J699">
        <v>800</v>
      </c>
      <c r="K699" t="s">
        <v>45</v>
      </c>
      <c r="L699">
        <v>310000</v>
      </c>
      <c r="M699" t="b">
        <v>0</v>
      </c>
    </row>
    <row r="700" spans="1:13" x14ac:dyDescent="0.35">
      <c r="A700" t="s">
        <v>34</v>
      </c>
      <c r="B700" t="s">
        <v>41</v>
      </c>
      <c r="C700">
        <v>2018</v>
      </c>
      <c r="D700" t="s">
        <v>15</v>
      </c>
      <c r="E700" t="s">
        <v>25</v>
      </c>
      <c r="F700" t="s">
        <v>26</v>
      </c>
      <c r="G700">
        <v>1.5</v>
      </c>
      <c r="H700" t="s">
        <v>18</v>
      </c>
      <c r="I700" t="s">
        <v>19</v>
      </c>
      <c r="J700">
        <v>134946</v>
      </c>
      <c r="K700" t="s">
        <v>42</v>
      </c>
      <c r="L700">
        <v>37500</v>
      </c>
      <c r="M700" t="b">
        <v>0</v>
      </c>
    </row>
    <row r="701" spans="1:13" x14ac:dyDescent="0.35">
      <c r="A701" t="s">
        <v>27</v>
      </c>
      <c r="B701" t="s">
        <v>88</v>
      </c>
      <c r="C701">
        <v>2019</v>
      </c>
      <c r="D701" t="s">
        <v>15</v>
      </c>
      <c r="E701" t="s">
        <v>75</v>
      </c>
      <c r="F701" t="s">
        <v>26</v>
      </c>
      <c r="G701">
        <v>1.4</v>
      </c>
      <c r="H701" t="s">
        <v>18</v>
      </c>
      <c r="I701" t="s">
        <v>19</v>
      </c>
      <c r="J701">
        <v>102650</v>
      </c>
      <c r="K701" t="s">
        <v>20</v>
      </c>
      <c r="L701">
        <v>37500</v>
      </c>
      <c r="M701" t="b">
        <v>0</v>
      </c>
    </row>
    <row r="702" spans="1:13" x14ac:dyDescent="0.35">
      <c r="A702" t="s">
        <v>27</v>
      </c>
      <c r="B702" t="s">
        <v>88</v>
      </c>
      <c r="C702">
        <v>2019</v>
      </c>
      <c r="D702" t="s">
        <v>15</v>
      </c>
      <c r="E702" t="s">
        <v>23</v>
      </c>
      <c r="F702" t="s">
        <v>26</v>
      </c>
      <c r="G702">
        <v>1.4</v>
      </c>
      <c r="H702" t="s">
        <v>18</v>
      </c>
      <c r="I702" t="s">
        <v>19</v>
      </c>
      <c r="J702">
        <v>30302</v>
      </c>
      <c r="K702" t="s">
        <v>20</v>
      </c>
      <c r="L702">
        <v>38000</v>
      </c>
      <c r="M702" t="b">
        <v>0</v>
      </c>
    </row>
    <row r="703" spans="1:13" x14ac:dyDescent="0.35">
      <c r="A703" t="s">
        <v>27</v>
      </c>
      <c r="B703" t="s">
        <v>88</v>
      </c>
      <c r="C703">
        <v>2018</v>
      </c>
      <c r="D703" t="s">
        <v>15</v>
      </c>
      <c r="E703" t="s">
        <v>23</v>
      </c>
      <c r="F703" t="s">
        <v>26</v>
      </c>
      <c r="G703">
        <v>1.4</v>
      </c>
      <c r="H703" t="s">
        <v>18</v>
      </c>
      <c r="I703" t="s">
        <v>19</v>
      </c>
      <c r="J703">
        <v>13081</v>
      </c>
      <c r="K703" t="s">
        <v>20</v>
      </c>
      <c r="L703">
        <v>38000</v>
      </c>
      <c r="M703" t="b">
        <v>0</v>
      </c>
    </row>
    <row r="704" spans="1:13" x14ac:dyDescent="0.35">
      <c r="A704" t="s">
        <v>34</v>
      </c>
      <c r="B704" t="s">
        <v>35</v>
      </c>
      <c r="C704">
        <v>2016</v>
      </c>
      <c r="D704" t="s">
        <v>15</v>
      </c>
      <c r="E704" t="s">
        <v>23</v>
      </c>
      <c r="F704" t="s">
        <v>17</v>
      </c>
      <c r="G704">
        <v>1</v>
      </c>
      <c r="H704" t="s">
        <v>18</v>
      </c>
      <c r="I704" t="s">
        <v>19</v>
      </c>
      <c r="J704">
        <v>86428</v>
      </c>
      <c r="K704" t="s">
        <v>111</v>
      </c>
      <c r="L704">
        <v>0</v>
      </c>
      <c r="M704" t="b">
        <v>1</v>
      </c>
    </row>
    <row r="705" spans="1:13" x14ac:dyDescent="0.35">
      <c r="A705" t="s">
        <v>76</v>
      </c>
      <c r="B705" t="s">
        <v>183</v>
      </c>
      <c r="C705">
        <v>2013</v>
      </c>
      <c r="D705" t="s">
        <v>15</v>
      </c>
      <c r="E705" t="s">
        <v>25</v>
      </c>
      <c r="F705" t="s">
        <v>26</v>
      </c>
      <c r="G705">
        <v>1.6</v>
      </c>
      <c r="H705" t="s">
        <v>18</v>
      </c>
      <c r="I705" t="s">
        <v>19</v>
      </c>
      <c r="J705">
        <v>145000</v>
      </c>
      <c r="K705" t="s">
        <v>20</v>
      </c>
      <c r="L705">
        <v>14000</v>
      </c>
      <c r="M705" t="b">
        <v>0</v>
      </c>
    </row>
    <row r="706" spans="1:13" x14ac:dyDescent="0.35">
      <c r="A706" t="s">
        <v>48</v>
      </c>
      <c r="B706" t="s">
        <v>149</v>
      </c>
      <c r="C706">
        <v>2019</v>
      </c>
      <c r="D706" t="s">
        <v>47</v>
      </c>
      <c r="E706" t="s">
        <v>16</v>
      </c>
      <c r="F706" t="s">
        <v>30</v>
      </c>
      <c r="G706">
        <v>2</v>
      </c>
      <c r="H706" t="s">
        <v>18</v>
      </c>
      <c r="I706" t="s">
        <v>19</v>
      </c>
      <c r="J706">
        <v>22000</v>
      </c>
      <c r="K706" t="s">
        <v>45</v>
      </c>
      <c r="L706">
        <v>180000</v>
      </c>
      <c r="M706" t="b">
        <v>0</v>
      </c>
    </row>
    <row r="707" spans="1:13" x14ac:dyDescent="0.35">
      <c r="A707" t="s">
        <v>36</v>
      </c>
      <c r="B707" t="s">
        <v>146</v>
      </c>
      <c r="C707">
        <v>2017</v>
      </c>
      <c r="D707" t="s">
        <v>15</v>
      </c>
      <c r="E707" t="s">
        <v>25</v>
      </c>
      <c r="F707" t="s">
        <v>17</v>
      </c>
      <c r="G707">
        <v>5.3</v>
      </c>
      <c r="H707" t="s">
        <v>18</v>
      </c>
      <c r="I707" t="s">
        <v>19</v>
      </c>
      <c r="J707">
        <v>81000</v>
      </c>
      <c r="K707" t="s">
        <v>81</v>
      </c>
      <c r="L707">
        <v>0</v>
      </c>
      <c r="M707" t="b">
        <v>1</v>
      </c>
    </row>
    <row r="708" spans="1:13" x14ac:dyDescent="0.35">
      <c r="A708" t="s">
        <v>174</v>
      </c>
      <c r="B708" t="s">
        <v>208</v>
      </c>
      <c r="C708">
        <v>2017</v>
      </c>
      <c r="D708" t="s">
        <v>44</v>
      </c>
      <c r="E708" t="s">
        <v>23</v>
      </c>
      <c r="F708" t="s">
        <v>30</v>
      </c>
      <c r="G708">
        <v>3</v>
      </c>
      <c r="H708" t="s">
        <v>18</v>
      </c>
      <c r="I708" t="s">
        <v>19</v>
      </c>
      <c r="J708">
        <v>71000</v>
      </c>
      <c r="K708" t="s">
        <v>45</v>
      </c>
      <c r="L708">
        <v>170000</v>
      </c>
      <c r="M708" t="b">
        <v>0</v>
      </c>
    </row>
    <row r="709" spans="1:13" x14ac:dyDescent="0.35">
      <c r="A709" t="s">
        <v>82</v>
      </c>
      <c r="B709" t="s">
        <v>238</v>
      </c>
      <c r="C709">
        <v>2020</v>
      </c>
      <c r="D709" t="s">
        <v>15</v>
      </c>
      <c r="E709" t="s">
        <v>102</v>
      </c>
      <c r="F709" t="s">
        <v>30</v>
      </c>
      <c r="G709">
        <v>1.6</v>
      </c>
      <c r="H709" t="s">
        <v>18</v>
      </c>
      <c r="I709" t="s">
        <v>19</v>
      </c>
      <c r="J709">
        <v>4800</v>
      </c>
      <c r="K709" t="s">
        <v>20</v>
      </c>
      <c r="L709">
        <v>73000</v>
      </c>
      <c r="M709" t="b">
        <v>0</v>
      </c>
    </row>
    <row r="710" spans="1:13" x14ac:dyDescent="0.35">
      <c r="A710" t="s">
        <v>48</v>
      </c>
      <c r="B710" t="s">
        <v>149</v>
      </c>
      <c r="C710">
        <v>2019</v>
      </c>
      <c r="D710" t="s">
        <v>15</v>
      </c>
      <c r="E710" t="s">
        <v>29</v>
      </c>
      <c r="F710" t="s">
        <v>17</v>
      </c>
      <c r="G710">
        <v>2</v>
      </c>
      <c r="H710" t="s">
        <v>18</v>
      </c>
      <c r="I710" t="s">
        <v>19</v>
      </c>
      <c r="J710">
        <v>40000</v>
      </c>
      <c r="K710" t="s">
        <v>45</v>
      </c>
      <c r="L710">
        <v>210000</v>
      </c>
      <c r="M710" t="b">
        <v>0</v>
      </c>
    </row>
    <row r="711" spans="1:13" x14ac:dyDescent="0.35">
      <c r="A711" t="s">
        <v>36</v>
      </c>
      <c r="B711" t="s">
        <v>200</v>
      </c>
      <c r="C711">
        <v>2014</v>
      </c>
      <c r="D711" t="s">
        <v>15</v>
      </c>
      <c r="E711" t="s">
        <v>65</v>
      </c>
      <c r="F711" t="s">
        <v>17</v>
      </c>
      <c r="G711">
        <v>3.6</v>
      </c>
      <c r="H711" t="s">
        <v>18</v>
      </c>
      <c r="I711" t="s">
        <v>19</v>
      </c>
      <c r="J711">
        <v>250000</v>
      </c>
      <c r="K711" t="s">
        <v>211</v>
      </c>
      <c r="L711">
        <v>50000</v>
      </c>
      <c r="M711" t="b">
        <v>0</v>
      </c>
    </row>
    <row r="712" spans="1:13" x14ac:dyDescent="0.35">
      <c r="A712" t="s">
        <v>48</v>
      </c>
      <c r="B712" t="s">
        <v>149</v>
      </c>
      <c r="C712">
        <v>2017</v>
      </c>
      <c r="D712" t="s">
        <v>47</v>
      </c>
      <c r="E712" t="s">
        <v>25</v>
      </c>
      <c r="F712" t="s">
        <v>17</v>
      </c>
      <c r="G712">
        <v>2</v>
      </c>
      <c r="H712" t="s">
        <v>18</v>
      </c>
      <c r="I712" t="s">
        <v>19</v>
      </c>
      <c r="J712">
        <v>96000</v>
      </c>
      <c r="K712" t="s">
        <v>45</v>
      </c>
      <c r="L712">
        <v>170000</v>
      </c>
      <c r="M712" t="b">
        <v>0</v>
      </c>
    </row>
    <row r="713" spans="1:13" x14ac:dyDescent="0.35">
      <c r="A713" t="s">
        <v>76</v>
      </c>
      <c r="B713" t="s">
        <v>151</v>
      </c>
      <c r="C713">
        <v>2015</v>
      </c>
      <c r="D713" t="s">
        <v>15</v>
      </c>
      <c r="E713" t="s">
        <v>23</v>
      </c>
      <c r="F713" t="s">
        <v>26</v>
      </c>
      <c r="G713">
        <v>3.5</v>
      </c>
      <c r="H713" t="s">
        <v>18</v>
      </c>
      <c r="I713" t="s">
        <v>19</v>
      </c>
      <c r="J713">
        <v>93000</v>
      </c>
      <c r="K713" t="s">
        <v>20</v>
      </c>
      <c r="L713">
        <v>45000</v>
      </c>
      <c r="M713" t="b">
        <v>0</v>
      </c>
    </row>
    <row r="714" spans="1:13" x14ac:dyDescent="0.35">
      <c r="A714" t="s">
        <v>34</v>
      </c>
      <c r="B714" t="s">
        <v>124</v>
      </c>
      <c r="C714">
        <v>2014</v>
      </c>
      <c r="D714" t="s">
        <v>15</v>
      </c>
      <c r="E714" t="s">
        <v>16</v>
      </c>
      <c r="F714" t="s">
        <v>30</v>
      </c>
      <c r="G714">
        <v>4</v>
      </c>
      <c r="H714" t="s">
        <v>18</v>
      </c>
      <c r="I714" t="s">
        <v>19</v>
      </c>
      <c r="J714">
        <v>164</v>
      </c>
      <c r="K714" t="s">
        <v>64</v>
      </c>
      <c r="L714">
        <v>0</v>
      </c>
      <c r="M714" t="b">
        <v>1</v>
      </c>
    </row>
    <row r="715" spans="1:13" x14ac:dyDescent="0.35">
      <c r="A715" t="s">
        <v>27</v>
      </c>
      <c r="B715" t="s">
        <v>160</v>
      </c>
      <c r="C715">
        <v>2016</v>
      </c>
      <c r="D715" t="s">
        <v>15</v>
      </c>
      <c r="E715" t="s">
        <v>23</v>
      </c>
      <c r="F715" t="s">
        <v>30</v>
      </c>
      <c r="G715">
        <v>2.4</v>
      </c>
      <c r="H715" t="s">
        <v>18</v>
      </c>
      <c r="I715" t="s">
        <v>19</v>
      </c>
      <c r="J715">
        <v>109000</v>
      </c>
      <c r="K715" t="s">
        <v>20</v>
      </c>
      <c r="L715">
        <v>0</v>
      </c>
      <c r="M715" t="b">
        <v>1</v>
      </c>
    </row>
    <row r="716" spans="1:13" x14ac:dyDescent="0.35">
      <c r="A716" t="s">
        <v>34</v>
      </c>
      <c r="B716" t="s">
        <v>55</v>
      </c>
      <c r="C716">
        <v>2016</v>
      </c>
      <c r="D716" t="s">
        <v>15</v>
      </c>
      <c r="E716" t="s">
        <v>23</v>
      </c>
      <c r="F716" t="s">
        <v>30</v>
      </c>
      <c r="G716">
        <v>2.7</v>
      </c>
      <c r="H716" t="s">
        <v>18</v>
      </c>
      <c r="I716" t="s">
        <v>19</v>
      </c>
      <c r="J716">
        <v>138000</v>
      </c>
      <c r="K716" t="s">
        <v>45</v>
      </c>
      <c r="L716">
        <v>0</v>
      </c>
      <c r="M716" t="b">
        <v>1</v>
      </c>
    </row>
    <row r="717" spans="1:13" x14ac:dyDescent="0.35">
      <c r="A717" t="s">
        <v>34</v>
      </c>
      <c r="B717" t="s">
        <v>123</v>
      </c>
      <c r="C717">
        <v>2009</v>
      </c>
      <c r="D717" t="s">
        <v>47</v>
      </c>
      <c r="E717" t="s">
        <v>75</v>
      </c>
      <c r="F717" t="s">
        <v>17</v>
      </c>
      <c r="G717">
        <v>5.3</v>
      </c>
      <c r="H717" t="s">
        <v>18</v>
      </c>
      <c r="I717" t="s">
        <v>68</v>
      </c>
      <c r="J717">
        <v>400</v>
      </c>
      <c r="K717" t="s">
        <v>81</v>
      </c>
      <c r="L717">
        <v>0</v>
      </c>
      <c r="M717" t="b">
        <v>1</v>
      </c>
    </row>
    <row r="718" spans="1:13" x14ac:dyDescent="0.35">
      <c r="A718" t="s">
        <v>76</v>
      </c>
      <c r="B718" t="s">
        <v>144</v>
      </c>
      <c r="C718">
        <v>1997</v>
      </c>
      <c r="D718" t="s">
        <v>15</v>
      </c>
      <c r="E718" t="s">
        <v>213</v>
      </c>
      <c r="F718" t="s">
        <v>17</v>
      </c>
      <c r="G718">
        <v>4.5999999999999996</v>
      </c>
      <c r="H718" t="s">
        <v>18</v>
      </c>
      <c r="I718" t="s">
        <v>19</v>
      </c>
      <c r="J718">
        <v>40000</v>
      </c>
      <c r="K718" t="s">
        <v>20</v>
      </c>
      <c r="L718">
        <v>0</v>
      </c>
      <c r="M718" t="b">
        <v>1</v>
      </c>
    </row>
    <row r="719" spans="1:13" x14ac:dyDescent="0.35">
      <c r="A719" t="s">
        <v>34</v>
      </c>
      <c r="B719" t="s">
        <v>145</v>
      </c>
      <c r="C719">
        <v>2016</v>
      </c>
      <c r="D719" t="s">
        <v>44</v>
      </c>
      <c r="E719" t="s">
        <v>23</v>
      </c>
      <c r="F719" t="s">
        <v>17</v>
      </c>
      <c r="G719">
        <v>2.7</v>
      </c>
      <c r="H719" t="s">
        <v>18</v>
      </c>
      <c r="I719" t="s">
        <v>19</v>
      </c>
      <c r="J719">
        <v>190000</v>
      </c>
      <c r="K719" t="s">
        <v>20</v>
      </c>
      <c r="L719">
        <v>65000</v>
      </c>
      <c r="M719" t="b">
        <v>0</v>
      </c>
    </row>
    <row r="720" spans="1:13" x14ac:dyDescent="0.35">
      <c r="A720" t="s">
        <v>60</v>
      </c>
      <c r="B720" t="s">
        <v>80</v>
      </c>
      <c r="C720">
        <v>2016</v>
      </c>
      <c r="D720" t="s">
        <v>15</v>
      </c>
      <c r="E720" t="s">
        <v>16</v>
      </c>
      <c r="F720" t="s">
        <v>30</v>
      </c>
      <c r="G720">
        <v>3.5</v>
      </c>
      <c r="H720" t="s">
        <v>18</v>
      </c>
      <c r="I720" t="s">
        <v>19</v>
      </c>
      <c r="J720">
        <v>89000</v>
      </c>
      <c r="K720" t="s">
        <v>42</v>
      </c>
      <c r="L720">
        <v>95000</v>
      </c>
      <c r="M720" t="b">
        <v>0</v>
      </c>
    </row>
    <row r="721" spans="1:13" x14ac:dyDescent="0.35">
      <c r="A721" t="s">
        <v>36</v>
      </c>
      <c r="B721" t="s">
        <v>239</v>
      </c>
      <c r="C721">
        <v>1984</v>
      </c>
      <c r="D721" t="s">
        <v>15</v>
      </c>
      <c r="E721" t="s">
        <v>65</v>
      </c>
      <c r="F721" t="s">
        <v>26</v>
      </c>
      <c r="G721">
        <v>1.7</v>
      </c>
      <c r="H721" t="s">
        <v>18</v>
      </c>
      <c r="I721" t="s">
        <v>19</v>
      </c>
      <c r="J721">
        <v>238</v>
      </c>
      <c r="K721" t="s">
        <v>42</v>
      </c>
      <c r="L721">
        <v>55000</v>
      </c>
      <c r="M721" t="b">
        <v>0</v>
      </c>
    </row>
    <row r="722" spans="1:13" x14ac:dyDescent="0.35">
      <c r="A722" t="s">
        <v>34</v>
      </c>
      <c r="B722" t="s">
        <v>43</v>
      </c>
      <c r="C722">
        <v>2020</v>
      </c>
      <c r="D722" t="s">
        <v>44</v>
      </c>
      <c r="E722" t="s">
        <v>23</v>
      </c>
      <c r="F722" t="s">
        <v>26</v>
      </c>
      <c r="G722">
        <v>2.5</v>
      </c>
      <c r="H722" t="s">
        <v>18</v>
      </c>
      <c r="I722" t="s">
        <v>19</v>
      </c>
      <c r="J722">
        <v>16500</v>
      </c>
      <c r="K722" t="s">
        <v>45</v>
      </c>
      <c r="L722">
        <v>86900</v>
      </c>
      <c r="M722" t="b">
        <v>0</v>
      </c>
    </row>
    <row r="723" spans="1:13" x14ac:dyDescent="0.35">
      <c r="A723" t="s">
        <v>76</v>
      </c>
      <c r="B723" t="s">
        <v>240</v>
      </c>
      <c r="C723">
        <v>2010</v>
      </c>
      <c r="D723" t="s">
        <v>15</v>
      </c>
      <c r="E723" t="s">
        <v>102</v>
      </c>
      <c r="F723" t="s">
        <v>30</v>
      </c>
      <c r="G723">
        <v>3.5</v>
      </c>
      <c r="H723" t="s">
        <v>18</v>
      </c>
      <c r="I723" t="s">
        <v>19</v>
      </c>
      <c r="J723">
        <v>280000</v>
      </c>
      <c r="K723" t="s">
        <v>20</v>
      </c>
      <c r="L723">
        <v>26000</v>
      </c>
      <c r="M723" t="b">
        <v>0</v>
      </c>
    </row>
    <row r="724" spans="1:13" x14ac:dyDescent="0.35">
      <c r="A724" t="s">
        <v>76</v>
      </c>
      <c r="B724" t="s">
        <v>112</v>
      </c>
      <c r="C724">
        <v>2014</v>
      </c>
      <c r="D724" t="s">
        <v>15</v>
      </c>
      <c r="E724" t="s">
        <v>29</v>
      </c>
      <c r="F724" t="s">
        <v>26</v>
      </c>
      <c r="G724">
        <v>3.5</v>
      </c>
      <c r="H724" t="s">
        <v>18</v>
      </c>
      <c r="I724" t="s">
        <v>19</v>
      </c>
      <c r="J724">
        <v>200100</v>
      </c>
      <c r="K724" t="s">
        <v>42</v>
      </c>
      <c r="L724">
        <v>0</v>
      </c>
      <c r="M724" t="b">
        <v>1</v>
      </c>
    </row>
    <row r="725" spans="1:13" x14ac:dyDescent="0.35">
      <c r="A725" t="s">
        <v>27</v>
      </c>
      <c r="B725" t="s">
        <v>89</v>
      </c>
      <c r="C725">
        <v>2016</v>
      </c>
      <c r="D725" t="s">
        <v>15</v>
      </c>
      <c r="E725" t="s">
        <v>23</v>
      </c>
      <c r="F725" t="s">
        <v>17</v>
      </c>
      <c r="G725">
        <v>2.4</v>
      </c>
      <c r="H725" t="s">
        <v>18</v>
      </c>
      <c r="I725" t="s">
        <v>19</v>
      </c>
      <c r="J725">
        <v>76000</v>
      </c>
      <c r="K725" t="s">
        <v>42</v>
      </c>
      <c r="L725">
        <v>53000</v>
      </c>
      <c r="M725" t="b">
        <v>0</v>
      </c>
    </row>
    <row r="726" spans="1:13" x14ac:dyDescent="0.35">
      <c r="A726" t="s">
        <v>85</v>
      </c>
      <c r="B726" t="s">
        <v>230</v>
      </c>
      <c r="C726">
        <v>2016</v>
      </c>
      <c r="D726" t="s">
        <v>15</v>
      </c>
      <c r="E726" t="s">
        <v>25</v>
      </c>
      <c r="F726" t="s">
        <v>26</v>
      </c>
      <c r="G726">
        <v>3.8</v>
      </c>
      <c r="H726" t="s">
        <v>18</v>
      </c>
      <c r="I726" t="s">
        <v>19</v>
      </c>
      <c r="J726">
        <v>131000</v>
      </c>
      <c r="K726" t="s">
        <v>20</v>
      </c>
      <c r="L726">
        <v>74000</v>
      </c>
      <c r="M726" t="b">
        <v>0</v>
      </c>
    </row>
    <row r="727" spans="1:13" x14ac:dyDescent="0.35">
      <c r="A727" t="s">
        <v>34</v>
      </c>
      <c r="B727" t="s">
        <v>51</v>
      </c>
      <c r="C727">
        <v>2018</v>
      </c>
      <c r="D727" t="s">
        <v>15</v>
      </c>
      <c r="E727" t="s">
        <v>23</v>
      </c>
      <c r="F727" t="s">
        <v>26</v>
      </c>
      <c r="G727">
        <v>1.6</v>
      </c>
      <c r="H727" t="s">
        <v>18</v>
      </c>
      <c r="I727" t="s">
        <v>19</v>
      </c>
      <c r="J727">
        <v>87000</v>
      </c>
      <c r="K727" t="s">
        <v>20</v>
      </c>
      <c r="L727">
        <v>49000</v>
      </c>
      <c r="M727" t="b">
        <v>0</v>
      </c>
    </row>
    <row r="728" spans="1:13" x14ac:dyDescent="0.35">
      <c r="A728" t="s">
        <v>27</v>
      </c>
      <c r="B728" t="s">
        <v>88</v>
      </c>
      <c r="C728">
        <v>2019</v>
      </c>
      <c r="D728" t="s">
        <v>15</v>
      </c>
      <c r="E728" t="s">
        <v>23</v>
      </c>
      <c r="F728" t="s">
        <v>26</v>
      </c>
      <c r="G728">
        <v>1.4</v>
      </c>
      <c r="H728" t="s">
        <v>18</v>
      </c>
      <c r="I728" t="s">
        <v>19</v>
      </c>
      <c r="J728">
        <v>74917</v>
      </c>
      <c r="K728" t="s">
        <v>20</v>
      </c>
      <c r="L728">
        <v>38500</v>
      </c>
      <c r="M728" t="b">
        <v>0</v>
      </c>
    </row>
    <row r="729" spans="1:13" x14ac:dyDescent="0.35">
      <c r="A729" t="s">
        <v>21</v>
      </c>
      <c r="B729" t="s">
        <v>231</v>
      </c>
      <c r="C729">
        <v>2017</v>
      </c>
      <c r="D729" t="s">
        <v>15</v>
      </c>
      <c r="E729" t="s">
        <v>25</v>
      </c>
      <c r="F729" t="s">
        <v>26</v>
      </c>
      <c r="G729">
        <v>1.6</v>
      </c>
      <c r="H729" t="s">
        <v>18</v>
      </c>
      <c r="I729" t="s">
        <v>19</v>
      </c>
      <c r="J729">
        <v>105272</v>
      </c>
      <c r="K729" t="s">
        <v>20</v>
      </c>
      <c r="L729">
        <v>38500</v>
      </c>
      <c r="M729" t="b">
        <v>0</v>
      </c>
    </row>
    <row r="730" spans="1:13" x14ac:dyDescent="0.35">
      <c r="A730" t="s">
        <v>27</v>
      </c>
      <c r="B730" t="s">
        <v>88</v>
      </c>
      <c r="C730">
        <v>2019</v>
      </c>
      <c r="D730" t="s">
        <v>15</v>
      </c>
      <c r="E730" t="s">
        <v>25</v>
      </c>
      <c r="F730" t="s">
        <v>26</v>
      </c>
      <c r="G730">
        <v>1.4</v>
      </c>
      <c r="H730" t="s">
        <v>18</v>
      </c>
      <c r="I730" t="s">
        <v>19</v>
      </c>
      <c r="J730">
        <v>84273</v>
      </c>
      <c r="K730" t="s">
        <v>20</v>
      </c>
      <c r="L730">
        <v>38500</v>
      </c>
      <c r="M730" t="b">
        <v>0</v>
      </c>
    </row>
    <row r="731" spans="1:13" x14ac:dyDescent="0.35">
      <c r="A731" t="s">
        <v>27</v>
      </c>
      <c r="B731" t="s">
        <v>88</v>
      </c>
      <c r="C731">
        <v>2019</v>
      </c>
      <c r="D731" t="s">
        <v>15</v>
      </c>
      <c r="E731" t="s">
        <v>23</v>
      </c>
      <c r="F731" t="s">
        <v>26</v>
      </c>
      <c r="G731">
        <v>1.4</v>
      </c>
      <c r="H731" t="s">
        <v>18</v>
      </c>
      <c r="I731" t="s">
        <v>19</v>
      </c>
      <c r="J731">
        <v>33131</v>
      </c>
      <c r="K731" t="s">
        <v>20</v>
      </c>
      <c r="L731">
        <v>39500</v>
      </c>
      <c r="M731" t="b">
        <v>0</v>
      </c>
    </row>
    <row r="732" spans="1:13" x14ac:dyDescent="0.35">
      <c r="A732" t="s">
        <v>27</v>
      </c>
      <c r="B732" t="s">
        <v>91</v>
      </c>
      <c r="C732">
        <v>2020</v>
      </c>
      <c r="D732" t="s">
        <v>15</v>
      </c>
      <c r="E732" t="s">
        <v>16</v>
      </c>
      <c r="F732" t="s">
        <v>30</v>
      </c>
      <c r="G732">
        <v>2.4</v>
      </c>
      <c r="H732" t="s">
        <v>18</v>
      </c>
      <c r="I732" t="s">
        <v>19</v>
      </c>
      <c r="J732">
        <v>82000</v>
      </c>
      <c r="K732" t="s">
        <v>20</v>
      </c>
      <c r="L732">
        <v>88000</v>
      </c>
      <c r="M732" t="b">
        <v>0</v>
      </c>
    </row>
    <row r="733" spans="1:13" x14ac:dyDescent="0.35">
      <c r="A733" t="s">
        <v>85</v>
      </c>
      <c r="B733" t="s">
        <v>87</v>
      </c>
      <c r="C733">
        <v>2016</v>
      </c>
      <c r="D733" t="s">
        <v>15</v>
      </c>
      <c r="E733" t="s">
        <v>23</v>
      </c>
      <c r="F733" t="s">
        <v>30</v>
      </c>
      <c r="G733">
        <v>3.5</v>
      </c>
      <c r="H733" t="s">
        <v>18</v>
      </c>
      <c r="I733" t="s">
        <v>19</v>
      </c>
      <c r="J733">
        <v>168000</v>
      </c>
      <c r="K733" t="s">
        <v>20</v>
      </c>
      <c r="L733">
        <v>80000</v>
      </c>
      <c r="M733" t="b">
        <v>0</v>
      </c>
    </row>
    <row r="734" spans="1:13" x14ac:dyDescent="0.35">
      <c r="A734" t="s">
        <v>34</v>
      </c>
      <c r="B734" t="s">
        <v>127</v>
      </c>
      <c r="C734">
        <v>2012</v>
      </c>
      <c r="D734" t="s">
        <v>15</v>
      </c>
      <c r="E734" t="s">
        <v>75</v>
      </c>
      <c r="F734" t="s">
        <v>26</v>
      </c>
      <c r="G734">
        <v>4</v>
      </c>
      <c r="H734" t="s">
        <v>18</v>
      </c>
      <c r="I734" t="s">
        <v>68</v>
      </c>
      <c r="J734">
        <v>94000</v>
      </c>
      <c r="K734" t="s">
        <v>20</v>
      </c>
      <c r="L734">
        <v>95000</v>
      </c>
      <c r="M734" t="b">
        <v>0</v>
      </c>
    </row>
    <row r="735" spans="1:13" x14ac:dyDescent="0.35">
      <c r="A735" t="s">
        <v>82</v>
      </c>
      <c r="B735" t="s">
        <v>83</v>
      </c>
      <c r="C735">
        <v>2020</v>
      </c>
      <c r="D735" t="s">
        <v>15</v>
      </c>
      <c r="E735" t="s">
        <v>25</v>
      </c>
      <c r="F735" t="s">
        <v>30</v>
      </c>
      <c r="G735">
        <v>3.5</v>
      </c>
      <c r="H735" t="s">
        <v>18</v>
      </c>
      <c r="I735" t="s">
        <v>19</v>
      </c>
      <c r="J735">
        <v>23000</v>
      </c>
      <c r="K735" t="s">
        <v>20</v>
      </c>
      <c r="L735">
        <v>95000</v>
      </c>
      <c r="M735" t="b">
        <v>0</v>
      </c>
    </row>
    <row r="736" spans="1:13" x14ac:dyDescent="0.35">
      <c r="A736" t="s">
        <v>27</v>
      </c>
      <c r="B736" t="s">
        <v>91</v>
      </c>
      <c r="C736">
        <v>2018</v>
      </c>
      <c r="D736" t="s">
        <v>15</v>
      </c>
      <c r="E736" t="s">
        <v>75</v>
      </c>
      <c r="F736" t="s">
        <v>30</v>
      </c>
      <c r="G736">
        <v>3.3</v>
      </c>
      <c r="H736" t="s">
        <v>18</v>
      </c>
      <c r="I736" t="s">
        <v>19</v>
      </c>
      <c r="J736">
        <v>31000</v>
      </c>
      <c r="K736" t="s">
        <v>20</v>
      </c>
      <c r="L736">
        <v>75000</v>
      </c>
      <c r="M736" t="b">
        <v>0</v>
      </c>
    </row>
    <row r="737" spans="1:13" x14ac:dyDescent="0.35">
      <c r="A737" t="s">
        <v>60</v>
      </c>
      <c r="B737" t="s">
        <v>80</v>
      </c>
      <c r="C737">
        <v>2016</v>
      </c>
      <c r="D737" t="s">
        <v>15</v>
      </c>
      <c r="E737" t="s">
        <v>23</v>
      </c>
      <c r="F737" t="s">
        <v>17</v>
      </c>
      <c r="G737">
        <v>3.5</v>
      </c>
      <c r="H737" t="s">
        <v>18</v>
      </c>
      <c r="I737" t="s">
        <v>19</v>
      </c>
      <c r="J737">
        <v>188000</v>
      </c>
      <c r="K737" t="s">
        <v>20</v>
      </c>
      <c r="L737">
        <v>110000</v>
      </c>
      <c r="M737" t="b">
        <v>0</v>
      </c>
    </row>
    <row r="738" spans="1:13" x14ac:dyDescent="0.35">
      <c r="A738" t="s">
        <v>82</v>
      </c>
      <c r="B738" t="s">
        <v>83</v>
      </c>
      <c r="C738">
        <v>2018</v>
      </c>
      <c r="D738" t="s">
        <v>15</v>
      </c>
      <c r="E738" t="s">
        <v>25</v>
      </c>
      <c r="F738" t="s">
        <v>26</v>
      </c>
      <c r="G738">
        <v>3.5</v>
      </c>
      <c r="H738" t="s">
        <v>18</v>
      </c>
      <c r="I738" t="s">
        <v>19</v>
      </c>
      <c r="J738">
        <v>128000</v>
      </c>
      <c r="K738" t="s">
        <v>20</v>
      </c>
      <c r="L738">
        <v>52000</v>
      </c>
      <c r="M738" t="b">
        <v>0</v>
      </c>
    </row>
    <row r="739" spans="1:13" x14ac:dyDescent="0.35">
      <c r="A739" t="s">
        <v>82</v>
      </c>
      <c r="B739" t="s">
        <v>83</v>
      </c>
      <c r="C739">
        <v>2019</v>
      </c>
      <c r="D739" t="s">
        <v>15</v>
      </c>
      <c r="E739" t="s">
        <v>25</v>
      </c>
      <c r="F739" t="s">
        <v>30</v>
      </c>
      <c r="G739">
        <v>3.5</v>
      </c>
      <c r="H739" t="s">
        <v>18</v>
      </c>
      <c r="I739" t="s">
        <v>19</v>
      </c>
      <c r="J739">
        <v>94000</v>
      </c>
      <c r="K739" t="s">
        <v>20</v>
      </c>
      <c r="L739">
        <v>88000</v>
      </c>
      <c r="M739" t="b">
        <v>0</v>
      </c>
    </row>
    <row r="740" spans="1:13" x14ac:dyDescent="0.35">
      <c r="A740" t="s">
        <v>60</v>
      </c>
      <c r="B740" t="s">
        <v>90</v>
      </c>
      <c r="C740">
        <v>2009</v>
      </c>
      <c r="D740" t="s">
        <v>44</v>
      </c>
      <c r="E740" t="s">
        <v>23</v>
      </c>
      <c r="F740" t="s">
        <v>17</v>
      </c>
      <c r="G740">
        <v>5.7</v>
      </c>
      <c r="H740" t="s">
        <v>18</v>
      </c>
      <c r="I740" t="s">
        <v>19</v>
      </c>
      <c r="J740">
        <v>293000</v>
      </c>
      <c r="K740" t="s">
        <v>20</v>
      </c>
      <c r="L740">
        <v>122000</v>
      </c>
      <c r="M740" t="b">
        <v>0</v>
      </c>
    </row>
    <row r="741" spans="1:13" x14ac:dyDescent="0.35">
      <c r="A741" t="s">
        <v>27</v>
      </c>
      <c r="B741" t="s">
        <v>93</v>
      </c>
      <c r="C741">
        <v>2019</v>
      </c>
      <c r="D741" t="s">
        <v>15</v>
      </c>
      <c r="E741" t="s">
        <v>29</v>
      </c>
      <c r="F741" t="s">
        <v>26</v>
      </c>
      <c r="G741">
        <v>3</v>
      </c>
      <c r="H741" t="s">
        <v>18</v>
      </c>
      <c r="I741" t="s">
        <v>19</v>
      </c>
      <c r="J741">
        <v>74000</v>
      </c>
      <c r="K741" t="s">
        <v>20</v>
      </c>
      <c r="L741">
        <v>80000</v>
      </c>
      <c r="M741" t="b">
        <v>0</v>
      </c>
    </row>
    <row r="742" spans="1:13" x14ac:dyDescent="0.35">
      <c r="A742" t="s">
        <v>34</v>
      </c>
      <c r="B742" t="s">
        <v>55</v>
      </c>
      <c r="C742">
        <v>2014</v>
      </c>
      <c r="D742" t="s">
        <v>15</v>
      </c>
      <c r="E742" t="s">
        <v>75</v>
      </c>
      <c r="F742" t="s">
        <v>17</v>
      </c>
      <c r="G742">
        <v>4</v>
      </c>
      <c r="H742" t="s">
        <v>18</v>
      </c>
      <c r="I742" t="s">
        <v>19</v>
      </c>
      <c r="J742">
        <v>314000</v>
      </c>
      <c r="K742" t="s">
        <v>20</v>
      </c>
      <c r="L742">
        <v>95000</v>
      </c>
      <c r="M742" t="b">
        <v>0</v>
      </c>
    </row>
    <row r="743" spans="1:13" x14ac:dyDescent="0.35">
      <c r="A743" t="s">
        <v>34</v>
      </c>
      <c r="B743" t="s">
        <v>55</v>
      </c>
      <c r="C743">
        <v>2017</v>
      </c>
      <c r="D743" t="s">
        <v>15</v>
      </c>
      <c r="E743" t="s">
        <v>75</v>
      </c>
      <c r="F743" t="s">
        <v>30</v>
      </c>
      <c r="G743">
        <v>2.7</v>
      </c>
      <c r="H743" t="s">
        <v>18</v>
      </c>
      <c r="I743" t="s">
        <v>19</v>
      </c>
      <c r="J743">
        <v>175000</v>
      </c>
      <c r="K743" t="s">
        <v>20</v>
      </c>
      <c r="L743">
        <v>108000</v>
      </c>
      <c r="M743" t="b">
        <v>0</v>
      </c>
    </row>
    <row r="744" spans="1:13" x14ac:dyDescent="0.35">
      <c r="A744" t="s">
        <v>39</v>
      </c>
      <c r="B744" t="s">
        <v>115</v>
      </c>
      <c r="C744">
        <v>2013</v>
      </c>
      <c r="D744" t="s">
        <v>15</v>
      </c>
      <c r="E744" t="s">
        <v>94</v>
      </c>
      <c r="F744" t="s">
        <v>30</v>
      </c>
      <c r="G744">
        <v>5.3</v>
      </c>
      <c r="H744" t="s">
        <v>18</v>
      </c>
      <c r="I744" t="s">
        <v>19</v>
      </c>
      <c r="J744">
        <v>358000</v>
      </c>
      <c r="K744" t="s">
        <v>20</v>
      </c>
      <c r="L744">
        <v>55000</v>
      </c>
      <c r="M744" t="b">
        <v>0</v>
      </c>
    </row>
    <row r="745" spans="1:13" x14ac:dyDescent="0.35">
      <c r="A745" t="s">
        <v>34</v>
      </c>
      <c r="B745" t="s">
        <v>35</v>
      </c>
      <c r="C745">
        <v>2010</v>
      </c>
      <c r="D745" t="s">
        <v>15</v>
      </c>
      <c r="E745" t="s">
        <v>23</v>
      </c>
      <c r="F745" t="s">
        <v>17</v>
      </c>
      <c r="G745">
        <v>4.5999999999999996</v>
      </c>
      <c r="H745" t="s">
        <v>18</v>
      </c>
      <c r="I745" t="s">
        <v>19</v>
      </c>
      <c r="J745">
        <v>344000</v>
      </c>
      <c r="K745" t="s">
        <v>20</v>
      </c>
      <c r="L745">
        <v>88000</v>
      </c>
      <c r="M745" t="b">
        <v>0</v>
      </c>
    </row>
    <row r="746" spans="1:13" x14ac:dyDescent="0.35">
      <c r="A746" t="s">
        <v>31</v>
      </c>
      <c r="B746" t="s">
        <v>157</v>
      </c>
      <c r="C746">
        <v>2016</v>
      </c>
      <c r="D746" t="s">
        <v>15</v>
      </c>
      <c r="E746" t="s">
        <v>23</v>
      </c>
      <c r="F746" t="s">
        <v>30</v>
      </c>
      <c r="G746">
        <v>3.5</v>
      </c>
      <c r="H746" t="s">
        <v>18</v>
      </c>
      <c r="I746" t="s">
        <v>19</v>
      </c>
      <c r="J746">
        <v>339000</v>
      </c>
      <c r="K746" t="s">
        <v>20</v>
      </c>
      <c r="L746">
        <v>40000</v>
      </c>
      <c r="M746" t="b">
        <v>0</v>
      </c>
    </row>
    <row r="747" spans="1:13" x14ac:dyDescent="0.35">
      <c r="A747" t="s">
        <v>36</v>
      </c>
      <c r="B747" t="s">
        <v>146</v>
      </c>
      <c r="C747">
        <v>2015</v>
      </c>
      <c r="D747" t="s">
        <v>15</v>
      </c>
      <c r="E747" t="s">
        <v>25</v>
      </c>
      <c r="F747" t="s">
        <v>17</v>
      </c>
      <c r="G747">
        <v>5.3</v>
      </c>
      <c r="H747" t="s">
        <v>18</v>
      </c>
      <c r="I747" t="s">
        <v>19</v>
      </c>
      <c r="J747">
        <v>255000</v>
      </c>
      <c r="K747" t="s">
        <v>20</v>
      </c>
      <c r="L747">
        <v>75000</v>
      </c>
      <c r="M747" t="b">
        <v>0</v>
      </c>
    </row>
    <row r="748" spans="1:13" x14ac:dyDescent="0.35">
      <c r="A748" t="s">
        <v>82</v>
      </c>
      <c r="B748" t="s">
        <v>83</v>
      </c>
      <c r="C748">
        <v>2018</v>
      </c>
      <c r="D748" t="s">
        <v>15</v>
      </c>
      <c r="E748" t="s">
        <v>25</v>
      </c>
      <c r="F748" t="s">
        <v>30</v>
      </c>
      <c r="G748">
        <v>3.5</v>
      </c>
      <c r="H748" t="s">
        <v>18</v>
      </c>
      <c r="I748" t="s">
        <v>19</v>
      </c>
      <c r="J748">
        <v>172000</v>
      </c>
      <c r="K748" t="s">
        <v>20</v>
      </c>
      <c r="L748">
        <v>68000</v>
      </c>
      <c r="M748" t="b">
        <v>0</v>
      </c>
    </row>
    <row r="749" spans="1:13" x14ac:dyDescent="0.35">
      <c r="A749" t="s">
        <v>27</v>
      </c>
      <c r="B749" t="s">
        <v>91</v>
      </c>
      <c r="C749">
        <v>2013</v>
      </c>
      <c r="D749" t="s">
        <v>15</v>
      </c>
      <c r="E749" t="s">
        <v>75</v>
      </c>
      <c r="F749" t="s">
        <v>30</v>
      </c>
      <c r="G749">
        <v>3.3</v>
      </c>
      <c r="H749" t="s">
        <v>18</v>
      </c>
      <c r="I749" t="s">
        <v>19</v>
      </c>
      <c r="J749">
        <v>205000</v>
      </c>
      <c r="K749" t="s">
        <v>20</v>
      </c>
      <c r="L749">
        <v>48000</v>
      </c>
      <c r="M749" t="b">
        <v>0</v>
      </c>
    </row>
    <row r="750" spans="1:13" x14ac:dyDescent="0.35">
      <c r="A750" t="s">
        <v>21</v>
      </c>
      <c r="B750" t="s">
        <v>22</v>
      </c>
      <c r="C750">
        <v>2013</v>
      </c>
      <c r="D750" t="s">
        <v>15</v>
      </c>
      <c r="E750" t="s">
        <v>78</v>
      </c>
      <c r="F750" t="s">
        <v>30</v>
      </c>
      <c r="G750">
        <v>5.6</v>
      </c>
      <c r="H750" t="s">
        <v>18</v>
      </c>
      <c r="I750" t="s">
        <v>19</v>
      </c>
      <c r="J750">
        <v>442000</v>
      </c>
      <c r="K750" t="s">
        <v>20</v>
      </c>
      <c r="L750">
        <v>85000</v>
      </c>
      <c r="M750" t="b">
        <v>0</v>
      </c>
    </row>
    <row r="751" spans="1:13" x14ac:dyDescent="0.35">
      <c r="A751" t="s">
        <v>31</v>
      </c>
      <c r="B751" t="s">
        <v>32</v>
      </c>
      <c r="C751">
        <v>2018</v>
      </c>
      <c r="D751" t="s">
        <v>15</v>
      </c>
      <c r="E751" t="s">
        <v>23</v>
      </c>
      <c r="F751" t="s">
        <v>26</v>
      </c>
      <c r="G751">
        <v>1.5</v>
      </c>
      <c r="H751" t="s">
        <v>18</v>
      </c>
      <c r="I751" t="s">
        <v>19</v>
      </c>
      <c r="J751">
        <v>129000</v>
      </c>
      <c r="K751" t="s">
        <v>20</v>
      </c>
      <c r="L751">
        <v>68000</v>
      </c>
      <c r="M751" t="b">
        <v>0</v>
      </c>
    </row>
    <row r="752" spans="1:13" x14ac:dyDescent="0.35">
      <c r="A752" t="s">
        <v>36</v>
      </c>
      <c r="B752" t="s">
        <v>37</v>
      </c>
      <c r="C752">
        <v>2013</v>
      </c>
      <c r="D752" t="s">
        <v>15</v>
      </c>
      <c r="E752" t="s">
        <v>23</v>
      </c>
      <c r="F752" t="s">
        <v>17</v>
      </c>
      <c r="G752">
        <v>5.3</v>
      </c>
      <c r="H752" t="s">
        <v>18</v>
      </c>
      <c r="I752" t="s">
        <v>19</v>
      </c>
      <c r="J752">
        <v>194000</v>
      </c>
      <c r="K752" t="s">
        <v>20</v>
      </c>
      <c r="L752">
        <v>80000</v>
      </c>
      <c r="M752" t="b">
        <v>0</v>
      </c>
    </row>
    <row r="753" spans="1:13" x14ac:dyDescent="0.35">
      <c r="A753" t="s">
        <v>34</v>
      </c>
      <c r="B753" t="s">
        <v>35</v>
      </c>
      <c r="C753">
        <v>2014</v>
      </c>
      <c r="D753" t="s">
        <v>15</v>
      </c>
      <c r="E753" t="s">
        <v>23</v>
      </c>
      <c r="F753" t="s">
        <v>17</v>
      </c>
      <c r="G753">
        <v>4</v>
      </c>
      <c r="H753" t="s">
        <v>18</v>
      </c>
      <c r="I753" t="s">
        <v>19</v>
      </c>
      <c r="J753">
        <v>187000</v>
      </c>
      <c r="K753" t="s">
        <v>20</v>
      </c>
      <c r="L753">
        <v>125000</v>
      </c>
      <c r="M753" t="b">
        <v>0</v>
      </c>
    </row>
    <row r="754" spans="1:13" x14ac:dyDescent="0.35">
      <c r="A754" t="s">
        <v>76</v>
      </c>
      <c r="B754" t="s">
        <v>77</v>
      </c>
      <c r="C754">
        <v>2013</v>
      </c>
      <c r="D754" t="s">
        <v>15</v>
      </c>
      <c r="E754" t="s">
        <v>25</v>
      </c>
      <c r="F754" t="s">
        <v>30</v>
      </c>
      <c r="G754">
        <v>5.6</v>
      </c>
      <c r="H754" t="s">
        <v>18</v>
      </c>
      <c r="I754" t="s">
        <v>19</v>
      </c>
      <c r="J754">
        <v>336000</v>
      </c>
      <c r="K754" t="s">
        <v>20</v>
      </c>
      <c r="L754">
        <v>50000</v>
      </c>
      <c r="M754" t="b">
        <v>0</v>
      </c>
    </row>
    <row r="755" spans="1:13" x14ac:dyDescent="0.35">
      <c r="A755" t="s">
        <v>36</v>
      </c>
      <c r="B755" t="s">
        <v>37</v>
      </c>
      <c r="C755">
        <v>2016</v>
      </c>
      <c r="D755" t="s">
        <v>15</v>
      </c>
      <c r="E755" t="s">
        <v>94</v>
      </c>
      <c r="F755" t="s">
        <v>30</v>
      </c>
      <c r="G755">
        <v>5.3</v>
      </c>
      <c r="H755" t="s">
        <v>18</v>
      </c>
      <c r="I755" t="s">
        <v>19</v>
      </c>
      <c r="J755">
        <v>112000</v>
      </c>
      <c r="K755" t="s">
        <v>20</v>
      </c>
      <c r="L755">
        <v>110000</v>
      </c>
      <c r="M755" t="b">
        <v>0</v>
      </c>
    </row>
    <row r="756" spans="1:13" x14ac:dyDescent="0.35">
      <c r="A756" t="s">
        <v>82</v>
      </c>
      <c r="B756" t="s">
        <v>142</v>
      </c>
      <c r="C756">
        <v>2019</v>
      </c>
      <c r="D756" t="s">
        <v>15</v>
      </c>
      <c r="E756" t="s">
        <v>75</v>
      </c>
      <c r="F756" t="s">
        <v>26</v>
      </c>
      <c r="G756">
        <v>1.6</v>
      </c>
      <c r="H756" t="s">
        <v>18</v>
      </c>
      <c r="I756" t="s">
        <v>19</v>
      </c>
      <c r="J756">
        <v>47000</v>
      </c>
      <c r="K756" t="s">
        <v>20</v>
      </c>
      <c r="L756">
        <v>46000</v>
      </c>
      <c r="M756" t="b">
        <v>0</v>
      </c>
    </row>
    <row r="757" spans="1:13" x14ac:dyDescent="0.35">
      <c r="A757" t="s">
        <v>27</v>
      </c>
      <c r="B757" t="s">
        <v>88</v>
      </c>
      <c r="C757">
        <v>2019</v>
      </c>
      <c r="D757" t="s">
        <v>15</v>
      </c>
      <c r="E757" t="s">
        <v>29</v>
      </c>
      <c r="F757" t="s">
        <v>26</v>
      </c>
      <c r="G757">
        <v>1.4</v>
      </c>
      <c r="H757" t="s">
        <v>18</v>
      </c>
      <c r="I757" t="s">
        <v>19</v>
      </c>
      <c r="J757">
        <v>48521</v>
      </c>
      <c r="K757" t="s">
        <v>20</v>
      </c>
      <c r="L757">
        <v>39500</v>
      </c>
      <c r="M757" t="b">
        <v>0</v>
      </c>
    </row>
    <row r="758" spans="1:13" x14ac:dyDescent="0.35">
      <c r="A758" t="s">
        <v>21</v>
      </c>
      <c r="B758" t="s">
        <v>231</v>
      </c>
      <c r="C758">
        <v>2018</v>
      </c>
      <c r="D758" t="s">
        <v>15</v>
      </c>
      <c r="E758" t="s">
        <v>29</v>
      </c>
      <c r="F758" t="s">
        <v>26</v>
      </c>
      <c r="G758">
        <v>1.6</v>
      </c>
      <c r="H758" t="s">
        <v>18</v>
      </c>
      <c r="I758" t="s">
        <v>19</v>
      </c>
      <c r="J758">
        <v>144039</v>
      </c>
      <c r="K758" t="s">
        <v>20</v>
      </c>
      <c r="L758">
        <v>39500</v>
      </c>
      <c r="M758" t="b">
        <v>0</v>
      </c>
    </row>
    <row r="759" spans="1:13" x14ac:dyDescent="0.35">
      <c r="A759" t="s">
        <v>27</v>
      </c>
      <c r="B759" t="s">
        <v>88</v>
      </c>
      <c r="C759">
        <v>2019</v>
      </c>
      <c r="D759" t="s">
        <v>15</v>
      </c>
      <c r="E759" t="s">
        <v>94</v>
      </c>
      <c r="F759" t="s">
        <v>26</v>
      </c>
      <c r="G759">
        <v>1.4</v>
      </c>
      <c r="H759" t="s">
        <v>18</v>
      </c>
      <c r="I759" t="s">
        <v>19</v>
      </c>
      <c r="J759">
        <v>102113</v>
      </c>
      <c r="K759" t="s">
        <v>20</v>
      </c>
      <c r="L759">
        <v>39500</v>
      </c>
      <c r="M759" t="b">
        <v>0</v>
      </c>
    </row>
    <row r="760" spans="1:13" x14ac:dyDescent="0.35">
      <c r="A760" t="s">
        <v>27</v>
      </c>
      <c r="B760" t="s">
        <v>88</v>
      </c>
      <c r="C760">
        <v>2019</v>
      </c>
      <c r="D760" t="s">
        <v>15</v>
      </c>
      <c r="E760" t="s">
        <v>94</v>
      </c>
      <c r="F760" t="s">
        <v>26</v>
      </c>
      <c r="G760">
        <v>1.4</v>
      </c>
      <c r="H760" t="s">
        <v>18</v>
      </c>
      <c r="I760" t="s">
        <v>19</v>
      </c>
      <c r="J760">
        <v>82903</v>
      </c>
      <c r="K760" t="s">
        <v>20</v>
      </c>
      <c r="L760">
        <v>39500</v>
      </c>
      <c r="M760" t="b">
        <v>0</v>
      </c>
    </row>
    <row r="761" spans="1:13" x14ac:dyDescent="0.35">
      <c r="A761" t="s">
        <v>31</v>
      </c>
      <c r="B761" t="s">
        <v>32</v>
      </c>
      <c r="C761">
        <v>2018</v>
      </c>
      <c r="D761" t="s">
        <v>15</v>
      </c>
      <c r="E761" t="s">
        <v>23</v>
      </c>
      <c r="F761" t="s">
        <v>17</v>
      </c>
      <c r="G761">
        <v>2</v>
      </c>
      <c r="H761" t="s">
        <v>18</v>
      </c>
      <c r="I761" t="s">
        <v>19</v>
      </c>
      <c r="J761">
        <v>105000</v>
      </c>
      <c r="K761" t="s">
        <v>20</v>
      </c>
      <c r="L761">
        <v>85000</v>
      </c>
      <c r="M761" t="b">
        <v>0</v>
      </c>
    </row>
    <row r="762" spans="1:13" x14ac:dyDescent="0.35">
      <c r="A762" t="s">
        <v>39</v>
      </c>
      <c r="B762" t="s">
        <v>46</v>
      </c>
      <c r="C762">
        <v>2013</v>
      </c>
      <c r="D762" t="s">
        <v>15</v>
      </c>
      <c r="E762" t="s">
        <v>94</v>
      </c>
      <c r="F762" t="s">
        <v>30</v>
      </c>
      <c r="G762">
        <v>5.3</v>
      </c>
      <c r="H762" t="s">
        <v>18</v>
      </c>
      <c r="I762" t="s">
        <v>19</v>
      </c>
      <c r="J762">
        <v>342000</v>
      </c>
      <c r="K762" t="s">
        <v>20</v>
      </c>
      <c r="L762">
        <v>53000</v>
      </c>
      <c r="M762" t="b">
        <v>0</v>
      </c>
    </row>
    <row r="763" spans="1:13" x14ac:dyDescent="0.35">
      <c r="A763" t="s">
        <v>36</v>
      </c>
      <c r="B763" t="s">
        <v>37</v>
      </c>
      <c r="C763">
        <v>2010</v>
      </c>
      <c r="D763" t="s">
        <v>15</v>
      </c>
      <c r="E763" t="s">
        <v>78</v>
      </c>
      <c r="F763" t="s">
        <v>26</v>
      </c>
      <c r="G763">
        <v>5.3</v>
      </c>
      <c r="H763" t="s">
        <v>18</v>
      </c>
      <c r="I763" t="s">
        <v>19</v>
      </c>
      <c r="J763">
        <v>352000</v>
      </c>
      <c r="K763" t="s">
        <v>20</v>
      </c>
      <c r="L763">
        <v>42000</v>
      </c>
      <c r="M763" t="b">
        <v>0</v>
      </c>
    </row>
    <row r="764" spans="1:13" x14ac:dyDescent="0.35">
      <c r="A764" t="s">
        <v>82</v>
      </c>
      <c r="B764" t="s">
        <v>83</v>
      </c>
      <c r="C764">
        <v>2020</v>
      </c>
      <c r="D764" t="s">
        <v>15</v>
      </c>
      <c r="E764" t="s">
        <v>23</v>
      </c>
      <c r="F764" t="s">
        <v>26</v>
      </c>
      <c r="G764">
        <v>3.5</v>
      </c>
      <c r="H764" t="s">
        <v>18</v>
      </c>
      <c r="I764" t="s">
        <v>19</v>
      </c>
      <c r="J764">
        <v>38000</v>
      </c>
      <c r="K764" t="s">
        <v>20</v>
      </c>
      <c r="L764">
        <v>68000</v>
      </c>
      <c r="M764" t="b">
        <v>0</v>
      </c>
    </row>
    <row r="765" spans="1:13" x14ac:dyDescent="0.35">
      <c r="A765" t="s">
        <v>36</v>
      </c>
      <c r="B765" t="s">
        <v>37</v>
      </c>
      <c r="C765">
        <v>2011</v>
      </c>
      <c r="D765" t="s">
        <v>15</v>
      </c>
      <c r="E765" t="s">
        <v>25</v>
      </c>
      <c r="F765" t="s">
        <v>26</v>
      </c>
      <c r="G765">
        <v>5.3</v>
      </c>
      <c r="H765" t="s">
        <v>18</v>
      </c>
      <c r="I765" t="s">
        <v>19</v>
      </c>
      <c r="J765">
        <v>401000</v>
      </c>
      <c r="K765" t="s">
        <v>20</v>
      </c>
      <c r="L765">
        <v>52000</v>
      </c>
      <c r="M765" t="b">
        <v>0</v>
      </c>
    </row>
    <row r="766" spans="1:13" x14ac:dyDescent="0.35">
      <c r="A766" t="s">
        <v>85</v>
      </c>
      <c r="B766" t="s">
        <v>86</v>
      </c>
      <c r="C766">
        <v>2016</v>
      </c>
      <c r="D766" t="s">
        <v>15</v>
      </c>
      <c r="E766" t="s">
        <v>23</v>
      </c>
      <c r="F766" t="s">
        <v>30</v>
      </c>
      <c r="G766">
        <v>3.5</v>
      </c>
      <c r="H766" t="s">
        <v>18</v>
      </c>
      <c r="I766" t="s">
        <v>19</v>
      </c>
      <c r="J766">
        <v>179000</v>
      </c>
      <c r="K766" t="s">
        <v>20</v>
      </c>
      <c r="L766">
        <v>82000</v>
      </c>
      <c r="M766" t="b">
        <v>0</v>
      </c>
    </row>
    <row r="767" spans="1:13" x14ac:dyDescent="0.35">
      <c r="A767" t="s">
        <v>21</v>
      </c>
      <c r="B767" t="s">
        <v>22</v>
      </c>
      <c r="C767">
        <v>2010</v>
      </c>
      <c r="D767" t="s">
        <v>15</v>
      </c>
      <c r="E767" t="s">
        <v>16</v>
      </c>
      <c r="F767" t="s">
        <v>17</v>
      </c>
      <c r="G767">
        <v>5.6</v>
      </c>
      <c r="H767" t="s">
        <v>18</v>
      </c>
      <c r="I767" t="s">
        <v>19</v>
      </c>
      <c r="J767">
        <v>346000</v>
      </c>
      <c r="K767" t="s">
        <v>20</v>
      </c>
      <c r="L767">
        <v>70000</v>
      </c>
      <c r="M767" t="b">
        <v>0</v>
      </c>
    </row>
    <row r="768" spans="1:13" x14ac:dyDescent="0.35">
      <c r="A768" t="s">
        <v>27</v>
      </c>
      <c r="B768" t="s">
        <v>89</v>
      </c>
      <c r="C768">
        <v>2018</v>
      </c>
      <c r="D768" t="s">
        <v>15</v>
      </c>
      <c r="E768" t="s">
        <v>23</v>
      </c>
      <c r="F768" t="s">
        <v>30</v>
      </c>
      <c r="G768">
        <v>2.4</v>
      </c>
      <c r="H768" t="s">
        <v>18</v>
      </c>
      <c r="I768" t="s">
        <v>19</v>
      </c>
      <c r="J768">
        <v>108000</v>
      </c>
      <c r="K768" t="s">
        <v>20</v>
      </c>
      <c r="L768">
        <v>55000</v>
      </c>
      <c r="M768" t="b">
        <v>0</v>
      </c>
    </row>
    <row r="769" spans="1:13" x14ac:dyDescent="0.35">
      <c r="A769" t="s">
        <v>60</v>
      </c>
      <c r="B769" t="s">
        <v>241</v>
      </c>
      <c r="C769">
        <v>2008</v>
      </c>
      <c r="D769" t="s">
        <v>15</v>
      </c>
      <c r="E769" t="s">
        <v>75</v>
      </c>
      <c r="F769" t="s">
        <v>17</v>
      </c>
      <c r="G769">
        <v>4.5999999999999996</v>
      </c>
      <c r="H769" t="s">
        <v>18</v>
      </c>
      <c r="I769" t="s">
        <v>19</v>
      </c>
      <c r="J769">
        <v>130000</v>
      </c>
      <c r="K769" t="s">
        <v>20</v>
      </c>
      <c r="L769">
        <v>75000</v>
      </c>
      <c r="M769" t="b">
        <v>0</v>
      </c>
    </row>
    <row r="770" spans="1:13" x14ac:dyDescent="0.35">
      <c r="A770" t="s">
        <v>34</v>
      </c>
      <c r="B770" t="s">
        <v>43</v>
      </c>
      <c r="C770">
        <v>2017</v>
      </c>
      <c r="D770" t="s">
        <v>15</v>
      </c>
      <c r="E770" t="s">
        <v>25</v>
      </c>
      <c r="F770" t="s">
        <v>30</v>
      </c>
      <c r="G770">
        <v>2.5</v>
      </c>
      <c r="H770" t="s">
        <v>18</v>
      </c>
      <c r="I770" t="s">
        <v>19</v>
      </c>
      <c r="J770">
        <v>78000</v>
      </c>
      <c r="K770" t="s">
        <v>20</v>
      </c>
      <c r="L770">
        <v>60000</v>
      </c>
      <c r="M770" t="b">
        <v>0</v>
      </c>
    </row>
    <row r="771" spans="1:13" x14ac:dyDescent="0.35">
      <c r="A771" t="s">
        <v>76</v>
      </c>
      <c r="B771" t="s">
        <v>112</v>
      </c>
      <c r="C771">
        <v>2016</v>
      </c>
      <c r="D771" t="s">
        <v>15</v>
      </c>
      <c r="E771" t="s">
        <v>75</v>
      </c>
      <c r="F771" t="s">
        <v>26</v>
      </c>
      <c r="G771">
        <v>3.5</v>
      </c>
      <c r="H771" t="s">
        <v>18</v>
      </c>
      <c r="I771" t="s">
        <v>19</v>
      </c>
      <c r="J771">
        <v>152000</v>
      </c>
      <c r="K771" t="s">
        <v>20</v>
      </c>
      <c r="L771">
        <v>60000</v>
      </c>
      <c r="M771" t="b">
        <v>0</v>
      </c>
    </row>
    <row r="772" spans="1:13" x14ac:dyDescent="0.35">
      <c r="A772" t="s">
        <v>34</v>
      </c>
      <c r="B772" t="s">
        <v>162</v>
      </c>
      <c r="C772">
        <v>2009</v>
      </c>
      <c r="D772" t="s">
        <v>15</v>
      </c>
      <c r="E772" t="s">
        <v>75</v>
      </c>
      <c r="F772" t="s">
        <v>26</v>
      </c>
      <c r="G772">
        <v>4.5</v>
      </c>
      <c r="H772" t="s">
        <v>18</v>
      </c>
      <c r="I772" t="s">
        <v>68</v>
      </c>
      <c r="J772">
        <v>468000</v>
      </c>
      <c r="K772" t="s">
        <v>20</v>
      </c>
      <c r="L772">
        <v>65000</v>
      </c>
      <c r="M772" t="b">
        <v>0</v>
      </c>
    </row>
    <row r="773" spans="1:13" x14ac:dyDescent="0.35">
      <c r="A773" t="s">
        <v>60</v>
      </c>
      <c r="B773" t="s">
        <v>90</v>
      </c>
      <c r="C773">
        <v>2012</v>
      </c>
      <c r="D773" t="s">
        <v>15</v>
      </c>
      <c r="E773" t="s">
        <v>75</v>
      </c>
      <c r="F773" t="s">
        <v>17</v>
      </c>
      <c r="G773">
        <v>5.7</v>
      </c>
      <c r="H773" t="s">
        <v>18</v>
      </c>
      <c r="I773" t="s">
        <v>19</v>
      </c>
      <c r="J773">
        <v>346000</v>
      </c>
      <c r="K773" t="s">
        <v>20</v>
      </c>
      <c r="L773">
        <v>125000</v>
      </c>
      <c r="M773" t="b">
        <v>0</v>
      </c>
    </row>
    <row r="774" spans="1:13" x14ac:dyDescent="0.35">
      <c r="A774" t="s">
        <v>27</v>
      </c>
      <c r="B774" t="s">
        <v>89</v>
      </c>
      <c r="C774">
        <v>2020</v>
      </c>
      <c r="D774" t="s">
        <v>15</v>
      </c>
      <c r="E774" t="s">
        <v>75</v>
      </c>
      <c r="F774" t="s">
        <v>30</v>
      </c>
      <c r="G774">
        <v>2.5</v>
      </c>
      <c r="H774" t="s">
        <v>18</v>
      </c>
      <c r="I774" t="s">
        <v>19</v>
      </c>
      <c r="J774">
        <v>22000</v>
      </c>
      <c r="K774" t="s">
        <v>20</v>
      </c>
      <c r="L774">
        <v>85000</v>
      </c>
      <c r="M774" t="b">
        <v>0</v>
      </c>
    </row>
    <row r="775" spans="1:13" x14ac:dyDescent="0.35">
      <c r="A775" t="s">
        <v>82</v>
      </c>
      <c r="B775" t="s">
        <v>83</v>
      </c>
      <c r="C775">
        <v>2020</v>
      </c>
      <c r="D775" t="s">
        <v>15</v>
      </c>
      <c r="E775" t="s">
        <v>23</v>
      </c>
      <c r="F775" t="s">
        <v>26</v>
      </c>
      <c r="G775">
        <v>3.5</v>
      </c>
      <c r="H775" t="s">
        <v>18</v>
      </c>
      <c r="I775" t="s">
        <v>19</v>
      </c>
      <c r="J775">
        <v>96000</v>
      </c>
      <c r="K775" t="s">
        <v>20</v>
      </c>
      <c r="L775">
        <v>70000</v>
      </c>
      <c r="M775" t="b">
        <v>0</v>
      </c>
    </row>
    <row r="776" spans="1:13" x14ac:dyDescent="0.35">
      <c r="A776" t="s">
        <v>34</v>
      </c>
      <c r="B776" t="s">
        <v>51</v>
      </c>
      <c r="C776">
        <v>2010</v>
      </c>
      <c r="D776" t="s">
        <v>15</v>
      </c>
      <c r="E776" t="s">
        <v>196</v>
      </c>
      <c r="F776" t="s">
        <v>26</v>
      </c>
      <c r="G776">
        <v>1.5</v>
      </c>
      <c r="H776" t="s">
        <v>18</v>
      </c>
      <c r="I776" t="s">
        <v>68</v>
      </c>
      <c r="J776">
        <v>318800</v>
      </c>
      <c r="K776" t="s">
        <v>42</v>
      </c>
      <c r="L776">
        <v>18000</v>
      </c>
      <c r="M776" t="b">
        <v>0</v>
      </c>
    </row>
    <row r="777" spans="1:13" x14ac:dyDescent="0.35">
      <c r="A777" t="s">
        <v>31</v>
      </c>
      <c r="B777" t="s">
        <v>32</v>
      </c>
      <c r="C777">
        <v>2019</v>
      </c>
      <c r="D777" t="s">
        <v>15</v>
      </c>
      <c r="E777" t="s">
        <v>65</v>
      </c>
      <c r="F777" t="s">
        <v>30</v>
      </c>
      <c r="G777">
        <v>1.5</v>
      </c>
      <c r="H777" t="s">
        <v>18</v>
      </c>
      <c r="I777" t="s">
        <v>19</v>
      </c>
      <c r="J777">
        <v>49000</v>
      </c>
      <c r="K777" t="s">
        <v>20</v>
      </c>
      <c r="L777">
        <v>95000</v>
      </c>
      <c r="M777" t="b">
        <v>0</v>
      </c>
    </row>
    <row r="778" spans="1:13" x14ac:dyDescent="0.35">
      <c r="A778" t="s">
        <v>39</v>
      </c>
      <c r="B778" t="s">
        <v>46</v>
      </c>
      <c r="C778">
        <v>2015</v>
      </c>
      <c r="D778" t="s">
        <v>15</v>
      </c>
      <c r="E778" t="s">
        <v>94</v>
      </c>
      <c r="F778" t="s">
        <v>26</v>
      </c>
      <c r="G778">
        <v>5.3</v>
      </c>
      <c r="H778" t="s">
        <v>18</v>
      </c>
      <c r="I778" t="s">
        <v>19</v>
      </c>
      <c r="J778">
        <v>253000</v>
      </c>
      <c r="K778" t="s">
        <v>20</v>
      </c>
      <c r="L778">
        <v>99000</v>
      </c>
      <c r="M778" t="b">
        <v>0</v>
      </c>
    </row>
    <row r="779" spans="1:13" x14ac:dyDescent="0.35">
      <c r="A779" t="s">
        <v>39</v>
      </c>
      <c r="B779" t="s">
        <v>46</v>
      </c>
      <c r="C779">
        <v>2013</v>
      </c>
      <c r="D779" t="s">
        <v>15</v>
      </c>
      <c r="E779" t="s">
        <v>78</v>
      </c>
      <c r="F779" t="s">
        <v>30</v>
      </c>
      <c r="G779">
        <v>5.3</v>
      </c>
      <c r="H779" t="s">
        <v>18</v>
      </c>
      <c r="I779" t="s">
        <v>19</v>
      </c>
      <c r="J779">
        <v>363000</v>
      </c>
      <c r="K779" t="s">
        <v>20</v>
      </c>
      <c r="L779">
        <v>63000</v>
      </c>
      <c r="M779" t="b">
        <v>0</v>
      </c>
    </row>
    <row r="780" spans="1:13" x14ac:dyDescent="0.35">
      <c r="A780" t="s">
        <v>39</v>
      </c>
      <c r="B780" t="s">
        <v>46</v>
      </c>
      <c r="C780">
        <v>2016</v>
      </c>
      <c r="D780" t="s">
        <v>15</v>
      </c>
      <c r="E780" t="s">
        <v>23</v>
      </c>
      <c r="F780" t="s">
        <v>26</v>
      </c>
      <c r="G780">
        <v>5.3</v>
      </c>
      <c r="H780" t="s">
        <v>18</v>
      </c>
      <c r="I780" t="s">
        <v>19</v>
      </c>
      <c r="J780">
        <v>194000</v>
      </c>
      <c r="K780" t="s">
        <v>20</v>
      </c>
      <c r="L780">
        <v>116000</v>
      </c>
      <c r="M780" t="b">
        <v>0</v>
      </c>
    </row>
    <row r="781" spans="1:13" x14ac:dyDescent="0.35">
      <c r="A781" t="s">
        <v>73</v>
      </c>
      <c r="B781" t="s">
        <v>190</v>
      </c>
      <c r="C781">
        <v>2018</v>
      </c>
      <c r="D781" t="s">
        <v>15</v>
      </c>
      <c r="E781" t="s">
        <v>75</v>
      </c>
      <c r="F781" t="s">
        <v>17</v>
      </c>
      <c r="G781">
        <v>2.5</v>
      </c>
      <c r="H781" t="s">
        <v>18</v>
      </c>
      <c r="I781" t="s">
        <v>19</v>
      </c>
      <c r="J781">
        <v>151000</v>
      </c>
      <c r="K781" t="s">
        <v>20</v>
      </c>
      <c r="L781">
        <v>85000</v>
      </c>
      <c r="M781" t="b">
        <v>0</v>
      </c>
    </row>
    <row r="782" spans="1:13" x14ac:dyDescent="0.35">
      <c r="A782" t="s">
        <v>82</v>
      </c>
      <c r="B782" t="s">
        <v>169</v>
      </c>
      <c r="C782">
        <v>2015</v>
      </c>
      <c r="D782" t="s">
        <v>15</v>
      </c>
      <c r="E782" t="s">
        <v>75</v>
      </c>
      <c r="F782" t="s">
        <v>26</v>
      </c>
      <c r="G782">
        <v>2.4</v>
      </c>
      <c r="H782" t="s">
        <v>18</v>
      </c>
      <c r="I782" t="s">
        <v>19</v>
      </c>
      <c r="J782">
        <v>132000</v>
      </c>
      <c r="K782" t="s">
        <v>20</v>
      </c>
      <c r="L782">
        <v>37000</v>
      </c>
      <c r="M782" t="b">
        <v>0</v>
      </c>
    </row>
    <row r="783" spans="1:13" x14ac:dyDescent="0.35">
      <c r="A783" t="s">
        <v>34</v>
      </c>
      <c r="B783" t="s">
        <v>43</v>
      </c>
      <c r="C783">
        <v>2020</v>
      </c>
      <c r="D783" t="s">
        <v>15</v>
      </c>
      <c r="E783" t="s">
        <v>25</v>
      </c>
      <c r="F783" t="s">
        <v>17</v>
      </c>
      <c r="G783">
        <v>2.5</v>
      </c>
      <c r="H783" t="s">
        <v>18</v>
      </c>
      <c r="I783" t="s">
        <v>19</v>
      </c>
      <c r="J783">
        <v>22000</v>
      </c>
      <c r="K783" t="s">
        <v>20</v>
      </c>
      <c r="L783">
        <v>77000</v>
      </c>
      <c r="M783" t="b">
        <v>0</v>
      </c>
    </row>
    <row r="784" spans="1:13" x14ac:dyDescent="0.35">
      <c r="A784" t="s">
        <v>97</v>
      </c>
      <c r="B784" t="s">
        <v>242</v>
      </c>
      <c r="C784">
        <v>2020</v>
      </c>
      <c r="D784" t="s">
        <v>15</v>
      </c>
      <c r="E784" t="s">
        <v>33</v>
      </c>
      <c r="F784" t="s">
        <v>30</v>
      </c>
      <c r="G784">
        <v>1.8</v>
      </c>
      <c r="H784" t="s">
        <v>18</v>
      </c>
      <c r="I784" t="s">
        <v>19</v>
      </c>
      <c r="J784">
        <v>15000</v>
      </c>
      <c r="K784" t="s">
        <v>20</v>
      </c>
      <c r="L784">
        <v>60000</v>
      </c>
      <c r="M784" t="b">
        <v>0</v>
      </c>
    </row>
    <row r="785" spans="1:13" x14ac:dyDescent="0.35">
      <c r="A785" t="s">
        <v>27</v>
      </c>
      <c r="B785" t="s">
        <v>93</v>
      </c>
      <c r="C785">
        <v>2018</v>
      </c>
      <c r="D785" t="s">
        <v>15</v>
      </c>
      <c r="E785" t="s">
        <v>75</v>
      </c>
      <c r="F785" t="s">
        <v>17</v>
      </c>
      <c r="G785">
        <v>3.5</v>
      </c>
      <c r="H785" t="s">
        <v>18</v>
      </c>
      <c r="I785" t="s">
        <v>19</v>
      </c>
      <c r="J785">
        <v>127000</v>
      </c>
      <c r="K785" t="s">
        <v>20</v>
      </c>
      <c r="L785">
        <v>82000</v>
      </c>
      <c r="M785" t="b">
        <v>0</v>
      </c>
    </row>
    <row r="786" spans="1:13" x14ac:dyDescent="0.35">
      <c r="A786" t="s">
        <v>27</v>
      </c>
      <c r="B786" t="s">
        <v>88</v>
      </c>
      <c r="C786">
        <v>2019</v>
      </c>
      <c r="D786" t="s">
        <v>15</v>
      </c>
      <c r="E786" t="s">
        <v>23</v>
      </c>
      <c r="F786" t="s">
        <v>26</v>
      </c>
      <c r="G786">
        <v>1.4</v>
      </c>
      <c r="H786" t="s">
        <v>18</v>
      </c>
      <c r="I786" t="s">
        <v>19</v>
      </c>
      <c r="J786">
        <v>39750</v>
      </c>
      <c r="K786" t="s">
        <v>20</v>
      </c>
      <c r="L786">
        <v>40000</v>
      </c>
      <c r="M786" t="b">
        <v>0</v>
      </c>
    </row>
    <row r="787" spans="1:13" x14ac:dyDescent="0.35">
      <c r="A787" t="s">
        <v>27</v>
      </c>
      <c r="B787" t="s">
        <v>88</v>
      </c>
      <c r="C787">
        <v>2019</v>
      </c>
      <c r="D787" t="s">
        <v>15</v>
      </c>
      <c r="E787" t="s">
        <v>23</v>
      </c>
      <c r="F787" t="s">
        <v>26</v>
      </c>
      <c r="G787">
        <v>1.4</v>
      </c>
      <c r="H787" t="s">
        <v>18</v>
      </c>
      <c r="I787" t="s">
        <v>19</v>
      </c>
      <c r="J787">
        <v>33613</v>
      </c>
      <c r="K787" t="s">
        <v>20</v>
      </c>
      <c r="L787">
        <v>40000</v>
      </c>
      <c r="M787" t="b">
        <v>0</v>
      </c>
    </row>
    <row r="788" spans="1:13" x14ac:dyDescent="0.35">
      <c r="A788" t="s">
        <v>27</v>
      </c>
      <c r="B788" t="s">
        <v>88</v>
      </c>
      <c r="C788">
        <v>2019</v>
      </c>
      <c r="D788" t="s">
        <v>15</v>
      </c>
      <c r="E788" t="s">
        <v>25</v>
      </c>
      <c r="F788" t="s">
        <v>26</v>
      </c>
      <c r="G788">
        <v>1.4</v>
      </c>
      <c r="H788" t="s">
        <v>18</v>
      </c>
      <c r="I788" t="s">
        <v>19</v>
      </c>
      <c r="J788">
        <v>48511</v>
      </c>
      <c r="K788" t="s">
        <v>20</v>
      </c>
      <c r="L788">
        <v>40000</v>
      </c>
      <c r="M788" t="b">
        <v>0</v>
      </c>
    </row>
    <row r="789" spans="1:13" x14ac:dyDescent="0.35">
      <c r="A789" t="s">
        <v>34</v>
      </c>
      <c r="B789" t="s">
        <v>124</v>
      </c>
      <c r="C789">
        <v>2016</v>
      </c>
      <c r="D789" t="s">
        <v>15</v>
      </c>
      <c r="E789" t="s">
        <v>23</v>
      </c>
      <c r="F789" t="s">
        <v>17</v>
      </c>
      <c r="G789">
        <v>4</v>
      </c>
      <c r="H789" t="s">
        <v>18</v>
      </c>
      <c r="I789" t="s">
        <v>19</v>
      </c>
      <c r="J789">
        <v>184000</v>
      </c>
      <c r="K789" t="s">
        <v>20</v>
      </c>
      <c r="L789">
        <v>100000</v>
      </c>
      <c r="M789" t="b">
        <v>0</v>
      </c>
    </row>
    <row r="790" spans="1:13" x14ac:dyDescent="0.35">
      <c r="A790" t="s">
        <v>34</v>
      </c>
      <c r="B790" t="s">
        <v>161</v>
      </c>
      <c r="C790">
        <v>2016</v>
      </c>
      <c r="D790" t="s">
        <v>15</v>
      </c>
      <c r="E790" t="s">
        <v>75</v>
      </c>
      <c r="F790" t="s">
        <v>26</v>
      </c>
      <c r="G790">
        <v>5.7</v>
      </c>
      <c r="H790" t="s">
        <v>18</v>
      </c>
      <c r="I790" t="s">
        <v>19</v>
      </c>
      <c r="J790">
        <v>348000</v>
      </c>
      <c r="K790" t="s">
        <v>20</v>
      </c>
      <c r="L790">
        <v>79000</v>
      </c>
      <c r="M790" t="b">
        <v>0</v>
      </c>
    </row>
    <row r="791" spans="1:13" x14ac:dyDescent="0.35">
      <c r="A791" t="s">
        <v>27</v>
      </c>
      <c r="B791" t="s">
        <v>89</v>
      </c>
      <c r="C791">
        <v>2017</v>
      </c>
      <c r="D791" t="s">
        <v>15</v>
      </c>
      <c r="E791" t="s">
        <v>25</v>
      </c>
      <c r="F791" t="s">
        <v>26</v>
      </c>
      <c r="G791">
        <v>2.4</v>
      </c>
      <c r="H791" t="s">
        <v>18</v>
      </c>
      <c r="I791" t="s">
        <v>19</v>
      </c>
      <c r="J791">
        <v>166000</v>
      </c>
      <c r="K791" t="s">
        <v>20</v>
      </c>
      <c r="L791">
        <v>43000</v>
      </c>
      <c r="M791" t="b">
        <v>0</v>
      </c>
    </row>
    <row r="792" spans="1:13" x14ac:dyDescent="0.35">
      <c r="A792" t="s">
        <v>27</v>
      </c>
      <c r="B792" t="s">
        <v>89</v>
      </c>
      <c r="C792">
        <v>2017</v>
      </c>
      <c r="D792" t="s">
        <v>15</v>
      </c>
      <c r="E792" t="s">
        <v>25</v>
      </c>
      <c r="F792" t="s">
        <v>26</v>
      </c>
      <c r="G792">
        <v>2.4</v>
      </c>
      <c r="H792" t="s">
        <v>18</v>
      </c>
      <c r="I792" t="s">
        <v>19</v>
      </c>
      <c r="J792">
        <v>127000</v>
      </c>
      <c r="K792" t="s">
        <v>20</v>
      </c>
      <c r="L792">
        <v>43000</v>
      </c>
      <c r="M792" t="b">
        <v>0</v>
      </c>
    </row>
    <row r="793" spans="1:13" x14ac:dyDescent="0.35">
      <c r="A793" t="s">
        <v>82</v>
      </c>
      <c r="B793" t="s">
        <v>243</v>
      </c>
      <c r="C793">
        <v>2008</v>
      </c>
      <c r="D793" t="s">
        <v>15</v>
      </c>
      <c r="E793" t="s">
        <v>75</v>
      </c>
      <c r="F793" t="s">
        <v>26</v>
      </c>
      <c r="G793">
        <v>2</v>
      </c>
      <c r="H793" t="s">
        <v>18</v>
      </c>
      <c r="I793" t="s">
        <v>68</v>
      </c>
      <c r="J793">
        <v>350</v>
      </c>
      <c r="K793" t="s">
        <v>42</v>
      </c>
      <c r="L793">
        <v>12000</v>
      </c>
      <c r="M793" t="b">
        <v>0</v>
      </c>
    </row>
    <row r="794" spans="1:13" x14ac:dyDescent="0.35">
      <c r="A794" t="s">
        <v>21</v>
      </c>
      <c r="B794" t="s">
        <v>22</v>
      </c>
      <c r="C794">
        <v>2020</v>
      </c>
      <c r="D794" t="s">
        <v>44</v>
      </c>
      <c r="E794" t="s">
        <v>23</v>
      </c>
      <c r="F794" t="s">
        <v>17</v>
      </c>
      <c r="G794">
        <v>4</v>
      </c>
      <c r="H794" t="s">
        <v>18</v>
      </c>
      <c r="I794" t="s">
        <v>19</v>
      </c>
      <c r="J794">
        <v>40000</v>
      </c>
      <c r="K794" t="s">
        <v>20</v>
      </c>
      <c r="L794">
        <v>0</v>
      </c>
      <c r="M794" t="b">
        <v>1</v>
      </c>
    </row>
    <row r="795" spans="1:13" x14ac:dyDescent="0.35">
      <c r="A795" t="s">
        <v>34</v>
      </c>
      <c r="B795" t="s">
        <v>43</v>
      </c>
      <c r="C795">
        <v>2007</v>
      </c>
      <c r="D795" t="s">
        <v>15</v>
      </c>
      <c r="E795" t="s">
        <v>78</v>
      </c>
      <c r="F795" t="s">
        <v>26</v>
      </c>
      <c r="G795">
        <v>2.5</v>
      </c>
      <c r="H795" t="s">
        <v>18</v>
      </c>
      <c r="I795" t="s">
        <v>68</v>
      </c>
      <c r="J795">
        <v>192000</v>
      </c>
      <c r="K795" t="s">
        <v>20</v>
      </c>
      <c r="L795">
        <v>20000</v>
      </c>
      <c r="M795" t="b">
        <v>0</v>
      </c>
    </row>
    <row r="796" spans="1:13" x14ac:dyDescent="0.35">
      <c r="A796" t="s">
        <v>48</v>
      </c>
      <c r="B796" t="s">
        <v>244</v>
      </c>
      <c r="C796">
        <v>1995</v>
      </c>
      <c r="D796" t="s">
        <v>47</v>
      </c>
      <c r="E796" t="s">
        <v>16</v>
      </c>
      <c r="F796" t="s">
        <v>30</v>
      </c>
      <c r="G796">
        <v>3</v>
      </c>
      <c r="H796" t="s">
        <v>18</v>
      </c>
      <c r="I796" t="s">
        <v>19</v>
      </c>
      <c r="J796">
        <v>252611</v>
      </c>
      <c r="K796" t="s">
        <v>111</v>
      </c>
      <c r="L796">
        <v>10000</v>
      </c>
      <c r="M796" t="b">
        <v>0</v>
      </c>
    </row>
    <row r="797" spans="1:13" x14ac:dyDescent="0.35">
      <c r="A797" t="s">
        <v>34</v>
      </c>
      <c r="B797" t="s">
        <v>123</v>
      </c>
      <c r="C797">
        <v>2021</v>
      </c>
      <c r="D797" t="s">
        <v>15</v>
      </c>
      <c r="E797" t="s">
        <v>23</v>
      </c>
      <c r="F797" t="s">
        <v>17</v>
      </c>
      <c r="G797">
        <v>2.4</v>
      </c>
      <c r="H797" t="s">
        <v>56</v>
      </c>
      <c r="I797" t="s">
        <v>19</v>
      </c>
      <c r="J797">
        <v>4000</v>
      </c>
      <c r="K797" t="s">
        <v>20</v>
      </c>
      <c r="L797">
        <v>158500</v>
      </c>
      <c r="M797" t="b">
        <v>0</v>
      </c>
    </row>
    <row r="798" spans="1:13" x14ac:dyDescent="0.35">
      <c r="A798" t="s">
        <v>36</v>
      </c>
      <c r="B798" t="s">
        <v>37</v>
      </c>
      <c r="C798">
        <v>2011</v>
      </c>
      <c r="D798" t="s">
        <v>15</v>
      </c>
      <c r="E798" t="s">
        <v>23</v>
      </c>
      <c r="F798" t="s">
        <v>17</v>
      </c>
      <c r="G798">
        <v>5.3</v>
      </c>
      <c r="H798" t="s">
        <v>18</v>
      </c>
      <c r="I798" t="s">
        <v>19</v>
      </c>
      <c r="J798">
        <v>342000</v>
      </c>
      <c r="K798" t="s">
        <v>20</v>
      </c>
      <c r="L798">
        <v>55000</v>
      </c>
      <c r="M798" t="b">
        <v>0</v>
      </c>
    </row>
    <row r="799" spans="1:13" x14ac:dyDescent="0.35">
      <c r="A799" t="s">
        <v>39</v>
      </c>
      <c r="B799" t="s">
        <v>46</v>
      </c>
      <c r="C799">
        <v>2008</v>
      </c>
      <c r="D799" t="s">
        <v>15</v>
      </c>
      <c r="E799" t="s">
        <v>16</v>
      </c>
      <c r="F799" t="s">
        <v>30</v>
      </c>
      <c r="G799">
        <v>5.7</v>
      </c>
      <c r="H799" t="s">
        <v>18</v>
      </c>
      <c r="I799" t="s">
        <v>19</v>
      </c>
      <c r="J799">
        <v>330000</v>
      </c>
      <c r="K799" t="s">
        <v>20</v>
      </c>
      <c r="L799">
        <v>27000</v>
      </c>
      <c r="M799" t="b">
        <v>0</v>
      </c>
    </row>
    <row r="800" spans="1:13" x14ac:dyDescent="0.35">
      <c r="A800" t="s">
        <v>39</v>
      </c>
      <c r="B800" t="s">
        <v>46</v>
      </c>
      <c r="C800">
        <v>2008</v>
      </c>
      <c r="D800" t="s">
        <v>15</v>
      </c>
      <c r="E800" t="s">
        <v>16</v>
      </c>
      <c r="F800" t="s">
        <v>30</v>
      </c>
      <c r="G800">
        <v>5.7</v>
      </c>
      <c r="H800" t="s">
        <v>18</v>
      </c>
      <c r="I800" t="s">
        <v>19</v>
      </c>
      <c r="J800">
        <v>3300000</v>
      </c>
      <c r="K800" t="s">
        <v>20</v>
      </c>
      <c r="L800">
        <v>27000</v>
      </c>
      <c r="M800" t="b">
        <v>0</v>
      </c>
    </row>
    <row r="801" spans="1:13" x14ac:dyDescent="0.35">
      <c r="A801" t="s">
        <v>27</v>
      </c>
      <c r="B801" t="s">
        <v>89</v>
      </c>
      <c r="C801">
        <v>2018</v>
      </c>
      <c r="D801" t="s">
        <v>44</v>
      </c>
      <c r="E801" t="s">
        <v>29</v>
      </c>
      <c r="F801" t="s">
        <v>17</v>
      </c>
      <c r="G801">
        <v>2</v>
      </c>
      <c r="H801" t="s">
        <v>18</v>
      </c>
      <c r="I801" t="s">
        <v>19</v>
      </c>
      <c r="J801">
        <v>79000</v>
      </c>
      <c r="K801" t="s">
        <v>81</v>
      </c>
      <c r="L801">
        <v>36000</v>
      </c>
      <c r="M801" t="b">
        <v>0</v>
      </c>
    </row>
    <row r="802" spans="1:13" x14ac:dyDescent="0.35">
      <c r="A802" t="s">
        <v>60</v>
      </c>
      <c r="B802" t="s">
        <v>80</v>
      </c>
      <c r="C802">
        <v>2015</v>
      </c>
      <c r="D802" t="s">
        <v>15</v>
      </c>
      <c r="E802" t="s">
        <v>16</v>
      </c>
      <c r="F802" t="s">
        <v>17</v>
      </c>
      <c r="G802">
        <v>3.6</v>
      </c>
      <c r="H802" t="s">
        <v>18</v>
      </c>
      <c r="I802" t="s">
        <v>19</v>
      </c>
      <c r="J802">
        <v>232000</v>
      </c>
      <c r="K802" t="s">
        <v>245</v>
      </c>
      <c r="L802">
        <v>90000</v>
      </c>
      <c r="M802" t="b">
        <v>0</v>
      </c>
    </row>
    <row r="803" spans="1:13" x14ac:dyDescent="0.35">
      <c r="A803" t="s">
        <v>82</v>
      </c>
      <c r="B803" t="s">
        <v>156</v>
      </c>
      <c r="C803">
        <v>2016</v>
      </c>
      <c r="D803" t="s">
        <v>15</v>
      </c>
      <c r="E803" t="s">
        <v>29</v>
      </c>
      <c r="F803" t="s">
        <v>30</v>
      </c>
      <c r="G803">
        <v>1.4</v>
      </c>
      <c r="H803" t="s">
        <v>18</v>
      </c>
      <c r="I803" t="s">
        <v>19</v>
      </c>
      <c r="J803">
        <v>138000</v>
      </c>
      <c r="K803" t="s">
        <v>42</v>
      </c>
      <c r="L803">
        <v>30000</v>
      </c>
      <c r="M803" t="b">
        <v>0</v>
      </c>
    </row>
    <row r="804" spans="1:13" x14ac:dyDescent="0.35">
      <c r="A804" t="s">
        <v>174</v>
      </c>
      <c r="B804" t="s">
        <v>246</v>
      </c>
      <c r="C804">
        <v>2014</v>
      </c>
      <c r="D804" t="s">
        <v>15</v>
      </c>
      <c r="E804" t="s">
        <v>29</v>
      </c>
      <c r="F804" t="s">
        <v>17</v>
      </c>
      <c r="G804">
        <v>3</v>
      </c>
      <c r="H804" t="s">
        <v>18</v>
      </c>
      <c r="I804" t="s">
        <v>19</v>
      </c>
      <c r="J804">
        <v>206000</v>
      </c>
      <c r="K804" t="s">
        <v>211</v>
      </c>
      <c r="L804">
        <v>98000</v>
      </c>
      <c r="M804" t="b">
        <v>0</v>
      </c>
    </row>
    <row r="805" spans="1:13" x14ac:dyDescent="0.35">
      <c r="A805" t="s">
        <v>76</v>
      </c>
      <c r="B805" t="s">
        <v>144</v>
      </c>
      <c r="C805">
        <v>2011</v>
      </c>
      <c r="D805" t="s">
        <v>47</v>
      </c>
      <c r="E805" t="s">
        <v>38</v>
      </c>
      <c r="F805" t="s">
        <v>30</v>
      </c>
      <c r="G805">
        <v>4.5999999999999996</v>
      </c>
      <c r="H805" t="s">
        <v>18</v>
      </c>
      <c r="I805" t="s">
        <v>19</v>
      </c>
      <c r="J805">
        <v>300000</v>
      </c>
      <c r="K805" t="s">
        <v>20</v>
      </c>
      <c r="L805">
        <v>22000</v>
      </c>
      <c r="M805" t="b">
        <v>0</v>
      </c>
    </row>
    <row r="806" spans="1:13" x14ac:dyDescent="0.35">
      <c r="A806" t="s">
        <v>76</v>
      </c>
      <c r="B806" t="s">
        <v>144</v>
      </c>
      <c r="C806">
        <v>2006</v>
      </c>
      <c r="D806" t="s">
        <v>47</v>
      </c>
      <c r="E806" t="s">
        <v>25</v>
      </c>
      <c r="F806" t="s">
        <v>17</v>
      </c>
      <c r="G806">
        <v>4.5999999999999996</v>
      </c>
      <c r="H806" t="s">
        <v>18</v>
      </c>
      <c r="I806" t="s">
        <v>19</v>
      </c>
      <c r="J806">
        <v>300</v>
      </c>
      <c r="K806" t="s">
        <v>42</v>
      </c>
      <c r="L806">
        <v>0</v>
      </c>
      <c r="M806" t="b">
        <v>1</v>
      </c>
    </row>
    <row r="807" spans="1:13" x14ac:dyDescent="0.35">
      <c r="A807" t="s">
        <v>34</v>
      </c>
      <c r="B807" t="s">
        <v>124</v>
      </c>
      <c r="C807">
        <v>2016</v>
      </c>
      <c r="D807" t="s">
        <v>15</v>
      </c>
      <c r="E807" t="s">
        <v>23</v>
      </c>
      <c r="F807" t="s">
        <v>30</v>
      </c>
      <c r="G807">
        <v>4.5999999999999996</v>
      </c>
      <c r="H807" t="s">
        <v>18</v>
      </c>
      <c r="I807" t="s">
        <v>19</v>
      </c>
      <c r="J807">
        <v>272</v>
      </c>
      <c r="K807" t="s">
        <v>126</v>
      </c>
      <c r="L807">
        <v>85000</v>
      </c>
      <c r="M807" t="b">
        <v>0</v>
      </c>
    </row>
    <row r="808" spans="1:13" x14ac:dyDescent="0.35">
      <c r="A808" t="s">
        <v>48</v>
      </c>
      <c r="B808" t="s">
        <v>247</v>
      </c>
      <c r="C808">
        <v>2017</v>
      </c>
      <c r="D808" t="s">
        <v>15</v>
      </c>
      <c r="E808" t="s">
        <v>29</v>
      </c>
      <c r="F808" t="s">
        <v>17</v>
      </c>
      <c r="G808">
        <v>4.7</v>
      </c>
      <c r="H808" t="s">
        <v>18</v>
      </c>
      <c r="I808" t="s">
        <v>19</v>
      </c>
      <c r="J808">
        <v>29000</v>
      </c>
      <c r="K808" t="s">
        <v>45</v>
      </c>
      <c r="L808">
        <v>280000</v>
      </c>
      <c r="M808" t="b">
        <v>0</v>
      </c>
    </row>
    <row r="809" spans="1:13" x14ac:dyDescent="0.35">
      <c r="A809" t="s">
        <v>48</v>
      </c>
      <c r="B809" t="s">
        <v>50</v>
      </c>
      <c r="C809">
        <v>2016</v>
      </c>
      <c r="D809" t="s">
        <v>47</v>
      </c>
      <c r="E809" t="s">
        <v>25</v>
      </c>
      <c r="F809" t="s">
        <v>17</v>
      </c>
      <c r="G809">
        <v>2</v>
      </c>
      <c r="H809" t="s">
        <v>18</v>
      </c>
      <c r="I809" t="s">
        <v>19</v>
      </c>
      <c r="J809">
        <v>93000</v>
      </c>
      <c r="K809" t="s">
        <v>64</v>
      </c>
      <c r="L809">
        <v>117000</v>
      </c>
      <c r="M809" t="b">
        <v>0</v>
      </c>
    </row>
    <row r="810" spans="1:13" x14ac:dyDescent="0.35">
      <c r="A810" t="s">
        <v>39</v>
      </c>
      <c r="B810" t="s">
        <v>40</v>
      </c>
      <c r="C810">
        <v>2015</v>
      </c>
      <c r="D810" t="s">
        <v>15</v>
      </c>
      <c r="E810" t="s">
        <v>33</v>
      </c>
      <c r="F810" t="s">
        <v>17</v>
      </c>
      <c r="G810">
        <v>3.5</v>
      </c>
      <c r="H810" t="s">
        <v>18</v>
      </c>
      <c r="I810" t="s">
        <v>19</v>
      </c>
      <c r="J810">
        <v>200007</v>
      </c>
      <c r="K810" t="s">
        <v>42</v>
      </c>
      <c r="L810">
        <v>45000</v>
      </c>
      <c r="M810" t="b">
        <v>0</v>
      </c>
    </row>
    <row r="811" spans="1:13" x14ac:dyDescent="0.35">
      <c r="A811" t="s">
        <v>62</v>
      </c>
      <c r="B811" t="s">
        <v>63</v>
      </c>
      <c r="C811">
        <v>2019</v>
      </c>
      <c r="D811" t="s">
        <v>15</v>
      </c>
      <c r="E811" t="s">
        <v>75</v>
      </c>
      <c r="F811" t="s">
        <v>17</v>
      </c>
      <c r="G811">
        <v>3.5</v>
      </c>
      <c r="H811" t="s">
        <v>18</v>
      </c>
      <c r="I811" t="s">
        <v>19</v>
      </c>
      <c r="J811">
        <v>38000</v>
      </c>
      <c r="K811" t="s">
        <v>45</v>
      </c>
      <c r="L811">
        <v>375000</v>
      </c>
      <c r="M811" t="b">
        <v>0</v>
      </c>
    </row>
    <row r="812" spans="1:13" x14ac:dyDescent="0.35">
      <c r="A812" t="s">
        <v>27</v>
      </c>
      <c r="B812" t="s">
        <v>88</v>
      </c>
      <c r="C812">
        <v>2019</v>
      </c>
      <c r="D812" t="s">
        <v>15</v>
      </c>
      <c r="E812" t="s">
        <v>25</v>
      </c>
      <c r="F812" t="s">
        <v>26</v>
      </c>
      <c r="G812">
        <v>1.4</v>
      </c>
      <c r="H812" t="s">
        <v>18</v>
      </c>
      <c r="I812" t="s">
        <v>19</v>
      </c>
      <c r="J812">
        <v>93239</v>
      </c>
      <c r="K812" t="s">
        <v>20</v>
      </c>
      <c r="L812">
        <v>40500</v>
      </c>
      <c r="M812" t="b">
        <v>0</v>
      </c>
    </row>
    <row r="813" spans="1:13" x14ac:dyDescent="0.35">
      <c r="A813" t="s">
        <v>27</v>
      </c>
      <c r="B813" t="s">
        <v>88</v>
      </c>
      <c r="C813">
        <v>2019</v>
      </c>
      <c r="D813" t="s">
        <v>15</v>
      </c>
      <c r="E813" t="s">
        <v>23</v>
      </c>
      <c r="F813" t="s">
        <v>26</v>
      </c>
      <c r="G813">
        <v>1.4</v>
      </c>
      <c r="H813" t="s">
        <v>18</v>
      </c>
      <c r="I813" t="s">
        <v>19</v>
      </c>
      <c r="J813">
        <v>33487</v>
      </c>
      <c r="K813" t="s">
        <v>20</v>
      </c>
      <c r="L813">
        <v>40500</v>
      </c>
      <c r="M813" t="b">
        <v>0</v>
      </c>
    </row>
    <row r="814" spans="1:13" x14ac:dyDescent="0.35">
      <c r="A814" t="s">
        <v>82</v>
      </c>
      <c r="B814" t="s">
        <v>156</v>
      </c>
      <c r="C814">
        <v>2019</v>
      </c>
      <c r="D814" t="s">
        <v>15</v>
      </c>
      <c r="E814" t="s">
        <v>25</v>
      </c>
      <c r="F814" t="s">
        <v>26</v>
      </c>
      <c r="G814">
        <v>1.4</v>
      </c>
      <c r="H814" t="s">
        <v>18</v>
      </c>
      <c r="I814" t="s">
        <v>19</v>
      </c>
      <c r="J814">
        <v>66148</v>
      </c>
      <c r="K814" t="s">
        <v>42</v>
      </c>
      <c r="L814">
        <v>40500</v>
      </c>
      <c r="M814" t="b">
        <v>0</v>
      </c>
    </row>
    <row r="815" spans="1:13" x14ac:dyDescent="0.35">
      <c r="A815" t="s">
        <v>27</v>
      </c>
      <c r="B815" t="s">
        <v>88</v>
      </c>
      <c r="C815">
        <v>2019</v>
      </c>
      <c r="D815" t="s">
        <v>15</v>
      </c>
      <c r="E815" t="s">
        <v>23</v>
      </c>
      <c r="F815" t="s">
        <v>26</v>
      </c>
      <c r="G815">
        <v>1.4</v>
      </c>
      <c r="H815" t="s">
        <v>18</v>
      </c>
      <c r="I815" t="s">
        <v>19</v>
      </c>
      <c r="J815">
        <v>49498</v>
      </c>
      <c r="K815" t="s">
        <v>20</v>
      </c>
      <c r="L815">
        <v>40500</v>
      </c>
      <c r="M815" t="b">
        <v>0</v>
      </c>
    </row>
    <row r="816" spans="1:13" x14ac:dyDescent="0.35">
      <c r="A816" t="s">
        <v>34</v>
      </c>
      <c r="B816" t="s">
        <v>35</v>
      </c>
      <c r="C816">
        <v>2008</v>
      </c>
      <c r="D816" t="s">
        <v>44</v>
      </c>
      <c r="E816" t="s">
        <v>23</v>
      </c>
      <c r="F816" t="s">
        <v>30</v>
      </c>
      <c r="G816">
        <v>4.5999999999999996</v>
      </c>
      <c r="H816" t="s">
        <v>18</v>
      </c>
      <c r="I816" t="s">
        <v>68</v>
      </c>
      <c r="J816">
        <v>260</v>
      </c>
      <c r="K816" t="s">
        <v>170</v>
      </c>
      <c r="L816">
        <v>0</v>
      </c>
      <c r="M816" t="b">
        <v>1</v>
      </c>
    </row>
    <row r="817" spans="1:13" x14ac:dyDescent="0.35">
      <c r="A817" t="s">
        <v>34</v>
      </c>
      <c r="B817" t="s">
        <v>123</v>
      </c>
      <c r="C817">
        <v>2013</v>
      </c>
      <c r="D817" t="s">
        <v>15</v>
      </c>
      <c r="E817" t="s">
        <v>23</v>
      </c>
      <c r="F817" t="s">
        <v>17</v>
      </c>
      <c r="G817">
        <v>2.7</v>
      </c>
      <c r="H817" t="s">
        <v>18</v>
      </c>
      <c r="I817" t="s">
        <v>68</v>
      </c>
      <c r="J817">
        <v>186</v>
      </c>
      <c r="K817" t="s">
        <v>248</v>
      </c>
      <c r="L817">
        <v>70000</v>
      </c>
      <c r="M817" t="b">
        <v>0</v>
      </c>
    </row>
    <row r="818" spans="1:13" x14ac:dyDescent="0.35">
      <c r="A818" t="s">
        <v>39</v>
      </c>
      <c r="B818" t="s">
        <v>71</v>
      </c>
      <c r="C818">
        <v>2010</v>
      </c>
      <c r="D818" t="s">
        <v>15</v>
      </c>
      <c r="E818" t="s">
        <v>33</v>
      </c>
      <c r="F818" t="s">
        <v>17</v>
      </c>
      <c r="G818">
        <v>3.6</v>
      </c>
      <c r="H818" t="s">
        <v>18</v>
      </c>
      <c r="I818" t="s">
        <v>19</v>
      </c>
      <c r="J818">
        <v>26000</v>
      </c>
      <c r="K818" t="s">
        <v>20</v>
      </c>
      <c r="L818">
        <v>17000</v>
      </c>
      <c r="M818" t="b">
        <v>0</v>
      </c>
    </row>
    <row r="819" spans="1:13" x14ac:dyDescent="0.35">
      <c r="A819" t="s">
        <v>76</v>
      </c>
      <c r="B819" t="s">
        <v>144</v>
      </c>
      <c r="C819">
        <v>2011</v>
      </c>
      <c r="D819" t="s">
        <v>15</v>
      </c>
      <c r="E819" t="s">
        <v>78</v>
      </c>
      <c r="F819" t="s">
        <v>17</v>
      </c>
      <c r="G819">
        <v>4.5999999999999996</v>
      </c>
      <c r="H819" t="s">
        <v>18</v>
      </c>
      <c r="I819" t="s">
        <v>19</v>
      </c>
      <c r="J819">
        <v>114000</v>
      </c>
      <c r="K819" t="s">
        <v>20</v>
      </c>
      <c r="L819">
        <v>48000</v>
      </c>
      <c r="M819" t="b">
        <v>0</v>
      </c>
    </row>
    <row r="820" spans="1:13" x14ac:dyDescent="0.35">
      <c r="A820" t="s">
        <v>185</v>
      </c>
      <c r="B820" t="s">
        <v>186</v>
      </c>
      <c r="C820">
        <v>2008</v>
      </c>
      <c r="D820" t="s">
        <v>15</v>
      </c>
      <c r="E820" t="s">
        <v>23</v>
      </c>
      <c r="F820" t="s">
        <v>30</v>
      </c>
      <c r="G820">
        <v>3</v>
      </c>
      <c r="H820" t="s">
        <v>56</v>
      </c>
      <c r="I820" t="s">
        <v>68</v>
      </c>
      <c r="J820">
        <v>800</v>
      </c>
      <c r="K820" t="s">
        <v>42</v>
      </c>
      <c r="L820">
        <v>0</v>
      </c>
      <c r="M820" t="b">
        <v>1</v>
      </c>
    </row>
    <row r="821" spans="1:13" x14ac:dyDescent="0.35">
      <c r="A821" t="s">
        <v>34</v>
      </c>
      <c r="B821" t="s">
        <v>35</v>
      </c>
      <c r="C821">
        <v>2013</v>
      </c>
      <c r="D821" t="s">
        <v>44</v>
      </c>
      <c r="E821" t="s">
        <v>23</v>
      </c>
      <c r="F821" t="s">
        <v>30</v>
      </c>
      <c r="G821">
        <v>4.5</v>
      </c>
      <c r="H821" t="s">
        <v>18</v>
      </c>
      <c r="I821" t="s">
        <v>19</v>
      </c>
      <c r="J821">
        <v>600</v>
      </c>
      <c r="K821" t="s">
        <v>20</v>
      </c>
      <c r="L821">
        <v>0</v>
      </c>
      <c r="M821" t="b">
        <v>1</v>
      </c>
    </row>
    <row r="822" spans="1:13" x14ac:dyDescent="0.35">
      <c r="A822" t="s">
        <v>73</v>
      </c>
      <c r="B822">
        <v>6</v>
      </c>
      <c r="C822">
        <v>2019</v>
      </c>
      <c r="D822" t="s">
        <v>15</v>
      </c>
      <c r="E822" t="s">
        <v>23</v>
      </c>
      <c r="F822" t="s">
        <v>30</v>
      </c>
      <c r="G822">
        <v>2.5</v>
      </c>
      <c r="H822" t="s">
        <v>18</v>
      </c>
      <c r="I822" t="s">
        <v>19</v>
      </c>
      <c r="J822">
        <v>92000</v>
      </c>
      <c r="K822" t="s">
        <v>59</v>
      </c>
      <c r="L822">
        <v>70000</v>
      </c>
      <c r="M822" t="b">
        <v>0</v>
      </c>
    </row>
    <row r="823" spans="1:13" x14ac:dyDescent="0.35">
      <c r="A823" t="s">
        <v>34</v>
      </c>
      <c r="B823" t="s">
        <v>51</v>
      </c>
      <c r="C823">
        <v>2014</v>
      </c>
      <c r="D823" t="s">
        <v>15</v>
      </c>
      <c r="E823" t="s">
        <v>23</v>
      </c>
      <c r="F823" t="s">
        <v>26</v>
      </c>
      <c r="G823">
        <v>2</v>
      </c>
      <c r="H823" t="s">
        <v>18</v>
      </c>
      <c r="I823" t="s">
        <v>68</v>
      </c>
      <c r="J823">
        <v>276</v>
      </c>
      <c r="K823" t="s">
        <v>20</v>
      </c>
      <c r="L823">
        <v>23900</v>
      </c>
      <c r="M823" t="b">
        <v>0</v>
      </c>
    </row>
    <row r="824" spans="1:13" x14ac:dyDescent="0.35">
      <c r="A824" t="s">
        <v>34</v>
      </c>
      <c r="B824" t="s">
        <v>123</v>
      </c>
      <c r="C824">
        <v>2021</v>
      </c>
      <c r="D824" t="s">
        <v>15</v>
      </c>
      <c r="E824" t="s">
        <v>23</v>
      </c>
      <c r="F824" t="s">
        <v>26</v>
      </c>
      <c r="G824">
        <v>1</v>
      </c>
      <c r="H824" t="s">
        <v>18</v>
      </c>
      <c r="I824" t="s">
        <v>19</v>
      </c>
      <c r="J824">
        <v>4000</v>
      </c>
      <c r="K824" t="s">
        <v>20</v>
      </c>
      <c r="L824">
        <v>0</v>
      </c>
      <c r="M824" t="b">
        <v>1</v>
      </c>
    </row>
    <row r="825" spans="1:13" x14ac:dyDescent="0.35">
      <c r="A825" t="s">
        <v>21</v>
      </c>
      <c r="B825" t="s">
        <v>237</v>
      </c>
      <c r="C825">
        <v>2006</v>
      </c>
      <c r="D825" t="s">
        <v>15</v>
      </c>
      <c r="E825" t="s">
        <v>102</v>
      </c>
      <c r="F825" t="s">
        <v>30</v>
      </c>
      <c r="G825">
        <v>3.5</v>
      </c>
      <c r="H825" t="s">
        <v>18</v>
      </c>
      <c r="I825" t="s">
        <v>19</v>
      </c>
      <c r="J825">
        <v>300000</v>
      </c>
      <c r="K825" t="s">
        <v>20</v>
      </c>
      <c r="L825">
        <v>13000</v>
      </c>
      <c r="M825" t="b">
        <v>0</v>
      </c>
    </row>
    <row r="826" spans="1:13" x14ac:dyDescent="0.35">
      <c r="A826" t="s">
        <v>172</v>
      </c>
      <c r="B826" t="s">
        <v>249</v>
      </c>
      <c r="C826">
        <v>2020</v>
      </c>
      <c r="D826" t="s">
        <v>15</v>
      </c>
      <c r="E826" t="s">
        <v>102</v>
      </c>
      <c r="F826" t="s">
        <v>17</v>
      </c>
      <c r="G826">
        <v>1.5</v>
      </c>
      <c r="H826" t="s">
        <v>18</v>
      </c>
      <c r="I826" t="s">
        <v>19</v>
      </c>
      <c r="J826">
        <v>15000</v>
      </c>
      <c r="K826" t="s">
        <v>59</v>
      </c>
      <c r="L826">
        <v>49000</v>
      </c>
      <c r="M826" t="b">
        <v>0</v>
      </c>
    </row>
    <row r="827" spans="1:13" x14ac:dyDescent="0.35">
      <c r="A827" t="s">
        <v>76</v>
      </c>
      <c r="B827" t="s">
        <v>183</v>
      </c>
      <c r="C827">
        <v>2014</v>
      </c>
      <c r="D827" t="s">
        <v>44</v>
      </c>
      <c r="E827" t="s">
        <v>102</v>
      </c>
      <c r="F827" t="s">
        <v>26</v>
      </c>
      <c r="G827">
        <v>1.6</v>
      </c>
      <c r="H827" t="s">
        <v>18</v>
      </c>
      <c r="I827" t="s">
        <v>19</v>
      </c>
      <c r="J827">
        <v>98000</v>
      </c>
      <c r="K827" t="s">
        <v>211</v>
      </c>
      <c r="L827">
        <v>23000</v>
      </c>
      <c r="M827" t="b">
        <v>0</v>
      </c>
    </row>
    <row r="828" spans="1:13" x14ac:dyDescent="0.35">
      <c r="A828" t="s">
        <v>181</v>
      </c>
      <c r="B828" t="s">
        <v>250</v>
      </c>
      <c r="C828">
        <v>2011</v>
      </c>
      <c r="D828" t="s">
        <v>15</v>
      </c>
      <c r="E828" t="s">
        <v>25</v>
      </c>
      <c r="F828" t="s">
        <v>30</v>
      </c>
      <c r="G828">
        <v>1.5</v>
      </c>
      <c r="H828" t="s">
        <v>18</v>
      </c>
      <c r="I828" t="s">
        <v>19</v>
      </c>
      <c r="J828">
        <v>170000</v>
      </c>
      <c r="K828" t="s">
        <v>20</v>
      </c>
      <c r="L828">
        <v>0</v>
      </c>
      <c r="M828" t="b">
        <v>1</v>
      </c>
    </row>
    <row r="829" spans="1:13" x14ac:dyDescent="0.35">
      <c r="A829" t="s">
        <v>21</v>
      </c>
      <c r="B829" t="s">
        <v>22</v>
      </c>
      <c r="C829">
        <v>2016</v>
      </c>
      <c r="D829" t="s">
        <v>15</v>
      </c>
      <c r="E829" t="s">
        <v>23</v>
      </c>
      <c r="F829" t="s">
        <v>30</v>
      </c>
      <c r="G829">
        <v>5.6</v>
      </c>
      <c r="H829" t="s">
        <v>18</v>
      </c>
      <c r="I829" t="s">
        <v>19</v>
      </c>
      <c r="J829">
        <v>145000</v>
      </c>
      <c r="K829" t="s">
        <v>59</v>
      </c>
      <c r="L829">
        <v>128000</v>
      </c>
      <c r="M829" t="b">
        <v>0</v>
      </c>
    </row>
    <row r="830" spans="1:13" x14ac:dyDescent="0.35">
      <c r="A830" t="s">
        <v>34</v>
      </c>
      <c r="B830" t="s">
        <v>35</v>
      </c>
      <c r="C830">
        <v>2002</v>
      </c>
      <c r="D830" t="s">
        <v>15</v>
      </c>
      <c r="E830" t="s">
        <v>38</v>
      </c>
      <c r="F830" t="s">
        <v>26</v>
      </c>
      <c r="G830">
        <v>2.5</v>
      </c>
      <c r="H830" t="s">
        <v>18</v>
      </c>
      <c r="I830" t="s">
        <v>19</v>
      </c>
      <c r="J830">
        <v>330</v>
      </c>
      <c r="K830" t="s">
        <v>20</v>
      </c>
      <c r="L830">
        <v>0</v>
      </c>
      <c r="M830" t="b">
        <v>1</v>
      </c>
    </row>
    <row r="831" spans="1:13" x14ac:dyDescent="0.35">
      <c r="A831" t="s">
        <v>27</v>
      </c>
      <c r="B831" t="s">
        <v>28</v>
      </c>
      <c r="C831">
        <v>2020</v>
      </c>
      <c r="D831" t="s">
        <v>15</v>
      </c>
      <c r="E831" t="s">
        <v>25</v>
      </c>
      <c r="F831" t="s">
        <v>30</v>
      </c>
      <c r="G831">
        <v>2</v>
      </c>
      <c r="H831" t="s">
        <v>18</v>
      </c>
      <c r="I831" t="s">
        <v>19</v>
      </c>
      <c r="J831">
        <v>47000</v>
      </c>
      <c r="K831" t="s">
        <v>20</v>
      </c>
      <c r="L831">
        <v>1221</v>
      </c>
      <c r="M831" t="b">
        <v>0</v>
      </c>
    </row>
    <row r="832" spans="1:13" x14ac:dyDescent="0.35">
      <c r="A832" t="s">
        <v>34</v>
      </c>
      <c r="B832" t="s">
        <v>161</v>
      </c>
      <c r="C832">
        <v>2013</v>
      </c>
      <c r="D832" t="s">
        <v>15</v>
      </c>
      <c r="E832" t="s">
        <v>23</v>
      </c>
      <c r="F832" t="s">
        <v>30</v>
      </c>
      <c r="G832">
        <v>5.7</v>
      </c>
      <c r="H832" t="s">
        <v>18</v>
      </c>
      <c r="I832" t="s">
        <v>19</v>
      </c>
      <c r="J832">
        <v>235000</v>
      </c>
      <c r="K832" t="s">
        <v>155</v>
      </c>
      <c r="L832">
        <v>85000</v>
      </c>
      <c r="M832" t="b">
        <v>0</v>
      </c>
    </row>
    <row r="833" spans="1:13" x14ac:dyDescent="0.35">
      <c r="A833" t="s">
        <v>82</v>
      </c>
      <c r="B833" t="s">
        <v>164</v>
      </c>
      <c r="C833">
        <v>2016</v>
      </c>
      <c r="D833" t="s">
        <v>15</v>
      </c>
      <c r="E833" t="s">
        <v>25</v>
      </c>
      <c r="F833" t="s">
        <v>30</v>
      </c>
      <c r="G833">
        <v>2</v>
      </c>
      <c r="H833" t="s">
        <v>18</v>
      </c>
      <c r="I833" t="s">
        <v>19</v>
      </c>
      <c r="J833">
        <v>180000</v>
      </c>
      <c r="K833" t="s">
        <v>155</v>
      </c>
      <c r="L833">
        <v>0</v>
      </c>
      <c r="M833" t="b">
        <v>1</v>
      </c>
    </row>
    <row r="834" spans="1:13" x14ac:dyDescent="0.35">
      <c r="A834" t="s">
        <v>21</v>
      </c>
      <c r="B834" t="s">
        <v>24</v>
      </c>
      <c r="C834">
        <v>2000</v>
      </c>
      <c r="D834" t="s">
        <v>44</v>
      </c>
      <c r="E834" t="s">
        <v>196</v>
      </c>
      <c r="F834" t="s">
        <v>26</v>
      </c>
      <c r="G834">
        <v>1.3</v>
      </c>
      <c r="H834" t="s">
        <v>18</v>
      </c>
      <c r="I834" t="s">
        <v>68</v>
      </c>
      <c r="J834">
        <v>120000</v>
      </c>
      <c r="K834" t="s">
        <v>59</v>
      </c>
      <c r="L834">
        <v>7000</v>
      </c>
      <c r="M834" t="b">
        <v>0</v>
      </c>
    </row>
    <row r="835" spans="1:13" x14ac:dyDescent="0.35">
      <c r="A835" t="s">
        <v>36</v>
      </c>
      <c r="B835" t="s">
        <v>146</v>
      </c>
      <c r="C835">
        <v>2017</v>
      </c>
      <c r="D835" t="s">
        <v>15</v>
      </c>
      <c r="E835" t="s">
        <v>25</v>
      </c>
      <c r="F835" t="s">
        <v>17</v>
      </c>
      <c r="G835">
        <v>5.3</v>
      </c>
      <c r="H835" t="s">
        <v>18</v>
      </c>
      <c r="I835" t="s">
        <v>19</v>
      </c>
      <c r="J835">
        <v>245000</v>
      </c>
      <c r="K835" t="s">
        <v>45</v>
      </c>
      <c r="L835">
        <v>0</v>
      </c>
      <c r="M835" t="b">
        <v>1</v>
      </c>
    </row>
    <row r="836" spans="1:13" x14ac:dyDescent="0.35">
      <c r="A836" t="s">
        <v>76</v>
      </c>
      <c r="B836" t="s">
        <v>112</v>
      </c>
      <c r="C836">
        <v>2019</v>
      </c>
      <c r="D836" t="s">
        <v>15</v>
      </c>
      <c r="E836" t="s">
        <v>25</v>
      </c>
      <c r="F836" t="s">
        <v>26</v>
      </c>
      <c r="G836">
        <v>2</v>
      </c>
      <c r="H836" t="s">
        <v>18</v>
      </c>
      <c r="I836" t="s">
        <v>19</v>
      </c>
      <c r="J836">
        <v>34000</v>
      </c>
      <c r="K836" t="s">
        <v>59</v>
      </c>
      <c r="L836">
        <v>85000</v>
      </c>
      <c r="M836" t="b">
        <v>0</v>
      </c>
    </row>
    <row r="837" spans="1:13" x14ac:dyDescent="0.35">
      <c r="A837" t="s">
        <v>36</v>
      </c>
      <c r="B837" t="s">
        <v>146</v>
      </c>
      <c r="C837">
        <v>2020</v>
      </c>
      <c r="D837" t="s">
        <v>15</v>
      </c>
      <c r="E837" t="s">
        <v>29</v>
      </c>
      <c r="F837" t="s">
        <v>30</v>
      </c>
      <c r="G837">
        <v>5.3</v>
      </c>
      <c r="H837" t="s">
        <v>18</v>
      </c>
      <c r="I837" t="s">
        <v>19</v>
      </c>
      <c r="J837">
        <v>91000</v>
      </c>
      <c r="K837" t="s">
        <v>59</v>
      </c>
      <c r="L837">
        <v>135000</v>
      </c>
      <c r="M837" t="b">
        <v>0</v>
      </c>
    </row>
    <row r="838" spans="1:13" x14ac:dyDescent="0.35">
      <c r="A838" t="s">
        <v>36</v>
      </c>
      <c r="B838" t="s">
        <v>37</v>
      </c>
      <c r="C838">
        <v>2005</v>
      </c>
      <c r="D838" t="s">
        <v>15</v>
      </c>
      <c r="E838" t="s">
        <v>29</v>
      </c>
      <c r="F838" t="s">
        <v>17</v>
      </c>
      <c r="G838">
        <v>6</v>
      </c>
      <c r="H838" t="s">
        <v>18</v>
      </c>
      <c r="I838" t="s">
        <v>19</v>
      </c>
      <c r="J838">
        <v>600000</v>
      </c>
      <c r="K838" t="s">
        <v>20</v>
      </c>
      <c r="L838">
        <v>15500</v>
      </c>
      <c r="M838" t="b">
        <v>0</v>
      </c>
    </row>
    <row r="839" spans="1:13" x14ac:dyDescent="0.35">
      <c r="A839" t="s">
        <v>27</v>
      </c>
      <c r="B839" t="s">
        <v>88</v>
      </c>
      <c r="C839">
        <v>2018</v>
      </c>
      <c r="D839" t="s">
        <v>15</v>
      </c>
      <c r="E839" t="s">
        <v>23</v>
      </c>
      <c r="F839" t="s">
        <v>26</v>
      </c>
      <c r="G839">
        <v>1.4</v>
      </c>
      <c r="H839" t="s">
        <v>18</v>
      </c>
      <c r="I839" t="s">
        <v>19</v>
      </c>
      <c r="J839">
        <v>55893</v>
      </c>
      <c r="K839" t="s">
        <v>20</v>
      </c>
      <c r="L839">
        <v>40500</v>
      </c>
      <c r="M839" t="b">
        <v>0</v>
      </c>
    </row>
    <row r="840" spans="1:13" x14ac:dyDescent="0.35">
      <c r="A840" t="s">
        <v>27</v>
      </c>
      <c r="B840" t="s">
        <v>28</v>
      </c>
      <c r="C840">
        <v>2018</v>
      </c>
      <c r="D840" t="s">
        <v>15</v>
      </c>
      <c r="E840" t="s">
        <v>23</v>
      </c>
      <c r="F840" t="s">
        <v>26</v>
      </c>
      <c r="G840">
        <v>1.6</v>
      </c>
      <c r="H840" t="s">
        <v>18</v>
      </c>
      <c r="I840" t="s">
        <v>19</v>
      </c>
      <c r="J840">
        <v>120377</v>
      </c>
      <c r="K840" t="s">
        <v>20</v>
      </c>
      <c r="L840">
        <v>42000</v>
      </c>
      <c r="M840" t="b">
        <v>0</v>
      </c>
    </row>
    <row r="841" spans="1:13" x14ac:dyDescent="0.35">
      <c r="A841" t="s">
        <v>27</v>
      </c>
      <c r="B841" t="s">
        <v>88</v>
      </c>
      <c r="C841">
        <v>2020</v>
      </c>
      <c r="D841" t="s">
        <v>15</v>
      </c>
      <c r="E841" t="s">
        <v>25</v>
      </c>
      <c r="F841" t="s">
        <v>26</v>
      </c>
      <c r="G841">
        <v>1.4</v>
      </c>
      <c r="H841" t="s">
        <v>18</v>
      </c>
      <c r="I841" t="s">
        <v>19</v>
      </c>
      <c r="J841">
        <v>19717</v>
      </c>
      <c r="K841" t="s">
        <v>20</v>
      </c>
      <c r="L841">
        <v>41500</v>
      </c>
      <c r="M841" t="b">
        <v>0</v>
      </c>
    </row>
    <row r="842" spans="1:13" x14ac:dyDescent="0.35">
      <c r="A842" t="s">
        <v>134</v>
      </c>
      <c r="B842" t="s">
        <v>251</v>
      </c>
      <c r="C842">
        <v>2017</v>
      </c>
      <c r="D842" t="s">
        <v>15</v>
      </c>
      <c r="E842" t="s">
        <v>29</v>
      </c>
      <c r="F842" t="s">
        <v>26</v>
      </c>
      <c r="G842">
        <v>2</v>
      </c>
      <c r="H842" t="s">
        <v>18</v>
      </c>
      <c r="I842" t="s">
        <v>19</v>
      </c>
      <c r="J842">
        <v>80151</v>
      </c>
      <c r="K842" t="s">
        <v>20</v>
      </c>
      <c r="L842">
        <v>41500</v>
      </c>
      <c r="M842" t="b">
        <v>0</v>
      </c>
    </row>
    <row r="843" spans="1:13" x14ac:dyDescent="0.35">
      <c r="A843" t="s">
        <v>39</v>
      </c>
      <c r="B843" t="s">
        <v>131</v>
      </c>
      <c r="C843">
        <v>2009</v>
      </c>
      <c r="D843" t="s">
        <v>47</v>
      </c>
      <c r="E843" t="s">
        <v>25</v>
      </c>
      <c r="F843" t="s">
        <v>30</v>
      </c>
      <c r="G843">
        <v>6</v>
      </c>
      <c r="H843" t="s">
        <v>18</v>
      </c>
      <c r="I843" t="s">
        <v>19</v>
      </c>
      <c r="J843">
        <v>406120</v>
      </c>
      <c r="K843" t="s">
        <v>42</v>
      </c>
      <c r="L843">
        <v>0</v>
      </c>
      <c r="M843" t="b">
        <v>1</v>
      </c>
    </row>
    <row r="844" spans="1:13" x14ac:dyDescent="0.35">
      <c r="A844" t="s">
        <v>48</v>
      </c>
      <c r="B844" t="s">
        <v>252</v>
      </c>
      <c r="C844">
        <v>1998</v>
      </c>
      <c r="D844" t="s">
        <v>47</v>
      </c>
      <c r="E844" t="s">
        <v>16</v>
      </c>
      <c r="F844" t="s">
        <v>17</v>
      </c>
      <c r="G844">
        <v>5</v>
      </c>
      <c r="H844" t="s">
        <v>18</v>
      </c>
      <c r="I844" t="s">
        <v>19</v>
      </c>
      <c r="J844">
        <v>50000</v>
      </c>
      <c r="K844" t="s">
        <v>20</v>
      </c>
      <c r="L844">
        <v>0</v>
      </c>
      <c r="M844" t="b">
        <v>1</v>
      </c>
    </row>
    <row r="845" spans="1:13" x14ac:dyDescent="0.35">
      <c r="A845" t="s">
        <v>34</v>
      </c>
      <c r="B845" t="s">
        <v>43</v>
      </c>
      <c r="C845">
        <v>2002</v>
      </c>
      <c r="D845" t="s">
        <v>15</v>
      </c>
      <c r="E845" t="s">
        <v>29</v>
      </c>
      <c r="F845" t="s">
        <v>17</v>
      </c>
      <c r="G845">
        <v>1</v>
      </c>
      <c r="H845" t="s">
        <v>18</v>
      </c>
      <c r="I845" t="s">
        <v>68</v>
      </c>
      <c r="J845">
        <v>200</v>
      </c>
      <c r="K845" t="s">
        <v>42</v>
      </c>
      <c r="L845">
        <v>0</v>
      </c>
      <c r="M845" t="b">
        <v>1</v>
      </c>
    </row>
    <row r="846" spans="1:13" x14ac:dyDescent="0.35">
      <c r="A846" t="s">
        <v>34</v>
      </c>
      <c r="B846" t="s">
        <v>123</v>
      </c>
      <c r="C846">
        <v>2017</v>
      </c>
      <c r="D846" t="s">
        <v>44</v>
      </c>
      <c r="E846" t="s">
        <v>23</v>
      </c>
      <c r="F846" t="s">
        <v>30</v>
      </c>
      <c r="G846">
        <v>2.7</v>
      </c>
      <c r="H846" t="s">
        <v>18</v>
      </c>
      <c r="I846" t="s">
        <v>68</v>
      </c>
      <c r="J846">
        <v>83000</v>
      </c>
      <c r="K846" t="s">
        <v>253</v>
      </c>
      <c r="L846">
        <v>76000</v>
      </c>
      <c r="M846" t="b">
        <v>0</v>
      </c>
    </row>
    <row r="847" spans="1:13" x14ac:dyDescent="0.35">
      <c r="A847" t="s">
        <v>27</v>
      </c>
      <c r="B847" t="s">
        <v>89</v>
      </c>
      <c r="C847">
        <v>2018</v>
      </c>
      <c r="D847" t="s">
        <v>15</v>
      </c>
      <c r="E847" t="s">
        <v>38</v>
      </c>
      <c r="F847" t="s">
        <v>26</v>
      </c>
      <c r="G847">
        <v>2.4</v>
      </c>
      <c r="H847" t="s">
        <v>18</v>
      </c>
      <c r="I847" t="s">
        <v>19</v>
      </c>
      <c r="J847">
        <v>200000</v>
      </c>
      <c r="K847" t="s">
        <v>111</v>
      </c>
      <c r="L847">
        <v>1342</v>
      </c>
      <c r="M847" t="b">
        <v>0</v>
      </c>
    </row>
    <row r="848" spans="1:13" x14ac:dyDescent="0.35">
      <c r="A848" t="s">
        <v>82</v>
      </c>
      <c r="B848" t="s">
        <v>164</v>
      </c>
      <c r="C848">
        <v>2014</v>
      </c>
      <c r="D848" t="s">
        <v>15</v>
      </c>
      <c r="E848" t="s">
        <v>29</v>
      </c>
      <c r="F848" t="s">
        <v>17</v>
      </c>
      <c r="G848">
        <v>2.4</v>
      </c>
      <c r="H848" t="s">
        <v>18</v>
      </c>
      <c r="I848" t="s">
        <v>19</v>
      </c>
      <c r="J848">
        <v>140000</v>
      </c>
      <c r="K848" t="s">
        <v>45</v>
      </c>
      <c r="L848">
        <v>45000</v>
      </c>
      <c r="M848" t="b">
        <v>0</v>
      </c>
    </row>
    <row r="849" spans="1:13" x14ac:dyDescent="0.35">
      <c r="A849" t="s">
        <v>34</v>
      </c>
      <c r="B849" t="s">
        <v>163</v>
      </c>
      <c r="C849">
        <v>1996</v>
      </c>
      <c r="D849" t="s">
        <v>15</v>
      </c>
      <c r="E849" t="s">
        <v>23</v>
      </c>
      <c r="F849" t="s">
        <v>26</v>
      </c>
      <c r="G849">
        <v>2.4</v>
      </c>
      <c r="H849" t="s">
        <v>18</v>
      </c>
      <c r="I849" t="s">
        <v>68</v>
      </c>
      <c r="J849">
        <v>300000</v>
      </c>
      <c r="K849" t="s">
        <v>170</v>
      </c>
      <c r="L849">
        <v>0</v>
      </c>
      <c r="M849" t="b">
        <v>1</v>
      </c>
    </row>
    <row r="850" spans="1:13" x14ac:dyDescent="0.35">
      <c r="A850" t="s">
        <v>181</v>
      </c>
      <c r="B850" t="s">
        <v>199</v>
      </c>
      <c r="C850">
        <v>2016</v>
      </c>
      <c r="D850" t="s">
        <v>44</v>
      </c>
      <c r="E850" t="s">
        <v>29</v>
      </c>
      <c r="F850" t="s">
        <v>17</v>
      </c>
      <c r="G850">
        <v>3.8</v>
      </c>
      <c r="H850" t="s">
        <v>18</v>
      </c>
      <c r="I850" t="s">
        <v>19</v>
      </c>
      <c r="J850">
        <v>205000</v>
      </c>
      <c r="K850" t="s">
        <v>20</v>
      </c>
      <c r="L850">
        <v>60000</v>
      </c>
      <c r="M850" t="b">
        <v>0</v>
      </c>
    </row>
    <row r="851" spans="1:13" x14ac:dyDescent="0.35">
      <c r="A851" t="s">
        <v>48</v>
      </c>
      <c r="B851" t="s">
        <v>244</v>
      </c>
      <c r="C851">
        <v>1991</v>
      </c>
      <c r="D851" t="s">
        <v>47</v>
      </c>
      <c r="E851" t="s">
        <v>16</v>
      </c>
      <c r="F851" t="s">
        <v>17</v>
      </c>
      <c r="G851">
        <v>5.5</v>
      </c>
      <c r="H851" t="s">
        <v>18</v>
      </c>
      <c r="I851" t="s">
        <v>19</v>
      </c>
      <c r="J851">
        <v>160000</v>
      </c>
      <c r="K851" t="s">
        <v>20</v>
      </c>
      <c r="L851">
        <v>0</v>
      </c>
      <c r="M851" t="b">
        <v>1</v>
      </c>
    </row>
    <row r="852" spans="1:13" x14ac:dyDescent="0.35">
      <c r="A852" t="s">
        <v>27</v>
      </c>
      <c r="B852" t="s">
        <v>28</v>
      </c>
      <c r="C852">
        <v>2017</v>
      </c>
      <c r="D852" t="s">
        <v>44</v>
      </c>
      <c r="E852" t="s">
        <v>16</v>
      </c>
      <c r="F852" t="s">
        <v>30</v>
      </c>
      <c r="G852">
        <v>2</v>
      </c>
      <c r="H852" t="s">
        <v>18</v>
      </c>
      <c r="I852" t="s">
        <v>19</v>
      </c>
      <c r="J852">
        <v>51000</v>
      </c>
      <c r="K852" t="s">
        <v>42</v>
      </c>
      <c r="L852">
        <v>42000</v>
      </c>
      <c r="M852" t="b">
        <v>0</v>
      </c>
    </row>
    <row r="853" spans="1:13" x14ac:dyDescent="0.35">
      <c r="A853" t="s">
        <v>60</v>
      </c>
      <c r="B853" t="s">
        <v>80</v>
      </c>
      <c r="C853">
        <v>2009</v>
      </c>
      <c r="D853" t="s">
        <v>15</v>
      </c>
      <c r="E853" t="s">
        <v>23</v>
      </c>
      <c r="F853" t="s">
        <v>17</v>
      </c>
      <c r="G853">
        <v>6</v>
      </c>
      <c r="H853" t="s">
        <v>18</v>
      </c>
      <c r="I853" t="s">
        <v>19</v>
      </c>
      <c r="J853">
        <v>248000</v>
      </c>
      <c r="K853" t="s">
        <v>64</v>
      </c>
      <c r="L853">
        <v>0</v>
      </c>
      <c r="M853" t="b">
        <v>1</v>
      </c>
    </row>
    <row r="854" spans="1:13" x14ac:dyDescent="0.35">
      <c r="A854" t="s">
        <v>27</v>
      </c>
      <c r="B854" t="s">
        <v>89</v>
      </c>
      <c r="C854">
        <v>2018</v>
      </c>
      <c r="D854" t="s">
        <v>15</v>
      </c>
      <c r="E854" t="s">
        <v>94</v>
      </c>
      <c r="F854" t="s">
        <v>26</v>
      </c>
      <c r="G854">
        <v>2.4</v>
      </c>
      <c r="H854" t="s">
        <v>18</v>
      </c>
      <c r="I854" t="s">
        <v>19</v>
      </c>
      <c r="J854">
        <v>152000</v>
      </c>
      <c r="K854" t="s">
        <v>54</v>
      </c>
      <c r="L854">
        <v>1312</v>
      </c>
      <c r="M854" t="b">
        <v>0</v>
      </c>
    </row>
    <row r="855" spans="1:13" x14ac:dyDescent="0.35">
      <c r="A855" t="s">
        <v>21</v>
      </c>
      <c r="B855" t="s">
        <v>22</v>
      </c>
      <c r="C855">
        <v>2016</v>
      </c>
      <c r="D855" t="s">
        <v>15</v>
      </c>
      <c r="E855" t="s">
        <v>23</v>
      </c>
      <c r="F855" t="s">
        <v>17</v>
      </c>
      <c r="G855">
        <v>4</v>
      </c>
      <c r="H855" t="s">
        <v>18</v>
      </c>
      <c r="I855" t="s">
        <v>19</v>
      </c>
      <c r="J855">
        <v>196</v>
      </c>
      <c r="K855" t="s">
        <v>254</v>
      </c>
      <c r="L855">
        <v>0</v>
      </c>
      <c r="M855" t="b">
        <v>1</v>
      </c>
    </row>
    <row r="856" spans="1:13" x14ac:dyDescent="0.35">
      <c r="A856" t="s">
        <v>174</v>
      </c>
      <c r="B856" t="s">
        <v>175</v>
      </c>
      <c r="C856">
        <v>2012</v>
      </c>
      <c r="D856" t="s">
        <v>15</v>
      </c>
      <c r="E856" t="s">
        <v>25</v>
      </c>
      <c r="F856" t="s">
        <v>30</v>
      </c>
      <c r="G856">
        <v>2</v>
      </c>
      <c r="H856" t="s">
        <v>18</v>
      </c>
      <c r="I856" t="s">
        <v>19</v>
      </c>
      <c r="J856">
        <v>100000</v>
      </c>
      <c r="K856" t="s">
        <v>42</v>
      </c>
      <c r="L856">
        <v>0</v>
      </c>
      <c r="M856" t="b">
        <v>1</v>
      </c>
    </row>
    <row r="857" spans="1:13" x14ac:dyDescent="0.35">
      <c r="A857" t="s">
        <v>76</v>
      </c>
      <c r="B857" t="s">
        <v>240</v>
      </c>
      <c r="C857">
        <v>2002</v>
      </c>
      <c r="D857" t="s">
        <v>15</v>
      </c>
      <c r="E857" t="s">
        <v>196</v>
      </c>
      <c r="F857" t="s">
        <v>26</v>
      </c>
      <c r="G857">
        <v>4.5999999999999996</v>
      </c>
      <c r="H857" t="s">
        <v>18</v>
      </c>
      <c r="I857" t="s">
        <v>19</v>
      </c>
      <c r="J857">
        <v>368000</v>
      </c>
      <c r="K857" t="s">
        <v>111</v>
      </c>
      <c r="L857">
        <v>10000</v>
      </c>
      <c r="M857" t="b">
        <v>0</v>
      </c>
    </row>
    <row r="858" spans="1:13" x14ac:dyDescent="0.35">
      <c r="A858" t="s">
        <v>34</v>
      </c>
      <c r="B858" t="s">
        <v>123</v>
      </c>
      <c r="C858">
        <v>2014</v>
      </c>
      <c r="D858" t="s">
        <v>15</v>
      </c>
      <c r="E858" t="s">
        <v>23</v>
      </c>
      <c r="F858" t="s">
        <v>26</v>
      </c>
      <c r="G858">
        <v>1</v>
      </c>
      <c r="H858" t="s">
        <v>18</v>
      </c>
      <c r="I858" t="s">
        <v>68</v>
      </c>
      <c r="J858">
        <v>160</v>
      </c>
      <c r="K858" t="s">
        <v>70</v>
      </c>
      <c r="L858">
        <v>50000</v>
      </c>
      <c r="M858" t="b">
        <v>0</v>
      </c>
    </row>
    <row r="859" spans="1:13" x14ac:dyDescent="0.35">
      <c r="A859" t="s">
        <v>34</v>
      </c>
      <c r="B859" t="s">
        <v>145</v>
      </c>
      <c r="C859">
        <v>2014</v>
      </c>
      <c r="D859" t="s">
        <v>15</v>
      </c>
      <c r="E859" t="s">
        <v>102</v>
      </c>
      <c r="F859" t="s">
        <v>26</v>
      </c>
      <c r="G859">
        <v>2.7</v>
      </c>
      <c r="H859" t="s">
        <v>18</v>
      </c>
      <c r="I859" t="s">
        <v>19</v>
      </c>
      <c r="J859">
        <v>123000</v>
      </c>
      <c r="K859" t="s">
        <v>45</v>
      </c>
      <c r="L859">
        <v>33000</v>
      </c>
      <c r="M859" t="b">
        <v>0</v>
      </c>
    </row>
    <row r="860" spans="1:13" x14ac:dyDescent="0.35">
      <c r="A860" t="s">
        <v>39</v>
      </c>
      <c r="B860" t="s">
        <v>115</v>
      </c>
      <c r="C860">
        <v>2017</v>
      </c>
      <c r="D860" t="s">
        <v>47</v>
      </c>
      <c r="E860" t="s">
        <v>29</v>
      </c>
      <c r="F860" t="s">
        <v>17</v>
      </c>
      <c r="G860">
        <v>5.3</v>
      </c>
      <c r="H860" t="s">
        <v>18</v>
      </c>
      <c r="I860" t="s">
        <v>19</v>
      </c>
      <c r="J860">
        <v>153000</v>
      </c>
      <c r="K860" t="s">
        <v>20</v>
      </c>
      <c r="L860">
        <v>162000</v>
      </c>
      <c r="M860" t="b">
        <v>0</v>
      </c>
    </row>
    <row r="861" spans="1:13" x14ac:dyDescent="0.35">
      <c r="A861" t="s">
        <v>27</v>
      </c>
      <c r="B861" t="s">
        <v>91</v>
      </c>
      <c r="C861">
        <v>2016</v>
      </c>
      <c r="D861" t="s">
        <v>15</v>
      </c>
      <c r="E861" t="s">
        <v>23</v>
      </c>
      <c r="F861" t="s">
        <v>26</v>
      </c>
      <c r="G861">
        <v>3.3</v>
      </c>
      <c r="H861" t="s">
        <v>18</v>
      </c>
      <c r="I861" t="s">
        <v>19</v>
      </c>
      <c r="J861">
        <v>199</v>
      </c>
      <c r="K861" t="s">
        <v>20</v>
      </c>
      <c r="L861">
        <v>1576</v>
      </c>
      <c r="M861" t="b">
        <v>0</v>
      </c>
    </row>
    <row r="862" spans="1:13" x14ac:dyDescent="0.35">
      <c r="A862" t="s">
        <v>27</v>
      </c>
      <c r="B862" t="s">
        <v>160</v>
      </c>
      <c r="C862">
        <v>2012</v>
      </c>
      <c r="D862" t="s">
        <v>15</v>
      </c>
      <c r="E862" t="s">
        <v>29</v>
      </c>
      <c r="F862" t="s">
        <v>17</v>
      </c>
      <c r="G862">
        <v>2.4</v>
      </c>
      <c r="H862" t="s">
        <v>18</v>
      </c>
      <c r="I862" t="s">
        <v>19</v>
      </c>
      <c r="J862">
        <v>240</v>
      </c>
      <c r="K862" t="s">
        <v>255</v>
      </c>
      <c r="L862">
        <v>25000</v>
      </c>
      <c r="M862" t="b">
        <v>0</v>
      </c>
    </row>
    <row r="863" spans="1:13" x14ac:dyDescent="0.35">
      <c r="A863" t="s">
        <v>76</v>
      </c>
      <c r="B863" t="s">
        <v>256</v>
      </c>
      <c r="C863">
        <v>2016</v>
      </c>
      <c r="D863" t="s">
        <v>47</v>
      </c>
      <c r="E863" t="s">
        <v>65</v>
      </c>
      <c r="F863" t="s">
        <v>30</v>
      </c>
      <c r="G863">
        <v>3.7</v>
      </c>
      <c r="H863" t="s">
        <v>18</v>
      </c>
      <c r="I863" t="s">
        <v>19</v>
      </c>
      <c r="J863">
        <v>79000</v>
      </c>
      <c r="K863" t="s">
        <v>20</v>
      </c>
      <c r="L863">
        <v>98000</v>
      </c>
      <c r="M863" t="b">
        <v>0</v>
      </c>
    </row>
    <row r="864" spans="1:13" x14ac:dyDescent="0.35">
      <c r="A864" t="s">
        <v>34</v>
      </c>
      <c r="B864" t="s">
        <v>124</v>
      </c>
      <c r="C864">
        <v>2020</v>
      </c>
      <c r="D864" t="s">
        <v>44</v>
      </c>
      <c r="E864" t="s">
        <v>23</v>
      </c>
      <c r="F864" t="s">
        <v>17</v>
      </c>
      <c r="G864">
        <v>4</v>
      </c>
      <c r="H864" t="s">
        <v>18</v>
      </c>
      <c r="I864" t="s">
        <v>19</v>
      </c>
      <c r="J864">
        <v>22300</v>
      </c>
      <c r="K864" t="s">
        <v>20</v>
      </c>
      <c r="L864">
        <v>132000</v>
      </c>
      <c r="M864" t="b">
        <v>0</v>
      </c>
    </row>
    <row r="865" spans="1:13" x14ac:dyDescent="0.35">
      <c r="A865" t="s">
        <v>27</v>
      </c>
      <c r="B865" t="s">
        <v>89</v>
      </c>
      <c r="C865">
        <v>2016</v>
      </c>
      <c r="D865" t="s">
        <v>15</v>
      </c>
      <c r="E865" t="s">
        <v>23</v>
      </c>
      <c r="F865" t="s">
        <v>26</v>
      </c>
      <c r="G865">
        <v>2.4</v>
      </c>
      <c r="H865" t="s">
        <v>18</v>
      </c>
      <c r="I865" t="s">
        <v>19</v>
      </c>
      <c r="J865">
        <v>10600</v>
      </c>
      <c r="K865" t="s">
        <v>64</v>
      </c>
      <c r="L865">
        <v>33000</v>
      </c>
      <c r="M865" t="b">
        <v>0</v>
      </c>
    </row>
    <row r="866" spans="1:13" x14ac:dyDescent="0.35">
      <c r="A866" t="s">
        <v>181</v>
      </c>
      <c r="B866" t="s">
        <v>199</v>
      </c>
      <c r="C866">
        <v>2012</v>
      </c>
      <c r="D866" t="s">
        <v>15</v>
      </c>
      <c r="E866" t="s">
        <v>23</v>
      </c>
      <c r="F866" t="s">
        <v>26</v>
      </c>
      <c r="G866">
        <v>3.8</v>
      </c>
      <c r="H866" t="s">
        <v>18</v>
      </c>
      <c r="I866" t="s">
        <v>19</v>
      </c>
      <c r="J866">
        <v>94484</v>
      </c>
      <c r="K866" t="s">
        <v>20</v>
      </c>
      <c r="L866">
        <v>41500</v>
      </c>
      <c r="M866" t="b">
        <v>0</v>
      </c>
    </row>
    <row r="867" spans="1:13" x14ac:dyDescent="0.35">
      <c r="A867" t="s">
        <v>181</v>
      </c>
      <c r="B867" t="s">
        <v>199</v>
      </c>
      <c r="C867">
        <v>2012</v>
      </c>
      <c r="D867" t="s">
        <v>15</v>
      </c>
      <c r="E867" t="s">
        <v>23</v>
      </c>
      <c r="F867" t="s">
        <v>26</v>
      </c>
      <c r="G867">
        <v>3.8</v>
      </c>
      <c r="H867" t="s">
        <v>18</v>
      </c>
      <c r="I867" t="s">
        <v>19</v>
      </c>
      <c r="J867">
        <v>86487</v>
      </c>
      <c r="K867" t="s">
        <v>20</v>
      </c>
      <c r="L867">
        <v>41500</v>
      </c>
      <c r="M867" t="b">
        <v>0</v>
      </c>
    </row>
    <row r="868" spans="1:13" x14ac:dyDescent="0.35">
      <c r="A868" t="s">
        <v>181</v>
      </c>
      <c r="B868" t="s">
        <v>199</v>
      </c>
      <c r="C868">
        <v>2012</v>
      </c>
      <c r="D868" t="s">
        <v>15</v>
      </c>
      <c r="E868" t="s">
        <v>23</v>
      </c>
      <c r="F868" t="s">
        <v>26</v>
      </c>
      <c r="G868">
        <v>3.8</v>
      </c>
      <c r="H868" t="s">
        <v>18</v>
      </c>
      <c r="I868" t="s">
        <v>19</v>
      </c>
      <c r="J868">
        <v>86213</v>
      </c>
      <c r="K868" t="s">
        <v>20</v>
      </c>
      <c r="L868">
        <v>41500</v>
      </c>
      <c r="M868" t="b">
        <v>0</v>
      </c>
    </row>
    <row r="869" spans="1:13" x14ac:dyDescent="0.35">
      <c r="A869" t="s">
        <v>181</v>
      </c>
      <c r="B869" t="s">
        <v>199</v>
      </c>
      <c r="C869">
        <v>2012</v>
      </c>
      <c r="D869" t="s">
        <v>15</v>
      </c>
      <c r="E869" t="s">
        <v>23</v>
      </c>
      <c r="F869" t="s">
        <v>26</v>
      </c>
      <c r="G869">
        <v>3.8</v>
      </c>
      <c r="H869" t="s">
        <v>18</v>
      </c>
      <c r="I869" t="s">
        <v>19</v>
      </c>
      <c r="J869">
        <v>88799</v>
      </c>
      <c r="K869" t="s">
        <v>20</v>
      </c>
      <c r="L869">
        <v>41500</v>
      </c>
      <c r="M869" t="b">
        <v>0</v>
      </c>
    </row>
    <row r="870" spans="1:13" x14ac:dyDescent="0.35">
      <c r="A870" t="s">
        <v>181</v>
      </c>
      <c r="B870" t="s">
        <v>199</v>
      </c>
      <c r="C870">
        <v>2016</v>
      </c>
      <c r="D870" t="s">
        <v>15</v>
      </c>
      <c r="E870" t="s">
        <v>23</v>
      </c>
      <c r="F870" t="s">
        <v>17</v>
      </c>
      <c r="G870">
        <v>3.8</v>
      </c>
      <c r="H870" t="s">
        <v>18</v>
      </c>
      <c r="I870" t="s">
        <v>19</v>
      </c>
      <c r="J870">
        <v>146000</v>
      </c>
      <c r="K870" t="s">
        <v>42</v>
      </c>
      <c r="L870">
        <v>63000</v>
      </c>
      <c r="M870" t="b">
        <v>0</v>
      </c>
    </row>
    <row r="871" spans="1:13" x14ac:dyDescent="0.35">
      <c r="A871" t="s">
        <v>141</v>
      </c>
      <c r="B871">
        <v>5008</v>
      </c>
      <c r="C871">
        <v>2012</v>
      </c>
      <c r="D871" t="s">
        <v>15</v>
      </c>
      <c r="E871" t="s">
        <v>65</v>
      </c>
      <c r="F871" t="s">
        <v>26</v>
      </c>
      <c r="G871">
        <v>1.6</v>
      </c>
      <c r="H871" t="s">
        <v>18</v>
      </c>
      <c r="I871" t="s">
        <v>19</v>
      </c>
      <c r="J871">
        <v>12000</v>
      </c>
      <c r="K871" t="s">
        <v>20</v>
      </c>
      <c r="L871">
        <v>27000</v>
      </c>
      <c r="M871" t="b">
        <v>0</v>
      </c>
    </row>
    <row r="872" spans="1:13" x14ac:dyDescent="0.35">
      <c r="A872" t="s">
        <v>73</v>
      </c>
      <c r="B872" t="s">
        <v>257</v>
      </c>
      <c r="C872">
        <v>2020</v>
      </c>
      <c r="D872" t="s">
        <v>15</v>
      </c>
      <c r="E872" t="s">
        <v>102</v>
      </c>
      <c r="F872" t="s">
        <v>26</v>
      </c>
      <c r="G872">
        <v>2</v>
      </c>
      <c r="H872" t="s">
        <v>18</v>
      </c>
      <c r="I872" t="s">
        <v>19</v>
      </c>
      <c r="J872">
        <v>14501</v>
      </c>
      <c r="K872" t="s">
        <v>20</v>
      </c>
      <c r="L872">
        <v>0</v>
      </c>
      <c r="M872" t="b">
        <v>1</v>
      </c>
    </row>
    <row r="873" spans="1:13" x14ac:dyDescent="0.35">
      <c r="A873" t="s">
        <v>27</v>
      </c>
      <c r="B873" t="s">
        <v>160</v>
      </c>
      <c r="C873">
        <v>2017</v>
      </c>
      <c r="D873" t="s">
        <v>15</v>
      </c>
      <c r="E873" t="s">
        <v>23</v>
      </c>
      <c r="F873" t="s">
        <v>26</v>
      </c>
      <c r="G873">
        <v>2</v>
      </c>
      <c r="H873" t="s">
        <v>18</v>
      </c>
      <c r="I873" t="s">
        <v>19</v>
      </c>
      <c r="J873">
        <v>209631</v>
      </c>
      <c r="K873" t="s">
        <v>20</v>
      </c>
      <c r="L873">
        <v>0</v>
      </c>
      <c r="M873" t="b">
        <v>1</v>
      </c>
    </row>
    <row r="874" spans="1:13" x14ac:dyDescent="0.35">
      <c r="A874" t="s">
        <v>21</v>
      </c>
      <c r="B874" t="s">
        <v>22</v>
      </c>
      <c r="C874">
        <v>2017</v>
      </c>
      <c r="D874" t="s">
        <v>15</v>
      </c>
      <c r="E874" t="s">
        <v>23</v>
      </c>
      <c r="F874" t="s">
        <v>17</v>
      </c>
      <c r="G874">
        <v>4</v>
      </c>
      <c r="H874" t="s">
        <v>18</v>
      </c>
      <c r="I874" t="s">
        <v>19</v>
      </c>
      <c r="J874">
        <v>31538</v>
      </c>
      <c r="K874" t="s">
        <v>20</v>
      </c>
      <c r="L874">
        <v>0</v>
      </c>
      <c r="M874" t="b">
        <v>1</v>
      </c>
    </row>
    <row r="875" spans="1:13" x14ac:dyDescent="0.35">
      <c r="A875" t="s">
        <v>34</v>
      </c>
      <c r="B875" t="s">
        <v>124</v>
      </c>
      <c r="C875">
        <v>2020</v>
      </c>
      <c r="D875" t="s">
        <v>15</v>
      </c>
      <c r="E875" t="s">
        <v>102</v>
      </c>
      <c r="F875" t="s">
        <v>17</v>
      </c>
      <c r="G875">
        <v>4</v>
      </c>
      <c r="H875" t="s">
        <v>18</v>
      </c>
      <c r="I875" t="s">
        <v>19</v>
      </c>
      <c r="J875">
        <v>49000</v>
      </c>
      <c r="K875" t="s">
        <v>20</v>
      </c>
      <c r="L875">
        <v>0</v>
      </c>
      <c r="M875" t="b">
        <v>1</v>
      </c>
    </row>
    <row r="876" spans="1:13" x14ac:dyDescent="0.35">
      <c r="A876" t="s">
        <v>85</v>
      </c>
      <c r="B876" t="s">
        <v>86</v>
      </c>
      <c r="C876">
        <v>2017</v>
      </c>
      <c r="D876" t="s">
        <v>15</v>
      </c>
      <c r="E876" t="s">
        <v>23</v>
      </c>
      <c r="F876" t="s">
        <v>17</v>
      </c>
      <c r="G876">
        <v>3.8</v>
      </c>
      <c r="H876" t="s">
        <v>18</v>
      </c>
      <c r="I876" t="s">
        <v>19</v>
      </c>
      <c r="J876">
        <v>87000</v>
      </c>
      <c r="K876" t="s">
        <v>20</v>
      </c>
      <c r="L876">
        <v>0</v>
      </c>
      <c r="M876" t="b">
        <v>1</v>
      </c>
    </row>
    <row r="877" spans="1:13" x14ac:dyDescent="0.35">
      <c r="A877" t="s">
        <v>174</v>
      </c>
      <c r="B877" t="s">
        <v>175</v>
      </c>
      <c r="C877">
        <v>2004</v>
      </c>
      <c r="D877" t="s">
        <v>15</v>
      </c>
      <c r="E877" t="s">
        <v>16</v>
      </c>
      <c r="F877" t="s">
        <v>17</v>
      </c>
      <c r="G877">
        <v>6.6</v>
      </c>
      <c r="H877" t="s">
        <v>18</v>
      </c>
      <c r="I877" t="s">
        <v>19</v>
      </c>
      <c r="J877">
        <v>70000</v>
      </c>
      <c r="K877" t="s">
        <v>20</v>
      </c>
      <c r="L877">
        <v>49000</v>
      </c>
      <c r="M877" t="b">
        <v>0</v>
      </c>
    </row>
    <row r="878" spans="1:13" x14ac:dyDescent="0.35">
      <c r="A878" t="s">
        <v>34</v>
      </c>
      <c r="B878" t="s">
        <v>124</v>
      </c>
      <c r="C878">
        <v>2017</v>
      </c>
      <c r="D878" t="s">
        <v>15</v>
      </c>
      <c r="E878" t="s">
        <v>16</v>
      </c>
      <c r="F878" t="s">
        <v>17</v>
      </c>
      <c r="G878">
        <v>4</v>
      </c>
      <c r="H878" t="s">
        <v>18</v>
      </c>
      <c r="I878" t="s">
        <v>19</v>
      </c>
      <c r="J878">
        <v>136000</v>
      </c>
      <c r="K878" t="s">
        <v>20</v>
      </c>
      <c r="L878">
        <v>0</v>
      </c>
      <c r="M878" t="b">
        <v>1</v>
      </c>
    </row>
    <row r="879" spans="1:13" x14ac:dyDescent="0.35">
      <c r="A879" t="s">
        <v>21</v>
      </c>
      <c r="B879" t="s">
        <v>237</v>
      </c>
      <c r="C879">
        <v>2019</v>
      </c>
      <c r="D879" t="s">
        <v>15</v>
      </c>
      <c r="E879" t="s">
        <v>29</v>
      </c>
      <c r="F879" t="s">
        <v>17</v>
      </c>
      <c r="G879">
        <v>3.5</v>
      </c>
      <c r="H879" t="s">
        <v>18</v>
      </c>
      <c r="I879" t="s">
        <v>19</v>
      </c>
      <c r="J879">
        <v>70500</v>
      </c>
      <c r="K879" t="s">
        <v>20</v>
      </c>
      <c r="L879">
        <v>0</v>
      </c>
      <c r="M879" t="b">
        <v>1</v>
      </c>
    </row>
    <row r="880" spans="1:13" x14ac:dyDescent="0.35">
      <c r="A880" t="s">
        <v>48</v>
      </c>
      <c r="B880" t="s">
        <v>214</v>
      </c>
      <c r="C880">
        <v>2012</v>
      </c>
      <c r="D880" t="s">
        <v>15</v>
      </c>
      <c r="E880" t="s">
        <v>65</v>
      </c>
      <c r="F880" t="s">
        <v>17</v>
      </c>
      <c r="G880">
        <v>4</v>
      </c>
      <c r="H880" t="s">
        <v>18</v>
      </c>
      <c r="I880" t="s">
        <v>19</v>
      </c>
      <c r="J880">
        <v>130000</v>
      </c>
      <c r="K880" t="s">
        <v>20</v>
      </c>
      <c r="L880">
        <v>0</v>
      </c>
      <c r="M880" t="b">
        <v>1</v>
      </c>
    </row>
    <row r="881" spans="1:13" x14ac:dyDescent="0.35">
      <c r="A881" t="s">
        <v>34</v>
      </c>
      <c r="B881" t="s">
        <v>123</v>
      </c>
      <c r="C881">
        <v>2020</v>
      </c>
      <c r="D881" t="s">
        <v>15</v>
      </c>
      <c r="E881" t="s">
        <v>23</v>
      </c>
      <c r="F881" t="s">
        <v>30</v>
      </c>
      <c r="G881">
        <v>2.7</v>
      </c>
      <c r="H881" t="s">
        <v>18</v>
      </c>
      <c r="I881" t="s">
        <v>68</v>
      </c>
      <c r="J881">
        <v>56748</v>
      </c>
      <c r="K881" t="s">
        <v>20</v>
      </c>
      <c r="L881">
        <v>0</v>
      </c>
      <c r="M881" t="b">
        <v>1</v>
      </c>
    </row>
    <row r="882" spans="1:13" x14ac:dyDescent="0.35">
      <c r="A882" t="s">
        <v>21</v>
      </c>
      <c r="B882" t="s">
        <v>120</v>
      </c>
      <c r="C882">
        <v>2016</v>
      </c>
      <c r="D882" t="s">
        <v>15</v>
      </c>
      <c r="E882" t="s">
        <v>23</v>
      </c>
      <c r="F882" t="s">
        <v>30</v>
      </c>
      <c r="G882">
        <v>2.4</v>
      </c>
      <c r="H882" t="s">
        <v>18</v>
      </c>
      <c r="I882" t="s">
        <v>19</v>
      </c>
      <c r="J882">
        <v>109217</v>
      </c>
      <c r="K882" t="s">
        <v>20</v>
      </c>
      <c r="L882">
        <v>0</v>
      </c>
      <c r="M882" t="b">
        <v>1</v>
      </c>
    </row>
    <row r="883" spans="1:13" x14ac:dyDescent="0.35">
      <c r="A883" t="s">
        <v>21</v>
      </c>
      <c r="B883" t="s">
        <v>237</v>
      </c>
      <c r="C883">
        <v>2020</v>
      </c>
      <c r="D883" t="s">
        <v>15</v>
      </c>
      <c r="E883" t="s">
        <v>75</v>
      </c>
      <c r="F883" t="s">
        <v>26</v>
      </c>
      <c r="G883">
        <v>3.5</v>
      </c>
      <c r="H883" t="s">
        <v>18</v>
      </c>
      <c r="I883" t="s">
        <v>19</v>
      </c>
      <c r="J883">
        <v>7000</v>
      </c>
      <c r="K883" t="s">
        <v>20</v>
      </c>
      <c r="L883">
        <v>0</v>
      </c>
      <c r="M883" t="b">
        <v>1</v>
      </c>
    </row>
    <row r="884" spans="1:13" x14ac:dyDescent="0.35">
      <c r="A884" t="s">
        <v>48</v>
      </c>
      <c r="B884" t="s">
        <v>106</v>
      </c>
      <c r="C884">
        <v>2009</v>
      </c>
      <c r="D884" t="s">
        <v>15</v>
      </c>
      <c r="E884" t="s">
        <v>23</v>
      </c>
      <c r="F884" t="s">
        <v>17</v>
      </c>
      <c r="G884">
        <v>5</v>
      </c>
      <c r="H884" t="s">
        <v>18</v>
      </c>
      <c r="I884" t="s">
        <v>19</v>
      </c>
      <c r="J884">
        <v>76500</v>
      </c>
      <c r="K884" t="s">
        <v>20</v>
      </c>
      <c r="L884">
        <v>0</v>
      </c>
      <c r="M884" t="b">
        <v>1</v>
      </c>
    </row>
    <row r="885" spans="1:13" x14ac:dyDescent="0.35">
      <c r="A885" t="s">
        <v>34</v>
      </c>
      <c r="B885" t="s">
        <v>58</v>
      </c>
      <c r="C885">
        <v>2018</v>
      </c>
      <c r="D885" t="s">
        <v>15</v>
      </c>
      <c r="E885" t="s">
        <v>29</v>
      </c>
      <c r="F885" t="s">
        <v>17</v>
      </c>
      <c r="G885">
        <v>4</v>
      </c>
      <c r="H885" t="s">
        <v>18</v>
      </c>
      <c r="I885" t="s">
        <v>19</v>
      </c>
      <c r="J885">
        <v>109000</v>
      </c>
      <c r="K885" t="s">
        <v>20</v>
      </c>
      <c r="L885">
        <v>0</v>
      </c>
      <c r="M885" t="b">
        <v>1</v>
      </c>
    </row>
    <row r="886" spans="1:13" x14ac:dyDescent="0.35">
      <c r="A886" t="s">
        <v>34</v>
      </c>
      <c r="B886" t="s">
        <v>35</v>
      </c>
      <c r="C886">
        <v>2020</v>
      </c>
      <c r="D886" t="s">
        <v>15</v>
      </c>
      <c r="E886" t="s">
        <v>16</v>
      </c>
      <c r="F886" t="s">
        <v>17</v>
      </c>
      <c r="G886">
        <v>5.7</v>
      </c>
      <c r="H886" t="s">
        <v>18</v>
      </c>
      <c r="I886" t="s">
        <v>19</v>
      </c>
      <c r="J886">
        <v>22000</v>
      </c>
      <c r="K886" t="s">
        <v>20</v>
      </c>
      <c r="L886">
        <v>0</v>
      </c>
      <c r="M886" t="b">
        <v>1</v>
      </c>
    </row>
    <row r="887" spans="1:13" x14ac:dyDescent="0.35">
      <c r="A887" t="s">
        <v>85</v>
      </c>
      <c r="B887" t="s">
        <v>87</v>
      </c>
      <c r="C887">
        <v>2018</v>
      </c>
      <c r="D887" t="s">
        <v>15</v>
      </c>
      <c r="E887" t="s">
        <v>29</v>
      </c>
      <c r="F887" t="s">
        <v>17</v>
      </c>
      <c r="G887">
        <v>5</v>
      </c>
      <c r="H887" t="s">
        <v>18</v>
      </c>
      <c r="I887" t="s">
        <v>19</v>
      </c>
      <c r="J887">
        <v>91000</v>
      </c>
      <c r="K887" t="s">
        <v>20</v>
      </c>
      <c r="L887">
        <v>0</v>
      </c>
      <c r="M887" t="b">
        <v>1</v>
      </c>
    </row>
    <row r="888" spans="1:13" x14ac:dyDescent="0.35">
      <c r="A888" t="s">
        <v>60</v>
      </c>
      <c r="B888" t="s">
        <v>80</v>
      </c>
      <c r="C888">
        <v>2019</v>
      </c>
      <c r="D888" t="s">
        <v>15</v>
      </c>
      <c r="E888" t="s">
        <v>23</v>
      </c>
      <c r="F888" t="s">
        <v>26</v>
      </c>
      <c r="G888">
        <v>2.5</v>
      </c>
      <c r="H888" t="s">
        <v>79</v>
      </c>
      <c r="I888" t="s">
        <v>19</v>
      </c>
      <c r="J888">
        <v>30000</v>
      </c>
      <c r="K888" t="s">
        <v>20</v>
      </c>
      <c r="L888">
        <v>0</v>
      </c>
      <c r="M888" t="b">
        <v>1</v>
      </c>
    </row>
    <row r="889" spans="1:13" x14ac:dyDescent="0.35">
      <c r="A889" t="s">
        <v>34</v>
      </c>
      <c r="B889" t="s">
        <v>66</v>
      </c>
      <c r="C889">
        <v>2020</v>
      </c>
      <c r="D889" t="s">
        <v>15</v>
      </c>
      <c r="E889" t="s">
        <v>94</v>
      </c>
      <c r="F889" t="s">
        <v>17</v>
      </c>
      <c r="G889">
        <v>3.5</v>
      </c>
      <c r="H889" t="s">
        <v>18</v>
      </c>
      <c r="I889" t="s">
        <v>19</v>
      </c>
      <c r="J889">
        <v>31124</v>
      </c>
      <c r="K889" t="s">
        <v>20</v>
      </c>
      <c r="L889">
        <v>0</v>
      </c>
      <c r="M889" t="b">
        <v>1</v>
      </c>
    </row>
    <row r="890" spans="1:13" x14ac:dyDescent="0.35">
      <c r="A890" t="s">
        <v>76</v>
      </c>
      <c r="B890" t="s">
        <v>240</v>
      </c>
      <c r="C890">
        <v>2011</v>
      </c>
      <c r="D890" t="s">
        <v>15</v>
      </c>
      <c r="E890" t="s">
        <v>75</v>
      </c>
      <c r="F890" t="s">
        <v>17</v>
      </c>
      <c r="G890">
        <v>4.5999999999999996</v>
      </c>
      <c r="H890" t="s">
        <v>18</v>
      </c>
      <c r="I890" t="s">
        <v>19</v>
      </c>
      <c r="J890">
        <v>72394</v>
      </c>
      <c r="K890" t="s">
        <v>20</v>
      </c>
      <c r="L890">
        <v>0</v>
      </c>
      <c r="M890" t="b">
        <v>1</v>
      </c>
    </row>
    <row r="891" spans="1:13" x14ac:dyDescent="0.35">
      <c r="A891" t="s">
        <v>60</v>
      </c>
      <c r="B891" t="s">
        <v>241</v>
      </c>
      <c r="C891">
        <v>2011</v>
      </c>
      <c r="D891" t="s">
        <v>15</v>
      </c>
      <c r="E891" t="s">
        <v>29</v>
      </c>
      <c r="F891" t="s">
        <v>17</v>
      </c>
      <c r="G891">
        <v>4.5999999999999996</v>
      </c>
      <c r="H891" t="s">
        <v>18</v>
      </c>
      <c r="I891" t="s">
        <v>19</v>
      </c>
      <c r="J891">
        <v>149000</v>
      </c>
      <c r="K891" t="s">
        <v>20</v>
      </c>
      <c r="L891">
        <v>0</v>
      </c>
      <c r="M891" t="b">
        <v>1</v>
      </c>
    </row>
    <row r="892" spans="1:13" x14ac:dyDescent="0.35">
      <c r="A892" t="s">
        <v>82</v>
      </c>
      <c r="B892" t="s">
        <v>83</v>
      </c>
      <c r="C892">
        <v>2017</v>
      </c>
      <c r="D892" t="s">
        <v>15</v>
      </c>
      <c r="E892" t="s">
        <v>29</v>
      </c>
      <c r="F892" t="s">
        <v>17</v>
      </c>
      <c r="G892">
        <v>3.5</v>
      </c>
      <c r="H892" t="s">
        <v>18</v>
      </c>
      <c r="I892" t="s">
        <v>19</v>
      </c>
      <c r="J892">
        <v>60314</v>
      </c>
      <c r="K892" t="s">
        <v>20</v>
      </c>
      <c r="L892">
        <v>0</v>
      </c>
      <c r="M892" t="b">
        <v>1</v>
      </c>
    </row>
    <row r="893" spans="1:13" x14ac:dyDescent="0.35">
      <c r="A893" t="s">
        <v>82</v>
      </c>
      <c r="B893" t="s">
        <v>169</v>
      </c>
      <c r="C893">
        <v>2015</v>
      </c>
      <c r="D893" t="s">
        <v>15</v>
      </c>
      <c r="E893" t="s">
        <v>25</v>
      </c>
      <c r="F893" t="s">
        <v>26</v>
      </c>
      <c r="G893">
        <v>3.3</v>
      </c>
      <c r="H893" t="s">
        <v>18</v>
      </c>
      <c r="I893" t="s">
        <v>19</v>
      </c>
      <c r="J893">
        <v>90000</v>
      </c>
      <c r="K893" t="s">
        <v>20</v>
      </c>
      <c r="L893">
        <v>0</v>
      </c>
      <c r="M893" t="b">
        <v>1</v>
      </c>
    </row>
    <row r="894" spans="1:13" x14ac:dyDescent="0.35">
      <c r="A894" t="s">
        <v>181</v>
      </c>
      <c r="B894" t="s">
        <v>199</v>
      </c>
      <c r="C894">
        <v>2012</v>
      </c>
      <c r="D894" t="s">
        <v>15</v>
      </c>
      <c r="E894" t="s">
        <v>23</v>
      </c>
      <c r="F894" t="s">
        <v>26</v>
      </c>
      <c r="G894">
        <v>3.8</v>
      </c>
      <c r="H894" t="s">
        <v>18</v>
      </c>
      <c r="I894" t="s">
        <v>19</v>
      </c>
      <c r="J894">
        <v>85175</v>
      </c>
      <c r="K894" t="s">
        <v>20</v>
      </c>
      <c r="L894">
        <v>41500</v>
      </c>
      <c r="M894" t="b">
        <v>0</v>
      </c>
    </row>
    <row r="895" spans="1:13" x14ac:dyDescent="0.35">
      <c r="A895" t="s">
        <v>181</v>
      </c>
      <c r="B895" t="s">
        <v>199</v>
      </c>
      <c r="C895">
        <v>2012</v>
      </c>
      <c r="D895" t="s">
        <v>15</v>
      </c>
      <c r="E895" t="s">
        <v>23</v>
      </c>
      <c r="F895" t="s">
        <v>26</v>
      </c>
      <c r="G895">
        <v>3.8</v>
      </c>
      <c r="H895" t="s">
        <v>18</v>
      </c>
      <c r="I895" t="s">
        <v>19</v>
      </c>
      <c r="J895">
        <v>91782</v>
      </c>
      <c r="K895" t="s">
        <v>20</v>
      </c>
      <c r="L895">
        <v>41500</v>
      </c>
      <c r="M895" t="b">
        <v>0</v>
      </c>
    </row>
    <row r="896" spans="1:13" x14ac:dyDescent="0.35">
      <c r="A896" t="s">
        <v>181</v>
      </c>
      <c r="B896" t="s">
        <v>199</v>
      </c>
      <c r="C896">
        <v>2012</v>
      </c>
      <c r="D896" t="s">
        <v>15</v>
      </c>
      <c r="E896" t="s">
        <v>23</v>
      </c>
      <c r="F896" t="s">
        <v>26</v>
      </c>
      <c r="G896">
        <v>3.8</v>
      </c>
      <c r="H896" t="s">
        <v>18</v>
      </c>
      <c r="I896" t="s">
        <v>19</v>
      </c>
      <c r="J896">
        <v>104330</v>
      </c>
      <c r="K896" t="s">
        <v>20</v>
      </c>
      <c r="L896">
        <v>41500</v>
      </c>
      <c r="M896" t="b">
        <v>0</v>
      </c>
    </row>
    <row r="897" spans="1:13" x14ac:dyDescent="0.35">
      <c r="A897" t="s">
        <v>181</v>
      </c>
      <c r="B897" t="s">
        <v>199</v>
      </c>
      <c r="C897">
        <v>2012</v>
      </c>
      <c r="D897" t="s">
        <v>15</v>
      </c>
      <c r="E897" t="s">
        <v>25</v>
      </c>
      <c r="F897" t="s">
        <v>26</v>
      </c>
      <c r="G897">
        <v>3.5</v>
      </c>
      <c r="H897" t="s">
        <v>18</v>
      </c>
      <c r="I897" t="s">
        <v>19</v>
      </c>
      <c r="J897">
        <v>65173</v>
      </c>
      <c r="K897" t="s">
        <v>20</v>
      </c>
      <c r="L897">
        <v>41500</v>
      </c>
      <c r="M897" t="b">
        <v>0</v>
      </c>
    </row>
    <row r="898" spans="1:13" x14ac:dyDescent="0.35">
      <c r="A898" t="s">
        <v>34</v>
      </c>
      <c r="B898" t="s">
        <v>123</v>
      </c>
      <c r="C898">
        <v>2009</v>
      </c>
      <c r="D898" t="s">
        <v>15</v>
      </c>
      <c r="E898" t="s">
        <v>23</v>
      </c>
      <c r="F898" t="s">
        <v>30</v>
      </c>
      <c r="G898">
        <v>2.7</v>
      </c>
      <c r="H898" t="s">
        <v>18</v>
      </c>
      <c r="I898" t="s">
        <v>68</v>
      </c>
      <c r="J898">
        <v>300</v>
      </c>
      <c r="K898" t="s">
        <v>42</v>
      </c>
      <c r="L898">
        <v>0</v>
      </c>
      <c r="M898" t="b">
        <v>1</v>
      </c>
    </row>
    <row r="899" spans="1:13" x14ac:dyDescent="0.35">
      <c r="A899" t="s">
        <v>34</v>
      </c>
      <c r="B899" t="s">
        <v>163</v>
      </c>
      <c r="C899">
        <v>1986</v>
      </c>
      <c r="D899" t="s">
        <v>15</v>
      </c>
      <c r="E899" t="s">
        <v>23</v>
      </c>
      <c r="F899" t="s">
        <v>30</v>
      </c>
      <c r="G899">
        <v>4.5</v>
      </c>
      <c r="H899" t="s">
        <v>18</v>
      </c>
      <c r="I899" t="s">
        <v>68</v>
      </c>
      <c r="J899">
        <v>480000</v>
      </c>
      <c r="K899" t="s">
        <v>111</v>
      </c>
      <c r="L899">
        <v>0</v>
      </c>
      <c r="M899" t="b">
        <v>1</v>
      </c>
    </row>
    <row r="900" spans="1:13" x14ac:dyDescent="0.35">
      <c r="A900" t="s">
        <v>103</v>
      </c>
      <c r="B900" t="s">
        <v>104</v>
      </c>
      <c r="C900">
        <v>2013</v>
      </c>
      <c r="D900" t="s">
        <v>47</v>
      </c>
      <c r="E900" t="s">
        <v>75</v>
      </c>
      <c r="F900" t="s">
        <v>17</v>
      </c>
      <c r="G900">
        <v>6.4</v>
      </c>
      <c r="H900" t="s">
        <v>18</v>
      </c>
      <c r="I900" t="s">
        <v>19</v>
      </c>
      <c r="J900">
        <v>118000</v>
      </c>
      <c r="K900" t="s">
        <v>20</v>
      </c>
      <c r="L900">
        <v>90000</v>
      </c>
      <c r="M900" t="b">
        <v>0</v>
      </c>
    </row>
    <row r="901" spans="1:13" x14ac:dyDescent="0.35">
      <c r="A901" t="s">
        <v>76</v>
      </c>
      <c r="B901" t="s">
        <v>77</v>
      </c>
      <c r="C901">
        <v>2010</v>
      </c>
      <c r="D901" t="s">
        <v>15</v>
      </c>
      <c r="E901" t="s">
        <v>23</v>
      </c>
      <c r="F901" t="s">
        <v>30</v>
      </c>
      <c r="G901">
        <v>5.4</v>
      </c>
      <c r="H901" t="s">
        <v>18</v>
      </c>
      <c r="I901" t="s">
        <v>19</v>
      </c>
      <c r="J901">
        <v>2930000</v>
      </c>
      <c r="K901" t="s">
        <v>20</v>
      </c>
      <c r="L901">
        <v>30000</v>
      </c>
      <c r="M901" t="b">
        <v>0</v>
      </c>
    </row>
    <row r="902" spans="1:13" x14ac:dyDescent="0.35">
      <c r="A902" t="s">
        <v>31</v>
      </c>
      <c r="B902" t="s">
        <v>32</v>
      </c>
      <c r="C902">
        <v>2002</v>
      </c>
      <c r="D902" t="s">
        <v>15</v>
      </c>
      <c r="E902" t="s">
        <v>33</v>
      </c>
      <c r="F902" t="s">
        <v>30</v>
      </c>
      <c r="G902">
        <v>1.5</v>
      </c>
      <c r="H902" t="s">
        <v>18</v>
      </c>
      <c r="I902" t="s">
        <v>19</v>
      </c>
      <c r="J902">
        <v>500000</v>
      </c>
      <c r="K902" t="s">
        <v>42</v>
      </c>
      <c r="L902">
        <v>0</v>
      </c>
      <c r="M902" t="b">
        <v>1</v>
      </c>
    </row>
    <row r="903" spans="1:13" x14ac:dyDescent="0.35">
      <c r="A903" t="s">
        <v>60</v>
      </c>
      <c r="B903" t="s">
        <v>61</v>
      </c>
      <c r="C903">
        <v>2002</v>
      </c>
      <c r="D903" t="s">
        <v>44</v>
      </c>
      <c r="E903" t="s">
        <v>23</v>
      </c>
      <c r="F903" t="s">
        <v>17</v>
      </c>
      <c r="G903">
        <v>3.5</v>
      </c>
      <c r="H903" t="s">
        <v>18</v>
      </c>
      <c r="I903" t="s">
        <v>19</v>
      </c>
      <c r="J903">
        <v>333</v>
      </c>
      <c r="K903" t="s">
        <v>42</v>
      </c>
      <c r="L903">
        <v>0</v>
      </c>
      <c r="M903" t="b">
        <v>1</v>
      </c>
    </row>
    <row r="904" spans="1:13" x14ac:dyDescent="0.35">
      <c r="A904" t="s">
        <v>34</v>
      </c>
      <c r="B904" t="s">
        <v>162</v>
      </c>
      <c r="C904">
        <v>2015</v>
      </c>
      <c r="D904" t="s">
        <v>44</v>
      </c>
      <c r="E904" t="s">
        <v>75</v>
      </c>
      <c r="F904" t="s">
        <v>30</v>
      </c>
      <c r="G904">
        <v>4</v>
      </c>
      <c r="H904" t="s">
        <v>18</v>
      </c>
      <c r="I904" t="s">
        <v>68</v>
      </c>
      <c r="J904">
        <v>232</v>
      </c>
      <c r="K904" t="s">
        <v>59</v>
      </c>
      <c r="L904">
        <v>65000</v>
      </c>
      <c r="M904" t="b">
        <v>0</v>
      </c>
    </row>
    <row r="905" spans="1:13" x14ac:dyDescent="0.35">
      <c r="A905" t="s">
        <v>181</v>
      </c>
      <c r="B905" t="s">
        <v>199</v>
      </c>
      <c r="C905">
        <v>2017</v>
      </c>
      <c r="D905" t="s">
        <v>44</v>
      </c>
      <c r="E905" t="s">
        <v>23</v>
      </c>
      <c r="F905" t="s">
        <v>26</v>
      </c>
      <c r="G905">
        <v>3.5</v>
      </c>
      <c r="H905" t="s">
        <v>18</v>
      </c>
      <c r="I905" t="s">
        <v>19</v>
      </c>
      <c r="J905">
        <v>152000</v>
      </c>
      <c r="K905" t="s">
        <v>59</v>
      </c>
      <c r="L905">
        <v>0</v>
      </c>
      <c r="M905" t="b">
        <v>1</v>
      </c>
    </row>
    <row r="906" spans="1:13" x14ac:dyDescent="0.35">
      <c r="A906" t="s">
        <v>36</v>
      </c>
      <c r="B906" t="s">
        <v>146</v>
      </c>
      <c r="C906">
        <v>2021</v>
      </c>
      <c r="D906" t="s">
        <v>15</v>
      </c>
      <c r="E906" t="s">
        <v>16</v>
      </c>
      <c r="F906" t="s">
        <v>17</v>
      </c>
      <c r="G906">
        <v>5.3</v>
      </c>
      <c r="H906" t="s">
        <v>18</v>
      </c>
      <c r="I906" t="s">
        <v>19</v>
      </c>
      <c r="J906">
        <v>2000</v>
      </c>
      <c r="K906" t="s">
        <v>211</v>
      </c>
      <c r="L906">
        <v>190000</v>
      </c>
      <c r="M906" t="b">
        <v>0</v>
      </c>
    </row>
    <row r="907" spans="1:13" x14ac:dyDescent="0.35">
      <c r="A907" t="s">
        <v>36</v>
      </c>
      <c r="B907" t="s">
        <v>146</v>
      </c>
      <c r="C907">
        <v>2021</v>
      </c>
      <c r="D907" t="s">
        <v>15</v>
      </c>
      <c r="E907" t="s">
        <v>75</v>
      </c>
      <c r="F907" t="s">
        <v>17</v>
      </c>
      <c r="G907">
        <v>8</v>
      </c>
      <c r="H907" t="s">
        <v>18</v>
      </c>
      <c r="I907" t="s">
        <v>19</v>
      </c>
      <c r="J907">
        <v>2800</v>
      </c>
      <c r="K907" t="s">
        <v>211</v>
      </c>
      <c r="L907">
        <v>180000</v>
      </c>
      <c r="M907" t="b">
        <v>0</v>
      </c>
    </row>
    <row r="908" spans="1:13" x14ac:dyDescent="0.35">
      <c r="A908" t="s">
        <v>21</v>
      </c>
      <c r="B908" t="s">
        <v>237</v>
      </c>
      <c r="C908">
        <v>1998</v>
      </c>
      <c r="D908" t="s">
        <v>15</v>
      </c>
      <c r="E908" t="s">
        <v>78</v>
      </c>
      <c r="F908" t="s">
        <v>26</v>
      </c>
      <c r="G908">
        <v>3.5</v>
      </c>
      <c r="H908" t="s">
        <v>18</v>
      </c>
      <c r="I908" t="s">
        <v>19</v>
      </c>
      <c r="J908">
        <v>3180003</v>
      </c>
      <c r="K908" t="s">
        <v>20</v>
      </c>
      <c r="L908">
        <v>10500</v>
      </c>
      <c r="M908" t="b">
        <v>0</v>
      </c>
    </row>
    <row r="909" spans="1:13" x14ac:dyDescent="0.35">
      <c r="A909" t="s">
        <v>48</v>
      </c>
      <c r="B909" t="s">
        <v>168</v>
      </c>
      <c r="C909">
        <v>2020</v>
      </c>
      <c r="D909" t="s">
        <v>47</v>
      </c>
      <c r="E909" t="s">
        <v>16</v>
      </c>
      <c r="F909" t="s">
        <v>26</v>
      </c>
      <c r="G909">
        <v>2</v>
      </c>
      <c r="H909" t="s">
        <v>18</v>
      </c>
      <c r="I909" t="s">
        <v>19</v>
      </c>
      <c r="J909">
        <v>15391</v>
      </c>
      <c r="K909" t="s">
        <v>20</v>
      </c>
      <c r="L909">
        <v>265000</v>
      </c>
      <c r="M909" t="b">
        <v>0</v>
      </c>
    </row>
    <row r="910" spans="1:13" x14ac:dyDescent="0.35">
      <c r="A910" t="s">
        <v>174</v>
      </c>
      <c r="B910" t="s">
        <v>208</v>
      </c>
      <c r="C910">
        <v>2020</v>
      </c>
      <c r="D910" t="s">
        <v>47</v>
      </c>
      <c r="E910" t="s">
        <v>16</v>
      </c>
      <c r="F910" t="s">
        <v>26</v>
      </c>
      <c r="G910">
        <v>3</v>
      </c>
      <c r="H910" t="s">
        <v>18</v>
      </c>
      <c r="I910" t="s">
        <v>19</v>
      </c>
      <c r="J910">
        <v>15900</v>
      </c>
      <c r="K910" t="s">
        <v>20</v>
      </c>
      <c r="L910">
        <v>270000</v>
      </c>
      <c r="M910" t="b">
        <v>0</v>
      </c>
    </row>
    <row r="911" spans="1:13" x14ac:dyDescent="0.35">
      <c r="A911" t="s">
        <v>174</v>
      </c>
      <c r="B911" t="s">
        <v>208</v>
      </c>
      <c r="C911">
        <v>2020</v>
      </c>
      <c r="D911" t="s">
        <v>47</v>
      </c>
      <c r="E911" t="s">
        <v>23</v>
      </c>
      <c r="F911" t="s">
        <v>26</v>
      </c>
      <c r="G911">
        <v>3</v>
      </c>
      <c r="H911" t="s">
        <v>18</v>
      </c>
      <c r="I911" t="s">
        <v>19</v>
      </c>
      <c r="J911">
        <v>11578</v>
      </c>
      <c r="K911" t="s">
        <v>20</v>
      </c>
      <c r="L911">
        <v>262000</v>
      </c>
      <c r="M911" t="b">
        <v>0</v>
      </c>
    </row>
    <row r="912" spans="1:13" x14ac:dyDescent="0.35">
      <c r="A912" t="s">
        <v>39</v>
      </c>
      <c r="B912" t="s">
        <v>115</v>
      </c>
      <c r="C912">
        <v>2000</v>
      </c>
      <c r="D912" t="s">
        <v>47</v>
      </c>
      <c r="E912" t="s">
        <v>29</v>
      </c>
      <c r="F912" t="s">
        <v>17</v>
      </c>
      <c r="G912">
        <v>5.3</v>
      </c>
      <c r="H912" t="s">
        <v>18</v>
      </c>
      <c r="I912" t="s">
        <v>19</v>
      </c>
      <c r="J912">
        <v>2964</v>
      </c>
      <c r="K912" t="s">
        <v>81</v>
      </c>
      <c r="L912">
        <v>18000</v>
      </c>
      <c r="M912" t="b">
        <v>0</v>
      </c>
    </row>
    <row r="913" spans="1:13" x14ac:dyDescent="0.35">
      <c r="A913" t="s">
        <v>174</v>
      </c>
      <c r="B913" t="s">
        <v>208</v>
      </c>
      <c r="C913">
        <v>2020</v>
      </c>
      <c r="D913" t="s">
        <v>47</v>
      </c>
      <c r="E913" t="s">
        <v>16</v>
      </c>
      <c r="F913" t="s">
        <v>26</v>
      </c>
      <c r="G913">
        <v>3</v>
      </c>
      <c r="H913" t="s">
        <v>18</v>
      </c>
      <c r="I913" t="s">
        <v>19</v>
      </c>
      <c r="J913">
        <v>55000</v>
      </c>
      <c r="K913" t="s">
        <v>20</v>
      </c>
      <c r="L913">
        <v>266000</v>
      </c>
      <c r="M913" t="b">
        <v>0</v>
      </c>
    </row>
    <row r="914" spans="1:13" x14ac:dyDescent="0.35">
      <c r="A914" t="s">
        <v>21</v>
      </c>
      <c r="B914" t="s">
        <v>184</v>
      </c>
      <c r="C914">
        <v>2016</v>
      </c>
      <c r="D914" t="s">
        <v>15</v>
      </c>
      <c r="E914" t="s">
        <v>16</v>
      </c>
      <c r="F914" t="s">
        <v>26</v>
      </c>
      <c r="G914">
        <v>2.5</v>
      </c>
      <c r="H914" t="s">
        <v>18</v>
      </c>
      <c r="I914" t="s">
        <v>19</v>
      </c>
      <c r="J914">
        <v>138000</v>
      </c>
      <c r="K914" t="s">
        <v>20</v>
      </c>
      <c r="L914">
        <v>0</v>
      </c>
      <c r="M914" t="b">
        <v>1</v>
      </c>
    </row>
    <row r="915" spans="1:13" x14ac:dyDescent="0.35">
      <c r="A915" t="s">
        <v>174</v>
      </c>
      <c r="B915" t="s">
        <v>208</v>
      </c>
      <c r="C915">
        <v>2020</v>
      </c>
      <c r="D915" t="s">
        <v>47</v>
      </c>
      <c r="E915" t="s">
        <v>23</v>
      </c>
      <c r="F915" t="s">
        <v>26</v>
      </c>
      <c r="G915">
        <v>3</v>
      </c>
      <c r="H915" t="s">
        <v>18</v>
      </c>
      <c r="I915" t="s">
        <v>19</v>
      </c>
      <c r="J915">
        <v>20000</v>
      </c>
      <c r="K915" t="s">
        <v>20</v>
      </c>
      <c r="L915">
        <v>257000</v>
      </c>
      <c r="M915" t="b">
        <v>0</v>
      </c>
    </row>
    <row r="916" spans="1:13" x14ac:dyDescent="0.35">
      <c r="A916" t="s">
        <v>48</v>
      </c>
      <c r="B916" t="s">
        <v>258</v>
      </c>
      <c r="C916">
        <v>2020</v>
      </c>
      <c r="D916" t="s">
        <v>47</v>
      </c>
      <c r="E916" t="s">
        <v>16</v>
      </c>
      <c r="F916" t="s">
        <v>26</v>
      </c>
      <c r="G916">
        <v>2</v>
      </c>
      <c r="H916" t="s">
        <v>18</v>
      </c>
      <c r="I916" t="s">
        <v>19</v>
      </c>
      <c r="J916">
        <v>3710</v>
      </c>
      <c r="K916" t="s">
        <v>20</v>
      </c>
      <c r="L916">
        <v>173000</v>
      </c>
      <c r="M916" t="b">
        <v>0</v>
      </c>
    </row>
    <row r="917" spans="1:13" x14ac:dyDescent="0.35">
      <c r="A917" t="s">
        <v>181</v>
      </c>
      <c r="B917" t="s">
        <v>199</v>
      </c>
      <c r="C917">
        <v>2016</v>
      </c>
      <c r="D917" t="s">
        <v>15</v>
      </c>
      <c r="E917" t="s">
        <v>29</v>
      </c>
      <c r="F917" t="s">
        <v>17</v>
      </c>
      <c r="G917">
        <v>3.8</v>
      </c>
      <c r="H917" t="s">
        <v>18</v>
      </c>
      <c r="I917" t="s">
        <v>19</v>
      </c>
      <c r="J917">
        <v>91000</v>
      </c>
      <c r="K917" t="s">
        <v>42</v>
      </c>
      <c r="L917">
        <v>67000</v>
      </c>
      <c r="M917" t="b">
        <v>0</v>
      </c>
    </row>
    <row r="918" spans="1:13" x14ac:dyDescent="0.35">
      <c r="A918" t="s">
        <v>48</v>
      </c>
      <c r="B918" t="s">
        <v>258</v>
      </c>
      <c r="C918">
        <v>2020</v>
      </c>
      <c r="D918" t="s">
        <v>47</v>
      </c>
      <c r="E918" t="s">
        <v>23</v>
      </c>
      <c r="F918" t="s">
        <v>26</v>
      </c>
      <c r="G918">
        <v>2</v>
      </c>
      <c r="H918" t="s">
        <v>18</v>
      </c>
      <c r="I918" t="s">
        <v>19</v>
      </c>
      <c r="J918">
        <v>10100</v>
      </c>
      <c r="K918" t="s">
        <v>20</v>
      </c>
      <c r="L918">
        <v>182000</v>
      </c>
      <c r="M918" t="b">
        <v>0</v>
      </c>
    </row>
    <row r="919" spans="1:13" x14ac:dyDescent="0.35">
      <c r="A919" t="s">
        <v>259</v>
      </c>
      <c r="B919" t="s">
        <v>260</v>
      </c>
      <c r="C919">
        <v>2021</v>
      </c>
      <c r="D919" t="s">
        <v>15</v>
      </c>
      <c r="E919" t="s">
        <v>16</v>
      </c>
      <c r="F919" t="s">
        <v>17</v>
      </c>
      <c r="G919">
        <v>1.2</v>
      </c>
      <c r="H919" t="s">
        <v>18</v>
      </c>
      <c r="I919" t="s">
        <v>19</v>
      </c>
      <c r="J919">
        <v>4000</v>
      </c>
      <c r="K919" t="s">
        <v>42</v>
      </c>
      <c r="L919">
        <v>73000</v>
      </c>
      <c r="M919" t="b">
        <v>0</v>
      </c>
    </row>
    <row r="920" spans="1:13" x14ac:dyDescent="0.35">
      <c r="A920" t="s">
        <v>48</v>
      </c>
      <c r="B920" t="s">
        <v>258</v>
      </c>
      <c r="C920">
        <v>2021</v>
      </c>
      <c r="D920" t="s">
        <v>47</v>
      </c>
      <c r="E920" t="s">
        <v>16</v>
      </c>
      <c r="F920" t="s">
        <v>26</v>
      </c>
      <c r="G920">
        <v>2</v>
      </c>
      <c r="H920" t="s">
        <v>18</v>
      </c>
      <c r="I920" t="s">
        <v>19</v>
      </c>
      <c r="J920">
        <v>10000</v>
      </c>
      <c r="K920" t="s">
        <v>20</v>
      </c>
      <c r="L920">
        <v>179000</v>
      </c>
      <c r="M920" t="b">
        <v>0</v>
      </c>
    </row>
    <row r="921" spans="1:13" x14ac:dyDescent="0.35">
      <c r="A921" t="s">
        <v>181</v>
      </c>
      <c r="B921" t="s">
        <v>199</v>
      </c>
      <c r="C921">
        <v>2012</v>
      </c>
      <c r="D921" t="s">
        <v>15</v>
      </c>
      <c r="E921" t="s">
        <v>25</v>
      </c>
      <c r="F921" t="s">
        <v>26</v>
      </c>
      <c r="G921">
        <v>3.5</v>
      </c>
      <c r="H921" t="s">
        <v>18</v>
      </c>
      <c r="I921" t="s">
        <v>19</v>
      </c>
      <c r="J921">
        <v>78276</v>
      </c>
      <c r="K921" t="s">
        <v>20</v>
      </c>
      <c r="L921">
        <v>41500</v>
      </c>
      <c r="M921" t="b">
        <v>0</v>
      </c>
    </row>
    <row r="922" spans="1:13" x14ac:dyDescent="0.35">
      <c r="A922" t="s">
        <v>181</v>
      </c>
      <c r="B922" t="s">
        <v>199</v>
      </c>
      <c r="C922">
        <v>2012</v>
      </c>
      <c r="D922" t="s">
        <v>15</v>
      </c>
      <c r="E922" t="s">
        <v>94</v>
      </c>
      <c r="F922" t="s">
        <v>26</v>
      </c>
      <c r="G922">
        <v>3.5</v>
      </c>
      <c r="H922" t="s">
        <v>18</v>
      </c>
      <c r="I922" t="s">
        <v>19</v>
      </c>
      <c r="J922">
        <v>77556</v>
      </c>
      <c r="K922" t="s">
        <v>20</v>
      </c>
      <c r="L922">
        <v>41500</v>
      </c>
      <c r="M922" t="b">
        <v>0</v>
      </c>
    </row>
    <row r="923" spans="1:13" x14ac:dyDescent="0.35">
      <c r="A923" t="s">
        <v>82</v>
      </c>
      <c r="B923" t="s">
        <v>164</v>
      </c>
      <c r="C923">
        <v>2015</v>
      </c>
      <c r="D923" t="s">
        <v>15</v>
      </c>
      <c r="E923" t="s">
        <v>65</v>
      </c>
      <c r="F923" t="s">
        <v>26</v>
      </c>
      <c r="G923">
        <v>2.4</v>
      </c>
      <c r="H923" t="s">
        <v>18</v>
      </c>
      <c r="I923" t="s">
        <v>19</v>
      </c>
      <c r="J923">
        <v>103885</v>
      </c>
      <c r="K923" t="s">
        <v>20</v>
      </c>
      <c r="L923">
        <v>41500</v>
      </c>
      <c r="M923" t="b">
        <v>0</v>
      </c>
    </row>
    <row r="924" spans="1:13" x14ac:dyDescent="0.35">
      <c r="A924" t="s">
        <v>27</v>
      </c>
      <c r="B924" t="s">
        <v>88</v>
      </c>
      <c r="C924">
        <v>2020</v>
      </c>
      <c r="D924" t="s">
        <v>15</v>
      </c>
      <c r="E924" t="s">
        <v>23</v>
      </c>
      <c r="F924" t="s">
        <v>26</v>
      </c>
      <c r="G924">
        <v>1.4</v>
      </c>
      <c r="H924" t="s">
        <v>18</v>
      </c>
      <c r="I924" t="s">
        <v>19</v>
      </c>
      <c r="J924">
        <v>35547</v>
      </c>
      <c r="K924" t="s">
        <v>20</v>
      </c>
      <c r="L924">
        <v>41500</v>
      </c>
      <c r="M924" t="b">
        <v>0</v>
      </c>
    </row>
    <row r="925" spans="1:13" x14ac:dyDescent="0.35">
      <c r="A925" t="s">
        <v>39</v>
      </c>
      <c r="B925" t="s">
        <v>261</v>
      </c>
      <c r="C925">
        <v>2007</v>
      </c>
      <c r="D925" t="s">
        <v>15</v>
      </c>
      <c r="E925" t="s">
        <v>23</v>
      </c>
      <c r="F925" t="s">
        <v>26</v>
      </c>
      <c r="G925">
        <v>1.6</v>
      </c>
      <c r="H925" t="s">
        <v>18</v>
      </c>
      <c r="I925" t="s">
        <v>19</v>
      </c>
      <c r="J925">
        <v>2000000</v>
      </c>
      <c r="K925" t="s">
        <v>20</v>
      </c>
      <c r="L925">
        <v>5000</v>
      </c>
      <c r="M925" t="b">
        <v>0</v>
      </c>
    </row>
    <row r="926" spans="1:13" x14ac:dyDescent="0.35">
      <c r="A926" t="s">
        <v>181</v>
      </c>
      <c r="B926" t="s">
        <v>199</v>
      </c>
      <c r="C926">
        <v>2017</v>
      </c>
      <c r="D926" t="s">
        <v>15</v>
      </c>
      <c r="E926" t="s">
        <v>23</v>
      </c>
      <c r="F926" t="s">
        <v>17</v>
      </c>
      <c r="G926">
        <v>3.5</v>
      </c>
      <c r="H926" t="s">
        <v>18</v>
      </c>
      <c r="I926" t="s">
        <v>19</v>
      </c>
      <c r="J926">
        <v>65400</v>
      </c>
      <c r="K926" t="s">
        <v>20</v>
      </c>
      <c r="L926">
        <v>58000</v>
      </c>
      <c r="M926" t="b">
        <v>0</v>
      </c>
    </row>
    <row r="927" spans="1:13" x14ac:dyDescent="0.35">
      <c r="A927" t="s">
        <v>34</v>
      </c>
      <c r="B927" t="s">
        <v>43</v>
      </c>
      <c r="C927">
        <v>2013</v>
      </c>
      <c r="D927" t="s">
        <v>47</v>
      </c>
      <c r="E927" t="s">
        <v>16</v>
      </c>
      <c r="F927" t="s">
        <v>26</v>
      </c>
      <c r="G927">
        <v>2.5</v>
      </c>
      <c r="H927" t="s">
        <v>18</v>
      </c>
      <c r="I927" t="s">
        <v>19</v>
      </c>
      <c r="J927">
        <v>214</v>
      </c>
      <c r="K927" t="s">
        <v>45</v>
      </c>
      <c r="L927">
        <v>42000</v>
      </c>
      <c r="M927" t="b">
        <v>0</v>
      </c>
    </row>
    <row r="928" spans="1:13" x14ac:dyDescent="0.35">
      <c r="A928" t="s">
        <v>27</v>
      </c>
      <c r="B928" t="s">
        <v>89</v>
      </c>
      <c r="C928">
        <v>2019</v>
      </c>
      <c r="D928" t="s">
        <v>15</v>
      </c>
      <c r="E928" t="s">
        <v>25</v>
      </c>
      <c r="F928" t="s">
        <v>17</v>
      </c>
      <c r="G928">
        <v>2.4</v>
      </c>
      <c r="H928" t="s">
        <v>18</v>
      </c>
      <c r="I928" t="s">
        <v>19</v>
      </c>
      <c r="J928">
        <v>5400</v>
      </c>
      <c r="K928" t="s">
        <v>20</v>
      </c>
      <c r="L928">
        <v>78000</v>
      </c>
      <c r="M928" t="b">
        <v>0</v>
      </c>
    </row>
    <row r="929" spans="1:13" x14ac:dyDescent="0.35">
      <c r="A929" t="s">
        <v>34</v>
      </c>
      <c r="B929" t="s">
        <v>124</v>
      </c>
      <c r="C929">
        <v>2015</v>
      </c>
      <c r="D929" t="s">
        <v>47</v>
      </c>
      <c r="E929" t="s">
        <v>23</v>
      </c>
      <c r="F929" t="s">
        <v>17</v>
      </c>
      <c r="G929">
        <v>4</v>
      </c>
      <c r="H929" t="s">
        <v>18</v>
      </c>
      <c r="I929" t="s">
        <v>19</v>
      </c>
      <c r="J929">
        <v>320</v>
      </c>
      <c r="K929" t="s">
        <v>254</v>
      </c>
      <c r="L929">
        <v>0</v>
      </c>
      <c r="M929" t="b">
        <v>1</v>
      </c>
    </row>
    <row r="930" spans="1:13" x14ac:dyDescent="0.35">
      <c r="A930" t="s">
        <v>48</v>
      </c>
      <c r="B930" t="s">
        <v>149</v>
      </c>
      <c r="C930">
        <v>2017</v>
      </c>
      <c r="D930" t="s">
        <v>47</v>
      </c>
      <c r="E930" t="s">
        <v>29</v>
      </c>
      <c r="F930" t="s">
        <v>17</v>
      </c>
      <c r="G930">
        <v>2</v>
      </c>
      <c r="H930" t="s">
        <v>18</v>
      </c>
      <c r="I930" t="s">
        <v>19</v>
      </c>
      <c r="J930">
        <v>98000</v>
      </c>
      <c r="K930" t="s">
        <v>42</v>
      </c>
      <c r="L930">
        <v>148000</v>
      </c>
      <c r="M930" t="b">
        <v>0</v>
      </c>
    </row>
    <row r="931" spans="1:13" x14ac:dyDescent="0.35">
      <c r="A931" t="s">
        <v>82</v>
      </c>
      <c r="B931" t="s">
        <v>142</v>
      </c>
      <c r="C931">
        <v>2019</v>
      </c>
      <c r="D931" t="s">
        <v>15</v>
      </c>
      <c r="E931" t="s">
        <v>23</v>
      </c>
      <c r="F931" t="s">
        <v>26</v>
      </c>
      <c r="G931">
        <v>1.5</v>
      </c>
      <c r="H931" t="s">
        <v>18</v>
      </c>
      <c r="I931" t="s">
        <v>19</v>
      </c>
      <c r="J931">
        <v>30766</v>
      </c>
      <c r="K931" t="s">
        <v>42</v>
      </c>
      <c r="L931">
        <v>42000</v>
      </c>
      <c r="M931" t="b">
        <v>0</v>
      </c>
    </row>
    <row r="932" spans="1:13" x14ac:dyDescent="0.35">
      <c r="A932" t="s">
        <v>82</v>
      </c>
      <c r="B932" t="s">
        <v>105</v>
      </c>
      <c r="C932">
        <v>2015</v>
      </c>
      <c r="D932" t="s">
        <v>15</v>
      </c>
      <c r="E932" t="s">
        <v>75</v>
      </c>
      <c r="F932" t="s">
        <v>30</v>
      </c>
      <c r="G932">
        <v>2.4</v>
      </c>
      <c r="H932" t="s">
        <v>18</v>
      </c>
      <c r="I932" t="s">
        <v>19</v>
      </c>
      <c r="J932">
        <v>173000</v>
      </c>
      <c r="K932" t="s">
        <v>20</v>
      </c>
      <c r="L932">
        <v>36500</v>
      </c>
      <c r="M932" t="b">
        <v>0</v>
      </c>
    </row>
    <row r="933" spans="1:13" x14ac:dyDescent="0.35">
      <c r="A933" t="s">
        <v>39</v>
      </c>
      <c r="B933" t="s">
        <v>71</v>
      </c>
      <c r="C933">
        <v>2019</v>
      </c>
      <c r="D933" t="s">
        <v>15</v>
      </c>
      <c r="E933" t="s">
        <v>16</v>
      </c>
      <c r="F933" t="s">
        <v>26</v>
      </c>
      <c r="G933">
        <v>1.5</v>
      </c>
      <c r="H933" t="s">
        <v>18</v>
      </c>
      <c r="I933" t="s">
        <v>19</v>
      </c>
      <c r="J933">
        <v>127000</v>
      </c>
      <c r="K933" t="s">
        <v>20</v>
      </c>
      <c r="L933">
        <v>57000</v>
      </c>
      <c r="M933" t="b">
        <v>0</v>
      </c>
    </row>
    <row r="934" spans="1:13" x14ac:dyDescent="0.35">
      <c r="A934" t="s">
        <v>39</v>
      </c>
      <c r="B934" t="s">
        <v>40</v>
      </c>
      <c r="C934">
        <v>2017</v>
      </c>
      <c r="D934" t="s">
        <v>44</v>
      </c>
      <c r="E934" t="s">
        <v>23</v>
      </c>
      <c r="F934" t="s">
        <v>17</v>
      </c>
      <c r="G934">
        <v>3.6</v>
      </c>
      <c r="H934" t="s">
        <v>18</v>
      </c>
      <c r="I934" t="s">
        <v>19</v>
      </c>
      <c r="J934">
        <v>87000</v>
      </c>
      <c r="K934" t="s">
        <v>45</v>
      </c>
      <c r="L934">
        <v>0</v>
      </c>
      <c r="M934" t="b">
        <v>1</v>
      </c>
    </row>
    <row r="935" spans="1:13" x14ac:dyDescent="0.35">
      <c r="A935" t="s">
        <v>134</v>
      </c>
      <c r="B935" t="s">
        <v>262</v>
      </c>
      <c r="C935">
        <v>2012</v>
      </c>
      <c r="D935" t="s">
        <v>15</v>
      </c>
      <c r="E935" t="s">
        <v>23</v>
      </c>
      <c r="F935" t="s">
        <v>17</v>
      </c>
      <c r="G935">
        <v>2.6</v>
      </c>
      <c r="H935" t="s">
        <v>18</v>
      </c>
      <c r="I935" t="s">
        <v>19</v>
      </c>
      <c r="J935">
        <v>144000</v>
      </c>
      <c r="K935" t="s">
        <v>42</v>
      </c>
      <c r="L935">
        <v>20000</v>
      </c>
      <c r="M935" t="b">
        <v>0</v>
      </c>
    </row>
    <row r="936" spans="1:13" x14ac:dyDescent="0.35">
      <c r="A936" t="s">
        <v>34</v>
      </c>
      <c r="B936" t="s">
        <v>43</v>
      </c>
      <c r="C936">
        <v>2017</v>
      </c>
      <c r="D936" t="s">
        <v>15</v>
      </c>
      <c r="E936" t="s">
        <v>16</v>
      </c>
      <c r="F936" t="s">
        <v>26</v>
      </c>
      <c r="G936">
        <v>2.5</v>
      </c>
      <c r="H936" t="s">
        <v>18</v>
      </c>
      <c r="I936" t="s">
        <v>19</v>
      </c>
      <c r="J936">
        <v>120</v>
      </c>
      <c r="K936" t="s">
        <v>81</v>
      </c>
      <c r="L936">
        <v>55000</v>
      </c>
      <c r="M936" t="b">
        <v>0</v>
      </c>
    </row>
    <row r="937" spans="1:13" x14ac:dyDescent="0.35">
      <c r="A937" t="s">
        <v>21</v>
      </c>
      <c r="B937" t="s">
        <v>22</v>
      </c>
      <c r="C937">
        <v>2021</v>
      </c>
      <c r="D937" t="s">
        <v>15</v>
      </c>
      <c r="E937" t="s">
        <v>16</v>
      </c>
      <c r="F937" t="s">
        <v>17</v>
      </c>
      <c r="G937">
        <v>4</v>
      </c>
      <c r="H937" t="s">
        <v>18</v>
      </c>
      <c r="I937" t="s">
        <v>19</v>
      </c>
      <c r="J937">
        <v>4900</v>
      </c>
      <c r="K937" t="s">
        <v>20</v>
      </c>
      <c r="L937">
        <v>258000</v>
      </c>
      <c r="M937" t="b">
        <v>0</v>
      </c>
    </row>
    <row r="938" spans="1:13" x14ac:dyDescent="0.35">
      <c r="A938" t="s">
        <v>34</v>
      </c>
      <c r="B938" t="s">
        <v>145</v>
      </c>
      <c r="C938">
        <v>2018</v>
      </c>
      <c r="D938" t="s">
        <v>15</v>
      </c>
      <c r="E938" t="s">
        <v>23</v>
      </c>
      <c r="F938" t="s">
        <v>17</v>
      </c>
      <c r="G938">
        <v>2.7</v>
      </c>
      <c r="H938" t="s">
        <v>18</v>
      </c>
      <c r="I938" t="s">
        <v>19</v>
      </c>
      <c r="J938">
        <v>92000</v>
      </c>
      <c r="K938" t="s">
        <v>54</v>
      </c>
      <c r="L938">
        <v>0</v>
      </c>
      <c r="M938" t="b">
        <v>1</v>
      </c>
    </row>
    <row r="939" spans="1:13" x14ac:dyDescent="0.35">
      <c r="A939" t="s">
        <v>107</v>
      </c>
      <c r="B939" t="s">
        <v>263</v>
      </c>
      <c r="C939">
        <v>2014</v>
      </c>
      <c r="D939" t="s">
        <v>15</v>
      </c>
      <c r="E939" t="s">
        <v>94</v>
      </c>
      <c r="F939" t="s">
        <v>17</v>
      </c>
      <c r="G939">
        <v>3.7</v>
      </c>
      <c r="H939" t="s">
        <v>18</v>
      </c>
      <c r="I939" t="s">
        <v>19</v>
      </c>
      <c r="J939">
        <v>32000</v>
      </c>
      <c r="K939" t="s">
        <v>42</v>
      </c>
      <c r="L939">
        <v>65000</v>
      </c>
      <c r="M939" t="b">
        <v>0</v>
      </c>
    </row>
    <row r="940" spans="1:13" x14ac:dyDescent="0.35">
      <c r="A940" t="s">
        <v>34</v>
      </c>
      <c r="B940" t="s">
        <v>35</v>
      </c>
      <c r="C940">
        <v>2013</v>
      </c>
      <c r="D940" t="s">
        <v>44</v>
      </c>
      <c r="E940" t="s">
        <v>23</v>
      </c>
      <c r="F940" t="s">
        <v>17</v>
      </c>
      <c r="G940">
        <v>4.5999999999999996</v>
      </c>
      <c r="H940" t="s">
        <v>18</v>
      </c>
      <c r="I940" t="s">
        <v>19</v>
      </c>
      <c r="J940">
        <v>300000</v>
      </c>
      <c r="K940" t="s">
        <v>45</v>
      </c>
      <c r="L940">
        <v>115000</v>
      </c>
      <c r="M940" t="b">
        <v>0</v>
      </c>
    </row>
    <row r="941" spans="1:13" x14ac:dyDescent="0.35">
      <c r="A941" t="s">
        <v>39</v>
      </c>
      <c r="B941" t="s">
        <v>46</v>
      </c>
      <c r="C941">
        <v>2018</v>
      </c>
      <c r="D941" t="s">
        <v>15</v>
      </c>
      <c r="E941" t="s">
        <v>94</v>
      </c>
      <c r="F941" t="s">
        <v>30</v>
      </c>
      <c r="G941">
        <v>5.3</v>
      </c>
      <c r="H941" t="s">
        <v>18</v>
      </c>
      <c r="I941" t="s">
        <v>19</v>
      </c>
      <c r="J941">
        <v>26000</v>
      </c>
      <c r="K941" t="s">
        <v>45</v>
      </c>
      <c r="L941">
        <v>0</v>
      </c>
      <c r="M941" t="b">
        <v>1</v>
      </c>
    </row>
    <row r="942" spans="1:13" x14ac:dyDescent="0.35">
      <c r="A942" t="s">
        <v>34</v>
      </c>
      <c r="B942" t="s">
        <v>43</v>
      </c>
      <c r="C942">
        <v>2001</v>
      </c>
      <c r="D942" t="s">
        <v>15</v>
      </c>
      <c r="E942" t="s">
        <v>213</v>
      </c>
      <c r="F942" t="s">
        <v>26</v>
      </c>
      <c r="G942">
        <v>1.1000000000000001</v>
      </c>
      <c r="H942" t="s">
        <v>18</v>
      </c>
      <c r="I942" t="s">
        <v>68</v>
      </c>
      <c r="J942">
        <v>700000</v>
      </c>
      <c r="K942" t="s">
        <v>64</v>
      </c>
      <c r="L942">
        <v>0</v>
      </c>
      <c r="M942" t="b">
        <v>1</v>
      </c>
    </row>
    <row r="943" spans="1:13" x14ac:dyDescent="0.35">
      <c r="A943" t="s">
        <v>27</v>
      </c>
      <c r="B943" t="s">
        <v>88</v>
      </c>
      <c r="C943">
        <v>2020</v>
      </c>
      <c r="D943" t="s">
        <v>15</v>
      </c>
      <c r="E943" t="s">
        <v>25</v>
      </c>
      <c r="F943" t="s">
        <v>26</v>
      </c>
      <c r="G943">
        <v>1.4</v>
      </c>
      <c r="H943" t="s">
        <v>18</v>
      </c>
      <c r="I943" t="s">
        <v>19</v>
      </c>
      <c r="J943">
        <v>22550</v>
      </c>
      <c r="K943" t="s">
        <v>20</v>
      </c>
      <c r="L943">
        <v>41500</v>
      </c>
      <c r="M943" t="b">
        <v>0</v>
      </c>
    </row>
    <row r="944" spans="1:13" x14ac:dyDescent="0.35">
      <c r="A944" t="s">
        <v>21</v>
      </c>
      <c r="B944" t="s">
        <v>218</v>
      </c>
      <c r="C944">
        <v>2016</v>
      </c>
      <c r="D944" t="s">
        <v>15</v>
      </c>
      <c r="E944" t="s">
        <v>23</v>
      </c>
      <c r="F944" t="s">
        <v>26</v>
      </c>
      <c r="G944">
        <v>2.5</v>
      </c>
      <c r="H944" t="s">
        <v>18</v>
      </c>
      <c r="I944" t="s">
        <v>68</v>
      </c>
      <c r="J944">
        <v>132714</v>
      </c>
      <c r="K944" t="s">
        <v>20</v>
      </c>
      <c r="L944">
        <v>41500</v>
      </c>
      <c r="M944" t="b">
        <v>0</v>
      </c>
    </row>
    <row r="945" spans="1:13" x14ac:dyDescent="0.35">
      <c r="A945" t="s">
        <v>264</v>
      </c>
      <c r="B945" t="s">
        <v>265</v>
      </c>
      <c r="C945">
        <v>2021</v>
      </c>
      <c r="D945" t="s">
        <v>15</v>
      </c>
      <c r="E945" t="s">
        <v>29</v>
      </c>
      <c r="F945" t="s">
        <v>26</v>
      </c>
      <c r="G945">
        <v>1.5</v>
      </c>
      <c r="H945" t="s">
        <v>18</v>
      </c>
      <c r="I945" t="s">
        <v>19</v>
      </c>
      <c r="J945">
        <v>4175</v>
      </c>
      <c r="K945" t="s">
        <v>20</v>
      </c>
      <c r="L945">
        <v>42500</v>
      </c>
      <c r="M945" t="b">
        <v>0</v>
      </c>
    </row>
    <row r="946" spans="1:13" x14ac:dyDescent="0.35">
      <c r="A946" t="s">
        <v>39</v>
      </c>
      <c r="B946" t="s">
        <v>46</v>
      </c>
      <c r="C946">
        <v>2014</v>
      </c>
      <c r="D946" t="s">
        <v>15</v>
      </c>
      <c r="E946" t="s">
        <v>25</v>
      </c>
      <c r="F946" t="s">
        <v>26</v>
      </c>
      <c r="G946">
        <v>5.3</v>
      </c>
      <c r="H946" t="s">
        <v>18</v>
      </c>
      <c r="I946" t="s">
        <v>19</v>
      </c>
      <c r="J946">
        <v>130000</v>
      </c>
      <c r="K946" t="s">
        <v>155</v>
      </c>
      <c r="L946">
        <v>0</v>
      </c>
      <c r="M946" t="b">
        <v>1</v>
      </c>
    </row>
    <row r="947" spans="1:13" x14ac:dyDescent="0.35">
      <c r="A947" t="s">
        <v>48</v>
      </c>
      <c r="B947" t="s">
        <v>106</v>
      </c>
      <c r="C947">
        <v>2016</v>
      </c>
      <c r="D947" t="s">
        <v>15</v>
      </c>
      <c r="E947" t="s">
        <v>23</v>
      </c>
      <c r="F947" t="s">
        <v>17</v>
      </c>
      <c r="G947">
        <v>3</v>
      </c>
      <c r="H947" t="s">
        <v>18</v>
      </c>
      <c r="I947" t="s">
        <v>19</v>
      </c>
      <c r="J947">
        <v>67000</v>
      </c>
      <c r="K947" t="s">
        <v>20</v>
      </c>
      <c r="L947">
        <v>235000</v>
      </c>
      <c r="M947" t="b">
        <v>0</v>
      </c>
    </row>
    <row r="948" spans="1:13" x14ac:dyDescent="0.35">
      <c r="A948" t="s">
        <v>34</v>
      </c>
      <c r="B948" t="s">
        <v>69</v>
      </c>
      <c r="C948">
        <v>2013</v>
      </c>
      <c r="D948" t="s">
        <v>15</v>
      </c>
      <c r="E948" t="s">
        <v>23</v>
      </c>
      <c r="F948" t="s">
        <v>17</v>
      </c>
      <c r="G948">
        <v>3.5</v>
      </c>
      <c r="H948" t="s">
        <v>18</v>
      </c>
      <c r="I948" t="s">
        <v>19</v>
      </c>
      <c r="J948">
        <v>32300</v>
      </c>
      <c r="K948" t="s">
        <v>111</v>
      </c>
      <c r="L948">
        <v>0</v>
      </c>
      <c r="M948" t="b">
        <v>1</v>
      </c>
    </row>
    <row r="949" spans="1:13" x14ac:dyDescent="0.35">
      <c r="A949" t="s">
        <v>82</v>
      </c>
      <c r="B949" t="s">
        <v>164</v>
      </c>
      <c r="C949">
        <v>2016</v>
      </c>
      <c r="D949" t="s">
        <v>15</v>
      </c>
      <c r="E949" t="s">
        <v>29</v>
      </c>
      <c r="F949" t="s">
        <v>30</v>
      </c>
      <c r="G949">
        <v>2</v>
      </c>
      <c r="H949" t="s">
        <v>18</v>
      </c>
      <c r="I949" t="s">
        <v>19</v>
      </c>
      <c r="J949">
        <v>163000</v>
      </c>
      <c r="K949" t="s">
        <v>20</v>
      </c>
      <c r="L949">
        <v>43000</v>
      </c>
      <c r="M949" t="b">
        <v>0</v>
      </c>
    </row>
    <row r="950" spans="1:13" x14ac:dyDescent="0.35">
      <c r="A950" t="s">
        <v>76</v>
      </c>
      <c r="B950" t="s">
        <v>125</v>
      </c>
      <c r="C950">
        <v>2010</v>
      </c>
      <c r="D950" t="s">
        <v>15</v>
      </c>
      <c r="E950" t="s">
        <v>16</v>
      </c>
      <c r="F950" t="s">
        <v>26</v>
      </c>
      <c r="G950">
        <v>6</v>
      </c>
      <c r="H950" t="s">
        <v>18</v>
      </c>
      <c r="I950" t="s">
        <v>19</v>
      </c>
      <c r="J950">
        <v>35000</v>
      </c>
      <c r="K950" t="s">
        <v>20</v>
      </c>
      <c r="L950">
        <v>160000</v>
      </c>
      <c r="M950" t="b">
        <v>0</v>
      </c>
    </row>
    <row r="951" spans="1:13" x14ac:dyDescent="0.35">
      <c r="A951" t="s">
        <v>27</v>
      </c>
      <c r="B951" t="s">
        <v>88</v>
      </c>
      <c r="C951">
        <v>2017</v>
      </c>
      <c r="D951" t="s">
        <v>44</v>
      </c>
      <c r="E951" t="s">
        <v>29</v>
      </c>
      <c r="F951" t="s">
        <v>30</v>
      </c>
      <c r="G951">
        <v>1.4</v>
      </c>
      <c r="H951" t="s">
        <v>18</v>
      </c>
      <c r="I951" t="s">
        <v>19</v>
      </c>
      <c r="J951">
        <v>87000</v>
      </c>
      <c r="K951" t="s">
        <v>45</v>
      </c>
      <c r="L951">
        <v>0</v>
      </c>
      <c r="M951" t="b">
        <v>1</v>
      </c>
    </row>
    <row r="952" spans="1:13" x14ac:dyDescent="0.35">
      <c r="A952" t="s">
        <v>48</v>
      </c>
      <c r="B952" t="s">
        <v>149</v>
      </c>
      <c r="C952">
        <v>2017</v>
      </c>
      <c r="D952" t="s">
        <v>15</v>
      </c>
      <c r="E952" t="s">
        <v>102</v>
      </c>
      <c r="F952" t="s">
        <v>17</v>
      </c>
      <c r="G952">
        <v>2.5</v>
      </c>
      <c r="H952" t="s">
        <v>18</v>
      </c>
      <c r="I952" t="s">
        <v>19</v>
      </c>
      <c r="J952">
        <v>118000</v>
      </c>
      <c r="K952" t="s">
        <v>54</v>
      </c>
      <c r="L952">
        <v>119000</v>
      </c>
      <c r="M952" t="b">
        <v>0</v>
      </c>
    </row>
    <row r="953" spans="1:13" x14ac:dyDescent="0.35">
      <c r="A953" t="s">
        <v>34</v>
      </c>
      <c r="B953" t="s">
        <v>124</v>
      </c>
      <c r="C953">
        <v>2019</v>
      </c>
      <c r="D953" t="s">
        <v>44</v>
      </c>
      <c r="E953" t="s">
        <v>23</v>
      </c>
      <c r="F953" t="s">
        <v>17</v>
      </c>
      <c r="G953">
        <v>4</v>
      </c>
      <c r="H953" t="s">
        <v>18</v>
      </c>
      <c r="I953" t="s">
        <v>19</v>
      </c>
      <c r="J953">
        <v>44300</v>
      </c>
      <c r="K953" t="s">
        <v>20</v>
      </c>
      <c r="L953">
        <v>0</v>
      </c>
      <c r="M953" t="b">
        <v>1</v>
      </c>
    </row>
    <row r="954" spans="1:13" x14ac:dyDescent="0.35">
      <c r="A954" t="s">
        <v>27</v>
      </c>
      <c r="B954" t="s">
        <v>88</v>
      </c>
      <c r="C954">
        <v>2017</v>
      </c>
      <c r="D954" t="s">
        <v>15</v>
      </c>
      <c r="E954" t="s">
        <v>23</v>
      </c>
      <c r="F954" t="s">
        <v>30</v>
      </c>
      <c r="G954">
        <v>1.4</v>
      </c>
      <c r="H954" t="s">
        <v>18</v>
      </c>
      <c r="I954" t="s">
        <v>19</v>
      </c>
      <c r="J954">
        <v>117000</v>
      </c>
      <c r="K954" t="s">
        <v>42</v>
      </c>
      <c r="L954">
        <v>23000</v>
      </c>
      <c r="M954" t="b">
        <v>0</v>
      </c>
    </row>
    <row r="955" spans="1:13" x14ac:dyDescent="0.35">
      <c r="A955" t="s">
        <v>82</v>
      </c>
      <c r="B955" t="s">
        <v>105</v>
      </c>
      <c r="C955">
        <v>2017</v>
      </c>
      <c r="D955" t="s">
        <v>15</v>
      </c>
      <c r="E955" t="s">
        <v>23</v>
      </c>
      <c r="F955" t="s">
        <v>26</v>
      </c>
      <c r="G955">
        <v>2.4</v>
      </c>
      <c r="H955" t="s">
        <v>18</v>
      </c>
      <c r="I955" t="s">
        <v>19</v>
      </c>
      <c r="J955">
        <v>263400</v>
      </c>
      <c r="K955" t="s">
        <v>20</v>
      </c>
      <c r="L955">
        <v>40000</v>
      </c>
      <c r="M955" t="b">
        <v>0</v>
      </c>
    </row>
    <row r="956" spans="1:13" x14ac:dyDescent="0.35">
      <c r="A956" t="s">
        <v>76</v>
      </c>
      <c r="B956" t="s">
        <v>266</v>
      </c>
      <c r="C956">
        <v>2016</v>
      </c>
      <c r="D956" t="s">
        <v>15</v>
      </c>
      <c r="E956" t="s">
        <v>23</v>
      </c>
      <c r="F956" t="s">
        <v>30</v>
      </c>
      <c r="G956">
        <v>2.5</v>
      </c>
      <c r="H956" t="s">
        <v>18</v>
      </c>
      <c r="I956" t="s">
        <v>68</v>
      </c>
      <c r="J956">
        <v>164000</v>
      </c>
      <c r="K956" t="s">
        <v>20</v>
      </c>
      <c r="L956">
        <v>0</v>
      </c>
      <c r="M956" t="b">
        <v>1</v>
      </c>
    </row>
    <row r="957" spans="1:13" x14ac:dyDescent="0.35">
      <c r="A957" t="s">
        <v>34</v>
      </c>
      <c r="B957" t="s">
        <v>55</v>
      </c>
      <c r="C957">
        <v>2019</v>
      </c>
      <c r="D957" t="s">
        <v>44</v>
      </c>
      <c r="E957" t="s">
        <v>23</v>
      </c>
      <c r="F957" t="s">
        <v>17</v>
      </c>
      <c r="G957">
        <v>4</v>
      </c>
      <c r="H957" t="s">
        <v>18</v>
      </c>
      <c r="I957" t="s">
        <v>19</v>
      </c>
      <c r="J957">
        <v>89000</v>
      </c>
      <c r="K957" t="s">
        <v>45</v>
      </c>
      <c r="L957">
        <v>151000</v>
      </c>
      <c r="M957" t="b">
        <v>0</v>
      </c>
    </row>
    <row r="958" spans="1:13" x14ac:dyDescent="0.35">
      <c r="A958" t="s">
        <v>174</v>
      </c>
      <c r="B958" t="s">
        <v>208</v>
      </c>
      <c r="C958">
        <v>2007</v>
      </c>
      <c r="D958" t="s">
        <v>15</v>
      </c>
      <c r="E958" t="s">
        <v>23</v>
      </c>
      <c r="F958" t="s">
        <v>17</v>
      </c>
      <c r="G958">
        <v>4.8</v>
      </c>
      <c r="H958" t="s">
        <v>18</v>
      </c>
      <c r="I958" t="s">
        <v>19</v>
      </c>
      <c r="J958">
        <v>260000</v>
      </c>
      <c r="K958" t="s">
        <v>20</v>
      </c>
      <c r="L958">
        <v>28000</v>
      </c>
      <c r="M958" t="b">
        <v>0</v>
      </c>
    </row>
    <row r="959" spans="1:13" x14ac:dyDescent="0.35">
      <c r="A959" t="s">
        <v>39</v>
      </c>
      <c r="B959" t="s">
        <v>46</v>
      </c>
      <c r="C959">
        <v>2016</v>
      </c>
      <c r="D959" t="s">
        <v>15</v>
      </c>
      <c r="E959" t="s">
        <v>75</v>
      </c>
      <c r="F959" t="s">
        <v>30</v>
      </c>
      <c r="G959">
        <v>5.3</v>
      </c>
      <c r="H959" t="s">
        <v>18</v>
      </c>
      <c r="I959" t="s">
        <v>19</v>
      </c>
      <c r="J959">
        <v>147000</v>
      </c>
      <c r="K959" t="s">
        <v>170</v>
      </c>
      <c r="L959">
        <v>120000</v>
      </c>
      <c r="M959" t="b">
        <v>0</v>
      </c>
    </row>
    <row r="960" spans="1:13" x14ac:dyDescent="0.35">
      <c r="A960" t="s">
        <v>103</v>
      </c>
      <c r="B960" t="s">
        <v>206</v>
      </c>
      <c r="C960">
        <v>2016</v>
      </c>
      <c r="D960" t="s">
        <v>15</v>
      </c>
      <c r="E960" t="s">
        <v>16</v>
      </c>
      <c r="F960" t="s">
        <v>26</v>
      </c>
      <c r="G960">
        <v>2.4</v>
      </c>
      <c r="H960" t="s">
        <v>18</v>
      </c>
      <c r="I960" t="s">
        <v>19</v>
      </c>
      <c r="J960">
        <v>90000</v>
      </c>
      <c r="K960" t="s">
        <v>42</v>
      </c>
      <c r="L960">
        <v>41000</v>
      </c>
      <c r="M960" t="b">
        <v>0</v>
      </c>
    </row>
    <row r="961" spans="1:13" x14ac:dyDescent="0.35">
      <c r="A961" t="s">
        <v>73</v>
      </c>
      <c r="B961" t="s">
        <v>74</v>
      </c>
      <c r="C961">
        <v>2015</v>
      </c>
      <c r="D961" t="s">
        <v>15</v>
      </c>
      <c r="E961" t="s">
        <v>94</v>
      </c>
      <c r="F961" t="s">
        <v>30</v>
      </c>
      <c r="G961">
        <v>3.7</v>
      </c>
      <c r="H961" t="s">
        <v>18</v>
      </c>
      <c r="I961" t="s">
        <v>19</v>
      </c>
      <c r="J961">
        <v>221000</v>
      </c>
      <c r="K961" t="s">
        <v>42</v>
      </c>
      <c r="L961">
        <v>48000</v>
      </c>
      <c r="M961" t="b">
        <v>0</v>
      </c>
    </row>
    <row r="962" spans="1:13" x14ac:dyDescent="0.35">
      <c r="A962" t="s">
        <v>109</v>
      </c>
      <c r="B962" t="s">
        <v>227</v>
      </c>
      <c r="C962">
        <v>2014</v>
      </c>
      <c r="D962" t="s">
        <v>15</v>
      </c>
      <c r="E962" t="s">
        <v>23</v>
      </c>
      <c r="F962" t="s">
        <v>26</v>
      </c>
      <c r="G962">
        <v>5.7</v>
      </c>
      <c r="H962" t="s">
        <v>18</v>
      </c>
      <c r="I962" t="s">
        <v>19</v>
      </c>
      <c r="J962">
        <v>170000</v>
      </c>
      <c r="K962" t="s">
        <v>42</v>
      </c>
      <c r="L962">
        <v>44000</v>
      </c>
      <c r="M962" t="b">
        <v>0</v>
      </c>
    </row>
    <row r="963" spans="1:13" x14ac:dyDescent="0.35">
      <c r="A963" t="s">
        <v>34</v>
      </c>
      <c r="B963" t="s">
        <v>161</v>
      </c>
      <c r="C963">
        <v>2013</v>
      </c>
      <c r="D963" t="s">
        <v>15</v>
      </c>
      <c r="E963" t="s">
        <v>23</v>
      </c>
      <c r="F963" t="s">
        <v>26</v>
      </c>
      <c r="G963">
        <v>5.7</v>
      </c>
      <c r="H963" t="s">
        <v>18</v>
      </c>
      <c r="I963" t="s">
        <v>19</v>
      </c>
      <c r="J963">
        <v>179000</v>
      </c>
      <c r="K963" t="s">
        <v>59</v>
      </c>
      <c r="L963">
        <v>0</v>
      </c>
      <c r="M963" t="b">
        <v>1</v>
      </c>
    </row>
    <row r="964" spans="1:13" x14ac:dyDescent="0.35">
      <c r="A964" t="s">
        <v>34</v>
      </c>
      <c r="B964" t="s">
        <v>145</v>
      </c>
      <c r="C964">
        <v>2015</v>
      </c>
      <c r="D964" t="s">
        <v>15</v>
      </c>
      <c r="E964" t="s">
        <v>16</v>
      </c>
      <c r="F964" t="s">
        <v>30</v>
      </c>
      <c r="G964">
        <v>2.7</v>
      </c>
      <c r="H964" t="s">
        <v>18</v>
      </c>
      <c r="I964" t="s">
        <v>19</v>
      </c>
      <c r="J964">
        <v>216</v>
      </c>
      <c r="K964" t="s">
        <v>59</v>
      </c>
      <c r="L964">
        <v>39000</v>
      </c>
      <c r="M964" t="b">
        <v>0</v>
      </c>
    </row>
    <row r="965" spans="1:13" x14ac:dyDescent="0.35">
      <c r="A965" t="s">
        <v>34</v>
      </c>
      <c r="B965" t="s">
        <v>43</v>
      </c>
      <c r="C965">
        <v>2016</v>
      </c>
      <c r="D965" t="s">
        <v>15</v>
      </c>
      <c r="E965" t="s">
        <v>75</v>
      </c>
      <c r="F965" t="s">
        <v>17</v>
      </c>
      <c r="G965">
        <v>2.5</v>
      </c>
      <c r="H965" t="s">
        <v>18</v>
      </c>
      <c r="I965" t="s">
        <v>19</v>
      </c>
      <c r="J965">
        <v>222</v>
      </c>
      <c r="K965" t="s">
        <v>64</v>
      </c>
      <c r="L965">
        <v>55000</v>
      </c>
      <c r="M965" t="b">
        <v>0</v>
      </c>
    </row>
    <row r="966" spans="1:13" x14ac:dyDescent="0.35">
      <c r="A966" t="s">
        <v>172</v>
      </c>
      <c r="B966" t="s">
        <v>267</v>
      </c>
      <c r="C966">
        <v>2021</v>
      </c>
      <c r="D966" t="s">
        <v>15</v>
      </c>
      <c r="E966" t="s">
        <v>23</v>
      </c>
      <c r="F966" t="s">
        <v>17</v>
      </c>
      <c r="G966">
        <v>2</v>
      </c>
      <c r="H966" t="s">
        <v>18</v>
      </c>
      <c r="I966" t="s">
        <v>19</v>
      </c>
      <c r="J966">
        <v>508</v>
      </c>
      <c r="K966" t="s">
        <v>59</v>
      </c>
      <c r="L966">
        <v>0</v>
      </c>
      <c r="M966" t="b">
        <v>1</v>
      </c>
    </row>
    <row r="967" spans="1:13" x14ac:dyDescent="0.35">
      <c r="A967" t="s">
        <v>21</v>
      </c>
      <c r="B967" t="s">
        <v>237</v>
      </c>
      <c r="C967">
        <v>2014</v>
      </c>
      <c r="D967" t="s">
        <v>15</v>
      </c>
      <c r="E967" t="s">
        <v>23</v>
      </c>
      <c r="F967" t="s">
        <v>26</v>
      </c>
      <c r="G967">
        <v>3.5</v>
      </c>
      <c r="H967" t="s">
        <v>18</v>
      </c>
      <c r="I967" t="s">
        <v>19</v>
      </c>
      <c r="J967">
        <v>187390</v>
      </c>
      <c r="K967" t="s">
        <v>20</v>
      </c>
      <c r="L967">
        <v>43500</v>
      </c>
      <c r="M967" t="b">
        <v>0</v>
      </c>
    </row>
    <row r="968" spans="1:13" x14ac:dyDescent="0.35">
      <c r="A968" t="s">
        <v>34</v>
      </c>
      <c r="B968" t="s">
        <v>51</v>
      </c>
      <c r="C968">
        <v>2018</v>
      </c>
      <c r="D968" t="s">
        <v>15</v>
      </c>
      <c r="E968" t="s">
        <v>25</v>
      </c>
      <c r="F968" t="s">
        <v>26</v>
      </c>
      <c r="G968">
        <v>1.6</v>
      </c>
      <c r="H968" t="s">
        <v>18</v>
      </c>
      <c r="I968" t="s">
        <v>19</v>
      </c>
      <c r="J968">
        <v>103966</v>
      </c>
      <c r="K968" t="s">
        <v>20</v>
      </c>
      <c r="L968">
        <v>43500</v>
      </c>
      <c r="M968" t="b">
        <v>0</v>
      </c>
    </row>
    <row r="969" spans="1:13" x14ac:dyDescent="0.35">
      <c r="A969" t="s">
        <v>27</v>
      </c>
      <c r="B969" t="s">
        <v>88</v>
      </c>
      <c r="C969">
        <v>2020</v>
      </c>
      <c r="D969" t="s">
        <v>15</v>
      </c>
      <c r="E969" t="s">
        <v>29</v>
      </c>
      <c r="F969" t="s">
        <v>26</v>
      </c>
      <c r="G969">
        <v>1.4</v>
      </c>
      <c r="H969" t="s">
        <v>18</v>
      </c>
      <c r="I969" t="s">
        <v>19</v>
      </c>
      <c r="J969">
        <v>25234</v>
      </c>
      <c r="K969" t="s">
        <v>20</v>
      </c>
      <c r="L969">
        <v>44000</v>
      </c>
      <c r="M969" t="b">
        <v>0</v>
      </c>
    </row>
    <row r="970" spans="1:13" x14ac:dyDescent="0.35">
      <c r="A970" t="s">
        <v>166</v>
      </c>
      <c r="B970" t="s">
        <v>268</v>
      </c>
      <c r="C970">
        <v>2020</v>
      </c>
      <c r="D970" t="s">
        <v>15</v>
      </c>
      <c r="E970" t="s">
        <v>65</v>
      </c>
      <c r="F970" t="s">
        <v>30</v>
      </c>
      <c r="G970">
        <v>1.6</v>
      </c>
      <c r="H970" t="s">
        <v>18</v>
      </c>
      <c r="I970" t="s">
        <v>19</v>
      </c>
      <c r="J970">
        <v>94182</v>
      </c>
      <c r="K970" t="s">
        <v>20</v>
      </c>
      <c r="L970">
        <v>44000</v>
      </c>
      <c r="M970" t="b">
        <v>0</v>
      </c>
    </row>
    <row r="971" spans="1:13" x14ac:dyDescent="0.35">
      <c r="A971" t="s">
        <v>39</v>
      </c>
      <c r="B971" t="s">
        <v>115</v>
      </c>
      <c r="C971">
        <v>2009</v>
      </c>
      <c r="D971" t="s">
        <v>15</v>
      </c>
      <c r="E971" t="s">
        <v>75</v>
      </c>
      <c r="F971" t="s">
        <v>17</v>
      </c>
      <c r="G971">
        <v>5.3</v>
      </c>
      <c r="H971" t="s">
        <v>18</v>
      </c>
      <c r="I971" t="s">
        <v>19</v>
      </c>
      <c r="J971">
        <v>25000</v>
      </c>
      <c r="K971" t="s">
        <v>81</v>
      </c>
      <c r="L971">
        <v>0</v>
      </c>
      <c r="M971" t="b">
        <v>1</v>
      </c>
    </row>
    <row r="972" spans="1:13" x14ac:dyDescent="0.35">
      <c r="A972" t="s">
        <v>39</v>
      </c>
      <c r="B972" t="s">
        <v>40</v>
      </c>
      <c r="C972">
        <v>2015</v>
      </c>
      <c r="D972" t="s">
        <v>15</v>
      </c>
      <c r="E972" t="s">
        <v>75</v>
      </c>
      <c r="F972" t="s">
        <v>30</v>
      </c>
      <c r="G972">
        <v>3.6</v>
      </c>
      <c r="H972" t="s">
        <v>18</v>
      </c>
      <c r="I972" t="s">
        <v>19</v>
      </c>
      <c r="J972">
        <v>145462</v>
      </c>
      <c r="K972" t="s">
        <v>20</v>
      </c>
      <c r="L972">
        <v>55000</v>
      </c>
      <c r="M972" t="b">
        <v>0</v>
      </c>
    </row>
    <row r="973" spans="1:13" x14ac:dyDescent="0.35">
      <c r="A973" t="s">
        <v>27</v>
      </c>
      <c r="B973" t="s">
        <v>91</v>
      </c>
      <c r="C973">
        <v>2016</v>
      </c>
      <c r="D973" t="s">
        <v>15</v>
      </c>
      <c r="E973" t="s">
        <v>75</v>
      </c>
      <c r="F973" t="s">
        <v>17</v>
      </c>
      <c r="G973">
        <v>3.3</v>
      </c>
      <c r="H973" t="s">
        <v>18</v>
      </c>
      <c r="I973" t="s">
        <v>19</v>
      </c>
      <c r="J973">
        <v>183</v>
      </c>
      <c r="K973" t="s">
        <v>20</v>
      </c>
      <c r="L973">
        <v>0</v>
      </c>
      <c r="M973" t="b">
        <v>1</v>
      </c>
    </row>
    <row r="974" spans="1:13" x14ac:dyDescent="0.35">
      <c r="A974" t="s">
        <v>48</v>
      </c>
      <c r="B974" t="s">
        <v>269</v>
      </c>
      <c r="C974">
        <v>2018</v>
      </c>
      <c r="D974" t="s">
        <v>15</v>
      </c>
      <c r="E974" t="s">
        <v>25</v>
      </c>
      <c r="F974" t="s">
        <v>17</v>
      </c>
      <c r="G974">
        <v>3</v>
      </c>
      <c r="H974" t="s">
        <v>18</v>
      </c>
      <c r="I974" t="s">
        <v>19</v>
      </c>
      <c r="J974">
        <v>40600</v>
      </c>
      <c r="K974" t="s">
        <v>20</v>
      </c>
      <c r="L974">
        <v>0</v>
      </c>
      <c r="M974" t="b">
        <v>1</v>
      </c>
    </row>
    <row r="975" spans="1:13" x14ac:dyDescent="0.35">
      <c r="A975" t="s">
        <v>209</v>
      </c>
      <c r="B975" t="s">
        <v>270</v>
      </c>
      <c r="C975">
        <v>2018</v>
      </c>
      <c r="D975" t="s">
        <v>44</v>
      </c>
      <c r="E975" t="s">
        <v>23</v>
      </c>
      <c r="F975" t="s">
        <v>30</v>
      </c>
      <c r="G975">
        <v>2</v>
      </c>
      <c r="H975" t="s">
        <v>18</v>
      </c>
      <c r="I975" t="s">
        <v>19</v>
      </c>
      <c r="J975">
        <v>14000</v>
      </c>
      <c r="K975" t="s">
        <v>42</v>
      </c>
      <c r="L975">
        <v>115000</v>
      </c>
      <c r="M975" t="b">
        <v>0</v>
      </c>
    </row>
    <row r="976" spans="1:13" x14ac:dyDescent="0.35">
      <c r="A976" t="s">
        <v>103</v>
      </c>
      <c r="B976" t="s">
        <v>212</v>
      </c>
      <c r="C976">
        <v>2018</v>
      </c>
      <c r="D976" t="s">
        <v>44</v>
      </c>
      <c r="E976" t="s">
        <v>29</v>
      </c>
      <c r="F976" t="s">
        <v>30</v>
      </c>
      <c r="G976">
        <v>4.4000000000000004</v>
      </c>
      <c r="H976" t="s">
        <v>18</v>
      </c>
      <c r="I976" t="s">
        <v>19</v>
      </c>
      <c r="J976">
        <v>43000</v>
      </c>
      <c r="K976" t="s">
        <v>42</v>
      </c>
      <c r="L976">
        <v>135000</v>
      </c>
      <c r="M976" t="b">
        <v>0</v>
      </c>
    </row>
    <row r="977" spans="1:13" x14ac:dyDescent="0.35">
      <c r="A977" t="s">
        <v>103</v>
      </c>
      <c r="B977" t="s">
        <v>212</v>
      </c>
      <c r="C977">
        <v>2018</v>
      </c>
      <c r="D977" t="s">
        <v>44</v>
      </c>
      <c r="E977" t="s">
        <v>16</v>
      </c>
      <c r="F977" t="s">
        <v>30</v>
      </c>
      <c r="G977">
        <v>4</v>
      </c>
      <c r="H977" t="s">
        <v>18</v>
      </c>
      <c r="I977" t="s">
        <v>19</v>
      </c>
      <c r="J977">
        <v>32000</v>
      </c>
      <c r="K977" t="s">
        <v>42</v>
      </c>
      <c r="L977">
        <v>129000</v>
      </c>
      <c r="M977" t="b">
        <v>0</v>
      </c>
    </row>
    <row r="978" spans="1:13" x14ac:dyDescent="0.35">
      <c r="A978" t="s">
        <v>48</v>
      </c>
      <c r="B978" t="s">
        <v>50</v>
      </c>
      <c r="C978">
        <v>2015</v>
      </c>
      <c r="D978" t="s">
        <v>15</v>
      </c>
      <c r="E978" t="s">
        <v>23</v>
      </c>
      <c r="F978" t="s">
        <v>17</v>
      </c>
      <c r="G978">
        <v>2.7</v>
      </c>
      <c r="H978" t="s">
        <v>18</v>
      </c>
      <c r="I978" t="s">
        <v>19</v>
      </c>
      <c r="J978">
        <v>23000</v>
      </c>
      <c r="K978" t="s">
        <v>42</v>
      </c>
      <c r="L978">
        <v>129000</v>
      </c>
      <c r="M978" t="b">
        <v>0</v>
      </c>
    </row>
    <row r="979" spans="1:13" x14ac:dyDescent="0.35">
      <c r="A979" t="s">
        <v>60</v>
      </c>
      <c r="B979" t="s">
        <v>241</v>
      </c>
      <c r="C979">
        <v>2019</v>
      </c>
      <c r="D979" t="s">
        <v>15</v>
      </c>
      <c r="E979" t="s">
        <v>94</v>
      </c>
      <c r="F979" t="s">
        <v>17</v>
      </c>
      <c r="G979">
        <v>4.5999999999999996</v>
      </c>
      <c r="H979" t="s">
        <v>18</v>
      </c>
      <c r="I979" t="s">
        <v>19</v>
      </c>
      <c r="J979">
        <v>600</v>
      </c>
      <c r="K979" t="s">
        <v>42</v>
      </c>
      <c r="L979">
        <v>329000</v>
      </c>
      <c r="M979" t="b">
        <v>0</v>
      </c>
    </row>
    <row r="980" spans="1:13" x14ac:dyDescent="0.35">
      <c r="A980" t="s">
        <v>95</v>
      </c>
      <c r="B980" t="s">
        <v>271</v>
      </c>
      <c r="C980">
        <v>2021</v>
      </c>
      <c r="D980" t="s">
        <v>44</v>
      </c>
      <c r="E980" t="s">
        <v>16</v>
      </c>
      <c r="F980" t="s">
        <v>30</v>
      </c>
      <c r="G980">
        <v>4.5</v>
      </c>
      <c r="H980" t="s">
        <v>18</v>
      </c>
      <c r="I980" t="s">
        <v>19</v>
      </c>
      <c r="J980">
        <v>100</v>
      </c>
      <c r="K980" t="s">
        <v>42</v>
      </c>
      <c r="L980">
        <v>179000</v>
      </c>
      <c r="M980" t="b">
        <v>0</v>
      </c>
    </row>
    <row r="981" spans="1:13" x14ac:dyDescent="0.35">
      <c r="A981" t="s">
        <v>174</v>
      </c>
      <c r="B981" t="s">
        <v>208</v>
      </c>
      <c r="C981">
        <v>2011</v>
      </c>
      <c r="D981" t="s">
        <v>47</v>
      </c>
      <c r="E981" t="s">
        <v>16</v>
      </c>
      <c r="F981" t="s">
        <v>17</v>
      </c>
      <c r="G981">
        <v>6</v>
      </c>
      <c r="H981" t="s">
        <v>18</v>
      </c>
      <c r="I981" t="s">
        <v>19</v>
      </c>
      <c r="J981">
        <v>160000</v>
      </c>
      <c r="K981" t="s">
        <v>20</v>
      </c>
      <c r="L981">
        <v>45000</v>
      </c>
      <c r="M981" t="b">
        <v>0</v>
      </c>
    </row>
    <row r="982" spans="1:13" x14ac:dyDescent="0.35">
      <c r="A982" t="s">
        <v>76</v>
      </c>
      <c r="B982" t="s">
        <v>112</v>
      </c>
      <c r="C982">
        <v>2011</v>
      </c>
      <c r="D982" t="s">
        <v>15</v>
      </c>
      <c r="E982" t="s">
        <v>16</v>
      </c>
      <c r="F982" t="s">
        <v>26</v>
      </c>
      <c r="G982">
        <v>1.6</v>
      </c>
      <c r="H982" t="s">
        <v>18</v>
      </c>
      <c r="I982" t="s">
        <v>19</v>
      </c>
      <c r="J982">
        <v>268000</v>
      </c>
      <c r="K982" t="s">
        <v>20</v>
      </c>
      <c r="L982">
        <v>28000</v>
      </c>
      <c r="M982" t="b">
        <v>0</v>
      </c>
    </row>
    <row r="983" spans="1:13" x14ac:dyDescent="0.35">
      <c r="A983" t="s">
        <v>76</v>
      </c>
      <c r="B983" t="s">
        <v>77</v>
      </c>
      <c r="C983">
        <v>2014</v>
      </c>
      <c r="D983" t="s">
        <v>15</v>
      </c>
      <c r="E983" t="s">
        <v>16</v>
      </c>
      <c r="F983" t="s">
        <v>30</v>
      </c>
      <c r="G983">
        <v>5.4</v>
      </c>
      <c r="H983" t="s">
        <v>18</v>
      </c>
      <c r="I983" t="s">
        <v>19</v>
      </c>
      <c r="J983">
        <v>263000</v>
      </c>
      <c r="K983" t="s">
        <v>20</v>
      </c>
      <c r="L983">
        <v>48000</v>
      </c>
      <c r="M983" t="b">
        <v>0</v>
      </c>
    </row>
    <row r="984" spans="1:13" x14ac:dyDescent="0.35">
      <c r="A984" t="s">
        <v>21</v>
      </c>
      <c r="B984" t="s">
        <v>272</v>
      </c>
      <c r="C984">
        <v>2019</v>
      </c>
      <c r="D984" t="s">
        <v>44</v>
      </c>
      <c r="E984" t="s">
        <v>23</v>
      </c>
      <c r="F984" t="s">
        <v>17</v>
      </c>
      <c r="G984">
        <v>4.8</v>
      </c>
      <c r="H984" t="s">
        <v>18</v>
      </c>
      <c r="I984" t="s">
        <v>19</v>
      </c>
      <c r="J984">
        <v>46200</v>
      </c>
      <c r="K984" t="s">
        <v>255</v>
      </c>
      <c r="L984">
        <v>0</v>
      </c>
      <c r="M984" t="b">
        <v>1</v>
      </c>
    </row>
    <row r="985" spans="1:13" x14ac:dyDescent="0.35">
      <c r="A985" t="s">
        <v>82</v>
      </c>
      <c r="B985" t="s">
        <v>105</v>
      </c>
      <c r="C985">
        <v>2015</v>
      </c>
      <c r="D985" t="s">
        <v>15</v>
      </c>
      <c r="E985" t="s">
        <v>33</v>
      </c>
      <c r="F985" t="s">
        <v>30</v>
      </c>
      <c r="G985">
        <v>2.4</v>
      </c>
      <c r="H985" t="s">
        <v>18</v>
      </c>
      <c r="I985" t="s">
        <v>19</v>
      </c>
      <c r="J985">
        <v>173544</v>
      </c>
      <c r="K985" t="s">
        <v>20</v>
      </c>
      <c r="L985">
        <v>37000</v>
      </c>
      <c r="M985" t="b">
        <v>0</v>
      </c>
    </row>
    <row r="986" spans="1:13" x14ac:dyDescent="0.35">
      <c r="A986" t="s">
        <v>82</v>
      </c>
      <c r="B986" t="s">
        <v>156</v>
      </c>
      <c r="C986">
        <v>2016</v>
      </c>
      <c r="D986" t="s">
        <v>15</v>
      </c>
      <c r="E986" t="s">
        <v>25</v>
      </c>
      <c r="F986" t="s">
        <v>26</v>
      </c>
      <c r="G986">
        <v>1.4</v>
      </c>
      <c r="H986" t="s">
        <v>18</v>
      </c>
      <c r="I986" t="s">
        <v>19</v>
      </c>
      <c r="J986">
        <v>188000</v>
      </c>
      <c r="K986" t="s">
        <v>45</v>
      </c>
      <c r="L986">
        <v>21000</v>
      </c>
      <c r="M986" t="b">
        <v>0</v>
      </c>
    </row>
    <row r="987" spans="1:13" x14ac:dyDescent="0.35">
      <c r="A987" t="s">
        <v>27</v>
      </c>
      <c r="B987" t="s">
        <v>88</v>
      </c>
      <c r="C987">
        <v>2018</v>
      </c>
      <c r="D987" t="s">
        <v>15</v>
      </c>
      <c r="E987" t="s">
        <v>25</v>
      </c>
      <c r="F987" t="s">
        <v>26</v>
      </c>
      <c r="G987">
        <v>1.4</v>
      </c>
      <c r="H987" t="s">
        <v>18</v>
      </c>
      <c r="I987" t="s">
        <v>19</v>
      </c>
      <c r="J987">
        <v>76000</v>
      </c>
      <c r="K987" t="s">
        <v>20</v>
      </c>
      <c r="L987">
        <v>37500</v>
      </c>
      <c r="M987" t="b">
        <v>0</v>
      </c>
    </row>
    <row r="988" spans="1:13" x14ac:dyDescent="0.35">
      <c r="A988" t="s">
        <v>21</v>
      </c>
      <c r="B988" t="s">
        <v>120</v>
      </c>
      <c r="C988">
        <v>2016</v>
      </c>
      <c r="D988" t="s">
        <v>15</v>
      </c>
      <c r="E988" t="s">
        <v>23</v>
      </c>
      <c r="F988" t="s">
        <v>26</v>
      </c>
      <c r="G988">
        <v>2.4</v>
      </c>
      <c r="H988" t="s">
        <v>18</v>
      </c>
      <c r="I988" t="s">
        <v>68</v>
      </c>
      <c r="J988">
        <v>2389</v>
      </c>
      <c r="K988" t="s">
        <v>20</v>
      </c>
      <c r="L988">
        <v>62000</v>
      </c>
      <c r="M988" t="b">
        <v>0</v>
      </c>
    </row>
    <row r="989" spans="1:13" x14ac:dyDescent="0.35">
      <c r="A989" t="s">
        <v>27</v>
      </c>
      <c r="B989" t="s">
        <v>101</v>
      </c>
      <c r="C989">
        <v>2020</v>
      </c>
      <c r="D989" t="s">
        <v>15</v>
      </c>
      <c r="E989" t="s">
        <v>23</v>
      </c>
      <c r="F989" t="s">
        <v>30</v>
      </c>
      <c r="G989">
        <v>2</v>
      </c>
      <c r="H989" t="s">
        <v>18</v>
      </c>
      <c r="I989" t="s">
        <v>19</v>
      </c>
      <c r="J989">
        <v>21000</v>
      </c>
      <c r="K989" t="s">
        <v>20</v>
      </c>
      <c r="L989">
        <v>67000</v>
      </c>
      <c r="M989" t="b">
        <v>0</v>
      </c>
    </row>
    <row r="990" spans="1:13" x14ac:dyDescent="0.35">
      <c r="A990" t="s">
        <v>73</v>
      </c>
      <c r="B990" t="s">
        <v>190</v>
      </c>
      <c r="C990">
        <v>2020</v>
      </c>
      <c r="D990" t="s">
        <v>15</v>
      </c>
      <c r="E990" t="s">
        <v>23</v>
      </c>
      <c r="F990" t="s">
        <v>17</v>
      </c>
      <c r="G990">
        <v>2</v>
      </c>
      <c r="H990" t="s">
        <v>18</v>
      </c>
      <c r="I990" t="s">
        <v>19</v>
      </c>
      <c r="J990">
        <v>26000</v>
      </c>
      <c r="K990" t="s">
        <v>42</v>
      </c>
      <c r="L990">
        <v>112000</v>
      </c>
      <c r="M990" t="b">
        <v>0</v>
      </c>
    </row>
    <row r="991" spans="1:13" x14ac:dyDescent="0.35">
      <c r="A991" t="s">
        <v>76</v>
      </c>
      <c r="B991" t="s">
        <v>112</v>
      </c>
      <c r="C991">
        <v>2014</v>
      </c>
      <c r="D991" t="s">
        <v>44</v>
      </c>
      <c r="E991" t="s">
        <v>23</v>
      </c>
      <c r="F991" t="s">
        <v>26</v>
      </c>
      <c r="G991">
        <v>3.5</v>
      </c>
      <c r="H991" t="s">
        <v>18</v>
      </c>
      <c r="I991" t="s">
        <v>19</v>
      </c>
      <c r="J991">
        <v>155000</v>
      </c>
      <c r="K991" t="s">
        <v>59</v>
      </c>
      <c r="L991">
        <v>57000</v>
      </c>
      <c r="M991" t="b">
        <v>0</v>
      </c>
    </row>
    <row r="992" spans="1:13" x14ac:dyDescent="0.35">
      <c r="A992" t="s">
        <v>48</v>
      </c>
      <c r="B992" t="s">
        <v>149</v>
      </c>
      <c r="C992">
        <v>2017</v>
      </c>
      <c r="D992" t="s">
        <v>47</v>
      </c>
      <c r="E992" t="s">
        <v>29</v>
      </c>
      <c r="F992" t="s">
        <v>17</v>
      </c>
      <c r="G992">
        <v>7</v>
      </c>
      <c r="H992" t="s">
        <v>18</v>
      </c>
      <c r="I992" t="s">
        <v>19</v>
      </c>
      <c r="J992">
        <v>40000</v>
      </c>
      <c r="K992" t="s">
        <v>20</v>
      </c>
      <c r="L992">
        <v>0</v>
      </c>
      <c r="M992" t="b">
        <v>1</v>
      </c>
    </row>
    <row r="993" spans="1:13" x14ac:dyDescent="0.35">
      <c r="A993" t="s">
        <v>48</v>
      </c>
      <c r="B993" t="s">
        <v>106</v>
      </c>
      <c r="C993">
        <v>2021</v>
      </c>
      <c r="D993" t="s">
        <v>47</v>
      </c>
      <c r="E993" t="s">
        <v>16</v>
      </c>
      <c r="F993" t="s">
        <v>17</v>
      </c>
      <c r="G993">
        <v>3.5</v>
      </c>
      <c r="H993" t="s">
        <v>18</v>
      </c>
      <c r="I993" t="s">
        <v>19</v>
      </c>
      <c r="J993">
        <v>476</v>
      </c>
      <c r="K993" t="s">
        <v>20</v>
      </c>
      <c r="L993">
        <v>696000</v>
      </c>
      <c r="M993" t="b">
        <v>0</v>
      </c>
    </row>
    <row r="994" spans="1:13" x14ac:dyDescent="0.35">
      <c r="A994" t="s">
        <v>34</v>
      </c>
      <c r="B994" t="s">
        <v>51</v>
      </c>
      <c r="C994">
        <v>2017</v>
      </c>
      <c r="D994" t="s">
        <v>15</v>
      </c>
      <c r="E994" t="s">
        <v>25</v>
      </c>
      <c r="F994" t="s">
        <v>26</v>
      </c>
      <c r="G994">
        <v>1.6</v>
      </c>
      <c r="H994" t="s">
        <v>18</v>
      </c>
      <c r="I994" t="s">
        <v>19</v>
      </c>
      <c r="J994">
        <v>92412</v>
      </c>
      <c r="K994" t="s">
        <v>20</v>
      </c>
      <c r="L994">
        <v>44500</v>
      </c>
      <c r="M994" t="b">
        <v>0</v>
      </c>
    </row>
    <row r="995" spans="1:13" x14ac:dyDescent="0.35">
      <c r="A995" t="s">
        <v>34</v>
      </c>
      <c r="B995" t="s">
        <v>51</v>
      </c>
      <c r="C995">
        <v>2016</v>
      </c>
      <c r="D995" t="s">
        <v>15</v>
      </c>
      <c r="E995" t="s">
        <v>23</v>
      </c>
      <c r="F995" t="s">
        <v>26</v>
      </c>
      <c r="G995">
        <v>1.6</v>
      </c>
      <c r="H995" t="s">
        <v>18</v>
      </c>
      <c r="I995" t="s">
        <v>19</v>
      </c>
      <c r="J995">
        <v>142478</v>
      </c>
      <c r="K995" t="s">
        <v>20</v>
      </c>
      <c r="L995">
        <v>44500</v>
      </c>
      <c r="M995" t="b">
        <v>0</v>
      </c>
    </row>
    <row r="996" spans="1:13" x14ac:dyDescent="0.35">
      <c r="A996" t="s">
        <v>82</v>
      </c>
      <c r="B996" t="s">
        <v>142</v>
      </c>
      <c r="C996">
        <v>2019</v>
      </c>
      <c r="D996" t="s">
        <v>15</v>
      </c>
      <c r="E996" t="s">
        <v>33</v>
      </c>
      <c r="F996" t="s">
        <v>26</v>
      </c>
      <c r="G996">
        <v>1.6</v>
      </c>
      <c r="H996" t="s">
        <v>18</v>
      </c>
      <c r="I996" t="s">
        <v>19</v>
      </c>
      <c r="J996">
        <v>85758</v>
      </c>
      <c r="K996" t="s">
        <v>42</v>
      </c>
      <c r="L996">
        <v>45000</v>
      </c>
      <c r="M996" t="b">
        <v>0</v>
      </c>
    </row>
    <row r="997" spans="1:13" x14ac:dyDescent="0.35">
      <c r="A997" t="s">
        <v>82</v>
      </c>
      <c r="B997" t="s">
        <v>142</v>
      </c>
      <c r="C997">
        <v>2019</v>
      </c>
      <c r="D997" t="s">
        <v>15</v>
      </c>
      <c r="E997" t="s">
        <v>23</v>
      </c>
      <c r="F997" t="s">
        <v>26</v>
      </c>
      <c r="G997">
        <v>1.6</v>
      </c>
      <c r="H997" t="s">
        <v>18</v>
      </c>
      <c r="I997" t="s">
        <v>19</v>
      </c>
      <c r="J997">
        <v>30799</v>
      </c>
      <c r="K997" t="s">
        <v>42</v>
      </c>
      <c r="L997">
        <v>45000</v>
      </c>
      <c r="M997" t="b">
        <v>0</v>
      </c>
    </row>
    <row r="998" spans="1:13" x14ac:dyDescent="0.35">
      <c r="A998" t="s">
        <v>180</v>
      </c>
      <c r="B998" t="s">
        <v>273</v>
      </c>
      <c r="C998">
        <v>2011</v>
      </c>
      <c r="D998" t="s">
        <v>15</v>
      </c>
      <c r="E998" t="s">
        <v>25</v>
      </c>
      <c r="F998" t="s">
        <v>17</v>
      </c>
      <c r="G998">
        <v>3</v>
      </c>
      <c r="H998" t="s">
        <v>18</v>
      </c>
      <c r="I998" t="s">
        <v>19</v>
      </c>
      <c r="J998">
        <v>141000</v>
      </c>
      <c r="K998" t="s">
        <v>45</v>
      </c>
      <c r="L998">
        <v>85000</v>
      </c>
      <c r="M998" t="b">
        <v>0</v>
      </c>
    </row>
    <row r="999" spans="1:13" x14ac:dyDescent="0.35">
      <c r="A999" t="s">
        <v>82</v>
      </c>
      <c r="B999" t="s">
        <v>105</v>
      </c>
      <c r="C999">
        <v>2015</v>
      </c>
      <c r="D999" t="s">
        <v>15</v>
      </c>
      <c r="E999" t="s">
        <v>23</v>
      </c>
      <c r="F999" t="s">
        <v>30</v>
      </c>
      <c r="G999">
        <v>2</v>
      </c>
      <c r="H999" t="s">
        <v>18</v>
      </c>
      <c r="I999" t="s">
        <v>19</v>
      </c>
      <c r="J999">
        <v>82900</v>
      </c>
      <c r="K999" t="s">
        <v>45</v>
      </c>
      <c r="L999">
        <v>46000</v>
      </c>
      <c r="M999" t="b">
        <v>0</v>
      </c>
    </row>
    <row r="1000" spans="1:13" x14ac:dyDescent="0.35">
      <c r="A1000" t="s">
        <v>166</v>
      </c>
      <c r="B1000" t="s">
        <v>274</v>
      </c>
      <c r="C1000">
        <v>2021</v>
      </c>
      <c r="D1000" t="s">
        <v>15</v>
      </c>
      <c r="E1000" t="s">
        <v>102</v>
      </c>
      <c r="F1000" t="s">
        <v>17</v>
      </c>
      <c r="G1000">
        <v>1.6</v>
      </c>
      <c r="H1000" t="s">
        <v>18</v>
      </c>
      <c r="I1000" t="s">
        <v>19</v>
      </c>
      <c r="J1000">
        <v>2400</v>
      </c>
      <c r="K1000" t="s">
        <v>45</v>
      </c>
      <c r="L1000">
        <v>51000</v>
      </c>
      <c r="M1000" t="b">
        <v>0</v>
      </c>
    </row>
    <row r="1001" spans="1:13" x14ac:dyDescent="0.35">
      <c r="A1001" t="s">
        <v>97</v>
      </c>
      <c r="B1001" t="s">
        <v>275</v>
      </c>
      <c r="C1001">
        <v>2020</v>
      </c>
      <c r="D1001" t="s">
        <v>15</v>
      </c>
      <c r="E1001" t="s">
        <v>65</v>
      </c>
      <c r="F1001" t="s">
        <v>30</v>
      </c>
      <c r="G1001">
        <v>1.5</v>
      </c>
      <c r="H1001" t="s">
        <v>18</v>
      </c>
      <c r="I1001" t="s">
        <v>19</v>
      </c>
      <c r="J1001">
        <v>280</v>
      </c>
      <c r="K1001" t="s">
        <v>45</v>
      </c>
      <c r="L1001">
        <v>62000</v>
      </c>
      <c r="M1001" t="b">
        <v>0</v>
      </c>
    </row>
    <row r="1002" spans="1:13" x14ac:dyDescent="0.35">
      <c r="A1002" t="s">
        <v>76</v>
      </c>
      <c r="B1002" t="s">
        <v>77</v>
      </c>
      <c r="C1002">
        <v>2012</v>
      </c>
      <c r="D1002" t="s">
        <v>15</v>
      </c>
      <c r="E1002" t="s">
        <v>23</v>
      </c>
      <c r="F1002" t="s">
        <v>30</v>
      </c>
      <c r="G1002">
        <v>2.1</v>
      </c>
      <c r="H1002" t="s">
        <v>18</v>
      </c>
      <c r="I1002" t="s">
        <v>19</v>
      </c>
      <c r="J1002">
        <v>215000</v>
      </c>
      <c r="K1002" t="s">
        <v>20</v>
      </c>
      <c r="L1002">
        <v>25500</v>
      </c>
      <c r="M1002" t="b">
        <v>0</v>
      </c>
    </row>
    <row r="1003" spans="1:13" x14ac:dyDescent="0.35">
      <c r="A1003" t="s">
        <v>34</v>
      </c>
      <c r="B1003" t="s">
        <v>145</v>
      </c>
      <c r="C1003">
        <v>2015</v>
      </c>
      <c r="D1003" t="s">
        <v>15</v>
      </c>
      <c r="E1003" t="s">
        <v>23</v>
      </c>
      <c r="F1003" t="s">
        <v>17</v>
      </c>
      <c r="G1003">
        <v>2.7</v>
      </c>
      <c r="H1003" t="s">
        <v>18</v>
      </c>
      <c r="I1003" t="s">
        <v>19</v>
      </c>
      <c r="J1003">
        <v>127000</v>
      </c>
      <c r="K1003" t="s">
        <v>45</v>
      </c>
      <c r="L1003">
        <v>0</v>
      </c>
      <c r="M1003" t="b">
        <v>1</v>
      </c>
    </row>
    <row r="1004" spans="1:13" x14ac:dyDescent="0.35">
      <c r="A1004" t="s">
        <v>39</v>
      </c>
      <c r="B1004" t="s">
        <v>115</v>
      </c>
      <c r="C1004">
        <v>2011</v>
      </c>
      <c r="D1004" t="s">
        <v>15</v>
      </c>
      <c r="E1004" t="s">
        <v>78</v>
      </c>
      <c r="F1004" t="s">
        <v>30</v>
      </c>
      <c r="G1004">
        <v>4</v>
      </c>
      <c r="H1004" t="s">
        <v>18</v>
      </c>
      <c r="I1004" t="s">
        <v>19</v>
      </c>
      <c r="J1004">
        <v>289</v>
      </c>
      <c r="K1004" t="s">
        <v>64</v>
      </c>
      <c r="L1004">
        <v>36000</v>
      </c>
      <c r="M1004" t="b">
        <v>0</v>
      </c>
    </row>
    <row r="1005" spans="1:13" x14ac:dyDescent="0.35">
      <c r="A1005" t="s">
        <v>82</v>
      </c>
      <c r="B1005" t="s">
        <v>105</v>
      </c>
      <c r="C1005">
        <v>2018</v>
      </c>
      <c r="D1005" t="s">
        <v>15</v>
      </c>
      <c r="E1005" t="s">
        <v>23</v>
      </c>
      <c r="F1005" t="s">
        <v>26</v>
      </c>
      <c r="G1005">
        <v>2</v>
      </c>
      <c r="H1005" t="s">
        <v>18</v>
      </c>
      <c r="I1005" t="s">
        <v>19</v>
      </c>
      <c r="J1005">
        <v>148000</v>
      </c>
      <c r="K1005" t="s">
        <v>45</v>
      </c>
      <c r="L1005">
        <v>0</v>
      </c>
      <c r="M1005" t="b">
        <v>1</v>
      </c>
    </row>
    <row r="1006" spans="1:13" x14ac:dyDescent="0.35">
      <c r="A1006" t="s">
        <v>181</v>
      </c>
      <c r="B1006" t="s">
        <v>199</v>
      </c>
      <c r="C1006">
        <v>2016</v>
      </c>
      <c r="D1006" t="s">
        <v>44</v>
      </c>
      <c r="E1006" t="s">
        <v>25</v>
      </c>
      <c r="F1006" t="s">
        <v>17</v>
      </c>
      <c r="G1006">
        <v>3.5</v>
      </c>
      <c r="H1006" t="s">
        <v>18</v>
      </c>
      <c r="I1006" t="s">
        <v>19</v>
      </c>
      <c r="J1006">
        <v>70000</v>
      </c>
      <c r="K1006" t="s">
        <v>20</v>
      </c>
      <c r="L1006">
        <v>0</v>
      </c>
      <c r="M1006" t="b">
        <v>1</v>
      </c>
    </row>
    <row r="1007" spans="1:13" x14ac:dyDescent="0.35">
      <c r="A1007" t="s">
        <v>134</v>
      </c>
      <c r="B1007" t="s">
        <v>136</v>
      </c>
      <c r="C1007">
        <v>2016</v>
      </c>
      <c r="D1007" t="s">
        <v>15</v>
      </c>
      <c r="E1007" t="s">
        <v>23</v>
      </c>
      <c r="F1007" t="s">
        <v>26</v>
      </c>
      <c r="G1007">
        <v>1.6</v>
      </c>
      <c r="H1007" t="s">
        <v>18</v>
      </c>
      <c r="I1007" t="s">
        <v>19</v>
      </c>
      <c r="J1007">
        <v>66000</v>
      </c>
      <c r="K1007" t="s">
        <v>45</v>
      </c>
      <c r="L1007">
        <v>0</v>
      </c>
      <c r="M1007" t="b">
        <v>1</v>
      </c>
    </row>
    <row r="1008" spans="1:13" x14ac:dyDescent="0.35">
      <c r="A1008" t="s">
        <v>39</v>
      </c>
      <c r="B1008" t="s">
        <v>40</v>
      </c>
      <c r="C1008">
        <v>2019</v>
      </c>
      <c r="D1008" t="s">
        <v>15</v>
      </c>
      <c r="E1008" t="s">
        <v>38</v>
      </c>
      <c r="F1008" t="s">
        <v>30</v>
      </c>
      <c r="G1008">
        <v>3.5</v>
      </c>
      <c r="H1008" t="s">
        <v>18</v>
      </c>
      <c r="I1008" t="s">
        <v>19</v>
      </c>
      <c r="J1008">
        <v>91000</v>
      </c>
      <c r="K1008" t="s">
        <v>59</v>
      </c>
      <c r="L1008">
        <v>74000</v>
      </c>
      <c r="M1008" t="b">
        <v>0</v>
      </c>
    </row>
    <row r="1009" spans="1:13" x14ac:dyDescent="0.35">
      <c r="A1009" t="s">
        <v>21</v>
      </c>
      <c r="B1009" t="s">
        <v>184</v>
      </c>
      <c r="C1009">
        <v>2018</v>
      </c>
      <c r="D1009" t="s">
        <v>15</v>
      </c>
      <c r="E1009" t="s">
        <v>16</v>
      </c>
      <c r="F1009" t="s">
        <v>17</v>
      </c>
      <c r="G1009">
        <v>2.5</v>
      </c>
      <c r="H1009" t="s">
        <v>18</v>
      </c>
      <c r="I1009" t="s">
        <v>19</v>
      </c>
      <c r="J1009">
        <v>86500</v>
      </c>
      <c r="K1009" t="s">
        <v>59</v>
      </c>
      <c r="L1009">
        <v>74000</v>
      </c>
      <c r="M1009" t="b">
        <v>0</v>
      </c>
    </row>
    <row r="1010" spans="1:13" x14ac:dyDescent="0.35">
      <c r="A1010" t="s">
        <v>52</v>
      </c>
      <c r="B1010" t="s">
        <v>276</v>
      </c>
      <c r="C1010">
        <v>2019</v>
      </c>
      <c r="D1010" t="s">
        <v>15</v>
      </c>
      <c r="E1010" t="s">
        <v>16</v>
      </c>
      <c r="F1010" t="s">
        <v>30</v>
      </c>
      <c r="G1010">
        <v>2</v>
      </c>
      <c r="H1010" t="s">
        <v>18</v>
      </c>
      <c r="I1010" t="s">
        <v>19</v>
      </c>
      <c r="J1010">
        <v>22000</v>
      </c>
      <c r="K1010" t="s">
        <v>42</v>
      </c>
      <c r="L1010">
        <v>125000</v>
      </c>
      <c r="M1010" t="b">
        <v>0</v>
      </c>
    </row>
    <row r="1011" spans="1:13" x14ac:dyDescent="0.35">
      <c r="A1011" t="s">
        <v>34</v>
      </c>
      <c r="B1011" t="s">
        <v>55</v>
      </c>
      <c r="C1011">
        <v>2012</v>
      </c>
      <c r="D1011" t="s">
        <v>15</v>
      </c>
      <c r="E1011" t="s">
        <v>23</v>
      </c>
      <c r="F1011" t="s">
        <v>30</v>
      </c>
      <c r="G1011">
        <v>4</v>
      </c>
      <c r="H1011" t="s">
        <v>18</v>
      </c>
      <c r="I1011" t="s">
        <v>19</v>
      </c>
      <c r="J1011">
        <v>311236</v>
      </c>
      <c r="K1011" t="s">
        <v>211</v>
      </c>
      <c r="L1011">
        <v>0</v>
      </c>
      <c r="M1011" t="b">
        <v>1</v>
      </c>
    </row>
    <row r="1012" spans="1:13" x14ac:dyDescent="0.35">
      <c r="A1012" t="s">
        <v>103</v>
      </c>
      <c r="B1012" t="s">
        <v>104</v>
      </c>
      <c r="C1012">
        <v>2014</v>
      </c>
      <c r="D1012" t="s">
        <v>15</v>
      </c>
      <c r="E1012" t="s">
        <v>23</v>
      </c>
      <c r="F1012" t="s">
        <v>26</v>
      </c>
      <c r="G1012">
        <v>5.7</v>
      </c>
      <c r="H1012" t="s">
        <v>18</v>
      </c>
      <c r="I1012" t="s">
        <v>19</v>
      </c>
      <c r="J1012">
        <v>233000</v>
      </c>
      <c r="K1012" t="s">
        <v>170</v>
      </c>
      <c r="L1012">
        <v>50000</v>
      </c>
      <c r="M1012" t="b">
        <v>0</v>
      </c>
    </row>
    <row r="1013" spans="1:13" x14ac:dyDescent="0.35">
      <c r="A1013" t="s">
        <v>185</v>
      </c>
      <c r="B1013" t="s">
        <v>277</v>
      </c>
      <c r="C1013">
        <v>2016</v>
      </c>
      <c r="D1013" t="s">
        <v>15</v>
      </c>
      <c r="E1013" t="s">
        <v>23</v>
      </c>
      <c r="F1013" t="s">
        <v>26</v>
      </c>
      <c r="G1013">
        <v>2.5</v>
      </c>
      <c r="H1013" t="s">
        <v>56</v>
      </c>
      <c r="I1013" t="s">
        <v>68</v>
      </c>
      <c r="J1013">
        <v>275000</v>
      </c>
      <c r="K1013" t="s">
        <v>20</v>
      </c>
      <c r="L1013">
        <v>55500</v>
      </c>
      <c r="M1013" t="b">
        <v>0</v>
      </c>
    </row>
    <row r="1014" spans="1:13" x14ac:dyDescent="0.35">
      <c r="A1014" t="s">
        <v>48</v>
      </c>
      <c r="B1014" t="s">
        <v>106</v>
      </c>
      <c r="C1014">
        <v>1995</v>
      </c>
      <c r="D1014" t="s">
        <v>47</v>
      </c>
      <c r="E1014" t="s">
        <v>25</v>
      </c>
      <c r="F1014" t="s">
        <v>17</v>
      </c>
      <c r="G1014">
        <v>3</v>
      </c>
      <c r="H1014" t="s">
        <v>18</v>
      </c>
      <c r="I1014" t="s">
        <v>19</v>
      </c>
      <c r="J1014">
        <v>200000</v>
      </c>
      <c r="K1014" t="s">
        <v>248</v>
      </c>
      <c r="L1014">
        <v>15000</v>
      </c>
      <c r="M1014" t="b">
        <v>0</v>
      </c>
    </row>
    <row r="1015" spans="1:13" x14ac:dyDescent="0.35">
      <c r="A1015" t="s">
        <v>107</v>
      </c>
      <c r="B1015" t="s">
        <v>263</v>
      </c>
      <c r="C1015">
        <v>2016</v>
      </c>
      <c r="D1015" t="s">
        <v>15</v>
      </c>
      <c r="E1015" t="s">
        <v>16</v>
      </c>
      <c r="F1015" t="s">
        <v>17</v>
      </c>
      <c r="G1015">
        <v>5</v>
      </c>
      <c r="H1015" t="s">
        <v>18</v>
      </c>
      <c r="I1015" t="s">
        <v>19</v>
      </c>
      <c r="J1015">
        <v>275000</v>
      </c>
      <c r="K1015" t="s">
        <v>155</v>
      </c>
      <c r="L1015">
        <v>0</v>
      </c>
      <c r="M1015" t="b">
        <v>1</v>
      </c>
    </row>
    <row r="1016" spans="1:13" x14ac:dyDescent="0.35">
      <c r="A1016" t="s">
        <v>109</v>
      </c>
      <c r="B1016" t="s">
        <v>110</v>
      </c>
      <c r="C1016">
        <v>2013</v>
      </c>
      <c r="D1016" t="s">
        <v>15</v>
      </c>
      <c r="E1016" t="s">
        <v>16</v>
      </c>
      <c r="F1016" t="s">
        <v>30</v>
      </c>
      <c r="G1016">
        <v>3.6</v>
      </c>
      <c r="H1016" t="s">
        <v>18</v>
      </c>
      <c r="I1016" t="s">
        <v>19</v>
      </c>
      <c r="J1016">
        <v>205000</v>
      </c>
      <c r="K1016" t="s">
        <v>20</v>
      </c>
      <c r="L1016">
        <v>29000</v>
      </c>
      <c r="M1016" t="b">
        <v>0</v>
      </c>
    </row>
    <row r="1017" spans="1:13" x14ac:dyDescent="0.35">
      <c r="A1017" t="s">
        <v>62</v>
      </c>
      <c r="B1017" t="s">
        <v>63</v>
      </c>
      <c r="C1017">
        <v>2016</v>
      </c>
      <c r="D1017" t="s">
        <v>15</v>
      </c>
      <c r="E1017" t="s">
        <v>16</v>
      </c>
      <c r="F1017" t="s">
        <v>17</v>
      </c>
      <c r="G1017">
        <v>5</v>
      </c>
      <c r="H1017" t="s">
        <v>18</v>
      </c>
      <c r="I1017" t="s">
        <v>19</v>
      </c>
      <c r="J1017">
        <v>70000</v>
      </c>
      <c r="K1017" t="s">
        <v>20</v>
      </c>
      <c r="L1017">
        <v>288000</v>
      </c>
      <c r="M1017" t="b">
        <v>0</v>
      </c>
    </row>
    <row r="1018" spans="1:13" x14ac:dyDescent="0.35">
      <c r="A1018" t="s">
        <v>39</v>
      </c>
      <c r="B1018" t="s">
        <v>46</v>
      </c>
      <c r="C1018">
        <v>2010</v>
      </c>
      <c r="D1018" t="s">
        <v>15</v>
      </c>
      <c r="E1018" t="s">
        <v>16</v>
      </c>
      <c r="F1018" t="s">
        <v>17</v>
      </c>
      <c r="G1018">
        <v>5.3</v>
      </c>
      <c r="H1018" t="s">
        <v>18</v>
      </c>
      <c r="I1018" t="s">
        <v>19</v>
      </c>
      <c r="J1018">
        <v>250000</v>
      </c>
      <c r="K1018" t="s">
        <v>42</v>
      </c>
      <c r="L1018">
        <v>55000</v>
      </c>
      <c r="M1018" t="b">
        <v>0</v>
      </c>
    </row>
    <row r="1019" spans="1:13" x14ac:dyDescent="0.35">
      <c r="A1019" t="s">
        <v>21</v>
      </c>
      <c r="B1019" t="s">
        <v>120</v>
      </c>
      <c r="C1019">
        <v>2014</v>
      </c>
      <c r="D1019" t="s">
        <v>47</v>
      </c>
      <c r="E1019" t="s">
        <v>23</v>
      </c>
      <c r="F1019" t="s">
        <v>26</v>
      </c>
      <c r="G1019">
        <v>2.4</v>
      </c>
      <c r="H1019" t="s">
        <v>18</v>
      </c>
      <c r="I1019" t="s">
        <v>68</v>
      </c>
      <c r="J1019">
        <v>119000</v>
      </c>
      <c r="K1019" t="s">
        <v>211</v>
      </c>
      <c r="L1019">
        <v>0</v>
      </c>
      <c r="M1019" t="b">
        <v>1</v>
      </c>
    </row>
    <row r="1020" spans="1:13" x14ac:dyDescent="0.35">
      <c r="A1020" t="s">
        <v>82</v>
      </c>
      <c r="B1020" t="s">
        <v>105</v>
      </c>
      <c r="C1020">
        <v>2015</v>
      </c>
      <c r="D1020" t="s">
        <v>44</v>
      </c>
      <c r="E1020" t="s">
        <v>23</v>
      </c>
      <c r="F1020" t="s">
        <v>30</v>
      </c>
      <c r="G1020">
        <v>2.4</v>
      </c>
      <c r="H1020" t="s">
        <v>18</v>
      </c>
      <c r="I1020" t="s">
        <v>19</v>
      </c>
      <c r="J1020">
        <v>68245</v>
      </c>
      <c r="K1020" t="s">
        <v>20</v>
      </c>
      <c r="L1020">
        <v>45000</v>
      </c>
      <c r="M1020" t="b">
        <v>0</v>
      </c>
    </row>
    <row r="1021" spans="1:13" x14ac:dyDescent="0.35">
      <c r="A1021" t="s">
        <v>82</v>
      </c>
      <c r="B1021" t="s">
        <v>142</v>
      </c>
      <c r="C1021">
        <v>2019</v>
      </c>
      <c r="D1021" t="s">
        <v>15</v>
      </c>
      <c r="E1021" t="s">
        <v>23</v>
      </c>
      <c r="F1021" t="s">
        <v>26</v>
      </c>
      <c r="G1021">
        <v>1.6</v>
      </c>
      <c r="H1021" t="s">
        <v>18</v>
      </c>
      <c r="I1021" t="s">
        <v>19</v>
      </c>
      <c r="J1021">
        <v>43632</v>
      </c>
      <c r="K1021" t="s">
        <v>42</v>
      </c>
      <c r="L1021">
        <v>45500</v>
      </c>
      <c r="M1021" t="b">
        <v>0</v>
      </c>
    </row>
    <row r="1022" spans="1:13" x14ac:dyDescent="0.35">
      <c r="A1022" t="s">
        <v>34</v>
      </c>
      <c r="B1022" t="s">
        <v>51</v>
      </c>
      <c r="C1022">
        <v>2016</v>
      </c>
      <c r="D1022" t="s">
        <v>15</v>
      </c>
      <c r="E1022" t="s">
        <v>23</v>
      </c>
      <c r="F1022" t="s">
        <v>26</v>
      </c>
      <c r="G1022">
        <v>1.6</v>
      </c>
      <c r="H1022" t="s">
        <v>18</v>
      </c>
      <c r="I1022" t="s">
        <v>19</v>
      </c>
      <c r="J1022">
        <v>76294</v>
      </c>
      <c r="K1022" t="s">
        <v>20</v>
      </c>
      <c r="L1022">
        <v>45500</v>
      </c>
      <c r="M1022" t="b">
        <v>0</v>
      </c>
    </row>
    <row r="1023" spans="1:13" x14ac:dyDescent="0.35">
      <c r="A1023" t="s">
        <v>27</v>
      </c>
      <c r="B1023" t="s">
        <v>91</v>
      </c>
      <c r="C1023">
        <v>2016</v>
      </c>
      <c r="D1023" t="s">
        <v>15</v>
      </c>
      <c r="E1023" t="s">
        <v>33</v>
      </c>
      <c r="F1023" t="s">
        <v>17</v>
      </c>
      <c r="G1023">
        <v>3.3</v>
      </c>
      <c r="H1023" t="s">
        <v>18</v>
      </c>
      <c r="I1023" t="s">
        <v>19</v>
      </c>
      <c r="J1023">
        <v>73115</v>
      </c>
      <c r="K1023" t="s">
        <v>42</v>
      </c>
      <c r="L1023">
        <v>85000</v>
      </c>
      <c r="M1023" t="b">
        <v>0</v>
      </c>
    </row>
    <row r="1024" spans="1:13" x14ac:dyDescent="0.35">
      <c r="A1024" t="s">
        <v>48</v>
      </c>
      <c r="B1024" t="s">
        <v>214</v>
      </c>
      <c r="C1024">
        <v>2021</v>
      </c>
      <c r="D1024" t="s">
        <v>44</v>
      </c>
      <c r="E1024" t="s">
        <v>16</v>
      </c>
      <c r="F1024" t="s">
        <v>17</v>
      </c>
      <c r="G1024">
        <v>5</v>
      </c>
      <c r="H1024" t="s">
        <v>18</v>
      </c>
      <c r="I1024" t="s">
        <v>19</v>
      </c>
      <c r="J1024">
        <v>5000</v>
      </c>
      <c r="K1024" t="s">
        <v>20</v>
      </c>
      <c r="L1024">
        <v>1150000</v>
      </c>
      <c r="M1024" t="b">
        <v>0</v>
      </c>
    </row>
    <row r="1025" spans="1:13" x14ac:dyDescent="0.35">
      <c r="A1025" t="s">
        <v>34</v>
      </c>
      <c r="B1025" t="s">
        <v>145</v>
      </c>
      <c r="C1025">
        <v>2017</v>
      </c>
      <c r="D1025" t="s">
        <v>15</v>
      </c>
      <c r="E1025" t="s">
        <v>16</v>
      </c>
      <c r="F1025" t="s">
        <v>17</v>
      </c>
      <c r="G1025">
        <v>2.7</v>
      </c>
      <c r="H1025" t="s">
        <v>18</v>
      </c>
      <c r="I1025" t="s">
        <v>19</v>
      </c>
      <c r="J1025">
        <v>247000</v>
      </c>
      <c r="K1025" t="s">
        <v>42</v>
      </c>
      <c r="L1025">
        <v>55000</v>
      </c>
      <c r="M1025" t="b">
        <v>0</v>
      </c>
    </row>
    <row r="1026" spans="1:13" x14ac:dyDescent="0.35">
      <c r="A1026" t="s">
        <v>34</v>
      </c>
      <c r="B1026" t="s">
        <v>43</v>
      </c>
      <c r="C1026">
        <v>2014</v>
      </c>
      <c r="D1026" t="s">
        <v>15</v>
      </c>
      <c r="E1026" t="s">
        <v>23</v>
      </c>
      <c r="F1026" t="s">
        <v>26</v>
      </c>
      <c r="G1026">
        <v>2.5</v>
      </c>
      <c r="H1026" t="s">
        <v>18</v>
      </c>
      <c r="I1026" t="s">
        <v>19</v>
      </c>
      <c r="J1026">
        <v>220</v>
      </c>
      <c r="K1026" t="s">
        <v>20</v>
      </c>
      <c r="L1026">
        <v>46000</v>
      </c>
      <c r="M1026" t="b">
        <v>0</v>
      </c>
    </row>
    <row r="1027" spans="1:13" x14ac:dyDescent="0.35">
      <c r="A1027" t="s">
        <v>73</v>
      </c>
      <c r="B1027" t="s">
        <v>74</v>
      </c>
      <c r="C1027">
        <v>2015</v>
      </c>
      <c r="D1027" t="s">
        <v>15</v>
      </c>
      <c r="E1027" t="s">
        <v>102</v>
      </c>
      <c r="F1027" t="s">
        <v>17</v>
      </c>
      <c r="G1027">
        <v>2.5</v>
      </c>
      <c r="H1027" t="s">
        <v>18</v>
      </c>
      <c r="I1027" t="s">
        <v>19</v>
      </c>
      <c r="J1027">
        <v>115000</v>
      </c>
      <c r="K1027" t="s">
        <v>42</v>
      </c>
      <c r="L1027">
        <v>82000</v>
      </c>
      <c r="M1027" t="b">
        <v>0</v>
      </c>
    </row>
    <row r="1028" spans="1:13" x14ac:dyDescent="0.35">
      <c r="A1028" t="s">
        <v>48</v>
      </c>
      <c r="B1028" t="s">
        <v>258</v>
      </c>
      <c r="C1028">
        <v>2020</v>
      </c>
      <c r="D1028" t="s">
        <v>15</v>
      </c>
      <c r="E1028" t="s">
        <v>16</v>
      </c>
      <c r="F1028" t="s">
        <v>26</v>
      </c>
      <c r="G1028">
        <v>2</v>
      </c>
      <c r="H1028" t="s">
        <v>18</v>
      </c>
      <c r="I1028" t="s">
        <v>19</v>
      </c>
      <c r="J1028">
        <v>10770</v>
      </c>
      <c r="K1028" t="s">
        <v>42</v>
      </c>
      <c r="L1028">
        <v>165000</v>
      </c>
      <c r="M1028" t="b">
        <v>0</v>
      </c>
    </row>
    <row r="1029" spans="1:13" x14ac:dyDescent="0.35">
      <c r="A1029" t="s">
        <v>39</v>
      </c>
      <c r="B1029" t="s">
        <v>46</v>
      </c>
      <c r="C1029">
        <v>2013</v>
      </c>
      <c r="D1029" t="s">
        <v>15</v>
      </c>
      <c r="E1029" t="s">
        <v>94</v>
      </c>
      <c r="F1029" t="s">
        <v>30</v>
      </c>
      <c r="G1029">
        <v>5.3</v>
      </c>
      <c r="H1029" t="s">
        <v>18</v>
      </c>
      <c r="I1029" t="s">
        <v>19</v>
      </c>
      <c r="J1029">
        <v>250000</v>
      </c>
      <c r="K1029" t="s">
        <v>20</v>
      </c>
      <c r="L1029">
        <v>70000</v>
      </c>
      <c r="M1029" t="b">
        <v>0</v>
      </c>
    </row>
    <row r="1030" spans="1:13" x14ac:dyDescent="0.35">
      <c r="A1030" t="s">
        <v>76</v>
      </c>
      <c r="B1030" t="s">
        <v>112</v>
      </c>
      <c r="C1030">
        <v>2020</v>
      </c>
      <c r="D1030" t="s">
        <v>15</v>
      </c>
      <c r="E1030" t="s">
        <v>23</v>
      </c>
      <c r="F1030" t="s">
        <v>26</v>
      </c>
      <c r="G1030">
        <v>2</v>
      </c>
      <c r="H1030" t="s">
        <v>18</v>
      </c>
      <c r="I1030" t="s">
        <v>19</v>
      </c>
      <c r="J1030">
        <v>32151</v>
      </c>
      <c r="K1030" t="s">
        <v>211</v>
      </c>
      <c r="L1030">
        <v>0</v>
      </c>
      <c r="M1030" t="b">
        <v>1</v>
      </c>
    </row>
    <row r="1031" spans="1:13" x14ac:dyDescent="0.35">
      <c r="A1031" t="s">
        <v>76</v>
      </c>
      <c r="B1031" t="s">
        <v>151</v>
      </c>
      <c r="C1031">
        <v>2015</v>
      </c>
      <c r="D1031" t="s">
        <v>15</v>
      </c>
      <c r="E1031" t="s">
        <v>16</v>
      </c>
      <c r="F1031" t="s">
        <v>17</v>
      </c>
      <c r="G1031">
        <v>1</v>
      </c>
      <c r="H1031" t="s">
        <v>18</v>
      </c>
      <c r="I1031" t="s">
        <v>19</v>
      </c>
      <c r="J1031">
        <v>81000</v>
      </c>
      <c r="K1031" t="s">
        <v>20</v>
      </c>
      <c r="L1031">
        <v>66000</v>
      </c>
      <c r="M1031" t="b">
        <v>0</v>
      </c>
    </row>
    <row r="1032" spans="1:13" x14ac:dyDescent="0.35">
      <c r="A1032" t="s">
        <v>27</v>
      </c>
      <c r="B1032" t="s">
        <v>93</v>
      </c>
      <c r="C1032">
        <v>2018</v>
      </c>
      <c r="D1032" t="s">
        <v>15</v>
      </c>
      <c r="E1032" t="s">
        <v>29</v>
      </c>
      <c r="F1032" t="s">
        <v>17</v>
      </c>
      <c r="G1032">
        <v>3.5</v>
      </c>
      <c r="H1032" t="s">
        <v>18</v>
      </c>
      <c r="I1032" t="s">
        <v>19</v>
      </c>
      <c r="J1032">
        <v>50000</v>
      </c>
      <c r="K1032" t="s">
        <v>20</v>
      </c>
      <c r="L1032">
        <v>85000</v>
      </c>
      <c r="M1032" t="b">
        <v>0</v>
      </c>
    </row>
    <row r="1033" spans="1:13" x14ac:dyDescent="0.35">
      <c r="A1033" t="s">
        <v>21</v>
      </c>
      <c r="B1033" t="s">
        <v>207</v>
      </c>
      <c r="C1033">
        <v>2017</v>
      </c>
      <c r="D1033" t="s">
        <v>15</v>
      </c>
      <c r="E1033" t="s">
        <v>25</v>
      </c>
      <c r="F1033" t="s">
        <v>26</v>
      </c>
      <c r="G1033">
        <v>2.5</v>
      </c>
      <c r="H1033" t="s">
        <v>18</v>
      </c>
      <c r="I1033" t="s">
        <v>19</v>
      </c>
      <c r="J1033">
        <v>122000</v>
      </c>
      <c r="K1033" t="s">
        <v>20</v>
      </c>
      <c r="L1033">
        <v>44000</v>
      </c>
      <c r="M1033" t="b">
        <v>0</v>
      </c>
    </row>
    <row r="1034" spans="1:13" x14ac:dyDescent="0.35">
      <c r="A1034" t="s">
        <v>134</v>
      </c>
      <c r="B1034" t="s">
        <v>136</v>
      </c>
      <c r="C1034">
        <v>2016</v>
      </c>
      <c r="D1034" t="s">
        <v>15</v>
      </c>
      <c r="E1034" t="s">
        <v>23</v>
      </c>
      <c r="F1034" t="s">
        <v>26</v>
      </c>
      <c r="G1034">
        <v>1.6</v>
      </c>
      <c r="H1034" t="s">
        <v>18</v>
      </c>
      <c r="I1034" t="s">
        <v>19</v>
      </c>
      <c r="J1034">
        <v>105000</v>
      </c>
      <c r="K1034" t="s">
        <v>20</v>
      </c>
      <c r="L1034">
        <v>23000</v>
      </c>
      <c r="M1034" t="b">
        <v>0</v>
      </c>
    </row>
    <row r="1035" spans="1:13" x14ac:dyDescent="0.35">
      <c r="A1035" t="s">
        <v>73</v>
      </c>
      <c r="B1035">
        <v>6</v>
      </c>
      <c r="C1035">
        <v>2017</v>
      </c>
      <c r="D1035" t="s">
        <v>15</v>
      </c>
      <c r="E1035" t="s">
        <v>75</v>
      </c>
      <c r="F1035" t="s">
        <v>30</v>
      </c>
      <c r="G1035">
        <v>2.5</v>
      </c>
      <c r="H1035" t="s">
        <v>18</v>
      </c>
      <c r="I1035" t="s">
        <v>19</v>
      </c>
      <c r="J1035">
        <v>106000</v>
      </c>
      <c r="K1035" t="s">
        <v>42</v>
      </c>
      <c r="L1035">
        <v>56000</v>
      </c>
      <c r="M1035" t="b">
        <v>0</v>
      </c>
    </row>
    <row r="1036" spans="1:13" x14ac:dyDescent="0.35">
      <c r="A1036" t="s">
        <v>34</v>
      </c>
      <c r="B1036" t="s">
        <v>35</v>
      </c>
      <c r="C1036">
        <v>2014</v>
      </c>
      <c r="D1036" t="s">
        <v>15</v>
      </c>
      <c r="E1036" t="s">
        <v>23</v>
      </c>
      <c r="F1036" t="s">
        <v>17</v>
      </c>
      <c r="G1036">
        <v>4.5999999999999996</v>
      </c>
      <c r="H1036" t="s">
        <v>18</v>
      </c>
      <c r="I1036" t="s">
        <v>19</v>
      </c>
      <c r="J1036">
        <v>156000</v>
      </c>
      <c r="K1036" t="s">
        <v>59</v>
      </c>
      <c r="L1036">
        <v>143000</v>
      </c>
      <c r="M1036" t="b">
        <v>0</v>
      </c>
    </row>
    <row r="1037" spans="1:13" x14ac:dyDescent="0.35">
      <c r="A1037" t="s">
        <v>21</v>
      </c>
      <c r="B1037" t="s">
        <v>22</v>
      </c>
      <c r="C1037">
        <v>2016</v>
      </c>
      <c r="D1037" t="s">
        <v>15</v>
      </c>
      <c r="E1037" t="s">
        <v>23</v>
      </c>
      <c r="F1037" t="s">
        <v>17</v>
      </c>
      <c r="G1037">
        <v>4.8</v>
      </c>
      <c r="H1037" t="s">
        <v>18</v>
      </c>
      <c r="I1037" t="s">
        <v>19</v>
      </c>
      <c r="J1037">
        <v>5448</v>
      </c>
      <c r="K1037" t="s">
        <v>20</v>
      </c>
      <c r="L1037">
        <v>90000</v>
      </c>
      <c r="M1037" t="b">
        <v>0</v>
      </c>
    </row>
    <row r="1038" spans="1:13" x14ac:dyDescent="0.35">
      <c r="A1038" t="s">
        <v>21</v>
      </c>
      <c r="B1038" t="s">
        <v>22</v>
      </c>
      <c r="C1038">
        <v>2016</v>
      </c>
      <c r="D1038" t="s">
        <v>15</v>
      </c>
      <c r="E1038" t="s">
        <v>23</v>
      </c>
      <c r="F1038" t="s">
        <v>26</v>
      </c>
      <c r="G1038">
        <v>4.8</v>
      </c>
      <c r="H1038" t="s">
        <v>18</v>
      </c>
      <c r="I1038" t="s">
        <v>19</v>
      </c>
      <c r="J1038">
        <v>4700</v>
      </c>
      <c r="K1038" t="s">
        <v>20</v>
      </c>
      <c r="L1038">
        <v>88000</v>
      </c>
      <c r="M1038" t="b">
        <v>0</v>
      </c>
    </row>
    <row r="1039" spans="1:13" x14ac:dyDescent="0.35">
      <c r="A1039" t="s">
        <v>181</v>
      </c>
      <c r="B1039" t="s">
        <v>199</v>
      </c>
      <c r="C1039">
        <v>2018</v>
      </c>
      <c r="D1039" t="s">
        <v>15</v>
      </c>
      <c r="E1039" t="s">
        <v>23</v>
      </c>
      <c r="F1039" t="s">
        <v>17</v>
      </c>
      <c r="G1039">
        <v>3.5</v>
      </c>
      <c r="H1039" t="s">
        <v>18</v>
      </c>
      <c r="I1039" t="s">
        <v>19</v>
      </c>
      <c r="J1039">
        <v>74715</v>
      </c>
      <c r="K1039" t="s">
        <v>20</v>
      </c>
      <c r="L1039">
        <v>76000</v>
      </c>
      <c r="M1039" t="b">
        <v>0</v>
      </c>
    </row>
    <row r="1040" spans="1:13" x14ac:dyDescent="0.35">
      <c r="A1040" t="s">
        <v>34</v>
      </c>
      <c r="B1040" t="s">
        <v>123</v>
      </c>
      <c r="C1040">
        <v>2016</v>
      </c>
      <c r="D1040" t="s">
        <v>44</v>
      </c>
      <c r="E1040" t="s">
        <v>23</v>
      </c>
      <c r="F1040" t="s">
        <v>26</v>
      </c>
      <c r="G1040">
        <v>2</v>
      </c>
      <c r="H1040" t="s">
        <v>18</v>
      </c>
      <c r="I1040" t="s">
        <v>68</v>
      </c>
      <c r="J1040">
        <v>202332</v>
      </c>
      <c r="K1040" t="s">
        <v>20</v>
      </c>
      <c r="L1040">
        <v>57000</v>
      </c>
      <c r="M1040" t="b">
        <v>0</v>
      </c>
    </row>
    <row r="1041" spans="1:13" x14ac:dyDescent="0.35">
      <c r="A1041" t="s">
        <v>34</v>
      </c>
      <c r="B1041" t="s">
        <v>41</v>
      </c>
      <c r="C1041">
        <v>2019</v>
      </c>
      <c r="D1041" t="s">
        <v>15</v>
      </c>
      <c r="E1041" t="s">
        <v>23</v>
      </c>
      <c r="F1041" t="s">
        <v>26</v>
      </c>
      <c r="G1041">
        <v>1.5</v>
      </c>
      <c r="H1041" t="s">
        <v>18</v>
      </c>
      <c r="I1041" t="s">
        <v>19</v>
      </c>
      <c r="J1041">
        <v>33504</v>
      </c>
      <c r="K1041" t="s">
        <v>20</v>
      </c>
      <c r="L1041">
        <v>38000</v>
      </c>
      <c r="M1041" t="b">
        <v>0</v>
      </c>
    </row>
    <row r="1042" spans="1:13" x14ac:dyDescent="0.35">
      <c r="A1042" t="s">
        <v>27</v>
      </c>
      <c r="B1042" t="s">
        <v>88</v>
      </c>
      <c r="C1042">
        <v>2018</v>
      </c>
      <c r="D1042" t="s">
        <v>15</v>
      </c>
      <c r="E1042" t="s">
        <v>23</v>
      </c>
      <c r="F1042" t="s">
        <v>26</v>
      </c>
      <c r="G1042">
        <v>1.4</v>
      </c>
      <c r="H1042" t="s">
        <v>18</v>
      </c>
      <c r="I1042" t="s">
        <v>19</v>
      </c>
      <c r="J1042">
        <v>110761</v>
      </c>
      <c r="K1042" t="s">
        <v>20</v>
      </c>
      <c r="L1042">
        <v>32000</v>
      </c>
      <c r="M1042" t="b">
        <v>0</v>
      </c>
    </row>
    <row r="1043" spans="1:13" x14ac:dyDescent="0.35">
      <c r="A1043" t="s">
        <v>13</v>
      </c>
      <c r="B1043" t="s">
        <v>14</v>
      </c>
      <c r="C1043">
        <v>2018</v>
      </c>
      <c r="D1043" t="s">
        <v>15</v>
      </c>
      <c r="E1043" t="s">
        <v>23</v>
      </c>
      <c r="F1043" t="s">
        <v>17</v>
      </c>
      <c r="G1043">
        <v>5.7</v>
      </c>
      <c r="H1043" t="s">
        <v>18</v>
      </c>
      <c r="I1043" t="s">
        <v>19</v>
      </c>
      <c r="J1043">
        <v>65000</v>
      </c>
      <c r="K1043" t="s">
        <v>20</v>
      </c>
      <c r="L1043">
        <v>0</v>
      </c>
      <c r="M1043" t="b">
        <v>1</v>
      </c>
    </row>
    <row r="1044" spans="1:13" x14ac:dyDescent="0.35">
      <c r="A1044" t="s">
        <v>13</v>
      </c>
      <c r="B1044" t="s">
        <v>14</v>
      </c>
      <c r="C1044">
        <v>2018</v>
      </c>
      <c r="D1044" t="s">
        <v>15</v>
      </c>
      <c r="E1044" t="s">
        <v>29</v>
      </c>
      <c r="F1044" t="s">
        <v>17</v>
      </c>
      <c r="G1044">
        <v>5.7</v>
      </c>
      <c r="H1044" t="s">
        <v>18</v>
      </c>
      <c r="I1044" t="s">
        <v>19</v>
      </c>
      <c r="J1044">
        <v>96000</v>
      </c>
      <c r="K1044" t="s">
        <v>20</v>
      </c>
      <c r="L1044">
        <v>0</v>
      </c>
      <c r="M1044" t="b">
        <v>1</v>
      </c>
    </row>
    <row r="1045" spans="1:13" x14ac:dyDescent="0.35">
      <c r="A1045" t="s">
        <v>82</v>
      </c>
      <c r="B1045" t="s">
        <v>164</v>
      </c>
      <c r="C1045">
        <v>2018</v>
      </c>
      <c r="D1045" t="s">
        <v>44</v>
      </c>
      <c r="E1045" t="s">
        <v>75</v>
      </c>
      <c r="F1045" t="s">
        <v>30</v>
      </c>
      <c r="G1045">
        <v>2</v>
      </c>
      <c r="H1045" t="s">
        <v>18</v>
      </c>
      <c r="I1045" t="s">
        <v>19</v>
      </c>
      <c r="J1045">
        <v>46000</v>
      </c>
      <c r="K1045" t="s">
        <v>187</v>
      </c>
      <c r="L1045">
        <v>58600</v>
      </c>
      <c r="M1045" t="b">
        <v>0</v>
      </c>
    </row>
    <row r="1046" spans="1:13" x14ac:dyDescent="0.35">
      <c r="A1046" t="s">
        <v>82</v>
      </c>
      <c r="B1046" t="s">
        <v>164</v>
      </c>
      <c r="C1046">
        <v>2018</v>
      </c>
      <c r="D1046" t="s">
        <v>44</v>
      </c>
      <c r="E1046" t="s">
        <v>38</v>
      </c>
      <c r="F1046" t="s">
        <v>30</v>
      </c>
      <c r="G1046">
        <v>2</v>
      </c>
      <c r="H1046" t="s">
        <v>18</v>
      </c>
      <c r="I1046" t="s">
        <v>19</v>
      </c>
      <c r="J1046">
        <v>46000</v>
      </c>
      <c r="K1046" t="s">
        <v>187</v>
      </c>
      <c r="L1046">
        <v>58600</v>
      </c>
      <c r="M1046" t="b">
        <v>0</v>
      </c>
    </row>
    <row r="1047" spans="1:13" x14ac:dyDescent="0.35">
      <c r="A1047" t="s">
        <v>27</v>
      </c>
      <c r="B1047" t="s">
        <v>28</v>
      </c>
      <c r="C1047">
        <v>2019</v>
      </c>
      <c r="D1047" t="s">
        <v>15</v>
      </c>
      <c r="E1047" t="s">
        <v>23</v>
      </c>
      <c r="F1047" t="s">
        <v>26</v>
      </c>
      <c r="G1047">
        <v>1.6</v>
      </c>
      <c r="H1047" t="s">
        <v>18</v>
      </c>
      <c r="I1047" t="s">
        <v>19</v>
      </c>
      <c r="J1047">
        <v>76095</v>
      </c>
      <c r="K1047" t="s">
        <v>20</v>
      </c>
      <c r="L1047">
        <v>45500</v>
      </c>
      <c r="M1047" t="b">
        <v>0</v>
      </c>
    </row>
    <row r="1048" spans="1:13" x14ac:dyDescent="0.35">
      <c r="A1048" t="s">
        <v>27</v>
      </c>
      <c r="B1048" t="s">
        <v>28</v>
      </c>
      <c r="C1048">
        <v>2019</v>
      </c>
      <c r="D1048" t="s">
        <v>15</v>
      </c>
      <c r="E1048" t="s">
        <v>33</v>
      </c>
      <c r="F1048" t="s">
        <v>26</v>
      </c>
      <c r="G1048">
        <v>1.6</v>
      </c>
      <c r="H1048" t="s">
        <v>18</v>
      </c>
      <c r="I1048" t="s">
        <v>19</v>
      </c>
      <c r="J1048">
        <v>56536</v>
      </c>
      <c r="K1048" t="s">
        <v>20</v>
      </c>
      <c r="L1048">
        <v>47000</v>
      </c>
      <c r="M1048" t="b">
        <v>0</v>
      </c>
    </row>
    <row r="1049" spans="1:13" x14ac:dyDescent="0.35">
      <c r="A1049" t="s">
        <v>181</v>
      </c>
      <c r="B1049" t="s">
        <v>199</v>
      </c>
      <c r="C1049">
        <v>2014</v>
      </c>
      <c r="D1049" t="s">
        <v>15</v>
      </c>
      <c r="E1049" t="s">
        <v>23</v>
      </c>
      <c r="F1049" t="s">
        <v>17</v>
      </c>
      <c r="G1049">
        <v>3.8</v>
      </c>
      <c r="H1049" t="s">
        <v>18</v>
      </c>
      <c r="I1049" t="s">
        <v>19</v>
      </c>
      <c r="J1049">
        <v>271943</v>
      </c>
      <c r="K1049" t="s">
        <v>20</v>
      </c>
      <c r="L1049">
        <v>46500</v>
      </c>
      <c r="M1049" t="b">
        <v>0</v>
      </c>
    </row>
    <row r="1050" spans="1:13" x14ac:dyDescent="0.35">
      <c r="A1050" t="s">
        <v>36</v>
      </c>
      <c r="B1050" t="s">
        <v>37</v>
      </c>
      <c r="C1050">
        <v>2012</v>
      </c>
      <c r="D1050" t="s">
        <v>15</v>
      </c>
      <c r="E1050" t="s">
        <v>38</v>
      </c>
      <c r="F1050" t="s">
        <v>30</v>
      </c>
      <c r="G1050">
        <v>5.3</v>
      </c>
      <c r="H1050" t="s">
        <v>18</v>
      </c>
      <c r="I1050" t="s">
        <v>19</v>
      </c>
      <c r="J1050">
        <v>410000</v>
      </c>
      <c r="K1050" t="s">
        <v>187</v>
      </c>
      <c r="L1050">
        <v>56600</v>
      </c>
      <c r="M1050" t="b">
        <v>0</v>
      </c>
    </row>
    <row r="1051" spans="1:13" x14ac:dyDescent="0.35">
      <c r="A1051" t="s">
        <v>97</v>
      </c>
      <c r="B1051" t="s">
        <v>278</v>
      </c>
      <c r="C1051">
        <v>2021</v>
      </c>
      <c r="D1051" t="s">
        <v>15</v>
      </c>
      <c r="E1051" t="s">
        <v>23</v>
      </c>
      <c r="F1051" t="s">
        <v>17</v>
      </c>
      <c r="G1051">
        <v>1.5</v>
      </c>
      <c r="H1051" t="s">
        <v>18</v>
      </c>
      <c r="I1051" t="s">
        <v>19</v>
      </c>
      <c r="J1051">
        <v>783</v>
      </c>
      <c r="K1051" t="s">
        <v>59</v>
      </c>
      <c r="L1051">
        <v>0</v>
      </c>
      <c r="M1051" t="b">
        <v>1</v>
      </c>
    </row>
    <row r="1052" spans="1:13" x14ac:dyDescent="0.35">
      <c r="A1052" t="s">
        <v>21</v>
      </c>
      <c r="B1052" t="s">
        <v>237</v>
      </c>
      <c r="C1052">
        <v>2016</v>
      </c>
      <c r="D1052" t="s">
        <v>15</v>
      </c>
      <c r="E1052" t="s">
        <v>23</v>
      </c>
      <c r="F1052" t="s">
        <v>30</v>
      </c>
      <c r="G1052">
        <v>3.5</v>
      </c>
      <c r="H1052" t="s">
        <v>18</v>
      </c>
      <c r="I1052" t="s">
        <v>19</v>
      </c>
      <c r="J1052">
        <v>100</v>
      </c>
      <c r="K1052" t="s">
        <v>279</v>
      </c>
      <c r="L1052">
        <v>0</v>
      </c>
      <c r="M1052" t="b">
        <v>1</v>
      </c>
    </row>
    <row r="1053" spans="1:13" x14ac:dyDescent="0.35">
      <c r="A1053" t="s">
        <v>141</v>
      </c>
      <c r="B1053" t="s">
        <v>280</v>
      </c>
      <c r="C1053">
        <v>2015</v>
      </c>
      <c r="D1053" t="s">
        <v>44</v>
      </c>
      <c r="E1053" t="s">
        <v>23</v>
      </c>
      <c r="F1053" t="s">
        <v>30</v>
      </c>
      <c r="G1053">
        <v>1.6</v>
      </c>
      <c r="H1053" t="s">
        <v>18</v>
      </c>
      <c r="I1053" t="s">
        <v>68</v>
      </c>
      <c r="J1053">
        <v>100000</v>
      </c>
      <c r="K1053" t="s">
        <v>45</v>
      </c>
      <c r="L1053">
        <v>25000</v>
      </c>
      <c r="M1053" t="b">
        <v>0</v>
      </c>
    </row>
    <row r="1054" spans="1:13" x14ac:dyDescent="0.35">
      <c r="A1054" t="s">
        <v>34</v>
      </c>
      <c r="B1054" t="s">
        <v>58</v>
      </c>
      <c r="C1054">
        <v>2018</v>
      </c>
      <c r="D1054" t="s">
        <v>15</v>
      </c>
      <c r="E1054" t="s">
        <v>25</v>
      </c>
      <c r="F1054" t="s">
        <v>17</v>
      </c>
      <c r="G1054">
        <v>1</v>
      </c>
      <c r="H1054" t="s">
        <v>18</v>
      </c>
      <c r="I1054" t="s">
        <v>19</v>
      </c>
      <c r="J1054">
        <v>68000</v>
      </c>
      <c r="K1054" t="s">
        <v>20</v>
      </c>
      <c r="L1054">
        <v>125000</v>
      </c>
      <c r="M1054" t="b">
        <v>0</v>
      </c>
    </row>
    <row r="1055" spans="1:13" x14ac:dyDescent="0.35">
      <c r="A1055" t="s">
        <v>27</v>
      </c>
      <c r="B1055" t="s">
        <v>85</v>
      </c>
      <c r="C1055">
        <v>2016</v>
      </c>
      <c r="D1055" t="s">
        <v>15</v>
      </c>
      <c r="E1055" t="s">
        <v>23</v>
      </c>
      <c r="F1055" t="s">
        <v>26</v>
      </c>
      <c r="G1055">
        <v>3.8</v>
      </c>
      <c r="H1055" t="s">
        <v>18</v>
      </c>
      <c r="I1055" t="s">
        <v>19</v>
      </c>
      <c r="J1055">
        <v>237000</v>
      </c>
      <c r="K1055" t="s">
        <v>20</v>
      </c>
      <c r="L1055">
        <v>77000</v>
      </c>
      <c r="M1055" t="b">
        <v>0</v>
      </c>
    </row>
    <row r="1056" spans="1:13" x14ac:dyDescent="0.35">
      <c r="A1056" t="s">
        <v>174</v>
      </c>
      <c r="B1056" t="s">
        <v>208</v>
      </c>
      <c r="C1056">
        <v>2020</v>
      </c>
      <c r="D1056" t="s">
        <v>47</v>
      </c>
      <c r="E1056" t="s">
        <v>23</v>
      </c>
      <c r="F1056" t="s">
        <v>17</v>
      </c>
      <c r="G1056">
        <v>4</v>
      </c>
      <c r="H1056" t="s">
        <v>18</v>
      </c>
      <c r="I1056" t="s">
        <v>19</v>
      </c>
      <c r="J1056">
        <v>1000</v>
      </c>
      <c r="K1056" t="s">
        <v>59</v>
      </c>
      <c r="L1056">
        <v>410000</v>
      </c>
      <c r="M1056" t="b">
        <v>0</v>
      </c>
    </row>
    <row r="1057" spans="1:13" x14ac:dyDescent="0.35">
      <c r="A1057" t="s">
        <v>34</v>
      </c>
      <c r="B1057" t="s">
        <v>43</v>
      </c>
      <c r="C1057">
        <v>2018</v>
      </c>
      <c r="D1057" t="s">
        <v>15</v>
      </c>
      <c r="E1057" t="s">
        <v>94</v>
      </c>
      <c r="F1057" t="s">
        <v>26</v>
      </c>
      <c r="G1057">
        <v>2.5</v>
      </c>
      <c r="H1057" t="s">
        <v>18</v>
      </c>
      <c r="I1057" t="s">
        <v>19</v>
      </c>
      <c r="J1057">
        <v>85000</v>
      </c>
      <c r="K1057" t="s">
        <v>20</v>
      </c>
      <c r="L1057">
        <v>75000</v>
      </c>
      <c r="M1057" t="b">
        <v>0</v>
      </c>
    </row>
    <row r="1058" spans="1:13" x14ac:dyDescent="0.35">
      <c r="A1058" t="s">
        <v>27</v>
      </c>
      <c r="B1058" t="s">
        <v>93</v>
      </c>
      <c r="C1058">
        <v>2018</v>
      </c>
      <c r="D1058" t="s">
        <v>15</v>
      </c>
      <c r="E1058" t="s">
        <v>94</v>
      </c>
      <c r="F1058" t="s">
        <v>17</v>
      </c>
      <c r="G1058">
        <v>3.5</v>
      </c>
      <c r="H1058" t="s">
        <v>18</v>
      </c>
      <c r="I1058" t="s">
        <v>19</v>
      </c>
      <c r="J1058">
        <v>44000</v>
      </c>
      <c r="K1058" t="s">
        <v>20</v>
      </c>
      <c r="L1058">
        <v>96000</v>
      </c>
      <c r="M1058" t="b">
        <v>0</v>
      </c>
    </row>
    <row r="1059" spans="1:13" x14ac:dyDescent="0.35">
      <c r="A1059" t="s">
        <v>48</v>
      </c>
      <c r="B1059" t="s">
        <v>106</v>
      </c>
      <c r="C1059">
        <v>2006</v>
      </c>
      <c r="D1059" t="s">
        <v>15</v>
      </c>
      <c r="E1059" t="s">
        <v>196</v>
      </c>
      <c r="F1059" t="s">
        <v>17</v>
      </c>
      <c r="G1059">
        <v>5</v>
      </c>
      <c r="H1059" t="s">
        <v>18</v>
      </c>
      <c r="I1059" t="s">
        <v>19</v>
      </c>
      <c r="J1059">
        <v>220</v>
      </c>
      <c r="K1059" t="s">
        <v>111</v>
      </c>
      <c r="L1059">
        <v>49000</v>
      </c>
      <c r="M1059" t="b">
        <v>0</v>
      </c>
    </row>
    <row r="1060" spans="1:13" x14ac:dyDescent="0.35">
      <c r="A1060" t="s">
        <v>34</v>
      </c>
      <c r="B1060" t="s">
        <v>162</v>
      </c>
      <c r="C1060">
        <v>2021</v>
      </c>
      <c r="D1060" t="s">
        <v>15</v>
      </c>
      <c r="E1060" t="s">
        <v>23</v>
      </c>
      <c r="F1060" t="s">
        <v>17</v>
      </c>
      <c r="G1060">
        <v>4</v>
      </c>
      <c r="H1060" t="s">
        <v>18</v>
      </c>
      <c r="I1060" t="s">
        <v>68</v>
      </c>
      <c r="J1060">
        <v>200</v>
      </c>
      <c r="K1060" t="s">
        <v>20</v>
      </c>
      <c r="L1060">
        <v>0</v>
      </c>
      <c r="M1060" t="b">
        <v>1</v>
      </c>
    </row>
    <row r="1061" spans="1:13" x14ac:dyDescent="0.35">
      <c r="A1061" t="s">
        <v>21</v>
      </c>
      <c r="B1061" t="s">
        <v>22</v>
      </c>
      <c r="C1061">
        <v>2020</v>
      </c>
      <c r="D1061" t="s">
        <v>15</v>
      </c>
      <c r="E1061" t="s">
        <v>25</v>
      </c>
      <c r="F1061" t="s">
        <v>17</v>
      </c>
      <c r="G1061">
        <v>4</v>
      </c>
      <c r="H1061" t="s">
        <v>18</v>
      </c>
      <c r="I1061" t="s">
        <v>19</v>
      </c>
      <c r="J1061">
        <v>29000</v>
      </c>
      <c r="K1061" t="s">
        <v>42</v>
      </c>
      <c r="L1061">
        <v>238000</v>
      </c>
      <c r="M1061" t="b">
        <v>0</v>
      </c>
    </row>
    <row r="1062" spans="1:13" x14ac:dyDescent="0.35">
      <c r="A1062" t="s">
        <v>60</v>
      </c>
      <c r="B1062" t="s">
        <v>80</v>
      </c>
      <c r="C1062">
        <v>2021</v>
      </c>
      <c r="D1062" t="s">
        <v>15</v>
      </c>
      <c r="E1062" t="s">
        <v>29</v>
      </c>
      <c r="F1062" t="s">
        <v>30</v>
      </c>
      <c r="G1062">
        <v>3.5</v>
      </c>
      <c r="H1062" t="s">
        <v>18</v>
      </c>
      <c r="I1062" t="s">
        <v>19</v>
      </c>
      <c r="J1062">
        <v>500</v>
      </c>
      <c r="K1062" t="s">
        <v>42</v>
      </c>
      <c r="L1062">
        <v>235000</v>
      </c>
      <c r="M1062" t="b">
        <v>0</v>
      </c>
    </row>
    <row r="1063" spans="1:13" x14ac:dyDescent="0.35">
      <c r="A1063" t="s">
        <v>60</v>
      </c>
      <c r="B1063" t="s">
        <v>90</v>
      </c>
      <c r="C1063">
        <v>2020</v>
      </c>
      <c r="D1063" t="s">
        <v>15</v>
      </c>
      <c r="E1063" t="s">
        <v>16</v>
      </c>
      <c r="F1063" t="s">
        <v>17</v>
      </c>
      <c r="G1063">
        <v>5.7</v>
      </c>
      <c r="H1063" t="s">
        <v>18</v>
      </c>
      <c r="I1063" t="s">
        <v>19</v>
      </c>
      <c r="J1063">
        <v>35000</v>
      </c>
      <c r="K1063" t="s">
        <v>42</v>
      </c>
      <c r="L1063">
        <v>395000</v>
      </c>
      <c r="M1063" t="b">
        <v>0</v>
      </c>
    </row>
    <row r="1064" spans="1:13" x14ac:dyDescent="0.35">
      <c r="A1064" t="s">
        <v>31</v>
      </c>
      <c r="B1064" t="s">
        <v>157</v>
      </c>
      <c r="C1064">
        <v>2020</v>
      </c>
      <c r="D1064" t="s">
        <v>15</v>
      </c>
      <c r="E1064" t="s">
        <v>33</v>
      </c>
      <c r="F1064" t="s">
        <v>30</v>
      </c>
      <c r="G1064">
        <v>3.5</v>
      </c>
      <c r="H1064" t="s">
        <v>18</v>
      </c>
      <c r="I1064" t="s">
        <v>19</v>
      </c>
      <c r="J1064">
        <v>1300</v>
      </c>
      <c r="K1064" t="s">
        <v>42</v>
      </c>
      <c r="L1064">
        <v>165000</v>
      </c>
      <c r="M1064" t="b">
        <v>0</v>
      </c>
    </row>
    <row r="1065" spans="1:13" x14ac:dyDescent="0.35">
      <c r="A1065" t="s">
        <v>34</v>
      </c>
      <c r="B1065" t="s">
        <v>58</v>
      </c>
      <c r="C1065">
        <v>2019</v>
      </c>
      <c r="D1065" t="s">
        <v>15</v>
      </c>
      <c r="E1065" t="s">
        <v>23</v>
      </c>
      <c r="F1065" t="s">
        <v>30</v>
      </c>
      <c r="G1065">
        <v>4</v>
      </c>
      <c r="H1065" t="s">
        <v>18</v>
      </c>
      <c r="I1065" t="s">
        <v>19</v>
      </c>
      <c r="J1065">
        <v>47000</v>
      </c>
      <c r="K1065" t="s">
        <v>42</v>
      </c>
      <c r="L1065">
        <v>120000</v>
      </c>
      <c r="M1065" t="b">
        <v>0</v>
      </c>
    </row>
    <row r="1066" spans="1:13" x14ac:dyDescent="0.35">
      <c r="A1066" t="s">
        <v>34</v>
      </c>
      <c r="B1066" t="s">
        <v>58</v>
      </c>
      <c r="C1066">
        <v>2019</v>
      </c>
      <c r="D1066" t="s">
        <v>15</v>
      </c>
      <c r="E1066" t="s">
        <v>16</v>
      </c>
      <c r="F1066" t="s">
        <v>30</v>
      </c>
      <c r="G1066">
        <v>2.7</v>
      </c>
      <c r="H1066" t="s">
        <v>18</v>
      </c>
      <c r="I1066" t="s">
        <v>19</v>
      </c>
      <c r="J1066">
        <v>20000</v>
      </c>
      <c r="K1066" t="s">
        <v>42</v>
      </c>
      <c r="L1066">
        <v>102000</v>
      </c>
      <c r="M1066" t="b">
        <v>0</v>
      </c>
    </row>
    <row r="1067" spans="1:13" x14ac:dyDescent="0.35">
      <c r="A1067" t="s">
        <v>73</v>
      </c>
      <c r="B1067">
        <v>6</v>
      </c>
      <c r="C1067">
        <v>2021</v>
      </c>
      <c r="D1067" t="s">
        <v>15</v>
      </c>
      <c r="E1067" t="s">
        <v>29</v>
      </c>
      <c r="F1067" t="s">
        <v>26</v>
      </c>
      <c r="G1067">
        <v>2.5</v>
      </c>
      <c r="H1067" t="s">
        <v>18</v>
      </c>
      <c r="I1067" t="s">
        <v>19</v>
      </c>
      <c r="J1067">
        <v>115</v>
      </c>
      <c r="K1067" t="s">
        <v>42</v>
      </c>
      <c r="L1067">
        <v>93000</v>
      </c>
      <c r="M1067" t="b">
        <v>0</v>
      </c>
    </row>
    <row r="1068" spans="1:13" x14ac:dyDescent="0.35">
      <c r="A1068" t="s">
        <v>134</v>
      </c>
      <c r="B1068" t="s">
        <v>236</v>
      </c>
      <c r="C1068">
        <v>2017</v>
      </c>
      <c r="D1068" t="s">
        <v>15</v>
      </c>
      <c r="E1068" t="s">
        <v>38</v>
      </c>
      <c r="F1068" t="s">
        <v>30</v>
      </c>
      <c r="G1068">
        <v>1.6</v>
      </c>
      <c r="H1068" t="s">
        <v>18</v>
      </c>
      <c r="I1068" t="s">
        <v>19</v>
      </c>
      <c r="J1068">
        <v>56000</v>
      </c>
      <c r="K1068" t="s">
        <v>42</v>
      </c>
      <c r="L1068">
        <v>42000</v>
      </c>
      <c r="M1068" t="b">
        <v>0</v>
      </c>
    </row>
    <row r="1069" spans="1:13" x14ac:dyDescent="0.35">
      <c r="A1069" t="s">
        <v>76</v>
      </c>
      <c r="B1069" t="s">
        <v>203</v>
      </c>
      <c r="C1069">
        <v>2019</v>
      </c>
      <c r="D1069" t="s">
        <v>15</v>
      </c>
      <c r="E1069" t="s">
        <v>23</v>
      </c>
      <c r="F1069" t="s">
        <v>26</v>
      </c>
      <c r="G1069">
        <v>1.5</v>
      </c>
      <c r="H1069" t="s">
        <v>18</v>
      </c>
      <c r="I1069" t="s">
        <v>19</v>
      </c>
      <c r="J1069">
        <v>51419</v>
      </c>
      <c r="K1069" t="s">
        <v>42</v>
      </c>
      <c r="L1069">
        <v>27500</v>
      </c>
      <c r="M1069" t="b">
        <v>0</v>
      </c>
    </row>
    <row r="1070" spans="1:13" x14ac:dyDescent="0.35">
      <c r="A1070" t="s">
        <v>76</v>
      </c>
      <c r="B1070" t="s">
        <v>203</v>
      </c>
      <c r="C1070">
        <v>2019</v>
      </c>
      <c r="D1070" t="s">
        <v>15</v>
      </c>
      <c r="E1070" t="s">
        <v>23</v>
      </c>
      <c r="F1070" t="s">
        <v>26</v>
      </c>
      <c r="G1070">
        <v>1.5</v>
      </c>
      <c r="H1070" t="s">
        <v>18</v>
      </c>
      <c r="I1070" t="s">
        <v>19</v>
      </c>
      <c r="J1070">
        <v>47856</v>
      </c>
      <c r="K1070" t="s">
        <v>42</v>
      </c>
      <c r="L1070">
        <v>27500</v>
      </c>
      <c r="M1070" t="b">
        <v>0</v>
      </c>
    </row>
    <row r="1071" spans="1:13" x14ac:dyDescent="0.35">
      <c r="A1071" t="s">
        <v>76</v>
      </c>
      <c r="B1071" t="s">
        <v>203</v>
      </c>
      <c r="C1071">
        <v>2019</v>
      </c>
      <c r="D1071" t="s">
        <v>15</v>
      </c>
      <c r="E1071" t="s">
        <v>16</v>
      </c>
      <c r="F1071" t="s">
        <v>26</v>
      </c>
      <c r="G1071">
        <v>1.5</v>
      </c>
      <c r="H1071" t="s">
        <v>18</v>
      </c>
      <c r="I1071" t="s">
        <v>19</v>
      </c>
      <c r="J1071">
        <v>26315</v>
      </c>
      <c r="K1071" t="s">
        <v>42</v>
      </c>
      <c r="L1071">
        <v>27499</v>
      </c>
      <c r="M1071" t="b">
        <v>0</v>
      </c>
    </row>
    <row r="1072" spans="1:13" x14ac:dyDescent="0.35">
      <c r="A1072" t="s">
        <v>141</v>
      </c>
      <c r="B1072">
        <v>301</v>
      </c>
      <c r="C1072">
        <v>2015</v>
      </c>
      <c r="D1072" t="s">
        <v>15</v>
      </c>
      <c r="E1072" t="s">
        <v>102</v>
      </c>
      <c r="F1072" t="s">
        <v>30</v>
      </c>
      <c r="G1072">
        <v>1.6</v>
      </c>
      <c r="H1072" t="s">
        <v>18</v>
      </c>
      <c r="I1072" t="s">
        <v>68</v>
      </c>
      <c r="J1072">
        <v>278000</v>
      </c>
      <c r="K1072" t="s">
        <v>42</v>
      </c>
      <c r="L1072">
        <v>15000</v>
      </c>
      <c r="M1072" t="b">
        <v>0</v>
      </c>
    </row>
    <row r="1073" spans="1:13" x14ac:dyDescent="0.35">
      <c r="A1073" t="s">
        <v>76</v>
      </c>
      <c r="B1073" t="s">
        <v>240</v>
      </c>
      <c r="C1073">
        <v>2006</v>
      </c>
      <c r="D1073" t="s">
        <v>15</v>
      </c>
      <c r="E1073" t="s">
        <v>29</v>
      </c>
      <c r="F1073" t="s">
        <v>26</v>
      </c>
      <c r="G1073">
        <v>4.7</v>
      </c>
      <c r="H1073" t="s">
        <v>18</v>
      </c>
      <c r="I1073" t="s">
        <v>19</v>
      </c>
      <c r="J1073">
        <v>200000</v>
      </c>
      <c r="K1073" t="s">
        <v>20</v>
      </c>
      <c r="L1073">
        <v>0</v>
      </c>
      <c r="M1073" t="b">
        <v>1</v>
      </c>
    </row>
    <row r="1074" spans="1:13" x14ac:dyDescent="0.35">
      <c r="A1074" t="s">
        <v>27</v>
      </c>
      <c r="B1074" t="s">
        <v>28</v>
      </c>
      <c r="C1074">
        <v>2019</v>
      </c>
      <c r="D1074" t="s">
        <v>15</v>
      </c>
      <c r="E1074" t="s">
        <v>23</v>
      </c>
      <c r="F1074" t="s">
        <v>26</v>
      </c>
      <c r="G1074">
        <v>1.6</v>
      </c>
      <c r="H1074" t="s">
        <v>18</v>
      </c>
      <c r="I1074" t="s">
        <v>19</v>
      </c>
      <c r="J1074">
        <v>61374</v>
      </c>
      <c r="K1074" t="s">
        <v>20</v>
      </c>
      <c r="L1074">
        <v>46500</v>
      </c>
      <c r="M1074" t="b">
        <v>0</v>
      </c>
    </row>
    <row r="1075" spans="1:13" x14ac:dyDescent="0.35">
      <c r="A1075" t="s">
        <v>27</v>
      </c>
      <c r="B1075" t="s">
        <v>160</v>
      </c>
      <c r="C1075">
        <v>2017</v>
      </c>
      <c r="D1075" t="s">
        <v>15</v>
      </c>
      <c r="E1075" t="s">
        <v>23</v>
      </c>
      <c r="F1075" t="s">
        <v>26</v>
      </c>
      <c r="G1075">
        <v>2.4</v>
      </c>
      <c r="H1075" t="s">
        <v>18</v>
      </c>
      <c r="I1075" t="s">
        <v>19</v>
      </c>
      <c r="J1075">
        <v>209677</v>
      </c>
      <c r="K1075" t="s">
        <v>20</v>
      </c>
      <c r="L1075">
        <v>47500</v>
      </c>
      <c r="M1075" t="b">
        <v>0</v>
      </c>
    </row>
    <row r="1076" spans="1:13" x14ac:dyDescent="0.35">
      <c r="A1076" t="s">
        <v>27</v>
      </c>
      <c r="B1076" t="s">
        <v>89</v>
      </c>
      <c r="C1076">
        <v>2015</v>
      </c>
      <c r="D1076" t="s">
        <v>15</v>
      </c>
      <c r="E1076" t="s">
        <v>29</v>
      </c>
      <c r="F1076" t="s">
        <v>30</v>
      </c>
      <c r="G1076">
        <v>2.4</v>
      </c>
      <c r="H1076" t="s">
        <v>18</v>
      </c>
      <c r="I1076" t="s">
        <v>19</v>
      </c>
      <c r="J1076">
        <v>235575</v>
      </c>
      <c r="K1076" t="s">
        <v>20</v>
      </c>
      <c r="L1076">
        <v>47500</v>
      </c>
      <c r="M1076" t="b">
        <v>0</v>
      </c>
    </row>
    <row r="1077" spans="1:13" x14ac:dyDescent="0.35">
      <c r="A1077" t="s">
        <v>34</v>
      </c>
      <c r="B1077" t="s">
        <v>51</v>
      </c>
      <c r="C1077">
        <v>2016</v>
      </c>
      <c r="D1077" t="s">
        <v>15</v>
      </c>
      <c r="E1077" t="s">
        <v>23</v>
      </c>
      <c r="F1077" t="s">
        <v>30</v>
      </c>
      <c r="G1077">
        <v>1.6</v>
      </c>
      <c r="H1077" t="s">
        <v>18</v>
      </c>
      <c r="I1077" t="s">
        <v>19</v>
      </c>
      <c r="J1077">
        <v>138661</v>
      </c>
      <c r="K1077" t="s">
        <v>20</v>
      </c>
      <c r="L1077">
        <v>47500</v>
      </c>
      <c r="M1077" t="b">
        <v>0</v>
      </c>
    </row>
    <row r="1078" spans="1:13" x14ac:dyDescent="0.35">
      <c r="A1078" t="s">
        <v>76</v>
      </c>
      <c r="B1078" t="s">
        <v>266</v>
      </c>
      <c r="C1078">
        <v>2019</v>
      </c>
      <c r="D1078" t="s">
        <v>15</v>
      </c>
      <c r="E1078" t="s">
        <v>23</v>
      </c>
      <c r="F1078" t="s">
        <v>30</v>
      </c>
      <c r="G1078">
        <v>3.2</v>
      </c>
      <c r="H1078" t="s">
        <v>56</v>
      </c>
      <c r="I1078" t="s">
        <v>19</v>
      </c>
      <c r="J1078">
        <v>5064</v>
      </c>
      <c r="K1078" t="s">
        <v>59</v>
      </c>
      <c r="L1078">
        <v>0</v>
      </c>
      <c r="M1078" t="b">
        <v>1</v>
      </c>
    </row>
    <row r="1079" spans="1:13" x14ac:dyDescent="0.35">
      <c r="A1079" t="s">
        <v>48</v>
      </c>
      <c r="B1079" t="s">
        <v>106</v>
      </c>
      <c r="C1079">
        <v>2018</v>
      </c>
      <c r="D1079" t="s">
        <v>15</v>
      </c>
      <c r="E1079" t="s">
        <v>75</v>
      </c>
      <c r="F1079" t="s">
        <v>17</v>
      </c>
      <c r="G1079">
        <v>3.5</v>
      </c>
      <c r="H1079" t="s">
        <v>18</v>
      </c>
      <c r="I1079" t="s">
        <v>19</v>
      </c>
      <c r="J1079">
        <v>53700</v>
      </c>
      <c r="K1079" t="s">
        <v>59</v>
      </c>
      <c r="L1079">
        <v>320000</v>
      </c>
      <c r="M1079" t="b">
        <v>0</v>
      </c>
    </row>
    <row r="1080" spans="1:13" x14ac:dyDescent="0.35">
      <c r="A1080" t="s">
        <v>48</v>
      </c>
      <c r="B1080" t="s">
        <v>106</v>
      </c>
      <c r="C1080">
        <v>2018</v>
      </c>
      <c r="D1080" t="s">
        <v>15</v>
      </c>
      <c r="E1080" t="s">
        <v>75</v>
      </c>
      <c r="F1080" t="s">
        <v>17</v>
      </c>
      <c r="G1080">
        <v>3.5</v>
      </c>
      <c r="H1080" t="s">
        <v>18</v>
      </c>
      <c r="I1080" t="s">
        <v>19</v>
      </c>
      <c r="J1080">
        <v>53000</v>
      </c>
      <c r="K1080" t="s">
        <v>59</v>
      </c>
      <c r="L1080">
        <v>0</v>
      </c>
      <c r="M1080" t="b">
        <v>1</v>
      </c>
    </row>
    <row r="1081" spans="1:13" x14ac:dyDescent="0.35">
      <c r="A1081" t="s">
        <v>48</v>
      </c>
      <c r="B1081" t="s">
        <v>106</v>
      </c>
      <c r="C1081">
        <v>2018</v>
      </c>
      <c r="D1081" t="s">
        <v>15</v>
      </c>
      <c r="E1081" t="s">
        <v>75</v>
      </c>
      <c r="F1081" t="s">
        <v>17</v>
      </c>
      <c r="G1081">
        <v>3.5</v>
      </c>
      <c r="H1081" t="s">
        <v>18</v>
      </c>
      <c r="I1081" t="s">
        <v>19</v>
      </c>
      <c r="J1081">
        <v>53700</v>
      </c>
      <c r="K1081" t="s">
        <v>59</v>
      </c>
      <c r="L1081">
        <v>0</v>
      </c>
      <c r="M1081" t="b">
        <v>1</v>
      </c>
    </row>
    <row r="1082" spans="1:13" x14ac:dyDescent="0.35">
      <c r="A1082" t="s">
        <v>48</v>
      </c>
      <c r="B1082" t="s">
        <v>149</v>
      </c>
      <c r="C1082">
        <v>2015</v>
      </c>
      <c r="D1082" t="s">
        <v>44</v>
      </c>
      <c r="E1082" t="s">
        <v>16</v>
      </c>
      <c r="F1082" t="s">
        <v>26</v>
      </c>
      <c r="G1082">
        <v>2.4</v>
      </c>
      <c r="H1082" t="s">
        <v>18</v>
      </c>
      <c r="I1082" t="s">
        <v>19</v>
      </c>
      <c r="J1082">
        <v>127000</v>
      </c>
      <c r="K1082" t="s">
        <v>20</v>
      </c>
      <c r="L1082">
        <v>102000</v>
      </c>
      <c r="M1082" t="b">
        <v>0</v>
      </c>
    </row>
    <row r="1083" spans="1:13" x14ac:dyDescent="0.35">
      <c r="A1083" t="s">
        <v>76</v>
      </c>
      <c r="B1083" t="s">
        <v>112</v>
      </c>
      <c r="C1083">
        <v>2017</v>
      </c>
      <c r="D1083" t="s">
        <v>44</v>
      </c>
      <c r="E1083" t="s">
        <v>16</v>
      </c>
      <c r="F1083" t="s">
        <v>17</v>
      </c>
      <c r="G1083">
        <v>3.5</v>
      </c>
      <c r="H1083" t="s">
        <v>18</v>
      </c>
      <c r="I1083" t="s">
        <v>19</v>
      </c>
      <c r="J1083">
        <v>27000</v>
      </c>
      <c r="K1083" t="s">
        <v>20</v>
      </c>
      <c r="L1083">
        <v>83000</v>
      </c>
      <c r="M1083" t="b">
        <v>0</v>
      </c>
    </row>
    <row r="1084" spans="1:13" x14ac:dyDescent="0.35">
      <c r="A1084" t="s">
        <v>36</v>
      </c>
      <c r="B1084" t="s">
        <v>37</v>
      </c>
      <c r="C1084">
        <v>2016</v>
      </c>
      <c r="D1084" t="s">
        <v>44</v>
      </c>
      <c r="E1084" t="s">
        <v>16</v>
      </c>
      <c r="F1084" t="s">
        <v>30</v>
      </c>
      <c r="G1084">
        <v>5.2</v>
      </c>
      <c r="H1084" t="s">
        <v>18</v>
      </c>
      <c r="I1084" t="s">
        <v>19</v>
      </c>
      <c r="J1084">
        <v>104000</v>
      </c>
      <c r="K1084" t="s">
        <v>20</v>
      </c>
      <c r="L1084">
        <v>124000</v>
      </c>
      <c r="M1084" t="b">
        <v>0</v>
      </c>
    </row>
    <row r="1085" spans="1:13" x14ac:dyDescent="0.35">
      <c r="A1085" t="s">
        <v>13</v>
      </c>
      <c r="B1085">
        <v>300</v>
      </c>
      <c r="C1085">
        <v>2016</v>
      </c>
      <c r="D1085" t="s">
        <v>44</v>
      </c>
      <c r="E1085" t="s">
        <v>75</v>
      </c>
      <c r="F1085" t="s">
        <v>30</v>
      </c>
      <c r="G1085">
        <v>3.6</v>
      </c>
      <c r="H1085" t="s">
        <v>18</v>
      </c>
      <c r="I1085" t="s">
        <v>19</v>
      </c>
      <c r="J1085">
        <v>85000</v>
      </c>
      <c r="K1085" t="s">
        <v>20</v>
      </c>
      <c r="L1085">
        <v>78000</v>
      </c>
      <c r="M1085" t="b">
        <v>0</v>
      </c>
    </row>
    <row r="1086" spans="1:13" x14ac:dyDescent="0.35">
      <c r="A1086" t="s">
        <v>31</v>
      </c>
      <c r="B1086" t="s">
        <v>32</v>
      </c>
      <c r="C1086">
        <v>2016</v>
      </c>
      <c r="D1086" t="s">
        <v>44</v>
      </c>
      <c r="E1086" t="s">
        <v>23</v>
      </c>
      <c r="F1086" t="s">
        <v>26</v>
      </c>
      <c r="G1086">
        <v>2.4</v>
      </c>
      <c r="H1086" t="s">
        <v>18</v>
      </c>
      <c r="I1086" t="s">
        <v>19</v>
      </c>
      <c r="J1086">
        <v>90000</v>
      </c>
      <c r="K1086" t="s">
        <v>20</v>
      </c>
      <c r="L1086">
        <v>65000</v>
      </c>
      <c r="M1086" t="b">
        <v>0</v>
      </c>
    </row>
    <row r="1087" spans="1:13" x14ac:dyDescent="0.35">
      <c r="A1087" t="s">
        <v>76</v>
      </c>
      <c r="B1087" t="s">
        <v>77</v>
      </c>
      <c r="C1087">
        <v>2016</v>
      </c>
      <c r="D1087" t="s">
        <v>44</v>
      </c>
      <c r="E1087" t="s">
        <v>75</v>
      </c>
      <c r="F1087" t="s">
        <v>30</v>
      </c>
      <c r="G1087">
        <v>3.5</v>
      </c>
      <c r="H1087" t="s">
        <v>18</v>
      </c>
      <c r="I1087" t="s">
        <v>19</v>
      </c>
      <c r="J1087">
        <v>63000</v>
      </c>
      <c r="K1087" t="s">
        <v>20</v>
      </c>
      <c r="L1087">
        <v>95000</v>
      </c>
      <c r="M1087" t="b">
        <v>0</v>
      </c>
    </row>
    <row r="1088" spans="1:13" x14ac:dyDescent="0.35">
      <c r="A1088" t="s">
        <v>27</v>
      </c>
      <c r="B1088" t="s">
        <v>28</v>
      </c>
      <c r="C1088">
        <v>2014</v>
      </c>
      <c r="D1088" t="s">
        <v>15</v>
      </c>
      <c r="E1088" t="s">
        <v>25</v>
      </c>
      <c r="F1088" t="s">
        <v>30</v>
      </c>
      <c r="G1088">
        <v>2</v>
      </c>
      <c r="H1088" t="s">
        <v>18</v>
      </c>
      <c r="I1088" t="s">
        <v>19</v>
      </c>
      <c r="J1088">
        <v>300000</v>
      </c>
      <c r="K1088" t="s">
        <v>42</v>
      </c>
      <c r="L1088">
        <v>0</v>
      </c>
      <c r="M1088" t="b">
        <v>1</v>
      </c>
    </row>
    <row r="1089" spans="1:13" x14ac:dyDescent="0.35">
      <c r="A1089" t="s">
        <v>48</v>
      </c>
      <c r="B1089" t="s">
        <v>49</v>
      </c>
      <c r="C1089">
        <v>2015</v>
      </c>
      <c r="D1089" t="s">
        <v>44</v>
      </c>
      <c r="E1089" t="s">
        <v>23</v>
      </c>
      <c r="F1089" t="s">
        <v>17</v>
      </c>
      <c r="G1089">
        <v>2</v>
      </c>
      <c r="H1089" t="s">
        <v>18</v>
      </c>
      <c r="I1089" t="s">
        <v>19</v>
      </c>
      <c r="J1089">
        <v>123000</v>
      </c>
      <c r="K1089" t="s">
        <v>20</v>
      </c>
      <c r="L1089">
        <v>78000</v>
      </c>
      <c r="M1089" t="b">
        <v>0</v>
      </c>
    </row>
    <row r="1090" spans="1:13" x14ac:dyDescent="0.35">
      <c r="A1090" t="s">
        <v>34</v>
      </c>
      <c r="B1090" t="s">
        <v>66</v>
      </c>
      <c r="C1090">
        <v>2016</v>
      </c>
      <c r="D1090" t="s">
        <v>44</v>
      </c>
      <c r="E1090" t="s">
        <v>25</v>
      </c>
      <c r="F1090" t="s">
        <v>30</v>
      </c>
      <c r="G1090">
        <v>3.5</v>
      </c>
      <c r="H1090" t="s">
        <v>18</v>
      </c>
      <c r="I1090" t="s">
        <v>19</v>
      </c>
      <c r="J1090">
        <v>93000</v>
      </c>
      <c r="K1090" t="s">
        <v>20</v>
      </c>
      <c r="L1090">
        <v>75000</v>
      </c>
      <c r="M1090" t="b">
        <v>0</v>
      </c>
    </row>
    <row r="1091" spans="1:13" x14ac:dyDescent="0.35">
      <c r="A1091" t="s">
        <v>48</v>
      </c>
      <c r="B1091" t="s">
        <v>50</v>
      </c>
      <c r="C1091">
        <v>2016</v>
      </c>
      <c r="D1091" t="s">
        <v>44</v>
      </c>
      <c r="E1091" t="s">
        <v>23</v>
      </c>
      <c r="F1091" t="s">
        <v>17</v>
      </c>
      <c r="G1091">
        <v>3</v>
      </c>
      <c r="H1091" t="s">
        <v>18</v>
      </c>
      <c r="I1091" t="s">
        <v>19</v>
      </c>
      <c r="J1091">
        <v>117000</v>
      </c>
      <c r="K1091" t="s">
        <v>20</v>
      </c>
      <c r="L1091">
        <v>110000</v>
      </c>
      <c r="M1091" t="b">
        <v>0</v>
      </c>
    </row>
    <row r="1092" spans="1:13" x14ac:dyDescent="0.35">
      <c r="A1092" t="s">
        <v>13</v>
      </c>
      <c r="B1092">
        <v>300</v>
      </c>
      <c r="C1092">
        <v>2016</v>
      </c>
      <c r="D1092" t="s">
        <v>44</v>
      </c>
      <c r="E1092" t="s">
        <v>16</v>
      </c>
      <c r="F1092" t="s">
        <v>17</v>
      </c>
      <c r="G1092">
        <v>3.5</v>
      </c>
      <c r="H1092" t="s">
        <v>18</v>
      </c>
      <c r="I1092" t="s">
        <v>19</v>
      </c>
      <c r="J1092">
        <v>18000</v>
      </c>
      <c r="K1092" t="s">
        <v>20</v>
      </c>
      <c r="L1092">
        <v>86000</v>
      </c>
      <c r="M1092" t="b">
        <v>0</v>
      </c>
    </row>
    <row r="1093" spans="1:13" x14ac:dyDescent="0.35">
      <c r="A1093" t="s">
        <v>281</v>
      </c>
      <c r="B1093" t="s">
        <v>282</v>
      </c>
      <c r="C1093">
        <v>2021</v>
      </c>
      <c r="D1093" t="s">
        <v>47</v>
      </c>
      <c r="E1093" t="s">
        <v>23</v>
      </c>
      <c r="F1093" t="s">
        <v>17</v>
      </c>
      <c r="G1093">
        <v>2</v>
      </c>
      <c r="H1093" t="s">
        <v>18</v>
      </c>
      <c r="I1093" t="s">
        <v>19</v>
      </c>
      <c r="J1093">
        <v>1800</v>
      </c>
      <c r="K1093" t="s">
        <v>45</v>
      </c>
      <c r="L1093">
        <v>245000</v>
      </c>
      <c r="M1093" t="b">
        <v>0</v>
      </c>
    </row>
    <row r="1094" spans="1:13" x14ac:dyDescent="0.35">
      <c r="A1094" t="s">
        <v>39</v>
      </c>
      <c r="B1094" t="s">
        <v>115</v>
      </c>
      <c r="C1094">
        <v>2016</v>
      </c>
      <c r="D1094" t="s">
        <v>44</v>
      </c>
      <c r="E1094" t="s">
        <v>78</v>
      </c>
      <c r="F1094" t="s">
        <v>26</v>
      </c>
      <c r="G1094">
        <v>5.2</v>
      </c>
      <c r="H1094" t="s">
        <v>18</v>
      </c>
      <c r="I1094" t="s">
        <v>19</v>
      </c>
      <c r="J1094">
        <v>96000</v>
      </c>
      <c r="K1094" t="s">
        <v>20</v>
      </c>
      <c r="L1094">
        <v>126000</v>
      </c>
      <c r="M1094" t="b">
        <v>0</v>
      </c>
    </row>
    <row r="1095" spans="1:13" x14ac:dyDescent="0.35">
      <c r="A1095" t="s">
        <v>34</v>
      </c>
      <c r="B1095" t="s">
        <v>43</v>
      </c>
      <c r="C1095">
        <v>2016</v>
      </c>
      <c r="D1095" t="s">
        <v>44</v>
      </c>
      <c r="E1095" t="s">
        <v>23</v>
      </c>
      <c r="F1095" t="s">
        <v>17</v>
      </c>
      <c r="G1095">
        <v>2.4</v>
      </c>
      <c r="H1095" t="s">
        <v>18</v>
      </c>
      <c r="I1095" t="s">
        <v>19</v>
      </c>
      <c r="J1095">
        <v>75000</v>
      </c>
      <c r="K1095" t="s">
        <v>20</v>
      </c>
      <c r="L1095">
        <v>68000</v>
      </c>
      <c r="M1095" t="b">
        <v>0</v>
      </c>
    </row>
    <row r="1096" spans="1:13" x14ac:dyDescent="0.35">
      <c r="A1096" t="s">
        <v>27</v>
      </c>
      <c r="B1096" t="s">
        <v>89</v>
      </c>
      <c r="C1096">
        <v>2015</v>
      </c>
      <c r="D1096" t="s">
        <v>44</v>
      </c>
      <c r="E1096" t="s">
        <v>65</v>
      </c>
      <c r="F1096" t="s">
        <v>26</v>
      </c>
      <c r="G1096">
        <v>2.4</v>
      </c>
      <c r="H1096" t="s">
        <v>18</v>
      </c>
      <c r="I1096" t="s">
        <v>19</v>
      </c>
      <c r="J1096">
        <v>80000</v>
      </c>
      <c r="K1096" t="s">
        <v>20</v>
      </c>
      <c r="L1096">
        <v>45000</v>
      </c>
      <c r="M1096" t="b">
        <v>0</v>
      </c>
    </row>
    <row r="1097" spans="1:13" x14ac:dyDescent="0.35">
      <c r="A1097" t="s">
        <v>39</v>
      </c>
      <c r="B1097" t="s">
        <v>40</v>
      </c>
      <c r="C1097">
        <v>2018</v>
      </c>
      <c r="D1097" t="s">
        <v>44</v>
      </c>
      <c r="E1097" t="s">
        <v>33</v>
      </c>
      <c r="F1097" t="s">
        <v>17</v>
      </c>
      <c r="G1097">
        <v>3.5</v>
      </c>
      <c r="H1097" t="s">
        <v>18</v>
      </c>
      <c r="I1097" t="s">
        <v>19</v>
      </c>
      <c r="J1097">
        <v>113000</v>
      </c>
      <c r="K1097" t="s">
        <v>20</v>
      </c>
      <c r="L1097">
        <v>78000</v>
      </c>
      <c r="M1097" t="b">
        <v>0</v>
      </c>
    </row>
    <row r="1098" spans="1:13" x14ac:dyDescent="0.35">
      <c r="A1098" t="s">
        <v>39</v>
      </c>
      <c r="B1098" t="s">
        <v>46</v>
      </c>
      <c r="C1098">
        <v>2016</v>
      </c>
      <c r="D1098" t="s">
        <v>44</v>
      </c>
      <c r="E1098" t="s">
        <v>25</v>
      </c>
      <c r="F1098" t="s">
        <v>30</v>
      </c>
      <c r="G1098">
        <v>5.2</v>
      </c>
      <c r="H1098" t="s">
        <v>18</v>
      </c>
      <c r="I1098" t="s">
        <v>19</v>
      </c>
      <c r="J1098">
        <v>93000</v>
      </c>
      <c r="K1098" t="s">
        <v>20</v>
      </c>
      <c r="L1098">
        <v>130000</v>
      </c>
      <c r="M1098" t="b">
        <v>0</v>
      </c>
    </row>
    <row r="1099" spans="1:13" x14ac:dyDescent="0.35">
      <c r="A1099" t="s">
        <v>60</v>
      </c>
      <c r="B1099" t="s">
        <v>80</v>
      </c>
      <c r="C1099">
        <v>2018</v>
      </c>
      <c r="D1099" t="s">
        <v>44</v>
      </c>
      <c r="E1099" t="s">
        <v>38</v>
      </c>
      <c r="F1099" t="s">
        <v>26</v>
      </c>
      <c r="G1099">
        <v>3.5</v>
      </c>
      <c r="H1099" t="s">
        <v>18</v>
      </c>
      <c r="I1099" t="s">
        <v>19</v>
      </c>
      <c r="J1099">
        <v>65000</v>
      </c>
      <c r="K1099" t="s">
        <v>20</v>
      </c>
      <c r="L1099">
        <v>122000</v>
      </c>
      <c r="M1099" t="b">
        <v>0</v>
      </c>
    </row>
    <row r="1100" spans="1:13" x14ac:dyDescent="0.35">
      <c r="A1100" t="s">
        <v>21</v>
      </c>
      <c r="B1100" t="s">
        <v>207</v>
      </c>
      <c r="C1100">
        <v>2018</v>
      </c>
      <c r="D1100" t="s">
        <v>44</v>
      </c>
      <c r="E1100" t="s">
        <v>25</v>
      </c>
      <c r="F1100" t="s">
        <v>30</v>
      </c>
      <c r="G1100">
        <v>2.5</v>
      </c>
      <c r="H1100" t="s">
        <v>18</v>
      </c>
      <c r="I1100" t="s">
        <v>19</v>
      </c>
      <c r="J1100">
        <v>32000</v>
      </c>
      <c r="K1100" t="s">
        <v>20</v>
      </c>
      <c r="L1100">
        <v>66000</v>
      </c>
      <c r="M1100" t="b">
        <v>0</v>
      </c>
    </row>
    <row r="1101" spans="1:13" x14ac:dyDescent="0.35">
      <c r="A1101" t="s">
        <v>31</v>
      </c>
      <c r="B1101" t="s">
        <v>157</v>
      </c>
      <c r="C1101">
        <v>2016</v>
      </c>
      <c r="D1101" t="s">
        <v>44</v>
      </c>
      <c r="E1101" t="s">
        <v>23</v>
      </c>
      <c r="F1101" t="s">
        <v>26</v>
      </c>
      <c r="G1101">
        <v>2.4</v>
      </c>
      <c r="H1101" t="s">
        <v>18</v>
      </c>
      <c r="I1101" t="s">
        <v>19</v>
      </c>
      <c r="J1101">
        <v>87000</v>
      </c>
      <c r="K1101" t="s">
        <v>20</v>
      </c>
      <c r="L1101">
        <v>65000</v>
      </c>
      <c r="M1101" t="b">
        <v>0</v>
      </c>
    </row>
    <row r="1102" spans="1:13" x14ac:dyDescent="0.35">
      <c r="A1102" t="s">
        <v>27</v>
      </c>
      <c r="B1102" t="s">
        <v>28</v>
      </c>
      <c r="C1102">
        <v>2019</v>
      </c>
      <c r="D1102" t="s">
        <v>15</v>
      </c>
      <c r="E1102" t="s">
        <v>23</v>
      </c>
      <c r="F1102" t="s">
        <v>26</v>
      </c>
      <c r="G1102">
        <v>1.6</v>
      </c>
      <c r="H1102" t="s">
        <v>18</v>
      </c>
      <c r="I1102" t="s">
        <v>19</v>
      </c>
      <c r="J1102">
        <v>78781</v>
      </c>
      <c r="K1102" t="s">
        <v>20</v>
      </c>
      <c r="L1102">
        <v>47500</v>
      </c>
      <c r="M1102" t="b">
        <v>0</v>
      </c>
    </row>
    <row r="1103" spans="1:13" x14ac:dyDescent="0.35">
      <c r="A1103" t="s">
        <v>27</v>
      </c>
      <c r="B1103" t="s">
        <v>28</v>
      </c>
      <c r="C1103">
        <v>2019</v>
      </c>
      <c r="D1103" t="s">
        <v>15</v>
      </c>
      <c r="E1103" t="s">
        <v>29</v>
      </c>
      <c r="F1103" t="s">
        <v>26</v>
      </c>
      <c r="G1103">
        <v>1.6</v>
      </c>
      <c r="H1103" t="s">
        <v>18</v>
      </c>
      <c r="I1103" t="s">
        <v>19</v>
      </c>
      <c r="J1103">
        <v>106787</v>
      </c>
      <c r="K1103" t="s">
        <v>20</v>
      </c>
      <c r="L1103">
        <v>48500</v>
      </c>
      <c r="M1103" t="b">
        <v>0</v>
      </c>
    </row>
    <row r="1104" spans="1:13" x14ac:dyDescent="0.35">
      <c r="A1104" t="s">
        <v>27</v>
      </c>
      <c r="B1104" t="s">
        <v>28</v>
      </c>
      <c r="C1104">
        <v>2019</v>
      </c>
      <c r="D1104" t="s">
        <v>15</v>
      </c>
      <c r="E1104" t="s">
        <v>25</v>
      </c>
      <c r="F1104" t="s">
        <v>26</v>
      </c>
      <c r="G1104">
        <v>1.6</v>
      </c>
      <c r="H1104" t="s">
        <v>18</v>
      </c>
      <c r="I1104" t="s">
        <v>19</v>
      </c>
      <c r="J1104">
        <v>116842</v>
      </c>
      <c r="K1104" t="s">
        <v>20</v>
      </c>
      <c r="L1104">
        <v>48500</v>
      </c>
      <c r="M1104" t="b">
        <v>0</v>
      </c>
    </row>
    <row r="1105" spans="1:13" x14ac:dyDescent="0.35">
      <c r="A1105" t="s">
        <v>27</v>
      </c>
      <c r="B1105" t="s">
        <v>28</v>
      </c>
      <c r="C1105">
        <v>2019</v>
      </c>
      <c r="D1105" t="s">
        <v>15</v>
      </c>
      <c r="E1105" t="s">
        <v>23</v>
      </c>
      <c r="F1105" t="s">
        <v>26</v>
      </c>
      <c r="G1105">
        <v>1.6</v>
      </c>
      <c r="H1105" t="s">
        <v>18</v>
      </c>
      <c r="I1105" t="s">
        <v>19</v>
      </c>
      <c r="J1105">
        <v>107133</v>
      </c>
      <c r="K1105" t="s">
        <v>20</v>
      </c>
      <c r="L1105">
        <v>48500</v>
      </c>
      <c r="M1105" t="b">
        <v>0</v>
      </c>
    </row>
    <row r="1106" spans="1:13" x14ac:dyDescent="0.35">
      <c r="A1106" t="s">
        <v>39</v>
      </c>
      <c r="B1106" t="s">
        <v>40</v>
      </c>
      <c r="C1106">
        <v>2016</v>
      </c>
      <c r="D1106" t="s">
        <v>44</v>
      </c>
      <c r="E1106" t="s">
        <v>23</v>
      </c>
      <c r="F1106" t="s">
        <v>17</v>
      </c>
      <c r="G1106">
        <v>3.5</v>
      </c>
      <c r="H1106" t="s">
        <v>18</v>
      </c>
      <c r="I1106" t="s">
        <v>19</v>
      </c>
      <c r="J1106">
        <v>152000</v>
      </c>
      <c r="K1106" t="s">
        <v>20</v>
      </c>
      <c r="L1106">
        <v>70000</v>
      </c>
      <c r="M1106" t="b">
        <v>0</v>
      </c>
    </row>
    <row r="1107" spans="1:13" x14ac:dyDescent="0.35">
      <c r="A1107" t="s">
        <v>31</v>
      </c>
      <c r="B1107" t="s">
        <v>283</v>
      </c>
      <c r="C1107">
        <v>2015</v>
      </c>
      <c r="D1107" t="s">
        <v>44</v>
      </c>
      <c r="E1107" t="s">
        <v>25</v>
      </c>
      <c r="F1107" t="s">
        <v>17</v>
      </c>
      <c r="G1107">
        <v>3.5</v>
      </c>
      <c r="H1107" t="s">
        <v>18</v>
      </c>
      <c r="I1107" t="s">
        <v>19</v>
      </c>
      <c r="J1107">
        <v>98000</v>
      </c>
      <c r="K1107" t="s">
        <v>20</v>
      </c>
      <c r="L1107">
        <v>75000</v>
      </c>
      <c r="M1107" t="b">
        <v>0</v>
      </c>
    </row>
    <row r="1108" spans="1:13" x14ac:dyDescent="0.35">
      <c r="A1108" t="s">
        <v>39</v>
      </c>
      <c r="B1108" t="s">
        <v>40</v>
      </c>
      <c r="C1108">
        <v>2016</v>
      </c>
      <c r="D1108" t="s">
        <v>44</v>
      </c>
      <c r="E1108" t="s">
        <v>23</v>
      </c>
      <c r="F1108" t="s">
        <v>17</v>
      </c>
      <c r="G1108">
        <v>3.5</v>
      </c>
      <c r="H1108" t="s">
        <v>18</v>
      </c>
      <c r="I1108" t="s">
        <v>19</v>
      </c>
      <c r="J1108">
        <v>117000</v>
      </c>
      <c r="K1108" t="s">
        <v>20</v>
      </c>
      <c r="L1108">
        <v>72000</v>
      </c>
      <c r="M1108" t="b">
        <v>0</v>
      </c>
    </row>
    <row r="1109" spans="1:13" x14ac:dyDescent="0.35">
      <c r="A1109" t="s">
        <v>34</v>
      </c>
      <c r="B1109" t="s">
        <v>284</v>
      </c>
      <c r="C1109">
        <v>2017</v>
      </c>
      <c r="D1109" t="s">
        <v>44</v>
      </c>
      <c r="E1109" t="s">
        <v>23</v>
      </c>
      <c r="F1109" t="s">
        <v>30</v>
      </c>
      <c r="G1109">
        <v>3</v>
      </c>
      <c r="H1109" t="s">
        <v>18</v>
      </c>
      <c r="I1109" t="s">
        <v>19</v>
      </c>
      <c r="J1109">
        <v>101000</v>
      </c>
      <c r="K1109" t="s">
        <v>20</v>
      </c>
      <c r="L1109">
        <v>65000</v>
      </c>
      <c r="M1109" t="b">
        <v>0</v>
      </c>
    </row>
    <row r="1110" spans="1:13" x14ac:dyDescent="0.35">
      <c r="A1110" t="s">
        <v>76</v>
      </c>
      <c r="B1110" t="s">
        <v>125</v>
      </c>
      <c r="C1110">
        <v>2016</v>
      </c>
      <c r="D1110" t="s">
        <v>44</v>
      </c>
      <c r="E1110" t="s">
        <v>94</v>
      </c>
      <c r="F1110" t="s">
        <v>26</v>
      </c>
      <c r="G1110">
        <v>3.8</v>
      </c>
      <c r="H1110" t="s">
        <v>18</v>
      </c>
      <c r="I1110" t="s">
        <v>19</v>
      </c>
      <c r="J1110">
        <v>83000</v>
      </c>
      <c r="K1110" t="s">
        <v>20</v>
      </c>
      <c r="L1110">
        <v>85000</v>
      </c>
      <c r="M1110" t="b">
        <v>0</v>
      </c>
    </row>
    <row r="1111" spans="1:13" x14ac:dyDescent="0.35">
      <c r="A1111" t="s">
        <v>39</v>
      </c>
      <c r="B1111" t="s">
        <v>46</v>
      </c>
      <c r="C1111">
        <v>2020</v>
      </c>
      <c r="D1111" t="s">
        <v>44</v>
      </c>
      <c r="E1111" t="s">
        <v>65</v>
      </c>
      <c r="F1111" t="s">
        <v>26</v>
      </c>
      <c r="G1111">
        <v>5.3</v>
      </c>
      <c r="H1111" t="s">
        <v>18</v>
      </c>
      <c r="I1111" t="s">
        <v>19</v>
      </c>
      <c r="J1111">
        <v>37000</v>
      </c>
      <c r="K1111" t="s">
        <v>20</v>
      </c>
      <c r="L1111">
        <v>165000</v>
      </c>
      <c r="M1111" t="b">
        <v>0</v>
      </c>
    </row>
    <row r="1112" spans="1:13" x14ac:dyDescent="0.35">
      <c r="A1112" t="s">
        <v>27</v>
      </c>
      <c r="B1112" t="s">
        <v>160</v>
      </c>
      <c r="C1112">
        <v>2018</v>
      </c>
      <c r="D1112" t="s">
        <v>15</v>
      </c>
      <c r="E1112" t="s">
        <v>102</v>
      </c>
      <c r="F1112" t="s">
        <v>30</v>
      </c>
      <c r="G1112">
        <v>2.4</v>
      </c>
      <c r="H1112" t="s">
        <v>18</v>
      </c>
      <c r="I1112" t="s">
        <v>19</v>
      </c>
      <c r="J1112">
        <v>49000</v>
      </c>
      <c r="K1112" t="s">
        <v>111</v>
      </c>
      <c r="L1112">
        <v>70000</v>
      </c>
      <c r="M1112" t="b">
        <v>0</v>
      </c>
    </row>
    <row r="1113" spans="1:13" x14ac:dyDescent="0.35">
      <c r="A1113" t="s">
        <v>39</v>
      </c>
      <c r="B1113" t="s">
        <v>46</v>
      </c>
      <c r="C1113">
        <v>2016</v>
      </c>
      <c r="D1113" t="s">
        <v>44</v>
      </c>
      <c r="E1113" t="s">
        <v>16</v>
      </c>
      <c r="F1113" t="s">
        <v>30</v>
      </c>
      <c r="G1113">
        <v>5.3</v>
      </c>
      <c r="H1113" t="s">
        <v>18</v>
      </c>
      <c r="I1113" t="s">
        <v>19</v>
      </c>
      <c r="J1113">
        <v>109000</v>
      </c>
      <c r="K1113" t="s">
        <v>20</v>
      </c>
      <c r="L1113">
        <v>130000</v>
      </c>
      <c r="M1113" t="b">
        <v>0</v>
      </c>
    </row>
    <row r="1114" spans="1:13" x14ac:dyDescent="0.35">
      <c r="A1114" t="s">
        <v>36</v>
      </c>
      <c r="B1114" t="s">
        <v>115</v>
      </c>
      <c r="C1114">
        <v>2016</v>
      </c>
      <c r="D1114" t="s">
        <v>44</v>
      </c>
      <c r="E1114" t="s">
        <v>75</v>
      </c>
      <c r="F1114" t="s">
        <v>26</v>
      </c>
      <c r="G1114">
        <v>5.3</v>
      </c>
      <c r="H1114" t="s">
        <v>18</v>
      </c>
      <c r="I1114" t="s">
        <v>19</v>
      </c>
      <c r="J1114">
        <v>98000</v>
      </c>
      <c r="K1114" t="s">
        <v>20</v>
      </c>
      <c r="L1114">
        <v>140000</v>
      </c>
      <c r="M1114" t="b">
        <v>0</v>
      </c>
    </row>
    <row r="1115" spans="1:13" x14ac:dyDescent="0.35">
      <c r="A1115" t="s">
        <v>34</v>
      </c>
      <c r="B1115" t="s">
        <v>123</v>
      </c>
      <c r="C1115">
        <v>2016</v>
      </c>
      <c r="D1115" t="s">
        <v>15</v>
      </c>
      <c r="E1115" t="s">
        <v>23</v>
      </c>
      <c r="F1115" t="s">
        <v>30</v>
      </c>
      <c r="G1115">
        <v>2.7</v>
      </c>
      <c r="H1115" t="s">
        <v>18</v>
      </c>
      <c r="I1115" t="s">
        <v>19</v>
      </c>
      <c r="J1115">
        <v>162500</v>
      </c>
      <c r="K1115" t="s">
        <v>126</v>
      </c>
      <c r="L1115">
        <v>84000</v>
      </c>
      <c r="M1115" t="b">
        <v>0</v>
      </c>
    </row>
    <row r="1116" spans="1:13" x14ac:dyDescent="0.35">
      <c r="A1116" t="s">
        <v>76</v>
      </c>
      <c r="B1116" t="s">
        <v>151</v>
      </c>
      <c r="C1116">
        <v>2012</v>
      </c>
      <c r="D1116" t="s">
        <v>15</v>
      </c>
      <c r="E1116" t="s">
        <v>25</v>
      </c>
      <c r="F1116" t="s">
        <v>30</v>
      </c>
      <c r="G1116">
        <v>3.5</v>
      </c>
      <c r="H1116" t="s">
        <v>18</v>
      </c>
      <c r="I1116" t="s">
        <v>19</v>
      </c>
      <c r="J1116">
        <v>282000</v>
      </c>
      <c r="K1116" t="s">
        <v>211</v>
      </c>
      <c r="L1116">
        <v>25000</v>
      </c>
      <c r="M1116" t="b">
        <v>0</v>
      </c>
    </row>
    <row r="1117" spans="1:13" x14ac:dyDescent="0.35">
      <c r="A1117" t="s">
        <v>21</v>
      </c>
      <c r="B1117" t="s">
        <v>285</v>
      </c>
      <c r="C1117">
        <v>2014</v>
      </c>
      <c r="D1117" t="s">
        <v>15</v>
      </c>
      <c r="E1117" t="s">
        <v>16</v>
      </c>
      <c r="F1117" t="s">
        <v>17</v>
      </c>
      <c r="G1117">
        <v>4</v>
      </c>
      <c r="H1117" t="s">
        <v>18</v>
      </c>
      <c r="I1117" t="s">
        <v>19</v>
      </c>
      <c r="J1117">
        <v>133000</v>
      </c>
      <c r="K1117" t="s">
        <v>42</v>
      </c>
      <c r="L1117">
        <v>80000</v>
      </c>
      <c r="M1117" t="b">
        <v>0</v>
      </c>
    </row>
    <row r="1118" spans="1:13" x14ac:dyDescent="0.35">
      <c r="A1118" t="s">
        <v>34</v>
      </c>
      <c r="B1118" t="s">
        <v>163</v>
      </c>
      <c r="C1118">
        <v>1996</v>
      </c>
      <c r="D1118" t="s">
        <v>15</v>
      </c>
      <c r="E1118" t="s">
        <v>23</v>
      </c>
      <c r="F1118" t="s">
        <v>30</v>
      </c>
      <c r="G1118">
        <v>2.4</v>
      </c>
      <c r="H1118" t="s">
        <v>18</v>
      </c>
      <c r="I1118" t="s">
        <v>68</v>
      </c>
      <c r="J1118">
        <v>600</v>
      </c>
      <c r="K1118" t="s">
        <v>245</v>
      </c>
      <c r="L1118">
        <v>10000</v>
      </c>
      <c r="M1118" t="b">
        <v>0</v>
      </c>
    </row>
    <row r="1119" spans="1:13" x14ac:dyDescent="0.35">
      <c r="A1119" t="s">
        <v>27</v>
      </c>
      <c r="B1119" t="s">
        <v>28</v>
      </c>
      <c r="C1119">
        <v>2019</v>
      </c>
      <c r="D1119" t="s">
        <v>15</v>
      </c>
      <c r="E1119" t="s">
        <v>23</v>
      </c>
      <c r="F1119" t="s">
        <v>26</v>
      </c>
      <c r="G1119">
        <v>1.6</v>
      </c>
      <c r="H1119" t="s">
        <v>18</v>
      </c>
      <c r="I1119" t="s">
        <v>19</v>
      </c>
      <c r="J1119">
        <v>91959</v>
      </c>
      <c r="K1119" t="s">
        <v>20</v>
      </c>
      <c r="L1119">
        <v>48500</v>
      </c>
      <c r="M1119" t="b">
        <v>0</v>
      </c>
    </row>
    <row r="1120" spans="1:13" x14ac:dyDescent="0.35">
      <c r="A1120" t="s">
        <v>27</v>
      </c>
      <c r="B1120" t="s">
        <v>28</v>
      </c>
      <c r="C1120">
        <v>2019</v>
      </c>
      <c r="D1120" t="s">
        <v>15</v>
      </c>
      <c r="E1120" t="s">
        <v>25</v>
      </c>
      <c r="F1120" t="s">
        <v>26</v>
      </c>
      <c r="G1120">
        <v>1.6</v>
      </c>
      <c r="H1120" t="s">
        <v>18</v>
      </c>
      <c r="I1120" t="s">
        <v>19</v>
      </c>
      <c r="J1120">
        <v>103358</v>
      </c>
      <c r="K1120" t="s">
        <v>20</v>
      </c>
      <c r="L1120">
        <v>48500</v>
      </c>
      <c r="M1120" t="b">
        <v>0</v>
      </c>
    </row>
    <row r="1121" spans="1:13" x14ac:dyDescent="0.35">
      <c r="A1121" t="s">
        <v>82</v>
      </c>
      <c r="B1121" t="s">
        <v>105</v>
      </c>
      <c r="C1121">
        <v>2018</v>
      </c>
      <c r="D1121" t="s">
        <v>15</v>
      </c>
      <c r="E1121" t="s">
        <v>65</v>
      </c>
      <c r="F1121" t="s">
        <v>26</v>
      </c>
      <c r="G1121">
        <v>2</v>
      </c>
      <c r="H1121" t="s">
        <v>18</v>
      </c>
      <c r="I1121" t="s">
        <v>19</v>
      </c>
      <c r="J1121">
        <v>101381</v>
      </c>
      <c r="K1121" t="s">
        <v>20</v>
      </c>
      <c r="L1121">
        <v>48500</v>
      </c>
      <c r="M1121" t="b">
        <v>0</v>
      </c>
    </row>
    <row r="1122" spans="1:13" x14ac:dyDescent="0.35">
      <c r="A1122" t="s">
        <v>27</v>
      </c>
      <c r="B1122" t="s">
        <v>89</v>
      </c>
      <c r="C1122">
        <v>2017</v>
      </c>
      <c r="D1122" t="s">
        <v>15</v>
      </c>
      <c r="E1122" t="s">
        <v>23</v>
      </c>
      <c r="F1122" t="s">
        <v>26</v>
      </c>
      <c r="G1122">
        <v>2.4</v>
      </c>
      <c r="H1122" t="s">
        <v>18</v>
      </c>
      <c r="I1122" t="s">
        <v>19</v>
      </c>
      <c r="J1122">
        <v>165163</v>
      </c>
      <c r="K1122" t="s">
        <v>20</v>
      </c>
      <c r="L1122">
        <v>49000</v>
      </c>
      <c r="M1122" t="b">
        <v>0</v>
      </c>
    </row>
    <row r="1123" spans="1:13" x14ac:dyDescent="0.35">
      <c r="A1123" t="s">
        <v>27</v>
      </c>
      <c r="B1123" t="s">
        <v>89</v>
      </c>
      <c r="C1123">
        <v>2016</v>
      </c>
      <c r="D1123" t="s">
        <v>15</v>
      </c>
      <c r="E1123" t="s">
        <v>94</v>
      </c>
      <c r="F1123" t="s">
        <v>30</v>
      </c>
      <c r="G1123">
        <v>2.4</v>
      </c>
      <c r="H1123" t="s">
        <v>18</v>
      </c>
      <c r="I1123" t="s">
        <v>19</v>
      </c>
      <c r="J1123">
        <v>235000</v>
      </c>
      <c r="K1123" t="s">
        <v>20</v>
      </c>
      <c r="L1123">
        <v>46000</v>
      </c>
      <c r="M1123" t="b">
        <v>0</v>
      </c>
    </row>
    <row r="1124" spans="1:13" x14ac:dyDescent="0.35">
      <c r="A1124" t="s">
        <v>134</v>
      </c>
      <c r="B1124" t="s">
        <v>165</v>
      </c>
      <c r="C1124">
        <v>2016</v>
      </c>
      <c r="D1124" t="s">
        <v>15</v>
      </c>
      <c r="E1124" t="s">
        <v>16</v>
      </c>
      <c r="F1124" t="s">
        <v>26</v>
      </c>
      <c r="G1124">
        <v>2</v>
      </c>
      <c r="H1124" t="s">
        <v>18</v>
      </c>
      <c r="I1124" t="s">
        <v>19</v>
      </c>
      <c r="J1124">
        <v>55000</v>
      </c>
      <c r="K1124" t="s">
        <v>20</v>
      </c>
      <c r="L1124">
        <v>26000</v>
      </c>
      <c r="M1124" t="b">
        <v>0</v>
      </c>
    </row>
    <row r="1125" spans="1:13" x14ac:dyDescent="0.35">
      <c r="A1125" t="s">
        <v>76</v>
      </c>
      <c r="B1125" t="s">
        <v>77</v>
      </c>
      <c r="C1125">
        <v>2017</v>
      </c>
      <c r="D1125" t="s">
        <v>15</v>
      </c>
      <c r="E1125" t="s">
        <v>75</v>
      </c>
      <c r="F1125" t="s">
        <v>26</v>
      </c>
      <c r="G1125">
        <v>3.5</v>
      </c>
      <c r="H1125" t="s">
        <v>18</v>
      </c>
      <c r="I1125" t="s">
        <v>19</v>
      </c>
      <c r="J1125">
        <v>123000</v>
      </c>
      <c r="K1125" t="s">
        <v>20</v>
      </c>
      <c r="L1125">
        <v>85000</v>
      </c>
      <c r="M1125" t="b">
        <v>0</v>
      </c>
    </row>
    <row r="1126" spans="1:13" x14ac:dyDescent="0.35">
      <c r="A1126" t="s">
        <v>48</v>
      </c>
      <c r="B1126" t="s">
        <v>149</v>
      </c>
      <c r="C1126">
        <v>2019</v>
      </c>
      <c r="D1126" t="s">
        <v>47</v>
      </c>
      <c r="E1126" t="s">
        <v>23</v>
      </c>
      <c r="F1126" t="s">
        <v>30</v>
      </c>
      <c r="G1126">
        <v>2</v>
      </c>
      <c r="H1126" t="s">
        <v>18</v>
      </c>
      <c r="I1126" t="s">
        <v>19</v>
      </c>
      <c r="J1126">
        <v>35000</v>
      </c>
      <c r="K1126" t="s">
        <v>45</v>
      </c>
      <c r="L1126">
        <v>145000</v>
      </c>
      <c r="M1126" t="b">
        <v>0</v>
      </c>
    </row>
    <row r="1127" spans="1:13" x14ac:dyDescent="0.35">
      <c r="A1127" t="s">
        <v>27</v>
      </c>
      <c r="B1127" t="s">
        <v>84</v>
      </c>
      <c r="C1127">
        <v>2017</v>
      </c>
      <c r="D1127" t="s">
        <v>15</v>
      </c>
      <c r="E1127" t="s">
        <v>102</v>
      </c>
      <c r="F1127" t="s">
        <v>26</v>
      </c>
      <c r="G1127">
        <v>1.6</v>
      </c>
      <c r="H1127" t="s">
        <v>18</v>
      </c>
      <c r="I1127" t="s">
        <v>19</v>
      </c>
      <c r="J1127">
        <v>17005</v>
      </c>
      <c r="K1127" t="s">
        <v>42</v>
      </c>
      <c r="L1127">
        <v>70000</v>
      </c>
      <c r="M1127" t="b">
        <v>0</v>
      </c>
    </row>
    <row r="1128" spans="1:13" x14ac:dyDescent="0.35">
      <c r="A1128" t="s">
        <v>39</v>
      </c>
      <c r="B1128" t="s">
        <v>40</v>
      </c>
      <c r="C1128">
        <v>2016</v>
      </c>
      <c r="D1128" t="s">
        <v>44</v>
      </c>
      <c r="E1128" t="s">
        <v>16</v>
      </c>
      <c r="F1128" t="s">
        <v>26</v>
      </c>
      <c r="G1128">
        <v>3</v>
      </c>
      <c r="H1128" t="s">
        <v>56</v>
      </c>
      <c r="I1128" t="s">
        <v>68</v>
      </c>
      <c r="J1128">
        <v>88000</v>
      </c>
      <c r="K1128" t="s">
        <v>59</v>
      </c>
      <c r="L1128">
        <v>61000</v>
      </c>
      <c r="M1128" t="b">
        <v>0</v>
      </c>
    </row>
    <row r="1129" spans="1:13" x14ac:dyDescent="0.35">
      <c r="A1129" t="s">
        <v>48</v>
      </c>
      <c r="B1129" t="s">
        <v>106</v>
      </c>
      <c r="C1129">
        <v>2019</v>
      </c>
      <c r="D1129" t="s">
        <v>15</v>
      </c>
      <c r="E1129" t="s">
        <v>16</v>
      </c>
      <c r="F1129" t="s">
        <v>17</v>
      </c>
      <c r="G1129">
        <v>4</v>
      </c>
      <c r="H1129" t="s">
        <v>18</v>
      </c>
      <c r="I1129" t="s">
        <v>19</v>
      </c>
      <c r="J1129">
        <v>30000</v>
      </c>
      <c r="K1129" t="s">
        <v>64</v>
      </c>
      <c r="L1129">
        <v>320000</v>
      </c>
      <c r="M1129" t="b">
        <v>0</v>
      </c>
    </row>
    <row r="1130" spans="1:13" x14ac:dyDescent="0.35">
      <c r="A1130" t="s">
        <v>82</v>
      </c>
      <c r="B1130" t="s">
        <v>164</v>
      </c>
      <c r="C1130">
        <v>2021</v>
      </c>
      <c r="D1130" t="s">
        <v>15</v>
      </c>
      <c r="E1130" t="s">
        <v>29</v>
      </c>
      <c r="F1130" t="s">
        <v>26</v>
      </c>
      <c r="G1130">
        <v>1.6</v>
      </c>
      <c r="H1130" t="s">
        <v>18</v>
      </c>
      <c r="I1130" t="s">
        <v>19</v>
      </c>
      <c r="J1130">
        <v>4000</v>
      </c>
      <c r="K1130" t="s">
        <v>45</v>
      </c>
      <c r="L1130">
        <v>75000</v>
      </c>
      <c r="M1130" t="b">
        <v>0</v>
      </c>
    </row>
    <row r="1131" spans="1:13" x14ac:dyDescent="0.35">
      <c r="A1131" t="s">
        <v>76</v>
      </c>
      <c r="B1131" t="s">
        <v>47</v>
      </c>
      <c r="C1131">
        <v>1982</v>
      </c>
      <c r="D1131" t="s">
        <v>47</v>
      </c>
      <c r="E1131" t="s">
        <v>38</v>
      </c>
      <c r="F1131" t="s">
        <v>17</v>
      </c>
      <c r="G1131">
        <v>5</v>
      </c>
      <c r="H1131" t="s">
        <v>18</v>
      </c>
      <c r="I1131" t="s">
        <v>19</v>
      </c>
      <c r="J1131">
        <v>34000</v>
      </c>
      <c r="K1131" t="s">
        <v>45</v>
      </c>
      <c r="L1131">
        <v>180000</v>
      </c>
      <c r="M1131" t="b">
        <v>0</v>
      </c>
    </row>
    <row r="1132" spans="1:13" x14ac:dyDescent="0.35">
      <c r="A1132" t="s">
        <v>39</v>
      </c>
      <c r="B1132" t="s">
        <v>143</v>
      </c>
      <c r="C1132">
        <v>2012</v>
      </c>
      <c r="D1132" t="s">
        <v>15</v>
      </c>
      <c r="E1132" t="s">
        <v>23</v>
      </c>
      <c r="F1132" t="s">
        <v>26</v>
      </c>
      <c r="G1132">
        <v>3.6</v>
      </c>
      <c r="H1132" t="s">
        <v>18</v>
      </c>
      <c r="I1132" t="s">
        <v>19</v>
      </c>
      <c r="J1132">
        <v>180000</v>
      </c>
      <c r="K1132" t="s">
        <v>20</v>
      </c>
      <c r="L1132">
        <v>0</v>
      </c>
      <c r="M1132" t="b">
        <v>1</v>
      </c>
    </row>
    <row r="1133" spans="1:13" x14ac:dyDescent="0.35">
      <c r="A1133" t="s">
        <v>99</v>
      </c>
      <c r="B1133" t="s">
        <v>137</v>
      </c>
      <c r="C1133">
        <v>2019</v>
      </c>
      <c r="D1133" t="s">
        <v>44</v>
      </c>
      <c r="E1133" t="s">
        <v>102</v>
      </c>
      <c r="F1133" t="s">
        <v>17</v>
      </c>
      <c r="G1133">
        <v>2</v>
      </c>
      <c r="H1133" t="s">
        <v>18</v>
      </c>
      <c r="I1133" t="s">
        <v>19</v>
      </c>
      <c r="J1133">
        <v>42000</v>
      </c>
      <c r="K1133" t="s">
        <v>138</v>
      </c>
      <c r="L1133">
        <v>1310</v>
      </c>
      <c r="M1133" t="b">
        <v>0</v>
      </c>
    </row>
    <row r="1134" spans="1:13" x14ac:dyDescent="0.35">
      <c r="A1134" t="s">
        <v>60</v>
      </c>
      <c r="B1134" t="s">
        <v>61</v>
      </c>
      <c r="C1134">
        <v>2017</v>
      </c>
      <c r="D1134" t="s">
        <v>47</v>
      </c>
      <c r="E1134" t="s">
        <v>23</v>
      </c>
      <c r="F1134" t="s">
        <v>17</v>
      </c>
      <c r="G1134">
        <v>3.5</v>
      </c>
      <c r="H1134" t="s">
        <v>18</v>
      </c>
      <c r="I1134" t="s">
        <v>19</v>
      </c>
      <c r="J1134">
        <v>94051</v>
      </c>
      <c r="K1134" t="s">
        <v>20</v>
      </c>
      <c r="L1134">
        <v>173000</v>
      </c>
      <c r="M1134" t="b">
        <v>0</v>
      </c>
    </row>
    <row r="1135" spans="1:13" x14ac:dyDescent="0.35">
      <c r="A1135" t="s">
        <v>60</v>
      </c>
      <c r="B1135" t="s">
        <v>80</v>
      </c>
      <c r="C1135">
        <v>2017</v>
      </c>
      <c r="D1135" t="s">
        <v>47</v>
      </c>
      <c r="E1135" t="s">
        <v>78</v>
      </c>
      <c r="F1135" t="s">
        <v>17</v>
      </c>
      <c r="G1135">
        <v>3.5</v>
      </c>
      <c r="H1135" t="s">
        <v>18</v>
      </c>
      <c r="I1135" t="s">
        <v>19</v>
      </c>
      <c r="J1135">
        <v>34593</v>
      </c>
      <c r="K1135" t="s">
        <v>20</v>
      </c>
      <c r="L1135">
        <v>148000</v>
      </c>
      <c r="M1135" t="b">
        <v>0</v>
      </c>
    </row>
    <row r="1136" spans="1:13" x14ac:dyDescent="0.35">
      <c r="A1136" t="s">
        <v>34</v>
      </c>
      <c r="B1136" t="s">
        <v>51</v>
      </c>
      <c r="C1136">
        <v>2018</v>
      </c>
      <c r="D1136" t="s">
        <v>15</v>
      </c>
      <c r="E1136" t="s">
        <v>94</v>
      </c>
      <c r="F1136" t="s">
        <v>26</v>
      </c>
      <c r="G1136">
        <v>1.6</v>
      </c>
      <c r="H1136" t="s">
        <v>18</v>
      </c>
      <c r="I1136" t="s">
        <v>19</v>
      </c>
      <c r="J1136">
        <v>55398</v>
      </c>
      <c r="K1136" t="s">
        <v>20</v>
      </c>
      <c r="L1136">
        <v>49000</v>
      </c>
      <c r="M1136" t="b">
        <v>0</v>
      </c>
    </row>
    <row r="1137" spans="1:13" x14ac:dyDescent="0.35">
      <c r="A1137" t="s">
        <v>21</v>
      </c>
      <c r="B1137" t="s">
        <v>207</v>
      </c>
      <c r="C1137">
        <v>2016</v>
      </c>
      <c r="D1137" t="s">
        <v>15</v>
      </c>
      <c r="E1137" t="s">
        <v>23</v>
      </c>
      <c r="F1137" t="s">
        <v>26</v>
      </c>
      <c r="G1137">
        <v>2.5</v>
      </c>
      <c r="H1137" t="s">
        <v>18</v>
      </c>
      <c r="I1137" t="s">
        <v>19</v>
      </c>
      <c r="J1137">
        <v>112915</v>
      </c>
      <c r="K1137" t="s">
        <v>20</v>
      </c>
      <c r="L1137">
        <v>49000</v>
      </c>
      <c r="M1137" t="b">
        <v>0</v>
      </c>
    </row>
    <row r="1138" spans="1:13" x14ac:dyDescent="0.35">
      <c r="A1138" t="s">
        <v>27</v>
      </c>
      <c r="B1138" t="s">
        <v>28</v>
      </c>
      <c r="C1138">
        <v>2019</v>
      </c>
      <c r="D1138" t="s">
        <v>15</v>
      </c>
      <c r="E1138" t="s">
        <v>23</v>
      </c>
      <c r="F1138" t="s">
        <v>26</v>
      </c>
      <c r="G1138">
        <v>1.6</v>
      </c>
      <c r="H1138" t="s">
        <v>18</v>
      </c>
      <c r="I1138" t="s">
        <v>19</v>
      </c>
      <c r="J1138">
        <v>35093</v>
      </c>
      <c r="K1138" t="s">
        <v>20</v>
      </c>
      <c r="L1138">
        <v>50000</v>
      </c>
      <c r="M1138" t="b">
        <v>0</v>
      </c>
    </row>
    <row r="1139" spans="1:13" x14ac:dyDescent="0.35">
      <c r="A1139" t="s">
        <v>27</v>
      </c>
      <c r="B1139" t="s">
        <v>28</v>
      </c>
      <c r="C1139">
        <v>2017</v>
      </c>
      <c r="D1139" t="s">
        <v>15</v>
      </c>
      <c r="E1139" t="s">
        <v>29</v>
      </c>
      <c r="F1139" t="s">
        <v>17</v>
      </c>
      <c r="G1139">
        <v>1.6</v>
      </c>
      <c r="H1139" t="s">
        <v>18</v>
      </c>
      <c r="I1139" t="s">
        <v>19</v>
      </c>
      <c r="J1139">
        <v>132310</v>
      </c>
      <c r="K1139" t="s">
        <v>20</v>
      </c>
      <c r="L1139">
        <v>49500</v>
      </c>
      <c r="M1139" t="b">
        <v>0</v>
      </c>
    </row>
    <row r="1140" spans="1:13" x14ac:dyDescent="0.35">
      <c r="A1140" t="s">
        <v>76</v>
      </c>
      <c r="B1140" t="s">
        <v>125</v>
      </c>
      <c r="C1140">
        <v>2016</v>
      </c>
      <c r="D1140" t="s">
        <v>47</v>
      </c>
      <c r="E1140" t="s">
        <v>16</v>
      </c>
      <c r="F1140" t="s">
        <v>26</v>
      </c>
      <c r="G1140">
        <v>2.5</v>
      </c>
      <c r="H1140" t="s">
        <v>18</v>
      </c>
      <c r="I1140" t="s">
        <v>19</v>
      </c>
      <c r="J1140">
        <v>83000</v>
      </c>
      <c r="K1140" t="s">
        <v>20</v>
      </c>
      <c r="L1140">
        <v>86000</v>
      </c>
      <c r="M1140" t="b">
        <v>0</v>
      </c>
    </row>
    <row r="1141" spans="1:13" x14ac:dyDescent="0.35">
      <c r="A1141" t="s">
        <v>48</v>
      </c>
      <c r="B1141" t="s">
        <v>149</v>
      </c>
      <c r="C1141">
        <v>2018</v>
      </c>
      <c r="D1141" t="s">
        <v>47</v>
      </c>
      <c r="E1141" t="s">
        <v>29</v>
      </c>
      <c r="F1141" t="s">
        <v>17</v>
      </c>
      <c r="G1141">
        <v>2</v>
      </c>
      <c r="H1141" t="s">
        <v>18</v>
      </c>
      <c r="I1141" t="s">
        <v>19</v>
      </c>
      <c r="J1141">
        <v>82215</v>
      </c>
      <c r="K1141" t="s">
        <v>20</v>
      </c>
      <c r="L1141">
        <v>138000</v>
      </c>
      <c r="M1141" t="b">
        <v>0</v>
      </c>
    </row>
    <row r="1142" spans="1:13" x14ac:dyDescent="0.35">
      <c r="A1142" t="s">
        <v>76</v>
      </c>
      <c r="B1142" t="s">
        <v>256</v>
      </c>
      <c r="C1142">
        <v>2019</v>
      </c>
      <c r="D1142" t="s">
        <v>47</v>
      </c>
      <c r="E1142" t="s">
        <v>23</v>
      </c>
      <c r="F1142" t="s">
        <v>17</v>
      </c>
      <c r="G1142">
        <v>2.2999999999999998</v>
      </c>
      <c r="H1142" t="s">
        <v>18</v>
      </c>
      <c r="I1142" t="s">
        <v>19</v>
      </c>
      <c r="J1142">
        <v>52538</v>
      </c>
      <c r="K1142" t="s">
        <v>20</v>
      </c>
      <c r="L1142">
        <v>138000</v>
      </c>
      <c r="M1142" t="b">
        <v>0</v>
      </c>
    </row>
    <row r="1143" spans="1:13" x14ac:dyDescent="0.35">
      <c r="A1143" t="s">
        <v>39</v>
      </c>
      <c r="B1143" t="s">
        <v>46</v>
      </c>
      <c r="C1143">
        <v>2016</v>
      </c>
      <c r="D1143" t="s">
        <v>47</v>
      </c>
      <c r="E1143" t="s">
        <v>78</v>
      </c>
      <c r="F1143" t="s">
        <v>17</v>
      </c>
      <c r="G1143">
        <v>5.3</v>
      </c>
      <c r="H1143" t="s">
        <v>18</v>
      </c>
      <c r="I1143" t="s">
        <v>19</v>
      </c>
      <c r="J1143">
        <v>128000</v>
      </c>
      <c r="K1143" t="s">
        <v>20</v>
      </c>
      <c r="L1143">
        <v>164000</v>
      </c>
      <c r="M1143" t="b">
        <v>0</v>
      </c>
    </row>
    <row r="1144" spans="1:13" x14ac:dyDescent="0.35">
      <c r="A1144" t="s">
        <v>34</v>
      </c>
      <c r="B1144" t="s">
        <v>43</v>
      </c>
      <c r="C1144">
        <v>2006</v>
      </c>
      <c r="D1144" t="s">
        <v>15</v>
      </c>
      <c r="E1144" t="s">
        <v>78</v>
      </c>
      <c r="F1144" t="s">
        <v>30</v>
      </c>
      <c r="G1144">
        <v>2.5</v>
      </c>
      <c r="H1144" t="s">
        <v>18</v>
      </c>
      <c r="I1144" t="s">
        <v>68</v>
      </c>
      <c r="J1144">
        <v>780000</v>
      </c>
      <c r="K1144" t="s">
        <v>81</v>
      </c>
      <c r="L1144">
        <v>0</v>
      </c>
      <c r="M1144" t="b">
        <v>1</v>
      </c>
    </row>
    <row r="1145" spans="1:13" x14ac:dyDescent="0.35">
      <c r="A1145" t="s">
        <v>39</v>
      </c>
      <c r="B1145" t="s">
        <v>46</v>
      </c>
      <c r="C1145">
        <v>2016</v>
      </c>
      <c r="D1145" t="s">
        <v>15</v>
      </c>
      <c r="E1145" t="s">
        <v>78</v>
      </c>
      <c r="F1145" t="s">
        <v>30</v>
      </c>
      <c r="G1145">
        <v>5.3</v>
      </c>
      <c r="H1145" t="s">
        <v>18</v>
      </c>
      <c r="I1145" t="s">
        <v>19</v>
      </c>
      <c r="J1145">
        <v>53000</v>
      </c>
      <c r="K1145" t="s">
        <v>126</v>
      </c>
      <c r="L1145">
        <v>0</v>
      </c>
      <c r="M1145" t="b">
        <v>1</v>
      </c>
    </row>
    <row r="1146" spans="1:13" x14ac:dyDescent="0.35">
      <c r="A1146" t="s">
        <v>27</v>
      </c>
      <c r="B1146" t="s">
        <v>28</v>
      </c>
      <c r="C1146">
        <v>2011</v>
      </c>
      <c r="D1146" t="s">
        <v>15</v>
      </c>
      <c r="E1146" t="s">
        <v>23</v>
      </c>
      <c r="F1146" t="s">
        <v>26</v>
      </c>
      <c r="G1146">
        <v>2</v>
      </c>
      <c r="H1146" t="s">
        <v>18</v>
      </c>
      <c r="I1146" t="s">
        <v>68</v>
      </c>
      <c r="J1146">
        <v>300000</v>
      </c>
      <c r="K1146" t="s">
        <v>254</v>
      </c>
      <c r="L1146">
        <v>13000</v>
      </c>
      <c r="M1146" t="b">
        <v>0</v>
      </c>
    </row>
    <row r="1147" spans="1:13" x14ac:dyDescent="0.35">
      <c r="A1147" t="s">
        <v>39</v>
      </c>
      <c r="B1147" t="s">
        <v>286</v>
      </c>
      <c r="C1147">
        <v>2006</v>
      </c>
      <c r="D1147" t="s">
        <v>15</v>
      </c>
      <c r="E1147" t="s">
        <v>16</v>
      </c>
      <c r="F1147" t="s">
        <v>30</v>
      </c>
      <c r="G1147">
        <v>3.6</v>
      </c>
      <c r="H1147" t="s">
        <v>18</v>
      </c>
      <c r="I1147" t="s">
        <v>19</v>
      </c>
      <c r="J1147">
        <v>449</v>
      </c>
      <c r="K1147" t="s">
        <v>20</v>
      </c>
      <c r="L1147">
        <v>0</v>
      </c>
      <c r="M1147" t="b">
        <v>1</v>
      </c>
    </row>
    <row r="1148" spans="1:13" x14ac:dyDescent="0.35">
      <c r="A1148" t="s">
        <v>76</v>
      </c>
      <c r="B1148" t="s">
        <v>77</v>
      </c>
      <c r="C1148">
        <v>2006</v>
      </c>
      <c r="D1148" t="s">
        <v>47</v>
      </c>
      <c r="E1148" t="s">
        <v>16</v>
      </c>
      <c r="F1148" t="s">
        <v>17</v>
      </c>
      <c r="G1148">
        <v>5.4</v>
      </c>
      <c r="H1148" t="s">
        <v>18</v>
      </c>
      <c r="I1148" t="s">
        <v>19</v>
      </c>
      <c r="J1148">
        <v>341</v>
      </c>
      <c r="K1148" t="s">
        <v>255</v>
      </c>
      <c r="L1148">
        <v>0</v>
      </c>
      <c r="M1148" t="b">
        <v>1</v>
      </c>
    </row>
    <row r="1149" spans="1:13" x14ac:dyDescent="0.35">
      <c r="A1149" t="s">
        <v>27</v>
      </c>
      <c r="B1149" t="s">
        <v>89</v>
      </c>
      <c r="C1149">
        <v>2018</v>
      </c>
      <c r="D1149" t="s">
        <v>47</v>
      </c>
      <c r="E1149" t="s">
        <v>16</v>
      </c>
      <c r="F1149" t="s">
        <v>17</v>
      </c>
      <c r="G1149">
        <v>1.7</v>
      </c>
      <c r="H1149" t="s">
        <v>56</v>
      </c>
      <c r="I1149" t="s">
        <v>19</v>
      </c>
      <c r="J1149">
        <v>85000</v>
      </c>
      <c r="K1149" t="s">
        <v>59</v>
      </c>
      <c r="L1149">
        <v>0</v>
      </c>
      <c r="M1149" t="b">
        <v>1</v>
      </c>
    </row>
    <row r="1150" spans="1:13" x14ac:dyDescent="0.35">
      <c r="A1150" t="s">
        <v>21</v>
      </c>
      <c r="B1150" t="s">
        <v>22</v>
      </c>
      <c r="C1150">
        <v>2015</v>
      </c>
      <c r="D1150" t="s">
        <v>15</v>
      </c>
      <c r="E1150" t="s">
        <v>29</v>
      </c>
      <c r="F1150" t="s">
        <v>17</v>
      </c>
      <c r="G1150">
        <v>3.2</v>
      </c>
      <c r="H1150" t="s">
        <v>18</v>
      </c>
      <c r="I1150" t="s">
        <v>19</v>
      </c>
      <c r="J1150">
        <v>125000</v>
      </c>
      <c r="K1150" t="s">
        <v>20</v>
      </c>
      <c r="L1150">
        <v>130000</v>
      </c>
      <c r="M1150" t="b">
        <v>0</v>
      </c>
    </row>
    <row r="1151" spans="1:13" x14ac:dyDescent="0.35">
      <c r="A1151" t="s">
        <v>76</v>
      </c>
      <c r="B1151" t="s">
        <v>112</v>
      </c>
      <c r="C1151">
        <v>2011</v>
      </c>
      <c r="D1151" t="s">
        <v>15</v>
      </c>
      <c r="E1151" t="s">
        <v>65</v>
      </c>
      <c r="F1151" t="s">
        <v>30</v>
      </c>
      <c r="G1151">
        <v>3.5</v>
      </c>
      <c r="H1151" t="s">
        <v>18</v>
      </c>
      <c r="I1151" t="s">
        <v>19</v>
      </c>
      <c r="J1151">
        <v>281000</v>
      </c>
      <c r="K1151" t="s">
        <v>211</v>
      </c>
      <c r="L1151">
        <v>29500</v>
      </c>
      <c r="M1151" t="b">
        <v>0</v>
      </c>
    </row>
    <row r="1152" spans="1:13" x14ac:dyDescent="0.35">
      <c r="A1152" t="s">
        <v>34</v>
      </c>
      <c r="B1152" t="s">
        <v>123</v>
      </c>
      <c r="C1152">
        <v>2011</v>
      </c>
      <c r="D1152" t="s">
        <v>15</v>
      </c>
      <c r="E1152" t="s">
        <v>23</v>
      </c>
      <c r="F1152" t="s">
        <v>26</v>
      </c>
      <c r="G1152">
        <v>2.7</v>
      </c>
      <c r="H1152" t="s">
        <v>18</v>
      </c>
      <c r="I1152" t="s">
        <v>68</v>
      </c>
      <c r="J1152">
        <v>525913</v>
      </c>
      <c r="K1152" t="s">
        <v>45</v>
      </c>
      <c r="L1152">
        <v>0</v>
      </c>
      <c r="M1152" t="b">
        <v>1</v>
      </c>
    </row>
    <row r="1153" spans="1:13" x14ac:dyDescent="0.35">
      <c r="A1153" t="s">
        <v>34</v>
      </c>
      <c r="B1153" t="s">
        <v>287</v>
      </c>
      <c r="C1153">
        <v>2016</v>
      </c>
      <c r="D1153" t="s">
        <v>15</v>
      </c>
      <c r="E1153" t="s">
        <v>23</v>
      </c>
      <c r="F1153" t="s">
        <v>26</v>
      </c>
      <c r="G1153">
        <v>2.7</v>
      </c>
      <c r="H1153" t="s">
        <v>18</v>
      </c>
      <c r="I1153" t="s">
        <v>68</v>
      </c>
      <c r="J1153">
        <v>128332</v>
      </c>
      <c r="K1153" t="s">
        <v>45</v>
      </c>
      <c r="L1153">
        <v>0</v>
      </c>
      <c r="M1153" t="b">
        <v>1</v>
      </c>
    </row>
    <row r="1154" spans="1:13" x14ac:dyDescent="0.35">
      <c r="A1154" t="s">
        <v>39</v>
      </c>
      <c r="B1154" t="s">
        <v>115</v>
      </c>
      <c r="C1154">
        <v>2011</v>
      </c>
      <c r="D1154" t="s">
        <v>15</v>
      </c>
      <c r="E1154" t="s">
        <v>78</v>
      </c>
      <c r="F1154" t="s">
        <v>30</v>
      </c>
      <c r="G1154">
        <v>4</v>
      </c>
      <c r="H1154" t="s">
        <v>18</v>
      </c>
      <c r="I1154" t="s">
        <v>19</v>
      </c>
      <c r="J1154">
        <v>270</v>
      </c>
      <c r="K1154" t="s">
        <v>64</v>
      </c>
      <c r="L1154">
        <v>37000</v>
      </c>
      <c r="M1154" t="b">
        <v>0</v>
      </c>
    </row>
    <row r="1155" spans="1:13" x14ac:dyDescent="0.35">
      <c r="A1155" t="s">
        <v>76</v>
      </c>
      <c r="B1155" t="s">
        <v>256</v>
      </c>
      <c r="C1155">
        <v>2016</v>
      </c>
      <c r="D1155" t="s">
        <v>47</v>
      </c>
      <c r="E1155" t="s">
        <v>65</v>
      </c>
      <c r="F1155" t="s">
        <v>17</v>
      </c>
      <c r="G1155">
        <v>2.2999999999999998</v>
      </c>
      <c r="H1155" t="s">
        <v>18</v>
      </c>
      <c r="I1155" t="s">
        <v>19</v>
      </c>
      <c r="J1155">
        <v>84000</v>
      </c>
      <c r="K1155" t="s">
        <v>45</v>
      </c>
      <c r="L1155">
        <v>99000</v>
      </c>
      <c r="M1155" t="b">
        <v>0</v>
      </c>
    </row>
    <row r="1156" spans="1:13" x14ac:dyDescent="0.35">
      <c r="A1156" t="s">
        <v>27</v>
      </c>
      <c r="B1156" t="s">
        <v>89</v>
      </c>
      <c r="C1156">
        <v>2016</v>
      </c>
      <c r="D1156" t="s">
        <v>15</v>
      </c>
      <c r="E1156" t="s">
        <v>65</v>
      </c>
      <c r="F1156" t="s">
        <v>26</v>
      </c>
      <c r="G1156">
        <v>2.4</v>
      </c>
      <c r="H1156" t="s">
        <v>18</v>
      </c>
      <c r="I1156" t="s">
        <v>19</v>
      </c>
      <c r="J1156">
        <v>220000</v>
      </c>
      <c r="K1156" t="s">
        <v>20</v>
      </c>
      <c r="L1156">
        <v>43000</v>
      </c>
      <c r="M1156" t="b">
        <v>0</v>
      </c>
    </row>
    <row r="1157" spans="1:13" x14ac:dyDescent="0.35">
      <c r="A1157" t="s">
        <v>48</v>
      </c>
      <c r="B1157" t="s">
        <v>50</v>
      </c>
      <c r="C1157">
        <v>2019</v>
      </c>
      <c r="D1157" t="s">
        <v>47</v>
      </c>
      <c r="E1157" t="s">
        <v>29</v>
      </c>
      <c r="F1157" t="s">
        <v>17</v>
      </c>
      <c r="G1157">
        <v>2</v>
      </c>
      <c r="H1157" t="s">
        <v>18</v>
      </c>
      <c r="I1157" t="s">
        <v>19</v>
      </c>
      <c r="J1157">
        <v>28000</v>
      </c>
      <c r="K1157" t="s">
        <v>45</v>
      </c>
      <c r="L1157">
        <v>230000</v>
      </c>
      <c r="M1157" t="b">
        <v>0</v>
      </c>
    </row>
    <row r="1158" spans="1:13" x14ac:dyDescent="0.35">
      <c r="A1158" t="s">
        <v>27</v>
      </c>
      <c r="B1158" t="s">
        <v>88</v>
      </c>
      <c r="C1158">
        <v>2018</v>
      </c>
      <c r="D1158" t="s">
        <v>15</v>
      </c>
      <c r="E1158" t="s">
        <v>23</v>
      </c>
      <c r="F1158" t="s">
        <v>26</v>
      </c>
      <c r="G1158">
        <v>1.4</v>
      </c>
      <c r="H1158" t="s">
        <v>18</v>
      </c>
      <c r="I1158" t="s">
        <v>19</v>
      </c>
      <c r="J1158">
        <v>128000</v>
      </c>
      <c r="K1158" t="s">
        <v>45</v>
      </c>
      <c r="L1158">
        <v>28000</v>
      </c>
      <c r="M1158" t="b">
        <v>0</v>
      </c>
    </row>
    <row r="1159" spans="1:13" x14ac:dyDescent="0.35">
      <c r="A1159" t="s">
        <v>48</v>
      </c>
      <c r="B1159" t="s">
        <v>288</v>
      </c>
      <c r="C1159">
        <v>2019</v>
      </c>
      <c r="D1159" t="s">
        <v>15</v>
      </c>
      <c r="E1159" t="s">
        <v>16</v>
      </c>
      <c r="F1159" t="s">
        <v>17</v>
      </c>
      <c r="G1159">
        <v>6</v>
      </c>
      <c r="H1159" t="s">
        <v>18</v>
      </c>
      <c r="I1159" t="s">
        <v>19</v>
      </c>
      <c r="J1159">
        <v>29000</v>
      </c>
      <c r="K1159" t="s">
        <v>20</v>
      </c>
      <c r="L1159">
        <v>0</v>
      </c>
      <c r="M1159" t="b">
        <v>1</v>
      </c>
    </row>
    <row r="1160" spans="1:13" x14ac:dyDescent="0.35">
      <c r="A1160" t="s">
        <v>21</v>
      </c>
      <c r="B1160" t="s">
        <v>231</v>
      </c>
      <c r="C1160">
        <v>2016</v>
      </c>
      <c r="D1160" t="s">
        <v>15</v>
      </c>
      <c r="E1160" t="s">
        <v>23</v>
      </c>
      <c r="F1160" t="s">
        <v>26</v>
      </c>
      <c r="G1160">
        <v>1.6</v>
      </c>
      <c r="H1160" t="s">
        <v>18</v>
      </c>
      <c r="I1160" t="s">
        <v>19</v>
      </c>
      <c r="J1160">
        <v>81000</v>
      </c>
      <c r="K1160" t="s">
        <v>20</v>
      </c>
      <c r="L1160">
        <v>38000</v>
      </c>
      <c r="M1160" t="b">
        <v>0</v>
      </c>
    </row>
    <row r="1161" spans="1:13" x14ac:dyDescent="0.35">
      <c r="A1161" t="s">
        <v>21</v>
      </c>
      <c r="B1161" t="s">
        <v>207</v>
      </c>
      <c r="C1161">
        <v>2017</v>
      </c>
      <c r="D1161" t="s">
        <v>15</v>
      </c>
      <c r="E1161" t="s">
        <v>23</v>
      </c>
      <c r="F1161" t="s">
        <v>17</v>
      </c>
      <c r="G1161">
        <v>2.5</v>
      </c>
      <c r="H1161" t="s">
        <v>18</v>
      </c>
      <c r="I1161" t="s">
        <v>19</v>
      </c>
      <c r="J1161">
        <v>135988</v>
      </c>
      <c r="K1161" t="s">
        <v>20</v>
      </c>
      <c r="L1161">
        <v>49500</v>
      </c>
      <c r="M1161" t="b">
        <v>0</v>
      </c>
    </row>
    <row r="1162" spans="1:13" x14ac:dyDescent="0.35">
      <c r="A1162" t="s">
        <v>76</v>
      </c>
      <c r="B1162" t="s">
        <v>77</v>
      </c>
      <c r="C1162">
        <v>2012</v>
      </c>
      <c r="D1162" t="s">
        <v>15</v>
      </c>
      <c r="E1162" t="s">
        <v>29</v>
      </c>
      <c r="F1162" t="s">
        <v>30</v>
      </c>
      <c r="G1162">
        <v>5.4</v>
      </c>
      <c r="H1162" t="s">
        <v>18</v>
      </c>
      <c r="I1162" t="s">
        <v>19</v>
      </c>
      <c r="J1162">
        <v>266007</v>
      </c>
      <c r="K1162" t="s">
        <v>20</v>
      </c>
      <c r="L1162">
        <v>49500</v>
      </c>
      <c r="M1162" t="b">
        <v>0</v>
      </c>
    </row>
    <row r="1163" spans="1:13" x14ac:dyDescent="0.35">
      <c r="A1163" t="s">
        <v>166</v>
      </c>
      <c r="B1163" t="s">
        <v>268</v>
      </c>
      <c r="C1163">
        <v>2020</v>
      </c>
      <c r="D1163" t="s">
        <v>15</v>
      </c>
      <c r="E1163" t="s">
        <v>94</v>
      </c>
      <c r="F1163" t="s">
        <v>30</v>
      </c>
      <c r="G1163">
        <v>1.6</v>
      </c>
      <c r="H1163" t="s">
        <v>18</v>
      </c>
      <c r="I1163" t="s">
        <v>19</v>
      </c>
      <c r="J1163">
        <v>24938</v>
      </c>
      <c r="K1163" t="s">
        <v>20</v>
      </c>
      <c r="L1163">
        <v>49500</v>
      </c>
      <c r="M1163" t="b">
        <v>0</v>
      </c>
    </row>
    <row r="1164" spans="1:13" x14ac:dyDescent="0.35">
      <c r="A1164" t="s">
        <v>34</v>
      </c>
      <c r="B1164" t="s">
        <v>43</v>
      </c>
      <c r="C1164">
        <v>2015</v>
      </c>
      <c r="D1164" t="s">
        <v>44</v>
      </c>
      <c r="E1164" t="s">
        <v>23</v>
      </c>
      <c r="F1164" t="s">
        <v>17</v>
      </c>
      <c r="G1164">
        <v>2.5</v>
      </c>
      <c r="H1164" t="s">
        <v>18</v>
      </c>
      <c r="I1164" t="s">
        <v>19</v>
      </c>
      <c r="J1164">
        <v>237171</v>
      </c>
      <c r="K1164" t="s">
        <v>20</v>
      </c>
      <c r="L1164">
        <v>50000</v>
      </c>
      <c r="M1164" t="b">
        <v>0</v>
      </c>
    </row>
    <row r="1165" spans="1:13" x14ac:dyDescent="0.35">
      <c r="A1165" t="s">
        <v>34</v>
      </c>
      <c r="B1165" t="s">
        <v>123</v>
      </c>
      <c r="C1165">
        <v>2009</v>
      </c>
      <c r="D1165" t="s">
        <v>15</v>
      </c>
      <c r="E1165" t="s">
        <v>23</v>
      </c>
      <c r="F1165" t="s">
        <v>26</v>
      </c>
      <c r="G1165">
        <v>2.7</v>
      </c>
      <c r="H1165" t="s">
        <v>18</v>
      </c>
      <c r="I1165" t="s">
        <v>68</v>
      </c>
      <c r="J1165">
        <v>357172</v>
      </c>
      <c r="K1165" t="s">
        <v>45</v>
      </c>
      <c r="L1165">
        <v>0</v>
      </c>
      <c r="M1165" t="b">
        <v>1</v>
      </c>
    </row>
    <row r="1166" spans="1:13" x14ac:dyDescent="0.35">
      <c r="A1166" t="s">
        <v>21</v>
      </c>
      <c r="B1166" t="s">
        <v>24</v>
      </c>
      <c r="C1166">
        <v>2016</v>
      </c>
      <c r="D1166" t="s">
        <v>15</v>
      </c>
      <c r="E1166" t="s">
        <v>23</v>
      </c>
      <c r="F1166" t="s">
        <v>26</v>
      </c>
      <c r="G1166">
        <v>1.5</v>
      </c>
      <c r="H1166" t="s">
        <v>18</v>
      </c>
      <c r="I1166" t="s">
        <v>19</v>
      </c>
      <c r="J1166">
        <v>211000</v>
      </c>
      <c r="K1166" t="s">
        <v>20</v>
      </c>
      <c r="L1166">
        <v>20000</v>
      </c>
      <c r="M1166" t="b">
        <v>0</v>
      </c>
    </row>
    <row r="1167" spans="1:13" x14ac:dyDescent="0.35">
      <c r="A1167" t="s">
        <v>34</v>
      </c>
      <c r="B1167" t="s">
        <v>123</v>
      </c>
      <c r="C1167">
        <v>2020</v>
      </c>
      <c r="D1167" t="s">
        <v>15</v>
      </c>
      <c r="E1167" t="s">
        <v>23</v>
      </c>
      <c r="F1167" t="s">
        <v>17</v>
      </c>
      <c r="G1167">
        <v>2.4</v>
      </c>
      <c r="H1167" t="s">
        <v>56</v>
      </c>
      <c r="I1167" t="s">
        <v>68</v>
      </c>
      <c r="J1167">
        <v>29000</v>
      </c>
      <c r="K1167" t="s">
        <v>45</v>
      </c>
      <c r="L1167">
        <v>142000</v>
      </c>
      <c r="M1167" t="b">
        <v>0</v>
      </c>
    </row>
    <row r="1168" spans="1:13" x14ac:dyDescent="0.35">
      <c r="A1168" t="s">
        <v>34</v>
      </c>
      <c r="B1168" t="s">
        <v>35</v>
      </c>
      <c r="C1168">
        <v>2017</v>
      </c>
      <c r="D1168" t="s">
        <v>44</v>
      </c>
      <c r="E1168" t="s">
        <v>23</v>
      </c>
      <c r="F1168" t="s">
        <v>17</v>
      </c>
      <c r="G1168">
        <v>4.5999999999999996</v>
      </c>
      <c r="H1168" t="s">
        <v>18</v>
      </c>
      <c r="I1168" t="s">
        <v>19</v>
      </c>
      <c r="J1168">
        <v>200000</v>
      </c>
      <c r="K1168" t="s">
        <v>45</v>
      </c>
      <c r="L1168">
        <v>180000</v>
      </c>
      <c r="M1168" t="b">
        <v>0</v>
      </c>
    </row>
    <row r="1169" spans="1:13" x14ac:dyDescent="0.35">
      <c r="A1169" t="s">
        <v>34</v>
      </c>
      <c r="B1169" t="s">
        <v>66</v>
      </c>
      <c r="C1169">
        <v>2016</v>
      </c>
      <c r="D1169" t="s">
        <v>47</v>
      </c>
      <c r="E1169" t="s">
        <v>25</v>
      </c>
      <c r="F1169" t="s">
        <v>30</v>
      </c>
      <c r="G1169">
        <v>3.5</v>
      </c>
      <c r="H1169" t="s">
        <v>18</v>
      </c>
      <c r="I1169" t="s">
        <v>19</v>
      </c>
      <c r="J1169">
        <v>110000</v>
      </c>
      <c r="K1169" t="s">
        <v>59</v>
      </c>
      <c r="L1169">
        <v>73000</v>
      </c>
      <c r="M1169" t="b">
        <v>0</v>
      </c>
    </row>
    <row r="1170" spans="1:13" x14ac:dyDescent="0.35">
      <c r="A1170" t="s">
        <v>281</v>
      </c>
      <c r="B1170" t="s">
        <v>282</v>
      </c>
      <c r="C1170">
        <v>2021</v>
      </c>
      <c r="D1170" t="s">
        <v>15</v>
      </c>
      <c r="E1170" t="s">
        <v>16</v>
      </c>
      <c r="F1170" t="s">
        <v>30</v>
      </c>
      <c r="G1170">
        <v>2</v>
      </c>
      <c r="H1170" t="s">
        <v>18</v>
      </c>
      <c r="I1170" t="s">
        <v>19</v>
      </c>
      <c r="J1170">
        <v>5000</v>
      </c>
      <c r="K1170" t="s">
        <v>64</v>
      </c>
      <c r="L1170">
        <v>230000</v>
      </c>
      <c r="M1170" t="b">
        <v>0</v>
      </c>
    </row>
    <row r="1171" spans="1:13" x14ac:dyDescent="0.35">
      <c r="A1171" t="s">
        <v>34</v>
      </c>
      <c r="B1171" t="s">
        <v>123</v>
      </c>
      <c r="C1171">
        <v>2017</v>
      </c>
      <c r="D1171" t="s">
        <v>44</v>
      </c>
      <c r="E1171" t="s">
        <v>23</v>
      </c>
      <c r="F1171" t="s">
        <v>30</v>
      </c>
      <c r="G1171">
        <v>2.7</v>
      </c>
      <c r="H1171" t="s">
        <v>18</v>
      </c>
      <c r="I1171" t="s">
        <v>68</v>
      </c>
      <c r="J1171">
        <v>189000</v>
      </c>
      <c r="K1171" t="s">
        <v>45</v>
      </c>
      <c r="L1171">
        <v>0</v>
      </c>
      <c r="M1171" t="b">
        <v>1</v>
      </c>
    </row>
    <row r="1172" spans="1:13" x14ac:dyDescent="0.35">
      <c r="A1172" t="s">
        <v>60</v>
      </c>
      <c r="B1172" t="s">
        <v>90</v>
      </c>
      <c r="C1172">
        <v>2013</v>
      </c>
      <c r="D1172" t="s">
        <v>15</v>
      </c>
      <c r="E1172" t="s">
        <v>23</v>
      </c>
      <c r="F1172" t="s">
        <v>17</v>
      </c>
      <c r="G1172">
        <v>5.7</v>
      </c>
      <c r="H1172" t="s">
        <v>18</v>
      </c>
      <c r="I1172" t="s">
        <v>19</v>
      </c>
      <c r="J1172">
        <v>252000</v>
      </c>
      <c r="K1172" t="s">
        <v>111</v>
      </c>
      <c r="L1172">
        <v>145000</v>
      </c>
      <c r="M1172" t="b">
        <v>0</v>
      </c>
    </row>
    <row r="1173" spans="1:13" x14ac:dyDescent="0.35">
      <c r="A1173" t="s">
        <v>34</v>
      </c>
      <c r="B1173" t="s">
        <v>43</v>
      </c>
      <c r="C1173">
        <v>2016</v>
      </c>
      <c r="D1173" t="s">
        <v>15</v>
      </c>
      <c r="E1173" t="s">
        <v>75</v>
      </c>
      <c r="F1173" t="s">
        <v>26</v>
      </c>
      <c r="G1173">
        <v>2.5</v>
      </c>
      <c r="H1173" t="s">
        <v>18</v>
      </c>
      <c r="I1173" t="s">
        <v>19</v>
      </c>
      <c r="J1173">
        <v>86000</v>
      </c>
      <c r="K1173" t="s">
        <v>20</v>
      </c>
      <c r="L1173">
        <v>60000</v>
      </c>
      <c r="M1173" t="b">
        <v>0</v>
      </c>
    </row>
    <row r="1174" spans="1:13" x14ac:dyDescent="0.35">
      <c r="A1174" t="s">
        <v>166</v>
      </c>
      <c r="B1174" t="s">
        <v>289</v>
      </c>
      <c r="C1174">
        <v>2018</v>
      </c>
      <c r="D1174" t="s">
        <v>15</v>
      </c>
      <c r="E1174" t="s">
        <v>25</v>
      </c>
      <c r="F1174" t="s">
        <v>17</v>
      </c>
      <c r="G1174">
        <v>1.5</v>
      </c>
      <c r="H1174" t="s">
        <v>18</v>
      </c>
      <c r="I1174" t="s">
        <v>19</v>
      </c>
      <c r="J1174">
        <v>70606</v>
      </c>
      <c r="K1174" t="s">
        <v>45</v>
      </c>
      <c r="L1174">
        <v>0</v>
      </c>
      <c r="M1174" t="b">
        <v>1</v>
      </c>
    </row>
    <row r="1175" spans="1:13" x14ac:dyDescent="0.35">
      <c r="A1175" t="s">
        <v>34</v>
      </c>
      <c r="B1175" t="s">
        <v>124</v>
      </c>
      <c r="C1175">
        <v>2017</v>
      </c>
      <c r="D1175" t="s">
        <v>15</v>
      </c>
      <c r="E1175" t="s">
        <v>23</v>
      </c>
      <c r="F1175" t="s">
        <v>17</v>
      </c>
      <c r="G1175">
        <v>4</v>
      </c>
      <c r="H1175" t="s">
        <v>18</v>
      </c>
      <c r="I1175" t="s">
        <v>19</v>
      </c>
      <c r="J1175">
        <v>51000</v>
      </c>
      <c r="K1175" t="s">
        <v>45</v>
      </c>
      <c r="L1175">
        <v>0</v>
      </c>
      <c r="M1175" t="b">
        <v>1</v>
      </c>
    </row>
    <row r="1176" spans="1:13" x14ac:dyDescent="0.35">
      <c r="A1176" t="s">
        <v>82</v>
      </c>
      <c r="B1176" t="s">
        <v>238</v>
      </c>
      <c r="C1176">
        <v>2021</v>
      </c>
      <c r="D1176" t="s">
        <v>15</v>
      </c>
      <c r="E1176" t="s">
        <v>23</v>
      </c>
      <c r="F1176" t="s">
        <v>26</v>
      </c>
      <c r="G1176">
        <v>1.6</v>
      </c>
      <c r="H1176" t="s">
        <v>18</v>
      </c>
      <c r="I1176" t="s">
        <v>19</v>
      </c>
      <c r="J1176">
        <v>1700</v>
      </c>
      <c r="K1176" t="s">
        <v>54</v>
      </c>
      <c r="L1176">
        <v>70000</v>
      </c>
      <c r="M1176" t="b">
        <v>0</v>
      </c>
    </row>
    <row r="1177" spans="1:13" x14ac:dyDescent="0.35">
      <c r="A1177" t="s">
        <v>48</v>
      </c>
      <c r="B1177" t="s">
        <v>106</v>
      </c>
      <c r="C1177">
        <v>2007</v>
      </c>
      <c r="D1177" t="s">
        <v>47</v>
      </c>
      <c r="E1177" t="s">
        <v>16</v>
      </c>
      <c r="F1177" t="s">
        <v>30</v>
      </c>
      <c r="G1177">
        <v>4</v>
      </c>
      <c r="H1177" t="s">
        <v>18</v>
      </c>
      <c r="I1177" t="s">
        <v>19</v>
      </c>
      <c r="J1177">
        <v>195657</v>
      </c>
      <c r="K1177" t="s">
        <v>45</v>
      </c>
      <c r="L1177">
        <v>0</v>
      </c>
      <c r="M1177" t="b">
        <v>1</v>
      </c>
    </row>
    <row r="1178" spans="1:13" x14ac:dyDescent="0.35">
      <c r="A1178" t="s">
        <v>52</v>
      </c>
      <c r="B1178" t="s">
        <v>53</v>
      </c>
      <c r="C1178">
        <v>2015</v>
      </c>
      <c r="D1178" t="s">
        <v>15</v>
      </c>
      <c r="E1178" t="s">
        <v>29</v>
      </c>
      <c r="F1178" t="s">
        <v>30</v>
      </c>
      <c r="G1178">
        <v>2</v>
      </c>
      <c r="H1178" t="s">
        <v>18</v>
      </c>
      <c r="I1178" t="s">
        <v>68</v>
      </c>
      <c r="J1178">
        <v>237000</v>
      </c>
      <c r="K1178" t="s">
        <v>45</v>
      </c>
      <c r="L1178">
        <v>0</v>
      </c>
      <c r="M1178" t="b">
        <v>1</v>
      </c>
    </row>
    <row r="1179" spans="1:13" x14ac:dyDescent="0.35">
      <c r="A1179" t="s">
        <v>21</v>
      </c>
      <c r="B1179" t="s">
        <v>120</v>
      </c>
      <c r="C1179">
        <v>2007</v>
      </c>
      <c r="D1179" t="s">
        <v>15</v>
      </c>
      <c r="E1179" t="s">
        <v>23</v>
      </c>
      <c r="F1179" t="s">
        <v>17</v>
      </c>
      <c r="G1179">
        <v>2.4</v>
      </c>
      <c r="H1179" t="s">
        <v>18</v>
      </c>
      <c r="I1179" t="s">
        <v>68</v>
      </c>
      <c r="J1179">
        <v>214</v>
      </c>
      <c r="K1179" t="s">
        <v>170</v>
      </c>
      <c r="L1179">
        <v>0</v>
      </c>
      <c r="M1179" t="b">
        <v>1</v>
      </c>
    </row>
    <row r="1180" spans="1:13" x14ac:dyDescent="0.35">
      <c r="A1180" t="s">
        <v>39</v>
      </c>
      <c r="B1180" t="s">
        <v>46</v>
      </c>
      <c r="C1180">
        <v>2009</v>
      </c>
      <c r="D1180" t="s">
        <v>15</v>
      </c>
      <c r="E1180" t="s">
        <v>16</v>
      </c>
      <c r="F1180" t="s">
        <v>30</v>
      </c>
      <c r="G1180">
        <v>5.3</v>
      </c>
      <c r="H1180" t="s">
        <v>18</v>
      </c>
      <c r="I1180" t="s">
        <v>19</v>
      </c>
      <c r="J1180">
        <v>272000</v>
      </c>
      <c r="K1180" t="s">
        <v>45</v>
      </c>
      <c r="L1180">
        <v>0</v>
      </c>
      <c r="M1180" t="b">
        <v>1</v>
      </c>
    </row>
    <row r="1181" spans="1:13" x14ac:dyDescent="0.35">
      <c r="A1181" t="s">
        <v>174</v>
      </c>
      <c r="B1181" t="s">
        <v>175</v>
      </c>
      <c r="C1181">
        <v>2011</v>
      </c>
      <c r="D1181" t="s">
        <v>15</v>
      </c>
      <c r="E1181" t="s">
        <v>23</v>
      </c>
      <c r="F1181" t="s">
        <v>17</v>
      </c>
      <c r="G1181">
        <v>2</v>
      </c>
      <c r="H1181" t="s">
        <v>18</v>
      </c>
      <c r="I1181" t="s">
        <v>19</v>
      </c>
      <c r="J1181">
        <v>115</v>
      </c>
      <c r="K1181" t="s">
        <v>42</v>
      </c>
      <c r="L1181">
        <v>65000</v>
      </c>
      <c r="M1181" t="b">
        <v>0</v>
      </c>
    </row>
    <row r="1182" spans="1:13" x14ac:dyDescent="0.35">
      <c r="A1182" t="s">
        <v>82</v>
      </c>
      <c r="B1182" t="s">
        <v>164</v>
      </c>
      <c r="C1182">
        <v>2014</v>
      </c>
      <c r="D1182" t="s">
        <v>15</v>
      </c>
      <c r="E1182" t="s">
        <v>94</v>
      </c>
      <c r="F1182" t="s">
        <v>30</v>
      </c>
      <c r="G1182">
        <v>2.4</v>
      </c>
      <c r="H1182" t="s">
        <v>18</v>
      </c>
      <c r="I1182" t="s">
        <v>19</v>
      </c>
      <c r="J1182">
        <v>250846</v>
      </c>
      <c r="K1182" t="s">
        <v>45</v>
      </c>
      <c r="L1182">
        <v>0</v>
      </c>
      <c r="M1182" t="b">
        <v>1</v>
      </c>
    </row>
    <row r="1183" spans="1:13" x14ac:dyDescent="0.35">
      <c r="A1183" t="s">
        <v>34</v>
      </c>
      <c r="B1183" t="s">
        <v>58</v>
      </c>
      <c r="C1183">
        <v>2014</v>
      </c>
      <c r="D1183" t="s">
        <v>15</v>
      </c>
      <c r="E1183" t="s">
        <v>16</v>
      </c>
      <c r="F1183" t="s">
        <v>30</v>
      </c>
      <c r="G1183">
        <v>2.7</v>
      </c>
      <c r="H1183" t="s">
        <v>18</v>
      </c>
      <c r="I1183" t="s">
        <v>19</v>
      </c>
      <c r="J1183">
        <v>169000</v>
      </c>
      <c r="K1183" t="s">
        <v>45</v>
      </c>
      <c r="L1183">
        <v>0</v>
      </c>
      <c r="M1183" t="b">
        <v>1</v>
      </c>
    </row>
    <row r="1184" spans="1:13" x14ac:dyDescent="0.35">
      <c r="A1184" t="s">
        <v>34</v>
      </c>
      <c r="B1184" t="s">
        <v>123</v>
      </c>
      <c r="C1184">
        <v>2019</v>
      </c>
      <c r="D1184" t="s">
        <v>15</v>
      </c>
      <c r="E1184" t="s">
        <v>23</v>
      </c>
      <c r="F1184" t="s">
        <v>17</v>
      </c>
      <c r="G1184">
        <v>2.7</v>
      </c>
      <c r="H1184" t="s">
        <v>56</v>
      </c>
      <c r="I1184" t="s">
        <v>19</v>
      </c>
      <c r="J1184">
        <v>73577</v>
      </c>
      <c r="K1184" t="s">
        <v>20</v>
      </c>
      <c r="L1184">
        <v>135000</v>
      </c>
      <c r="M1184" t="b">
        <v>0</v>
      </c>
    </row>
    <row r="1185" spans="1:13" x14ac:dyDescent="0.35">
      <c r="A1185" t="s">
        <v>36</v>
      </c>
      <c r="B1185" t="s">
        <v>37</v>
      </c>
      <c r="C1185">
        <v>2016</v>
      </c>
      <c r="D1185" t="s">
        <v>15</v>
      </c>
      <c r="E1185" t="s">
        <v>25</v>
      </c>
      <c r="F1185" t="s">
        <v>26</v>
      </c>
      <c r="G1185">
        <v>5.3</v>
      </c>
      <c r="H1185" t="s">
        <v>18</v>
      </c>
      <c r="I1185" t="s">
        <v>19</v>
      </c>
      <c r="J1185">
        <v>103000</v>
      </c>
      <c r="K1185" t="s">
        <v>45</v>
      </c>
      <c r="L1185">
        <v>0</v>
      </c>
      <c r="M1185" t="b">
        <v>1</v>
      </c>
    </row>
    <row r="1186" spans="1:13" x14ac:dyDescent="0.35">
      <c r="A1186" t="s">
        <v>34</v>
      </c>
      <c r="B1186" t="s">
        <v>72</v>
      </c>
      <c r="C1186">
        <v>2020</v>
      </c>
      <c r="D1186" t="s">
        <v>15</v>
      </c>
      <c r="E1186" t="s">
        <v>23</v>
      </c>
      <c r="F1186" t="s">
        <v>26</v>
      </c>
      <c r="G1186">
        <v>2</v>
      </c>
      <c r="H1186" t="s">
        <v>18</v>
      </c>
      <c r="I1186" t="s">
        <v>19</v>
      </c>
      <c r="J1186">
        <v>30000</v>
      </c>
      <c r="K1186" t="s">
        <v>254</v>
      </c>
      <c r="L1186">
        <v>93000</v>
      </c>
      <c r="M1186" t="b">
        <v>0</v>
      </c>
    </row>
    <row r="1187" spans="1:13" x14ac:dyDescent="0.35">
      <c r="A1187" t="s">
        <v>60</v>
      </c>
      <c r="B1187" t="s">
        <v>90</v>
      </c>
      <c r="C1187">
        <v>2014</v>
      </c>
      <c r="D1187" t="s">
        <v>15</v>
      </c>
      <c r="E1187" t="s">
        <v>38</v>
      </c>
      <c r="F1187" t="s">
        <v>17</v>
      </c>
      <c r="G1187">
        <v>5.7</v>
      </c>
      <c r="H1187" t="s">
        <v>18</v>
      </c>
      <c r="I1187" t="s">
        <v>19</v>
      </c>
      <c r="J1187">
        <v>243000</v>
      </c>
      <c r="K1187" t="s">
        <v>45</v>
      </c>
      <c r="L1187">
        <v>0</v>
      </c>
      <c r="M1187" t="b">
        <v>1</v>
      </c>
    </row>
    <row r="1188" spans="1:13" x14ac:dyDescent="0.35">
      <c r="A1188" t="s">
        <v>34</v>
      </c>
      <c r="B1188" t="s">
        <v>35</v>
      </c>
      <c r="C1188">
        <v>2016</v>
      </c>
      <c r="D1188" t="s">
        <v>15</v>
      </c>
      <c r="E1188" t="s">
        <v>23</v>
      </c>
      <c r="F1188" t="s">
        <v>17</v>
      </c>
      <c r="G1188">
        <v>4.5999999999999996</v>
      </c>
      <c r="H1188" t="s">
        <v>18</v>
      </c>
      <c r="I1188" t="s">
        <v>19</v>
      </c>
      <c r="J1188">
        <v>167643</v>
      </c>
      <c r="K1188" t="s">
        <v>45</v>
      </c>
      <c r="L1188">
        <v>0</v>
      </c>
      <c r="M1188" t="b">
        <v>1</v>
      </c>
    </row>
    <row r="1189" spans="1:13" x14ac:dyDescent="0.35">
      <c r="A1189" t="s">
        <v>34</v>
      </c>
      <c r="B1189" t="s">
        <v>51</v>
      </c>
      <c r="C1189">
        <v>2018</v>
      </c>
      <c r="D1189" t="s">
        <v>15</v>
      </c>
      <c r="E1189" t="s">
        <v>25</v>
      </c>
      <c r="F1189" t="s">
        <v>26</v>
      </c>
      <c r="G1189">
        <v>1.6</v>
      </c>
      <c r="H1189" t="s">
        <v>18</v>
      </c>
      <c r="I1189" t="s">
        <v>19</v>
      </c>
      <c r="J1189">
        <v>90084</v>
      </c>
      <c r="K1189" t="s">
        <v>20</v>
      </c>
      <c r="L1189">
        <v>50000</v>
      </c>
      <c r="M1189" t="b">
        <v>0</v>
      </c>
    </row>
    <row r="1190" spans="1:13" x14ac:dyDescent="0.35">
      <c r="A1190" t="s">
        <v>21</v>
      </c>
      <c r="B1190" t="s">
        <v>120</v>
      </c>
      <c r="C1190">
        <v>2016</v>
      </c>
      <c r="D1190" t="s">
        <v>15</v>
      </c>
      <c r="E1190" t="s">
        <v>23</v>
      </c>
      <c r="F1190" t="s">
        <v>30</v>
      </c>
      <c r="G1190">
        <v>2.7</v>
      </c>
      <c r="H1190" t="s">
        <v>18</v>
      </c>
      <c r="I1190" t="s">
        <v>19</v>
      </c>
      <c r="J1190">
        <v>109766</v>
      </c>
      <c r="K1190" t="s">
        <v>20</v>
      </c>
      <c r="L1190">
        <v>50500</v>
      </c>
      <c r="M1190" t="b">
        <v>0</v>
      </c>
    </row>
    <row r="1191" spans="1:13" x14ac:dyDescent="0.35">
      <c r="A1191" t="s">
        <v>27</v>
      </c>
      <c r="B1191" t="s">
        <v>28</v>
      </c>
      <c r="C1191">
        <v>2019</v>
      </c>
      <c r="D1191" t="s">
        <v>15</v>
      </c>
      <c r="E1191" t="s">
        <v>33</v>
      </c>
      <c r="F1191" t="s">
        <v>26</v>
      </c>
      <c r="G1191">
        <v>1.6</v>
      </c>
      <c r="H1191" t="s">
        <v>18</v>
      </c>
      <c r="I1191" t="s">
        <v>19</v>
      </c>
      <c r="J1191">
        <v>101364</v>
      </c>
      <c r="K1191" t="s">
        <v>20</v>
      </c>
      <c r="L1191">
        <v>50500</v>
      </c>
      <c r="M1191" t="b">
        <v>0</v>
      </c>
    </row>
    <row r="1192" spans="1:13" x14ac:dyDescent="0.35">
      <c r="A1192" t="s">
        <v>76</v>
      </c>
      <c r="B1192" t="s">
        <v>77</v>
      </c>
      <c r="C1192">
        <v>2012</v>
      </c>
      <c r="D1192" t="s">
        <v>15</v>
      </c>
      <c r="E1192" t="s">
        <v>23</v>
      </c>
      <c r="F1192" t="s">
        <v>30</v>
      </c>
      <c r="G1192">
        <v>5.4</v>
      </c>
      <c r="H1192" t="s">
        <v>18</v>
      </c>
      <c r="I1192" t="s">
        <v>19</v>
      </c>
      <c r="J1192">
        <v>177078</v>
      </c>
      <c r="K1192" t="s">
        <v>20</v>
      </c>
      <c r="L1192">
        <v>51000</v>
      </c>
      <c r="M1192" t="b">
        <v>0</v>
      </c>
    </row>
    <row r="1193" spans="1:13" x14ac:dyDescent="0.35">
      <c r="A1193" t="s">
        <v>34</v>
      </c>
      <c r="B1193" t="s">
        <v>55</v>
      </c>
      <c r="C1193">
        <v>2012</v>
      </c>
      <c r="D1193" t="s">
        <v>15</v>
      </c>
      <c r="E1193" t="s">
        <v>23</v>
      </c>
      <c r="F1193" t="s">
        <v>30</v>
      </c>
      <c r="G1193">
        <v>2.7</v>
      </c>
      <c r="H1193" t="s">
        <v>18</v>
      </c>
      <c r="I1193" t="s">
        <v>19</v>
      </c>
      <c r="J1193">
        <v>432345</v>
      </c>
      <c r="K1193" t="s">
        <v>45</v>
      </c>
      <c r="L1193">
        <v>0</v>
      </c>
      <c r="M1193" t="b">
        <v>1</v>
      </c>
    </row>
    <row r="1194" spans="1:13" x14ac:dyDescent="0.35">
      <c r="A1194" t="s">
        <v>73</v>
      </c>
      <c r="B1194" t="s">
        <v>74</v>
      </c>
      <c r="C1194">
        <v>2014</v>
      </c>
      <c r="D1194" t="s">
        <v>15</v>
      </c>
      <c r="E1194" t="s">
        <v>16</v>
      </c>
      <c r="F1194" t="s">
        <v>17</v>
      </c>
      <c r="G1194">
        <v>3.7</v>
      </c>
      <c r="H1194" t="s">
        <v>18</v>
      </c>
      <c r="I1194" t="s">
        <v>19</v>
      </c>
      <c r="J1194">
        <v>388000</v>
      </c>
      <c r="K1194" t="s">
        <v>20</v>
      </c>
      <c r="L1194">
        <v>37000</v>
      </c>
      <c r="M1194" t="b">
        <v>0</v>
      </c>
    </row>
    <row r="1195" spans="1:13" x14ac:dyDescent="0.35">
      <c r="A1195" t="s">
        <v>109</v>
      </c>
      <c r="B1195" t="s">
        <v>132</v>
      </c>
      <c r="C1195">
        <v>2018</v>
      </c>
      <c r="D1195" t="s">
        <v>47</v>
      </c>
      <c r="E1195" t="s">
        <v>75</v>
      </c>
      <c r="F1195" t="s">
        <v>17</v>
      </c>
      <c r="G1195">
        <v>4.5</v>
      </c>
      <c r="H1195" t="s">
        <v>18</v>
      </c>
      <c r="I1195" t="s">
        <v>19</v>
      </c>
      <c r="J1195">
        <v>90000</v>
      </c>
      <c r="K1195" t="s">
        <v>45</v>
      </c>
      <c r="L1195">
        <v>113000</v>
      </c>
      <c r="M1195" t="b">
        <v>0</v>
      </c>
    </row>
    <row r="1196" spans="1:13" x14ac:dyDescent="0.35">
      <c r="A1196" t="s">
        <v>76</v>
      </c>
      <c r="B1196" t="s">
        <v>112</v>
      </c>
      <c r="C1196">
        <v>2016</v>
      </c>
      <c r="D1196" t="s">
        <v>47</v>
      </c>
      <c r="E1196" t="s">
        <v>75</v>
      </c>
      <c r="F1196" t="s">
        <v>17</v>
      </c>
      <c r="G1196">
        <v>3.5</v>
      </c>
      <c r="H1196" t="s">
        <v>18</v>
      </c>
      <c r="I1196" t="s">
        <v>19</v>
      </c>
      <c r="J1196">
        <v>105</v>
      </c>
      <c r="K1196" t="s">
        <v>20</v>
      </c>
      <c r="L1196">
        <v>83000</v>
      </c>
      <c r="M1196" t="b">
        <v>0</v>
      </c>
    </row>
    <row r="1197" spans="1:13" x14ac:dyDescent="0.35">
      <c r="A1197" t="s">
        <v>82</v>
      </c>
      <c r="B1197" t="s">
        <v>105</v>
      </c>
      <c r="C1197">
        <v>2015</v>
      </c>
      <c r="D1197" t="s">
        <v>15</v>
      </c>
      <c r="E1197" t="s">
        <v>33</v>
      </c>
      <c r="F1197" t="s">
        <v>30</v>
      </c>
      <c r="G1197">
        <v>2.4</v>
      </c>
      <c r="H1197" t="s">
        <v>18</v>
      </c>
      <c r="I1197" t="s">
        <v>19</v>
      </c>
      <c r="J1197">
        <v>359000</v>
      </c>
      <c r="K1197" t="s">
        <v>20</v>
      </c>
      <c r="L1197">
        <v>32000</v>
      </c>
      <c r="M1197" t="b">
        <v>0</v>
      </c>
    </row>
    <row r="1198" spans="1:13" x14ac:dyDescent="0.35">
      <c r="A1198" t="s">
        <v>180</v>
      </c>
      <c r="B1198" t="s">
        <v>273</v>
      </c>
      <c r="C1198">
        <v>2011</v>
      </c>
      <c r="D1198" t="s">
        <v>15</v>
      </c>
      <c r="E1198" t="s">
        <v>23</v>
      </c>
      <c r="F1198" t="s">
        <v>17</v>
      </c>
      <c r="G1198">
        <v>4.8</v>
      </c>
      <c r="H1198" t="s">
        <v>18</v>
      </c>
      <c r="I1198" t="s">
        <v>19</v>
      </c>
      <c r="J1198">
        <v>49000</v>
      </c>
      <c r="K1198" t="s">
        <v>45</v>
      </c>
      <c r="L1198">
        <v>125000</v>
      </c>
      <c r="M1198" t="b">
        <v>0</v>
      </c>
    </row>
    <row r="1199" spans="1:13" x14ac:dyDescent="0.35">
      <c r="A1199" t="s">
        <v>39</v>
      </c>
      <c r="B1199" t="s">
        <v>40</v>
      </c>
      <c r="C1199">
        <v>2018</v>
      </c>
      <c r="D1199" t="s">
        <v>44</v>
      </c>
      <c r="E1199" t="s">
        <v>16</v>
      </c>
      <c r="F1199" t="s">
        <v>26</v>
      </c>
      <c r="G1199">
        <v>3.6</v>
      </c>
      <c r="H1199" t="s">
        <v>18</v>
      </c>
      <c r="I1199" t="s">
        <v>19</v>
      </c>
      <c r="J1199">
        <v>112000</v>
      </c>
      <c r="K1199" t="s">
        <v>45</v>
      </c>
      <c r="L1199">
        <v>67000</v>
      </c>
      <c r="M1199" t="b">
        <v>0</v>
      </c>
    </row>
    <row r="1200" spans="1:13" x14ac:dyDescent="0.35">
      <c r="A1200" t="s">
        <v>134</v>
      </c>
      <c r="B1200" t="s">
        <v>165</v>
      </c>
      <c r="C1200">
        <v>2017</v>
      </c>
      <c r="D1200" t="s">
        <v>15</v>
      </c>
      <c r="E1200" t="s">
        <v>25</v>
      </c>
      <c r="F1200" t="s">
        <v>26</v>
      </c>
      <c r="G1200">
        <v>2</v>
      </c>
      <c r="H1200" t="s">
        <v>18</v>
      </c>
      <c r="I1200" t="s">
        <v>19</v>
      </c>
      <c r="J1200">
        <v>83000</v>
      </c>
      <c r="K1200" t="s">
        <v>20</v>
      </c>
      <c r="L1200">
        <v>26000</v>
      </c>
      <c r="M1200" t="b">
        <v>0</v>
      </c>
    </row>
    <row r="1201" spans="1:13" x14ac:dyDescent="0.35">
      <c r="A1201" t="s">
        <v>85</v>
      </c>
      <c r="B1201" t="s">
        <v>230</v>
      </c>
      <c r="C1201">
        <v>2016</v>
      </c>
      <c r="D1201" t="s">
        <v>15</v>
      </c>
      <c r="E1201" t="s">
        <v>16</v>
      </c>
      <c r="F1201" t="s">
        <v>26</v>
      </c>
      <c r="G1201">
        <v>3.8</v>
      </c>
      <c r="H1201" t="s">
        <v>18</v>
      </c>
      <c r="I1201" t="s">
        <v>19</v>
      </c>
      <c r="J1201">
        <v>165000</v>
      </c>
      <c r="K1201" t="s">
        <v>20</v>
      </c>
      <c r="L1201">
        <v>84000</v>
      </c>
      <c r="M1201" t="b">
        <v>0</v>
      </c>
    </row>
    <row r="1202" spans="1:13" x14ac:dyDescent="0.35">
      <c r="A1202" t="s">
        <v>27</v>
      </c>
      <c r="B1202" t="s">
        <v>28</v>
      </c>
      <c r="C1202">
        <v>2017</v>
      </c>
      <c r="D1202" t="s">
        <v>15</v>
      </c>
      <c r="E1202" t="s">
        <v>23</v>
      </c>
      <c r="F1202" t="s">
        <v>30</v>
      </c>
      <c r="G1202">
        <v>2</v>
      </c>
      <c r="H1202" t="s">
        <v>18</v>
      </c>
      <c r="I1202" t="s">
        <v>19</v>
      </c>
      <c r="J1202">
        <v>150000</v>
      </c>
      <c r="K1202" t="s">
        <v>20</v>
      </c>
      <c r="L1202">
        <v>40000</v>
      </c>
      <c r="M1202" t="b">
        <v>0</v>
      </c>
    </row>
    <row r="1203" spans="1:13" x14ac:dyDescent="0.35">
      <c r="A1203" t="s">
        <v>34</v>
      </c>
      <c r="B1203" t="s">
        <v>35</v>
      </c>
      <c r="C1203">
        <v>2011</v>
      </c>
      <c r="D1203" t="s">
        <v>15</v>
      </c>
      <c r="E1203" t="s">
        <v>23</v>
      </c>
      <c r="F1203" t="s">
        <v>17</v>
      </c>
      <c r="G1203">
        <v>4.5999999999999996</v>
      </c>
      <c r="H1203" t="s">
        <v>18</v>
      </c>
      <c r="I1203" t="s">
        <v>19</v>
      </c>
      <c r="J1203">
        <v>211000</v>
      </c>
      <c r="K1203" t="s">
        <v>45</v>
      </c>
      <c r="L1203">
        <v>115000</v>
      </c>
      <c r="M1203" t="b">
        <v>0</v>
      </c>
    </row>
    <row r="1204" spans="1:13" x14ac:dyDescent="0.35">
      <c r="A1204" t="s">
        <v>27</v>
      </c>
      <c r="B1204" t="s">
        <v>28</v>
      </c>
      <c r="C1204">
        <v>2016</v>
      </c>
      <c r="D1204" t="s">
        <v>15</v>
      </c>
      <c r="E1204" t="s">
        <v>23</v>
      </c>
      <c r="F1204" t="s">
        <v>26</v>
      </c>
      <c r="G1204">
        <v>1.6</v>
      </c>
      <c r="H1204" t="s">
        <v>18</v>
      </c>
      <c r="I1204" t="s">
        <v>19</v>
      </c>
      <c r="J1204">
        <v>172600</v>
      </c>
      <c r="K1204" t="s">
        <v>45</v>
      </c>
      <c r="L1204">
        <v>35000</v>
      </c>
      <c r="M1204" t="b">
        <v>0</v>
      </c>
    </row>
    <row r="1205" spans="1:13" x14ac:dyDescent="0.35">
      <c r="A1205" t="s">
        <v>34</v>
      </c>
      <c r="B1205" t="s">
        <v>43</v>
      </c>
      <c r="C1205">
        <v>2016</v>
      </c>
      <c r="D1205" t="s">
        <v>47</v>
      </c>
      <c r="E1205" t="s">
        <v>23</v>
      </c>
      <c r="F1205" t="s">
        <v>26</v>
      </c>
      <c r="G1205">
        <v>2.5</v>
      </c>
      <c r="H1205" t="s">
        <v>18</v>
      </c>
      <c r="I1205" t="s">
        <v>19</v>
      </c>
      <c r="J1205">
        <v>148254</v>
      </c>
      <c r="K1205" t="s">
        <v>59</v>
      </c>
      <c r="L1205">
        <v>59000</v>
      </c>
      <c r="M1205" t="b">
        <v>0</v>
      </c>
    </row>
    <row r="1206" spans="1:13" x14ac:dyDescent="0.35">
      <c r="A1206" t="s">
        <v>39</v>
      </c>
      <c r="B1206" t="s">
        <v>46</v>
      </c>
      <c r="C1206">
        <v>2021</v>
      </c>
      <c r="D1206" t="s">
        <v>15</v>
      </c>
      <c r="E1206" t="s">
        <v>38</v>
      </c>
      <c r="F1206" t="s">
        <v>30</v>
      </c>
      <c r="G1206">
        <v>5.3</v>
      </c>
      <c r="H1206" t="s">
        <v>18</v>
      </c>
      <c r="I1206" t="s">
        <v>19</v>
      </c>
      <c r="J1206">
        <v>700</v>
      </c>
      <c r="K1206" t="s">
        <v>45</v>
      </c>
      <c r="L1206">
        <v>229000</v>
      </c>
      <c r="M1206" t="b">
        <v>0</v>
      </c>
    </row>
    <row r="1207" spans="1:13" x14ac:dyDescent="0.35">
      <c r="A1207" t="s">
        <v>34</v>
      </c>
      <c r="B1207" t="s">
        <v>35</v>
      </c>
      <c r="C1207">
        <v>2003</v>
      </c>
      <c r="D1207" t="s">
        <v>47</v>
      </c>
      <c r="E1207" t="s">
        <v>78</v>
      </c>
      <c r="F1207" t="s">
        <v>17</v>
      </c>
      <c r="G1207">
        <v>4.5999999999999996</v>
      </c>
      <c r="H1207" t="s">
        <v>18</v>
      </c>
      <c r="I1207" t="s">
        <v>19</v>
      </c>
      <c r="J1207">
        <v>225</v>
      </c>
      <c r="K1207" t="s">
        <v>81</v>
      </c>
      <c r="L1207">
        <v>35000</v>
      </c>
      <c r="M1207" t="b">
        <v>0</v>
      </c>
    </row>
    <row r="1208" spans="1:13" x14ac:dyDescent="0.35">
      <c r="A1208" t="s">
        <v>39</v>
      </c>
      <c r="B1208" t="s">
        <v>46</v>
      </c>
      <c r="C1208">
        <v>2013</v>
      </c>
      <c r="D1208" t="s">
        <v>15</v>
      </c>
      <c r="E1208" t="s">
        <v>65</v>
      </c>
      <c r="F1208" t="s">
        <v>30</v>
      </c>
      <c r="G1208">
        <v>5.3</v>
      </c>
      <c r="H1208" t="s">
        <v>18</v>
      </c>
      <c r="I1208" t="s">
        <v>19</v>
      </c>
      <c r="J1208">
        <v>211257</v>
      </c>
      <c r="K1208" t="s">
        <v>42</v>
      </c>
      <c r="L1208">
        <v>60000</v>
      </c>
      <c r="M1208" t="b">
        <v>0</v>
      </c>
    </row>
    <row r="1209" spans="1:13" x14ac:dyDescent="0.35">
      <c r="A1209" t="s">
        <v>39</v>
      </c>
      <c r="B1209" t="s">
        <v>71</v>
      </c>
      <c r="C1209">
        <v>2013</v>
      </c>
      <c r="D1209" t="s">
        <v>15</v>
      </c>
      <c r="E1209" t="s">
        <v>23</v>
      </c>
      <c r="F1209" t="s">
        <v>26</v>
      </c>
      <c r="G1209">
        <v>2</v>
      </c>
      <c r="H1209" t="s">
        <v>18</v>
      </c>
      <c r="I1209" t="s">
        <v>19</v>
      </c>
      <c r="J1209">
        <v>200</v>
      </c>
      <c r="K1209" t="s">
        <v>54</v>
      </c>
      <c r="L1209">
        <v>0</v>
      </c>
      <c r="M1209" t="b">
        <v>1</v>
      </c>
    </row>
    <row r="1210" spans="1:13" x14ac:dyDescent="0.35">
      <c r="A1210" t="s">
        <v>82</v>
      </c>
      <c r="B1210" t="s">
        <v>105</v>
      </c>
      <c r="C1210">
        <v>2006</v>
      </c>
      <c r="D1210" t="s">
        <v>47</v>
      </c>
      <c r="E1210" t="s">
        <v>23</v>
      </c>
      <c r="F1210" t="s">
        <v>26</v>
      </c>
      <c r="G1210">
        <v>1.3</v>
      </c>
      <c r="H1210" t="s">
        <v>18</v>
      </c>
      <c r="I1210" t="s">
        <v>68</v>
      </c>
      <c r="J1210">
        <v>290000</v>
      </c>
      <c r="K1210" t="s">
        <v>138</v>
      </c>
      <c r="L1210">
        <v>6000</v>
      </c>
      <c r="M1210" t="b">
        <v>0</v>
      </c>
    </row>
    <row r="1211" spans="1:13" x14ac:dyDescent="0.35">
      <c r="A1211" t="s">
        <v>48</v>
      </c>
      <c r="B1211" t="s">
        <v>50</v>
      </c>
      <c r="C1211">
        <v>1983</v>
      </c>
      <c r="D1211" t="s">
        <v>15</v>
      </c>
      <c r="E1211" t="s">
        <v>23</v>
      </c>
      <c r="F1211" t="s">
        <v>26</v>
      </c>
      <c r="G1211">
        <v>2</v>
      </c>
      <c r="H1211" t="s">
        <v>18</v>
      </c>
      <c r="I1211" t="s">
        <v>68</v>
      </c>
      <c r="J1211">
        <v>300000</v>
      </c>
      <c r="K1211" t="s">
        <v>45</v>
      </c>
      <c r="L1211">
        <v>0</v>
      </c>
      <c r="M1211" t="b">
        <v>1</v>
      </c>
    </row>
    <row r="1212" spans="1:13" x14ac:dyDescent="0.35">
      <c r="A1212" t="s">
        <v>60</v>
      </c>
      <c r="B1212" t="s">
        <v>80</v>
      </c>
      <c r="C1212">
        <v>2009</v>
      </c>
      <c r="D1212" t="s">
        <v>15</v>
      </c>
      <c r="E1212" t="s">
        <v>23</v>
      </c>
      <c r="F1212" t="s">
        <v>26</v>
      </c>
      <c r="G1212">
        <v>3.6</v>
      </c>
      <c r="H1212" t="s">
        <v>18</v>
      </c>
      <c r="I1212" t="s">
        <v>19</v>
      </c>
      <c r="J1212">
        <v>300000</v>
      </c>
      <c r="K1212" t="s">
        <v>228</v>
      </c>
      <c r="L1212">
        <v>43000</v>
      </c>
      <c r="M1212" t="b">
        <v>0</v>
      </c>
    </row>
    <row r="1213" spans="1:13" x14ac:dyDescent="0.35">
      <c r="A1213" t="s">
        <v>34</v>
      </c>
      <c r="B1213" t="s">
        <v>43</v>
      </c>
      <c r="C1213">
        <v>2017</v>
      </c>
      <c r="D1213" t="s">
        <v>15</v>
      </c>
      <c r="E1213" t="s">
        <v>29</v>
      </c>
      <c r="F1213" t="s">
        <v>26</v>
      </c>
      <c r="G1213">
        <v>2.5</v>
      </c>
      <c r="H1213" t="s">
        <v>18</v>
      </c>
      <c r="I1213" t="s">
        <v>19</v>
      </c>
      <c r="J1213">
        <v>380000</v>
      </c>
      <c r="K1213" t="s">
        <v>45</v>
      </c>
      <c r="L1213">
        <v>43000</v>
      </c>
      <c r="M1213" t="b">
        <v>0</v>
      </c>
    </row>
    <row r="1214" spans="1:13" x14ac:dyDescent="0.35">
      <c r="A1214" t="s">
        <v>60</v>
      </c>
      <c r="B1214" t="s">
        <v>80</v>
      </c>
      <c r="C1214">
        <v>2018</v>
      </c>
      <c r="D1214" t="s">
        <v>47</v>
      </c>
      <c r="E1214" t="s">
        <v>23</v>
      </c>
      <c r="F1214" t="s">
        <v>17</v>
      </c>
      <c r="G1214">
        <v>3.5</v>
      </c>
      <c r="H1214" t="s">
        <v>18</v>
      </c>
      <c r="I1214" t="s">
        <v>19</v>
      </c>
      <c r="J1214">
        <v>66000</v>
      </c>
      <c r="K1214" t="s">
        <v>20</v>
      </c>
      <c r="L1214">
        <v>139000</v>
      </c>
      <c r="M1214" t="b">
        <v>0</v>
      </c>
    </row>
    <row r="1215" spans="1:13" x14ac:dyDescent="0.35">
      <c r="A1215" t="s">
        <v>34</v>
      </c>
      <c r="B1215" t="s">
        <v>55</v>
      </c>
      <c r="C1215">
        <v>2016</v>
      </c>
      <c r="D1215" t="s">
        <v>15</v>
      </c>
      <c r="E1215" t="s">
        <v>23</v>
      </c>
      <c r="F1215" t="s">
        <v>17</v>
      </c>
      <c r="G1215">
        <v>4</v>
      </c>
      <c r="H1215" t="s">
        <v>18</v>
      </c>
      <c r="I1215" t="s">
        <v>19</v>
      </c>
      <c r="J1215">
        <v>191000</v>
      </c>
      <c r="K1215" t="s">
        <v>20</v>
      </c>
      <c r="L1215">
        <v>0</v>
      </c>
      <c r="M1215" t="b">
        <v>1</v>
      </c>
    </row>
    <row r="1216" spans="1:13" x14ac:dyDescent="0.35">
      <c r="A1216" t="s">
        <v>181</v>
      </c>
      <c r="B1216" t="s">
        <v>199</v>
      </c>
      <c r="C1216">
        <v>2015</v>
      </c>
      <c r="D1216" t="s">
        <v>15</v>
      </c>
      <c r="E1216" t="s">
        <v>23</v>
      </c>
      <c r="F1216" t="s">
        <v>26</v>
      </c>
      <c r="G1216">
        <v>3.5</v>
      </c>
      <c r="H1216" t="s">
        <v>18</v>
      </c>
      <c r="I1216" t="s">
        <v>19</v>
      </c>
      <c r="J1216">
        <v>135063</v>
      </c>
      <c r="K1216" t="s">
        <v>42</v>
      </c>
      <c r="L1216">
        <v>52000</v>
      </c>
      <c r="M1216" t="b">
        <v>0</v>
      </c>
    </row>
    <row r="1217" spans="1:13" x14ac:dyDescent="0.35">
      <c r="A1217" t="s">
        <v>82</v>
      </c>
      <c r="B1217" t="s">
        <v>105</v>
      </c>
      <c r="C1217">
        <v>2016</v>
      </c>
      <c r="D1217" t="s">
        <v>15</v>
      </c>
      <c r="E1217" t="s">
        <v>29</v>
      </c>
      <c r="F1217" t="s">
        <v>30</v>
      </c>
      <c r="G1217">
        <v>2.4</v>
      </c>
      <c r="H1217" t="s">
        <v>18</v>
      </c>
      <c r="I1217" t="s">
        <v>19</v>
      </c>
      <c r="J1217">
        <v>233124</v>
      </c>
      <c r="K1217" t="s">
        <v>20</v>
      </c>
      <c r="L1217">
        <v>51500</v>
      </c>
      <c r="M1217" t="b">
        <v>0</v>
      </c>
    </row>
    <row r="1218" spans="1:13" x14ac:dyDescent="0.35">
      <c r="A1218" t="s">
        <v>166</v>
      </c>
      <c r="B1218" t="s">
        <v>268</v>
      </c>
      <c r="C1218">
        <v>2020</v>
      </c>
      <c r="D1218" t="s">
        <v>15</v>
      </c>
      <c r="E1218" t="s">
        <v>102</v>
      </c>
      <c r="F1218" t="s">
        <v>17</v>
      </c>
      <c r="G1218">
        <v>1.6</v>
      </c>
      <c r="H1218" t="s">
        <v>18</v>
      </c>
      <c r="I1218" t="s">
        <v>19</v>
      </c>
      <c r="J1218">
        <v>36748</v>
      </c>
      <c r="K1218" t="s">
        <v>20</v>
      </c>
      <c r="L1218">
        <v>51500</v>
      </c>
      <c r="M1218" t="b">
        <v>0</v>
      </c>
    </row>
    <row r="1219" spans="1:13" x14ac:dyDescent="0.35">
      <c r="A1219" t="s">
        <v>166</v>
      </c>
      <c r="B1219" t="s">
        <v>290</v>
      </c>
      <c r="C1219">
        <v>2019</v>
      </c>
      <c r="D1219" t="s">
        <v>15</v>
      </c>
      <c r="E1219" t="s">
        <v>29</v>
      </c>
      <c r="F1219" t="s">
        <v>17</v>
      </c>
      <c r="G1219">
        <v>1.8</v>
      </c>
      <c r="H1219" t="s">
        <v>18</v>
      </c>
      <c r="I1219" t="s">
        <v>19</v>
      </c>
      <c r="J1219">
        <v>83425</v>
      </c>
      <c r="K1219" t="s">
        <v>20</v>
      </c>
      <c r="L1219">
        <v>51500</v>
      </c>
      <c r="M1219" t="b">
        <v>0</v>
      </c>
    </row>
    <row r="1220" spans="1:13" x14ac:dyDescent="0.35">
      <c r="A1220" t="s">
        <v>291</v>
      </c>
      <c r="B1220" t="s">
        <v>292</v>
      </c>
      <c r="C1220">
        <v>2015</v>
      </c>
      <c r="D1220" t="s">
        <v>15</v>
      </c>
      <c r="E1220" t="s">
        <v>16</v>
      </c>
      <c r="F1220" t="s">
        <v>17</v>
      </c>
      <c r="G1220">
        <v>6</v>
      </c>
      <c r="H1220" t="s">
        <v>18</v>
      </c>
      <c r="I1220" t="s">
        <v>19</v>
      </c>
      <c r="J1220">
        <v>47000</v>
      </c>
      <c r="K1220" t="s">
        <v>45</v>
      </c>
      <c r="L1220">
        <v>310000</v>
      </c>
      <c r="M1220" t="b">
        <v>0</v>
      </c>
    </row>
    <row r="1221" spans="1:13" x14ac:dyDescent="0.35">
      <c r="A1221" t="s">
        <v>39</v>
      </c>
      <c r="B1221" t="s">
        <v>40</v>
      </c>
      <c r="C1221">
        <v>2019</v>
      </c>
      <c r="D1221" t="s">
        <v>44</v>
      </c>
      <c r="E1221" t="s">
        <v>23</v>
      </c>
      <c r="F1221" t="s">
        <v>26</v>
      </c>
      <c r="G1221">
        <v>3.6</v>
      </c>
      <c r="H1221" t="s">
        <v>18</v>
      </c>
      <c r="I1221" t="s">
        <v>19</v>
      </c>
      <c r="J1221">
        <v>144000</v>
      </c>
      <c r="K1221" t="s">
        <v>45</v>
      </c>
      <c r="L1221">
        <v>77000</v>
      </c>
      <c r="M1221" t="b">
        <v>0</v>
      </c>
    </row>
    <row r="1222" spans="1:13" x14ac:dyDescent="0.35">
      <c r="A1222" t="s">
        <v>181</v>
      </c>
      <c r="B1222" t="s">
        <v>293</v>
      </c>
      <c r="C1222">
        <v>2017</v>
      </c>
      <c r="D1222" t="s">
        <v>15</v>
      </c>
      <c r="E1222" t="s">
        <v>23</v>
      </c>
      <c r="F1222" t="s">
        <v>30</v>
      </c>
      <c r="G1222">
        <v>2.4</v>
      </c>
      <c r="H1222" t="s">
        <v>18</v>
      </c>
      <c r="I1222" t="s">
        <v>19</v>
      </c>
      <c r="J1222">
        <v>102000</v>
      </c>
      <c r="K1222" t="s">
        <v>54</v>
      </c>
      <c r="L1222">
        <v>42000</v>
      </c>
      <c r="M1222" t="b">
        <v>0</v>
      </c>
    </row>
    <row r="1223" spans="1:13" x14ac:dyDescent="0.35">
      <c r="A1223" t="s">
        <v>34</v>
      </c>
      <c r="B1223" t="s">
        <v>58</v>
      </c>
      <c r="C1223">
        <v>2013</v>
      </c>
      <c r="D1223" t="s">
        <v>15</v>
      </c>
      <c r="E1223" t="s">
        <v>23</v>
      </c>
      <c r="F1223" t="s">
        <v>26</v>
      </c>
      <c r="G1223">
        <v>4</v>
      </c>
      <c r="H1223" t="s">
        <v>18</v>
      </c>
      <c r="I1223" t="s">
        <v>19</v>
      </c>
      <c r="J1223">
        <v>248500</v>
      </c>
      <c r="K1223" t="s">
        <v>20</v>
      </c>
      <c r="L1223">
        <v>58000</v>
      </c>
      <c r="M1223" t="b">
        <v>0</v>
      </c>
    </row>
    <row r="1224" spans="1:13" x14ac:dyDescent="0.35">
      <c r="A1224" t="s">
        <v>34</v>
      </c>
      <c r="B1224" t="s">
        <v>72</v>
      </c>
      <c r="C1224">
        <v>2012</v>
      </c>
      <c r="D1224" t="s">
        <v>15</v>
      </c>
      <c r="E1224" t="s">
        <v>23</v>
      </c>
      <c r="F1224" t="s">
        <v>26</v>
      </c>
      <c r="G1224">
        <v>2.5</v>
      </c>
      <c r="H1224" t="s">
        <v>18</v>
      </c>
      <c r="I1224" t="s">
        <v>19</v>
      </c>
      <c r="J1224">
        <v>234000</v>
      </c>
      <c r="K1224" t="s">
        <v>45</v>
      </c>
      <c r="L1224">
        <v>30000</v>
      </c>
      <c r="M1224" t="b">
        <v>0</v>
      </c>
    </row>
    <row r="1225" spans="1:13" x14ac:dyDescent="0.35">
      <c r="A1225" t="s">
        <v>36</v>
      </c>
      <c r="B1225" t="s">
        <v>146</v>
      </c>
      <c r="C1225">
        <v>2020</v>
      </c>
      <c r="D1225" t="s">
        <v>15</v>
      </c>
      <c r="E1225" t="s">
        <v>23</v>
      </c>
      <c r="F1225" t="s">
        <v>26</v>
      </c>
      <c r="G1225">
        <v>5.3</v>
      </c>
      <c r="H1225" t="s">
        <v>18</v>
      </c>
      <c r="I1225" t="s">
        <v>19</v>
      </c>
      <c r="J1225">
        <v>17000</v>
      </c>
      <c r="K1225" t="s">
        <v>59</v>
      </c>
      <c r="L1225">
        <v>135000</v>
      </c>
      <c r="M1225" t="b">
        <v>0</v>
      </c>
    </row>
    <row r="1226" spans="1:13" x14ac:dyDescent="0.35">
      <c r="A1226" t="s">
        <v>21</v>
      </c>
      <c r="B1226" t="s">
        <v>120</v>
      </c>
      <c r="C1226">
        <v>2016</v>
      </c>
      <c r="D1226" t="s">
        <v>15</v>
      </c>
      <c r="E1226" t="s">
        <v>23</v>
      </c>
      <c r="F1226" t="s">
        <v>26</v>
      </c>
      <c r="G1226">
        <v>2.4</v>
      </c>
      <c r="H1226" t="s">
        <v>18</v>
      </c>
      <c r="I1226" t="s">
        <v>68</v>
      </c>
      <c r="J1226">
        <v>866</v>
      </c>
      <c r="K1226" t="s">
        <v>59</v>
      </c>
      <c r="L1226">
        <v>53000</v>
      </c>
      <c r="M1226" t="b">
        <v>0</v>
      </c>
    </row>
    <row r="1227" spans="1:13" x14ac:dyDescent="0.35">
      <c r="A1227" t="s">
        <v>31</v>
      </c>
      <c r="B1227" t="s">
        <v>32</v>
      </c>
      <c r="C1227">
        <v>2016</v>
      </c>
      <c r="D1227" t="s">
        <v>44</v>
      </c>
      <c r="E1227" t="s">
        <v>23</v>
      </c>
      <c r="F1227" t="s">
        <v>17</v>
      </c>
      <c r="G1227">
        <v>1.6</v>
      </c>
      <c r="H1227" t="s">
        <v>18</v>
      </c>
      <c r="I1227" t="s">
        <v>19</v>
      </c>
      <c r="J1227">
        <v>81000</v>
      </c>
      <c r="K1227" t="s">
        <v>155</v>
      </c>
      <c r="L1227">
        <v>63000</v>
      </c>
      <c r="M1227" t="b">
        <v>0</v>
      </c>
    </row>
    <row r="1228" spans="1:13" x14ac:dyDescent="0.35">
      <c r="A1228" t="s">
        <v>76</v>
      </c>
      <c r="B1228" t="s">
        <v>77</v>
      </c>
      <c r="C1228">
        <v>2013</v>
      </c>
      <c r="D1228" t="s">
        <v>15</v>
      </c>
      <c r="E1228" t="s">
        <v>33</v>
      </c>
      <c r="F1228" t="s">
        <v>26</v>
      </c>
      <c r="G1228">
        <v>5.4</v>
      </c>
      <c r="H1228" t="s">
        <v>18</v>
      </c>
      <c r="I1228" t="s">
        <v>19</v>
      </c>
      <c r="J1228">
        <v>305000</v>
      </c>
      <c r="K1228" t="s">
        <v>20</v>
      </c>
      <c r="L1228">
        <v>0</v>
      </c>
      <c r="M1228" t="b">
        <v>1</v>
      </c>
    </row>
    <row r="1229" spans="1:13" x14ac:dyDescent="0.35">
      <c r="A1229" t="s">
        <v>172</v>
      </c>
      <c r="B1229" t="s">
        <v>173</v>
      </c>
      <c r="C1229">
        <v>2020</v>
      </c>
      <c r="D1229" t="s">
        <v>15</v>
      </c>
      <c r="E1229" t="s">
        <v>94</v>
      </c>
      <c r="F1229" t="s">
        <v>17</v>
      </c>
      <c r="G1229">
        <v>2</v>
      </c>
      <c r="H1229" t="s">
        <v>18</v>
      </c>
      <c r="I1229" t="s">
        <v>19</v>
      </c>
      <c r="J1229">
        <v>50500</v>
      </c>
      <c r="K1229" t="s">
        <v>20</v>
      </c>
      <c r="L1229">
        <v>0</v>
      </c>
      <c r="M1229" t="b">
        <v>1</v>
      </c>
    </row>
    <row r="1230" spans="1:13" x14ac:dyDescent="0.35">
      <c r="A1230" t="s">
        <v>109</v>
      </c>
      <c r="B1230" t="s">
        <v>110</v>
      </c>
      <c r="C1230">
        <v>2013</v>
      </c>
      <c r="D1230" t="s">
        <v>15</v>
      </c>
      <c r="E1230" t="s">
        <v>29</v>
      </c>
      <c r="F1230" t="s">
        <v>17</v>
      </c>
      <c r="G1230">
        <v>5.7</v>
      </c>
      <c r="H1230" t="s">
        <v>18</v>
      </c>
      <c r="I1230" t="s">
        <v>19</v>
      </c>
      <c r="J1230">
        <v>198000</v>
      </c>
      <c r="K1230" t="s">
        <v>54</v>
      </c>
      <c r="L1230">
        <v>39000</v>
      </c>
      <c r="M1230" t="b">
        <v>0</v>
      </c>
    </row>
    <row r="1231" spans="1:13" x14ac:dyDescent="0.35">
      <c r="A1231" t="s">
        <v>34</v>
      </c>
      <c r="B1231" t="s">
        <v>35</v>
      </c>
      <c r="C1231">
        <v>1997</v>
      </c>
      <c r="D1231" t="s">
        <v>15</v>
      </c>
      <c r="E1231" t="s">
        <v>23</v>
      </c>
      <c r="F1231" t="s">
        <v>30</v>
      </c>
      <c r="G1231">
        <v>4.5999999999999996</v>
      </c>
      <c r="H1231" t="s">
        <v>18</v>
      </c>
      <c r="I1231" t="s">
        <v>68</v>
      </c>
      <c r="J1231">
        <v>540000</v>
      </c>
      <c r="K1231" t="s">
        <v>54</v>
      </c>
      <c r="L1231">
        <v>38000</v>
      </c>
      <c r="M1231" t="b">
        <v>0</v>
      </c>
    </row>
    <row r="1232" spans="1:13" x14ac:dyDescent="0.35">
      <c r="A1232" t="s">
        <v>34</v>
      </c>
      <c r="B1232" t="s">
        <v>35</v>
      </c>
      <c r="C1232">
        <v>2013</v>
      </c>
      <c r="D1232" t="s">
        <v>15</v>
      </c>
      <c r="E1232" t="s">
        <v>23</v>
      </c>
      <c r="F1232" t="s">
        <v>30</v>
      </c>
      <c r="G1232">
        <v>4.5999999999999996</v>
      </c>
      <c r="H1232" t="s">
        <v>18</v>
      </c>
      <c r="I1232" t="s">
        <v>19</v>
      </c>
      <c r="J1232">
        <v>25000</v>
      </c>
      <c r="K1232" t="s">
        <v>20</v>
      </c>
      <c r="L1232">
        <v>0</v>
      </c>
      <c r="M1232" t="b">
        <v>1</v>
      </c>
    </row>
    <row r="1233" spans="1:13" x14ac:dyDescent="0.35">
      <c r="A1233" t="s">
        <v>62</v>
      </c>
      <c r="B1233" t="s">
        <v>63</v>
      </c>
      <c r="C1233">
        <v>2009</v>
      </c>
      <c r="D1233" t="s">
        <v>15</v>
      </c>
      <c r="E1233" t="s">
        <v>16</v>
      </c>
      <c r="F1233" t="s">
        <v>17</v>
      </c>
      <c r="G1233">
        <v>2.4</v>
      </c>
      <c r="H1233" t="s">
        <v>18</v>
      </c>
      <c r="I1233" t="s">
        <v>19</v>
      </c>
      <c r="J1233">
        <v>2013000</v>
      </c>
      <c r="K1233" t="s">
        <v>42</v>
      </c>
      <c r="L1233">
        <v>35000</v>
      </c>
      <c r="M1233" t="b">
        <v>0</v>
      </c>
    </row>
    <row r="1234" spans="1:13" x14ac:dyDescent="0.35">
      <c r="A1234" t="s">
        <v>34</v>
      </c>
      <c r="B1234" t="s">
        <v>35</v>
      </c>
      <c r="C1234">
        <v>2004</v>
      </c>
      <c r="D1234" t="s">
        <v>47</v>
      </c>
      <c r="E1234" t="s">
        <v>65</v>
      </c>
      <c r="F1234" t="s">
        <v>17</v>
      </c>
      <c r="G1234">
        <v>4.5999999999999996</v>
      </c>
      <c r="H1234" t="s">
        <v>18</v>
      </c>
      <c r="I1234" t="s">
        <v>19</v>
      </c>
      <c r="J1234">
        <v>460</v>
      </c>
      <c r="K1234" t="s">
        <v>45</v>
      </c>
      <c r="L1234">
        <v>0</v>
      </c>
      <c r="M1234" t="b">
        <v>1</v>
      </c>
    </row>
    <row r="1235" spans="1:13" x14ac:dyDescent="0.35">
      <c r="A1235" t="s">
        <v>109</v>
      </c>
      <c r="B1235" t="s">
        <v>110</v>
      </c>
      <c r="C1235">
        <v>2018</v>
      </c>
      <c r="D1235" t="s">
        <v>15</v>
      </c>
      <c r="E1235" t="s">
        <v>25</v>
      </c>
      <c r="F1235" t="s">
        <v>17</v>
      </c>
      <c r="G1235">
        <v>5.7</v>
      </c>
      <c r="H1235" t="s">
        <v>18</v>
      </c>
      <c r="I1235" t="s">
        <v>19</v>
      </c>
      <c r="J1235">
        <v>130000</v>
      </c>
      <c r="K1235" t="s">
        <v>45</v>
      </c>
      <c r="L1235">
        <v>2300</v>
      </c>
      <c r="M1235" t="b">
        <v>0</v>
      </c>
    </row>
    <row r="1236" spans="1:13" x14ac:dyDescent="0.35">
      <c r="A1236" t="s">
        <v>27</v>
      </c>
      <c r="B1236" t="s">
        <v>89</v>
      </c>
      <c r="C1236">
        <v>2012</v>
      </c>
      <c r="D1236" t="s">
        <v>15</v>
      </c>
      <c r="E1236" t="s">
        <v>23</v>
      </c>
      <c r="F1236" t="s">
        <v>30</v>
      </c>
      <c r="G1236">
        <v>2.4</v>
      </c>
      <c r="H1236" t="s">
        <v>18</v>
      </c>
      <c r="I1236" t="s">
        <v>19</v>
      </c>
      <c r="J1236">
        <v>487000</v>
      </c>
      <c r="K1236" t="s">
        <v>81</v>
      </c>
      <c r="L1236">
        <v>19000</v>
      </c>
      <c r="M1236" t="b">
        <v>0</v>
      </c>
    </row>
    <row r="1237" spans="1:13" x14ac:dyDescent="0.35">
      <c r="A1237" t="s">
        <v>34</v>
      </c>
      <c r="B1237" t="s">
        <v>43</v>
      </c>
      <c r="C1237">
        <v>2017</v>
      </c>
      <c r="D1237" t="s">
        <v>15</v>
      </c>
      <c r="E1237" t="s">
        <v>23</v>
      </c>
      <c r="F1237" t="s">
        <v>26</v>
      </c>
      <c r="G1237">
        <v>2.5</v>
      </c>
      <c r="H1237" t="s">
        <v>18</v>
      </c>
      <c r="I1237" t="s">
        <v>19</v>
      </c>
      <c r="J1237">
        <v>175000</v>
      </c>
      <c r="K1237" t="s">
        <v>111</v>
      </c>
      <c r="L1237">
        <v>45000</v>
      </c>
      <c r="M1237" t="b">
        <v>0</v>
      </c>
    </row>
    <row r="1238" spans="1:13" x14ac:dyDescent="0.35">
      <c r="A1238" t="s">
        <v>27</v>
      </c>
      <c r="B1238" t="s">
        <v>28</v>
      </c>
      <c r="C1238">
        <v>2019</v>
      </c>
      <c r="D1238" t="s">
        <v>15</v>
      </c>
      <c r="E1238" t="s">
        <v>23</v>
      </c>
      <c r="F1238" t="s">
        <v>26</v>
      </c>
      <c r="G1238">
        <v>1.6</v>
      </c>
      <c r="H1238" t="s">
        <v>18</v>
      </c>
      <c r="I1238" t="s">
        <v>19</v>
      </c>
      <c r="J1238">
        <v>76014</v>
      </c>
      <c r="K1238" t="s">
        <v>42</v>
      </c>
      <c r="L1238">
        <v>48000</v>
      </c>
      <c r="M1238" t="b">
        <v>0</v>
      </c>
    </row>
    <row r="1239" spans="1:13" x14ac:dyDescent="0.35">
      <c r="A1239" t="s">
        <v>21</v>
      </c>
      <c r="B1239" t="s">
        <v>24</v>
      </c>
      <c r="C1239">
        <v>2019</v>
      </c>
      <c r="D1239" t="s">
        <v>15</v>
      </c>
      <c r="E1239" t="s">
        <v>23</v>
      </c>
      <c r="F1239" t="s">
        <v>26</v>
      </c>
      <c r="G1239">
        <v>1.5</v>
      </c>
      <c r="H1239" t="s">
        <v>18</v>
      </c>
      <c r="I1239" t="s">
        <v>19</v>
      </c>
      <c r="J1239">
        <v>147008</v>
      </c>
      <c r="K1239" t="s">
        <v>42</v>
      </c>
      <c r="L1239">
        <v>28000</v>
      </c>
      <c r="M1239" t="b">
        <v>0</v>
      </c>
    </row>
    <row r="1240" spans="1:13" x14ac:dyDescent="0.35">
      <c r="A1240" t="s">
        <v>27</v>
      </c>
      <c r="B1240" t="s">
        <v>84</v>
      </c>
      <c r="C1240">
        <v>2017</v>
      </c>
      <c r="D1240" t="s">
        <v>15</v>
      </c>
      <c r="E1240" t="s">
        <v>94</v>
      </c>
      <c r="F1240" t="s">
        <v>30</v>
      </c>
      <c r="G1240">
        <v>2</v>
      </c>
      <c r="H1240" t="s">
        <v>18</v>
      </c>
      <c r="I1240" t="s">
        <v>19</v>
      </c>
      <c r="J1240">
        <v>105237</v>
      </c>
      <c r="K1240" t="s">
        <v>42</v>
      </c>
      <c r="L1240">
        <v>58000</v>
      </c>
      <c r="M1240" t="b">
        <v>0</v>
      </c>
    </row>
    <row r="1241" spans="1:13" x14ac:dyDescent="0.35">
      <c r="A1241" t="s">
        <v>34</v>
      </c>
      <c r="B1241" t="s">
        <v>35</v>
      </c>
      <c r="C1241">
        <v>2018</v>
      </c>
      <c r="D1241" t="s">
        <v>15</v>
      </c>
      <c r="E1241" t="s">
        <v>23</v>
      </c>
      <c r="F1241" t="s">
        <v>17</v>
      </c>
      <c r="G1241">
        <v>5.7</v>
      </c>
      <c r="H1241" t="s">
        <v>18</v>
      </c>
      <c r="I1241" t="s">
        <v>19</v>
      </c>
      <c r="J1241">
        <v>125000</v>
      </c>
      <c r="K1241" t="s">
        <v>42</v>
      </c>
      <c r="L1241">
        <v>245000</v>
      </c>
      <c r="M1241" t="b">
        <v>0</v>
      </c>
    </row>
    <row r="1242" spans="1:13" x14ac:dyDescent="0.35">
      <c r="A1242" t="s">
        <v>60</v>
      </c>
      <c r="B1242" t="s">
        <v>80</v>
      </c>
      <c r="C1242">
        <v>2016</v>
      </c>
      <c r="D1242" t="s">
        <v>47</v>
      </c>
      <c r="E1242" t="s">
        <v>29</v>
      </c>
      <c r="F1242" t="s">
        <v>17</v>
      </c>
      <c r="G1242">
        <v>3.5</v>
      </c>
      <c r="H1242" t="s">
        <v>18</v>
      </c>
      <c r="I1242" t="s">
        <v>19</v>
      </c>
      <c r="J1242">
        <v>50000</v>
      </c>
      <c r="K1242" t="s">
        <v>45</v>
      </c>
      <c r="L1242">
        <v>126000</v>
      </c>
      <c r="M1242" t="b">
        <v>0</v>
      </c>
    </row>
    <row r="1243" spans="1:13" x14ac:dyDescent="0.35">
      <c r="A1243" t="s">
        <v>34</v>
      </c>
      <c r="B1243" t="s">
        <v>51</v>
      </c>
      <c r="C1243">
        <v>2018</v>
      </c>
      <c r="D1243" t="s">
        <v>15</v>
      </c>
      <c r="E1243" t="s">
        <v>23</v>
      </c>
      <c r="F1243" t="s">
        <v>26</v>
      </c>
      <c r="G1243">
        <v>1.6</v>
      </c>
      <c r="H1243" t="s">
        <v>18</v>
      </c>
      <c r="I1243" t="s">
        <v>19</v>
      </c>
      <c r="J1243">
        <v>88288</v>
      </c>
      <c r="K1243" t="s">
        <v>20</v>
      </c>
      <c r="L1243">
        <v>51500</v>
      </c>
      <c r="M1243" t="b">
        <v>0</v>
      </c>
    </row>
    <row r="1244" spans="1:13" x14ac:dyDescent="0.35">
      <c r="A1244" t="s">
        <v>27</v>
      </c>
      <c r="B1244" t="s">
        <v>28</v>
      </c>
      <c r="C1244">
        <v>2019</v>
      </c>
      <c r="D1244" t="s">
        <v>15</v>
      </c>
      <c r="E1244" t="s">
        <v>25</v>
      </c>
      <c r="F1244" t="s">
        <v>26</v>
      </c>
      <c r="G1244">
        <v>2</v>
      </c>
      <c r="H1244" t="s">
        <v>18</v>
      </c>
      <c r="I1244" t="s">
        <v>19</v>
      </c>
      <c r="J1244">
        <v>70568</v>
      </c>
      <c r="K1244" t="s">
        <v>20</v>
      </c>
      <c r="L1244">
        <v>51500</v>
      </c>
      <c r="M1244" t="b">
        <v>0</v>
      </c>
    </row>
    <row r="1245" spans="1:13" x14ac:dyDescent="0.35">
      <c r="A1245" t="s">
        <v>73</v>
      </c>
      <c r="B1245" t="s">
        <v>74</v>
      </c>
      <c r="C1245">
        <v>2014</v>
      </c>
      <c r="D1245" t="s">
        <v>15</v>
      </c>
      <c r="E1245" t="s">
        <v>29</v>
      </c>
      <c r="F1245" t="s">
        <v>30</v>
      </c>
      <c r="G1245">
        <v>3.7</v>
      </c>
      <c r="H1245" t="s">
        <v>18</v>
      </c>
      <c r="I1245" t="s">
        <v>19</v>
      </c>
      <c r="J1245">
        <v>289903</v>
      </c>
      <c r="K1245" t="s">
        <v>20</v>
      </c>
      <c r="L1245">
        <v>51500</v>
      </c>
      <c r="M1245" t="b">
        <v>0</v>
      </c>
    </row>
    <row r="1246" spans="1:13" x14ac:dyDescent="0.35">
      <c r="A1246" t="s">
        <v>82</v>
      </c>
      <c r="B1246" t="s">
        <v>294</v>
      </c>
      <c r="C1246">
        <v>2015</v>
      </c>
      <c r="D1246" t="s">
        <v>15</v>
      </c>
      <c r="E1246" t="s">
        <v>29</v>
      </c>
      <c r="F1246" t="s">
        <v>17</v>
      </c>
      <c r="G1246">
        <v>3.5</v>
      </c>
      <c r="H1246" t="s">
        <v>18</v>
      </c>
      <c r="I1246" t="s">
        <v>19</v>
      </c>
      <c r="J1246">
        <v>116731</v>
      </c>
      <c r="K1246" t="s">
        <v>20</v>
      </c>
      <c r="L1246">
        <v>52000</v>
      </c>
      <c r="M1246" t="b">
        <v>0</v>
      </c>
    </row>
    <row r="1247" spans="1:13" x14ac:dyDescent="0.35">
      <c r="A1247" t="s">
        <v>34</v>
      </c>
      <c r="B1247" t="s">
        <v>41</v>
      </c>
      <c r="C1247">
        <v>2019</v>
      </c>
      <c r="D1247" t="s">
        <v>15</v>
      </c>
      <c r="E1247" t="s">
        <v>25</v>
      </c>
      <c r="F1247" t="s">
        <v>26</v>
      </c>
      <c r="G1247">
        <v>1.5</v>
      </c>
      <c r="H1247" t="s">
        <v>18</v>
      </c>
      <c r="I1247" t="s">
        <v>19</v>
      </c>
      <c r="J1247">
        <v>59000</v>
      </c>
      <c r="K1247" t="s">
        <v>45</v>
      </c>
      <c r="L1247">
        <v>41000</v>
      </c>
      <c r="M1247" t="b">
        <v>0</v>
      </c>
    </row>
    <row r="1248" spans="1:13" x14ac:dyDescent="0.35">
      <c r="A1248" t="s">
        <v>76</v>
      </c>
      <c r="B1248" t="s">
        <v>125</v>
      </c>
      <c r="C1248">
        <v>2016</v>
      </c>
      <c r="D1248" t="s">
        <v>47</v>
      </c>
      <c r="E1248" t="s">
        <v>94</v>
      </c>
      <c r="F1248" t="s">
        <v>17</v>
      </c>
      <c r="G1248">
        <v>3.5</v>
      </c>
      <c r="H1248" t="s">
        <v>18</v>
      </c>
      <c r="I1248" t="s">
        <v>19</v>
      </c>
      <c r="J1248">
        <v>106115</v>
      </c>
      <c r="K1248" t="s">
        <v>20</v>
      </c>
      <c r="L1248">
        <v>122000</v>
      </c>
      <c r="M1248" t="b">
        <v>0</v>
      </c>
    </row>
    <row r="1249" spans="1:13" x14ac:dyDescent="0.35">
      <c r="A1249" t="s">
        <v>21</v>
      </c>
      <c r="B1249" t="s">
        <v>24</v>
      </c>
      <c r="C1249">
        <v>2014</v>
      </c>
      <c r="D1249" t="s">
        <v>15</v>
      </c>
      <c r="E1249" t="s">
        <v>65</v>
      </c>
      <c r="F1249" t="s">
        <v>26</v>
      </c>
      <c r="G1249">
        <v>1.5</v>
      </c>
      <c r="H1249" t="s">
        <v>18</v>
      </c>
      <c r="I1249" t="s">
        <v>19</v>
      </c>
      <c r="J1249">
        <v>139740</v>
      </c>
      <c r="K1249" t="s">
        <v>20</v>
      </c>
      <c r="L1249">
        <v>20000</v>
      </c>
      <c r="M1249" t="b">
        <v>0</v>
      </c>
    </row>
    <row r="1250" spans="1:13" x14ac:dyDescent="0.35">
      <c r="A1250" t="s">
        <v>295</v>
      </c>
      <c r="B1250" t="s">
        <v>296</v>
      </c>
      <c r="C1250">
        <v>2013</v>
      </c>
      <c r="D1250" t="s">
        <v>15</v>
      </c>
      <c r="E1250" t="s">
        <v>75</v>
      </c>
      <c r="F1250" t="s">
        <v>17</v>
      </c>
      <c r="G1250">
        <v>6</v>
      </c>
      <c r="H1250" t="s">
        <v>18</v>
      </c>
      <c r="I1250" t="s">
        <v>19</v>
      </c>
      <c r="J1250">
        <v>32000</v>
      </c>
      <c r="K1250" t="s">
        <v>45</v>
      </c>
      <c r="L1250">
        <v>400000</v>
      </c>
      <c r="M1250" t="b">
        <v>0</v>
      </c>
    </row>
    <row r="1251" spans="1:13" x14ac:dyDescent="0.35">
      <c r="A1251" t="s">
        <v>34</v>
      </c>
      <c r="B1251" t="s">
        <v>123</v>
      </c>
      <c r="C1251">
        <v>2017</v>
      </c>
      <c r="D1251" t="s">
        <v>15</v>
      </c>
      <c r="E1251" t="s">
        <v>23</v>
      </c>
      <c r="F1251" t="s">
        <v>17</v>
      </c>
      <c r="G1251">
        <v>2.7</v>
      </c>
      <c r="H1251" t="s">
        <v>18</v>
      </c>
      <c r="I1251" t="s">
        <v>68</v>
      </c>
      <c r="J1251">
        <v>100000</v>
      </c>
      <c r="K1251" t="s">
        <v>20</v>
      </c>
      <c r="L1251">
        <v>90000</v>
      </c>
      <c r="M1251" t="b">
        <v>0</v>
      </c>
    </row>
    <row r="1252" spans="1:13" x14ac:dyDescent="0.35">
      <c r="A1252" t="s">
        <v>73</v>
      </c>
      <c r="B1252" t="s">
        <v>74</v>
      </c>
      <c r="C1252">
        <v>2020</v>
      </c>
      <c r="D1252" t="s">
        <v>15</v>
      </c>
      <c r="E1252" t="s">
        <v>94</v>
      </c>
      <c r="F1252" t="s">
        <v>17</v>
      </c>
      <c r="G1252">
        <v>3.5</v>
      </c>
      <c r="H1252" t="s">
        <v>18</v>
      </c>
      <c r="I1252" t="s">
        <v>19</v>
      </c>
      <c r="J1252">
        <v>25182</v>
      </c>
      <c r="K1252" t="s">
        <v>20</v>
      </c>
      <c r="L1252">
        <v>120000</v>
      </c>
      <c r="M1252" t="b">
        <v>0</v>
      </c>
    </row>
    <row r="1253" spans="1:13" x14ac:dyDescent="0.35">
      <c r="A1253" t="s">
        <v>181</v>
      </c>
      <c r="B1253" t="s">
        <v>47</v>
      </c>
      <c r="C1253">
        <v>2006</v>
      </c>
      <c r="D1253" t="s">
        <v>15</v>
      </c>
      <c r="E1253" t="s">
        <v>23</v>
      </c>
      <c r="F1253" t="s">
        <v>26</v>
      </c>
      <c r="G1253">
        <v>2.5</v>
      </c>
      <c r="H1253" t="s">
        <v>56</v>
      </c>
      <c r="I1253" t="s">
        <v>68</v>
      </c>
      <c r="J1253">
        <v>140000</v>
      </c>
      <c r="K1253" t="s">
        <v>54</v>
      </c>
      <c r="L1253">
        <v>45000</v>
      </c>
      <c r="M1253" t="b">
        <v>0</v>
      </c>
    </row>
    <row r="1254" spans="1:13" x14ac:dyDescent="0.35">
      <c r="A1254" t="s">
        <v>27</v>
      </c>
      <c r="B1254" t="s">
        <v>28</v>
      </c>
      <c r="C1254">
        <v>2016</v>
      </c>
      <c r="D1254" t="s">
        <v>15</v>
      </c>
      <c r="E1254" t="s">
        <v>75</v>
      </c>
      <c r="F1254" t="s">
        <v>17</v>
      </c>
      <c r="G1254">
        <v>2</v>
      </c>
      <c r="H1254" t="s">
        <v>18</v>
      </c>
      <c r="I1254" t="s">
        <v>19</v>
      </c>
      <c r="J1254">
        <v>4000</v>
      </c>
      <c r="K1254" t="s">
        <v>20</v>
      </c>
      <c r="L1254">
        <v>48000</v>
      </c>
      <c r="M1254" t="b">
        <v>0</v>
      </c>
    </row>
    <row r="1255" spans="1:13" x14ac:dyDescent="0.35">
      <c r="A1255" t="s">
        <v>34</v>
      </c>
      <c r="B1255" t="s">
        <v>35</v>
      </c>
      <c r="C1255">
        <v>2013</v>
      </c>
      <c r="D1255" t="s">
        <v>15</v>
      </c>
      <c r="E1255" t="s">
        <v>23</v>
      </c>
      <c r="F1255" t="s">
        <v>17</v>
      </c>
      <c r="G1255">
        <v>4.5999999999999996</v>
      </c>
      <c r="H1255" t="s">
        <v>18</v>
      </c>
      <c r="I1255" t="s">
        <v>19</v>
      </c>
      <c r="J1255">
        <v>275000</v>
      </c>
      <c r="K1255" t="s">
        <v>20</v>
      </c>
      <c r="L1255">
        <v>125000</v>
      </c>
      <c r="M1255" t="b">
        <v>0</v>
      </c>
    </row>
    <row r="1256" spans="1:13" x14ac:dyDescent="0.35">
      <c r="A1256" t="s">
        <v>34</v>
      </c>
      <c r="B1256" t="s">
        <v>43</v>
      </c>
      <c r="C1256">
        <v>2020</v>
      </c>
      <c r="D1256" t="s">
        <v>15</v>
      </c>
      <c r="E1256" t="s">
        <v>25</v>
      </c>
      <c r="F1256" t="s">
        <v>26</v>
      </c>
      <c r="G1256">
        <v>2.5</v>
      </c>
      <c r="H1256" t="s">
        <v>18</v>
      </c>
      <c r="I1256" t="s">
        <v>19</v>
      </c>
      <c r="J1256">
        <v>25000</v>
      </c>
      <c r="K1256" t="s">
        <v>42</v>
      </c>
      <c r="L1256">
        <v>95000</v>
      </c>
      <c r="M1256" t="b">
        <v>0</v>
      </c>
    </row>
    <row r="1257" spans="1:13" x14ac:dyDescent="0.35">
      <c r="A1257" t="s">
        <v>76</v>
      </c>
      <c r="B1257" t="s">
        <v>147</v>
      </c>
      <c r="C1257">
        <v>2013</v>
      </c>
      <c r="D1257" t="s">
        <v>15</v>
      </c>
      <c r="E1257" t="s">
        <v>23</v>
      </c>
      <c r="F1257" t="s">
        <v>26</v>
      </c>
      <c r="G1257">
        <v>5</v>
      </c>
      <c r="H1257" t="s">
        <v>18</v>
      </c>
      <c r="I1257" t="s">
        <v>19</v>
      </c>
      <c r="J1257">
        <v>222000</v>
      </c>
      <c r="K1257" t="s">
        <v>45</v>
      </c>
      <c r="L1257">
        <v>38000</v>
      </c>
      <c r="M1257" t="b">
        <v>0</v>
      </c>
    </row>
    <row r="1258" spans="1:13" x14ac:dyDescent="0.35">
      <c r="A1258" t="s">
        <v>76</v>
      </c>
      <c r="B1258" t="s">
        <v>147</v>
      </c>
      <c r="C1258">
        <v>2018</v>
      </c>
      <c r="D1258" t="s">
        <v>44</v>
      </c>
      <c r="E1258" t="s">
        <v>94</v>
      </c>
      <c r="F1258" t="s">
        <v>17</v>
      </c>
      <c r="G1258">
        <v>5</v>
      </c>
      <c r="H1258" t="s">
        <v>18</v>
      </c>
      <c r="I1258" t="s">
        <v>19</v>
      </c>
      <c r="J1258">
        <v>59790</v>
      </c>
      <c r="K1258" t="s">
        <v>59</v>
      </c>
      <c r="L1258">
        <v>135000</v>
      </c>
      <c r="M1258" t="b">
        <v>0</v>
      </c>
    </row>
    <row r="1259" spans="1:13" x14ac:dyDescent="0.35">
      <c r="A1259" t="s">
        <v>34</v>
      </c>
      <c r="B1259" t="s">
        <v>43</v>
      </c>
      <c r="C1259">
        <v>2017</v>
      </c>
      <c r="D1259" t="s">
        <v>15</v>
      </c>
      <c r="E1259" t="s">
        <v>25</v>
      </c>
      <c r="F1259" t="s">
        <v>17</v>
      </c>
      <c r="G1259">
        <v>2.5</v>
      </c>
      <c r="H1259" t="s">
        <v>18</v>
      </c>
      <c r="I1259" t="s">
        <v>19</v>
      </c>
      <c r="J1259">
        <v>253641</v>
      </c>
      <c r="K1259" t="s">
        <v>59</v>
      </c>
      <c r="L1259">
        <v>62000</v>
      </c>
      <c r="M1259" t="b">
        <v>0</v>
      </c>
    </row>
    <row r="1260" spans="1:13" x14ac:dyDescent="0.35">
      <c r="A1260" t="s">
        <v>13</v>
      </c>
      <c r="B1260" t="s">
        <v>14</v>
      </c>
      <c r="C1260">
        <v>2015</v>
      </c>
      <c r="D1260" t="s">
        <v>47</v>
      </c>
      <c r="E1260" t="s">
        <v>23</v>
      </c>
      <c r="F1260" t="s">
        <v>30</v>
      </c>
      <c r="G1260">
        <v>3.6</v>
      </c>
      <c r="H1260" t="s">
        <v>18</v>
      </c>
      <c r="I1260" t="s">
        <v>19</v>
      </c>
      <c r="J1260">
        <v>109000</v>
      </c>
      <c r="K1260" t="s">
        <v>155</v>
      </c>
      <c r="L1260">
        <v>70000</v>
      </c>
      <c r="M1260" t="b">
        <v>0</v>
      </c>
    </row>
    <row r="1261" spans="1:13" x14ac:dyDescent="0.35">
      <c r="A1261" t="s">
        <v>34</v>
      </c>
      <c r="B1261" t="s">
        <v>123</v>
      </c>
      <c r="C1261">
        <v>2011</v>
      </c>
      <c r="D1261" t="s">
        <v>15</v>
      </c>
      <c r="E1261" t="s">
        <v>23</v>
      </c>
      <c r="F1261" t="s">
        <v>17</v>
      </c>
      <c r="G1261">
        <v>2.7</v>
      </c>
      <c r="H1261" t="s">
        <v>18</v>
      </c>
      <c r="I1261" t="s">
        <v>68</v>
      </c>
      <c r="J1261">
        <v>354000</v>
      </c>
      <c r="K1261" t="s">
        <v>54</v>
      </c>
      <c r="L1261">
        <v>0</v>
      </c>
      <c r="M1261" t="b">
        <v>1</v>
      </c>
    </row>
    <row r="1262" spans="1:13" x14ac:dyDescent="0.35">
      <c r="A1262" t="s">
        <v>21</v>
      </c>
      <c r="B1262" t="s">
        <v>207</v>
      </c>
      <c r="C1262">
        <v>2018</v>
      </c>
      <c r="D1262" t="s">
        <v>15</v>
      </c>
      <c r="E1262" t="s">
        <v>65</v>
      </c>
      <c r="F1262" t="s">
        <v>30</v>
      </c>
      <c r="G1262">
        <v>2.5</v>
      </c>
      <c r="H1262" t="s">
        <v>18</v>
      </c>
      <c r="I1262" t="s">
        <v>19</v>
      </c>
      <c r="J1262">
        <v>69800</v>
      </c>
      <c r="K1262" t="s">
        <v>20</v>
      </c>
      <c r="L1262">
        <v>0</v>
      </c>
      <c r="M1262" t="b">
        <v>1</v>
      </c>
    </row>
    <row r="1263" spans="1:13" x14ac:dyDescent="0.35">
      <c r="A1263" t="s">
        <v>27</v>
      </c>
      <c r="B1263" t="s">
        <v>89</v>
      </c>
      <c r="C1263">
        <v>2019</v>
      </c>
      <c r="D1263" t="s">
        <v>15</v>
      </c>
      <c r="E1263" t="s">
        <v>29</v>
      </c>
      <c r="F1263" t="s">
        <v>30</v>
      </c>
      <c r="G1263">
        <v>2.4</v>
      </c>
      <c r="H1263" t="s">
        <v>18</v>
      </c>
      <c r="I1263" t="s">
        <v>19</v>
      </c>
      <c r="J1263">
        <v>100000</v>
      </c>
      <c r="K1263" t="s">
        <v>20</v>
      </c>
      <c r="L1263">
        <v>50000</v>
      </c>
      <c r="M1263" t="b">
        <v>0</v>
      </c>
    </row>
    <row r="1264" spans="1:13" x14ac:dyDescent="0.35">
      <c r="A1264" t="s">
        <v>39</v>
      </c>
      <c r="B1264" t="s">
        <v>46</v>
      </c>
      <c r="C1264">
        <v>2019</v>
      </c>
      <c r="D1264" t="s">
        <v>15</v>
      </c>
      <c r="E1264" t="s">
        <v>16</v>
      </c>
      <c r="F1264" t="s">
        <v>30</v>
      </c>
      <c r="G1264">
        <v>5.3</v>
      </c>
      <c r="H1264" t="s">
        <v>18</v>
      </c>
      <c r="I1264" t="s">
        <v>19</v>
      </c>
      <c r="J1264">
        <v>10000</v>
      </c>
      <c r="K1264" t="s">
        <v>20</v>
      </c>
      <c r="L1264">
        <v>140000</v>
      </c>
      <c r="M1264" t="b">
        <v>0</v>
      </c>
    </row>
    <row r="1265" spans="1:13" x14ac:dyDescent="0.35">
      <c r="A1265" t="s">
        <v>34</v>
      </c>
      <c r="B1265" t="s">
        <v>35</v>
      </c>
      <c r="C1265">
        <v>2019</v>
      </c>
      <c r="D1265" t="s">
        <v>44</v>
      </c>
      <c r="E1265" t="s">
        <v>23</v>
      </c>
      <c r="F1265" t="s">
        <v>17</v>
      </c>
      <c r="G1265">
        <v>4.5999999999999996</v>
      </c>
      <c r="H1265" t="s">
        <v>18</v>
      </c>
      <c r="I1265" t="s">
        <v>19</v>
      </c>
      <c r="J1265">
        <v>6000</v>
      </c>
      <c r="K1265" t="s">
        <v>45</v>
      </c>
      <c r="L1265">
        <v>267000</v>
      </c>
      <c r="M1265" t="b">
        <v>0</v>
      </c>
    </row>
    <row r="1266" spans="1:13" x14ac:dyDescent="0.35">
      <c r="A1266" t="s">
        <v>34</v>
      </c>
      <c r="B1266" t="s">
        <v>161</v>
      </c>
      <c r="C1266">
        <v>2012</v>
      </c>
      <c r="D1266" t="s">
        <v>15</v>
      </c>
      <c r="E1266" t="s">
        <v>29</v>
      </c>
      <c r="F1266" t="s">
        <v>17</v>
      </c>
      <c r="G1266">
        <v>5.7</v>
      </c>
      <c r="H1266" t="s">
        <v>18</v>
      </c>
      <c r="I1266" t="s">
        <v>19</v>
      </c>
      <c r="J1266">
        <v>67000</v>
      </c>
      <c r="K1266" t="s">
        <v>45</v>
      </c>
      <c r="L1266">
        <v>0</v>
      </c>
      <c r="M1266" t="b">
        <v>1</v>
      </c>
    </row>
    <row r="1267" spans="1:13" x14ac:dyDescent="0.35">
      <c r="A1267" t="s">
        <v>181</v>
      </c>
      <c r="B1267" t="s">
        <v>182</v>
      </c>
      <c r="C1267">
        <v>2020</v>
      </c>
      <c r="D1267" t="s">
        <v>15</v>
      </c>
      <c r="E1267" t="s">
        <v>25</v>
      </c>
      <c r="F1267" t="s">
        <v>26</v>
      </c>
      <c r="G1267">
        <v>1.2</v>
      </c>
      <c r="H1267" t="s">
        <v>18</v>
      </c>
      <c r="I1267" t="s">
        <v>19</v>
      </c>
      <c r="J1267">
        <v>15000</v>
      </c>
      <c r="K1267" t="s">
        <v>20</v>
      </c>
      <c r="L1267">
        <v>25000</v>
      </c>
      <c r="M1267" t="b">
        <v>0</v>
      </c>
    </row>
    <row r="1268" spans="1:13" x14ac:dyDescent="0.35">
      <c r="A1268" t="s">
        <v>34</v>
      </c>
      <c r="B1268" t="s">
        <v>72</v>
      </c>
      <c r="C1268">
        <v>2018</v>
      </c>
      <c r="D1268" t="s">
        <v>15</v>
      </c>
      <c r="E1268" t="s">
        <v>16</v>
      </c>
      <c r="F1268" t="s">
        <v>17</v>
      </c>
      <c r="G1268">
        <v>1.8</v>
      </c>
      <c r="H1268" t="s">
        <v>18</v>
      </c>
      <c r="I1268" t="s">
        <v>19</v>
      </c>
      <c r="J1268">
        <v>63000</v>
      </c>
      <c r="K1268" t="s">
        <v>64</v>
      </c>
      <c r="L1268">
        <v>90000</v>
      </c>
      <c r="M1268" t="b">
        <v>0</v>
      </c>
    </row>
    <row r="1269" spans="1:13" x14ac:dyDescent="0.35">
      <c r="A1269" t="s">
        <v>27</v>
      </c>
      <c r="B1269" t="s">
        <v>89</v>
      </c>
      <c r="C1269">
        <v>2016</v>
      </c>
      <c r="D1269" t="s">
        <v>15</v>
      </c>
      <c r="E1269" t="s">
        <v>23</v>
      </c>
      <c r="F1269" t="s">
        <v>26</v>
      </c>
      <c r="G1269">
        <v>2.4</v>
      </c>
      <c r="H1269" t="s">
        <v>18</v>
      </c>
      <c r="I1269" t="s">
        <v>19</v>
      </c>
      <c r="J1269">
        <v>159000</v>
      </c>
      <c r="K1269" t="s">
        <v>20</v>
      </c>
      <c r="L1269">
        <v>38000</v>
      </c>
      <c r="M1269" t="b">
        <v>0</v>
      </c>
    </row>
    <row r="1270" spans="1:13" x14ac:dyDescent="0.35">
      <c r="A1270" t="s">
        <v>219</v>
      </c>
      <c r="B1270" t="s">
        <v>220</v>
      </c>
      <c r="C1270">
        <v>2012</v>
      </c>
      <c r="D1270" t="s">
        <v>15</v>
      </c>
      <c r="E1270" t="s">
        <v>75</v>
      </c>
      <c r="F1270" t="s">
        <v>30</v>
      </c>
      <c r="G1270">
        <v>4</v>
      </c>
      <c r="H1270" t="s">
        <v>18</v>
      </c>
      <c r="I1270" t="s">
        <v>19</v>
      </c>
      <c r="J1270">
        <v>243000</v>
      </c>
      <c r="K1270" t="s">
        <v>20</v>
      </c>
      <c r="L1270">
        <v>50000</v>
      </c>
      <c r="M1270" t="b">
        <v>0</v>
      </c>
    </row>
    <row r="1271" spans="1:13" x14ac:dyDescent="0.35">
      <c r="A1271" t="s">
        <v>82</v>
      </c>
      <c r="B1271" t="s">
        <v>105</v>
      </c>
      <c r="C1271">
        <v>2015</v>
      </c>
      <c r="D1271" t="s">
        <v>15</v>
      </c>
      <c r="E1271" t="s">
        <v>23</v>
      </c>
      <c r="F1271" t="s">
        <v>26</v>
      </c>
      <c r="G1271">
        <v>2.4</v>
      </c>
      <c r="H1271" t="s">
        <v>18</v>
      </c>
      <c r="I1271" t="s">
        <v>68</v>
      </c>
      <c r="J1271">
        <v>104000</v>
      </c>
      <c r="K1271" t="s">
        <v>20</v>
      </c>
      <c r="L1271">
        <v>25000</v>
      </c>
      <c r="M1271" t="b">
        <v>0</v>
      </c>
    </row>
    <row r="1272" spans="1:13" x14ac:dyDescent="0.35">
      <c r="A1272" t="s">
        <v>27</v>
      </c>
      <c r="B1272" t="s">
        <v>28</v>
      </c>
      <c r="C1272">
        <v>2019</v>
      </c>
      <c r="D1272" t="s">
        <v>15</v>
      </c>
      <c r="E1272" t="s">
        <v>23</v>
      </c>
      <c r="F1272" t="s">
        <v>26</v>
      </c>
      <c r="G1272">
        <v>1.6</v>
      </c>
      <c r="H1272" t="s">
        <v>18</v>
      </c>
      <c r="I1272" t="s">
        <v>19</v>
      </c>
      <c r="J1272">
        <v>75392</v>
      </c>
      <c r="K1272" t="s">
        <v>20</v>
      </c>
      <c r="L1272">
        <v>52500</v>
      </c>
      <c r="M1272" t="b">
        <v>0</v>
      </c>
    </row>
    <row r="1273" spans="1:13" x14ac:dyDescent="0.35">
      <c r="A1273" t="s">
        <v>27</v>
      </c>
      <c r="B1273" t="s">
        <v>28</v>
      </c>
      <c r="C1273">
        <v>2019</v>
      </c>
      <c r="D1273" t="s">
        <v>15</v>
      </c>
      <c r="E1273" t="s">
        <v>23</v>
      </c>
      <c r="F1273" t="s">
        <v>26</v>
      </c>
      <c r="G1273">
        <v>2</v>
      </c>
      <c r="H1273" t="s">
        <v>18</v>
      </c>
      <c r="I1273" t="s">
        <v>19</v>
      </c>
      <c r="J1273">
        <v>18197</v>
      </c>
      <c r="K1273" t="s">
        <v>20</v>
      </c>
      <c r="L1273">
        <v>53000</v>
      </c>
      <c r="M1273" t="b">
        <v>0</v>
      </c>
    </row>
    <row r="1274" spans="1:13" x14ac:dyDescent="0.35">
      <c r="A1274" t="s">
        <v>27</v>
      </c>
      <c r="B1274" t="s">
        <v>28</v>
      </c>
      <c r="C1274">
        <v>2019</v>
      </c>
      <c r="D1274" t="s">
        <v>15</v>
      </c>
      <c r="E1274" t="s">
        <v>25</v>
      </c>
      <c r="F1274" t="s">
        <v>26</v>
      </c>
      <c r="G1274">
        <v>2</v>
      </c>
      <c r="H1274" t="s">
        <v>18</v>
      </c>
      <c r="I1274" t="s">
        <v>19</v>
      </c>
      <c r="J1274">
        <v>22999</v>
      </c>
      <c r="K1274" t="s">
        <v>20</v>
      </c>
      <c r="L1274">
        <v>53000</v>
      </c>
      <c r="M1274" t="b">
        <v>0</v>
      </c>
    </row>
    <row r="1275" spans="1:13" x14ac:dyDescent="0.35">
      <c r="A1275" t="s">
        <v>73</v>
      </c>
      <c r="B1275">
        <v>6</v>
      </c>
      <c r="C1275">
        <v>2015</v>
      </c>
      <c r="D1275" t="s">
        <v>44</v>
      </c>
      <c r="E1275" t="s">
        <v>102</v>
      </c>
      <c r="F1275" t="s">
        <v>26</v>
      </c>
      <c r="G1275">
        <v>2</v>
      </c>
      <c r="H1275" t="s">
        <v>18</v>
      </c>
      <c r="I1275" t="s">
        <v>19</v>
      </c>
      <c r="J1275">
        <v>82914</v>
      </c>
      <c r="K1275" t="s">
        <v>20</v>
      </c>
      <c r="L1275">
        <v>53000</v>
      </c>
      <c r="M1275" t="b">
        <v>0</v>
      </c>
    </row>
    <row r="1276" spans="1:13" x14ac:dyDescent="0.35">
      <c r="A1276" t="s">
        <v>34</v>
      </c>
      <c r="B1276" t="s">
        <v>43</v>
      </c>
      <c r="C1276">
        <v>2017</v>
      </c>
      <c r="D1276" t="s">
        <v>15</v>
      </c>
      <c r="E1276" t="s">
        <v>23</v>
      </c>
      <c r="F1276" t="s">
        <v>30</v>
      </c>
      <c r="G1276">
        <v>2.4</v>
      </c>
      <c r="H1276" t="s">
        <v>18</v>
      </c>
      <c r="I1276" t="s">
        <v>19</v>
      </c>
      <c r="J1276">
        <v>190000</v>
      </c>
      <c r="K1276" t="s">
        <v>20</v>
      </c>
      <c r="L1276">
        <v>54000</v>
      </c>
      <c r="M1276" t="b">
        <v>0</v>
      </c>
    </row>
    <row r="1277" spans="1:13" x14ac:dyDescent="0.35">
      <c r="A1277" t="s">
        <v>174</v>
      </c>
      <c r="B1277" t="s">
        <v>204</v>
      </c>
      <c r="C1277">
        <v>2014</v>
      </c>
      <c r="D1277" t="s">
        <v>15</v>
      </c>
      <c r="E1277" t="s">
        <v>16</v>
      </c>
      <c r="F1277" t="s">
        <v>26</v>
      </c>
      <c r="G1277">
        <v>2</v>
      </c>
      <c r="H1277" t="s">
        <v>18</v>
      </c>
      <c r="I1277" t="s">
        <v>19</v>
      </c>
      <c r="J1277">
        <v>150000</v>
      </c>
      <c r="K1277" t="s">
        <v>211</v>
      </c>
      <c r="L1277">
        <v>57000</v>
      </c>
      <c r="M1277" t="b">
        <v>0</v>
      </c>
    </row>
    <row r="1278" spans="1:13" x14ac:dyDescent="0.35">
      <c r="A1278" t="s">
        <v>39</v>
      </c>
      <c r="B1278" t="s">
        <v>40</v>
      </c>
      <c r="C1278">
        <v>2016</v>
      </c>
      <c r="D1278" t="s">
        <v>15</v>
      </c>
      <c r="E1278" t="s">
        <v>25</v>
      </c>
      <c r="F1278" t="s">
        <v>26</v>
      </c>
      <c r="G1278">
        <v>3.6</v>
      </c>
      <c r="H1278" t="s">
        <v>18</v>
      </c>
      <c r="I1278" t="s">
        <v>19</v>
      </c>
      <c r="J1278">
        <v>118000</v>
      </c>
      <c r="K1278" t="s">
        <v>20</v>
      </c>
      <c r="L1278">
        <v>48000</v>
      </c>
      <c r="M1278" t="b">
        <v>0</v>
      </c>
    </row>
    <row r="1279" spans="1:13" x14ac:dyDescent="0.35">
      <c r="A1279" t="s">
        <v>27</v>
      </c>
      <c r="B1279" t="s">
        <v>88</v>
      </c>
      <c r="C1279">
        <v>2018</v>
      </c>
      <c r="D1279" t="s">
        <v>15</v>
      </c>
      <c r="E1279" t="s">
        <v>23</v>
      </c>
      <c r="F1279" t="s">
        <v>26</v>
      </c>
      <c r="G1279">
        <v>1.4</v>
      </c>
      <c r="H1279" t="s">
        <v>18</v>
      </c>
      <c r="I1279" t="s">
        <v>19</v>
      </c>
      <c r="J1279">
        <v>137175</v>
      </c>
      <c r="K1279" t="s">
        <v>20</v>
      </c>
      <c r="L1279">
        <v>32000</v>
      </c>
      <c r="M1279" t="b">
        <v>0</v>
      </c>
    </row>
    <row r="1280" spans="1:13" x14ac:dyDescent="0.35">
      <c r="A1280" t="s">
        <v>73</v>
      </c>
      <c r="B1280" t="s">
        <v>74</v>
      </c>
      <c r="C1280">
        <v>2020</v>
      </c>
      <c r="D1280" t="s">
        <v>15</v>
      </c>
      <c r="E1280" t="s">
        <v>33</v>
      </c>
      <c r="F1280" t="s">
        <v>17</v>
      </c>
      <c r="G1280">
        <v>2.5</v>
      </c>
      <c r="H1280" t="s">
        <v>18</v>
      </c>
      <c r="I1280" t="s">
        <v>19</v>
      </c>
      <c r="J1280">
        <v>22000</v>
      </c>
      <c r="K1280" t="s">
        <v>59</v>
      </c>
      <c r="L1280">
        <v>143000</v>
      </c>
      <c r="M1280" t="b">
        <v>0</v>
      </c>
    </row>
    <row r="1281" spans="1:13" x14ac:dyDescent="0.35">
      <c r="A1281" t="s">
        <v>27</v>
      </c>
      <c r="B1281" t="s">
        <v>88</v>
      </c>
      <c r="C1281">
        <v>2017</v>
      </c>
      <c r="D1281" t="s">
        <v>15</v>
      </c>
      <c r="E1281" t="s">
        <v>23</v>
      </c>
      <c r="F1281" t="s">
        <v>26</v>
      </c>
      <c r="G1281">
        <v>1.4</v>
      </c>
      <c r="H1281" t="s">
        <v>18</v>
      </c>
      <c r="I1281" t="s">
        <v>19</v>
      </c>
      <c r="J1281">
        <v>168000</v>
      </c>
      <c r="K1281" t="s">
        <v>42</v>
      </c>
      <c r="L1281">
        <v>29000</v>
      </c>
      <c r="M1281" t="b">
        <v>0</v>
      </c>
    </row>
    <row r="1282" spans="1:13" x14ac:dyDescent="0.35">
      <c r="A1282" t="s">
        <v>174</v>
      </c>
      <c r="B1282" t="s">
        <v>175</v>
      </c>
      <c r="C1282">
        <v>2016</v>
      </c>
      <c r="D1282" t="s">
        <v>15</v>
      </c>
      <c r="E1282" t="s">
        <v>38</v>
      </c>
      <c r="F1282" t="s">
        <v>17</v>
      </c>
      <c r="G1282">
        <v>2</v>
      </c>
      <c r="H1282" t="s">
        <v>18</v>
      </c>
      <c r="I1282" t="s">
        <v>19</v>
      </c>
      <c r="J1282">
        <v>134000</v>
      </c>
      <c r="K1282" t="s">
        <v>45</v>
      </c>
      <c r="L1282">
        <v>150000</v>
      </c>
      <c r="M1282" t="b">
        <v>0</v>
      </c>
    </row>
    <row r="1283" spans="1:13" x14ac:dyDescent="0.35">
      <c r="A1283" t="s">
        <v>21</v>
      </c>
      <c r="B1283" t="s">
        <v>67</v>
      </c>
      <c r="C1283">
        <v>2016</v>
      </c>
      <c r="D1283" t="s">
        <v>15</v>
      </c>
      <c r="E1283" t="s">
        <v>23</v>
      </c>
      <c r="F1283" t="s">
        <v>26</v>
      </c>
      <c r="G1283">
        <v>2.5</v>
      </c>
      <c r="H1283" t="s">
        <v>18</v>
      </c>
      <c r="I1283" t="s">
        <v>19</v>
      </c>
      <c r="J1283">
        <v>89000</v>
      </c>
      <c r="K1283" t="s">
        <v>45</v>
      </c>
      <c r="L1283">
        <v>57000</v>
      </c>
      <c r="M1283" t="b">
        <v>0</v>
      </c>
    </row>
    <row r="1284" spans="1:13" x14ac:dyDescent="0.35">
      <c r="A1284" t="s">
        <v>48</v>
      </c>
      <c r="B1284" t="s">
        <v>50</v>
      </c>
      <c r="C1284">
        <v>2017</v>
      </c>
      <c r="D1284" t="s">
        <v>47</v>
      </c>
      <c r="E1284" t="s">
        <v>23</v>
      </c>
      <c r="F1284" t="s">
        <v>17</v>
      </c>
      <c r="G1284">
        <v>2</v>
      </c>
      <c r="H1284" t="s">
        <v>18</v>
      </c>
      <c r="I1284" t="s">
        <v>19</v>
      </c>
      <c r="J1284">
        <v>65000</v>
      </c>
      <c r="K1284" t="s">
        <v>45</v>
      </c>
      <c r="L1284">
        <v>163000</v>
      </c>
      <c r="M1284" t="b">
        <v>0</v>
      </c>
    </row>
    <row r="1285" spans="1:13" x14ac:dyDescent="0.35">
      <c r="A1285" t="s">
        <v>27</v>
      </c>
      <c r="B1285" t="s">
        <v>28</v>
      </c>
      <c r="C1285">
        <v>2014</v>
      </c>
      <c r="D1285" t="s">
        <v>15</v>
      </c>
      <c r="E1285" t="s">
        <v>16</v>
      </c>
      <c r="F1285" t="s">
        <v>17</v>
      </c>
      <c r="G1285">
        <v>2</v>
      </c>
      <c r="H1285" t="s">
        <v>18</v>
      </c>
      <c r="I1285" t="s">
        <v>19</v>
      </c>
      <c r="J1285">
        <v>288051</v>
      </c>
      <c r="K1285" t="s">
        <v>20</v>
      </c>
      <c r="L1285">
        <v>28000</v>
      </c>
      <c r="M1285" t="b">
        <v>0</v>
      </c>
    </row>
    <row r="1286" spans="1:13" x14ac:dyDescent="0.35">
      <c r="A1286" t="s">
        <v>48</v>
      </c>
      <c r="B1286" t="s">
        <v>149</v>
      </c>
      <c r="C1286">
        <v>2019</v>
      </c>
      <c r="D1286" t="s">
        <v>44</v>
      </c>
      <c r="E1286" t="s">
        <v>16</v>
      </c>
      <c r="F1286" t="s">
        <v>17</v>
      </c>
      <c r="G1286">
        <v>2</v>
      </c>
      <c r="H1286" t="s">
        <v>18</v>
      </c>
      <c r="I1286" t="s">
        <v>19</v>
      </c>
      <c r="J1286">
        <v>14000</v>
      </c>
      <c r="K1286" t="s">
        <v>45</v>
      </c>
      <c r="L1286">
        <v>195000</v>
      </c>
      <c r="M1286" t="b">
        <v>0</v>
      </c>
    </row>
    <row r="1287" spans="1:13" x14ac:dyDescent="0.35">
      <c r="A1287" t="s">
        <v>21</v>
      </c>
      <c r="B1287" t="s">
        <v>24</v>
      </c>
      <c r="C1287">
        <v>2019</v>
      </c>
      <c r="D1287" t="s">
        <v>15</v>
      </c>
      <c r="E1287" t="s">
        <v>25</v>
      </c>
      <c r="F1287" t="s">
        <v>26</v>
      </c>
      <c r="G1287">
        <v>1.5</v>
      </c>
      <c r="H1287" t="s">
        <v>18</v>
      </c>
      <c r="I1287" t="s">
        <v>19</v>
      </c>
      <c r="J1287">
        <v>98000</v>
      </c>
      <c r="K1287" t="s">
        <v>54</v>
      </c>
      <c r="L1287">
        <v>27500</v>
      </c>
      <c r="M1287" t="b">
        <v>0</v>
      </c>
    </row>
    <row r="1288" spans="1:13" x14ac:dyDescent="0.35">
      <c r="A1288" t="s">
        <v>27</v>
      </c>
      <c r="B1288" t="s">
        <v>88</v>
      </c>
      <c r="C1288">
        <v>2018</v>
      </c>
      <c r="D1288" t="s">
        <v>15</v>
      </c>
      <c r="E1288" t="s">
        <v>25</v>
      </c>
      <c r="F1288" t="s">
        <v>26</v>
      </c>
      <c r="G1288">
        <v>1.4</v>
      </c>
      <c r="H1288" t="s">
        <v>18</v>
      </c>
      <c r="I1288" t="s">
        <v>19</v>
      </c>
      <c r="J1288">
        <v>69000</v>
      </c>
      <c r="K1288" t="s">
        <v>20</v>
      </c>
      <c r="L1288">
        <v>35000</v>
      </c>
      <c r="M1288" t="b">
        <v>0</v>
      </c>
    </row>
    <row r="1289" spans="1:13" x14ac:dyDescent="0.35">
      <c r="A1289" t="s">
        <v>34</v>
      </c>
      <c r="B1289" t="s">
        <v>123</v>
      </c>
      <c r="C1289">
        <v>2014</v>
      </c>
      <c r="D1289" t="s">
        <v>15</v>
      </c>
      <c r="E1289" t="s">
        <v>23</v>
      </c>
      <c r="F1289" t="s">
        <v>17</v>
      </c>
      <c r="G1289">
        <v>2.7</v>
      </c>
      <c r="H1289" t="s">
        <v>18</v>
      </c>
      <c r="I1289" t="s">
        <v>68</v>
      </c>
      <c r="J1289">
        <v>221000</v>
      </c>
      <c r="K1289" t="s">
        <v>20</v>
      </c>
      <c r="L1289">
        <v>70000</v>
      </c>
      <c r="M1289" t="b">
        <v>0</v>
      </c>
    </row>
    <row r="1290" spans="1:13" x14ac:dyDescent="0.35">
      <c r="A1290" t="s">
        <v>36</v>
      </c>
      <c r="B1290" t="s">
        <v>297</v>
      </c>
      <c r="C1290">
        <v>2005</v>
      </c>
      <c r="D1290" t="s">
        <v>15</v>
      </c>
      <c r="E1290" t="s">
        <v>75</v>
      </c>
      <c r="F1290" t="s">
        <v>30</v>
      </c>
      <c r="G1290">
        <v>5.3</v>
      </c>
      <c r="H1290" t="s">
        <v>18</v>
      </c>
      <c r="I1290" t="s">
        <v>19</v>
      </c>
      <c r="J1290">
        <v>84000</v>
      </c>
      <c r="K1290" t="s">
        <v>45</v>
      </c>
      <c r="L1290">
        <v>22000</v>
      </c>
      <c r="M1290" t="b">
        <v>0</v>
      </c>
    </row>
    <row r="1291" spans="1:13" x14ac:dyDescent="0.35">
      <c r="A1291" t="s">
        <v>181</v>
      </c>
      <c r="B1291" t="s">
        <v>199</v>
      </c>
      <c r="C1291">
        <v>2018</v>
      </c>
      <c r="D1291" t="s">
        <v>15</v>
      </c>
      <c r="E1291" t="s">
        <v>23</v>
      </c>
      <c r="F1291" t="s">
        <v>17</v>
      </c>
      <c r="G1291">
        <v>3.8</v>
      </c>
      <c r="H1291" t="s">
        <v>18</v>
      </c>
      <c r="I1291" t="s">
        <v>19</v>
      </c>
      <c r="J1291">
        <v>60000</v>
      </c>
      <c r="K1291" t="s">
        <v>42</v>
      </c>
      <c r="L1291">
        <v>85000</v>
      </c>
      <c r="M1291" t="b">
        <v>0</v>
      </c>
    </row>
    <row r="1292" spans="1:13" x14ac:dyDescent="0.35">
      <c r="A1292" t="s">
        <v>62</v>
      </c>
      <c r="B1292" t="s">
        <v>63</v>
      </c>
      <c r="C1292">
        <v>2016</v>
      </c>
      <c r="D1292" t="s">
        <v>15</v>
      </c>
      <c r="E1292" t="s">
        <v>23</v>
      </c>
      <c r="F1292" t="s">
        <v>17</v>
      </c>
      <c r="G1292">
        <v>3</v>
      </c>
      <c r="H1292" t="s">
        <v>18</v>
      </c>
      <c r="I1292" t="s">
        <v>19</v>
      </c>
      <c r="J1292">
        <v>100000</v>
      </c>
      <c r="K1292" t="s">
        <v>45</v>
      </c>
      <c r="L1292">
        <v>135000</v>
      </c>
      <c r="M1292" t="b">
        <v>0</v>
      </c>
    </row>
    <row r="1293" spans="1:13" x14ac:dyDescent="0.35">
      <c r="A1293" t="s">
        <v>76</v>
      </c>
      <c r="B1293" t="s">
        <v>147</v>
      </c>
      <c r="C1293">
        <v>2020</v>
      </c>
      <c r="D1293" t="s">
        <v>44</v>
      </c>
      <c r="E1293" t="s">
        <v>29</v>
      </c>
      <c r="F1293" t="s">
        <v>17</v>
      </c>
      <c r="G1293">
        <v>5</v>
      </c>
      <c r="H1293" t="s">
        <v>18</v>
      </c>
      <c r="I1293" t="s">
        <v>19</v>
      </c>
      <c r="J1293">
        <v>2061</v>
      </c>
      <c r="K1293" t="s">
        <v>59</v>
      </c>
      <c r="L1293">
        <v>155000</v>
      </c>
      <c r="M1293" t="b">
        <v>0</v>
      </c>
    </row>
    <row r="1294" spans="1:13" x14ac:dyDescent="0.35">
      <c r="A1294" t="s">
        <v>185</v>
      </c>
      <c r="B1294" t="s">
        <v>277</v>
      </c>
      <c r="C1294">
        <v>2014</v>
      </c>
      <c r="D1294" t="s">
        <v>15</v>
      </c>
      <c r="E1294" t="s">
        <v>23</v>
      </c>
      <c r="F1294" t="s">
        <v>26</v>
      </c>
      <c r="G1294">
        <v>2.5</v>
      </c>
      <c r="H1294" t="s">
        <v>56</v>
      </c>
      <c r="I1294" t="s">
        <v>68</v>
      </c>
      <c r="J1294">
        <v>125000</v>
      </c>
      <c r="K1294" t="s">
        <v>253</v>
      </c>
      <c r="L1294">
        <v>45000</v>
      </c>
      <c r="M1294" t="b">
        <v>0</v>
      </c>
    </row>
    <row r="1295" spans="1:13" x14ac:dyDescent="0.35">
      <c r="A1295" t="s">
        <v>62</v>
      </c>
      <c r="B1295" t="s">
        <v>63</v>
      </c>
      <c r="C1295">
        <v>2016</v>
      </c>
      <c r="D1295" t="s">
        <v>47</v>
      </c>
      <c r="E1295" t="s">
        <v>16</v>
      </c>
      <c r="F1295" t="s">
        <v>17</v>
      </c>
      <c r="G1295">
        <v>4.3</v>
      </c>
      <c r="H1295" t="s">
        <v>18</v>
      </c>
      <c r="I1295" t="s">
        <v>19</v>
      </c>
      <c r="J1295">
        <v>87000</v>
      </c>
      <c r="K1295" t="s">
        <v>155</v>
      </c>
      <c r="L1295">
        <v>167000</v>
      </c>
      <c r="M1295" t="b">
        <v>0</v>
      </c>
    </row>
    <row r="1296" spans="1:13" x14ac:dyDescent="0.35">
      <c r="A1296" t="s">
        <v>34</v>
      </c>
      <c r="B1296" t="s">
        <v>123</v>
      </c>
      <c r="C1296">
        <v>2006</v>
      </c>
      <c r="D1296" t="s">
        <v>15</v>
      </c>
      <c r="E1296" t="s">
        <v>23</v>
      </c>
      <c r="F1296" t="s">
        <v>17</v>
      </c>
      <c r="G1296">
        <v>2.7</v>
      </c>
      <c r="H1296" t="s">
        <v>56</v>
      </c>
      <c r="I1296" t="s">
        <v>68</v>
      </c>
      <c r="J1296">
        <v>300000</v>
      </c>
      <c r="K1296" t="s">
        <v>54</v>
      </c>
      <c r="L1296">
        <v>0</v>
      </c>
      <c r="M1296" t="b">
        <v>1</v>
      </c>
    </row>
    <row r="1297" spans="1:13" x14ac:dyDescent="0.35">
      <c r="A1297" t="s">
        <v>95</v>
      </c>
      <c r="B1297" t="s">
        <v>271</v>
      </c>
      <c r="C1297">
        <v>2021</v>
      </c>
      <c r="D1297" t="s">
        <v>44</v>
      </c>
      <c r="E1297" t="s">
        <v>16</v>
      </c>
      <c r="F1297" t="s">
        <v>30</v>
      </c>
      <c r="G1297">
        <v>2</v>
      </c>
      <c r="H1297" t="s">
        <v>18</v>
      </c>
      <c r="I1297" t="s">
        <v>19</v>
      </c>
      <c r="J1297">
        <v>100</v>
      </c>
      <c r="K1297" t="s">
        <v>42</v>
      </c>
      <c r="L1297">
        <v>179000</v>
      </c>
      <c r="M1297" t="b">
        <v>0</v>
      </c>
    </row>
    <row r="1298" spans="1:13" x14ac:dyDescent="0.35">
      <c r="A1298" t="s">
        <v>76</v>
      </c>
      <c r="B1298" t="s">
        <v>112</v>
      </c>
      <c r="C1298">
        <v>2015</v>
      </c>
      <c r="D1298" t="s">
        <v>15</v>
      </c>
      <c r="E1298" t="s">
        <v>23</v>
      </c>
      <c r="F1298" t="s">
        <v>17</v>
      </c>
      <c r="G1298">
        <v>3.5</v>
      </c>
      <c r="H1298" t="s">
        <v>18</v>
      </c>
      <c r="I1298" t="s">
        <v>19</v>
      </c>
      <c r="J1298">
        <v>214</v>
      </c>
      <c r="K1298" t="s">
        <v>111</v>
      </c>
      <c r="L1298">
        <v>0</v>
      </c>
      <c r="M1298" t="b">
        <v>1</v>
      </c>
    </row>
    <row r="1299" spans="1:13" x14ac:dyDescent="0.35">
      <c r="A1299" t="s">
        <v>27</v>
      </c>
      <c r="B1299" t="s">
        <v>89</v>
      </c>
      <c r="C1299">
        <v>2017</v>
      </c>
      <c r="D1299" t="s">
        <v>15</v>
      </c>
      <c r="E1299" t="s">
        <v>25</v>
      </c>
      <c r="F1299" t="s">
        <v>26</v>
      </c>
      <c r="G1299">
        <v>2.4</v>
      </c>
      <c r="H1299" t="s">
        <v>18</v>
      </c>
      <c r="I1299" t="s">
        <v>19</v>
      </c>
      <c r="J1299">
        <v>61184</v>
      </c>
      <c r="K1299" t="s">
        <v>20</v>
      </c>
      <c r="L1299">
        <v>54000</v>
      </c>
      <c r="M1299" t="b">
        <v>0</v>
      </c>
    </row>
    <row r="1300" spans="1:13" x14ac:dyDescent="0.35">
      <c r="A1300" t="s">
        <v>34</v>
      </c>
      <c r="B1300" t="s">
        <v>43</v>
      </c>
      <c r="C1300">
        <v>2016</v>
      </c>
      <c r="D1300" t="s">
        <v>15</v>
      </c>
      <c r="E1300" t="s">
        <v>25</v>
      </c>
      <c r="F1300" t="s">
        <v>26</v>
      </c>
      <c r="G1300">
        <v>2.5</v>
      </c>
      <c r="H1300" t="s">
        <v>18</v>
      </c>
      <c r="I1300" t="s">
        <v>19</v>
      </c>
      <c r="J1300">
        <v>183541</v>
      </c>
      <c r="K1300" t="s">
        <v>20</v>
      </c>
      <c r="L1300">
        <v>53000</v>
      </c>
      <c r="M1300" t="b">
        <v>0</v>
      </c>
    </row>
    <row r="1301" spans="1:13" x14ac:dyDescent="0.35">
      <c r="A1301" t="s">
        <v>39</v>
      </c>
      <c r="B1301" t="s">
        <v>40</v>
      </c>
      <c r="C1301">
        <v>2017</v>
      </c>
      <c r="D1301" t="s">
        <v>15</v>
      </c>
      <c r="E1301" t="s">
        <v>33</v>
      </c>
      <c r="F1301" t="s">
        <v>30</v>
      </c>
      <c r="G1301">
        <v>3.6</v>
      </c>
      <c r="H1301" t="s">
        <v>18</v>
      </c>
      <c r="I1301" t="s">
        <v>19</v>
      </c>
      <c r="J1301">
        <v>122102</v>
      </c>
      <c r="K1301" t="s">
        <v>20</v>
      </c>
      <c r="L1301">
        <v>53500</v>
      </c>
      <c r="M1301" t="b">
        <v>0</v>
      </c>
    </row>
    <row r="1302" spans="1:13" x14ac:dyDescent="0.35">
      <c r="A1302" t="s">
        <v>34</v>
      </c>
      <c r="B1302" t="s">
        <v>43</v>
      </c>
      <c r="C1302">
        <v>2016</v>
      </c>
      <c r="D1302" t="s">
        <v>15</v>
      </c>
      <c r="E1302" t="s">
        <v>94</v>
      </c>
      <c r="F1302" t="s">
        <v>26</v>
      </c>
      <c r="G1302">
        <v>2.5</v>
      </c>
      <c r="H1302" t="s">
        <v>18</v>
      </c>
      <c r="I1302" t="s">
        <v>19</v>
      </c>
      <c r="J1302">
        <v>136111</v>
      </c>
      <c r="K1302" t="s">
        <v>20</v>
      </c>
      <c r="L1302">
        <v>53500</v>
      </c>
      <c r="M1302" t="b">
        <v>0</v>
      </c>
    </row>
    <row r="1303" spans="1:13" x14ac:dyDescent="0.35">
      <c r="A1303" t="s">
        <v>34</v>
      </c>
      <c r="B1303" t="s">
        <v>145</v>
      </c>
      <c r="C1303">
        <v>2018</v>
      </c>
      <c r="D1303" t="s">
        <v>15</v>
      </c>
      <c r="E1303" t="s">
        <v>29</v>
      </c>
      <c r="F1303" t="s">
        <v>30</v>
      </c>
      <c r="G1303">
        <v>2</v>
      </c>
      <c r="H1303" t="s">
        <v>18</v>
      </c>
      <c r="I1303" t="s">
        <v>19</v>
      </c>
      <c r="J1303">
        <v>99000</v>
      </c>
      <c r="K1303" t="s">
        <v>42</v>
      </c>
      <c r="L1303">
        <v>64000</v>
      </c>
      <c r="M1303" t="b">
        <v>0</v>
      </c>
    </row>
    <row r="1304" spans="1:13" x14ac:dyDescent="0.35">
      <c r="A1304" t="s">
        <v>82</v>
      </c>
      <c r="B1304" t="s">
        <v>142</v>
      </c>
      <c r="C1304">
        <v>2018</v>
      </c>
      <c r="D1304" t="s">
        <v>15</v>
      </c>
      <c r="E1304" t="s">
        <v>25</v>
      </c>
      <c r="F1304" t="s">
        <v>30</v>
      </c>
      <c r="G1304">
        <v>1.6</v>
      </c>
      <c r="H1304" t="s">
        <v>18</v>
      </c>
      <c r="I1304" t="s">
        <v>19</v>
      </c>
      <c r="J1304">
        <v>161000</v>
      </c>
      <c r="K1304" t="s">
        <v>20</v>
      </c>
      <c r="L1304">
        <v>33000</v>
      </c>
      <c r="M1304" t="b">
        <v>0</v>
      </c>
    </row>
    <row r="1305" spans="1:13" x14ac:dyDescent="0.35">
      <c r="A1305" t="s">
        <v>34</v>
      </c>
      <c r="B1305" t="s">
        <v>43</v>
      </c>
      <c r="C1305">
        <v>2008</v>
      </c>
      <c r="D1305" t="s">
        <v>15</v>
      </c>
      <c r="E1305" t="s">
        <v>23</v>
      </c>
      <c r="F1305" t="s">
        <v>26</v>
      </c>
      <c r="G1305">
        <v>2.4</v>
      </c>
      <c r="H1305" t="s">
        <v>18</v>
      </c>
      <c r="I1305" t="s">
        <v>68</v>
      </c>
      <c r="J1305">
        <v>388000</v>
      </c>
      <c r="K1305" t="s">
        <v>228</v>
      </c>
      <c r="L1305">
        <v>17000</v>
      </c>
      <c r="M1305" t="b">
        <v>0</v>
      </c>
    </row>
    <row r="1306" spans="1:13" x14ac:dyDescent="0.35">
      <c r="A1306" t="s">
        <v>27</v>
      </c>
      <c r="B1306" t="s">
        <v>28</v>
      </c>
      <c r="C1306">
        <v>2015</v>
      </c>
      <c r="D1306" t="s">
        <v>15</v>
      </c>
      <c r="E1306" t="s">
        <v>102</v>
      </c>
      <c r="F1306" t="s">
        <v>26</v>
      </c>
      <c r="G1306">
        <v>1.6</v>
      </c>
      <c r="H1306" t="s">
        <v>18</v>
      </c>
      <c r="I1306" t="s">
        <v>19</v>
      </c>
      <c r="J1306">
        <v>227000</v>
      </c>
      <c r="K1306" t="s">
        <v>138</v>
      </c>
      <c r="L1306">
        <v>28000</v>
      </c>
      <c r="M1306" t="b">
        <v>0</v>
      </c>
    </row>
    <row r="1307" spans="1:13" x14ac:dyDescent="0.35">
      <c r="A1307" t="s">
        <v>82</v>
      </c>
      <c r="B1307" t="s">
        <v>298</v>
      </c>
      <c r="C1307">
        <v>2021</v>
      </c>
      <c r="D1307" t="s">
        <v>15</v>
      </c>
      <c r="E1307" t="s">
        <v>25</v>
      </c>
      <c r="F1307" t="s">
        <v>26</v>
      </c>
      <c r="G1307">
        <v>2</v>
      </c>
      <c r="H1307" t="s">
        <v>18</v>
      </c>
      <c r="I1307" t="s">
        <v>19</v>
      </c>
      <c r="J1307">
        <v>61804</v>
      </c>
      <c r="K1307" t="s">
        <v>253</v>
      </c>
      <c r="L1307">
        <v>1630</v>
      </c>
      <c r="M1307" t="b">
        <v>0</v>
      </c>
    </row>
    <row r="1308" spans="1:13" x14ac:dyDescent="0.35">
      <c r="A1308" t="s">
        <v>31</v>
      </c>
      <c r="B1308" t="s">
        <v>299</v>
      </c>
      <c r="C1308">
        <v>2021</v>
      </c>
      <c r="D1308" t="s">
        <v>15</v>
      </c>
      <c r="E1308" t="s">
        <v>16</v>
      </c>
      <c r="F1308" t="s">
        <v>26</v>
      </c>
      <c r="G1308">
        <v>1.8</v>
      </c>
      <c r="H1308" t="s">
        <v>18</v>
      </c>
      <c r="I1308" t="s">
        <v>19</v>
      </c>
      <c r="J1308">
        <v>6000</v>
      </c>
      <c r="K1308" t="s">
        <v>20</v>
      </c>
      <c r="L1308">
        <v>60000</v>
      </c>
      <c r="M1308" t="b">
        <v>0</v>
      </c>
    </row>
    <row r="1309" spans="1:13" x14ac:dyDescent="0.35">
      <c r="A1309" t="s">
        <v>34</v>
      </c>
      <c r="B1309" t="s">
        <v>123</v>
      </c>
      <c r="C1309">
        <v>2016</v>
      </c>
      <c r="D1309" t="s">
        <v>15</v>
      </c>
      <c r="E1309" t="s">
        <v>23</v>
      </c>
      <c r="F1309" t="s">
        <v>26</v>
      </c>
      <c r="G1309">
        <v>2.7</v>
      </c>
      <c r="H1309" t="s">
        <v>18</v>
      </c>
      <c r="I1309" t="s">
        <v>68</v>
      </c>
      <c r="J1309">
        <v>155000</v>
      </c>
      <c r="K1309" t="s">
        <v>20</v>
      </c>
      <c r="L1309">
        <v>61000</v>
      </c>
      <c r="M1309" t="b">
        <v>0</v>
      </c>
    </row>
    <row r="1310" spans="1:13" x14ac:dyDescent="0.35">
      <c r="A1310" t="s">
        <v>34</v>
      </c>
      <c r="B1310" t="s">
        <v>123</v>
      </c>
      <c r="C1310">
        <v>2018</v>
      </c>
      <c r="D1310" t="s">
        <v>15</v>
      </c>
      <c r="E1310" t="s">
        <v>23</v>
      </c>
      <c r="F1310" t="s">
        <v>17</v>
      </c>
      <c r="G1310">
        <v>2.7</v>
      </c>
      <c r="H1310" t="s">
        <v>18</v>
      </c>
      <c r="I1310" t="s">
        <v>68</v>
      </c>
      <c r="J1310">
        <v>175000</v>
      </c>
      <c r="K1310" t="s">
        <v>20</v>
      </c>
      <c r="L1310">
        <v>63000</v>
      </c>
      <c r="M1310" t="b">
        <v>0</v>
      </c>
    </row>
    <row r="1311" spans="1:13" x14ac:dyDescent="0.35">
      <c r="A1311" t="s">
        <v>76</v>
      </c>
      <c r="B1311" t="s">
        <v>235</v>
      </c>
      <c r="C1311">
        <v>2014</v>
      </c>
      <c r="D1311" t="s">
        <v>15</v>
      </c>
      <c r="E1311" t="s">
        <v>29</v>
      </c>
      <c r="F1311" t="s">
        <v>30</v>
      </c>
      <c r="G1311">
        <v>2.5</v>
      </c>
      <c r="H1311" t="s">
        <v>18</v>
      </c>
      <c r="I1311" t="s">
        <v>19</v>
      </c>
      <c r="J1311">
        <v>200000</v>
      </c>
      <c r="K1311" t="s">
        <v>20</v>
      </c>
      <c r="L1311">
        <v>0</v>
      </c>
      <c r="M1311" t="b">
        <v>1</v>
      </c>
    </row>
    <row r="1312" spans="1:13" x14ac:dyDescent="0.35">
      <c r="A1312" t="s">
        <v>34</v>
      </c>
      <c r="B1312" t="s">
        <v>123</v>
      </c>
      <c r="C1312">
        <v>2018</v>
      </c>
      <c r="D1312" t="s">
        <v>15</v>
      </c>
      <c r="E1312" t="s">
        <v>23</v>
      </c>
      <c r="F1312" t="s">
        <v>17</v>
      </c>
      <c r="G1312">
        <v>2.7</v>
      </c>
      <c r="H1312" t="s">
        <v>18</v>
      </c>
      <c r="I1312" t="s">
        <v>68</v>
      </c>
      <c r="J1312">
        <v>111000</v>
      </c>
      <c r="K1312" t="s">
        <v>20</v>
      </c>
      <c r="L1312">
        <v>63000</v>
      </c>
      <c r="M1312" t="b">
        <v>0</v>
      </c>
    </row>
    <row r="1313" spans="1:13" x14ac:dyDescent="0.35">
      <c r="A1313" t="s">
        <v>95</v>
      </c>
      <c r="B1313" t="s">
        <v>223</v>
      </c>
      <c r="C1313">
        <v>2007</v>
      </c>
      <c r="D1313" t="s">
        <v>47</v>
      </c>
      <c r="E1313" t="s">
        <v>75</v>
      </c>
      <c r="F1313" t="s">
        <v>17</v>
      </c>
      <c r="G1313">
        <v>6.2</v>
      </c>
      <c r="H1313" t="s">
        <v>18</v>
      </c>
      <c r="I1313" t="s">
        <v>19</v>
      </c>
      <c r="J1313">
        <v>222000</v>
      </c>
      <c r="K1313" t="s">
        <v>254</v>
      </c>
      <c r="L1313">
        <v>0</v>
      </c>
      <c r="M1313" t="b">
        <v>1</v>
      </c>
    </row>
    <row r="1314" spans="1:13" x14ac:dyDescent="0.35">
      <c r="A1314" t="s">
        <v>27</v>
      </c>
      <c r="B1314" t="s">
        <v>88</v>
      </c>
      <c r="C1314">
        <v>2019</v>
      </c>
      <c r="D1314" t="s">
        <v>15</v>
      </c>
      <c r="E1314" t="s">
        <v>25</v>
      </c>
      <c r="F1314" t="s">
        <v>26</v>
      </c>
      <c r="G1314">
        <v>1.4</v>
      </c>
      <c r="H1314" t="s">
        <v>18</v>
      </c>
      <c r="I1314" t="s">
        <v>19</v>
      </c>
      <c r="J1314">
        <v>70900</v>
      </c>
      <c r="K1314" t="s">
        <v>45</v>
      </c>
      <c r="L1314">
        <v>40000</v>
      </c>
      <c r="M1314" t="b">
        <v>0</v>
      </c>
    </row>
    <row r="1315" spans="1:13" x14ac:dyDescent="0.35">
      <c r="A1315" t="s">
        <v>34</v>
      </c>
      <c r="B1315" t="s">
        <v>35</v>
      </c>
      <c r="C1315">
        <v>1994</v>
      </c>
      <c r="D1315" t="s">
        <v>15</v>
      </c>
      <c r="E1315" t="s">
        <v>65</v>
      </c>
      <c r="F1315" t="s">
        <v>26</v>
      </c>
      <c r="G1315">
        <v>4.5999999999999996</v>
      </c>
      <c r="H1315" t="s">
        <v>18</v>
      </c>
      <c r="I1315" t="s">
        <v>68</v>
      </c>
      <c r="J1315">
        <v>600000</v>
      </c>
      <c r="K1315" t="s">
        <v>45</v>
      </c>
      <c r="L1315">
        <v>25000</v>
      </c>
      <c r="M1315" t="b">
        <v>0</v>
      </c>
    </row>
    <row r="1316" spans="1:13" x14ac:dyDescent="0.35">
      <c r="A1316" t="s">
        <v>27</v>
      </c>
      <c r="B1316" t="s">
        <v>88</v>
      </c>
      <c r="C1316">
        <v>2018</v>
      </c>
      <c r="D1316" t="s">
        <v>15</v>
      </c>
      <c r="E1316" t="s">
        <v>23</v>
      </c>
      <c r="F1316" t="s">
        <v>26</v>
      </c>
      <c r="G1316">
        <v>1.5</v>
      </c>
      <c r="H1316" t="s">
        <v>18</v>
      </c>
      <c r="I1316" t="s">
        <v>19</v>
      </c>
      <c r="J1316">
        <v>90400</v>
      </c>
      <c r="K1316" t="s">
        <v>45</v>
      </c>
      <c r="L1316">
        <v>32000</v>
      </c>
      <c r="M1316" t="b">
        <v>0</v>
      </c>
    </row>
    <row r="1317" spans="1:13" x14ac:dyDescent="0.35">
      <c r="A1317" t="s">
        <v>27</v>
      </c>
      <c r="B1317" t="s">
        <v>91</v>
      </c>
      <c r="C1317">
        <v>2018</v>
      </c>
      <c r="D1317" t="s">
        <v>15</v>
      </c>
      <c r="E1317" t="s">
        <v>23</v>
      </c>
      <c r="F1317" t="s">
        <v>30</v>
      </c>
      <c r="G1317">
        <v>3.3</v>
      </c>
      <c r="H1317" t="s">
        <v>18</v>
      </c>
      <c r="I1317" t="s">
        <v>19</v>
      </c>
      <c r="J1317">
        <v>84000</v>
      </c>
      <c r="K1317" t="s">
        <v>45</v>
      </c>
      <c r="L1317">
        <v>75000</v>
      </c>
      <c r="M1317" t="b">
        <v>0</v>
      </c>
    </row>
    <row r="1318" spans="1:13" x14ac:dyDescent="0.35">
      <c r="A1318" t="s">
        <v>27</v>
      </c>
      <c r="B1318" t="s">
        <v>88</v>
      </c>
      <c r="C1318">
        <v>2019</v>
      </c>
      <c r="D1318" t="s">
        <v>15</v>
      </c>
      <c r="E1318" t="s">
        <v>94</v>
      </c>
      <c r="F1318" t="s">
        <v>26</v>
      </c>
      <c r="G1318">
        <v>1.4</v>
      </c>
      <c r="H1318" t="s">
        <v>18</v>
      </c>
      <c r="I1318" t="s">
        <v>19</v>
      </c>
      <c r="J1318">
        <v>56400</v>
      </c>
      <c r="K1318" t="s">
        <v>45</v>
      </c>
      <c r="L1318">
        <v>38000</v>
      </c>
      <c r="M1318" t="b">
        <v>0</v>
      </c>
    </row>
    <row r="1319" spans="1:13" x14ac:dyDescent="0.35">
      <c r="A1319" t="s">
        <v>34</v>
      </c>
      <c r="B1319" t="s">
        <v>35</v>
      </c>
      <c r="C1319">
        <v>2017</v>
      </c>
      <c r="D1319" t="s">
        <v>15</v>
      </c>
      <c r="E1319" t="s">
        <v>23</v>
      </c>
      <c r="F1319" t="s">
        <v>17</v>
      </c>
      <c r="G1319">
        <v>4</v>
      </c>
      <c r="H1319" t="s">
        <v>18</v>
      </c>
      <c r="I1319" t="s">
        <v>19</v>
      </c>
      <c r="J1319">
        <v>78000</v>
      </c>
      <c r="K1319" t="s">
        <v>45</v>
      </c>
      <c r="L1319">
        <v>182000</v>
      </c>
      <c r="M1319" t="b">
        <v>0</v>
      </c>
    </row>
    <row r="1320" spans="1:13" x14ac:dyDescent="0.35">
      <c r="A1320" t="s">
        <v>34</v>
      </c>
      <c r="B1320" t="s">
        <v>123</v>
      </c>
      <c r="C1320">
        <v>2016</v>
      </c>
      <c r="D1320" t="s">
        <v>44</v>
      </c>
      <c r="E1320" t="s">
        <v>23</v>
      </c>
      <c r="F1320" t="s">
        <v>30</v>
      </c>
      <c r="G1320">
        <v>2.7</v>
      </c>
      <c r="H1320" t="s">
        <v>18</v>
      </c>
      <c r="I1320" t="s">
        <v>68</v>
      </c>
      <c r="J1320">
        <v>70000</v>
      </c>
      <c r="K1320" t="s">
        <v>45</v>
      </c>
      <c r="L1320">
        <v>77000</v>
      </c>
      <c r="M1320" t="b">
        <v>0</v>
      </c>
    </row>
    <row r="1321" spans="1:13" x14ac:dyDescent="0.35">
      <c r="A1321" t="s">
        <v>34</v>
      </c>
      <c r="B1321" t="s">
        <v>123</v>
      </c>
      <c r="C1321">
        <v>2016</v>
      </c>
      <c r="D1321" t="s">
        <v>15</v>
      </c>
      <c r="E1321" t="s">
        <v>23</v>
      </c>
      <c r="F1321" t="s">
        <v>30</v>
      </c>
      <c r="G1321">
        <v>2.7</v>
      </c>
      <c r="H1321" t="s">
        <v>18</v>
      </c>
      <c r="I1321" t="s">
        <v>68</v>
      </c>
      <c r="J1321">
        <v>210800</v>
      </c>
      <c r="K1321" t="s">
        <v>45</v>
      </c>
      <c r="L1321">
        <v>62000</v>
      </c>
      <c r="M1321" t="b">
        <v>0</v>
      </c>
    </row>
    <row r="1322" spans="1:13" x14ac:dyDescent="0.35">
      <c r="A1322" t="s">
        <v>34</v>
      </c>
      <c r="B1322" t="s">
        <v>123</v>
      </c>
      <c r="C1322">
        <v>2017</v>
      </c>
      <c r="D1322" t="s">
        <v>15</v>
      </c>
      <c r="E1322" t="s">
        <v>23</v>
      </c>
      <c r="F1322" t="s">
        <v>30</v>
      </c>
      <c r="G1322">
        <v>2.7</v>
      </c>
      <c r="H1322" t="s">
        <v>18</v>
      </c>
      <c r="I1322" t="s">
        <v>68</v>
      </c>
      <c r="J1322">
        <v>150000</v>
      </c>
      <c r="K1322" t="s">
        <v>45</v>
      </c>
      <c r="L1322">
        <v>70000</v>
      </c>
      <c r="M1322" t="b">
        <v>0</v>
      </c>
    </row>
    <row r="1323" spans="1:13" x14ac:dyDescent="0.35">
      <c r="A1323" t="s">
        <v>134</v>
      </c>
      <c r="B1323" t="s">
        <v>165</v>
      </c>
      <c r="C1323">
        <v>2017</v>
      </c>
      <c r="D1323" t="s">
        <v>15</v>
      </c>
      <c r="E1323" t="s">
        <v>25</v>
      </c>
      <c r="F1323" t="s">
        <v>26</v>
      </c>
      <c r="G1323">
        <v>2</v>
      </c>
      <c r="H1323" t="s">
        <v>18</v>
      </c>
      <c r="I1323" t="s">
        <v>19</v>
      </c>
      <c r="J1323">
        <v>124000</v>
      </c>
      <c r="K1323" t="s">
        <v>45</v>
      </c>
      <c r="L1323">
        <v>27000</v>
      </c>
      <c r="M1323" t="b">
        <v>0</v>
      </c>
    </row>
    <row r="1324" spans="1:13" x14ac:dyDescent="0.35">
      <c r="A1324" t="s">
        <v>76</v>
      </c>
      <c r="B1324" t="s">
        <v>235</v>
      </c>
      <c r="C1324">
        <v>2016</v>
      </c>
      <c r="D1324" t="s">
        <v>15</v>
      </c>
      <c r="E1324" t="s">
        <v>75</v>
      </c>
      <c r="F1324" t="s">
        <v>26</v>
      </c>
      <c r="G1324">
        <v>2.5</v>
      </c>
      <c r="H1324" t="s">
        <v>18</v>
      </c>
      <c r="I1324" t="s">
        <v>19</v>
      </c>
      <c r="J1324">
        <v>107590</v>
      </c>
      <c r="K1324" t="s">
        <v>20</v>
      </c>
      <c r="L1324">
        <v>54500</v>
      </c>
      <c r="M1324" t="b">
        <v>0</v>
      </c>
    </row>
    <row r="1325" spans="1:13" x14ac:dyDescent="0.35">
      <c r="A1325" t="s">
        <v>34</v>
      </c>
      <c r="B1325" t="s">
        <v>43</v>
      </c>
      <c r="C1325">
        <v>2017</v>
      </c>
      <c r="D1325" t="s">
        <v>15</v>
      </c>
      <c r="E1325" t="s">
        <v>23</v>
      </c>
      <c r="F1325" t="s">
        <v>26</v>
      </c>
      <c r="G1325">
        <v>2.5</v>
      </c>
      <c r="H1325" t="s">
        <v>18</v>
      </c>
      <c r="I1325" t="s">
        <v>19</v>
      </c>
      <c r="J1325">
        <v>190144</v>
      </c>
      <c r="K1325" t="s">
        <v>20</v>
      </c>
      <c r="L1325">
        <v>54000</v>
      </c>
      <c r="M1325" t="b">
        <v>0</v>
      </c>
    </row>
    <row r="1326" spans="1:13" x14ac:dyDescent="0.35">
      <c r="A1326" t="s">
        <v>27</v>
      </c>
      <c r="B1326" t="s">
        <v>89</v>
      </c>
      <c r="C1326">
        <v>2018</v>
      </c>
      <c r="D1326" t="s">
        <v>15</v>
      </c>
      <c r="E1326" t="s">
        <v>29</v>
      </c>
      <c r="F1326" t="s">
        <v>26</v>
      </c>
      <c r="G1326">
        <v>2.4</v>
      </c>
      <c r="H1326" t="s">
        <v>18</v>
      </c>
      <c r="I1326" t="s">
        <v>19</v>
      </c>
      <c r="J1326">
        <v>161796</v>
      </c>
      <c r="K1326" t="s">
        <v>20</v>
      </c>
      <c r="L1326">
        <v>54500</v>
      </c>
      <c r="M1326" t="b">
        <v>0</v>
      </c>
    </row>
    <row r="1327" spans="1:13" x14ac:dyDescent="0.35">
      <c r="A1327" t="s">
        <v>27</v>
      </c>
      <c r="B1327" t="s">
        <v>154</v>
      </c>
      <c r="C1327">
        <v>2020</v>
      </c>
      <c r="D1327" t="s">
        <v>15</v>
      </c>
      <c r="E1327" t="s">
        <v>23</v>
      </c>
      <c r="F1327" t="s">
        <v>26</v>
      </c>
      <c r="G1327">
        <v>1.6</v>
      </c>
      <c r="H1327" t="s">
        <v>18</v>
      </c>
      <c r="I1327" t="s">
        <v>19</v>
      </c>
      <c r="J1327">
        <v>65357</v>
      </c>
      <c r="K1327" t="s">
        <v>20</v>
      </c>
      <c r="L1327">
        <v>55000</v>
      </c>
      <c r="M1327" t="b">
        <v>0</v>
      </c>
    </row>
    <row r="1328" spans="1:13" x14ac:dyDescent="0.35">
      <c r="A1328" t="s">
        <v>36</v>
      </c>
      <c r="B1328" t="s">
        <v>146</v>
      </c>
      <c r="C1328">
        <v>2015</v>
      </c>
      <c r="D1328" t="s">
        <v>15</v>
      </c>
      <c r="E1328" t="s">
        <v>75</v>
      </c>
      <c r="F1328" t="s">
        <v>26</v>
      </c>
      <c r="G1328">
        <v>5.3</v>
      </c>
      <c r="H1328" t="s">
        <v>18</v>
      </c>
      <c r="I1328" t="s">
        <v>19</v>
      </c>
      <c r="J1328">
        <v>259000</v>
      </c>
      <c r="K1328" t="s">
        <v>45</v>
      </c>
      <c r="L1328">
        <v>75000</v>
      </c>
      <c r="M1328" t="b">
        <v>0</v>
      </c>
    </row>
    <row r="1329" spans="1:13" x14ac:dyDescent="0.35">
      <c r="A1329" t="s">
        <v>34</v>
      </c>
      <c r="B1329" t="s">
        <v>51</v>
      </c>
      <c r="C1329">
        <v>2013</v>
      </c>
      <c r="D1329" t="s">
        <v>15</v>
      </c>
      <c r="E1329" t="s">
        <v>23</v>
      </c>
      <c r="F1329" t="s">
        <v>26</v>
      </c>
      <c r="G1329">
        <v>1.6</v>
      </c>
      <c r="H1329" t="s">
        <v>18</v>
      </c>
      <c r="I1329" t="s">
        <v>19</v>
      </c>
      <c r="J1329">
        <v>290000</v>
      </c>
      <c r="K1329" t="s">
        <v>45</v>
      </c>
      <c r="L1329">
        <v>30000</v>
      </c>
      <c r="M1329" t="b">
        <v>0</v>
      </c>
    </row>
    <row r="1330" spans="1:13" x14ac:dyDescent="0.35">
      <c r="A1330" t="s">
        <v>48</v>
      </c>
      <c r="B1330" t="s">
        <v>49</v>
      </c>
      <c r="C1330">
        <v>2020</v>
      </c>
      <c r="D1330" t="s">
        <v>47</v>
      </c>
      <c r="E1330" t="s">
        <v>23</v>
      </c>
      <c r="F1330" t="s">
        <v>26</v>
      </c>
      <c r="G1330">
        <v>2</v>
      </c>
      <c r="H1330" t="s">
        <v>18</v>
      </c>
      <c r="I1330" t="s">
        <v>19</v>
      </c>
      <c r="J1330">
        <v>14000</v>
      </c>
      <c r="K1330" t="s">
        <v>20</v>
      </c>
      <c r="L1330">
        <v>217000</v>
      </c>
      <c r="M1330" t="b">
        <v>0</v>
      </c>
    </row>
    <row r="1331" spans="1:13" x14ac:dyDescent="0.35">
      <c r="A1331" t="s">
        <v>73</v>
      </c>
      <c r="B1331">
        <v>3</v>
      </c>
      <c r="C1331">
        <v>2016</v>
      </c>
      <c r="D1331" t="s">
        <v>15</v>
      </c>
      <c r="E1331" t="s">
        <v>25</v>
      </c>
      <c r="F1331" t="s">
        <v>30</v>
      </c>
      <c r="G1331">
        <v>2</v>
      </c>
      <c r="H1331" t="s">
        <v>18</v>
      </c>
      <c r="I1331" t="s">
        <v>19</v>
      </c>
      <c r="J1331">
        <v>104800</v>
      </c>
      <c r="K1331" t="s">
        <v>20</v>
      </c>
      <c r="L1331">
        <v>39000</v>
      </c>
      <c r="M1331" t="b">
        <v>0</v>
      </c>
    </row>
    <row r="1332" spans="1:13" x14ac:dyDescent="0.35">
      <c r="A1332" t="s">
        <v>281</v>
      </c>
      <c r="B1332" t="s">
        <v>300</v>
      </c>
      <c r="C1332">
        <v>2018</v>
      </c>
      <c r="D1332" t="s">
        <v>15</v>
      </c>
      <c r="E1332" t="s">
        <v>29</v>
      </c>
      <c r="F1332" t="s">
        <v>17</v>
      </c>
      <c r="G1332">
        <v>2</v>
      </c>
      <c r="H1332" t="s">
        <v>18</v>
      </c>
      <c r="I1332" t="s">
        <v>19</v>
      </c>
      <c r="J1332">
        <v>60000</v>
      </c>
      <c r="K1332" t="s">
        <v>45</v>
      </c>
      <c r="L1332">
        <v>155000</v>
      </c>
      <c r="M1332" t="b">
        <v>0</v>
      </c>
    </row>
    <row r="1333" spans="1:13" x14ac:dyDescent="0.35">
      <c r="A1333" t="s">
        <v>134</v>
      </c>
      <c r="B1333" t="s">
        <v>136</v>
      </c>
      <c r="C1333">
        <v>2016</v>
      </c>
      <c r="D1333" t="s">
        <v>15</v>
      </c>
      <c r="E1333" t="s">
        <v>25</v>
      </c>
      <c r="F1333" t="s">
        <v>30</v>
      </c>
      <c r="G1333">
        <v>1.8</v>
      </c>
      <c r="H1333" t="s">
        <v>18</v>
      </c>
      <c r="I1333" t="s">
        <v>19</v>
      </c>
      <c r="J1333">
        <v>67000</v>
      </c>
      <c r="K1333" t="s">
        <v>20</v>
      </c>
      <c r="L1333">
        <v>22000</v>
      </c>
      <c r="M1333" t="b">
        <v>0</v>
      </c>
    </row>
    <row r="1334" spans="1:13" x14ac:dyDescent="0.35">
      <c r="A1334" t="s">
        <v>34</v>
      </c>
      <c r="B1334" t="s">
        <v>35</v>
      </c>
      <c r="C1334">
        <v>2014</v>
      </c>
      <c r="D1334" t="s">
        <v>15</v>
      </c>
      <c r="E1334" t="s">
        <v>23</v>
      </c>
      <c r="F1334" t="s">
        <v>17</v>
      </c>
      <c r="G1334">
        <v>4.5999999999999996</v>
      </c>
      <c r="H1334" t="s">
        <v>18</v>
      </c>
      <c r="I1334" t="s">
        <v>19</v>
      </c>
      <c r="J1334">
        <v>158000</v>
      </c>
      <c r="K1334" t="s">
        <v>20</v>
      </c>
      <c r="L1334">
        <v>0</v>
      </c>
      <c r="M1334" t="b">
        <v>1</v>
      </c>
    </row>
    <row r="1335" spans="1:13" x14ac:dyDescent="0.35">
      <c r="A1335" t="s">
        <v>60</v>
      </c>
      <c r="B1335" t="s">
        <v>90</v>
      </c>
      <c r="C1335">
        <v>2013</v>
      </c>
      <c r="D1335" t="s">
        <v>47</v>
      </c>
      <c r="E1335" t="s">
        <v>23</v>
      </c>
      <c r="F1335" t="s">
        <v>17</v>
      </c>
      <c r="G1335">
        <v>5.7</v>
      </c>
      <c r="H1335" t="s">
        <v>18</v>
      </c>
      <c r="I1335" t="s">
        <v>19</v>
      </c>
      <c r="J1335">
        <v>98000</v>
      </c>
      <c r="K1335" t="s">
        <v>45</v>
      </c>
      <c r="L1335">
        <v>200000</v>
      </c>
      <c r="M1335" t="b">
        <v>0</v>
      </c>
    </row>
    <row r="1336" spans="1:13" x14ac:dyDescent="0.35">
      <c r="A1336" t="s">
        <v>166</v>
      </c>
      <c r="B1336" t="s">
        <v>290</v>
      </c>
      <c r="C1336">
        <v>2020</v>
      </c>
      <c r="D1336" t="s">
        <v>15</v>
      </c>
      <c r="E1336" t="s">
        <v>65</v>
      </c>
      <c r="F1336" t="s">
        <v>26</v>
      </c>
      <c r="G1336">
        <v>1.6</v>
      </c>
      <c r="H1336" t="s">
        <v>18</v>
      </c>
      <c r="I1336" t="s">
        <v>19</v>
      </c>
      <c r="J1336">
        <v>8000</v>
      </c>
      <c r="K1336" t="s">
        <v>42</v>
      </c>
      <c r="L1336">
        <v>62000</v>
      </c>
      <c r="M1336" t="b">
        <v>0</v>
      </c>
    </row>
    <row r="1337" spans="1:13" x14ac:dyDescent="0.35">
      <c r="A1337" t="s">
        <v>34</v>
      </c>
      <c r="B1337" t="s">
        <v>35</v>
      </c>
      <c r="C1337">
        <v>2019</v>
      </c>
      <c r="D1337" t="s">
        <v>44</v>
      </c>
      <c r="E1337" t="s">
        <v>23</v>
      </c>
      <c r="F1337" t="s">
        <v>17</v>
      </c>
      <c r="G1337">
        <v>5.7</v>
      </c>
      <c r="H1337" t="s">
        <v>18</v>
      </c>
      <c r="I1337" t="s">
        <v>19</v>
      </c>
      <c r="J1337">
        <v>101000</v>
      </c>
      <c r="K1337" t="s">
        <v>45</v>
      </c>
      <c r="L1337">
        <v>220000</v>
      </c>
      <c r="M1337" t="b">
        <v>0</v>
      </c>
    </row>
    <row r="1338" spans="1:13" x14ac:dyDescent="0.35">
      <c r="A1338" t="s">
        <v>31</v>
      </c>
      <c r="B1338" t="s">
        <v>32</v>
      </c>
      <c r="C1338">
        <v>2018</v>
      </c>
      <c r="D1338" t="s">
        <v>44</v>
      </c>
      <c r="E1338" t="s">
        <v>29</v>
      </c>
      <c r="F1338" t="s">
        <v>17</v>
      </c>
      <c r="G1338">
        <v>1.5</v>
      </c>
      <c r="H1338" t="s">
        <v>18</v>
      </c>
      <c r="I1338" t="s">
        <v>19</v>
      </c>
      <c r="J1338">
        <v>40804</v>
      </c>
      <c r="K1338" t="s">
        <v>59</v>
      </c>
      <c r="L1338">
        <v>95000</v>
      </c>
      <c r="M1338" t="b">
        <v>0</v>
      </c>
    </row>
    <row r="1339" spans="1:13" x14ac:dyDescent="0.35">
      <c r="A1339" t="s">
        <v>60</v>
      </c>
      <c r="B1339" t="s">
        <v>80</v>
      </c>
      <c r="C1339">
        <v>2020</v>
      </c>
      <c r="D1339" t="s">
        <v>15</v>
      </c>
      <c r="E1339" t="s">
        <v>75</v>
      </c>
      <c r="F1339" t="s">
        <v>26</v>
      </c>
      <c r="G1339">
        <v>2.5</v>
      </c>
      <c r="H1339" t="s">
        <v>18</v>
      </c>
      <c r="I1339" t="s">
        <v>19</v>
      </c>
      <c r="J1339">
        <v>10000</v>
      </c>
      <c r="K1339" t="s">
        <v>64</v>
      </c>
      <c r="L1339">
        <v>0</v>
      </c>
      <c r="M1339" t="b">
        <v>1</v>
      </c>
    </row>
    <row r="1340" spans="1:13" x14ac:dyDescent="0.35">
      <c r="A1340" t="s">
        <v>60</v>
      </c>
      <c r="B1340" t="s">
        <v>80</v>
      </c>
      <c r="C1340">
        <v>2016</v>
      </c>
      <c r="D1340" t="s">
        <v>47</v>
      </c>
      <c r="E1340" t="s">
        <v>38</v>
      </c>
      <c r="F1340" t="s">
        <v>17</v>
      </c>
      <c r="G1340">
        <v>3.5</v>
      </c>
      <c r="H1340" t="s">
        <v>18</v>
      </c>
      <c r="I1340" t="s">
        <v>19</v>
      </c>
      <c r="J1340">
        <v>48000</v>
      </c>
      <c r="K1340" t="s">
        <v>42</v>
      </c>
      <c r="L1340">
        <v>0</v>
      </c>
      <c r="M1340" t="b">
        <v>1</v>
      </c>
    </row>
    <row r="1341" spans="1:13" x14ac:dyDescent="0.35">
      <c r="A1341" t="s">
        <v>39</v>
      </c>
      <c r="B1341" t="s">
        <v>205</v>
      </c>
      <c r="C1341">
        <v>2018</v>
      </c>
      <c r="D1341" t="s">
        <v>15</v>
      </c>
      <c r="E1341" t="s">
        <v>25</v>
      </c>
      <c r="F1341" t="s">
        <v>30</v>
      </c>
      <c r="G1341">
        <v>5.3</v>
      </c>
      <c r="H1341" t="s">
        <v>18</v>
      </c>
      <c r="I1341" t="s">
        <v>19</v>
      </c>
      <c r="J1341">
        <v>112000</v>
      </c>
      <c r="K1341" t="s">
        <v>253</v>
      </c>
      <c r="L1341">
        <v>77000</v>
      </c>
      <c r="M1341" t="b">
        <v>0</v>
      </c>
    </row>
    <row r="1342" spans="1:13" x14ac:dyDescent="0.35">
      <c r="A1342" t="s">
        <v>174</v>
      </c>
      <c r="B1342" t="s">
        <v>175</v>
      </c>
      <c r="C1342">
        <v>2021</v>
      </c>
      <c r="D1342" t="s">
        <v>15</v>
      </c>
      <c r="E1342" t="s">
        <v>23</v>
      </c>
      <c r="F1342" t="s">
        <v>17</v>
      </c>
      <c r="G1342">
        <v>2</v>
      </c>
      <c r="H1342" t="s">
        <v>18</v>
      </c>
      <c r="I1342" t="s">
        <v>19</v>
      </c>
      <c r="J1342">
        <v>2000</v>
      </c>
      <c r="K1342" t="s">
        <v>64</v>
      </c>
      <c r="L1342">
        <v>450000</v>
      </c>
      <c r="M1342" t="b">
        <v>0</v>
      </c>
    </row>
    <row r="1343" spans="1:13" x14ac:dyDescent="0.35">
      <c r="A1343" t="s">
        <v>27</v>
      </c>
      <c r="B1343" t="s">
        <v>101</v>
      </c>
      <c r="C1343">
        <v>2020</v>
      </c>
      <c r="D1343" t="s">
        <v>15</v>
      </c>
      <c r="E1343" t="s">
        <v>23</v>
      </c>
      <c r="F1343" t="s">
        <v>26</v>
      </c>
      <c r="G1343">
        <v>2</v>
      </c>
      <c r="H1343" t="s">
        <v>18</v>
      </c>
      <c r="I1343" t="s">
        <v>19</v>
      </c>
      <c r="J1343">
        <v>10000</v>
      </c>
      <c r="K1343" t="s">
        <v>20</v>
      </c>
      <c r="L1343">
        <v>0</v>
      </c>
      <c r="M1343" t="b">
        <v>1</v>
      </c>
    </row>
    <row r="1344" spans="1:13" x14ac:dyDescent="0.35">
      <c r="A1344" t="s">
        <v>76</v>
      </c>
      <c r="B1344" t="s">
        <v>125</v>
      </c>
      <c r="C1344">
        <v>2017</v>
      </c>
      <c r="D1344" t="s">
        <v>47</v>
      </c>
      <c r="E1344" t="s">
        <v>16</v>
      </c>
      <c r="F1344" t="s">
        <v>26</v>
      </c>
      <c r="G1344">
        <v>1.4</v>
      </c>
      <c r="H1344" t="s">
        <v>18</v>
      </c>
      <c r="I1344" t="s">
        <v>19</v>
      </c>
      <c r="J1344">
        <v>187000</v>
      </c>
      <c r="K1344" t="s">
        <v>155</v>
      </c>
      <c r="L1344">
        <v>73500</v>
      </c>
      <c r="M1344" t="b">
        <v>0</v>
      </c>
    </row>
    <row r="1345" spans="1:13" x14ac:dyDescent="0.35">
      <c r="A1345" t="s">
        <v>185</v>
      </c>
      <c r="B1345" t="s">
        <v>277</v>
      </c>
      <c r="C1345">
        <v>2020</v>
      </c>
      <c r="D1345" t="s">
        <v>15</v>
      </c>
      <c r="E1345" t="s">
        <v>23</v>
      </c>
      <c r="F1345" t="s">
        <v>17</v>
      </c>
      <c r="G1345">
        <v>2.4</v>
      </c>
      <c r="H1345" t="s">
        <v>56</v>
      </c>
      <c r="I1345" t="s">
        <v>19</v>
      </c>
      <c r="J1345">
        <v>18000</v>
      </c>
      <c r="K1345" t="s">
        <v>54</v>
      </c>
      <c r="L1345">
        <v>0</v>
      </c>
      <c r="M1345" t="b">
        <v>1</v>
      </c>
    </row>
    <row r="1346" spans="1:13" x14ac:dyDescent="0.35">
      <c r="A1346" t="s">
        <v>95</v>
      </c>
      <c r="B1346" t="s">
        <v>301</v>
      </c>
      <c r="C1346">
        <v>2020</v>
      </c>
      <c r="D1346" t="s">
        <v>44</v>
      </c>
      <c r="E1346" t="s">
        <v>23</v>
      </c>
      <c r="F1346" t="s">
        <v>30</v>
      </c>
      <c r="G1346">
        <v>3.7</v>
      </c>
      <c r="H1346" t="s">
        <v>18</v>
      </c>
      <c r="I1346" t="s">
        <v>19</v>
      </c>
      <c r="J1346">
        <v>100</v>
      </c>
      <c r="K1346" t="s">
        <v>42</v>
      </c>
      <c r="L1346">
        <v>159000</v>
      </c>
      <c r="M1346" t="b">
        <v>0</v>
      </c>
    </row>
    <row r="1347" spans="1:13" x14ac:dyDescent="0.35">
      <c r="A1347" t="s">
        <v>134</v>
      </c>
      <c r="B1347" t="s">
        <v>136</v>
      </c>
      <c r="C1347">
        <v>2014</v>
      </c>
      <c r="D1347" t="s">
        <v>15</v>
      </c>
      <c r="E1347" t="s">
        <v>25</v>
      </c>
      <c r="F1347" t="s">
        <v>30</v>
      </c>
      <c r="G1347">
        <v>1.6</v>
      </c>
      <c r="H1347" t="s">
        <v>18</v>
      </c>
      <c r="I1347" t="s">
        <v>19</v>
      </c>
      <c r="J1347">
        <v>135000</v>
      </c>
      <c r="K1347" t="s">
        <v>20</v>
      </c>
      <c r="L1347">
        <v>18000</v>
      </c>
      <c r="M1347" t="b">
        <v>0</v>
      </c>
    </row>
    <row r="1348" spans="1:13" x14ac:dyDescent="0.35">
      <c r="A1348" t="s">
        <v>103</v>
      </c>
      <c r="B1348" t="s">
        <v>104</v>
      </c>
      <c r="C1348">
        <v>2014</v>
      </c>
      <c r="D1348" t="s">
        <v>44</v>
      </c>
      <c r="E1348" t="s">
        <v>29</v>
      </c>
      <c r="F1348" t="s">
        <v>17</v>
      </c>
      <c r="G1348">
        <v>5.7</v>
      </c>
      <c r="H1348" t="s">
        <v>18</v>
      </c>
      <c r="I1348" t="s">
        <v>19</v>
      </c>
      <c r="J1348">
        <v>76300</v>
      </c>
      <c r="K1348" t="s">
        <v>20</v>
      </c>
      <c r="L1348">
        <v>85000</v>
      </c>
      <c r="M1348" t="b">
        <v>0</v>
      </c>
    </row>
    <row r="1349" spans="1:13" x14ac:dyDescent="0.35">
      <c r="A1349" t="s">
        <v>76</v>
      </c>
      <c r="B1349" t="s">
        <v>112</v>
      </c>
      <c r="C1349">
        <v>2015</v>
      </c>
      <c r="D1349" t="s">
        <v>47</v>
      </c>
      <c r="E1349" t="s">
        <v>23</v>
      </c>
      <c r="F1349" t="s">
        <v>17</v>
      </c>
      <c r="G1349">
        <v>3.1</v>
      </c>
      <c r="H1349" t="s">
        <v>18</v>
      </c>
      <c r="I1349" t="s">
        <v>19</v>
      </c>
      <c r="J1349">
        <v>96000</v>
      </c>
      <c r="K1349" t="s">
        <v>45</v>
      </c>
      <c r="L1349">
        <v>81000</v>
      </c>
      <c r="M1349" t="b">
        <v>0</v>
      </c>
    </row>
    <row r="1350" spans="1:13" x14ac:dyDescent="0.35">
      <c r="A1350" t="s">
        <v>76</v>
      </c>
      <c r="B1350" t="s">
        <v>112</v>
      </c>
      <c r="C1350">
        <v>2017</v>
      </c>
      <c r="D1350" t="s">
        <v>15</v>
      </c>
      <c r="E1350" t="s">
        <v>29</v>
      </c>
      <c r="F1350" t="s">
        <v>26</v>
      </c>
      <c r="G1350">
        <v>3.5</v>
      </c>
      <c r="H1350" t="s">
        <v>18</v>
      </c>
      <c r="I1350" t="s">
        <v>19</v>
      </c>
      <c r="J1350">
        <v>123000</v>
      </c>
      <c r="K1350" t="s">
        <v>45</v>
      </c>
      <c r="L1350">
        <v>69000</v>
      </c>
      <c r="M1350" t="b">
        <v>0</v>
      </c>
    </row>
    <row r="1351" spans="1:13" x14ac:dyDescent="0.35">
      <c r="A1351" t="s">
        <v>73</v>
      </c>
      <c r="B1351">
        <v>6</v>
      </c>
      <c r="C1351">
        <v>2017</v>
      </c>
      <c r="D1351" t="s">
        <v>44</v>
      </c>
      <c r="E1351" t="s">
        <v>23</v>
      </c>
      <c r="F1351" t="s">
        <v>26</v>
      </c>
      <c r="G1351">
        <v>2.5</v>
      </c>
      <c r="H1351" t="s">
        <v>18</v>
      </c>
      <c r="I1351" t="s">
        <v>19</v>
      </c>
      <c r="J1351">
        <v>48004</v>
      </c>
      <c r="K1351" t="s">
        <v>20</v>
      </c>
      <c r="L1351">
        <v>55000</v>
      </c>
      <c r="M1351" t="b">
        <v>0</v>
      </c>
    </row>
    <row r="1352" spans="1:13" x14ac:dyDescent="0.35">
      <c r="A1352" t="s">
        <v>82</v>
      </c>
      <c r="B1352" t="s">
        <v>294</v>
      </c>
      <c r="C1352">
        <v>2015</v>
      </c>
      <c r="D1352" t="s">
        <v>15</v>
      </c>
      <c r="E1352" t="s">
        <v>94</v>
      </c>
      <c r="F1352" t="s">
        <v>26</v>
      </c>
      <c r="G1352">
        <v>3.3</v>
      </c>
      <c r="H1352" t="s">
        <v>18</v>
      </c>
      <c r="I1352" t="s">
        <v>19</v>
      </c>
      <c r="J1352">
        <v>94283</v>
      </c>
      <c r="K1352" t="s">
        <v>20</v>
      </c>
      <c r="L1352">
        <v>55500</v>
      </c>
      <c r="M1352" t="b">
        <v>0</v>
      </c>
    </row>
    <row r="1353" spans="1:13" x14ac:dyDescent="0.35">
      <c r="A1353" t="s">
        <v>27</v>
      </c>
      <c r="B1353" t="s">
        <v>28</v>
      </c>
      <c r="C1353">
        <v>2019</v>
      </c>
      <c r="D1353" t="s">
        <v>15</v>
      </c>
      <c r="E1353" t="s">
        <v>23</v>
      </c>
      <c r="F1353" t="s">
        <v>26</v>
      </c>
      <c r="G1353">
        <v>1.6</v>
      </c>
      <c r="H1353" t="s">
        <v>18</v>
      </c>
      <c r="I1353" t="s">
        <v>19</v>
      </c>
      <c r="J1353">
        <v>67610</v>
      </c>
      <c r="K1353" t="s">
        <v>20</v>
      </c>
      <c r="L1353">
        <v>55500</v>
      </c>
      <c r="M1353" t="b">
        <v>0</v>
      </c>
    </row>
    <row r="1354" spans="1:13" x14ac:dyDescent="0.35">
      <c r="A1354" t="s">
        <v>27</v>
      </c>
      <c r="B1354" t="s">
        <v>28</v>
      </c>
      <c r="C1354">
        <v>2019</v>
      </c>
      <c r="D1354" t="s">
        <v>15</v>
      </c>
      <c r="E1354" t="s">
        <v>23</v>
      </c>
      <c r="F1354" t="s">
        <v>26</v>
      </c>
      <c r="G1354">
        <v>1.6</v>
      </c>
      <c r="H1354" t="s">
        <v>18</v>
      </c>
      <c r="I1354" t="s">
        <v>19</v>
      </c>
      <c r="J1354">
        <v>64788</v>
      </c>
      <c r="K1354" t="s">
        <v>20</v>
      </c>
      <c r="L1354">
        <v>55500</v>
      </c>
      <c r="M1354" t="b">
        <v>0</v>
      </c>
    </row>
    <row r="1355" spans="1:13" x14ac:dyDescent="0.35">
      <c r="A1355" t="s">
        <v>76</v>
      </c>
      <c r="B1355" t="s">
        <v>151</v>
      </c>
      <c r="C1355">
        <v>2014</v>
      </c>
      <c r="D1355" t="s">
        <v>15</v>
      </c>
      <c r="E1355" t="s">
        <v>94</v>
      </c>
      <c r="F1355" t="s">
        <v>30</v>
      </c>
      <c r="G1355">
        <v>3.5</v>
      </c>
      <c r="H1355" t="s">
        <v>18</v>
      </c>
      <c r="I1355" t="s">
        <v>19</v>
      </c>
      <c r="J1355">
        <v>180000</v>
      </c>
      <c r="K1355" t="s">
        <v>45</v>
      </c>
      <c r="L1355">
        <v>47000</v>
      </c>
      <c r="M1355" t="b">
        <v>0</v>
      </c>
    </row>
    <row r="1356" spans="1:13" x14ac:dyDescent="0.35">
      <c r="A1356" t="s">
        <v>76</v>
      </c>
      <c r="B1356" t="s">
        <v>112</v>
      </c>
      <c r="C1356">
        <v>2015</v>
      </c>
      <c r="D1356" t="s">
        <v>47</v>
      </c>
      <c r="E1356" t="s">
        <v>65</v>
      </c>
      <c r="F1356" t="s">
        <v>17</v>
      </c>
      <c r="G1356">
        <v>3.5</v>
      </c>
      <c r="H1356" t="s">
        <v>18</v>
      </c>
      <c r="I1356" t="s">
        <v>19</v>
      </c>
      <c r="J1356">
        <v>122000</v>
      </c>
      <c r="K1356" t="s">
        <v>45</v>
      </c>
      <c r="L1356">
        <v>69000</v>
      </c>
      <c r="M1356" t="b">
        <v>0</v>
      </c>
    </row>
    <row r="1357" spans="1:13" x14ac:dyDescent="0.35">
      <c r="A1357" t="s">
        <v>31</v>
      </c>
      <c r="B1357" t="s">
        <v>157</v>
      </c>
      <c r="C1357">
        <v>2016</v>
      </c>
      <c r="D1357" t="s">
        <v>15</v>
      </c>
      <c r="E1357" t="s">
        <v>16</v>
      </c>
      <c r="F1357" t="s">
        <v>30</v>
      </c>
      <c r="G1357">
        <v>3.5</v>
      </c>
      <c r="H1357" t="s">
        <v>18</v>
      </c>
      <c r="I1357" t="s">
        <v>19</v>
      </c>
      <c r="J1357">
        <v>71000</v>
      </c>
      <c r="K1357" t="s">
        <v>45</v>
      </c>
      <c r="L1357">
        <v>63000</v>
      </c>
      <c r="M1357" t="b">
        <v>0</v>
      </c>
    </row>
    <row r="1358" spans="1:13" x14ac:dyDescent="0.35">
      <c r="A1358" t="s">
        <v>76</v>
      </c>
      <c r="B1358" t="s">
        <v>112</v>
      </c>
      <c r="C1358">
        <v>2016</v>
      </c>
      <c r="D1358" t="s">
        <v>47</v>
      </c>
      <c r="E1358" t="s">
        <v>23</v>
      </c>
      <c r="F1358" t="s">
        <v>17</v>
      </c>
      <c r="G1358">
        <v>3.5</v>
      </c>
      <c r="H1358" t="s">
        <v>18</v>
      </c>
      <c r="I1358" t="s">
        <v>19</v>
      </c>
      <c r="J1358">
        <v>72000</v>
      </c>
      <c r="K1358" t="s">
        <v>45</v>
      </c>
      <c r="L1358">
        <v>75000</v>
      </c>
      <c r="M1358" t="b">
        <v>0</v>
      </c>
    </row>
    <row r="1359" spans="1:13" x14ac:dyDescent="0.35">
      <c r="A1359" t="s">
        <v>76</v>
      </c>
      <c r="B1359" t="s">
        <v>112</v>
      </c>
      <c r="C1359">
        <v>2016</v>
      </c>
      <c r="D1359" t="s">
        <v>47</v>
      </c>
      <c r="E1359" t="s">
        <v>75</v>
      </c>
      <c r="F1359" t="s">
        <v>17</v>
      </c>
      <c r="G1359">
        <v>3.5</v>
      </c>
      <c r="H1359" t="s">
        <v>18</v>
      </c>
      <c r="I1359" t="s">
        <v>19</v>
      </c>
      <c r="J1359">
        <v>123000</v>
      </c>
      <c r="K1359" t="s">
        <v>45</v>
      </c>
      <c r="L1359">
        <v>77000</v>
      </c>
      <c r="M1359" t="b">
        <v>0</v>
      </c>
    </row>
    <row r="1360" spans="1:13" x14ac:dyDescent="0.35">
      <c r="A1360" t="s">
        <v>76</v>
      </c>
      <c r="B1360" t="s">
        <v>256</v>
      </c>
      <c r="C1360">
        <v>2016</v>
      </c>
      <c r="D1360" t="s">
        <v>44</v>
      </c>
      <c r="E1360" t="s">
        <v>25</v>
      </c>
      <c r="F1360" t="s">
        <v>17</v>
      </c>
      <c r="G1360">
        <v>3.7</v>
      </c>
      <c r="H1360" t="s">
        <v>18</v>
      </c>
      <c r="I1360" t="s">
        <v>19</v>
      </c>
      <c r="J1360">
        <v>240000</v>
      </c>
      <c r="K1360" t="s">
        <v>45</v>
      </c>
      <c r="L1360">
        <v>89000</v>
      </c>
      <c r="M1360" t="b">
        <v>0</v>
      </c>
    </row>
    <row r="1361" spans="1:13" x14ac:dyDescent="0.35">
      <c r="A1361" t="s">
        <v>39</v>
      </c>
      <c r="B1361" t="s">
        <v>143</v>
      </c>
      <c r="C1361">
        <v>2016</v>
      </c>
      <c r="D1361" t="s">
        <v>47</v>
      </c>
      <c r="E1361" t="s">
        <v>23</v>
      </c>
      <c r="F1361" t="s">
        <v>17</v>
      </c>
      <c r="G1361">
        <v>3.4</v>
      </c>
      <c r="H1361" t="s">
        <v>18</v>
      </c>
      <c r="I1361" t="s">
        <v>19</v>
      </c>
      <c r="J1361">
        <v>154000</v>
      </c>
      <c r="K1361" t="s">
        <v>45</v>
      </c>
      <c r="L1361">
        <v>79000</v>
      </c>
      <c r="M1361" t="b">
        <v>0</v>
      </c>
    </row>
    <row r="1362" spans="1:13" x14ac:dyDescent="0.35">
      <c r="A1362" t="s">
        <v>73</v>
      </c>
      <c r="B1362" t="s">
        <v>74</v>
      </c>
      <c r="C1362">
        <v>2017</v>
      </c>
      <c r="D1362" t="s">
        <v>47</v>
      </c>
      <c r="E1362" t="s">
        <v>29</v>
      </c>
      <c r="F1362" t="s">
        <v>17</v>
      </c>
      <c r="G1362">
        <v>3</v>
      </c>
      <c r="H1362" t="s">
        <v>18</v>
      </c>
      <c r="I1362" t="s">
        <v>19</v>
      </c>
      <c r="J1362">
        <v>93000</v>
      </c>
      <c r="K1362" t="s">
        <v>45</v>
      </c>
      <c r="L1362">
        <v>111000</v>
      </c>
      <c r="M1362" t="b">
        <v>0</v>
      </c>
    </row>
    <row r="1363" spans="1:13" x14ac:dyDescent="0.35">
      <c r="A1363" t="s">
        <v>82</v>
      </c>
      <c r="B1363" t="s">
        <v>142</v>
      </c>
      <c r="C1363">
        <v>2016</v>
      </c>
      <c r="D1363" t="s">
        <v>15</v>
      </c>
      <c r="E1363" t="s">
        <v>16</v>
      </c>
      <c r="F1363" t="s">
        <v>26</v>
      </c>
      <c r="G1363">
        <v>1.6</v>
      </c>
      <c r="H1363" t="s">
        <v>18</v>
      </c>
      <c r="I1363" t="s">
        <v>19</v>
      </c>
      <c r="J1363">
        <v>114000</v>
      </c>
      <c r="K1363" t="s">
        <v>45</v>
      </c>
      <c r="L1363">
        <v>34000</v>
      </c>
      <c r="M1363" t="b">
        <v>0</v>
      </c>
    </row>
    <row r="1364" spans="1:13" x14ac:dyDescent="0.35">
      <c r="A1364" t="s">
        <v>36</v>
      </c>
      <c r="B1364" t="s">
        <v>37</v>
      </c>
      <c r="C1364">
        <v>2014</v>
      </c>
      <c r="D1364" t="s">
        <v>15</v>
      </c>
      <c r="E1364" t="s">
        <v>16</v>
      </c>
      <c r="F1364" t="s">
        <v>17</v>
      </c>
      <c r="G1364">
        <v>5.3</v>
      </c>
      <c r="H1364" t="s">
        <v>18</v>
      </c>
      <c r="I1364" t="s">
        <v>19</v>
      </c>
      <c r="J1364">
        <v>242000</v>
      </c>
      <c r="K1364" t="s">
        <v>45</v>
      </c>
      <c r="L1364">
        <v>73000</v>
      </c>
      <c r="M1364" t="b">
        <v>0</v>
      </c>
    </row>
    <row r="1365" spans="1:13" x14ac:dyDescent="0.35">
      <c r="A1365" t="s">
        <v>36</v>
      </c>
      <c r="B1365" t="s">
        <v>146</v>
      </c>
      <c r="C1365">
        <v>2017</v>
      </c>
      <c r="D1365" t="s">
        <v>15</v>
      </c>
      <c r="E1365" t="s">
        <v>25</v>
      </c>
      <c r="F1365" t="s">
        <v>17</v>
      </c>
      <c r="G1365">
        <v>5.3</v>
      </c>
      <c r="H1365" t="s">
        <v>18</v>
      </c>
      <c r="I1365" t="s">
        <v>19</v>
      </c>
      <c r="J1365">
        <v>174000</v>
      </c>
      <c r="K1365" t="s">
        <v>45</v>
      </c>
      <c r="L1365">
        <v>99000</v>
      </c>
      <c r="M1365" t="b">
        <v>0</v>
      </c>
    </row>
    <row r="1366" spans="1:13" x14ac:dyDescent="0.35">
      <c r="A1366" t="s">
        <v>39</v>
      </c>
      <c r="B1366" t="s">
        <v>71</v>
      </c>
      <c r="C1366">
        <v>2013</v>
      </c>
      <c r="D1366" t="s">
        <v>15</v>
      </c>
      <c r="E1366" t="s">
        <v>23</v>
      </c>
      <c r="F1366" t="s">
        <v>17</v>
      </c>
      <c r="G1366">
        <v>3</v>
      </c>
      <c r="H1366" t="s">
        <v>18</v>
      </c>
      <c r="I1366" t="s">
        <v>19</v>
      </c>
      <c r="J1366">
        <v>231</v>
      </c>
      <c r="K1366" t="s">
        <v>20</v>
      </c>
      <c r="L1366">
        <v>0</v>
      </c>
      <c r="M1366" t="b">
        <v>1</v>
      </c>
    </row>
    <row r="1367" spans="1:13" x14ac:dyDescent="0.35">
      <c r="A1367" t="s">
        <v>209</v>
      </c>
      <c r="B1367" t="s">
        <v>302</v>
      </c>
      <c r="C1367">
        <v>2016</v>
      </c>
      <c r="D1367" t="s">
        <v>47</v>
      </c>
      <c r="E1367" t="s">
        <v>23</v>
      </c>
      <c r="F1367" t="s">
        <v>17</v>
      </c>
      <c r="G1367">
        <v>3.7</v>
      </c>
      <c r="H1367" t="s">
        <v>18</v>
      </c>
      <c r="I1367" t="s">
        <v>19</v>
      </c>
      <c r="J1367">
        <v>99000</v>
      </c>
      <c r="K1367" t="s">
        <v>45</v>
      </c>
      <c r="L1367">
        <v>99000</v>
      </c>
      <c r="M1367" t="b">
        <v>0</v>
      </c>
    </row>
    <row r="1368" spans="1:13" x14ac:dyDescent="0.35">
      <c r="A1368" t="s">
        <v>60</v>
      </c>
      <c r="B1368" t="s">
        <v>80</v>
      </c>
      <c r="C1368">
        <v>2017</v>
      </c>
      <c r="D1368" t="s">
        <v>47</v>
      </c>
      <c r="E1368" t="s">
        <v>23</v>
      </c>
      <c r="F1368" t="s">
        <v>17</v>
      </c>
      <c r="G1368">
        <v>3</v>
      </c>
      <c r="H1368" t="s">
        <v>18</v>
      </c>
      <c r="I1368" t="s">
        <v>19</v>
      </c>
      <c r="J1368">
        <v>69000</v>
      </c>
      <c r="K1368" t="s">
        <v>45</v>
      </c>
      <c r="L1368">
        <v>142000</v>
      </c>
      <c r="M1368" t="b">
        <v>0</v>
      </c>
    </row>
    <row r="1369" spans="1:13" x14ac:dyDescent="0.35">
      <c r="A1369" t="s">
        <v>109</v>
      </c>
      <c r="B1369" t="s">
        <v>132</v>
      </c>
      <c r="C1369">
        <v>2016</v>
      </c>
      <c r="D1369" t="s">
        <v>47</v>
      </c>
      <c r="E1369" t="s">
        <v>25</v>
      </c>
      <c r="F1369" t="s">
        <v>17</v>
      </c>
      <c r="G1369">
        <v>3.6</v>
      </c>
      <c r="H1369" t="s">
        <v>18</v>
      </c>
      <c r="I1369" t="s">
        <v>19</v>
      </c>
      <c r="J1369">
        <v>160000</v>
      </c>
      <c r="K1369" t="s">
        <v>45</v>
      </c>
      <c r="L1369">
        <v>89000</v>
      </c>
      <c r="M1369" t="b">
        <v>0</v>
      </c>
    </row>
    <row r="1370" spans="1:13" x14ac:dyDescent="0.35">
      <c r="A1370" t="s">
        <v>48</v>
      </c>
      <c r="B1370" t="s">
        <v>50</v>
      </c>
      <c r="C1370">
        <v>2017</v>
      </c>
      <c r="D1370" t="s">
        <v>47</v>
      </c>
      <c r="E1370" t="s">
        <v>29</v>
      </c>
      <c r="F1370" t="s">
        <v>17</v>
      </c>
      <c r="G1370">
        <v>2</v>
      </c>
      <c r="H1370" t="s">
        <v>18</v>
      </c>
      <c r="I1370" t="s">
        <v>19</v>
      </c>
      <c r="J1370">
        <v>66000</v>
      </c>
      <c r="K1370" t="s">
        <v>45</v>
      </c>
      <c r="L1370">
        <v>162000</v>
      </c>
      <c r="M1370" t="b">
        <v>0</v>
      </c>
    </row>
    <row r="1371" spans="1:13" x14ac:dyDescent="0.35">
      <c r="A1371" t="s">
        <v>109</v>
      </c>
      <c r="B1371" t="s">
        <v>110</v>
      </c>
      <c r="C1371">
        <v>2016</v>
      </c>
      <c r="D1371" t="s">
        <v>47</v>
      </c>
      <c r="E1371" t="s">
        <v>65</v>
      </c>
      <c r="F1371" t="s">
        <v>17</v>
      </c>
      <c r="G1371">
        <v>3.6</v>
      </c>
      <c r="H1371" t="s">
        <v>18</v>
      </c>
      <c r="I1371" t="s">
        <v>19</v>
      </c>
      <c r="J1371">
        <v>100000</v>
      </c>
      <c r="K1371" t="s">
        <v>45</v>
      </c>
      <c r="L1371">
        <v>99000</v>
      </c>
      <c r="M1371" t="b">
        <v>0</v>
      </c>
    </row>
    <row r="1372" spans="1:13" x14ac:dyDescent="0.35">
      <c r="A1372" t="s">
        <v>48</v>
      </c>
      <c r="B1372" t="s">
        <v>149</v>
      </c>
      <c r="C1372">
        <v>2017</v>
      </c>
      <c r="D1372" t="s">
        <v>47</v>
      </c>
      <c r="E1372" t="s">
        <v>23</v>
      </c>
      <c r="F1372" t="s">
        <v>17</v>
      </c>
      <c r="G1372">
        <v>2</v>
      </c>
      <c r="H1372" t="s">
        <v>18</v>
      </c>
      <c r="I1372" t="s">
        <v>19</v>
      </c>
      <c r="J1372">
        <v>50000</v>
      </c>
      <c r="K1372" t="s">
        <v>45</v>
      </c>
      <c r="L1372">
        <v>175000</v>
      </c>
      <c r="M1372" t="b">
        <v>0</v>
      </c>
    </row>
    <row r="1373" spans="1:13" x14ac:dyDescent="0.35">
      <c r="A1373" t="s">
        <v>60</v>
      </c>
      <c r="B1373" t="s">
        <v>80</v>
      </c>
      <c r="C1373">
        <v>2019</v>
      </c>
      <c r="D1373" t="s">
        <v>47</v>
      </c>
      <c r="E1373" t="s">
        <v>29</v>
      </c>
      <c r="F1373" t="s">
        <v>17</v>
      </c>
      <c r="G1373">
        <v>3.5</v>
      </c>
      <c r="H1373" t="s">
        <v>18</v>
      </c>
      <c r="I1373" t="s">
        <v>19</v>
      </c>
      <c r="J1373">
        <v>68000</v>
      </c>
      <c r="K1373" t="s">
        <v>45</v>
      </c>
      <c r="L1373">
        <v>179000</v>
      </c>
      <c r="M1373" t="b">
        <v>0</v>
      </c>
    </row>
    <row r="1374" spans="1:13" x14ac:dyDescent="0.35">
      <c r="A1374" t="s">
        <v>39</v>
      </c>
      <c r="B1374" t="s">
        <v>71</v>
      </c>
      <c r="C1374">
        <v>2017</v>
      </c>
      <c r="D1374" t="s">
        <v>15</v>
      </c>
      <c r="E1374" t="s">
        <v>23</v>
      </c>
      <c r="F1374" t="s">
        <v>30</v>
      </c>
      <c r="G1374">
        <v>2.5</v>
      </c>
      <c r="H1374" t="s">
        <v>18</v>
      </c>
      <c r="I1374" t="s">
        <v>19</v>
      </c>
      <c r="J1374">
        <v>176000</v>
      </c>
      <c r="K1374" t="s">
        <v>45</v>
      </c>
      <c r="L1374">
        <v>49000</v>
      </c>
      <c r="M1374" t="b">
        <v>0</v>
      </c>
    </row>
    <row r="1375" spans="1:13" x14ac:dyDescent="0.35">
      <c r="A1375" t="s">
        <v>21</v>
      </c>
      <c r="B1375" t="s">
        <v>24</v>
      </c>
      <c r="C1375">
        <v>2016</v>
      </c>
      <c r="D1375" t="s">
        <v>15</v>
      </c>
      <c r="E1375" t="s">
        <v>23</v>
      </c>
      <c r="F1375" t="s">
        <v>26</v>
      </c>
      <c r="G1375">
        <v>1.5</v>
      </c>
      <c r="H1375" t="s">
        <v>18</v>
      </c>
      <c r="I1375" t="s">
        <v>19</v>
      </c>
      <c r="J1375">
        <v>130000</v>
      </c>
      <c r="K1375" t="s">
        <v>45</v>
      </c>
      <c r="L1375">
        <v>25000</v>
      </c>
      <c r="M1375" t="b">
        <v>0</v>
      </c>
    </row>
    <row r="1376" spans="1:13" x14ac:dyDescent="0.35">
      <c r="A1376" t="s">
        <v>36</v>
      </c>
      <c r="B1376" t="s">
        <v>37</v>
      </c>
      <c r="C1376">
        <v>2016</v>
      </c>
      <c r="D1376" t="s">
        <v>47</v>
      </c>
      <c r="E1376" t="s">
        <v>23</v>
      </c>
      <c r="F1376" t="s">
        <v>17</v>
      </c>
      <c r="G1376">
        <v>5.3</v>
      </c>
      <c r="H1376" t="s">
        <v>18</v>
      </c>
      <c r="I1376" t="s">
        <v>19</v>
      </c>
      <c r="J1376">
        <v>213000</v>
      </c>
      <c r="K1376" t="s">
        <v>45</v>
      </c>
      <c r="L1376">
        <v>146000</v>
      </c>
      <c r="M1376" t="b">
        <v>0</v>
      </c>
    </row>
    <row r="1377" spans="1:13" x14ac:dyDescent="0.35">
      <c r="A1377" t="s">
        <v>27</v>
      </c>
      <c r="B1377" t="s">
        <v>154</v>
      </c>
      <c r="C1377">
        <v>2019</v>
      </c>
      <c r="D1377" t="s">
        <v>15</v>
      </c>
      <c r="E1377" t="s">
        <v>102</v>
      </c>
      <c r="F1377" t="s">
        <v>26</v>
      </c>
      <c r="G1377">
        <v>1.6</v>
      </c>
      <c r="H1377" t="s">
        <v>18</v>
      </c>
      <c r="I1377" t="s">
        <v>19</v>
      </c>
      <c r="J1377">
        <v>24516</v>
      </c>
      <c r="K1377" t="s">
        <v>20</v>
      </c>
      <c r="L1377">
        <v>56500</v>
      </c>
      <c r="M1377" t="b">
        <v>0</v>
      </c>
    </row>
    <row r="1378" spans="1:13" x14ac:dyDescent="0.35">
      <c r="A1378" t="s">
        <v>76</v>
      </c>
      <c r="B1378" t="s">
        <v>112</v>
      </c>
      <c r="C1378">
        <v>2013</v>
      </c>
      <c r="D1378" t="s">
        <v>15</v>
      </c>
      <c r="E1378" t="s">
        <v>25</v>
      </c>
      <c r="F1378" t="s">
        <v>26</v>
      </c>
      <c r="G1378">
        <v>3.5</v>
      </c>
      <c r="H1378" t="s">
        <v>18</v>
      </c>
      <c r="I1378" t="s">
        <v>19</v>
      </c>
      <c r="J1378">
        <v>87108</v>
      </c>
      <c r="K1378" t="s">
        <v>20</v>
      </c>
      <c r="L1378">
        <v>56500</v>
      </c>
      <c r="M1378" t="b">
        <v>0</v>
      </c>
    </row>
    <row r="1379" spans="1:13" x14ac:dyDescent="0.35">
      <c r="A1379" t="s">
        <v>34</v>
      </c>
      <c r="B1379" t="s">
        <v>51</v>
      </c>
      <c r="C1379">
        <v>2020</v>
      </c>
      <c r="D1379" t="s">
        <v>15</v>
      </c>
      <c r="E1379" t="s">
        <v>29</v>
      </c>
      <c r="F1379" t="s">
        <v>26</v>
      </c>
      <c r="G1379">
        <v>1.6</v>
      </c>
      <c r="H1379" t="s">
        <v>18</v>
      </c>
      <c r="I1379" t="s">
        <v>19</v>
      </c>
      <c r="J1379">
        <v>67839</v>
      </c>
      <c r="K1379" t="s">
        <v>42</v>
      </c>
      <c r="L1379">
        <v>56500</v>
      </c>
      <c r="M1379" t="b">
        <v>0</v>
      </c>
    </row>
    <row r="1380" spans="1:13" x14ac:dyDescent="0.35">
      <c r="A1380" t="s">
        <v>34</v>
      </c>
      <c r="B1380" t="s">
        <v>43</v>
      </c>
      <c r="C1380">
        <v>2015</v>
      </c>
      <c r="D1380" t="s">
        <v>15</v>
      </c>
      <c r="E1380" t="s">
        <v>16</v>
      </c>
      <c r="F1380" t="s">
        <v>26</v>
      </c>
      <c r="G1380">
        <v>2.5</v>
      </c>
      <c r="H1380" t="s">
        <v>18</v>
      </c>
      <c r="I1380" t="s">
        <v>19</v>
      </c>
      <c r="J1380">
        <v>130020</v>
      </c>
      <c r="K1380" t="s">
        <v>20</v>
      </c>
      <c r="L1380">
        <v>56500</v>
      </c>
      <c r="M1380" t="b">
        <v>0</v>
      </c>
    </row>
    <row r="1381" spans="1:13" x14ac:dyDescent="0.35">
      <c r="A1381" t="s">
        <v>76</v>
      </c>
      <c r="B1381" t="s">
        <v>112</v>
      </c>
      <c r="C1381">
        <v>2016</v>
      </c>
      <c r="D1381" t="s">
        <v>47</v>
      </c>
      <c r="E1381" t="s">
        <v>23</v>
      </c>
      <c r="F1381" t="s">
        <v>30</v>
      </c>
      <c r="G1381">
        <v>3.5</v>
      </c>
      <c r="H1381" t="s">
        <v>18</v>
      </c>
      <c r="I1381" t="s">
        <v>19</v>
      </c>
      <c r="J1381">
        <v>114000</v>
      </c>
      <c r="K1381" t="s">
        <v>45</v>
      </c>
      <c r="L1381">
        <v>75000</v>
      </c>
      <c r="M1381" t="b">
        <v>0</v>
      </c>
    </row>
    <row r="1382" spans="1:13" x14ac:dyDescent="0.35">
      <c r="A1382" t="s">
        <v>76</v>
      </c>
      <c r="B1382" t="s">
        <v>256</v>
      </c>
      <c r="C1382">
        <v>2016</v>
      </c>
      <c r="D1382" t="s">
        <v>47</v>
      </c>
      <c r="E1382" t="s">
        <v>65</v>
      </c>
      <c r="F1382" t="s">
        <v>17</v>
      </c>
      <c r="G1382">
        <v>3.7</v>
      </c>
      <c r="H1382" t="s">
        <v>18</v>
      </c>
      <c r="I1382" t="s">
        <v>19</v>
      </c>
      <c r="J1382">
        <v>103000</v>
      </c>
      <c r="K1382" t="s">
        <v>45</v>
      </c>
      <c r="L1382">
        <v>94000</v>
      </c>
      <c r="M1382" t="b">
        <v>0</v>
      </c>
    </row>
    <row r="1383" spans="1:13" x14ac:dyDescent="0.35">
      <c r="A1383" t="s">
        <v>76</v>
      </c>
      <c r="B1383" t="s">
        <v>112</v>
      </c>
      <c r="C1383">
        <v>2018</v>
      </c>
      <c r="D1383" t="s">
        <v>47</v>
      </c>
      <c r="E1383" t="s">
        <v>23</v>
      </c>
      <c r="F1383" t="s">
        <v>30</v>
      </c>
      <c r="G1383">
        <v>3.5</v>
      </c>
      <c r="H1383" t="s">
        <v>18</v>
      </c>
      <c r="I1383" t="s">
        <v>19</v>
      </c>
      <c r="J1383">
        <v>75000</v>
      </c>
      <c r="K1383" t="s">
        <v>45</v>
      </c>
      <c r="L1383">
        <v>96000</v>
      </c>
      <c r="M1383" t="b">
        <v>0</v>
      </c>
    </row>
    <row r="1384" spans="1:13" x14ac:dyDescent="0.35">
      <c r="A1384" t="s">
        <v>48</v>
      </c>
      <c r="B1384" t="s">
        <v>168</v>
      </c>
      <c r="C1384">
        <v>2017</v>
      </c>
      <c r="D1384" t="s">
        <v>47</v>
      </c>
      <c r="E1384" t="s">
        <v>23</v>
      </c>
      <c r="F1384" t="s">
        <v>17</v>
      </c>
      <c r="G1384">
        <v>2</v>
      </c>
      <c r="H1384" t="s">
        <v>18</v>
      </c>
      <c r="I1384" t="s">
        <v>19</v>
      </c>
      <c r="J1384">
        <v>92000</v>
      </c>
      <c r="K1384" t="s">
        <v>45</v>
      </c>
      <c r="L1384">
        <v>173000</v>
      </c>
      <c r="M1384" t="b">
        <v>0</v>
      </c>
    </row>
    <row r="1385" spans="1:13" x14ac:dyDescent="0.35">
      <c r="A1385" t="s">
        <v>27</v>
      </c>
      <c r="B1385" t="s">
        <v>91</v>
      </c>
      <c r="C1385">
        <v>2015</v>
      </c>
      <c r="D1385" t="s">
        <v>44</v>
      </c>
      <c r="E1385" t="s">
        <v>29</v>
      </c>
      <c r="F1385" t="s">
        <v>30</v>
      </c>
      <c r="G1385">
        <v>1.6</v>
      </c>
      <c r="H1385" t="s">
        <v>18</v>
      </c>
      <c r="I1385" t="s">
        <v>19</v>
      </c>
      <c r="J1385">
        <v>158000</v>
      </c>
      <c r="K1385" t="s">
        <v>45</v>
      </c>
      <c r="L1385">
        <v>54000</v>
      </c>
      <c r="M1385" t="b">
        <v>0</v>
      </c>
    </row>
    <row r="1386" spans="1:13" x14ac:dyDescent="0.35">
      <c r="A1386" t="s">
        <v>27</v>
      </c>
      <c r="B1386" t="s">
        <v>88</v>
      </c>
      <c r="C1386">
        <v>2017</v>
      </c>
      <c r="D1386" t="s">
        <v>15</v>
      </c>
      <c r="E1386" t="s">
        <v>25</v>
      </c>
      <c r="F1386" t="s">
        <v>26</v>
      </c>
      <c r="G1386">
        <v>1.4</v>
      </c>
      <c r="H1386" t="s">
        <v>18</v>
      </c>
      <c r="I1386" t="s">
        <v>19</v>
      </c>
      <c r="J1386">
        <v>181000</v>
      </c>
      <c r="K1386" t="s">
        <v>45</v>
      </c>
      <c r="L1386">
        <v>29000</v>
      </c>
      <c r="M1386" t="b">
        <v>0</v>
      </c>
    </row>
    <row r="1387" spans="1:13" x14ac:dyDescent="0.35">
      <c r="A1387" t="s">
        <v>39</v>
      </c>
      <c r="B1387" t="s">
        <v>115</v>
      </c>
      <c r="C1387">
        <v>2016</v>
      </c>
      <c r="D1387" t="s">
        <v>47</v>
      </c>
      <c r="E1387" t="s">
        <v>38</v>
      </c>
      <c r="F1387" t="s">
        <v>17</v>
      </c>
      <c r="G1387">
        <v>5.3</v>
      </c>
      <c r="H1387" t="s">
        <v>18</v>
      </c>
      <c r="I1387" t="s">
        <v>19</v>
      </c>
      <c r="J1387">
        <v>192000</v>
      </c>
      <c r="K1387" t="s">
        <v>45</v>
      </c>
      <c r="L1387">
        <v>143000</v>
      </c>
      <c r="M1387" t="b">
        <v>0</v>
      </c>
    </row>
    <row r="1388" spans="1:13" x14ac:dyDescent="0.35">
      <c r="A1388" t="s">
        <v>39</v>
      </c>
      <c r="B1388" t="s">
        <v>115</v>
      </c>
      <c r="C1388">
        <v>2017</v>
      </c>
      <c r="D1388" t="s">
        <v>47</v>
      </c>
      <c r="E1388" t="s">
        <v>38</v>
      </c>
      <c r="F1388" t="s">
        <v>17</v>
      </c>
      <c r="G1388">
        <v>5.3</v>
      </c>
      <c r="H1388" t="s">
        <v>18</v>
      </c>
      <c r="I1388" t="s">
        <v>19</v>
      </c>
      <c r="J1388">
        <v>133000</v>
      </c>
      <c r="K1388" t="s">
        <v>45</v>
      </c>
      <c r="L1388">
        <v>159000</v>
      </c>
      <c r="M1388" t="b">
        <v>0</v>
      </c>
    </row>
    <row r="1389" spans="1:13" x14ac:dyDescent="0.35">
      <c r="A1389" t="s">
        <v>76</v>
      </c>
      <c r="B1389" t="s">
        <v>112</v>
      </c>
      <c r="C1389">
        <v>2019</v>
      </c>
      <c r="D1389" t="s">
        <v>47</v>
      </c>
      <c r="E1389" t="s">
        <v>65</v>
      </c>
      <c r="F1389" t="s">
        <v>30</v>
      </c>
      <c r="G1389">
        <v>3.5</v>
      </c>
      <c r="H1389" t="s">
        <v>18</v>
      </c>
      <c r="I1389" t="s">
        <v>19</v>
      </c>
      <c r="J1389">
        <v>108000</v>
      </c>
      <c r="K1389" t="s">
        <v>45</v>
      </c>
      <c r="L1389">
        <v>97000</v>
      </c>
      <c r="M1389" t="b">
        <v>0</v>
      </c>
    </row>
    <row r="1390" spans="1:13" x14ac:dyDescent="0.35">
      <c r="A1390" t="s">
        <v>39</v>
      </c>
      <c r="B1390" t="s">
        <v>40</v>
      </c>
      <c r="C1390">
        <v>2015</v>
      </c>
      <c r="D1390" t="s">
        <v>47</v>
      </c>
      <c r="E1390" t="s">
        <v>25</v>
      </c>
      <c r="F1390" t="s">
        <v>17</v>
      </c>
      <c r="G1390">
        <v>3.6</v>
      </c>
      <c r="H1390" t="s">
        <v>18</v>
      </c>
      <c r="I1390" t="s">
        <v>19</v>
      </c>
      <c r="J1390">
        <v>106000</v>
      </c>
      <c r="K1390" t="s">
        <v>45</v>
      </c>
      <c r="L1390">
        <v>79000</v>
      </c>
      <c r="M1390" t="b">
        <v>0</v>
      </c>
    </row>
    <row r="1391" spans="1:13" x14ac:dyDescent="0.35">
      <c r="A1391" t="s">
        <v>73</v>
      </c>
      <c r="B1391">
        <v>3</v>
      </c>
      <c r="C1391">
        <v>2017</v>
      </c>
      <c r="D1391" t="s">
        <v>44</v>
      </c>
      <c r="E1391" t="s">
        <v>29</v>
      </c>
      <c r="F1391" t="s">
        <v>17</v>
      </c>
      <c r="G1391">
        <v>1.6</v>
      </c>
      <c r="H1391" t="s">
        <v>18</v>
      </c>
      <c r="I1391" t="s">
        <v>19</v>
      </c>
      <c r="J1391">
        <v>92000</v>
      </c>
      <c r="K1391" t="s">
        <v>45</v>
      </c>
      <c r="L1391">
        <v>59000</v>
      </c>
      <c r="M1391" t="b">
        <v>0</v>
      </c>
    </row>
    <row r="1392" spans="1:13" x14ac:dyDescent="0.35">
      <c r="A1392" t="s">
        <v>34</v>
      </c>
      <c r="B1392" t="s">
        <v>43</v>
      </c>
      <c r="C1392">
        <v>2017</v>
      </c>
      <c r="D1392" t="s">
        <v>15</v>
      </c>
      <c r="E1392" t="s">
        <v>23</v>
      </c>
      <c r="F1392" t="s">
        <v>26</v>
      </c>
      <c r="G1392">
        <v>2.5</v>
      </c>
      <c r="H1392" t="s">
        <v>18</v>
      </c>
      <c r="I1392" t="s">
        <v>19</v>
      </c>
      <c r="J1392">
        <v>125000</v>
      </c>
      <c r="K1392" t="s">
        <v>45</v>
      </c>
      <c r="L1392">
        <v>66000</v>
      </c>
      <c r="M1392" t="b">
        <v>0</v>
      </c>
    </row>
    <row r="1393" spans="1:13" x14ac:dyDescent="0.35">
      <c r="A1393" t="s">
        <v>34</v>
      </c>
      <c r="B1393" t="s">
        <v>55</v>
      </c>
      <c r="C1393">
        <v>2018</v>
      </c>
      <c r="D1393" t="s">
        <v>44</v>
      </c>
      <c r="E1393" t="s">
        <v>23</v>
      </c>
      <c r="F1393" t="s">
        <v>30</v>
      </c>
      <c r="G1393">
        <v>4</v>
      </c>
      <c r="H1393" t="s">
        <v>18</v>
      </c>
      <c r="I1393" t="s">
        <v>19</v>
      </c>
      <c r="J1393">
        <v>79000</v>
      </c>
      <c r="K1393" t="s">
        <v>45</v>
      </c>
      <c r="L1393">
        <v>139000</v>
      </c>
      <c r="M1393" t="b">
        <v>0</v>
      </c>
    </row>
    <row r="1394" spans="1:13" x14ac:dyDescent="0.35">
      <c r="A1394" t="s">
        <v>82</v>
      </c>
      <c r="B1394" t="s">
        <v>169</v>
      </c>
      <c r="C1394">
        <v>2016</v>
      </c>
      <c r="D1394" t="s">
        <v>44</v>
      </c>
      <c r="E1394" t="s">
        <v>23</v>
      </c>
      <c r="F1394" t="s">
        <v>30</v>
      </c>
      <c r="G1394">
        <v>2.5</v>
      </c>
      <c r="H1394" t="s">
        <v>18</v>
      </c>
      <c r="I1394" t="s">
        <v>19</v>
      </c>
      <c r="J1394">
        <v>85000</v>
      </c>
      <c r="K1394" t="s">
        <v>45</v>
      </c>
      <c r="L1394">
        <v>62000</v>
      </c>
      <c r="M1394" t="b">
        <v>0</v>
      </c>
    </row>
    <row r="1395" spans="1:13" x14ac:dyDescent="0.35">
      <c r="A1395" t="s">
        <v>185</v>
      </c>
      <c r="B1395" t="s">
        <v>277</v>
      </c>
      <c r="C1395">
        <v>2020</v>
      </c>
      <c r="D1395" t="s">
        <v>15</v>
      </c>
      <c r="E1395" t="s">
        <v>23</v>
      </c>
      <c r="F1395" t="s">
        <v>17</v>
      </c>
      <c r="G1395">
        <v>3</v>
      </c>
      <c r="H1395" t="s">
        <v>56</v>
      </c>
      <c r="I1395" t="s">
        <v>19</v>
      </c>
      <c r="J1395">
        <v>2700</v>
      </c>
      <c r="K1395" t="s">
        <v>111</v>
      </c>
      <c r="L1395">
        <v>0</v>
      </c>
      <c r="M1395" t="b">
        <v>1</v>
      </c>
    </row>
    <row r="1396" spans="1:13" x14ac:dyDescent="0.35">
      <c r="A1396" t="s">
        <v>76</v>
      </c>
      <c r="B1396" t="s">
        <v>256</v>
      </c>
      <c r="C1396">
        <v>2016</v>
      </c>
      <c r="D1396" t="s">
        <v>47</v>
      </c>
      <c r="E1396" t="s">
        <v>65</v>
      </c>
      <c r="F1396" t="s">
        <v>17</v>
      </c>
      <c r="G1396">
        <v>2.2999999999999998</v>
      </c>
      <c r="H1396" t="s">
        <v>18</v>
      </c>
      <c r="I1396" t="s">
        <v>19</v>
      </c>
      <c r="J1396">
        <v>84000</v>
      </c>
      <c r="K1396" t="s">
        <v>45</v>
      </c>
      <c r="L1396">
        <v>97000</v>
      </c>
      <c r="M1396" t="b">
        <v>0</v>
      </c>
    </row>
    <row r="1397" spans="1:13" x14ac:dyDescent="0.35">
      <c r="A1397" t="s">
        <v>34</v>
      </c>
      <c r="B1397" t="s">
        <v>35</v>
      </c>
      <c r="C1397">
        <v>2013</v>
      </c>
      <c r="D1397" t="s">
        <v>15</v>
      </c>
      <c r="E1397" t="s">
        <v>23</v>
      </c>
      <c r="F1397" t="s">
        <v>17</v>
      </c>
      <c r="G1397">
        <v>4.5999999999999996</v>
      </c>
      <c r="H1397" t="s">
        <v>18</v>
      </c>
      <c r="I1397" t="s">
        <v>19</v>
      </c>
      <c r="J1397">
        <v>101000</v>
      </c>
      <c r="K1397" t="s">
        <v>111</v>
      </c>
      <c r="L1397">
        <v>150000</v>
      </c>
      <c r="M1397" t="b">
        <v>0</v>
      </c>
    </row>
    <row r="1398" spans="1:13" x14ac:dyDescent="0.35">
      <c r="A1398" t="s">
        <v>82</v>
      </c>
      <c r="B1398" t="s">
        <v>142</v>
      </c>
      <c r="C1398">
        <v>2014</v>
      </c>
      <c r="D1398" t="s">
        <v>15</v>
      </c>
      <c r="E1398" t="s">
        <v>23</v>
      </c>
      <c r="F1398" t="s">
        <v>26</v>
      </c>
      <c r="G1398">
        <v>1.6</v>
      </c>
      <c r="H1398" t="s">
        <v>18</v>
      </c>
      <c r="I1398" t="s">
        <v>19</v>
      </c>
      <c r="J1398">
        <v>155000</v>
      </c>
      <c r="K1398" t="s">
        <v>20</v>
      </c>
      <c r="L1398">
        <v>21000</v>
      </c>
      <c r="M1398" t="b">
        <v>0</v>
      </c>
    </row>
    <row r="1399" spans="1:13" x14ac:dyDescent="0.35">
      <c r="A1399" t="s">
        <v>39</v>
      </c>
      <c r="B1399" t="s">
        <v>131</v>
      </c>
      <c r="C1399">
        <v>2004</v>
      </c>
      <c r="D1399" t="s">
        <v>47</v>
      </c>
      <c r="E1399" t="s">
        <v>25</v>
      </c>
      <c r="F1399" t="s">
        <v>17</v>
      </c>
      <c r="G1399">
        <v>6</v>
      </c>
      <c r="H1399" t="s">
        <v>18</v>
      </c>
      <c r="I1399" t="s">
        <v>19</v>
      </c>
      <c r="J1399">
        <v>400</v>
      </c>
      <c r="K1399" t="s">
        <v>45</v>
      </c>
      <c r="L1399">
        <v>0</v>
      </c>
      <c r="M1399" t="b">
        <v>1</v>
      </c>
    </row>
    <row r="1400" spans="1:13" x14ac:dyDescent="0.35">
      <c r="A1400" t="s">
        <v>209</v>
      </c>
      <c r="B1400" t="s">
        <v>210</v>
      </c>
      <c r="C1400">
        <v>2015</v>
      </c>
      <c r="D1400" t="s">
        <v>44</v>
      </c>
      <c r="E1400" t="s">
        <v>16</v>
      </c>
      <c r="F1400" t="s">
        <v>17</v>
      </c>
      <c r="G1400">
        <v>3.7</v>
      </c>
      <c r="H1400" t="s">
        <v>18</v>
      </c>
      <c r="I1400" t="s">
        <v>19</v>
      </c>
      <c r="J1400">
        <v>80000</v>
      </c>
      <c r="K1400" t="s">
        <v>45</v>
      </c>
      <c r="L1400">
        <v>110000</v>
      </c>
      <c r="M1400" t="b">
        <v>0</v>
      </c>
    </row>
    <row r="1401" spans="1:13" x14ac:dyDescent="0.35">
      <c r="A1401" t="s">
        <v>209</v>
      </c>
      <c r="B1401" t="s">
        <v>210</v>
      </c>
      <c r="C1401">
        <v>2016</v>
      </c>
      <c r="D1401" t="s">
        <v>15</v>
      </c>
      <c r="E1401" t="s">
        <v>94</v>
      </c>
      <c r="F1401" t="s">
        <v>17</v>
      </c>
      <c r="G1401">
        <v>3.7</v>
      </c>
      <c r="H1401" t="s">
        <v>18</v>
      </c>
      <c r="I1401" t="s">
        <v>19</v>
      </c>
      <c r="J1401">
        <v>79000</v>
      </c>
      <c r="K1401" t="s">
        <v>45</v>
      </c>
      <c r="L1401">
        <v>115000</v>
      </c>
      <c r="M1401" t="b">
        <v>0</v>
      </c>
    </row>
    <row r="1402" spans="1:13" x14ac:dyDescent="0.35">
      <c r="A1402" t="s">
        <v>34</v>
      </c>
      <c r="B1402" t="s">
        <v>51</v>
      </c>
      <c r="C1402">
        <v>2019</v>
      </c>
      <c r="D1402" t="s">
        <v>15</v>
      </c>
      <c r="E1402" t="s">
        <v>25</v>
      </c>
      <c r="F1402" t="s">
        <v>26</v>
      </c>
      <c r="G1402">
        <v>1.6</v>
      </c>
      <c r="H1402" t="s">
        <v>18</v>
      </c>
      <c r="I1402" t="s">
        <v>19</v>
      </c>
      <c r="J1402">
        <v>52443</v>
      </c>
      <c r="K1402" t="s">
        <v>20</v>
      </c>
      <c r="L1402">
        <v>56500</v>
      </c>
      <c r="M1402" t="b">
        <v>0</v>
      </c>
    </row>
    <row r="1403" spans="1:13" x14ac:dyDescent="0.35">
      <c r="A1403" t="s">
        <v>27</v>
      </c>
      <c r="B1403" t="s">
        <v>93</v>
      </c>
      <c r="C1403">
        <v>2018</v>
      </c>
      <c r="D1403" t="s">
        <v>15</v>
      </c>
      <c r="E1403" t="s">
        <v>102</v>
      </c>
      <c r="F1403" t="s">
        <v>26</v>
      </c>
      <c r="G1403">
        <v>3.5</v>
      </c>
      <c r="H1403" t="s">
        <v>18</v>
      </c>
      <c r="I1403" t="s">
        <v>19</v>
      </c>
      <c r="J1403">
        <v>98530</v>
      </c>
      <c r="K1403" t="s">
        <v>20</v>
      </c>
      <c r="L1403">
        <v>56500</v>
      </c>
      <c r="M1403" t="b">
        <v>0</v>
      </c>
    </row>
    <row r="1404" spans="1:13" x14ac:dyDescent="0.35">
      <c r="A1404" t="s">
        <v>27</v>
      </c>
      <c r="B1404" t="s">
        <v>91</v>
      </c>
      <c r="C1404">
        <v>2014</v>
      </c>
      <c r="D1404" t="s">
        <v>15</v>
      </c>
      <c r="E1404" t="s">
        <v>16</v>
      </c>
      <c r="F1404" t="s">
        <v>17</v>
      </c>
      <c r="G1404">
        <v>3.3</v>
      </c>
      <c r="H1404" t="s">
        <v>18</v>
      </c>
      <c r="I1404" t="s">
        <v>19</v>
      </c>
      <c r="J1404">
        <v>201421</v>
      </c>
      <c r="K1404" t="s">
        <v>20</v>
      </c>
      <c r="L1404">
        <v>57500</v>
      </c>
      <c r="M1404" t="b">
        <v>0</v>
      </c>
    </row>
    <row r="1405" spans="1:13" x14ac:dyDescent="0.35">
      <c r="A1405" t="s">
        <v>34</v>
      </c>
      <c r="B1405" t="s">
        <v>51</v>
      </c>
      <c r="C1405">
        <v>2020</v>
      </c>
      <c r="D1405" t="s">
        <v>15</v>
      </c>
      <c r="E1405" t="s">
        <v>23</v>
      </c>
      <c r="F1405" t="s">
        <v>26</v>
      </c>
      <c r="G1405">
        <v>1.6</v>
      </c>
      <c r="H1405" t="s">
        <v>18</v>
      </c>
      <c r="I1405" t="s">
        <v>19</v>
      </c>
      <c r="J1405">
        <v>109885</v>
      </c>
      <c r="K1405" t="s">
        <v>42</v>
      </c>
      <c r="L1405">
        <v>57000</v>
      </c>
      <c r="M1405" t="b">
        <v>0</v>
      </c>
    </row>
    <row r="1406" spans="1:13" x14ac:dyDescent="0.35">
      <c r="A1406" t="s">
        <v>62</v>
      </c>
      <c r="B1406" t="s">
        <v>63</v>
      </c>
      <c r="C1406">
        <v>2016</v>
      </c>
      <c r="D1406" t="s">
        <v>15</v>
      </c>
      <c r="E1406" t="s">
        <v>65</v>
      </c>
      <c r="F1406" t="s">
        <v>17</v>
      </c>
      <c r="G1406">
        <v>5</v>
      </c>
      <c r="H1406" t="s">
        <v>18</v>
      </c>
      <c r="I1406" t="s">
        <v>19</v>
      </c>
      <c r="J1406">
        <v>35500</v>
      </c>
      <c r="K1406" t="s">
        <v>20</v>
      </c>
      <c r="L1406">
        <v>0</v>
      </c>
      <c r="M1406" t="b">
        <v>1</v>
      </c>
    </row>
    <row r="1407" spans="1:13" x14ac:dyDescent="0.35">
      <c r="A1407" t="s">
        <v>34</v>
      </c>
      <c r="B1407" t="s">
        <v>35</v>
      </c>
      <c r="C1407">
        <v>2019</v>
      </c>
      <c r="D1407" t="s">
        <v>15</v>
      </c>
      <c r="E1407" t="s">
        <v>23</v>
      </c>
      <c r="F1407" t="s">
        <v>17</v>
      </c>
      <c r="G1407">
        <v>3.2</v>
      </c>
      <c r="H1407" t="s">
        <v>18</v>
      </c>
      <c r="I1407" t="s">
        <v>19</v>
      </c>
      <c r="J1407">
        <v>43000</v>
      </c>
      <c r="K1407" t="s">
        <v>20</v>
      </c>
      <c r="L1407">
        <v>236000</v>
      </c>
      <c r="M1407" t="b">
        <v>0</v>
      </c>
    </row>
    <row r="1408" spans="1:13" x14ac:dyDescent="0.35">
      <c r="A1408" t="s">
        <v>97</v>
      </c>
      <c r="B1408" t="s">
        <v>98</v>
      </c>
      <c r="C1408">
        <v>2014</v>
      </c>
      <c r="D1408" t="s">
        <v>15</v>
      </c>
      <c r="E1408" t="s">
        <v>94</v>
      </c>
      <c r="F1408" t="s">
        <v>17</v>
      </c>
      <c r="G1408">
        <v>1.4</v>
      </c>
      <c r="H1408" t="s">
        <v>18</v>
      </c>
      <c r="I1408" t="s">
        <v>68</v>
      </c>
      <c r="J1408">
        <v>190000</v>
      </c>
      <c r="K1408" t="s">
        <v>20</v>
      </c>
      <c r="L1408">
        <v>0</v>
      </c>
      <c r="M1408" t="b">
        <v>1</v>
      </c>
    </row>
    <row r="1409" spans="1:13" x14ac:dyDescent="0.35">
      <c r="A1409" t="s">
        <v>99</v>
      </c>
      <c r="B1409" t="s">
        <v>100</v>
      </c>
      <c r="C1409">
        <v>2020</v>
      </c>
      <c r="D1409" t="s">
        <v>15</v>
      </c>
      <c r="E1409" t="s">
        <v>65</v>
      </c>
      <c r="F1409" t="s">
        <v>17</v>
      </c>
      <c r="G1409">
        <v>1.5</v>
      </c>
      <c r="H1409" t="s">
        <v>18</v>
      </c>
      <c r="I1409" t="s">
        <v>19</v>
      </c>
      <c r="J1409">
        <v>33000</v>
      </c>
      <c r="K1409" t="s">
        <v>20</v>
      </c>
      <c r="L1409">
        <v>55000</v>
      </c>
      <c r="M1409" t="b">
        <v>0</v>
      </c>
    </row>
    <row r="1410" spans="1:13" x14ac:dyDescent="0.35">
      <c r="A1410" t="s">
        <v>34</v>
      </c>
      <c r="B1410" t="s">
        <v>58</v>
      </c>
      <c r="C1410">
        <v>2018</v>
      </c>
      <c r="D1410" t="s">
        <v>15</v>
      </c>
      <c r="E1410" t="s">
        <v>75</v>
      </c>
      <c r="F1410" t="s">
        <v>30</v>
      </c>
      <c r="G1410">
        <v>2.7</v>
      </c>
      <c r="H1410" t="s">
        <v>18</v>
      </c>
      <c r="I1410" t="s">
        <v>19</v>
      </c>
      <c r="J1410">
        <v>30000</v>
      </c>
      <c r="K1410" t="s">
        <v>81</v>
      </c>
      <c r="L1410">
        <v>0</v>
      </c>
      <c r="M1410" t="b">
        <v>1</v>
      </c>
    </row>
    <row r="1411" spans="1:13" x14ac:dyDescent="0.35">
      <c r="A1411" t="s">
        <v>181</v>
      </c>
      <c r="B1411" t="s">
        <v>199</v>
      </c>
      <c r="C1411">
        <v>2016</v>
      </c>
      <c r="D1411" t="s">
        <v>15</v>
      </c>
      <c r="E1411" t="s">
        <v>23</v>
      </c>
      <c r="F1411" t="s">
        <v>17</v>
      </c>
      <c r="G1411">
        <v>3.5</v>
      </c>
      <c r="H1411" t="s">
        <v>18</v>
      </c>
      <c r="I1411" t="s">
        <v>19</v>
      </c>
      <c r="J1411">
        <v>132000</v>
      </c>
      <c r="K1411" t="s">
        <v>20</v>
      </c>
      <c r="L1411">
        <v>56000</v>
      </c>
      <c r="M1411" t="b">
        <v>0</v>
      </c>
    </row>
    <row r="1412" spans="1:13" x14ac:dyDescent="0.35">
      <c r="A1412" t="s">
        <v>76</v>
      </c>
      <c r="B1412" t="s">
        <v>77</v>
      </c>
      <c r="C1412">
        <v>2012</v>
      </c>
      <c r="D1412" t="s">
        <v>15</v>
      </c>
      <c r="E1412" t="s">
        <v>23</v>
      </c>
      <c r="F1412" t="s">
        <v>17</v>
      </c>
      <c r="G1412">
        <v>5.4</v>
      </c>
      <c r="H1412" t="s">
        <v>18</v>
      </c>
      <c r="I1412" t="s">
        <v>19</v>
      </c>
      <c r="J1412">
        <v>289000</v>
      </c>
      <c r="K1412" t="s">
        <v>155</v>
      </c>
      <c r="L1412">
        <v>57000</v>
      </c>
      <c r="M1412" t="b">
        <v>0</v>
      </c>
    </row>
    <row r="1413" spans="1:13" x14ac:dyDescent="0.35">
      <c r="A1413" t="s">
        <v>82</v>
      </c>
      <c r="B1413" t="s">
        <v>169</v>
      </c>
      <c r="C1413">
        <v>2018</v>
      </c>
      <c r="D1413" t="s">
        <v>15</v>
      </c>
      <c r="E1413" t="s">
        <v>23</v>
      </c>
      <c r="F1413" t="s">
        <v>26</v>
      </c>
      <c r="G1413">
        <v>3.3</v>
      </c>
      <c r="H1413" t="s">
        <v>18</v>
      </c>
      <c r="I1413" t="s">
        <v>19</v>
      </c>
      <c r="J1413">
        <v>100000</v>
      </c>
      <c r="K1413" t="s">
        <v>155</v>
      </c>
      <c r="L1413">
        <v>69000</v>
      </c>
      <c r="M1413" t="b">
        <v>0</v>
      </c>
    </row>
    <row r="1414" spans="1:13" x14ac:dyDescent="0.35">
      <c r="A1414" t="s">
        <v>27</v>
      </c>
      <c r="B1414" t="s">
        <v>89</v>
      </c>
      <c r="C1414">
        <v>2018</v>
      </c>
      <c r="D1414" t="s">
        <v>15</v>
      </c>
      <c r="E1414" t="s">
        <v>29</v>
      </c>
      <c r="F1414" t="s">
        <v>26</v>
      </c>
      <c r="G1414">
        <v>2.4</v>
      </c>
      <c r="H1414" t="s">
        <v>18</v>
      </c>
      <c r="I1414" t="s">
        <v>19</v>
      </c>
      <c r="J1414">
        <v>65000</v>
      </c>
      <c r="K1414" t="s">
        <v>155</v>
      </c>
      <c r="L1414">
        <v>64000</v>
      </c>
      <c r="M1414" t="b">
        <v>0</v>
      </c>
    </row>
    <row r="1415" spans="1:13" x14ac:dyDescent="0.35">
      <c r="A1415" t="s">
        <v>27</v>
      </c>
      <c r="B1415" t="s">
        <v>28</v>
      </c>
      <c r="C1415">
        <v>2018</v>
      </c>
      <c r="D1415" t="s">
        <v>15</v>
      </c>
      <c r="E1415" t="s">
        <v>25</v>
      </c>
      <c r="F1415" t="s">
        <v>30</v>
      </c>
      <c r="G1415">
        <v>1.6</v>
      </c>
      <c r="H1415" t="s">
        <v>18</v>
      </c>
      <c r="I1415" t="s">
        <v>19</v>
      </c>
      <c r="J1415">
        <v>86000</v>
      </c>
      <c r="K1415" t="s">
        <v>155</v>
      </c>
      <c r="L1415">
        <v>49000</v>
      </c>
      <c r="M1415" t="b">
        <v>0</v>
      </c>
    </row>
    <row r="1416" spans="1:13" x14ac:dyDescent="0.35">
      <c r="A1416" t="s">
        <v>34</v>
      </c>
      <c r="B1416" t="s">
        <v>43</v>
      </c>
      <c r="C1416">
        <v>2016</v>
      </c>
      <c r="D1416" t="s">
        <v>15</v>
      </c>
      <c r="E1416" t="s">
        <v>23</v>
      </c>
      <c r="F1416" t="s">
        <v>17</v>
      </c>
      <c r="G1416">
        <v>2.5</v>
      </c>
      <c r="H1416" t="s">
        <v>18</v>
      </c>
      <c r="I1416" t="s">
        <v>19</v>
      </c>
      <c r="J1416">
        <v>145000</v>
      </c>
      <c r="K1416" t="s">
        <v>155</v>
      </c>
      <c r="L1416">
        <v>67000</v>
      </c>
      <c r="M1416" t="b">
        <v>0</v>
      </c>
    </row>
    <row r="1417" spans="1:13" x14ac:dyDescent="0.35">
      <c r="A1417" t="s">
        <v>73</v>
      </c>
      <c r="B1417">
        <v>6</v>
      </c>
      <c r="C1417">
        <v>2018</v>
      </c>
      <c r="D1417" t="s">
        <v>15</v>
      </c>
      <c r="E1417" t="s">
        <v>94</v>
      </c>
      <c r="F1417" t="s">
        <v>26</v>
      </c>
      <c r="G1417">
        <v>2.5</v>
      </c>
      <c r="H1417" t="s">
        <v>18</v>
      </c>
      <c r="I1417" t="s">
        <v>19</v>
      </c>
      <c r="J1417">
        <v>188000</v>
      </c>
      <c r="K1417" t="s">
        <v>155</v>
      </c>
      <c r="L1417">
        <v>59000</v>
      </c>
      <c r="M1417" t="b">
        <v>0</v>
      </c>
    </row>
    <row r="1418" spans="1:13" x14ac:dyDescent="0.35">
      <c r="A1418" t="s">
        <v>36</v>
      </c>
      <c r="B1418" t="s">
        <v>146</v>
      </c>
      <c r="C1418">
        <v>2011</v>
      </c>
      <c r="D1418" t="s">
        <v>15</v>
      </c>
      <c r="E1418" t="s">
        <v>23</v>
      </c>
      <c r="F1418" t="s">
        <v>26</v>
      </c>
      <c r="G1418">
        <v>5.3</v>
      </c>
      <c r="H1418" t="s">
        <v>18</v>
      </c>
      <c r="I1418" t="s">
        <v>19</v>
      </c>
      <c r="J1418">
        <v>272000</v>
      </c>
      <c r="K1418" t="s">
        <v>155</v>
      </c>
      <c r="L1418">
        <v>41000</v>
      </c>
      <c r="M1418" t="b">
        <v>0</v>
      </c>
    </row>
    <row r="1419" spans="1:13" x14ac:dyDescent="0.35">
      <c r="A1419" t="s">
        <v>52</v>
      </c>
      <c r="B1419" t="s">
        <v>53</v>
      </c>
      <c r="C1419">
        <v>2016</v>
      </c>
      <c r="D1419" t="s">
        <v>44</v>
      </c>
      <c r="E1419" t="s">
        <v>75</v>
      </c>
      <c r="F1419" t="s">
        <v>30</v>
      </c>
      <c r="G1419">
        <v>2</v>
      </c>
      <c r="H1419" t="s">
        <v>18</v>
      </c>
      <c r="I1419" t="s">
        <v>19</v>
      </c>
      <c r="J1419">
        <v>107000</v>
      </c>
      <c r="K1419" t="s">
        <v>155</v>
      </c>
      <c r="L1419">
        <v>59000</v>
      </c>
      <c r="M1419" t="b">
        <v>0</v>
      </c>
    </row>
    <row r="1420" spans="1:13" x14ac:dyDescent="0.35">
      <c r="A1420" t="s">
        <v>76</v>
      </c>
      <c r="B1420" t="s">
        <v>77</v>
      </c>
      <c r="C1420">
        <v>2016</v>
      </c>
      <c r="D1420" t="s">
        <v>15</v>
      </c>
      <c r="E1420" t="s">
        <v>29</v>
      </c>
      <c r="F1420" t="s">
        <v>26</v>
      </c>
      <c r="G1420">
        <v>5.4</v>
      </c>
      <c r="H1420" t="s">
        <v>18</v>
      </c>
      <c r="I1420" t="s">
        <v>19</v>
      </c>
      <c r="J1420">
        <v>172000</v>
      </c>
      <c r="K1420" t="s">
        <v>155</v>
      </c>
      <c r="L1420">
        <v>76000</v>
      </c>
      <c r="M1420" t="b">
        <v>0</v>
      </c>
    </row>
    <row r="1421" spans="1:13" x14ac:dyDescent="0.35">
      <c r="A1421" t="s">
        <v>60</v>
      </c>
      <c r="B1421" t="s">
        <v>80</v>
      </c>
      <c r="C1421">
        <v>2016</v>
      </c>
      <c r="D1421" t="s">
        <v>44</v>
      </c>
      <c r="E1421" t="s">
        <v>33</v>
      </c>
      <c r="F1421" t="s">
        <v>30</v>
      </c>
      <c r="G1421">
        <v>3.5</v>
      </c>
      <c r="H1421" t="s">
        <v>18</v>
      </c>
      <c r="I1421" t="s">
        <v>19</v>
      </c>
      <c r="J1421">
        <v>200000</v>
      </c>
      <c r="K1421" t="s">
        <v>187</v>
      </c>
      <c r="L1421">
        <v>80000</v>
      </c>
      <c r="M1421" t="b">
        <v>0</v>
      </c>
    </row>
    <row r="1422" spans="1:13" x14ac:dyDescent="0.35">
      <c r="A1422" t="s">
        <v>73</v>
      </c>
      <c r="B1422">
        <v>6</v>
      </c>
      <c r="C1422">
        <v>2020</v>
      </c>
      <c r="D1422" t="s">
        <v>15</v>
      </c>
      <c r="E1422" t="s">
        <v>29</v>
      </c>
      <c r="F1422" t="s">
        <v>26</v>
      </c>
      <c r="G1422">
        <v>2.5</v>
      </c>
      <c r="H1422" t="s">
        <v>18</v>
      </c>
      <c r="I1422" t="s">
        <v>19</v>
      </c>
      <c r="J1422">
        <v>36000</v>
      </c>
      <c r="K1422" t="s">
        <v>20</v>
      </c>
      <c r="L1422">
        <v>0</v>
      </c>
      <c r="M1422" t="b">
        <v>1</v>
      </c>
    </row>
    <row r="1423" spans="1:13" x14ac:dyDescent="0.35">
      <c r="A1423" t="s">
        <v>76</v>
      </c>
      <c r="B1423" t="s">
        <v>144</v>
      </c>
      <c r="C1423">
        <v>2002</v>
      </c>
      <c r="D1423" t="s">
        <v>15</v>
      </c>
      <c r="E1423" t="s">
        <v>29</v>
      </c>
      <c r="F1423" t="s">
        <v>17</v>
      </c>
      <c r="G1423">
        <v>4.5</v>
      </c>
      <c r="H1423" t="s">
        <v>18</v>
      </c>
      <c r="I1423" t="s">
        <v>19</v>
      </c>
      <c r="J1423">
        <v>438074</v>
      </c>
      <c r="K1423" t="s">
        <v>170</v>
      </c>
      <c r="L1423">
        <v>10000</v>
      </c>
      <c r="M1423" t="b">
        <v>0</v>
      </c>
    </row>
    <row r="1424" spans="1:13" x14ac:dyDescent="0.35">
      <c r="A1424" t="s">
        <v>48</v>
      </c>
      <c r="B1424" t="s">
        <v>149</v>
      </c>
      <c r="C1424">
        <v>2016</v>
      </c>
      <c r="D1424" t="s">
        <v>47</v>
      </c>
      <c r="E1424" t="s">
        <v>25</v>
      </c>
      <c r="F1424" t="s">
        <v>17</v>
      </c>
      <c r="G1424">
        <v>2</v>
      </c>
      <c r="H1424" t="s">
        <v>18</v>
      </c>
      <c r="I1424" t="s">
        <v>19</v>
      </c>
      <c r="J1424">
        <v>92000</v>
      </c>
      <c r="K1424" t="s">
        <v>42</v>
      </c>
      <c r="L1424">
        <v>120000</v>
      </c>
      <c r="M1424" t="b">
        <v>0</v>
      </c>
    </row>
    <row r="1425" spans="1:13" x14ac:dyDescent="0.35">
      <c r="A1425" t="s">
        <v>21</v>
      </c>
      <c r="B1425" t="s">
        <v>237</v>
      </c>
      <c r="C1425">
        <v>2006</v>
      </c>
      <c r="D1425" t="s">
        <v>15</v>
      </c>
      <c r="E1425" t="s">
        <v>23</v>
      </c>
      <c r="F1425" t="s">
        <v>17</v>
      </c>
      <c r="G1425">
        <v>3.5</v>
      </c>
      <c r="H1425" t="s">
        <v>18</v>
      </c>
      <c r="I1425" t="s">
        <v>19</v>
      </c>
      <c r="J1425">
        <v>300</v>
      </c>
      <c r="K1425" t="s">
        <v>20</v>
      </c>
      <c r="L1425">
        <v>21000</v>
      </c>
      <c r="M1425" t="b">
        <v>0</v>
      </c>
    </row>
    <row r="1426" spans="1:13" x14ac:dyDescent="0.35">
      <c r="A1426" t="s">
        <v>34</v>
      </c>
      <c r="B1426" t="s">
        <v>43</v>
      </c>
      <c r="C1426">
        <v>2001</v>
      </c>
      <c r="D1426" t="s">
        <v>15</v>
      </c>
      <c r="E1426" t="s">
        <v>213</v>
      </c>
      <c r="F1426" t="s">
        <v>26</v>
      </c>
      <c r="G1426">
        <v>1.4</v>
      </c>
      <c r="H1426" t="s">
        <v>18</v>
      </c>
      <c r="I1426" t="s">
        <v>68</v>
      </c>
      <c r="J1426">
        <v>300</v>
      </c>
      <c r="K1426" t="s">
        <v>59</v>
      </c>
      <c r="L1426">
        <v>13500</v>
      </c>
      <c r="M1426" t="b">
        <v>0</v>
      </c>
    </row>
    <row r="1427" spans="1:13" x14ac:dyDescent="0.35">
      <c r="A1427" t="s">
        <v>21</v>
      </c>
      <c r="B1427" t="s">
        <v>237</v>
      </c>
      <c r="C1427">
        <v>2014</v>
      </c>
      <c r="D1427" t="s">
        <v>15</v>
      </c>
      <c r="E1427" t="s">
        <v>23</v>
      </c>
      <c r="F1427" t="s">
        <v>30</v>
      </c>
      <c r="G1427">
        <v>3.5</v>
      </c>
      <c r="H1427" t="s">
        <v>18</v>
      </c>
      <c r="I1427" t="s">
        <v>19</v>
      </c>
      <c r="J1427">
        <v>198000</v>
      </c>
      <c r="K1427" t="s">
        <v>45</v>
      </c>
      <c r="L1427">
        <v>50000</v>
      </c>
      <c r="M1427" t="b">
        <v>0</v>
      </c>
    </row>
    <row r="1428" spans="1:13" x14ac:dyDescent="0.35">
      <c r="A1428" t="s">
        <v>39</v>
      </c>
      <c r="B1428" t="s">
        <v>46</v>
      </c>
      <c r="C1428">
        <v>2008</v>
      </c>
      <c r="D1428" t="s">
        <v>47</v>
      </c>
      <c r="E1428" t="s">
        <v>78</v>
      </c>
      <c r="F1428" t="s">
        <v>30</v>
      </c>
      <c r="G1428">
        <v>5.3</v>
      </c>
      <c r="H1428" t="s">
        <v>18</v>
      </c>
      <c r="I1428" t="s">
        <v>19</v>
      </c>
      <c r="J1428">
        <v>450000</v>
      </c>
      <c r="K1428" t="s">
        <v>20</v>
      </c>
      <c r="L1428">
        <v>0</v>
      </c>
      <c r="M1428" t="b">
        <v>1</v>
      </c>
    </row>
    <row r="1429" spans="1:13" x14ac:dyDescent="0.35">
      <c r="A1429" t="s">
        <v>34</v>
      </c>
      <c r="B1429" t="s">
        <v>51</v>
      </c>
      <c r="C1429">
        <v>2013</v>
      </c>
      <c r="D1429" t="s">
        <v>15</v>
      </c>
      <c r="E1429" t="s">
        <v>23</v>
      </c>
      <c r="F1429" t="s">
        <v>30</v>
      </c>
      <c r="G1429">
        <v>1.6</v>
      </c>
      <c r="H1429" t="s">
        <v>18</v>
      </c>
      <c r="I1429" t="s">
        <v>19</v>
      </c>
      <c r="J1429">
        <v>296</v>
      </c>
      <c r="K1429" t="s">
        <v>70</v>
      </c>
      <c r="L1429">
        <v>30000</v>
      </c>
      <c r="M1429" t="b">
        <v>0</v>
      </c>
    </row>
    <row r="1430" spans="1:13" x14ac:dyDescent="0.35">
      <c r="A1430" t="s">
        <v>134</v>
      </c>
      <c r="B1430" t="s">
        <v>165</v>
      </c>
      <c r="C1430">
        <v>2014</v>
      </c>
      <c r="D1430" t="s">
        <v>47</v>
      </c>
      <c r="E1430" t="s">
        <v>94</v>
      </c>
      <c r="F1430" t="s">
        <v>30</v>
      </c>
      <c r="G1430">
        <v>2</v>
      </c>
      <c r="H1430" t="s">
        <v>18</v>
      </c>
      <c r="I1430" t="s">
        <v>68</v>
      </c>
      <c r="J1430">
        <v>135000</v>
      </c>
      <c r="K1430" t="s">
        <v>20</v>
      </c>
      <c r="L1430">
        <v>0</v>
      </c>
      <c r="M1430" t="b">
        <v>1</v>
      </c>
    </row>
    <row r="1431" spans="1:13" x14ac:dyDescent="0.35">
      <c r="A1431" t="s">
        <v>27</v>
      </c>
      <c r="B1431" t="s">
        <v>89</v>
      </c>
      <c r="C1431">
        <v>2019</v>
      </c>
      <c r="D1431" t="s">
        <v>15</v>
      </c>
      <c r="E1431" t="s">
        <v>23</v>
      </c>
      <c r="F1431" t="s">
        <v>26</v>
      </c>
      <c r="G1431">
        <v>2.4</v>
      </c>
      <c r="H1431" t="s">
        <v>18</v>
      </c>
      <c r="I1431" t="s">
        <v>19</v>
      </c>
      <c r="J1431">
        <v>94000</v>
      </c>
      <c r="K1431" t="s">
        <v>20</v>
      </c>
      <c r="L1431">
        <v>58000</v>
      </c>
      <c r="M1431" t="b">
        <v>0</v>
      </c>
    </row>
    <row r="1432" spans="1:13" x14ac:dyDescent="0.35">
      <c r="A1432" t="s">
        <v>27</v>
      </c>
      <c r="B1432" t="s">
        <v>89</v>
      </c>
      <c r="C1432">
        <v>2019</v>
      </c>
      <c r="D1432" t="s">
        <v>15</v>
      </c>
      <c r="E1432" t="s">
        <v>25</v>
      </c>
      <c r="F1432" t="s">
        <v>26</v>
      </c>
      <c r="G1432">
        <v>2.4</v>
      </c>
      <c r="H1432" t="s">
        <v>18</v>
      </c>
      <c r="I1432" t="s">
        <v>19</v>
      </c>
      <c r="J1432">
        <v>129413</v>
      </c>
      <c r="K1432" t="s">
        <v>20</v>
      </c>
      <c r="L1432">
        <v>57500</v>
      </c>
      <c r="M1432" t="b">
        <v>0</v>
      </c>
    </row>
    <row r="1433" spans="1:13" x14ac:dyDescent="0.35">
      <c r="A1433" t="s">
        <v>181</v>
      </c>
      <c r="B1433" t="s">
        <v>199</v>
      </c>
      <c r="C1433">
        <v>2016</v>
      </c>
      <c r="D1433" t="s">
        <v>15</v>
      </c>
      <c r="E1433" t="s">
        <v>23</v>
      </c>
      <c r="F1433" t="s">
        <v>17</v>
      </c>
      <c r="G1433">
        <v>3.5</v>
      </c>
      <c r="H1433" t="s">
        <v>18</v>
      </c>
      <c r="I1433" t="s">
        <v>19</v>
      </c>
      <c r="J1433">
        <v>161353</v>
      </c>
      <c r="K1433" t="s">
        <v>20</v>
      </c>
      <c r="L1433">
        <v>57500</v>
      </c>
      <c r="M1433" t="b">
        <v>0</v>
      </c>
    </row>
    <row r="1434" spans="1:13" x14ac:dyDescent="0.35">
      <c r="A1434" t="s">
        <v>27</v>
      </c>
      <c r="B1434" t="s">
        <v>28</v>
      </c>
      <c r="C1434">
        <v>2020</v>
      </c>
      <c r="D1434" t="s">
        <v>15</v>
      </c>
      <c r="E1434" t="s">
        <v>29</v>
      </c>
      <c r="F1434" t="s">
        <v>26</v>
      </c>
      <c r="G1434">
        <v>1.6</v>
      </c>
      <c r="H1434" t="s">
        <v>18</v>
      </c>
      <c r="I1434" t="s">
        <v>19</v>
      </c>
      <c r="J1434">
        <v>20939</v>
      </c>
      <c r="K1434" t="s">
        <v>20</v>
      </c>
      <c r="L1434">
        <v>57500</v>
      </c>
      <c r="M1434" t="b">
        <v>0</v>
      </c>
    </row>
    <row r="1435" spans="1:13" x14ac:dyDescent="0.35">
      <c r="A1435" t="s">
        <v>34</v>
      </c>
      <c r="B1435" t="s">
        <v>43</v>
      </c>
      <c r="C1435">
        <v>2012</v>
      </c>
      <c r="D1435" t="s">
        <v>15</v>
      </c>
      <c r="E1435" t="s">
        <v>25</v>
      </c>
      <c r="F1435" t="s">
        <v>26</v>
      </c>
      <c r="G1435">
        <v>2.5</v>
      </c>
      <c r="H1435" t="s">
        <v>18</v>
      </c>
      <c r="I1435" t="s">
        <v>19</v>
      </c>
      <c r="J1435">
        <v>211869</v>
      </c>
      <c r="K1435" t="s">
        <v>155</v>
      </c>
      <c r="L1435">
        <v>0</v>
      </c>
      <c r="M1435" t="b">
        <v>1</v>
      </c>
    </row>
    <row r="1436" spans="1:13" x14ac:dyDescent="0.35">
      <c r="A1436" t="s">
        <v>34</v>
      </c>
      <c r="B1436" t="s">
        <v>43</v>
      </c>
      <c r="C1436">
        <v>2016</v>
      </c>
      <c r="D1436" t="s">
        <v>303</v>
      </c>
      <c r="E1436" t="s">
        <v>23</v>
      </c>
      <c r="F1436" t="s">
        <v>26</v>
      </c>
      <c r="G1436">
        <v>2.5</v>
      </c>
      <c r="H1436" t="s">
        <v>18</v>
      </c>
      <c r="I1436" t="s">
        <v>19</v>
      </c>
      <c r="J1436">
        <v>254000</v>
      </c>
      <c r="K1436" t="s">
        <v>20</v>
      </c>
      <c r="L1436">
        <v>0</v>
      </c>
      <c r="M1436" t="b">
        <v>1</v>
      </c>
    </row>
    <row r="1437" spans="1:13" x14ac:dyDescent="0.35">
      <c r="A1437" t="s">
        <v>76</v>
      </c>
      <c r="B1437" t="s">
        <v>77</v>
      </c>
      <c r="C1437">
        <v>2013</v>
      </c>
      <c r="D1437" t="s">
        <v>15</v>
      </c>
      <c r="E1437" t="s">
        <v>33</v>
      </c>
      <c r="F1437" t="s">
        <v>30</v>
      </c>
      <c r="G1437">
        <v>5.4</v>
      </c>
      <c r="H1437" t="s">
        <v>18</v>
      </c>
      <c r="I1437" t="s">
        <v>19</v>
      </c>
      <c r="J1437">
        <v>94000</v>
      </c>
      <c r="K1437" t="s">
        <v>45</v>
      </c>
      <c r="L1437">
        <v>60000</v>
      </c>
      <c r="M1437" t="b">
        <v>0</v>
      </c>
    </row>
    <row r="1438" spans="1:13" x14ac:dyDescent="0.35">
      <c r="A1438" t="s">
        <v>34</v>
      </c>
      <c r="B1438" t="s">
        <v>43</v>
      </c>
      <c r="C1438">
        <v>2016</v>
      </c>
      <c r="D1438" t="s">
        <v>15</v>
      </c>
      <c r="E1438" t="s">
        <v>23</v>
      </c>
      <c r="F1438" t="s">
        <v>17</v>
      </c>
      <c r="G1438">
        <v>4</v>
      </c>
      <c r="H1438" t="s">
        <v>18</v>
      </c>
      <c r="I1438" t="s">
        <v>19</v>
      </c>
      <c r="J1438">
        <v>260000</v>
      </c>
      <c r="K1438" t="s">
        <v>20</v>
      </c>
      <c r="L1438">
        <v>53000</v>
      </c>
      <c r="M1438" t="b">
        <v>0</v>
      </c>
    </row>
    <row r="1439" spans="1:13" x14ac:dyDescent="0.35">
      <c r="A1439" t="s">
        <v>76</v>
      </c>
      <c r="B1439" t="s">
        <v>77</v>
      </c>
      <c r="C1439">
        <v>2015</v>
      </c>
      <c r="D1439" t="s">
        <v>303</v>
      </c>
      <c r="E1439" t="s">
        <v>16</v>
      </c>
      <c r="F1439" t="s">
        <v>30</v>
      </c>
      <c r="G1439">
        <v>5.4</v>
      </c>
      <c r="H1439" t="s">
        <v>18</v>
      </c>
      <c r="I1439" t="s">
        <v>19</v>
      </c>
      <c r="J1439">
        <v>125000</v>
      </c>
      <c r="K1439" t="s">
        <v>42</v>
      </c>
      <c r="L1439">
        <v>75000</v>
      </c>
      <c r="M1439" t="b">
        <v>0</v>
      </c>
    </row>
    <row r="1440" spans="1:13" x14ac:dyDescent="0.35">
      <c r="A1440" t="s">
        <v>13</v>
      </c>
      <c r="B1440" t="s">
        <v>14</v>
      </c>
      <c r="C1440">
        <v>2013</v>
      </c>
      <c r="D1440" t="s">
        <v>15</v>
      </c>
      <c r="E1440" t="s">
        <v>25</v>
      </c>
      <c r="F1440" t="s">
        <v>17</v>
      </c>
      <c r="G1440">
        <v>5.7</v>
      </c>
      <c r="H1440" t="s">
        <v>18</v>
      </c>
      <c r="I1440" t="s">
        <v>19</v>
      </c>
      <c r="J1440">
        <v>241000</v>
      </c>
      <c r="K1440" t="s">
        <v>20</v>
      </c>
      <c r="L1440">
        <v>41000</v>
      </c>
      <c r="M1440" t="b">
        <v>0</v>
      </c>
    </row>
    <row r="1441" spans="1:13" x14ac:dyDescent="0.35">
      <c r="A1441" t="s">
        <v>39</v>
      </c>
      <c r="B1441" t="s">
        <v>131</v>
      </c>
      <c r="C1441">
        <v>2009</v>
      </c>
      <c r="D1441" t="s">
        <v>15</v>
      </c>
      <c r="E1441" t="s">
        <v>16</v>
      </c>
      <c r="F1441" t="s">
        <v>26</v>
      </c>
      <c r="G1441">
        <v>3.5</v>
      </c>
      <c r="H1441" t="s">
        <v>18</v>
      </c>
      <c r="I1441" t="s">
        <v>19</v>
      </c>
      <c r="J1441">
        <v>320000</v>
      </c>
      <c r="K1441" t="s">
        <v>42</v>
      </c>
      <c r="L1441">
        <v>27000</v>
      </c>
      <c r="M1441" t="b">
        <v>0</v>
      </c>
    </row>
    <row r="1442" spans="1:13" x14ac:dyDescent="0.35">
      <c r="A1442" t="s">
        <v>60</v>
      </c>
      <c r="B1442" t="s">
        <v>80</v>
      </c>
      <c r="C1442">
        <v>2002</v>
      </c>
      <c r="D1442" t="s">
        <v>44</v>
      </c>
      <c r="E1442" t="s">
        <v>29</v>
      </c>
      <c r="F1442" t="s">
        <v>17</v>
      </c>
      <c r="G1442">
        <v>3.5</v>
      </c>
      <c r="H1442" t="s">
        <v>18</v>
      </c>
      <c r="I1442" t="s">
        <v>19</v>
      </c>
      <c r="J1442">
        <v>428000</v>
      </c>
      <c r="K1442" t="s">
        <v>126</v>
      </c>
      <c r="L1442">
        <v>0</v>
      </c>
      <c r="M1442" t="b">
        <v>1</v>
      </c>
    </row>
    <row r="1443" spans="1:13" x14ac:dyDescent="0.35">
      <c r="A1443" t="s">
        <v>21</v>
      </c>
      <c r="B1443" t="s">
        <v>24</v>
      </c>
      <c r="C1443">
        <v>2014</v>
      </c>
      <c r="D1443" t="s">
        <v>47</v>
      </c>
      <c r="E1443" t="s">
        <v>16</v>
      </c>
      <c r="F1443" t="s">
        <v>26</v>
      </c>
      <c r="G1443">
        <v>1.5</v>
      </c>
      <c r="H1443" t="s">
        <v>18</v>
      </c>
      <c r="I1443" t="s">
        <v>19</v>
      </c>
      <c r="J1443">
        <v>156</v>
      </c>
      <c r="K1443" t="s">
        <v>20</v>
      </c>
      <c r="L1443">
        <v>0</v>
      </c>
      <c r="M1443" t="b">
        <v>1</v>
      </c>
    </row>
    <row r="1444" spans="1:13" x14ac:dyDescent="0.35">
      <c r="A1444" t="s">
        <v>48</v>
      </c>
      <c r="B1444" t="s">
        <v>106</v>
      </c>
      <c r="C1444">
        <v>1993</v>
      </c>
      <c r="D1444" t="s">
        <v>47</v>
      </c>
      <c r="E1444" t="s">
        <v>33</v>
      </c>
      <c r="F1444" t="s">
        <v>17</v>
      </c>
      <c r="G1444">
        <v>3</v>
      </c>
      <c r="H1444" t="s">
        <v>18</v>
      </c>
      <c r="I1444" t="s">
        <v>19</v>
      </c>
      <c r="J1444">
        <v>138</v>
      </c>
      <c r="K1444" t="s">
        <v>255</v>
      </c>
      <c r="L1444">
        <v>22000</v>
      </c>
      <c r="M1444" t="b">
        <v>0</v>
      </c>
    </row>
    <row r="1445" spans="1:13" x14ac:dyDescent="0.35">
      <c r="A1445" t="s">
        <v>39</v>
      </c>
      <c r="B1445" t="s">
        <v>46</v>
      </c>
      <c r="C1445">
        <v>2014</v>
      </c>
      <c r="D1445" t="s">
        <v>15</v>
      </c>
      <c r="E1445" t="s">
        <v>78</v>
      </c>
      <c r="F1445" t="s">
        <v>30</v>
      </c>
      <c r="G1445">
        <v>5.3</v>
      </c>
      <c r="H1445" t="s">
        <v>18</v>
      </c>
      <c r="I1445" t="s">
        <v>19</v>
      </c>
      <c r="J1445">
        <v>157000</v>
      </c>
      <c r="K1445" t="s">
        <v>255</v>
      </c>
      <c r="L1445">
        <v>68500</v>
      </c>
      <c r="M1445" t="b">
        <v>0</v>
      </c>
    </row>
    <row r="1446" spans="1:13" x14ac:dyDescent="0.35">
      <c r="A1446" t="s">
        <v>36</v>
      </c>
      <c r="B1446" t="s">
        <v>37</v>
      </c>
      <c r="C1446">
        <v>2012</v>
      </c>
      <c r="D1446" t="s">
        <v>15</v>
      </c>
      <c r="E1446" t="s">
        <v>75</v>
      </c>
      <c r="F1446" t="s">
        <v>26</v>
      </c>
      <c r="G1446">
        <v>5.3</v>
      </c>
      <c r="H1446" t="s">
        <v>18</v>
      </c>
      <c r="I1446" t="s">
        <v>19</v>
      </c>
      <c r="J1446">
        <v>65000</v>
      </c>
      <c r="K1446" t="s">
        <v>64</v>
      </c>
      <c r="L1446">
        <v>80000</v>
      </c>
      <c r="M1446" t="b">
        <v>0</v>
      </c>
    </row>
    <row r="1447" spans="1:13" x14ac:dyDescent="0.35">
      <c r="A1447" t="s">
        <v>34</v>
      </c>
      <c r="B1447" t="s">
        <v>123</v>
      </c>
      <c r="C1447">
        <v>2016</v>
      </c>
      <c r="D1447" t="s">
        <v>15</v>
      </c>
      <c r="E1447" t="s">
        <v>23</v>
      </c>
      <c r="F1447" t="s">
        <v>30</v>
      </c>
      <c r="G1447">
        <v>2.7</v>
      </c>
      <c r="H1447" t="s">
        <v>18</v>
      </c>
      <c r="I1447" t="s">
        <v>19</v>
      </c>
      <c r="J1447">
        <v>211000</v>
      </c>
      <c r="K1447" t="s">
        <v>64</v>
      </c>
      <c r="L1447">
        <v>66000</v>
      </c>
      <c r="M1447" t="b">
        <v>0</v>
      </c>
    </row>
    <row r="1448" spans="1:13" x14ac:dyDescent="0.35">
      <c r="A1448" t="s">
        <v>39</v>
      </c>
      <c r="B1448" t="s">
        <v>71</v>
      </c>
      <c r="C1448">
        <v>2011</v>
      </c>
      <c r="D1448" t="s">
        <v>15</v>
      </c>
      <c r="E1448" t="s">
        <v>78</v>
      </c>
      <c r="F1448" t="s">
        <v>17</v>
      </c>
      <c r="G1448">
        <v>3.6</v>
      </c>
      <c r="H1448" t="s">
        <v>18</v>
      </c>
      <c r="I1448" t="s">
        <v>19</v>
      </c>
      <c r="J1448">
        <v>299</v>
      </c>
      <c r="K1448" t="s">
        <v>42</v>
      </c>
      <c r="L1448">
        <v>0</v>
      </c>
      <c r="M1448" t="b">
        <v>1</v>
      </c>
    </row>
    <row r="1449" spans="1:13" x14ac:dyDescent="0.35">
      <c r="A1449" t="s">
        <v>34</v>
      </c>
      <c r="B1449" t="s">
        <v>124</v>
      </c>
      <c r="C1449">
        <v>2013</v>
      </c>
      <c r="D1449" t="s">
        <v>15</v>
      </c>
      <c r="E1449" t="s">
        <v>38</v>
      </c>
      <c r="F1449" t="s">
        <v>26</v>
      </c>
      <c r="G1449">
        <v>4</v>
      </c>
      <c r="H1449" t="s">
        <v>18</v>
      </c>
      <c r="I1449" t="s">
        <v>19</v>
      </c>
      <c r="J1449">
        <v>260000</v>
      </c>
      <c r="K1449" t="s">
        <v>20</v>
      </c>
      <c r="L1449">
        <v>0</v>
      </c>
      <c r="M1449" t="b">
        <v>1</v>
      </c>
    </row>
    <row r="1450" spans="1:13" x14ac:dyDescent="0.35">
      <c r="A1450" t="s">
        <v>109</v>
      </c>
      <c r="B1450" t="s">
        <v>110</v>
      </c>
      <c r="C1450">
        <v>2020</v>
      </c>
      <c r="D1450" t="s">
        <v>15</v>
      </c>
      <c r="E1450" t="s">
        <v>16</v>
      </c>
      <c r="F1450" t="s">
        <v>30</v>
      </c>
      <c r="G1450">
        <v>3.6</v>
      </c>
      <c r="H1450" t="s">
        <v>18</v>
      </c>
      <c r="I1450" t="s">
        <v>19</v>
      </c>
      <c r="J1450">
        <v>21000</v>
      </c>
      <c r="K1450" t="s">
        <v>20</v>
      </c>
      <c r="L1450">
        <v>120000</v>
      </c>
      <c r="M1450" t="b">
        <v>0</v>
      </c>
    </row>
    <row r="1451" spans="1:13" x14ac:dyDescent="0.35">
      <c r="A1451" t="s">
        <v>76</v>
      </c>
      <c r="B1451" t="s">
        <v>112</v>
      </c>
      <c r="C1451">
        <v>2010</v>
      </c>
      <c r="D1451" t="s">
        <v>47</v>
      </c>
      <c r="E1451" t="s">
        <v>16</v>
      </c>
      <c r="F1451" t="s">
        <v>30</v>
      </c>
      <c r="G1451">
        <v>3.5</v>
      </c>
      <c r="H1451" t="s">
        <v>18</v>
      </c>
      <c r="I1451" t="s">
        <v>19</v>
      </c>
      <c r="J1451">
        <v>406593</v>
      </c>
      <c r="K1451" t="s">
        <v>42</v>
      </c>
      <c r="L1451">
        <v>19000</v>
      </c>
      <c r="M1451" t="b">
        <v>0</v>
      </c>
    </row>
    <row r="1452" spans="1:13" x14ac:dyDescent="0.35">
      <c r="A1452" t="s">
        <v>34</v>
      </c>
      <c r="B1452" t="s">
        <v>123</v>
      </c>
      <c r="C1452">
        <v>2018</v>
      </c>
      <c r="D1452" t="s">
        <v>15</v>
      </c>
      <c r="E1452" t="s">
        <v>23</v>
      </c>
      <c r="F1452" t="s">
        <v>17</v>
      </c>
      <c r="G1452">
        <v>2.7</v>
      </c>
      <c r="H1452" t="s">
        <v>18</v>
      </c>
      <c r="I1452" t="s">
        <v>68</v>
      </c>
      <c r="J1452">
        <v>122000</v>
      </c>
      <c r="K1452" t="s">
        <v>254</v>
      </c>
      <c r="L1452">
        <v>65000</v>
      </c>
      <c r="M1452" t="b">
        <v>0</v>
      </c>
    </row>
    <row r="1453" spans="1:13" x14ac:dyDescent="0.35">
      <c r="A1453" t="s">
        <v>174</v>
      </c>
      <c r="B1453" t="s">
        <v>208</v>
      </c>
      <c r="C1453">
        <v>2015</v>
      </c>
      <c r="D1453" t="s">
        <v>44</v>
      </c>
      <c r="E1453" t="s">
        <v>23</v>
      </c>
      <c r="F1453" t="s">
        <v>17</v>
      </c>
      <c r="G1453">
        <v>1.6</v>
      </c>
      <c r="H1453" t="s">
        <v>18</v>
      </c>
      <c r="I1453" t="s">
        <v>19</v>
      </c>
      <c r="J1453">
        <v>72000</v>
      </c>
      <c r="K1453" t="s">
        <v>20</v>
      </c>
      <c r="L1453">
        <v>170000</v>
      </c>
      <c r="M1453" t="b">
        <v>0</v>
      </c>
    </row>
    <row r="1454" spans="1:13" x14ac:dyDescent="0.35">
      <c r="A1454" t="s">
        <v>34</v>
      </c>
      <c r="B1454" t="s">
        <v>162</v>
      </c>
      <c r="C1454">
        <v>2015</v>
      </c>
      <c r="D1454" t="s">
        <v>15</v>
      </c>
      <c r="E1454" t="s">
        <v>94</v>
      </c>
      <c r="F1454" t="s">
        <v>30</v>
      </c>
      <c r="G1454">
        <v>4</v>
      </c>
      <c r="H1454" t="s">
        <v>18</v>
      </c>
      <c r="I1454" t="s">
        <v>68</v>
      </c>
      <c r="J1454">
        <v>96000</v>
      </c>
      <c r="K1454" t="s">
        <v>81</v>
      </c>
      <c r="L1454">
        <v>95000</v>
      </c>
      <c r="M1454" t="b">
        <v>0</v>
      </c>
    </row>
    <row r="1455" spans="1:13" x14ac:dyDescent="0.35">
      <c r="A1455" t="s">
        <v>34</v>
      </c>
      <c r="B1455" t="s">
        <v>124</v>
      </c>
      <c r="C1455">
        <v>2015</v>
      </c>
      <c r="D1455" t="s">
        <v>44</v>
      </c>
      <c r="E1455" t="s">
        <v>23</v>
      </c>
      <c r="F1455" t="s">
        <v>17</v>
      </c>
      <c r="G1455">
        <v>4</v>
      </c>
      <c r="H1455" t="s">
        <v>18</v>
      </c>
      <c r="I1455" t="s">
        <v>19</v>
      </c>
      <c r="J1455">
        <v>300000</v>
      </c>
      <c r="K1455" t="s">
        <v>81</v>
      </c>
      <c r="L1455">
        <v>0</v>
      </c>
      <c r="M1455" t="b">
        <v>1</v>
      </c>
    </row>
    <row r="1456" spans="1:13" x14ac:dyDescent="0.35">
      <c r="A1456" t="s">
        <v>76</v>
      </c>
      <c r="B1456" t="s">
        <v>125</v>
      </c>
      <c r="C1456">
        <v>2010</v>
      </c>
      <c r="D1456" t="s">
        <v>15</v>
      </c>
      <c r="E1456" t="s">
        <v>25</v>
      </c>
      <c r="F1456" t="s">
        <v>17</v>
      </c>
      <c r="G1456">
        <v>3.5</v>
      </c>
      <c r="H1456" t="s">
        <v>18</v>
      </c>
      <c r="I1456" t="s">
        <v>19</v>
      </c>
      <c r="J1456">
        <v>250000</v>
      </c>
      <c r="K1456" t="s">
        <v>42</v>
      </c>
      <c r="L1456">
        <v>21000</v>
      </c>
      <c r="M1456" t="b">
        <v>0</v>
      </c>
    </row>
    <row r="1457" spans="1:13" x14ac:dyDescent="0.35">
      <c r="A1457" t="s">
        <v>60</v>
      </c>
      <c r="B1457" t="s">
        <v>90</v>
      </c>
      <c r="C1457">
        <v>2017</v>
      </c>
      <c r="D1457" t="s">
        <v>15</v>
      </c>
      <c r="E1457" t="s">
        <v>38</v>
      </c>
      <c r="F1457" t="s">
        <v>17</v>
      </c>
      <c r="G1457">
        <v>5.7</v>
      </c>
      <c r="H1457" t="s">
        <v>18</v>
      </c>
      <c r="I1457" t="s">
        <v>19</v>
      </c>
      <c r="J1457">
        <v>51000</v>
      </c>
      <c r="K1457" t="s">
        <v>45</v>
      </c>
      <c r="L1457">
        <v>340000</v>
      </c>
      <c r="M1457" t="b">
        <v>0</v>
      </c>
    </row>
    <row r="1458" spans="1:13" x14ac:dyDescent="0.35">
      <c r="A1458" t="s">
        <v>31</v>
      </c>
      <c r="B1458" t="s">
        <v>47</v>
      </c>
      <c r="C1458">
        <v>2009</v>
      </c>
      <c r="D1458" t="s">
        <v>15</v>
      </c>
      <c r="E1458" t="s">
        <v>216</v>
      </c>
      <c r="F1458" t="s">
        <v>17</v>
      </c>
      <c r="G1458">
        <v>1</v>
      </c>
      <c r="H1458" t="s">
        <v>18</v>
      </c>
      <c r="I1458" t="s">
        <v>68</v>
      </c>
      <c r="J1458">
        <v>32743</v>
      </c>
      <c r="K1458" t="s">
        <v>42</v>
      </c>
      <c r="L1458">
        <v>27500</v>
      </c>
      <c r="M1458" t="b">
        <v>0</v>
      </c>
    </row>
    <row r="1459" spans="1:13" x14ac:dyDescent="0.35">
      <c r="A1459" t="s">
        <v>27</v>
      </c>
      <c r="B1459" t="s">
        <v>28</v>
      </c>
      <c r="C1459">
        <v>2020</v>
      </c>
      <c r="D1459" t="s">
        <v>15</v>
      </c>
      <c r="E1459" t="s">
        <v>29</v>
      </c>
      <c r="F1459" t="s">
        <v>26</v>
      </c>
      <c r="G1459">
        <v>1.6</v>
      </c>
      <c r="H1459" t="s">
        <v>18</v>
      </c>
      <c r="I1459" t="s">
        <v>19</v>
      </c>
      <c r="J1459">
        <v>24348</v>
      </c>
      <c r="K1459" t="s">
        <v>20</v>
      </c>
      <c r="L1459">
        <v>57500</v>
      </c>
      <c r="M1459" t="b">
        <v>0</v>
      </c>
    </row>
    <row r="1460" spans="1:13" x14ac:dyDescent="0.35">
      <c r="A1460" t="s">
        <v>27</v>
      </c>
      <c r="B1460" t="s">
        <v>28</v>
      </c>
      <c r="C1460">
        <v>2020</v>
      </c>
      <c r="D1460" t="s">
        <v>15</v>
      </c>
      <c r="E1460" t="s">
        <v>23</v>
      </c>
      <c r="F1460" t="s">
        <v>26</v>
      </c>
      <c r="G1460">
        <v>1.6</v>
      </c>
      <c r="H1460" t="s">
        <v>18</v>
      </c>
      <c r="I1460" t="s">
        <v>19</v>
      </c>
      <c r="J1460">
        <v>16925</v>
      </c>
      <c r="K1460" t="s">
        <v>20</v>
      </c>
      <c r="L1460">
        <v>57500</v>
      </c>
      <c r="M1460" t="b">
        <v>0</v>
      </c>
    </row>
    <row r="1461" spans="1:13" x14ac:dyDescent="0.35">
      <c r="A1461" t="s">
        <v>76</v>
      </c>
      <c r="B1461" t="s">
        <v>112</v>
      </c>
      <c r="C1461">
        <v>2013</v>
      </c>
      <c r="D1461" t="s">
        <v>15</v>
      </c>
      <c r="E1461" t="s">
        <v>25</v>
      </c>
      <c r="F1461" t="s">
        <v>26</v>
      </c>
      <c r="G1461">
        <v>3.5</v>
      </c>
      <c r="H1461" t="s">
        <v>18</v>
      </c>
      <c r="I1461" t="s">
        <v>19</v>
      </c>
      <c r="J1461">
        <v>53393</v>
      </c>
      <c r="K1461" t="s">
        <v>20</v>
      </c>
      <c r="L1461">
        <v>57500</v>
      </c>
      <c r="M1461" t="b">
        <v>0</v>
      </c>
    </row>
    <row r="1462" spans="1:13" x14ac:dyDescent="0.35">
      <c r="A1462" t="s">
        <v>27</v>
      </c>
      <c r="B1462" t="s">
        <v>28</v>
      </c>
      <c r="C1462">
        <v>2019</v>
      </c>
      <c r="D1462" t="s">
        <v>15</v>
      </c>
      <c r="E1462" t="s">
        <v>23</v>
      </c>
      <c r="F1462" t="s">
        <v>26</v>
      </c>
      <c r="G1462">
        <v>1.6</v>
      </c>
      <c r="H1462" t="s">
        <v>18</v>
      </c>
      <c r="I1462" t="s">
        <v>19</v>
      </c>
      <c r="J1462">
        <v>31595</v>
      </c>
      <c r="K1462" t="s">
        <v>20</v>
      </c>
      <c r="L1462">
        <v>58000</v>
      </c>
      <c r="M1462" t="b">
        <v>0</v>
      </c>
    </row>
    <row r="1463" spans="1:13" x14ac:dyDescent="0.35">
      <c r="A1463" t="s">
        <v>174</v>
      </c>
      <c r="B1463" t="s">
        <v>208</v>
      </c>
      <c r="C1463">
        <v>2012</v>
      </c>
      <c r="D1463" t="s">
        <v>47</v>
      </c>
      <c r="E1463" t="s">
        <v>29</v>
      </c>
      <c r="F1463" t="s">
        <v>17</v>
      </c>
      <c r="G1463">
        <v>3</v>
      </c>
      <c r="H1463" t="s">
        <v>18</v>
      </c>
      <c r="I1463" t="s">
        <v>19</v>
      </c>
      <c r="J1463">
        <v>294000</v>
      </c>
      <c r="K1463" t="s">
        <v>42</v>
      </c>
      <c r="L1463">
        <v>45000</v>
      </c>
      <c r="M1463" t="b">
        <v>0</v>
      </c>
    </row>
    <row r="1464" spans="1:13" x14ac:dyDescent="0.35">
      <c r="A1464" t="s">
        <v>34</v>
      </c>
      <c r="B1464" t="s">
        <v>123</v>
      </c>
      <c r="C1464">
        <v>2012</v>
      </c>
      <c r="D1464" t="s">
        <v>15</v>
      </c>
      <c r="E1464" t="s">
        <v>23</v>
      </c>
      <c r="F1464" t="s">
        <v>17</v>
      </c>
      <c r="G1464">
        <v>2.7</v>
      </c>
      <c r="H1464" t="s">
        <v>18</v>
      </c>
      <c r="I1464" t="s">
        <v>68</v>
      </c>
      <c r="J1464">
        <v>337681</v>
      </c>
      <c r="K1464" t="s">
        <v>155</v>
      </c>
      <c r="L1464">
        <v>0</v>
      </c>
      <c r="M1464" t="b">
        <v>1</v>
      </c>
    </row>
    <row r="1465" spans="1:13" x14ac:dyDescent="0.35">
      <c r="A1465" t="s">
        <v>281</v>
      </c>
      <c r="B1465" t="s">
        <v>304</v>
      </c>
      <c r="C1465">
        <v>2018</v>
      </c>
      <c r="D1465" t="s">
        <v>15</v>
      </c>
      <c r="E1465" t="s">
        <v>23</v>
      </c>
      <c r="F1465" t="s">
        <v>17</v>
      </c>
      <c r="G1465">
        <v>3</v>
      </c>
      <c r="H1465" t="s">
        <v>18</v>
      </c>
      <c r="I1465" t="s">
        <v>19</v>
      </c>
      <c r="J1465">
        <v>79800</v>
      </c>
      <c r="K1465" t="s">
        <v>45</v>
      </c>
      <c r="L1465">
        <v>160000</v>
      </c>
      <c r="M1465" t="b">
        <v>0</v>
      </c>
    </row>
    <row r="1466" spans="1:13" x14ac:dyDescent="0.35">
      <c r="A1466" t="s">
        <v>34</v>
      </c>
      <c r="B1466" t="s">
        <v>43</v>
      </c>
      <c r="C1466">
        <v>2014</v>
      </c>
      <c r="D1466" t="s">
        <v>15</v>
      </c>
      <c r="E1466" t="s">
        <v>16</v>
      </c>
      <c r="F1466" t="s">
        <v>26</v>
      </c>
      <c r="G1466">
        <v>2.5</v>
      </c>
      <c r="H1466" t="s">
        <v>18</v>
      </c>
      <c r="I1466" t="s">
        <v>19</v>
      </c>
      <c r="J1466">
        <v>295</v>
      </c>
      <c r="K1466" t="s">
        <v>42</v>
      </c>
      <c r="L1466">
        <v>0</v>
      </c>
      <c r="M1466" t="b">
        <v>1</v>
      </c>
    </row>
    <row r="1467" spans="1:13" x14ac:dyDescent="0.35">
      <c r="A1467" t="s">
        <v>76</v>
      </c>
      <c r="B1467" t="s">
        <v>147</v>
      </c>
      <c r="C1467">
        <v>2012</v>
      </c>
      <c r="D1467" t="s">
        <v>15</v>
      </c>
      <c r="E1467" t="s">
        <v>16</v>
      </c>
      <c r="F1467" t="s">
        <v>26</v>
      </c>
      <c r="G1467">
        <v>3.6</v>
      </c>
      <c r="H1467" t="s">
        <v>18</v>
      </c>
      <c r="I1467" t="s">
        <v>19</v>
      </c>
      <c r="J1467">
        <v>235000</v>
      </c>
      <c r="K1467" t="s">
        <v>54</v>
      </c>
      <c r="L1467">
        <v>55000</v>
      </c>
      <c r="M1467" t="b">
        <v>0</v>
      </c>
    </row>
    <row r="1468" spans="1:13" x14ac:dyDescent="0.35">
      <c r="A1468" t="s">
        <v>281</v>
      </c>
      <c r="B1468" t="s">
        <v>282</v>
      </c>
      <c r="C1468">
        <v>2016</v>
      </c>
      <c r="D1468" t="s">
        <v>15</v>
      </c>
      <c r="E1468" t="s">
        <v>75</v>
      </c>
      <c r="F1468" t="s">
        <v>17</v>
      </c>
      <c r="G1468">
        <v>3</v>
      </c>
      <c r="H1468" t="s">
        <v>18</v>
      </c>
      <c r="I1468" t="s">
        <v>19</v>
      </c>
      <c r="J1468">
        <v>77000</v>
      </c>
      <c r="K1468" t="s">
        <v>42</v>
      </c>
      <c r="L1468">
        <v>90000</v>
      </c>
      <c r="M1468" t="b">
        <v>0</v>
      </c>
    </row>
    <row r="1469" spans="1:13" x14ac:dyDescent="0.35">
      <c r="A1469" t="s">
        <v>48</v>
      </c>
      <c r="B1469" t="s">
        <v>106</v>
      </c>
      <c r="C1469">
        <v>2014</v>
      </c>
      <c r="D1469" t="s">
        <v>47</v>
      </c>
      <c r="E1469" t="s">
        <v>29</v>
      </c>
      <c r="F1469" t="s">
        <v>17</v>
      </c>
      <c r="G1469">
        <v>4</v>
      </c>
      <c r="H1469" t="s">
        <v>18</v>
      </c>
      <c r="I1469" t="s">
        <v>19</v>
      </c>
      <c r="J1469">
        <v>29000</v>
      </c>
      <c r="K1469" t="s">
        <v>45</v>
      </c>
      <c r="L1469">
        <v>260000</v>
      </c>
      <c r="M1469" t="b">
        <v>0</v>
      </c>
    </row>
    <row r="1470" spans="1:13" x14ac:dyDescent="0.35">
      <c r="A1470" t="s">
        <v>48</v>
      </c>
      <c r="B1470" t="s">
        <v>106</v>
      </c>
      <c r="C1470">
        <v>2015</v>
      </c>
      <c r="D1470" t="s">
        <v>44</v>
      </c>
      <c r="E1470" t="s">
        <v>23</v>
      </c>
      <c r="F1470" t="s">
        <v>17</v>
      </c>
      <c r="G1470">
        <v>3</v>
      </c>
      <c r="H1470" t="s">
        <v>18</v>
      </c>
      <c r="I1470" t="s">
        <v>19</v>
      </c>
      <c r="J1470">
        <v>96500</v>
      </c>
      <c r="K1470" t="s">
        <v>45</v>
      </c>
      <c r="L1470">
        <v>220000</v>
      </c>
      <c r="M1470" t="b">
        <v>0</v>
      </c>
    </row>
    <row r="1471" spans="1:13" x14ac:dyDescent="0.35">
      <c r="A1471" t="s">
        <v>48</v>
      </c>
      <c r="B1471" t="s">
        <v>168</v>
      </c>
      <c r="C1471">
        <v>2019</v>
      </c>
      <c r="D1471" t="s">
        <v>15</v>
      </c>
      <c r="E1471" t="s">
        <v>29</v>
      </c>
      <c r="F1471" t="s">
        <v>17</v>
      </c>
      <c r="G1471">
        <v>2</v>
      </c>
      <c r="H1471" t="s">
        <v>18</v>
      </c>
      <c r="I1471" t="s">
        <v>19</v>
      </c>
      <c r="J1471">
        <v>56000</v>
      </c>
      <c r="K1471" t="s">
        <v>45</v>
      </c>
      <c r="L1471">
        <v>223000</v>
      </c>
      <c r="M1471" t="b">
        <v>0</v>
      </c>
    </row>
    <row r="1472" spans="1:13" x14ac:dyDescent="0.35">
      <c r="A1472" t="s">
        <v>62</v>
      </c>
      <c r="B1472" t="s">
        <v>63</v>
      </c>
      <c r="C1472">
        <v>2014</v>
      </c>
      <c r="D1472" t="s">
        <v>15</v>
      </c>
      <c r="E1472" t="s">
        <v>23</v>
      </c>
      <c r="F1472" t="s">
        <v>17</v>
      </c>
      <c r="G1472">
        <v>5</v>
      </c>
      <c r="H1472" t="s">
        <v>18</v>
      </c>
      <c r="I1472" t="s">
        <v>19</v>
      </c>
      <c r="J1472">
        <v>97500</v>
      </c>
      <c r="K1472" t="s">
        <v>42</v>
      </c>
      <c r="L1472">
        <v>195000</v>
      </c>
      <c r="M1472" t="b">
        <v>0</v>
      </c>
    </row>
    <row r="1473" spans="1:13" x14ac:dyDescent="0.35">
      <c r="A1473" t="s">
        <v>21</v>
      </c>
      <c r="B1473" t="s">
        <v>24</v>
      </c>
      <c r="C1473">
        <v>2008</v>
      </c>
      <c r="D1473" t="s">
        <v>15</v>
      </c>
      <c r="E1473" t="s">
        <v>23</v>
      </c>
      <c r="F1473" t="s">
        <v>26</v>
      </c>
      <c r="G1473">
        <v>1.5</v>
      </c>
      <c r="H1473" t="s">
        <v>18</v>
      </c>
      <c r="I1473" t="s">
        <v>68</v>
      </c>
      <c r="J1473">
        <v>275000</v>
      </c>
      <c r="K1473" t="s">
        <v>20</v>
      </c>
      <c r="L1473">
        <v>10000</v>
      </c>
      <c r="M1473" t="b">
        <v>0</v>
      </c>
    </row>
    <row r="1474" spans="1:13" x14ac:dyDescent="0.35">
      <c r="A1474" t="s">
        <v>34</v>
      </c>
      <c r="B1474" t="s">
        <v>43</v>
      </c>
      <c r="C1474">
        <v>2001</v>
      </c>
      <c r="D1474" t="s">
        <v>15</v>
      </c>
      <c r="E1474" t="s">
        <v>23</v>
      </c>
      <c r="F1474" t="s">
        <v>17</v>
      </c>
      <c r="G1474">
        <v>1.4</v>
      </c>
      <c r="H1474" t="s">
        <v>18</v>
      </c>
      <c r="I1474" t="s">
        <v>68</v>
      </c>
      <c r="J1474">
        <v>399000</v>
      </c>
      <c r="K1474" t="s">
        <v>253</v>
      </c>
      <c r="L1474">
        <v>10000</v>
      </c>
      <c r="M1474" t="b">
        <v>0</v>
      </c>
    </row>
    <row r="1475" spans="1:13" x14ac:dyDescent="0.35">
      <c r="A1475" t="s">
        <v>36</v>
      </c>
      <c r="B1475" t="s">
        <v>37</v>
      </c>
      <c r="C1475">
        <v>2015</v>
      </c>
      <c r="D1475" t="s">
        <v>15</v>
      </c>
      <c r="E1475" t="s">
        <v>23</v>
      </c>
      <c r="F1475" t="s">
        <v>17</v>
      </c>
      <c r="G1475">
        <v>5.8</v>
      </c>
      <c r="H1475" t="s">
        <v>18</v>
      </c>
      <c r="I1475" t="s">
        <v>19</v>
      </c>
      <c r="J1475">
        <v>200000</v>
      </c>
      <c r="K1475" t="s">
        <v>211</v>
      </c>
      <c r="L1475">
        <v>0</v>
      </c>
      <c r="M1475" t="b">
        <v>1</v>
      </c>
    </row>
    <row r="1476" spans="1:13" x14ac:dyDescent="0.35">
      <c r="A1476" t="s">
        <v>34</v>
      </c>
      <c r="B1476" t="s">
        <v>41</v>
      </c>
      <c r="C1476">
        <v>2017</v>
      </c>
      <c r="D1476" t="s">
        <v>15</v>
      </c>
      <c r="E1476" t="s">
        <v>23</v>
      </c>
      <c r="F1476" t="s">
        <v>26</v>
      </c>
      <c r="G1476">
        <v>1.3</v>
      </c>
      <c r="H1476" t="s">
        <v>18</v>
      </c>
      <c r="I1476" t="s">
        <v>19</v>
      </c>
      <c r="J1476">
        <v>100000</v>
      </c>
      <c r="K1476" t="s">
        <v>64</v>
      </c>
      <c r="L1476">
        <v>27000</v>
      </c>
      <c r="M1476" t="b">
        <v>0</v>
      </c>
    </row>
    <row r="1477" spans="1:13" x14ac:dyDescent="0.35">
      <c r="A1477" t="s">
        <v>109</v>
      </c>
      <c r="B1477" t="s">
        <v>110</v>
      </c>
      <c r="C1477">
        <v>2019</v>
      </c>
      <c r="D1477" t="s">
        <v>15</v>
      </c>
      <c r="E1477" t="s">
        <v>29</v>
      </c>
      <c r="F1477" t="s">
        <v>17</v>
      </c>
      <c r="G1477">
        <v>3.6</v>
      </c>
      <c r="H1477" t="s">
        <v>18</v>
      </c>
      <c r="I1477" t="s">
        <v>19</v>
      </c>
      <c r="J1477">
        <v>78000</v>
      </c>
      <c r="K1477" t="s">
        <v>211</v>
      </c>
      <c r="L1477">
        <v>124000</v>
      </c>
      <c r="M1477" t="b">
        <v>0</v>
      </c>
    </row>
    <row r="1478" spans="1:13" x14ac:dyDescent="0.35">
      <c r="A1478" t="s">
        <v>27</v>
      </c>
      <c r="B1478" t="s">
        <v>89</v>
      </c>
      <c r="C1478">
        <v>2013</v>
      </c>
      <c r="D1478" t="s">
        <v>15</v>
      </c>
      <c r="E1478" t="s">
        <v>23</v>
      </c>
      <c r="F1478" t="s">
        <v>30</v>
      </c>
      <c r="G1478">
        <v>2.4</v>
      </c>
      <c r="H1478" t="s">
        <v>18</v>
      </c>
      <c r="I1478" t="s">
        <v>19</v>
      </c>
      <c r="J1478">
        <v>344506</v>
      </c>
      <c r="K1478" t="s">
        <v>42</v>
      </c>
      <c r="L1478">
        <v>30000</v>
      </c>
      <c r="M1478" t="b">
        <v>0</v>
      </c>
    </row>
    <row r="1479" spans="1:13" x14ac:dyDescent="0.35">
      <c r="A1479" t="s">
        <v>60</v>
      </c>
      <c r="B1479" t="s">
        <v>90</v>
      </c>
      <c r="C1479">
        <v>2014</v>
      </c>
      <c r="D1479" t="s">
        <v>15</v>
      </c>
      <c r="E1479" t="s">
        <v>23</v>
      </c>
      <c r="F1479" t="s">
        <v>17</v>
      </c>
      <c r="G1479">
        <v>5.7</v>
      </c>
      <c r="H1479" t="s">
        <v>18</v>
      </c>
      <c r="I1479" t="s">
        <v>19</v>
      </c>
      <c r="J1479">
        <v>342</v>
      </c>
      <c r="K1479" t="s">
        <v>170</v>
      </c>
      <c r="L1479">
        <v>150000</v>
      </c>
      <c r="M1479" t="b">
        <v>0</v>
      </c>
    </row>
    <row r="1480" spans="1:13" x14ac:dyDescent="0.35">
      <c r="A1480" t="s">
        <v>27</v>
      </c>
      <c r="B1480" t="s">
        <v>88</v>
      </c>
      <c r="C1480">
        <v>2016</v>
      </c>
      <c r="D1480" t="s">
        <v>15</v>
      </c>
      <c r="E1480" t="s">
        <v>23</v>
      </c>
      <c r="F1480" t="s">
        <v>26</v>
      </c>
      <c r="G1480">
        <v>1.4</v>
      </c>
      <c r="H1480" t="s">
        <v>18</v>
      </c>
      <c r="I1480" t="s">
        <v>19</v>
      </c>
      <c r="J1480">
        <v>111</v>
      </c>
      <c r="K1480" t="s">
        <v>20</v>
      </c>
      <c r="L1480">
        <v>22000</v>
      </c>
      <c r="M1480" t="b">
        <v>0</v>
      </c>
    </row>
    <row r="1481" spans="1:13" x14ac:dyDescent="0.35">
      <c r="A1481" t="s">
        <v>27</v>
      </c>
      <c r="B1481" t="s">
        <v>160</v>
      </c>
      <c r="C1481">
        <v>2013</v>
      </c>
      <c r="D1481" t="s">
        <v>15</v>
      </c>
      <c r="E1481" t="s">
        <v>23</v>
      </c>
      <c r="F1481" t="s">
        <v>30</v>
      </c>
      <c r="G1481">
        <v>2.4</v>
      </c>
      <c r="H1481" t="s">
        <v>18</v>
      </c>
      <c r="I1481" t="s">
        <v>19</v>
      </c>
      <c r="J1481">
        <v>318000</v>
      </c>
      <c r="K1481" t="s">
        <v>20</v>
      </c>
      <c r="L1481">
        <v>26000</v>
      </c>
      <c r="M1481" t="b">
        <v>0</v>
      </c>
    </row>
    <row r="1482" spans="1:13" x14ac:dyDescent="0.35">
      <c r="A1482" t="s">
        <v>39</v>
      </c>
      <c r="B1482" t="s">
        <v>131</v>
      </c>
      <c r="C1482">
        <v>2013</v>
      </c>
      <c r="D1482" t="s">
        <v>15</v>
      </c>
      <c r="E1482" t="s">
        <v>102</v>
      </c>
      <c r="F1482" t="s">
        <v>17</v>
      </c>
      <c r="G1482">
        <v>5.5</v>
      </c>
      <c r="H1482" t="s">
        <v>18</v>
      </c>
      <c r="I1482" t="s">
        <v>19</v>
      </c>
      <c r="J1482">
        <v>184000</v>
      </c>
      <c r="K1482" t="s">
        <v>20</v>
      </c>
      <c r="L1482">
        <v>36000</v>
      </c>
      <c r="M1482" t="b">
        <v>0</v>
      </c>
    </row>
    <row r="1483" spans="1:13" x14ac:dyDescent="0.35">
      <c r="A1483" t="s">
        <v>103</v>
      </c>
      <c r="B1483" t="s">
        <v>104</v>
      </c>
      <c r="C1483">
        <v>2020</v>
      </c>
      <c r="D1483" t="s">
        <v>15</v>
      </c>
      <c r="E1483" t="s">
        <v>23</v>
      </c>
      <c r="F1483" t="s">
        <v>17</v>
      </c>
      <c r="G1483">
        <v>3.6</v>
      </c>
      <c r="H1483" t="s">
        <v>18</v>
      </c>
      <c r="I1483" t="s">
        <v>19</v>
      </c>
      <c r="J1483">
        <v>27150</v>
      </c>
      <c r="K1483" t="s">
        <v>111</v>
      </c>
      <c r="L1483">
        <v>165000</v>
      </c>
      <c r="M1483" t="b">
        <v>0</v>
      </c>
    </row>
    <row r="1484" spans="1:13" x14ac:dyDescent="0.35">
      <c r="A1484" t="s">
        <v>21</v>
      </c>
      <c r="B1484" t="s">
        <v>231</v>
      </c>
      <c r="C1484">
        <v>2017</v>
      </c>
      <c r="D1484" t="s">
        <v>15</v>
      </c>
      <c r="E1484" t="s">
        <v>29</v>
      </c>
      <c r="F1484" t="s">
        <v>30</v>
      </c>
      <c r="G1484">
        <v>1.6</v>
      </c>
      <c r="H1484" t="s">
        <v>18</v>
      </c>
      <c r="I1484" t="s">
        <v>19</v>
      </c>
      <c r="J1484">
        <v>55005</v>
      </c>
      <c r="K1484" t="s">
        <v>42</v>
      </c>
      <c r="L1484">
        <v>1139</v>
      </c>
      <c r="M1484" t="b">
        <v>0</v>
      </c>
    </row>
    <row r="1485" spans="1:13" x14ac:dyDescent="0.35">
      <c r="A1485" t="s">
        <v>27</v>
      </c>
      <c r="B1485" t="s">
        <v>160</v>
      </c>
      <c r="C1485">
        <v>2018</v>
      </c>
      <c r="D1485" t="s">
        <v>15</v>
      </c>
      <c r="E1485" t="s">
        <v>25</v>
      </c>
      <c r="F1485" t="s">
        <v>26</v>
      </c>
      <c r="G1485">
        <v>2.4</v>
      </c>
      <c r="H1485" t="s">
        <v>18</v>
      </c>
      <c r="I1485" t="s">
        <v>19</v>
      </c>
      <c r="J1485">
        <v>106336</v>
      </c>
      <c r="K1485" t="s">
        <v>20</v>
      </c>
      <c r="L1485">
        <v>58500</v>
      </c>
      <c r="M1485" t="b">
        <v>0</v>
      </c>
    </row>
    <row r="1486" spans="1:13" x14ac:dyDescent="0.35">
      <c r="A1486" t="s">
        <v>97</v>
      </c>
      <c r="B1486" t="s">
        <v>305</v>
      </c>
      <c r="C1486">
        <v>2019</v>
      </c>
      <c r="D1486" t="s">
        <v>15</v>
      </c>
      <c r="E1486" t="s">
        <v>65</v>
      </c>
      <c r="F1486" t="s">
        <v>17</v>
      </c>
      <c r="G1486">
        <v>2.4</v>
      </c>
      <c r="H1486" t="s">
        <v>18</v>
      </c>
      <c r="I1486" t="s">
        <v>19</v>
      </c>
      <c r="J1486">
        <v>27817</v>
      </c>
      <c r="K1486" t="s">
        <v>20</v>
      </c>
      <c r="L1486">
        <v>58500</v>
      </c>
      <c r="M1486" t="b">
        <v>0</v>
      </c>
    </row>
    <row r="1487" spans="1:13" x14ac:dyDescent="0.35">
      <c r="A1487" t="s">
        <v>97</v>
      </c>
      <c r="B1487" t="s">
        <v>198</v>
      </c>
      <c r="C1487">
        <v>2020</v>
      </c>
      <c r="D1487" t="s">
        <v>15</v>
      </c>
      <c r="E1487" t="s">
        <v>78</v>
      </c>
      <c r="F1487" t="s">
        <v>30</v>
      </c>
      <c r="G1487">
        <v>1.8</v>
      </c>
      <c r="H1487" t="s">
        <v>18</v>
      </c>
      <c r="I1487" t="s">
        <v>19</v>
      </c>
      <c r="J1487">
        <v>8400</v>
      </c>
      <c r="K1487" t="s">
        <v>20</v>
      </c>
      <c r="L1487">
        <v>58500</v>
      </c>
      <c r="M1487" t="b">
        <v>0</v>
      </c>
    </row>
    <row r="1488" spans="1:13" x14ac:dyDescent="0.35">
      <c r="A1488" t="s">
        <v>27</v>
      </c>
      <c r="B1488" t="s">
        <v>160</v>
      </c>
      <c r="C1488">
        <v>2018</v>
      </c>
      <c r="D1488" t="s">
        <v>15</v>
      </c>
      <c r="E1488" t="s">
        <v>25</v>
      </c>
      <c r="F1488" t="s">
        <v>26</v>
      </c>
      <c r="G1488">
        <v>2.4</v>
      </c>
      <c r="H1488" t="s">
        <v>18</v>
      </c>
      <c r="I1488" t="s">
        <v>19</v>
      </c>
      <c r="J1488">
        <v>79237</v>
      </c>
      <c r="K1488" t="s">
        <v>20</v>
      </c>
      <c r="L1488">
        <v>58500</v>
      </c>
      <c r="M1488" t="b">
        <v>0</v>
      </c>
    </row>
    <row r="1489" spans="1:13" x14ac:dyDescent="0.35">
      <c r="A1489" t="s">
        <v>34</v>
      </c>
      <c r="B1489" t="s">
        <v>43</v>
      </c>
      <c r="C1489">
        <v>2010</v>
      </c>
      <c r="D1489" t="s">
        <v>15</v>
      </c>
      <c r="E1489" t="s">
        <v>94</v>
      </c>
      <c r="F1489" t="s">
        <v>30</v>
      </c>
      <c r="G1489">
        <v>2.5</v>
      </c>
      <c r="H1489" t="s">
        <v>18</v>
      </c>
      <c r="I1489" t="s">
        <v>19</v>
      </c>
      <c r="J1489">
        <v>4444</v>
      </c>
      <c r="K1489" t="s">
        <v>45</v>
      </c>
      <c r="L1489">
        <v>0</v>
      </c>
      <c r="M1489" t="b">
        <v>1</v>
      </c>
    </row>
    <row r="1490" spans="1:13" x14ac:dyDescent="0.35">
      <c r="A1490" t="s">
        <v>36</v>
      </c>
      <c r="B1490" t="s">
        <v>37</v>
      </c>
      <c r="C1490">
        <v>2007</v>
      </c>
      <c r="D1490" t="s">
        <v>47</v>
      </c>
      <c r="E1490" t="s">
        <v>65</v>
      </c>
      <c r="F1490" t="s">
        <v>26</v>
      </c>
      <c r="G1490">
        <v>5.3</v>
      </c>
      <c r="H1490" t="s">
        <v>18</v>
      </c>
      <c r="I1490" t="s">
        <v>68</v>
      </c>
      <c r="J1490">
        <v>329131</v>
      </c>
      <c r="K1490" t="s">
        <v>45</v>
      </c>
      <c r="L1490">
        <v>0</v>
      </c>
      <c r="M1490" t="b">
        <v>1</v>
      </c>
    </row>
    <row r="1491" spans="1:13" x14ac:dyDescent="0.35">
      <c r="A1491" t="s">
        <v>39</v>
      </c>
      <c r="B1491" t="s">
        <v>115</v>
      </c>
      <c r="C1491">
        <v>2011</v>
      </c>
      <c r="D1491" t="s">
        <v>15</v>
      </c>
      <c r="E1491" t="s">
        <v>23</v>
      </c>
      <c r="F1491" t="s">
        <v>17</v>
      </c>
      <c r="G1491">
        <v>5.3</v>
      </c>
      <c r="H1491" t="s">
        <v>18</v>
      </c>
      <c r="I1491" t="s">
        <v>19</v>
      </c>
      <c r="J1491">
        <v>282000</v>
      </c>
      <c r="K1491" t="s">
        <v>20</v>
      </c>
      <c r="L1491">
        <v>60000</v>
      </c>
      <c r="M1491" t="b">
        <v>0</v>
      </c>
    </row>
    <row r="1492" spans="1:13" x14ac:dyDescent="0.35">
      <c r="A1492" t="s">
        <v>21</v>
      </c>
      <c r="B1492" t="s">
        <v>22</v>
      </c>
      <c r="C1492">
        <v>2003</v>
      </c>
      <c r="D1492" t="s">
        <v>15</v>
      </c>
      <c r="E1492" t="s">
        <v>23</v>
      </c>
      <c r="F1492" t="s">
        <v>26</v>
      </c>
      <c r="G1492">
        <v>4</v>
      </c>
      <c r="H1492" t="s">
        <v>18</v>
      </c>
      <c r="I1492" t="s">
        <v>68</v>
      </c>
      <c r="J1492">
        <v>228000</v>
      </c>
      <c r="K1492" t="s">
        <v>20</v>
      </c>
      <c r="L1492">
        <v>0</v>
      </c>
      <c r="M1492" t="b">
        <v>1</v>
      </c>
    </row>
    <row r="1493" spans="1:13" x14ac:dyDescent="0.35">
      <c r="A1493" t="s">
        <v>76</v>
      </c>
      <c r="B1493" t="s">
        <v>112</v>
      </c>
      <c r="C1493">
        <v>2013</v>
      </c>
      <c r="D1493" t="s">
        <v>15</v>
      </c>
      <c r="E1493" t="s">
        <v>25</v>
      </c>
      <c r="F1493" t="s">
        <v>26</v>
      </c>
      <c r="G1493">
        <v>1.6</v>
      </c>
      <c r="H1493" t="s">
        <v>18</v>
      </c>
      <c r="I1493" t="s">
        <v>19</v>
      </c>
      <c r="J1493">
        <v>251</v>
      </c>
      <c r="K1493" t="s">
        <v>20</v>
      </c>
      <c r="L1493">
        <v>35000</v>
      </c>
      <c r="M1493" t="b">
        <v>0</v>
      </c>
    </row>
    <row r="1494" spans="1:13" x14ac:dyDescent="0.35">
      <c r="A1494" t="s">
        <v>48</v>
      </c>
      <c r="B1494" t="s">
        <v>106</v>
      </c>
      <c r="C1494">
        <v>1995</v>
      </c>
      <c r="D1494" t="s">
        <v>47</v>
      </c>
      <c r="E1494" t="s">
        <v>75</v>
      </c>
      <c r="F1494" t="s">
        <v>30</v>
      </c>
      <c r="G1494">
        <v>3</v>
      </c>
      <c r="H1494" t="s">
        <v>18</v>
      </c>
      <c r="I1494" t="s">
        <v>19</v>
      </c>
      <c r="J1494">
        <v>115</v>
      </c>
      <c r="K1494" t="s">
        <v>155</v>
      </c>
      <c r="L1494">
        <v>21000</v>
      </c>
      <c r="M1494" t="b">
        <v>0</v>
      </c>
    </row>
    <row r="1495" spans="1:13" x14ac:dyDescent="0.35">
      <c r="A1495" t="s">
        <v>166</v>
      </c>
      <c r="B1495" t="s">
        <v>306</v>
      </c>
      <c r="C1495">
        <v>2021</v>
      </c>
      <c r="D1495" t="s">
        <v>15</v>
      </c>
      <c r="E1495" t="s">
        <v>16</v>
      </c>
      <c r="F1495" t="s">
        <v>17</v>
      </c>
      <c r="G1495">
        <v>2</v>
      </c>
      <c r="H1495" t="s">
        <v>18</v>
      </c>
      <c r="I1495" t="s">
        <v>19</v>
      </c>
      <c r="J1495">
        <v>33000</v>
      </c>
      <c r="K1495" t="s">
        <v>20</v>
      </c>
      <c r="L1495">
        <v>0</v>
      </c>
      <c r="M1495" t="b">
        <v>1</v>
      </c>
    </row>
    <row r="1496" spans="1:13" x14ac:dyDescent="0.35">
      <c r="A1496" t="s">
        <v>27</v>
      </c>
      <c r="B1496" t="s">
        <v>91</v>
      </c>
      <c r="C1496">
        <v>2016</v>
      </c>
      <c r="D1496" t="s">
        <v>47</v>
      </c>
      <c r="E1496" t="s">
        <v>25</v>
      </c>
      <c r="F1496" t="s">
        <v>30</v>
      </c>
      <c r="G1496">
        <v>2</v>
      </c>
      <c r="H1496" t="s">
        <v>56</v>
      </c>
      <c r="I1496" t="s">
        <v>19</v>
      </c>
      <c r="J1496">
        <v>105000</v>
      </c>
      <c r="K1496" t="s">
        <v>20</v>
      </c>
      <c r="L1496">
        <v>76000</v>
      </c>
      <c r="M1496" t="b">
        <v>0</v>
      </c>
    </row>
    <row r="1497" spans="1:13" x14ac:dyDescent="0.35">
      <c r="A1497" t="s">
        <v>27</v>
      </c>
      <c r="B1497" t="s">
        <v>28</v>
      </c>
      <c r="C1497">
        <v>2016</v>
      </c>
      <c r="D1497" t="s">
        <v>15</v>
      </c>
      <c r="E1497" t="s">
        <v>23</v>
      </c>
      <c r="F1497" t="s">
        <v>30</v>
      </c>
      <c r="G1497">
        <v>1.6</v>
      </c>
      <c r="H1497" t="s">
        <v>18</v>
      </c>
      <c r="I1497" t="s">
        <v>19</v>
      </c>
      <c r="J1497">
        <v>110000</v>
      </c>
      <c r="K1497" t="s">
        <v>59</v>
      </c>
      <c r="L1497">
        <v>0</v>
      </c>
      <c r="M1497" t="b">
        <v>1</v>
      </c>
    </row>
    <row r="1498" spans="1:13" x14ac:dyDescent="0.35">
      <c r="A1498" t="s">
        <v>21</v>
      </c>
      <c r="B1498" t="s">
        <v>22</v>
      </c>
      <c r="C1498">
        <v>1989</v>
      </c>
      <c r="D1498" t="s">
        <v>15</v>
      </c>
      <c r="E1498" t="s">
        <v>23</v>
      </c>
      <c r="F1498" t="s">
        <v>17</v>
      </c>
      <c r="G1498">
        <v>4</v>
      </c>
      <c r="H1498" t="s">
        <v>18</v>
      </c>
      <c r="I1498" t="s">
        <v>68</v>
      </c>
      <c r="J1498">
        <v>300000</v>
      </c>
      <c r="K1498" t="s">
        <v>245</v>
      </c>
      <c r="L1498">
        <v>0</v>
      </c>
      <c r="M1498" t="b">
        <v>1</v>
      </c>
    </row>
    <row r="1499" spans="1:13" x14ac:dyDescent="0.35">
      <c r="A1499" t="s">
        <v>34</v>
      </c>
      <c r="B1499" t="s">
        <v>43</v>
      </c>
      <c r="C1499">
        <v>2015</v>
      </c>
      <c r="D1499" t="s">
        <v>15</v>
      </c>
      <c r="E1499" t="s">
        <v>23</v>
      </c>
      <c r="F1499" t="s">
        <v>17</v>
      </c>
      <c r="G1499">
        <v>2.5</v>
      </c>
      <c r="H1499" t="s">
        <v>18</v>
      </c>
      <c r="I1499" t="s">
        <v>19</v>
      </c>
      <c r="J1499">
        <v>112506</v>
      </c>
      <c r="K1499" t="s">
        <v>64</v>
      </c>
      <c r="L1499">
        <v>0</v>
      </c>
      <c r="M1499" t="b">
        <v>1</v>
      </c>
    </row>
    <row r="1500" spans="1:13" x14ac:dyDescent="0.35">
      <c r="A1500" t="s">
        <v>73</v>
      </c>
      <c r="B1500">
        <v>3</v>
      </c>
      <c r="C1500">
        <v>2015</v>
      </c>
      <c r="D1500" t="s">
        <v>47</v>
      </c>
      <c r="E1500" t="s">
        <v>94</v>
      </c>
      <c r="F1500" t="s">
        <v>26</v>
      </c>
      <c r="G1500">
        <v>1.6</v>
      </c>
      <c r="H1500" t="s">
        <v>18</v>
      </c>
      <c r="I1500" t="s">
        <v>19</v>
      </c>
      <c r="J1500">
        <v>225749</v>
      </c>
      <c r="K1500" t="s">
        <v>20</v>
      </c>
      <c r="L1500">
        <v>0</v>
      </c>
      <c r="M1500" t="b">
        <v>1</v>
      </c>
    </row>
    <row r="1501" spans="1:13" x14ac:dyDescent="0.35">
      <c r="A1501" t="s">
        <v>36</v>
      </c>
      <c r="B1501" t="s">
        <v>115</v>
      </c>
      <c r="C1501">
        <v>2004</v>
      </c>
      <c r="D1501" t="s">
        <v>15</v>
      </c>
      <c r="E1501" t="s">
        <v>38</v>
      </c>
      <c r="F1501" t="s">
        <v>30</v>
      </c>
      <c r="G1501">
        <v>5.3</v>
      </c>
      <c r="H1501" t="s">
        <v>18</v>
      </c>
      <c r="I1501" t="s">
        <v>19</v>
      </c>
      <c r="J1501">
        <v>111878</v>
      </c>
      <c r="K1501" t="s">
        <v>155</v>
      </c>
      <c r="L1501">
        <v>15000</v>
      </c>
      <c r="M1501" t="b">
        <v>0</v>
      </c>
    </row>
    <row r="1502" spans="1:13" x14ac:dyDescent="0.35">
      <c r="A1502" t="s">
        <v>34</v>
      </c>
      <c r="B1502" t="s">
        <v>307</v>
      </c>
      <c r="C1502">
        <v>2021</v>
      </c>
      <c r="D1502" t="s">
        <v>15</v>
      </c>
      <c r="E1502" t="s">
        <v>65</v>
      </c>
      <c r="F1502" t="s">
        <v>30</v>
      </c>
      <c r="G1502">
        <v>1.5</v>
      </c>
      <c r="H1502" t="s">
        <v>18</v>
      </c>
      <c r="I1502" t="s">
        <v>19</v>
      </c>
      <c r="J1502">
        <v>9000</v>
      </c>
      <c r="K1502" t="s">
        <v>211</v>
      </c>
      <c r="L1502">
        <v>59500</v>
      </c>
      <c r="M1502" t="b">
        <v>0</v>
      </c>
    </row>
    <row r="1503" spans="1:13" x14ac:dyDescent="0.35">
      <c r="A1503" t="s">
        <v>73</v>
      </c>
      <c r="B1503">
        <v>6</v>
      </c>
      <c r="C1503">
        <v>2021</v>
      </c>
      <c r="D1503" t="s">
        <v>15</v>
      </c>
      <c r="E1503" t="s">
        <v>25</v>
      </c>
      <c r="F1503" t="s">
        <v>17</v>
      </c>
      <c r="G1503">
        <v>2.5</v>
      </c>
      <c r="H1503" t="s">
        <v>18</v>
      </c>
      <c r="I1503" t="s">
        <v>19</v>
      </c>
      <c r="J1503">
        <v>14500</v>
      </c>
      <c r="K1503" t="s">
        <v>42</v>
      </c>
      <c r="L1503">
        <v>106000</v>
      </c>
      <c r="M1503" t="b">
        <v>0</v>
      </c>
    </row>
    <row r="1504" spans="1:13" x14ac:dyDescent="0.35">
      <c r="A1504" t="s">
        <v>73</v>
      </c>
      <c r="B1504">
        <v>2</v>
      </c>
      <c r="C1504">
        <v>2011</v>
      </c>
      <c r="D1504" t="s">
        <v>15</v>
      </c>
      <c r="E1504" t="s">
        <v>25</v>
      </c>
      <c r="F1504" t="s">
        <v>26</v>
      </c>
      <c r="G1504">
        <v>1.5</v>
      </c>
      <c r="H1504" t="s">
        <v>18</v>
      </c>
      <c r="I1504" t="s">
        <v>19</v>
      </c>
      <c r="J1504">
        <v>37000</v>
      </c>
      <c r="K1504" t="s">
        <v>20</v>
      </c>
      <c r="L1504">
        <v>14000</v>
      </c>
      <c r="M1504" t="b">
        <v>0</v>
      </c>
    </row>
    <row r="1505" spans="1:13" x14ac:dyDescent="0.35">
      <c r="A1505" t="s">
        <v>27</v>
      </c>
      <c r="B1505" t="s">
        <v>233</v>
      </c>
      <c r="C1505">
        <v>2013</v>
      </c>
      <c r="D1505" t="s">
        <v>15</v>
      </c>
      <c r="E1505" t="s">
        <v>216</v>
      </c>
      <c r="F1505" t="s">
        <v>17</v>
      </c>
      <c r="G1505">
        <v>2</v>
      </c>
      <c r="H1505" t="s">
        <v>18</v>
      </c>
      <c r="I1505" t="s">
        <v>19</v>
      </c>
      <c r="J1505">
        <v>248000</v>
      </c>
      <c r="K1505" t="s">
        <v>20</v>
      </c>
      <c r="L1505">
        <v>25000</v>
      </c>
      <c r="M1505" t="b">
        <v>0</v>
      </c>
    </row>
    <row r="1506" spans="1:13" x14ac:dyDescent="0.35">
      <c r="A1506" t="s">
        <v>27</v>
      </c>
      <c r="B1506" t="s">
        <v>89</v>
      </c>
      <c r="C1506">
        <v>2019</v>
      </c>
      <c r="D1506" t="s">
        <v>15</v>
      </c>
      <c r="E1506" t="s">
        <v>29</v>
      </c>
      <c r="F1506" t="s">
        <v>26</v>
      </c>
      <c r="G1506">
        <v>2.4</v>
      </c>
      <c r="H1506" t="s">
        <v>18</v>
      </c>
      <c r="I1506" t="s">
        <v>68</v>
      </c>
      <c r="J1506">
        <v>3400</v>
      </c>
      <c r="K1506" t="s">
        <v>155</v>
      </c>
      <c r="L1506">
        <v>58000</v>
      </c>
      <c r="M1506" t="b">
        <v>0</v>
      </c>
    </row>
    <row r="1507" spans="1:13" x14ac:dyDescent="0.35">
      <c r="A1507" t="s">
        <v>36</v>
      </c>
      <c r="B1507" t="s">
        <v>115</v>
      </c>
      <c r="C1507">
        <v>2004</v>
      </c>
      <c r="D1507" t="s">
        <v>47</v>
      </c>
      <c r="E1507" t="s">
        <v>16</v>
      </c>
      <c r="F1507" t="s">
        <v>17</v>
      </c>
      <c r="G1507">
        <v>5.3</v>
      </c>
      <c r="H1507" t="s">
        <v>18</v>
      </c>
      <c r="I1507" t="s">
        <v>19</v>
      </c>
      <c r="J1507">
        <v>452800</v>
      </c>
      <c r="K1507" t="s">
        <v>70</v>
      </c>
      <c r="L1507">
        <v>18000</v>
      </c>
      <c r="M1507" t="b">
        <v>0</v>
      </c>
    </row>
    <row r="1508" spans="1:13" x14ac:dyDescent="0.35">
      <c r="A1508" t="s">
        <v>34</v>
      </c>
      <c r="B1508" t="s">
        <v>43</v>
      </c>
      <c r="C1508">
        <v>2018</v>
      </c>
      <c r="D1508" t="s">
        <v>15</v>
      </c>
      <c r="E1508" t="s">
        <v>65</v>
      </c>
      <c r="F1508" t="s">
        <v>17</v>
      </c>
      <c r="G1508">
        <v>3.5</v>
      </c>
      <c r="H1508" t="s">
        <v>18</v>
      </c>
      <c r="I1508" t="s">
        <v>19</v>
      </c>
      <c r="J1508">
        <v>24000</v>
      </c>
      <c r="K1508" t="s">
        <v>20</v>
      </c>
      <c r="L1508">
        <v>106000</v>
      </c>
      <c r="M1508" t="b">
        <v>0</v>
      </c>
    </row>
    <row r="1509" spans="1:13" x14ac:dyDescent="0.35">
      <c r="A1509" t="s">
        <v>27</v>
      </c>
      <c r="B1509" t="s">
        <v>93</v>
      </c>
      <c r="C1509">
        <v>2012</v>
      </c>
      <c r="D1509" t="s">
        <v>44</v>
      </c>
      <c r="E1509" t="s">
        <v>23</v>
      </c>
      <c r="F1509" t="s">
        <v>30</v>
      </c>
      <c r="G1509">
        <v>3</v>
      </c>
      <c r="H1509" t="s">
        <v>18</v>
      </c>
      <c r="I1509" t="s">
        <v>19</v>
      </c>
      <c r="J1509">
        <v>433000</v>
      </c>
      <c r="K1509" t="s">
        <v>64</v>
      </c>
      <c r="L1509">
        <v>30000</v>
      </c>
      <c r="M1509" t="b">
        <v>0</v>
      </c>
    </row>
    <row r="1510" spans="1:13" x14ac:dyDescent="0.35">
      <c r="A1510" t="s">
        <v>34</v>
      </c>
      <c r="B1510" t="s">
        <v>163</v>
      </c>
      <c r="C1510">
        <v>1991</v>
      </c>
      <c r="D1510" t="s">
        <v>15</v>
      </c>
      <c r="E1510" t="s">
        <v>23</v>
      </c>
      <c r="F1510" t="s">
        <v>26</v>
      </c>
      <c r="G1510">
        <v>1.4</v>
      </c>
      <c r="H1510" t="s">
        <v>18</v>
      </c>
      <c r="I1510" t="s">
        <v>68</v>
      </c>
      <c r="J1510">
        <v>520000</v>
      </c>
      <c r="K1510" t="s">
        <v>20</v>
      </c>
      <c r="L1510">
        <v>0</v>
      </c>
      <c r="M1510" t="b">
        <v>1</v>
      </c>
    </row>
    <row r="1511" spans="1:13" x14ac:dyDescent="0.35">
      <c r="A1511" t="s">
        <v>221</v>
      </c>
      <c r="B1511" t="s">
        <v>308</v>
      </c>
      <c r="C1511">
        <v>2014</v>
      </c>
      <c r="D1511" t="s">
        <v>15</v>
      </c>
      <c r="E1511" t="s">
        <v>23</v>
      </c>
      <c r="F1511" t="s">
        <v>17</v>
      </c>
      <c r="G1511">
        <v>3.7</v>
      </c>
      <c r="H1511" t="s">
        <v>18</v>
      </c>
      <c r="I1511" t="s">
        <v>68</v>
      </c>
      <c r="J1511">
        <v>100</v>
      </c>
      <c r="K1511" t="s">
        <v>111</v>
      </c>
      <c r="L1511">
        <v>35000</v>
      </c>
      <c r="M1511" t="b">
        <v>0</v>
      </c>
    </row>
    <row r="1512" spans="1:13" x14ac:dyDescent="0.35">
      <c r="A1512" t="s">
        <v>36</v>
      </c>
      <c r="B1512" t="s">
        <v>115</v>
      </c>
      <c r="C1512">
        <v>1990</v>
      </c>
      <c r="D1512" t="s">
        <v>15</v>
      </c>
      <c r="E1512" t="s">
        <v>65</v>
      </c>
      <c r="F1512" t="s">
        <v>17</v>
      </c>
      <c r="G1512">
        <v>5.3</v>
      </c>
      <c r="H1512" t="s">
        <v>18</v>
      </c>
      <c r="I1512" t="s">
        <v>19</v>
      </c>
      <c r="J1512">
        <v>227</v>
      </c>
      <c r="K1512" t="s">
        <v>111</v>
      </c>
      <c r="L1512">
        <v>0</v>
      </c>
      <c r="M1512" t="b">
        <v>1</v>
      </c>
    </row>
    <row r="1513" spans="1:13" x14ac:dyDescent="0.35">
      <c r="A1513" t="s">
        <v>27</v>
      </c>
      <c r="B1513" t="s">
        <v>154</v>
      </c>
      <c r="C1513">
        <v>2020</v>
      </c>
      <c r="D1513" t="s">
        <v>15</v>
      </c>
      <c r="E1513" t="s">
        <v>23</v>
      </c>
      <c r="F1513" t="s">
        <v>26</v>
      </c>
      <c r="G1513">
        <v>1.6</v>
      </c>
      <c r="H1513" t="s">
        <v>18</v>
      </c>
      <c r="I1513" t="s">
        <v>19</v>
      </c>
      <c r="J1513">
        <v>16576</v>
      </c>
      <c r="K1513" t="s">
        <v>20</v>
      </c>
      <c r="L1513">
        <v>59500</v>
      </c>
      <c r="M1513" t="b">
        <v>0</v>
      </c>
    </row>
    <row r="1514" spans="1:13" x14ac:dyDescent="0.35">
      <c r="A1514" t="s">
        <v>39</v>
      </c>
      <c r="B1514" t="s">
        <v>40</v>
      </c>
      <c r="C1514">
        <v>2018</v>
      </c>
      <c r="D1514" t="s">
        <v>15</v>
      </c>
      <c r="E1514" t="s">
        <v>25</v>
      </c>
      <c r="F1514" t="s">
        <v>26</v>
      </c>
      <c r="G1514">
        <v>3.6</v>
      </c>
      <c r="H1514" t="s">
        <v>18</v>
      </c>
      <c r="I1514" t="s">
        <v>19</v>
      </c>
      <c r="J1514">
        <v>110519</v>
      </c>
      <c r="K1514" t="s">
        <v>20</v>
      </c>
      <c r="L1514">
        <v>58500</v>
      </c>
      <c r="M1514" t="b">
        <v>0</v>
      </c>
    </row>
    <row r="1515" spans="1:13" x14ac:dyDescent="0.35">
      <c r="A1515" t="s">
        <v>27</v>
      </c>
      <c r="B1515" t="s">
        <v>154</v>
      </c>
      <c r="C1515">
        <v>2020</v>
      </c>
      <c r="D1515" t="s">
        <v>15</v>
      </c>
      <c r="E1515" t="s">
        <v>23</v>
      </c>
      <c r="F1515" t="s">
        <v>26</v>
      </c>
      <c r="G1515">
        <v>1.6</v>
      </c>
      <c r="H1515" t="s">
        <v>18</v>
      </c>
      <c r="I1515" t="s">
        <v>19</v>
      </c>
      <c r="J1515">
        <v>13736</v>
      </c>
      <c r="K1515" t="s">
        <v>20</v>
      </c>
      <c r="L1515">
        <v>60000</v>
      </c>
      <c r="M1515" t="b">
        <v>0</v>
      </c>
    </row>
    <row r="1516" spans="1:13" x14ac:dyDescent="0.35">
      <c r="A1516" t="s">
        <v>34</v>
      </c>
      <c r="B1516" t="s">
        <v>51</v>
      </c>
      <c r="C1516">
        <v>2018</v>
      </c>
      <c r="D1516" t="s">
        <v>15</v>
      </c>
      <c r="E1516" t="s">
        <v>23</v>
      </c>
      <c r="F1516" t="s">
        <v>26</v>
      </c>
      <c r="G1516">
        <v>1.6</v>
      </c>
      <c r="H1516" t="s">
        <v>18</v>
      </c>
      <c r="I1516" t="s">
        <v>19</v>
      </c>
      <c r="J1516">
        <v>28449</v>
      </c>
      <c r="K1516" t="s">
        <v>20</v>
      </c>
      <c r="L1516">
        <v>59500</v>
      </c>
      <c r="M1516" t="b">
        <v>0</v>
      </c>
    </row>
    <row r="1517" spans="1:13" x14ac:dyDescent="0.35">
      <c r="A1517" t="s">
        <v>21</v>
      </c>
      <c r="B1517" t="s">
        <v>272</v>
      </c>
      <c r="C1517">
        <v>2009</v>
      </c>
      <c r="D1517" t="s">
        <v>15</v>
      </c>
      <c r="E1517" t="s">
        <v>23</v>
      </c>
      <c r="F1517" t="s">
        <v>30</v>
      </c>
      <c r="G1517">
        <v>4.8</v>
      </c>
      <c r="H1517" t="s">
        <v>18</v>
      </c>
      <c r="I1517" t="s">
        <v>68</v>
      </c>
      <c r="J1517">
        <v>251000</v>
      </c>
      <c r="K1517" t="s">
        <v>20</v>
      </c>
      <c r="L1517">
        <v>60000</v>
      </c>
      <c r="M1517" t="b">
        <v>0</v>
      </c>
    </row>
    <row r="1518" spans="1:13" x14ac:dyDescent="0.35">
      <c r="A1518" t="s">
        <v>34</v>
      </c>
      <c r="B1518" t="s">
        <v>58</v>
      </c>
      <c r="C1518">
        <v>2021</v>
      </c>
      <c r="D1518" t="s">
        <v>15</v>
      </c>
      <c r="E1518" t="s">
        <v>23</v>
      </c>
      <c r="F1518" t="s">
        <v>26</v>
      </c>
      <c r="G1518">
        <v>2.7</v>
      </c>
      <c r="H1518" t="s">
        <v>18</v>
      </c>
      <c r="I1518" t="s">
        <v>19</v>
      </c>
      <c r="J1518">
        <v>11000</v>
      </c>
      <c r="K1518" t="s">
        <v>111</v>
      </c>
      <c r="L1518">
        <v>100000</v>
      </c>
      <c r="M1518" t="b">
        <v>0</v>
      </c>
    </row>
    <row r="1519" spans="1:13" x14ac:dyDescent="0.35">
      <c r="A1519" t="s">
        <v>34</v>
      </c>
      <c r="B1519" t="s">
        <v>35</v>
      </c>
      <c r="C1519">
        <v>2021</v>
      </c>
      <c r="D1519" t="s">
        <v>15</v>
      </c>
      <c r="E1519" t="s">
        <v>23</v>
      </c>
      <c r="F1519" t="s">
        <v>30</v>
      </c>
      <c r="G1519">
        <v>4.5</v>
      </c>
      <c r="H1519" t="s">
        <v>56</v>
      </c>
      <c r="I1519" t="s">
        <v>19</v>
      </c>
      <c r="J1519">
        <v>20000</v>
      </c>
      <c r="K1519" t="s">
        <v>20</v>
      </c>
      <c r="L1519">
        <v>265000</v>
      </c>
      <c r="M1519" t="b">
        <v>0</v>
      </c>
    </row>
    <row r="1520" spans="1:13" x14ac:dyDescent="0.35">
      <c r="A1520" t="s">
        <v>109</v>
      </c>
      <c r="B1520" t="s">
        <v>227</v>
      </c>
      <c r="C1520">
        <v>2013</v>
      </c>
      <c r="D1520" t="s">
        <v>15</v>
      </c>
      <c r="E1520" t="s">
        <v>29</v>
      </c>
      <c r="F1520" t="s">
        <v>17</v>
      </c>
      <c r="G1520">
        <v>5.7</v>
      </c>
      <c r="H1520" t="s">
        <v>18</v>
      </c>
      <c r="I1520" t="s">
        <v>19</v>
      </c>
      <c r="J1520">
        <v>213000</v>
      </c>
      <c r="K1520" t="s">
        <v>20</v>
      </c>
      <c r="L1520">
        <v>40000</v>
      </c>
      <c r="M1520" t="b">
        <v>0</v>
      </c>
    </row>
    <row r="1521" spans="1:13" x14ac:dyDescent="0.35">
      <c r="A1521" t="s">
        <v>21</v>
      </c>
      <c r="B1521" t="s">
        <v>120</v>
      </c>
      <c r="C1521">
        <v>1998</v>
      </c>
      <c r="D1521" t="s">
        <v>47</v>
      </c>
      <c r="E1521" t="s">
        <v>23</v>
      </c>
      <c r="F1521" t="s">
        <v>17</v>
      </c>
      <c r="G1521">
        <v>2.4</v>
      </c>
      <c r="H1521" t="s">
        <v>18</v>
      </c>
      <c r="I1521" t="s">
        <v>68</v>
      </c>
      <c r="J1521">
        <v>650000</v>
      </c>
      <c r="K1521" t="s">
        <v>20</v>
      </c>
      <c r="L1521">
        <v>12000</v>
      </c>
      <c r="M1521" t="b">
        <v>0</v>
      </c>
    </row>
    <row r="1522" spans="1:13" x14ac:dyDescent="0.35">
      <c r="A1522" t="s">
        <v>73</v>
      </c>
      <c r="B1522">
        <v>6</v>
      </c>
      <c r="C1522">
        <v>2017</v>
      </c>
      <c r="D1522" t="s">
        <v>15</v>
      </c>
      <c r="E1522" t="s">
        <v>102</v>
      </c>
      <c r="F1522" t="s">
        <v>30</v>
      </c>
      <c r="G1522">
        <v>2</v>
      </c>
      <c r="H1522" t="s">
        <v>18</v>
      </c>
      <c r="I1522" t="s">
        <v>19</v>
      </c>
      <c r="J1522">
        <v>207</v>
      </c>
      <c r="K1522" t="s">
        <v>64</v>
      </c>
      <c r="L1522">
        <v>0</v>
      </c>
      <c r="M1522" t="b">
        <v>1</v>
      </c>
    </row>
    <row r="1523" spans="1:13" x14ac:dyDescent="0.35">
      <c r="A1523" t="s">
        <v>34</v>
      </c>
      <c r="B1523" t="s">
        <v>58</v>
      </c>
      <c r="C1523">
        <v>2013</v>
      </c>
      <c r="D1523" t="s">
        <v>15</v>
      </c>
      <c r="E1523" t="s">
        <v>25</v>
      </c>
      <c r="F1523" t="s">
        <v>30</v>
      </c>
      <c r="G1523">
        <v>4.0999999999999996</v>
      </c>
      <c r="H1523" t="s">
        <v>18</v>
      </c>
      <c r="I1523" t="s">
        <v>19</v>
      </c>
      <c r="J1523">
        <v>285000</v>
      </c>
      <c r="K1523" t="s">
        <v>111</v>
      </c>
      <c r="L1523">
        <v>55000</v>
      </c>
      <c r="M1523" t="b">
        <v>0</v>
      </c>
    </row>
    <row r="1524" spans="1:13" x14ac:dyDescent="0.35">
      <c r="A1524" t="s">
        <v>76</v>
      </c>
      <c r="B1524" t="s">
        <v>240</v>
      </c>
      <c r="C1524">
        <v>2006</v>
      </c>
      <c r="D1524" t="s">
        <v>15</v>
      </c>
      <c r="E1524" t="s">
        <v>196</v>
      </c>
      <c r="F1524" t="s">
        <v>26</v>
      </c>
      <c r="G1524">
        <v>4.5999999999999996</v>
      </c>
      <c r="H1524" t="s">
        <v>18</v>
      </c>
      <c r="I1524" t="s">
        <v>19</v>
      </c>
      <c r="J1524">
        <v>320000</v>
      </c>
      <c r="K1524" t="s">
        <v>138</v>
      </c>
      <c r="L1524">
        <v>19500</v>
      </c>
      <c r="M1524" t="b">
        <v>0</v>
      </c>
    </row>
    <row r="1525" spans="1:13" x14ac:dyDescent="0.35">
      <c r="A1525" t="s">
        <v>60</v>
      </c>
      <c r="B1525" t="s">
        <v>309</v>
      </c>
      <c r="C1525">
        <v>2016</v>
      </c>
      <c r="D1525" t="s">
        <v>47</v>
      </c>
      <c r="E1525" t="s">
        <v>25</v>
      </c>
      <c r="F1525" t="s">
        <v>17</v>
      </c>
      <c r="G1525">
        <v>3.5</v>
      </c>
      <c r="H1525" t="s">
        <v>18</v>
      </c>
      <c r="I1525" t="s">
        <v>19</v>
      </c>
      <c r="J1525">
        <v>132000</v>
      </c>
      <c r="K1525" t="s">
        <v>45</v>
      </c>
      <c r="L1525">
        <v>90000</v>
      </c>
      <c r="M1525" t="b">
        <v>0</v>
      </c>
    </row>
    <row r="1526" spans="1:13" x14ac:dyDescent="0.35">
      <c r="A1526" t="s">
        <v>180</v>
      </c>
      <c r="B1526" t="s">
        <v>310</v>
      </c>
      <c r="C1526">
        <v>2006</v>
      </c>
      <c r="D1526" t="s">
        <v>15</v>
      </c>
      <c r="E1526" t="s">
        <v>29</v>
      </c>
      <c r="F1526" t="s">
        <v>17</v>
      </c>
      <c r="G1526">
        <v>3.6</v>
      </c>
      <c r="H1526" t="s">
        <v>18</v>
      </c>
      <c r="I1526" t="s">
        <v>19</v>
      </c>
      <c r="J1526">
        <v>195</v>
      </c>
      <c r="K1526" t="s">
        <v>42</v>
      </c>
      <c r="L1526">
        <v>18000</v>
      </c>
      <c r="M1526" t="b">
        <v>0</v>
      </c>
    </row>
    <row r="1527" spans="1:13" x14ac:dyDescent="0.35">
      <c r="A1527" t="s">
        <v>34</v>
      </c>
      <c r="B1527" t="s">
        <v>43</v>
      </c>
      <c r="C1527">
        <v>2004</v>
      </c>
      <c r="D1527" t="s">
        <v>47</v>
      </c>
      <c r="E1527" t="s">
        <v>25</v>
      </c>
      <c r="F1527" t="s">
        <v>30</v>
      </c>
      <c r="G1527">
        <v>2.5</v>
      </c>
      <c r="H1527" t="s">
        <v>18</v>
      </c>
      <c r="I1527" t="s">
        <v>68</v>
      </c>
      <c r="J1527">
        <v>500</v>
      </c>
      <c r="K1527" t="s">
        <v>81</v>
      </c>
      <c r="L1527">
        <v>0</v>
      </c>
      <c r="M1527" t="b">
        <v>1</v>
      </c>
    </row>
    <row r="1528" spans="1:13" x14ac:dyDescent="0.35">
      <c r="A1528" t="s">
        <v>73</v>
      </c>
      <c r="B1528" t="s">
        <v>74</v>
      </c>
      <c r="C1528">
        <v>2011</v>
      </c>
      <c r="D1528" t="s">
        <v>47</v>
      </c>
      <c r="E1528" t="s">
        <v>16</v>
      </c>
      <c r="F1528" t="s">
        <v>17</v>
      </c>
      <c r="G1528">
        <v>2.5</v>
      </c>
      <c r="H1528" t="s">
        <v>18</v>
      </c>
      <c r="I1528" t="s">
        <v>19</v>
      </c>
      <c r="J1528">
        <v>160</v>
      </c>
      <c r="K1528" t="s">
        <v>54</v>
      </c>
      <c r="L1528">
        <v>0</v>
      </c>
      <c r="M1528" t="b">
        <v>1</v>
      </c>
    </row>
    <row r="1529" spans="1:13" x14ac:dyDescent="0.35">
      <c r="A1529" t="s">
        <v>76</v>
      </c>
      <c r="B1529" t="s">
        <v>112</v>
      </c>
      <c r="C1529">
        <v>2019</v>
      </c>
      <c r="D1529" t="s">
        <v>15</v>
      </c>
      <c r="E1529" t="s">
        <v>23</v>
      </c>
      <c r="F1529" t="s">
        <v>30</v>
      </c>
      <c r="G1529">
        <v>2</v>
      </c>
      <c r="H1529" t="s">
        <v>18</v>
      </c>
      <c r="I1529" t="s">
        <v>19</v>
      </c>
      <c r="J1529">
        <v>89500</v>
      </c>
      <c r="K1529" t="s">
        <v>42</v>
      </c>
      <c r="L1529">
        <v>76000</v>
      </c>
      <c r="M1529" t="b">
        <v>0</v>
      </c>
    </row>
    <row r="1530" spans="1:13" x14ac:dyDescent="0.35">
      <c r="A1530" t="s">
        <v>76</v>
      </c>
      <c r="B1530" t="s">
        <v>77</v>
      </c>
      <c r="C1530">
        <v>2014</v>
      </c>
      <c r="D1530" t="s">
        <v>15</v>
      </c>
      <c r="E1530" t="s">
        <v>75</v>
      </c>
      <c r="F1530" t="s">
        <v>26</v>
      </c>
      <c r="G1530">
        <v>5.4</v>
      </c>
      <c r="H1530" t="s">
        <v>18</v>
      </c>
      <c r="I1530" t="s">
        <v>19</v>
      </c>
      <c r="J1530">
        <v>143000</v>
      </c>
      <c r="K1530" t="s">
        <v>20</v>
      </c>
      <c r="L1530">
        <v>60000</v>
      </c>
      <c r="M1530" t="b">
        <v>0</v>
      </c>
    </row>
    <row r="1531" spans="1:13" x14ac:dyDescent="0.35">
      <c r="A1531" t="s">
        <v>31</v>
      </c>
      <c r="B1531" t="s">
        <v>157</v>
      </c>
      <c r="C1531">
        <v>2015</v>
      </c>
      <c r="D1531" t="s">
        <v>15</v>
      </c>
      <c r="E1531" t="s">
        <v>25</v>
      </c>
      <c r="F1531" t="s">
        <v>30</v>
      </c>
      <c r="G1531">
        <v>2.5</v>
      </c>
      <c r="H1531" t="s">
        <v>18</v>
      </c>
      <c r="I1531" t="s">
        <v>19</v>
      </c>
      <c r="J1531">
        <v>296000</v>
      </c>
      <c r="K1531" t="s">
        <v>42</v>
      </c>
      <c r="L1531">
        <v>43000</v>
      </c>
      <c r="M1531" t="b">
        <v>0</v>
      </c>
    </row>
    <row r="1532" spans="1:13" x14ac:dyDescent="0.35">
      <c r="A1532" t="s">
        <v>82</v>
      </c>
      <c r="B1532" t="s">
        <v>142</v>
      </c>
      <c r="C1532">
        <v>2017</v>
      </c>
      <c r="D1532" t="s">
        <v>15</v>
      </c>
      <c r="E1532" t="s">
        <v>29</v>
      </c>
      <c r="F1532" t="s">
        <v>26</v>
      </c>
      <c r="G1532">
        <v>1.6</v>
      </c>
      <c r="H1532" t="s">
        <v>18</v>
      </c>
      <c r="I1532" t="s">
        <v>19</v>
      </c>
      <c r="J1532">
        <v>20000</v>
      </c>
      <c r="K1532" t="s">
        <v>20</v>
      </c>
      <c r="L1532">
        <v>41000</v>
      </c>
      <c r="M1532" t="b">
        <v>0</v>
      </c>
    </row>
    <row r="1533" spans="1:13" x14ac:dyDescent="0.35">
      <c r="A1533" t="s">
        <v>76</v>
      </c>
      <c r="B1533" t="s">
        <v>256</v>
      </c>
      <c r="C1533">
        <v>2015</v>
      </c>
      <c r="D1533" t="s">
        <v>44</v>
      </c>
      <c r="E1533" t="s">
        <v>25</v>
      </c>
      <c r="F1533" t="s">
        <v>17</v>
      </c>
      <c r="G1533">
        <v>6</v>
      </c>
      <c r="H1533" t="s">
        <v>18</v>
      </c>
      <c r="I1533" t="s">
        <v>19</v>
      </c>
      <c r="J1533">
        <v>121000</v>
      </c>
      <c r="K1533" t="s">
        <v>20</v>
      </c>
      <c r="L1533">
        <v>85000</v>
      </c>
      <c r="M1533" t="b">
        <v>0</v>
      </c>
    </row>
    <row r="1534" spans="1:13" x14ac:dyDescent="0.35">
      <c r="A1534" t="s">
        <v>48</v>
      </c>
      <c r="B1534" t="s">
        <v>258</v>
      </c>
      <c r="C1534">
        <v>2021</v>
      </c>
      <c r="D1534" t="s">
        <v>15</v>
      </c>
      <c r="E1534" t="s">
        <v>38</v>
      </c>
      <c r="F1534" t="s">
        <v>30</v>
      </c>
      <c r="G1534">
        <v>4</v>
      </c>
      <c r="H1534" t="s">
        <v>18</v>
      </c>
      <c r="I1534" t="s">
        <v>19</v>
      </c>
      <c r="J1534">
        <v>250</v>
      </c>
      <c r="K1534" t="s">
        <v>42</v>
      </c>
      <c r="L1534">
        <v>179000</v>
      </c>
      <c r="M1534" t="b">
        <v>0</v>
      </c>
    </row>
    <row r="1535" spans="1:13" x14ac:dyDescent="0.35">
      <c r="A1535" t="s">
        <v>34</v>
      </c>
      <c r="B1535" t="s">
        <v>35</v>
      </c>
      <c r="C1535">
        <v>1993</v>
      </c>
      <c r="D1535" t="s">
        <v>15</v>
      </c>
      <c r="E1535" t="s">
        <v>65</v>
      </c>
      <c r="F1535" t="s">
        <v>17</v>
      </c>
      <c r="G1535">
        <v>4.5999999999999996</v>
      </c>
      <c r="H1535" t="s">
        <v>18</v>
      </c>
      <c r="I1535" t="s">
        <v>68</v>
      </c>
      <c r="J1535">
        <v>580000</v>
      </c>
      <c r="K1535" t="s">
        <v>111</v>
      </c>
      <c r="L1535">
        <v>0</v>
      </c>
      <c r="M1535" t="b">
        <v>1</v>
      </c>
    </row>
    <row r="1536" spans="1:13" x14ac:dyDescent="0.35">
      <c r="A1536" t="s">
        <v>209</v>
      </c>
      <c r="B1536" t="s">
        <v>302</v>
      </c>
      <c r="C1536">
        <v>2011</v>
      </c>
      <c r="D1536" t="s">
        <v>15</v>
      </c>
      <c r="E1536" t="s">
        <v>23</v>
      </c>
      <c r="F1536" t="s">
        <v>17</v>
      </c>
      <c r="G1536">
        <v>3.5</v>
      </c>
      <c r="H1536" t="s">
        <v>18</v>
      </c>
      <c r="I1536" t="s">
        <v>19</v>
      </c>
      <c r="J1536">
        <v>240000</v>
      </c>
      <c r="K1536" t="s">
        <v>20</v>
      </c>
      <c r="L1536">
        <v>0</v>
      </c>
      <c r="M1536" t="b">
        <v>1</v>
      </c>
    </row>
    <row r="1537" spans="1:13" x14ac:dyDescent="0.35">
      <c r="A1537" t="s">
        <v>76</v>
      </c>
      <c r="B1537" t="s">
        <v>147</v>
      </c>
      <c r="C1537">
        <v>2013</v>
      </c>
      <c r="D1537" t="s">
        <v>15</v>
      </c>
      <c r="E1537" t="s">
        <v>78</v>
      </c>
      <c r="F1537" t="s">
        <v>17</v>
      </c>
      <c r="G1537">
        <v>6.5</v>
      </c>
      <c r="H1537" t="s">
        <v>18</v>
      </c>
      <c r="I1537" t="s">
        <v>19</v>
      </c>
      <c r="J1537">
        <v>419000</v>
      </c>
      <c r="K1537" t="s">
        <v>59</v>
      </c>
      <c r="L1537">
        <v>0</v>
      </c>
      <c r="M1537" t="b">
        <v>1</v>
      </c>
    </row>
    <row r="1538" spans="1:13" x14ac:dyDescent="0.35">
      <c r="A1538" t="s">
        <v>62</v>
      </c>
      <c r="B1538" t="s">
        <v>63</v>
      </c>
      <c r="C1538">
        <v>2017</v>
      </c>
      <c r="D1538" t="s">
        <v>15</v>
      </c>
      <c r="E1538" t="s">
        <v>25</v>
      </c>
      <c r="F1538" t="s">
        <v>17</v>
      </c>
      <c r="G1538">
        <v>5</v>
      </c>
      <c r="H1538" t="s">
        <v>18</v>
      </c>
      <c r="I1538" t="s">
        <v>19</v>
      </c>
      <c r="J1538">
        <v>75000</v>
      </c>
      <c r="K1538" t="s">
        <v>211</v>
      </c>
      <c r="L1538">
        <v>0</v>
      </c>
      <c r="M1538" t="b">
        <v>1</v>
      </c>
    </row>
    <row r="1539" spans="1:13" x14ac:dyDescent="0.35">
      <c r="A1539" t="s">
        <v>62</v>
      </c>
      <c r="B1539" t="s">
        <v>63</v>
      </c>
      <c r="C1539">
        <v>2014</v>
      </c>
      <c r="D1539" t="s">
        <v>15</v>
      </c>
      <c r="E1539" t="s">
        <v>29</v>
      </c>
      <c r="F1539" t="s">
        <v>17</v>
      </c>
      <c r="G1539">
        <v>2</v>
      </c>
      <c r="H1539" t="s">
        <v>18</v>
      </c>
      <c r="I1539" t="s">
        <v>19</v>
      </c>
      <c r="J1539">
        <v>173000</v>
      </c>
      <c r="K1539" t="s">
        <v>20</v>
      </c>
      <c r="L1539">
        <v>0</v>
      </c>
      <c r="M1539" t="b">
        <v>1</v>
      </c>
    </row>
    <row r="1540" spans="1:13" x14ac:dyDescent="0.35">
      <c r="A1540" t="s">
        <v>39</v>
      </c>
      <c r="B1540" t="s">
        <v>286</v>
      </c>
      <c r="C1540">
        <v>2006</v>
      </c>
      <c r="D1540" t="s">
        <v>15</v>
      </c>
      <c r="E1540" t="s">
        <v>29</v>
      </c>
      <c r="F1540" t="s">
        <v>26</v>
      </c>
      <c r="G1540">
        <v>3.6</v>
      </c>
      <c r="H1540" t="s">
        <v>18</v>
      </c>
      <c r="I1540" t="s">
        <v>19</v>
      </c>
      <c r="J1540">
        <v>457000</v>
      </c>
      <c r="K1540" t="s">
        <v>20</v>
      </c>
      <c r="L1540">
        <v>10000</v>
      </c>
      <c r="M1540" t="b">
        <v>0</v>
      </c>
    </row>
    <row r="1541" spans="1:13" x14ac:dyDescent="0.35">
      <c r="A1541" t="s">
        <v>34</v>
      </c>
      <c r="B1541" t="s">
        <v>43</v>
      </c>
      <c r="C1541">
        <v>2017</v>
      </c>
      <c r="D1541" t="s">
        <v>15</v>
      </c>
      <c r="E1541" t="s">
        <v>23</v>
      </c>
      <c r="F1541" t="s">
        <v>26</v>
      </c>
      <c r="G1541">
        <v>2.5</v>
      </c>
      <c r="H1541" t="s">
        <v>18</v>
      </c>
      <c r="I1541" t="s">
        <v>19</v>
      </c>
      <c r="J1541">
        <v>109862</v>
      </c>
      <c r="K1541" t="s">
        <v>20</v>
      </c>
      <c r="L1541">
        <v>59500</v>
      </c>
      <c r="M1541" t="b">
        <v>0</v>
      </c>
    </row>
    <row r="1542" spans="1:13" x14ac:dyDescent="0.35">
      <c r="A1542" t="s">
        <v>27</v>
      </c>
      <c r="B1542" t="s">
        <v>28</v>
      </c>
      <c r="C1542">
        <v>2020</v>
      </c>
      <c r="D1542" t="s">
        <v>15</v>
      </c>
      <c r="E1542" t="s">
        <v>23</v>
      </c>
      <c r="F1542" t="s">
        <v>26</v>
      </c>
      <c r="G1542">
        <v>1.6</v>
      </c>
      <c r="H1542" t="s">
        <v>18</v>
      </c>
      <c r="I1542" t="s">
        <v>19</v>
      </c>
      <c r="J1542">
        <v>9495</v>
      </c>
      <c r="K1542" t="s">
        <v>20</v>
      </c>
      <c r="L1542">
        <v>59500</v>
      </c>
      <c r="M1542" t="b">
        <v>0</v>
      </c>
    </row>
    <row r="1543" spans="1:13" x14ac:dyDescent="0.35">
      <c r="A1543" t="s">
        <v>27</v>
      </c>
      <c r="B1543" t="s">
        <v>89</v>
      </c>
      <c r="C1543">
        <v>2019</v>
      </c>
      <c r="D1543" t="s">
        <v>15</v>
      </c>
      <c r="E1543" t="s">
        <v>29</v>
      </c>
      <c r="F1543" t="s">
        <v>26</v>
      </c>
      <c r="G1543">
        <v>2.4</v>
      </c>
      <c r="H1543" t="s">
        <v>18</v>
      </c>
      <c r="I1543" t="s">
        <v>19</v>
      </c>
      <c r="J1543">
        <v>70676</v>
      </c>
      <c r="K1543" t="s">
        <v>20</v>
      </c>
      <c r="L1543">
        <v>59500</v>
      </c>
      <c r="M1543" t="b">
        <v>0</v>
      </c>
    </row>
    <row r="1544" spans="1:13" x14ac:dyDescent="0.35">
      <c r="A1544" t="s">
        <v>166</v>
      </c>
      <c r="B1544" t="s">
        <v>311</v>
      </c>
      <c r="C1544">
        <v>2020</v>
      </c>
      <c r="D1544" t="s">
        <v>15</v>
      </c>
      <c r="E1544" t="s">
        <v>25</v>
      </c>
      <c r="F1544" t="s">
        <v>17</v>
      </c>
      <c r="G1544">
        <v>1.4</v>
      </c>
      <c r="H1544" t="s">
        <v>18</v>
      </c>
      <c r="I1544" t="s">
        <v>19</v>
      </c>
      <c r="J1544">
        <v>67095</v>
      </c>
      <c r="K1544" t="s">
        <v>20</v>
      </c>
      <c r="L1544">
        <v>60000</v>
      </c>
      <c r="M1544" t="b">
        <v>0</v>
      </c>
    </row>
    <row r="1545" spans="1:13" x14ac:dyDescent="0.35">
      <c r="A1545" t="s">
        <v>99</v>
      </c>
      <c r="B1545">
        <v>3</v>
      </c>
      <c r="C1545">
        <v>2013</v>
      </c>
      <c r="D1545" t="s">
        <v>15</v>
      </c>
      <c r="E1545" t="s">
        <v>23</v>
      </c>
      <c r="F1545" t="s">
        <v>26</v>
      </c>
      <c r="G1545">
        <v>1.3</v>
      </c>
      <c r="H1545" t="s">
        <v>18</v>
      </c>
      <c r="I1545" t="s">
        <v>68</v>
      </c>
      <c r="J1545">
        <v>41000</v>
      </c>
      <c r="K1545" t="s">
        <v>20</v>
      </c>
      <c r="L1545">
        <v>15000</v>
      </c>
      <c r="M1545" t="b">
        <v>0</v>
      </c>
    </row>
    <row r="1546" spans="1:13" x14ac:dyDescent="0.35">
      <c r="A1546" t="s">
        <v>34</v>
      </c>
      <c r="B1546" t="s">
        <v>123</v>
      </c>
      <c r="C1546">
        <v>2013</v>
      </c>
      <c r="D1546" t="s">
        <v>15</v>
      </c>
      <c r="E1546" t="s">
        <v>23</v>
      </c>
      <c r="F1546" t="s">
        <v>30</v>
      </c>
      <c r="G1546">
        <v>2.7</v>
      </c>
      <c r="H1546" t="s">
        <v>18</v>
      </c>
      <c r="I1546" t="s">
        <v>68</v>
      </c>
      <c r="J1546">
        <v>290</v>
      </c>
      <c r="K1546" t="s">
        <v>81</v>
      </c>
      <c r="L1546">
        <v>55000</v>
      </c>
      <c r="M1546" t="b">
        <v>0</v>
      </c>
    </row>
    <row r="1547" spans="1:13" x14ac:dyDescent="0.35">
      <c r="A1547" t="s">
        <v>34</v>
      </c>
      <c r="B1547" t="s">
        <v>35</v>
      </c>
      <c r="C1547">
        <v>2020</v>
      </c>
      <c r="D1547" t="s">
        <v>15</v>
      </c>
      <c r="E1547" t="s">
        <v>23</v>
      </c>
      <c r="F1547" t="s">
        <v>17</v>
      </c>
      <c r="G1547">
        <v>4.5999999999999996</v>
      </c>
      <c r="H1547" t="s">
        <v>18</v>
      </c>
      <c r="I1547" t="s">
        <v>19</v>
      </c>
      <c r="J1547">
        <v>17000</v>
      </c>
      <c r="K1547" t="s">
        <v>20</v>
      </c>
      <c r="L1547">
        <v>0</v>
      </c>
      <c r="M1547" t="b">
        <v>1</v>
      </c>
    </row>
    <row r="1548" spans="1:13" x14ac:dyDescent="0.35">
      <c r="A1548" t="s">
        <v>174</v>
      </c>
      <c r="B1548" t="s">
        <v>208</v>
      </c>
      <c r="C1548">
        <v>2019</v>
      </c>
      <c r="D1548" t="s">
        <v>44</v>
      </c>
      <c r="E1548" t="s">
        <v>16</v>
      </c>
      <c r="F1548" t="s">
        <v>17</v>
      </c>
      <c r="G1548">
        <v>3</v>
      </c>
      <c r="H1548" t="s">
        <v>18</v>
      </c>
      <c r="I1548" t="s">
        <v>19</v>
      </c>
      <c r="J1548">
        <v>14000</v>
      </c>
      <c r="K1548" t="s">
        <v>20</v>
      </c>
      <c r="L1548">
        <v>220000</v>
      </c>
      <c r="M1548" t="b">
        <v>0</v>
      </c>
    </row>
    <row r="1549" spans="1:13" x14ac:dyDescent="0.35">
      <c r="A1549" t="s">
        <v>34</v>
      </c>
      <c r="B1549" t="s">
        <v>43</v>
      </c>
      <c r="C1549">
        <v>2007</v>
      </c>
      <c r="D1549" t="s">
        <v>15</v>
      </c>
      <c r="E1549" t="s">
        <v>25</v>
      </c>
      <c r="F1549" t="s">
        <v>17</v>
      </c>
      <c r="G1549">
        <v>2.5</v>
      </c>
      <c r="H1549" t="s">
        <v>18</v>
      </c>
      <c r="I1549" t="s">
        <v>68</v>
      </c>
      <c r="J1549">
        <v>400000</v>
      </c>
      <c r="K1549" t="s">
        <v>64</v>
      </c>
      <c r="L1549">
        <v>0</v>
      </c>
      <c r="M1549" t="b">
        <v>1</v>
      </c>
    </row>
    <row r="1550" spans="1:13" x14ac:dyDescent="0.35">
      <c r="A1550" t="s">
        <v>76</v>
      </c>
      <c r="B1550" t="s">
        <v>144</v>
      </c>
      <c r="C1550">
        <v>2009</v>
      </c>
      <c r="D1550" t="s">
        <v>15</v>
      </c>
      <c r="E1550" t="s">
        <v>16</v>
      </c>
      <c r="F1550" t="s">
        <v>30</v>
      </c>
      <c r="G1550">
        <v>4.5999999999999996</v>
      </c>
      <c r="H1550" t="s">
        <v>18</v>
      </c>
      <c r="I1550" t="s">
        <v>19</v>
      </c>
      <c r="J1550">
        <v>140000</v>
      </c>
      <c r="K1550" t="s">
        <v>20</v>
      </c>
      <c r="L1550">
        <v>22000</v>
      </c>
      <c r="M1550" t="b">
        <v>0</v>
      </c>
    </row>
    <row r="1551" spans="1:13" x14ac:dyDescent="0.35">
      <c r="A1551" t="s">
        <v>166</v>
      </c>
      <c r="B1551" t="s">
        <v>306</v>
      </c>
      <c r="C1551">
        <v>2020</v>
      </c>
      <c r="D1551" t="s">
        <v>15</v>
      </c>
      <c r="E1551" t="s">
        <v>23</v>
      </c>
      <c r="F1551" t="s">
        <v>17</v>
      </c>
      <c r="G1551">
        <v>2</v>
      </c>
      <c r="H1551" t="s">
        <v>18</v>
      </c>
      <c r="I1551" t="s">
        <v>19</v>
      </c>
      <c r="J1551">
        <v>70000</v>
      </c>
      <c r="K1551" t="s">
        <v>64</v>
      </c>
      <c r="L1551">
        <v>0</v>
      </c>
      <c r="M1551" t="b">
        <v>1</v>
      </c>
    </row>
    <row r="1552" spans="1:13" x14ac:dyDescent="0.35">
      <c r="A1552" t="s">
        <v>36</v>
      </c>
      <c r="B1552" t="s">
        <v>146</v>
      </c>
      <c r="C1552">
        <v>2015</v>
      </c>
      <c r="D1552" t="s">
        <v>47</v>
      </c>
      <c r="E1552" t="s">
        <v>29</v>
      </c>
      <c r="F1552" t="s">
        <v>17</v>
      </c>
      <c r="G1552">
        <v>5.3</v>
      </c>
      <c r="H1552" t="s">
        <v>18</v>
      </c>
      <c r="I1552" t="s">
        <v>19</v>
      </c>
      <c r="J1552">
        <v>212000</v>
      </c>
      <c r="K1552" t="s">
        <v>170</v>
      </c>
      <c r="L1552">
        <v>0</v>
      </c>
      <c r="M1552" t="b">
        <v>1</v>
      </c>
    </row>
    <row r="1553" spans="1:13" x14ac:dyDescent="0.35">
      <c r="A1553" t="s">
        <v>76</v>
      </c>
      <c r="B1553" t="s">
        <v>147</v>
      </c>
      <c r="C1553">
        <v>2016</v>
      </c>
      <c r="D1553" t="s">
        <v>15</v>
      </c>
      <c r="E1553" t="s">
        <v>23</v>
      </c>
      <c r="F1553" t="s">
        <v>30</v>
      </c>
      <c r="G1553">
        <v>5</v>
      </c>
      <c r="H1553" t="s">
        <v>18</v>
      </c>
      <c r="I1553" t="s">
        <v>19</v>
      </c>
      <c r="J1553">
        <v>138</v>
      </c>
      <c r="K1553" t="s">
        <v>20</v>
      </c>
      <c r="L1553">
        <v>90000</v>
      </c>
      <c r="M1553" t="b">
        <v>0</v>
      </c>
    </row>
    <row r="1554" spans="1:13" x14ac:dyDescent="0.35">
      <c r="A1554" t="s">
        <v>27</v>
      </c>
      <c r="B1554" t="s">
        <v>28</v>
      </c>
      <c r="C1554">
        <v>2017</v>
      </c>
      <c r="D1554" t="s">
        <v>15</v>
      </c>
      <c r="E1554" t="s">
        <v>75</v>
      </c>
      <c r="F1554" t="s">
        <v>26</v>
      </c>
      <c r="G1554">
        <v>1.6</v>
      </c>
      <c r="H1554" t="s">
        <v>18</v>
      </c>
      <c r="I1554" t="s">
        <v>19</v>
      </c>
      <c r="J1554">
        <v>99000</v>
      </c>
      <c r="K1554" t="s">
        <v>20</v>
      </c>
      <c r="L1554">
        <v>38500</v>
      </c>
      <c r="M1554" t="b">
        <v>0</v>
      </c>
    </row>
    <row r="1555" spans="1:13" x14ac:dyDescent="0.35">
      <c r="A1555" t="s">
        <v>34</v>
      </c>
      <c r="B1555" t="s">
        <v>123</v>
      </c>
      <c r="C1555">
        <v>2015</v>
      </c>
      <c r="D1555" t="s">
        <v>15</v>
      </c>
      <c r="E1555" t="s">
        <v>23</v>
      </c>
      <c r="F1555" t="s">
        <v>17</v>
      </c>
      <c r="G1555">
        <v>2.7</v>
      </c>
      <c r="H1555" t="s">
        <v>18</v>
      </c>
      <c r="I1555" t="s">
        <v>68</v>
      </c>
      <c r="J1555">
        <v>161000</v>
      </c>
      <c r="K1555" t="s">
        <v>45</v>
      </c>
      <c r="L1555">
        <v>0</v>
      </c>
      <c r="M1555" t="b">
        <v>1</v>
      </c>
    </row>
    <row r="1556" spans="1:13" x14ac:dyDescent="0.35">
      <c r="A1556" t="s">
        <v>34</v>
      </c>
      <c r="B1556" t="s">
        <v>66</v>
      </c>
      <c r="C1556">
        <v>2021</v>
      </c>
      <c r="D1556" t="s">
        <v>15</v>
      </c>
      <c r="E1556" t="s">
        <v>25</v>
      </c>
      <c r="F1556" t="s">
        <v>17</v>
      </c>
      <c r="G1556">
        <v>3.5</v>
      </c>
      <c r="H1556" t="s">
        <v>18</v>
      </c>
      <c r="I1556" t="s">
        <v>19</v>
      </c>
      <c r="J1556">
        <v>1800</v>
      </c>
      <c r="K1556" t="s">
        <v>42</v>
      </c>
      <c r="L1556">
        <v>182000</v>
      </c>
      <c r="M1556" t="b">
        <v>0</v>
      </c>
    </row>
    <row r="1557" spans="1:13" x14ac:dyDescent="0.35">
      <c r="A1557" t="s">
        <v>21</v>
      </c>
      <c r="B1557" t="s">
        <v>312</v>
      </c>
      <c r="C1557">
        <v>2020</v>
      </c>
      <c r="D1557" t="s">
        <v>15</v>
      </c>
      <c r="E1557" t="s">
        <v>23</v>
      </c>
      <c r="F1557" t="s">
        <v>26</v>
      </c>
      <c r="G1557">
        <v>1.6</v>
      </c>
      <c r="H1557" t="s">
        <v>18</v>
      </c>
      <c r="I1557" t="s">
        <v>19</v>
      </c>
      <c r="J1557">
        <v>17000</v>
      </c>
      <c r="K1557" t="s">
        <v>20</v>
      </c>
      <c r="L1557">
        <v>52000</v>
      </c>
      <c r="M1557" t="b">
        <v>0</v>
      </c>
    </row>
    <row r="1558" spans="1:13" x14ac:dyDescent="0.35">
      <c r="A1558" t="s">
        <v>181</v>
      </c>
      <c r="B1558" t="s">
        <v>199</v>
      </c>
      <c r="C1558">
        <v>2016</v>
      </c>
      <c r="D1558" t="s">
        <v>44</v>
      </c>
      <c r="E1558" t="s">
        <v>23</v>
      </c>
      <c r="F1558" t="s">
        <v>17</v>
      </c>
      <c r="G1558">
        <v>3.8</v>
      </c>
      <c r="H1558" t="s">
        <v>18</v>
      </c>
      <c r="I1558" t="s">
        <v>19</v>
      </c>
      <c r="J1558">
        <v>216000</v>
      </c>
      <c r="K1558" t="s">
        <v>45</v>
      </c>
      <c r="L1558">
        <v>58000</v>
      </c>
      <c r="M1558" t="b">
        <v>0</v>
      </c>
    </row>
    <row r="1559" spans="1:13" x14ac:dyDescent="0.35">
      <c r="A1559" t="s">
        <v>107</v>
      </c>
      <c r="B1559" t="s">
        <v>313</v>
      </c>
      <c r="C1559">
        <v>2020</v>
      </c>
      <c r="D1559" t="s">
        <v>15</v>
      </c>
      <c r="E1559" t="s">
        <v>94</v>
      </c>
      <c r="F1559" t="s">
        <v>17</v>
      </c>
      <c r="G1559">
        <v>3.7</v>
      </c>
      <c r="H1559" t="s">
        <v>18</v>
      </c>
      <c r="I1559" t="s">
        <v>19</v>
      </c>
      <c r="J1559">
        <v>2000</v>
      </c>
      <c r="K1559" t="s">
        <v>42</v>
      </c>
      <c r="L1559">
        <v>155000</v>
      </c>
      <c r="M1559" t="b">
        <v>0</v>
      </c>
    </row>
    <row r="1560" spans="1:13" x14ac:dyDescent="0.35">
      <c r="A1560" t="s">
        <v>34</v>
      </c>
      <c r="B1560" t="s">
        <v>124</v>
      </c>
      <c r="C1560">
        <v>2009</v>
      </c>
      <c r="D1560" t="s">
        <v>15</v>
      </c>
      <c r="E1560" t="s">
        <v>65</v>
      </c>
      <c r="F1560" t="s">
        <v>17</v>
      </c>
      <c r="G1560">
        <v>4</v>
      </c>
      <c r="H1560" t="s">
        <v>18</v>
      </c>
      <c r="I1560" t="s">
        <v>19</v>
      </c>
      <c r="J1560">
        <v>360000</v>
      </c>
      <c r="K1560" t="s">
        <v>42</v>
      </c>
      <c r="L1560">
        <v>0</v>
      </c>
      <c r="M1560" t="b">
        <v>1</v>
      </c>
    </row>
    <row r="1561" spans="1:13" x14ac:dyDescent="0.35">
      <c r="A1561" t="s">
        <v>34</v>
      </c>
      <c r="B1561" t="s">
        <v>145</v>
      </c>
      <c r="C1561">
        <v>2015</v>
      </c>
      <c r="D1561" t="s">
        <v>15</v>
      </c>
      <c r="E1561" t="s">
        <v>29</v>
      </c>
      <c r="F1561" t="s">
        <v>26</v>
      </c>
      <c r="G1561">
        <v>2.7</v>
      </c>
      <c r="H1561" t="s">
        <v>18</v>
      </c>
      <c r="I1561" t="s">
        <v>19</v>
      </c>
      <c r="J1561">
        <v>122000</v>
      </c>
      <c r="K1561" t="s">
        <v>54</v>
      </c>
      <c r="L1561">
        <v>43000</v>
      </c>
      <c r="M1561" t="b">
        <v>0</v>
      </c>
    </row>
    <row r="1562" spans="1:13" x14ac:dyDescent="0.35">
      <c r="A1562" t="s">
        <v>166</v>
      </c>
      <c r="B1562" t="s">
        <v>314</v>
      </c>
      <c r="C1562">
        <v>2021</v>
      </c>
      <c r="D1562" t="s">
        <v>15</v>
      </c>
      <c r="E1562" t="s">
        <v>65</v>
      </c>
      <c r="F1562" t="s">
        <v>17</v>
      </c>
      <c r="G1562">
        <v>2</v>
      </c>
      <c r="H1562" t="s">
        <v>18</v>
      </c>
      <c r="I1562" t="s">
        <v>19</v>
      </c>
      <c r="J1562">
        <v>2500</v>
      </c>
      <c r="K1562" t="s">
        <v>42</v>
      </c>
      <c r="L1562">
        <v>98000</v>
      </c>
      <c r="M1562" t="b">
        <v>0</v>
      </c>
    </row>
    <row r="1563" spans="1:13" x14ac:dyDescent="0.35">
      <c r="A1563" t="s">
        <v>209</v>
      </c>
      <c r="B1563" t="s">
        <v>302</v>
      </c>
      <c r="C1563">
        <v>2017</v>
      </c>
      <c r="D1563" t="s">
        <v>15</v>
      </c>
      <c r="E1563" t="s">
        <v>29</v>
      </c>
      <c r="F1563" t="s">
        <v>30</v>
      </c>
      <c r="G1563">
        <v>3.5</v>
      </c>
      <c r="H1563" t="s">
        <v>18</v>
      </c>
      <c r="I1563" t="s">
        <v>19</v>
      </c>
      <c r="J1563">
        <v>75000</v>
      </c>
      <c r="K1563" t="s">
        <v>155</v>
      </c>
      <c r="L1563">
        <v>125000</v>
      </c>
      <c r="M1563" t="b">
        <v>0</v>
      </c>
    </row>
    <row r="1564" spans="1:13" x14ac:dyDescent="0.35">
      <c r="A1564" t="s">
        <v>21</v>
      </c>
      <c r="B1564" t="s">
        <v>315</v>
      </c>
      <c r="C1564">
        <v>2006</v>
      </c>
      <c r="D1564" t="s">
        <v>15</v>
      </c>
      <c r="E1564" t="s">
        <v>29</v>
      </c>
      <c r="F1564" t="s">
        <v>17</v>
      </c>
      <c r="G1564">
        <v>5.6</v>
      </c>
      <c r="H1564" t="s">
        <v>18</v>
      </c>
      <c r="I1564" t="s">
        <v>19</v>
      </c>
      <c r="J1564">
        <v>266000</v>
      </c>
      <c r="K1564" t="s">
        <v>42</v>
      </c>
      <c r="L1564">
        <v>25000</v>
      </c>
      <c r="M1564" t="b">
        <v>0</v>
      </c>
    </row>
    <row r="1565" spans="1:13" x14ac:dyDescent="0.35">
      <c r="A1565" t="s">
        <v>60</v>
      </c>
      <c r="B1565" t="s">
        <v>148</v>
      </c>
      <c r="C1565">
        <v>2020</v>
      </c>
      <c r="D1565" t="s">
        <v>15</v>
      </c>
      <c r="E1565" t="s">
        <v>102</v>
      </c>
      <c r="F1565" t="s">
        <v>26</v>
      </c>
      <c r="G1565">
        <v>2</v>
      </c>
      <c r="H1565" t="s">
        <v>18</v>
      </c>
      <c r="I1565" t="s">
        <v>19</v>
      </c>
      <c r="J1565">
        <v>30000</v>
      </c>
      <c r="K1565" t="s">
        <v>42</v>
      </c>
      <c r="L1565">
        <v>160000</v>
      </c>
      <c r="M1565" t="b">
        <v>0</v>
      </c>
    </row>
    <row r="1566" spans="1:13" x14ac:dyDescent="0.35">
      <c r="A1566" t="s">
        <v>21</v>
      </c>
      <c r="B1566" t="s">
        <v>237</v>
      </c>
      <c r="C1566">
        <v>2002</v>
      </c>
      <c r="D1566" t="s">
        <v>15</v>
      </c>
      <c r="E1566" t="s">
        <v>16</v>
      </c>
      <c r="F1566" t="s">
        <v>17</v>
      </c>
      <c r="G1566">
        <v>3.5</v>
      </c>
      <c r="H1566" t="s">
        <v>18</v>
      </c>
      <c r="I1566" t="s">
        <v>68</v>
      </c>
      <c r="J1566">
        <v>4090000</v>
      </c>
      <c r="K1566" t="s">
        <v>111</v>
      </c>
      <c r="L1566">
        <v>0</v>
      </c>
      <c r="M1566" t="b">
        <v>1</v>
      </c>
    </row>
    <row r="1567" spans="1:13" x14ac:dyDescent="0.35">
      <c r="A1567" t="s">
        <v>166</v>
      </c>
      <c r="B1567" t="s">
        <v>311</v>
      </c>
      <c r="C1567">
        <v>2020</v>
      </c>
      <c r="D1567" t="s">
        <v>15</v>
      </c>
      <c r="E1567" t="s">
        <v>25</v>
      </c>
      <c r="F1567" t="s">
        <v>17</v>
      </c>
      <c r="G1567">
        <v>1.4</v>
      </c>
      <c r="H1567" t="s">
        <v>18</v>
      </c>
      <c r="I1567" t="s">
        <v>19</v>
      </c>
      <c r="J1567">
        <v>64355</v>
      </c>
      <c r="K1567" t="s">
        <v>20</v>
      </c>
      <c r="L1567">
        <v>60000</v>
      </c>
      <c r="M1567" t="b">
        <v>0</v>
      </c>
    </row>
    <row r="1568" spans="1:13" x14ac:dyDescent="0.35">
      <c r="A1568" t="s">
        <v>27</v>
      </c>
      <c r="B1568" t="s">
        <v>93</v>
      </c>
      <c r="C1568">
        <v>2017</v>
      </c>
      <c r="D1568" t="s">
        <v>15</v>
      </c>
      <c r="E1568" t="s">
        <v>75</v>
      </c>
      <c r="F1568" t="s">
        <v>26</v>
      </c>
      <c r="G1568">
        <v>3</v>
      </c>
      <c r="H1568" t="s">
        <v>18</v>
      </c>
      <c r="I1568" t="s">
        <v>19</v>
      </c>
      <c r="J1568">
        <v>107154</v>
      </c>
      <c r="K1568" t="s">
        <v>20</v>
      </c>
      <c r="L1568">
        <v>61000</v>
      </c>
      <c r="M1568" t="b">
        <v>0</v>
      </c>
    </row>
    <row r="1569" spans="1:13" x14ac:dyDescent="0.35">
      <c r="A1569" t="s">
        <v>27</v>
      </c>
      <c r="B1569" t="s">
        <v>160</v>
      </c>
      <c r="C1569">
        <v>2018</v>
      </c>
      <c r="D1569" t="s">
        <v>15</v>
      </c>
      <c r="E1569" t="s">
        <v>25</v>
      </c>
      <c r="F1569" t="s">
        <v>26</v>
      </c>
      <c r="G1569">
        <v>2.4</v>
      </c>
      <c r="H1569" t="s">
        <v>18</v>
      </c>
      <c r="I1569" t="s">
        <v>19</v>
      </c>
      <c r="J1569">
        <v>88826</v>
      </c>
      <c r="K1569" t="s">
        <v>20</v>
      </c>
      <c r="L1569">
        <v>60500</v>
      </c>
      <c r="M1569" t="b">
        <v>0</v>
      </c>
    </row>
    <row r="1570" spans="1:13" x14ac:dyDescent="0.35">
      <c r="A1570" t="s">
        <v>73</v>
      </c>
      <c r="B1570">
        <v>6</v>
      </c>
      <c r="C1570">
        <v>2017</v>
      </c>
      <c r="D1570" t="s">
        <v>15</v>
      </c>
      <c r="E1570" t="s">
        <v>65</v>
      </c>
      <c r="F1570" t="s">
        <v>26</v>
      </c>
      <c r="G1570">
        <v>2.5</v>
      </c>
      <c r="H1570" t="s">
        <v>18</v>
      </c>
      <c r="I1570" t="s">
        <v>19</v>
      </c>
      <c r="J1570">
        <v>91170</v>
      </c>
      <c r="K1570" t="s">
        <v>20</v>
      </c>
      <c r="L1570">
        <v>60500</v>
      </c>
      <c r="M1570" t="b">
        <v>0</v>
      </c>
    </row>
    <row r="1571" spans="1:13" x14ac:dyDescent="0.35">
      <c r="A1571" t="s">
        <v>36</v>
      </c>
      <c r="B1571" t="s">
        <v>115</v>
      </c>
      <c r="C1571">
        <v>2006</v>
      </c>
      <c r="D1571" t="s">
        <v>15</v>
      </c>
      <c r="E1571" t="s">
        <v>16</v>
      </c>
      <c r="F1571" t="s">
        <v>26</v>
      </c>
      <c r="G1571">
        <v>2</v>
      </c>
      <c r="H1571" t="s">
        <v>18</v>
      </c>
      <c r="I1571" t="s">
        <v>19</v>
      </c>
      <c r="J1571">
        <v>230000</v>
      </c>
      <c r="K1571" t="s">
        <v>64</v>
      </c>
      <c r="L1571">
        <v>29000</v>
      </c>
      <c r="M1571" t="b">
        <v>0</v>
      </c>
    </row>
    <row r="1572" spans="1:13" x14ac:dyDescent="0.35">
      <c r="A1572" t="s">
        <v>60</v>
      </c>
      <c r="B1572" t="s">
        <v>80</v>
      </c>
      <c r="C1572">
        <v>2020</v>
      </c>
      <c r="D1572" t="s">
        <v>15</v>
      </c>
      <c r="E1572" t="s">
        <v>29</v>
      </c>
      <c r="F1572" t="s">
        <v>26</v>
      </c>
      <c r="G1572">
        <v>2.5</v>
      </c>
      <c r="H1572" t="s">
        <v>18</v>
      </c>
      <c r="I1572" t="s">
        <v>19</v>
      </c>
      <c r="J1572">
        <v>30000</v>
      </c>
      <c r="K1572" t="s">
        <v>20</v>
      </c>
      <c r="L1572">
        <v>142500</v>
      </c>
      <c r="M1572" t="b">
        <v>0</v>
      </c>
    </row>
    <row r="1573" spans="1:13" x14ac:dyDescent="0.35">
      <c r="A1573" t="s">
        <v>34</v>
      </c>
      <c r="B1573" t="s">
        <v>43</v>
      </c>
      <c r="C1573">
        <v>2016</v>
      </c>
      <c r="D1573" t="s">
        <v>15</v>
      </c>
      <c r="E1573" t="s">
        <v>25</v>
      </c>
      <c r="F1573" t="s">
        <v>30</v>
      </c>
      <c r="G1573">
        <v>2.5</v>
      </c>
      <c r="H1573" t="s">
        <v>18</v>
      </c>
      <c r="I1573" t="s">
        <v>19</v>
      </c>
      <c r="J1573">
        <v>106000</v>
      </c>
      <c r="K1573" t="s">
        <v>42</v>
      </c>
      <c r="L1573">
        <v>0</v>
      </c>
      <c r="M1573" t="b">
        <v>1</v>
      </c>
    </row>
    <row r="1574" spans="1:13" x14ac:dyDescent="0.35">
      <c r="A1574" t="s">
        <v>39</v>
      </c>
      <c r="B1574" t="s">
        <v>115</v>
      </c>
      <c r="C1574">
        <v>2007</v>
      </c>
      <c r="D1574" t="s">
        <v>15</v>
      </c>
      <c r="E1574" t="s">
        <v>94</v>
      </c>
      <c r="F1574" t="s">
        <v>26</v>
      </c>
      <c r="G1574">
        <v>1.8</v>
      </c>
      <c r="H1574" t="s">
        <v>18</v>
      </c>
      <c r="I1574" t="s">
        <v>19</v>
      </c>
      <c r="J1574">
        <v>541000</v>
      </c>
      <c r="K1574" t="s">
        <v>20</v>
      </c>
      <c r="L1574">
        <v>0</v>
      </c>
      <c r="M1574" t="b">
        <v>1</v>
      </c>
    </row>
    <row r="1575" spans="1:13" x14ac:dyDescent="0.35">
      <c r="A1575" t="s">
        <v>27</v>
      </c>
      <c r="B1575" t="s">
        <v>84</v>
      </c>
      <c r="C1575">
        <v>2013</v>
      </c>
      <c r="D1575" t="s">
        <v>15</v>
      </c>
      <c r="E1575" t="s">
        <v>23</v>
      </c>
      <c r="F1575" t="s">
        <v>30</v>
      </c>
      <c r="G1575">
        <v>2</v>
      </c>
      <c r="H1575" t="s">
        <v>18</v>
      </c>
      <c r="I1575" t="s">
        <v>19</v>
      </c>
      <c r="J1575">
        <v>234300</v>
      </c>
      <c r="K1575" t="s">
        <v>20</v>
      </c>
      <c r="L1575">
        <v>0</v>
      </c>
      <c r="M1575" t="b">
        <v>1</v>
      </c>
    </row>
    <row r="1576" spans="1:13" x14ac:dyDescent="0.35">
      <c r="A1576" t="s">
        <v>39</v>
      </c>
      <c r="B1576" t="s">
        <v>46</v>
      </c>
      <c r="C1576">
        <v>2003</v>
      </c>
      <c r="D1576" t="s">
        <v>47</v>
      </c>
      <c r="E1576" t="s">
        <v>75</v>
      </c>
      <c r="F1576" t="s">
        <v>17</v>
      </c>
      <c r="G1576">
        <v>5.3</v>
      </c>
      <c r="H1576" t="s">
        <v>18</v>
      </c>
      <c r="I1576" t="s">
        <v>19</v>
      </c>
      <c r="J1576">
        <v>488000</v>
      </c>
      <c r="K1576" t="s">
        <v>42</v>
      </c>
      <c r="L1576">
        <v>13000</v>
      </c>
      <c r="M1576" t="b">
        <v>0</v>
      </c>
    </row>
    <row r="1577" spans="1:13" x14ac:dyDescent="0.35">
      <c r="A1577" t="s">
        <v>95</v>
      </c>
      <c r="B1577" t="s">
        <v>223</v>
      </c>
      <c r="C1577">
        <v>2018</v>
      </c>
      <c r="D1577" t="s">
        <v>15</v>
      </c>
      <c r="E1577" t="s">
        <v>29</v>
      </c>
      <c r="F1577" t="s">
        <v>17</v>
      </c>
      <c r="G1577">
        <v>6.2</v>
      </c>
      <c r="H1577" t="s">
        <v>18</v>
      </c>
      <c r="I1577" t="s">
        <v>19</v>
      </c>
      <c r="J1577">
        <v>22200</v>
      </c>
      <c r="K1577" t="s">
        <v>20</v>
      </c>
      <c r="L1577">
        <v>230000</v>
      </c>
      <c r="M1577" t="b">
        <v>0</v>
      </c>
    </row>
    <row r="1578" spans="1:13" x14ac:dyDescent="0.35">
      <c r="A1578" t="s">
        <v>39</v>
      </c>
      <c r="B1578" t="s">
        <v>115</v>
      </c>
      <c r="C1578">
        <v>2003</v>
      </c>
      <c r="D1578" t="s">
        <v>15</v>
      </c>
      <c r="E1578" t="s">
        <v>65</v>
      </c>
      <c r="F1578" t="s">
        <v>26</v>
      </c>
      <c r="G1578">
        <v>5.3</v>
      </c>
      <c r="H1578" t="s">
        <v>18</v>
      </c>
      <c r="I1578" t="s">
        <v>19</v>
      </c>
      <c r="J1578">
        <v>500000</v>
      </c>
      <c r="K1578" t="s">
        <v>20</v>
      </c>
      <c r="L1578">
        <v>0</v>
      </c>
      <c r="M1578" t="b">
        <v>1</v>
      </c>
    </row>
    <row r="1579" spans="1:13" x14ac:dyDescent="0.35">
      <c r="A1579" t="s">
        <v>76</v>
      </c>
      <c r="B1579" t="s">
        <v>77</v>
      </c>
      <c r="C1579">
        <v>2018</v>
      </c>
      <c r="D1579" t="s">
        <v>15</v>
      </c>
      <c r="E1579" t="s">
        <v>78</v>
      </c>
      <c r="F1579" t="s">
        <v>30</v>
      </c>
      <c r="G1579">
        <v>5.4</v>
      </c>
      <c r="H1579" t="s">
        <v>18</v>
      </c>
      <c r="I1579" t="s">
        <v>19</v>
      </c>
      <c r="J1579">
        <v>91000</v>
      </c>
      <c r="K1579" t="s">
        <v>254</v>
      </c>
      <c r="L1579">
        <v>0</v>
      </c>
      <c r="M1579" t="b">
        <v>1</v>
      </c>
    </row>
    <row r="1580" spans="1:13" x14ac:dyDescent="0.35">
      <c r="A1580" t="s">
        <v>103</v>
      </c>
      <c r="B1580" t="s">
        <v>212</v>
      </c>
      <c r="C1580">
        <v>2019</v>
      </c>
      <c r="D1580" t="s">
        <v>15</v>
      </c>
      <c r="E1580" t="s">
        <v>25</v>
      </c>
      <c r="F1580" t="s">
        <v>17</v>
      </c>
      <c r="G1580">
        <v>3.6</v>
      </c>
      <c r="H1580" t="s">
        <v>18</v>
      </c>
      <c r="I1580" t="s">
        <v>19</v>
      </c>
      <c r="J1580">
        <v>24500</v>
      </c>
      <c r="K1580" t="s">
        <v>54</v>
      </c>
      <c r="L1580">
        <v>0</v>
      </c>
      <c r="M1580" t="b">
        <v>1</v>
      </c>
    </row>
    <row r="1581" spans="1:13" x14ac:dyDescent="0.35">
      <c r="A1581" t="s">
        <v>82</v>
      </c>
      <c r="B1581" t="s">
        <v>316</v>
      </c>
      <c r="C1581">
        <v>2008</v>
      </c>
      <c r="D1581" t="s">
        <v>15</v>
      </c>
      <c r="E1581" t="s">
        <v>94</v>
      </c>
      <c r="F1581" t="s">
        <v>30</v>
      </c>
      <c r="G1581">
        <v>3.8</v>
      </c>
      <c r="H1581" t="s">
        <v>18</v>
      </c>
      <c r="I1581" t="s">
        <v>19</v>
      </c>
      <c r="J1581">
        <v>271540</v>
      </c>
      <c r="K1581" t="s">
        <v>45</v>
      </c>
      <c r="L1581">
        <v>0</v>
      </c>
      <c r="M1581" t="b">
        <v>1</v>
      </c>
    </row>
    <row r="1582" spans="1:13" x14ac:dyDescent="0.35">
      <c r="A1582" t="s">
        <v>34</v>
      </c>
      <c r="B1582" t="s">
        <v>317</v>
      </c>
      <c r="C1582">
        <v>2001</v>
      </c>
      <c r="D1582" t="s">
        <v>15</v>
      </c>
      <c r="E1582" t="s">
        <v>75</v>
      </c>
      <c r="F1582" t="s">
        <v>26</v>
      </c>
      <c r="G1582">
        <v>1.5</v>
      </c>
      <c r="H1582" t="s">
        <v>18</v>
      </c>
      <c r="I1582" t="s">
        <v>68</v>
      </c>
      <c r="J1582">
        <v>480000</v>
      </c>
      <c r="K1582" t="s">
        <v>42</v>
      </c>
      <c r="L1582">
        <v>10000</v>
      </c>
      <c r="M1582" t="b">
        <v>0</v>
      </c>
    </row>
    <row r="1583" spans="1:13" x14ac:dyDescent="0.35">
      <c r="A1583" t="s">
        <v>76</v>
      </c>
      <c r="B1583" t="s">
        <v>112</v>
      </c>
      <c r="C1583">
        <v>2017</v>
      </c>
      <c r="D1583" t="s">
        <v>15</v>
      </c>
      <c r="E1583" t="s">
        <v>29</v>
      </c>
      <c r="F1583" t="s">
        <v>26</v>
      </c>
      <c r="G1583">
        <v>6</v>
      </c>
      <c r="H1583" t="s">
        <v>18</v>
      </c>
      <c r="I1583" t="s">
        <v>19</v>
      </c>
      <c r="J1583">
        <v>75000</v>
      </c>
      <c r="K1583" t="s">
        <v>45</v>
      </c>
      <c r="L1583">
        <v>65000</v>
      </c>
      <c r="M1583" t="b">
        <v>0</v>
      </c>
    </row>
    <row r="1584" spans="1:13" x14ac:dyDescent="0.35">
      <c r="A1584" t="s">
        <v>60</v>
      </c>
      <c r="B1584" t="s">
        <v>80</v>
      </c>
      <c r="C1584">
        <v>2017</v>
      </c>
      <c r="D1584" t="s">
        <v>47</v>
      </c>
      <c r="E1584" t="s">
        <v>23</v>
      </c>
      <c r="F1584" t="s">
        <v>30</v>
      </c>
      <c r="G1584">
        <v>3.5</v>
      </c>
      <c r="H1584" t="s">
        <v>18</v>
      </c>
      <c r="I1584" t="s">
        <v>19</v>
      </c>
      <c r="J1584">
        <v>96906</v>
      </c>
      <c r="K1584" t="s">
        <v>20</v>
      </c>
      <c r="L1584">
        <v>116000</v>
      </c>
      <c r="M1584" t="b">
        <v>0</v>
      </c>
    </row>
    <row r="1585" spans="1:13" x14ac:dyDescent="0.35">
      <c r="A1585" t="s">
        <v>34</v>
      </c>
      <c r="B1585" t="s">
        <v>162</v>
      </c>
      <c r="C1585">
        <v>2014</v>
      </c>
      <c r="D1585" t="s">
        <v>44</v>
      </c>
      <c r="E1585" t="s">
        <v>94</v>
      </c>
      <c r="F1585" t="s">
        <v>17</v>
      </c>
      <c r="G1585">
        <v>4</v>
      </c>
      <c r="H1585" t="s">
        <v>18</v>
      </c>
      <c r="I1585" t="s">
        <v>68</v>
      </c>
      <c r="J1585">
        <v>219078</v>
      </c>
      <c r="K1585" t="s">
        <v>54</v>
      </c>
      <c r="L1585">
        <v>0</v>
      </c>
      <c r="M1585" t="b">
        <v>1</v>
      </c>
    </row>
    <row r="1586" spans="1:13" x14ac:dyDescent="0.35">
      <c r="A1586" t="s">
        <v>109</v>
      </c>
      <c r="B1586" t="s">
        <v>110</v>
      </c>
      <c r="C1586">
        <v>2016</v>
      </c>
      <c r="D1586" t="s">
        <v>47</v>
      </c>
      <c r="E1586" t="s">
        <v>102</v>
      </c>
      <c r="F1586" t="s">
        <v>17</v>
      </c>
      <c r="G1586">
        <v>5.7</v>
      </c>
      <c r="H1586" t="s">
        <v>18</v>
      </c>
      <c r="I1586" t="s">
        <v>19</v>
      </c>
      <c r="J1586">
        <v>142000</v>
      </c>
      <c r="K1586" t="s">
        <v>20</v>
      </c>
      <c r="L1586">
        <v>89000</v>
      </c>
      <c r="M1586" t="b">
        <v>0</v>
      </c>
    </row>
    <row r="1587" spans="1:13" x14ac:dyDescent="0.35">
      <c r="A1587" t="s">
        <v>34</v>
      </c>
      <c r="B1587" t="s">
        <v>35</v>
      </c>
      <c r="C1587">
        <v>2014</v>
      </c>
      <c r="D1587" t="s">
        <v>44</v>
      </c>
      <c r="E1587" t="s">
        <v>23</v>
      </c>
      <c r="F1587" t="s">
        <v>17</v>
      </c>
      <c r="G1587">
        <v>4.5999999999999996</v>
      </c>
      <c r="H1587" t="s">
        <v>18</v>
      </c>
      <c r="I1587" t="s">
        <v>19</v>
      </c>
      <c r="J1587">
        <v>200000</v>
      </c>
      <c r="K1587" t="s">
        <v>20</v>
      </c>
      <c r="L1587">
        <v>0</v>
      </c>
      <c r="M1587" t="b">
        <v>1</v>
      </c>
    </row>
    <row r="1588" spans="1:13" x14ac:dyDescent="0.35">
      <c r="A1588" t="s">
        <v>34</v>
      </c>
      <c r="B1588" t="s">
        <v>58</v>
      </c>
      <c r="C1588">
        <v>2009</v>
      </c>
      <c r="D1588" t="s">
        <v>15</v>
      </c>
      <c r="E1588" t="s">
        <v>94</v>
      </c>
      <c r="F1588" t="s">
        <v>26</v>
      </c>
      <c r="G1588">
        <v>2.7</v>
      </c>
      <c r="H1588" t="s">
        <v>18</v>
      </c>
      <c r="I1588" t="s">
        <v>19</v>
      </c>
      <c r="J1588">
        <v>250</v>
      </c>
      <c r="K1588" t="s">
        <v>138</v>
      </c>
      <c r="L1588">
        <v>40000</v>
      </c>
      <c r="M1588" t="b">
        <v>0</v>
      </c>
    </row>
    <row r="1589" spans="1:13" x14ac:dyDescent="0.35">
      <c r="A1589" t="s">
        <v>34</v>
      </c>
      <c r="B1589" t="s">
        <v>58</v>
      </c>
      <c r="C1589">
        <v>2012</v>
      </c>
      <c r="D1589" t="s">
        <v>15</v>
      </c>
      <c r="E1589" t="s">
        <v>23</v>
      </c>
      <c r="F1589" t="s">
        <v>26</v>
      </c>
      <c r="G1589">
        <v>4</v>
      </c>
      <c r="H1589" t="s">
        <v>18</v>
      </c>
      <c r="I1589" t="s">
        <v>19</v>
      </c>
      <c r="J1589">
        <v>370000</v>
      </c>
      <c r="K1589" t="s">
        <v>20</v>
      </c>
      <c r="L1589">
        <v>0</v>
      </c>
      <c r="M1589" t="b">
        <v>1</v>
      </c>
    </row>
    <row r="1590" spans="1:13" x14ac:dyDescent="0.35">
      <c r="A1590" t="s">
        <v>48</v>
      </c>
      <c r="B1590" t="s">
        <v>106</v>
      </c>
      <c r="C1590">
        <v>2002</v>
      </c>
      <c r="D1590" t="s">
        <v>44</v>
      </c>
      <c r="E1590" t="s">
        <v>23</v>
      </c>
      <c r="F1590" t="s">
        <v>17</v>
      </c>
      <c r="G1590">
        <v>3</v>
      </c>
      <c r="H1590" t="s">
        <v>18</v>
      </c>
      <c r="I1590" t="s">
        <v>19</v>
      </c>
      <c r="J1590">
        <v>101000</v>
      </c>
      <c r="K1590" t="s">
        <v>45</v>
      </c>
      <c r="L1590">
        <v>38000</v>
      </c>
      <c r="M1590" t="b">
        <v>0</v>
      </c>
    </row>
    <row r="1591" spans="1:13" x14ac:dyDescent="0.35">
      <c r="A1591" t="s">
        <v>48</v>
      </c>
      <c r="B1591" t="s">
        <v>50</v>
      </c>
      <c r="C1591">
        <v>2016</v>
      </c>
      <c r="D1591" t="s">
        <v>44</v>
      </c>
      <c r="E1591" t="s">
        <v>23</v>
      </c>
      <c r="F1591" t="s">
        <v>30</v>
      </c>
      <c r="G1591">
        <v>2</v>
      </c>
      <c r="H1591" t="s">
        <v>18</v>
      </c>
      <c r="I1591" t="s">
        <v>19</v>
      </c>
      <c r="J1591">
        <v>73000</v>
      </c>
      <c r="K1591" t="s">
        <v>45</v>
      </c>
      <c r="L1591">
        <v>125000</v>
      </c>
      <c r="M1591" t="b">
        <v>0</v>
      </c>
    </row>
    <row r="1592" spans="1:13" x14ac:dyDescent="0.35">
      <c r="A1592" t="s">
        <v>76</v>
      </c>
      <c r="B1592" t="s">
        <v>77</v>
      </c>
      <c r="C1592">
        <v>2012</v>
      </c>
      <c r="D1592" t="s">
        <v>15</v>
      </c>
      <c r="E1592" t="s">
        <v>25</v>
      </c>
      <c r="F1592" t="s">
        <v>30</v>
      </c>
      <c r="G1592">
        <v>5.4</v>
      </c>
      <c r="H1592" t="s">
        <v>18</v>
      </c>
      <c r="I1592" t="s">
        <v>19</v>
      </c>
      <c r="J1592">
        <v>159000</v>
      </c>
      <c r="K1592" t="s">
        <v>126</v>
      </c>
      <c r="L1592">
        <v>0</v>
      </c>
      <c r="M1592" t="b">
        <v>1</v>
      </c>
    </row>
    <row r="1593" spans="1:13" x14ac:dyDescent="0.35">
      <c r="A1593" t="s">
        <v>27</v>
      </c>
      <c r="B1593" t="s">
        <v>89</v>
      </c>
      <c r="C1593">
        <v>2018</v>
      </c>
      <c r="D1593" t="s">
        <v>15</v>
      </c>
      <c r="E1593" t="s">
        <v>94</v>
      </c>
      <c r="F1593" t="s">
        <v>26</v>
      </c>
      <c r="G1593">
        <v>2.4</v>
      </c>
      <c r="H1593" t="s">
        <v>18</v>
      </c>
      <c r="I1593" t="s">
        <v>19</v>
      </c>
      <c r="J1593">
        <v>120966</v>
      </c>
      <c r="K1593" t="s">
        <v>20</v>
      </c>
      <c r="L1593">
        <v>49000</v>
      </c>
      <c r="M1593" t="b">
        <v>0</v>
      </c>
    </row>
    <row r="1594" spans="1:13" x14ac:dyDescent="0.35">
      <c r="A1594" t="s">
        <v>82</v>
      </c>
      <c r="B1594" t="s">
        <v>164</v>
      </c>
      <c r="C1594">
        <v>2019</v>
      </c>
      <c r="D1594" t="s">
        <v>15</v>
      </c>
      <c r="E1594" t="s">
        <v>102</v>
      </c>
      <c r="F1594" t="s">
        <v>26</v>
      </c>
      <c r="G1594">
        <v>1.6</v>
      </c>
      <c r="H1594" t="s">
        <v>18</v>
      </c>
      <c r="I1594" t="s">
        <v>19</v>
      </c>
      <c r="J1594">
        <v>69358</v>
      </c>
      <c r="K1594" t="s">
        <v>20</v>
      </c>
      <c r="L1594">
        <v>60500</v>
      </c>
      <c r="M1594" t="b">
        <v>0</v>
      </c>
    </row>
    <row r="1595" spans="1:13" x14ac:dyDescent="0.35">
      <c r="A1595" t="s">
        <v>82</v>
      </c>
      <c r="B1595" t="s">
        <v>164</v>
      </c>
      <c r="C1595">
        <v>2019</v>
      </c>
      <c r="D1595" t="s">
        <v>15</v>
      </c>
      <c r="E1595" t="s">
        <v>102</v>
      </c>
      <c r="F1595" t="s">
        <v>26</v>
      </c>
      <c r="G1595">
        <v>1.6</v>
      </c>
      <c r="H1595" t="s">
        <v>18</v>
      </c>
      <c r="I1595" t="s">
        <v>19</v>
      </c>
      <c r="J1595">
        <v>73406</v>
      </c>
      <c r="K1595" t="s">
        <v>20</v>
      </c>
      <c r="L1595">
        <v>60500</v>
      </c>
      <c r="M1595" t="b">
        <v>0</v>
      </c>
    </row>
    <row r="1596" spans="1:13" x14ac:dyDescent="0.35">
      <c r="A1596" t="s">
        <v>97</v>
      </c>
      <c r="B1596" t="s">
        <v>305</v>
      </c>
      <c r="C1596">
        <v>2019</v>
      </c>
      <c r="D1596" t="s">
        <v>15</v>
      </c>
      <c r="E1596" t="s">
        <v>78</v>
      </c>
      <c r="F1596" t="s">
        <v>17</v>
      </c>
      <c r="G1596">
        <v>2.4</v>
      </c>
      <c r="H1596" t="s">
        <v>18</v>
      </c>
      <c r="I1596" t="s">
        <v>19</v>
      </c>
      <c r="J1596">
        <v>32209</v>
      </c>
      <c r="K1596" t="s">
        <v>20</v>
      </c>
      <c r="L1596">
        <v>61000</v>
      </c>
      <c r="M1596" t="b">
        <v>0</v>
      </c>
    </row>
    <row r="1597" spans="1:13" x14ac:dyDescent="0.35">
      <c r="A1597" t="s">
        <v>99</v>
      </c>
      <c r="B1597">
        <v>6</v>
      </c>
      <c r="C1597">
        <v>2020</v>
      </c>
      <c r="D1597" t="s">
        <v>15</v>
      </c>
      <c r="E1597" t="s">
        <v>23</v>
      </c>
      <c r="F1597" t="s">
        <v>17</v>
      </c>
      <c r="G1597">
        <v>2</v>
      </c>
      <c r="H1597" t="s">
        <v>18</v>
      </c>
      <c r="I1597" t="s">
        <v>19</v>
      </c>
      <c r="J1597">
        <v>29814</v>
      </c>
      <c r="K1597" t="s">
        <v>20</v>
      </c>
      <c r="L1597">
        <v>61500</v>
      </c>
      <c r="M1597" t="b">
        <v>0</v>
      </c>
    </row>
    <row r="1598" spans="1:13" x14ac:dyDescent="0.35">
      <c r="A1598" t="s">
        <v>103</v>
      </c>
      <c r="B1598" t="s">
        <v>104</v>
      </c>
      <c r="C1598">
        <v>2020</v>
      </c>
      <c r="D1598" t="s">
        <v>15</v>
      </c>
      <c r="E1598" t="s">
        <v>102</v>
      </c>
      <c r="F1598" t="s">
        <v>17</v>
      </c>
      <c r="G1598">
        <v>3.6</v>
      </c>
      <c r="H1598" t="s">
        <v>18</v>
      </c>
      <c r="I1598" t="s">
        <v>19</v>
      </c>
      <c r="J1598">
        <v>52000</v>
      </c>
      <c r="K1598" t="s">
        <v>211</v>
      </c>
      <c r="L1598">
        <v>162000</v>
      </c>
      <c r="M1598" t="b">
        <v>0</v>
      </c>
    </row>
    <row r="1599" spans="1:13" x14ac:dyDescent="0.35">
      <c r="A1599" t="s">
        <v>60</v>
      </c>
      <c r="B1599" t="s">
        <v>241</v>
      </c>
      <c r="C1599">
        <v>2003</v>
      </c>
      <c r="D1599" t="s">
        <v>47</v>
      </c>
      <c r="E1599" t="s">
        <v>38</v>
      </c>
      <c r="F1599" t="s">
        <v>17</v>
      </c>
      <c r="G1599">
        <v>4.5999999999999996</v>
      </c>
      <c r="H1599" t="s">
        <v>18</v>
      </c>
      <c r="I1599" t="s">
        <v>19</v>
      </c>
      <c r="J1599">
        <v>1869</v>
      </c>
      <c r="K1599" t="s">
        <v>20</v>
      </c>
      <c r="L1599">
        <v>22000</v>
      </c>
      <c r="M1599" t="b">
        <v>0</v>
      </c>
    </row>
    <row r="1600" spans="1:13" x14ac:dyDescent="0.35">
      <c r="A1600" t="s">
        <v>73</v>
      </c>
      <c r="B1600">
        <v>6</v>
      </c>
      <c r="C1600">
        <v>2018</v>
      </c>
      <c r="D1600" t="s">
        <v>15</v>
      </c>
      <c r="E1600" t="s">
        <v>94</v>
      </c>
      <c r="F1600" t="s">
        <v>26</v>
      </c>
      <c r="G1600">
        <v>2.5</v>
      </c>
      <c r="H1600" t="s">
        <v>18</v>
      </c>
      <c r="I1600" t="s">
        <v>19</v>
      </c>
      <c r="J1600">
        <v>198</v>
      </c>
      <c r="K1600" t="s">
        <v>42</v>
      </c>
      <c r="L1600">
        <v>55000</v>
      </c>
      <c r="M1600" t="b">
        <v>0</v>
      </c>
    </row>
    <row r="1601" spans="1:13" x14ac:dyDescent="0.35">
      <c r="A1601" t="s">
        <v>36</v>
      </c>
      <c r="B1601" t="s">
        <v>146</v>
      </c>
      <c r="C1601">
        <v>1979</v>
      </c>
      <c r="D1601" t="s">
        <v>15</v>
      </c>
      <c r="E1601" t="s">
        <v>65</v>
      </c>
      <c r="F1601" t="s">
        <v>26</v>
      </c>
      <c r="G1601">
        <v>5.3</v>
      </c>
      <c r="H1601" t="s">
        <v>18</v>
      </c>
      <c r="I1601" t="s">
        <v>68</v>
      </c>
      <c r="J1601">
        <v>100</v>
      </c>
      <c r="K1601" t="s">
        <v>20</v>
      </c>
      <c r="L1601">
        <v>0</v>
      </c>
      <c r="M1601" t="b">
        <v>1</v>
      </c>
    </row>
    <row r="1602" spans="1:13" x14ac:dyDescent="0.35">
      <c r="A1602" t="s">
        <v>34</v>
      </c>
      <c r="B1602" t="s">
        <v>41</v>
      </c>
      <c r="C1602">
        <v>2016</v>
      </c>
      <c r="D1602" t="s">
        <v>15</v>
      </c>
      <c r="E1602" t="s">
        <v>102</v>
      </c>
      <c r="F1602" t="s">
        <v>30</v>
      </c>
      <c r="G1602">
        <v>1.5</v>
      </c>
      <c r="H1602" t="s">
        <v>18</v>
      </c>
      <c r="I1602" t="s">
        <v>19</v>
      </c>
      <c r="J1602">
        <v>130000</v>
      </c>
      <c r="K1602" t="s">
        <v>255</v>
      </c>
      <c r="L1602">
        <v>30000</v>
      </c>
      <c r="M1602" t="b">
        <v>0</v>
      </c>
    </row>
    <row r="1603" spans="1:13" x14ac:dyDescent="0.35">
      <c r="A1603" t="s">
        <v>60</v>
      </c>
      <c r="B1603" t="s">
        <v>309</v>
      </c>
      <c r="C1603">
        <v>2016</v>
      </c>
      <c r="D1603" t="s">
        <v>44</v>
      </c>
      <c r="E1603" t="s">
        <v>29</v>
      </c>
      <c r="F1603" t="s">
        <v>17</v>
      </c>
      <c r="G1603">
        <v>3.5</v>
      </c>
      <c r="H1603" t="s">
        <v>18</v>
      </c>
      <c r="I1603" t="s">
        <v>19</v>
      </c>
      <c r="J1603">
        <v>166</v>
      </c>
      <c r="K1603" t="s">
        <v>155</v>
      </c>
      <c r="L1603">
        <v>90000</v>
      </c>
      <c r="M1603" t="b">
        <v>0</v>
      </c>
    </row>
    <row r="1604" spans="1:13" x14ac:dyDescent="0.35">
      <c r="A1604" t="s">
        <v>34</v>
      </c>
      <c r="B1604" t="s">
        <v>145</v>
      </c>
      <c r="C1604">
        <v>2015</v>
      </c>
      <c r="D1604" t="s">
        <v>44</v>
      </c>
      <c r="E1604" t="s">
        <v>23</v>
      </c>
      <c r="F1604" t="s">
        <v>26</v>
      </c>
      <c r="G1604">
        <v>2.7</v>
      </c>
      <c r="H1604" t="s">
        <v>18</v>
      </c>
      <c r="I1604" t="s">
        <v>19</v>
      </c>
      <c r="J1604">
        <v>749000</v>
      </c>
      <c r="K1604" t="s">
        <v>20</v>
      </c>
      <c r="L1604">
        <v>46000</v>
      </c>
      <c r="M1604" t="b">
        <v>0</v>
      </c>
    </row>
    <row r="1605" spans="1:13" x14ac:dyDescent="0.35">
      <c r="A1605" t="s">
        <v>48</v>
      </c>
      <c r="B1605" t="s">
        <v>149</v>
      </c>
      <c r="C1605">
        <v>2020</v>
      </c>
      <c r="D1605" t="s">
        <v>47</v>
      </c>
      <c r="E1605" t="s">
        <v>23</v>
      </c>
      <c r="F1605" t="s">
        <v>17</v>
      </c>
      <c r="G1605">
        <v>2</v>
      </c>
      <c r="H1605" t="s">
        <v>18</v>
      </c>
      <c r="I1605" t="s">
        <v>19</v>
      </c>
      <c r="J1605">
        <v>24000</v>
      </c>
      <c r="K1605" t="s">
        <v>20</v>
      </c>
      <c r="L1605">
        <v>267000</v>
      </c>
      <c r="M1605" t="b">
        <v>0</v>
      </c>
    </row>
    <row r="1606" spans="1:13" x14ac:dyDescent="0.35">
      <c r="A1606" t="s">
        <v>39</v>
      </c>
      <c r="B1606" t="s">
        <v>217</v>
      </c>
      <c r="C1606">
        <v>2014</v>
      </c>
      <c r="D1606" t="s">
        <v>15</v>
      </c>
      <c r="E1606" t="s">
        <v>29</v>
      </c>
      <c r="F1606" t="s">
        <v>30</v>
      </c>
      <c r="G1606">
        <v>1.8</v>
      </c>
      <c r="H1606" t="s">
        <v>18</v>
      </c>
      <c r="I1606" t="s">
        <v>19</v>
      </c>
      <c r="J1606">
        <v>135020</v>
      </c>
      <c r="K1606" t="s">
        <v>20</v>
      </c>
      <c r="L1606">
        <v>24000</v>
      </c>
      <c r="M1606" t="b">
        <v>0</v>
      </c>
    </row>
    <row r="1607" spans="1:13" x14ac:dyDescent="0.35">
      <c r="A1607" t="s">
        <v>180</v>
      </c>
      <c r="B1607" t="s">
        <v>310</v>
      </c>
      <c r="C1607">
        <v>2017</v>
      </c>
      <c r="D1607" t="s">
        <v>44</v>
      </c>
      <c r="E1607" t="s">
        <v>16</v>
      </c>
      <c r="F1607" t="s">
        <v>17</v>
      </c>
      <c r="G1607">
        <v>3</v>
      </c>
      <c r="H1607" t="s">
        <v>18</v>
      </c>
      <c r="I1607" t="s">
        <v>19</v>
      </c>
      <c r="J1607">
        <v>93000</v>
      </c>
      <c r="K1607" t="s">
        <v>45</v>
      </c>
      <c r="L1607">
        <v>210000</v>
      </c>
      <c r="M1607" t="b">
        <v>0</v>
      </c>
    </row>
    <row r="1608" spans="1:13" x14ac:dyDescent="0.35">
      <c r="A1608" t="s">
        <v>39</v>
      </c>
      <c r="B1608" t="s">
        <v>71</v>
      </c>
      <c r="C1608">
        <v>2017</v>
      </c>
      <c r="D1608" t="s">
        <v>15</v>
      </c>
      <c r="E1608" t="s">
        <v>23</v>
      </c>
      <c r="F1608" t="s">
        <v>30</v>
      </c>
      <c r="G1608">
        <v>2.5</v>
      </c>
      <c r="H1608" t="s">
        <v>18</v>
      </c>
      <c r="I1608" t="s">
        <v>19</v>
      </c>
      <c r="J1608">
        <v>175000</v>
      </c>
      <c r="K1608" t="s">
        <v>45</v>
      </c>
      <c r="L1608">
        <v>49000</v>
      </c>
      <c r="M1608" t="b">
        <v>0</v>
      </c>
    </row>
    <row r="1609" spans="1:13" x14ac:dyDescent="0.35">
      <c r="A1609" t="s">
        <v>134</v>
      </c>
      <c r="B1609" t="s">
        <v>135</v>
      </c>
      <c r="C1609">
        <v>2020</v>
      </c>
      <c r="D1609" t="s">
        <v>15</v>
      </c>
      <c r="E1609" t="s">
        <v>23</v>
      </c>
      <c r="F1609" t="s">
        <v>26</v>
      </c>
      <c r="G1609">
        <v>1.6</v>
      </c>
      <c r="H1609" t="s">
        <v>18</v>
      </c>
      <c r="I1609" t="s">
        <v>19</v>
      </c>
      <c r="J1609">
        <v>27000</v>
      </c>
      <c r="K1609" t="s">
        <v>42</v>
      </c>
      <c r="L1609">
        <v>25000</v>
      </c>
      <c r="M1609" t="b">
        <v>0</v>
      </c>
    </row>
    <row r="1610" spans="1:13" x14ac:dyDescent="0.35">
      <c r="A1610" t="s">
        <v>60</v>
      </c>
      <c r="B1610" t="s">
        <v>90</v>
      </c>
      <c r="C1610">
        <v>2017</v>
      </c>
      <c r="D1610" t="s">
        <v>44</v>
      </c>
      <c r="E1610" t="s">
        <v>38</v>
      </c>
      <c r="F1610" t="s">
        <v>17</v>
      </c>
      <c r="G1610">
        <v>5.7</v>
      </c>
      <c r="H1610" t="s">
        <v>18</v>
      </c>
      <c r="I1610" t="s">
        <v>19</v>
      </c>
      <c r="J1610">
        <v>68000</v>
      </c>
      <c r="K1610" t="s">
        <v>45</v>
      </c>
      <c r="L1610">
        <v>342000</v>
      </c>
      <c r="M1610" t="b">
        <v>0</v>
      </c>
    </row>
    <row r="1611" spans="1:13" x14ac:dyDescent="0.35">
      <c r="A1611" t="s">
        <v>34</v>
      </c>
      <c r="B1611" t="s">
        <v>123</v>
      </c>
      <c r="C1611">
        <v>2020</v>
      </c>
      <c r="D1611" t="s">
        <v>15</v>
      </c>
      <c r="E1611" t="s">
        <v>23</v>
      </c>
      <c r="F1611" t="s">
        <v>17</v>
      </c>
      <c r="G1611">
        <v>2.7</v>
      </c>
      <c r="H1611" t="s">
        <v>18</v>
      </c>
      <c r="I1611" t="s">
        <v>19</v>
      </c>
      <c r="J1611">
        <v>1040</v>
      </c>
      <c r="K1611" t="s">
        <v>20</v>
      </c>
      <c r="L1611">
        <v>0</v>
      </c>
      <c r="M1611" t="b">
        <v>1</v>
      </c>
    </row>
    <row r="1612" spans="1:13" x14ac:dyDescent="0.35">
      <c r="A1612" t="s">
        <v>62</v>
      </c>
      <c r="B1612" t="s">
        <v>63</v>
      </c>
      <c r="C1612">
        <v>2015</v>
      </c>
      <c r="D1612" t="s">
        <v>15</v>
      </c>
      <c r="E1612" t="s">
        <v>23</v>
      </c>
      <c r="F1612" t="s">
        <v>30</v>
      </c>
      <c r="G1612">
        <v>3</v>
      </c>
      <c r="H1612" t="s">
        <v>18</v>
      </c>
      <c r="I1612" t="s">
        <v>19</v>
      </c>
      <c r="J1612">
        <v>125000</v>
      </c>
      <c r="K1612" t="s">
        <v>20</v>
      </c>
      <c r="L1612">
        <v>165000</v>
      </c>
      <c r="M1612" t="b">
        <v>0</v>
      </c>
    </row>
    <row r="1613" spans="1:13" x14ac:dyDescent="0.35">
      <c r="A1613" t="s">
        <v>174</v>
      </c>
      <c r="B1613" t="s">
        <v>175</v>
      </c>
      <c r="C1613">
        <v>2008</v>
      </c>
      <c r="D1613" t="s">
        <v>15</v>
      </c>
      <c r="E1613" t="s">
        <v>16</v>
      </c>
      <c r="F1613" t="s">
        <v>30</v>
      </c>
      <c r="G1613">
        <v>2</v>
      </c>
      <c r="H1613" t="s">
        <v>18</v>
      </c>
      <c r="I1613" t="s">
        <v>19</v>
      </c>
      <c r="J1613">
        <v>176000</v>
      </c>
      <c r="K1613" t="s">
        <v>54</v>
      </c>
      <c r="L1613">
        <v>26000</v>
      </c>
      <c r="M1613" t="b">
        <v>0</v>
      </c>
    </row>
    <row r="1614" spans="1:13" x14ac:dyDescent="0.35">
      <c r="A1614" t="s">
        <v>27</v>
      </c>
      <c r="B1614" t="s">
        <v>89</v>
      </c>
      <c r="C1614">
        <v>2018</v>
      </c>
      <c r="D1614" t="s">
        <v>15</v>
      </c>
      <c r="E1614" t="s">
        <v>29</v>
      </c>
      <c r="F1614" t="s">
        <v>30</v>
      </c>
      <c r="G1614">
        <v>2.4</v>
      </c>
      <c r="H1614" t="s">
        <v>18</v>
      </c>
      <c r="I1614" t="s">
        <v>19</v>
      </c>
      <c r="J1614">
        <v>66000</v>
      </c>
      <c r="K1614" t="s">
        <v>20</v>
      </c>
      <c r="L1614">
        <v>1670</v>
      </c>
      <c r="M1614" t="b">
        <v>0</v>
      </c>
    </row>
    <row r="1615" spans="1:13" x14ac:dyDescent="0.35">
      <c r="A1615" t="s">
        <v>34</v>
      </c>
      <c r="B1615" t="s">
        <v>43</v>
      </c>
      <c r="C1615">
        <v>2004</v>
      </c>
      <c r="D1615" t="s">
        <v>15</v>
      </c>
      <c r="E1615" t="s">
        <v>78</v>
      </c>
      <c r="F1615" t="s">
        <v>17</v>
      </c>
      <c r="G1615">
        <v>3.5</v>
      </c>
      <c r="H1615" t="s">
        <v>18</v>
      </c>
      <c r="I1615" t="s">
        <v>19</v>
      </c>
      <c r="J1615">
        <v>322000</v>
      </c>
      <c r="K1615" t="s">
        <v>20</v>
      </c>
      <c r="L1615">
        <v>23000</v>
      </c>
      <c r="M1615" t="b">
        <v>0</v>
      </c>
    </row>
    <row r="1616" spans="1:13" x14ac:dyDescent="0.35">
      <c r="A1616" t="s">
        <v>60</v>
      </c>
      <c r="B1616" t="s">
        <v>80</v>
      </c>
      <c r="C1616">
        <v>2018</v>
      </c>
      <c r="D1616" t="s">
        <v>44</v>
      </c>
      <c r="E1616" t="s">
        <v>23</v>
      </c>
      <c r="F1616" t="s">
        <v>17</v>
      </c>
      <c r="G1616">
        <v>3.5</v>
      </c>
      <c r="H1616" t="s">
        <v>18</v>
      </c>
      <c r="I1616" t="s">
        <v>19</v>
      </c>
      <c r="J1616">
        <v>64000</v>
      </c>
      <c r="K1616" t="s">
        <v>59</v>
      </c>
      <c r="L1616">
        <v>0</v>
      </c>
      <c r="M1616" t="b">
        <v>1</v>
      </c>
    </row>
    <row r="1617" spans="1:13" x14ac:dyDescent="0.35">
      <c r="A1617" t="s">
        <v>34</v>
      </c>
      <c r="B1617" t="s">
        <v>318</v>
      </c>
      <c r="C1617">
        <v>2015</v>
      </c>
      <c r="D1617" t="s">
        <v>15</v>
      </c>
      <c r="E1617" t="s">
        <v>23</v>
      </c>
      <c r="F1617" t="s">
        <v>26</v>
      </c>
      <c r="G1617">
        <v>2.4</v>
      </c>
      <c r="H1617" t="s">
        <v>18</v>
      </c>
      <c r="I1617" t="s">
        <v>19</v>
      </c>
      <c r="J1617">
        <v>233000</v>
      </c>
      <c r="K1617" t="s">
        <v>20</v>
      </c>
      <c r="L1617">
        <v>28000</v>
      </c>
      <c r="M1617" t="b">
        <v>0</v>
      </c>
    </row>
    <row r="1618" spans="1:13" x14ac:dyDescent="0.35">
      <c r="A1618" t="s">
        <v>36</v>
      </c>
      <c r="B1618" t="s">
        <v>146</v>
      </c>
      <c r="C1618">
        <v>2014</v>
      </c>
      <c r="D1618" t="s">
        <v>15</v>
      </c>
      <c r="E1618" t="s">
        <v>23</v>
      </c>
      <c r="F1618" t="s">
        <v>17</v>
      </c>
      <c r="G1618">
        <v>6.2</v>
      </c>
      <c r="H1618" t="s">
        <v>18</v>
      </c>
      <c r="I1618" t="s">
        <v>19</v>
      </c>
      <c r="J1618">
        <v>118000</v>
      </c>
      <c r="K1618" t="s">
        <v>20</v>
      </c>
      <c r="L1618">
        <v>100000</v>
      </c>
      <c r="M1618" t="b">
        <v>0</v>
      </c>
    </row>
    <row r="1619" spans="1:13" x14ac:dyDescent="0.35">
      <c r="A1619" t="s">
        <v>21</v>
      </c>
      <c r="B1619" t="s">
        <v>24</v>
      </c>
      <c r="C1619">
        <v>2018</v>
      </c>
      <c r="D1619" t="s">
        <v>15</v>
      </c>
      <c r="E1619" t="s">
        <v>29</v>
      </c>
      <c r="F1619" t="s">
        <v>26</v>
      </c>
      <c r="G1619">
        <v>1.5</v>
      </c>
      <c r="H1619" t="s">
        <v>18</v>
      </c>
      <c r="I1619" t="s">
        <v>19</v>
      </c>
      <c r="J1619">
        <v>69000</v>
      </c>
      <c r="K1619" t="s">
        <v>20</v>
      </c>
      <c r="L1619">
        <v>28000</v>
      </c>
      <c r="M1619" t="b">
        <v>0</v>
      </c>
    </row>
    <row r="1620" spans="1:13" x14ac:dyDescent="0.35">
      <c r="A1620" t="s">
        <v>172</v>
      </c>
      <c r="B1620" t="s">
        <v>249</v>
      </c>
      <c r="C1620">
        <v>2021</v>
      </c>
      <c r="D1620" t="s">
        <v>15</v>
      </c>
      <c r="E1620" t="s">
        <v>94</v>
      </c>
      <c r="F1620" t="s">
        <v>17</v>
      </c>
      <c r="G1620">
        <v>1.5</v>
      </c>
      <c r="H1620" t="s">
        <v>18</v>
      </c>
      <c r="I1620" t="s">
        <v>19</v>
      </c>
      <c r="J1620">
        <v>2800</v>
      </c>
      <c r="K1620" t="s">
        <v>42</v>
      </c>
      <c r="L1620">
        <v>57000</v>
      </c>
      <c r="M1620" t="b">
        <v>0</v>
      </c>
    </row>
    <row r="1621" spans="1:13" x14ac:dyDescent="0.35">
      <c r="A1621" t="s">
        <v>21</v>
      </c>
      <c r="B1621" t="s">
        <v>130</v>
      </c>
      <c r="C1621">
        <v>2017</v>
      </c>
      <c r="D1621" t="s">
        <v>15</v>
      </c>
      <c r="E1621" t="s">
        <v>65</v>
      </c>
      <c r="F1621" t="s">
        <v>26</v>
      </c>
      <c r="G1621">
        <v>3.5</v>
      </c>
      <c r="H1621" t="s">
        <v>18</v>
      </c>
      <c r="I1621" t="s">
        <v>19</v>
      </c>
      <c r="J1621">
        <v>158543</v>
      </c>
      <c r="K1621" t="s">
        <v>20</v>
      </c>
      <c r="L1621">
        <v>61500</v>
      </c>
      <c r="M1621" t="b">
        <v>0</v>
      </c>
    </row>
    <row r="1622" spans="1:13" x14ac:dyDescent="0.35">
      <c r="A1622" t="s">
        <v>27</v>
      </c>
      <c r="B1622" t="s">
        <v>89</v>
      </c>
      <c r="C1622">
        <v>2019</v>
      </c>
      <c r="D1622" t="s">
        <v>15</v>
      </c>
      <c r="E1622" t="s">
        <v>16</v>
      </c>
      <c r="F1622" t="s">
        <v>26</v>
      </c>
      <c r="G1622">
        <v>2.4</v>
      </c>
      <c r="H1622" t="s">
        <v>18</v>
      </c>
      <c r="I1622" t="s">
        <v>19</v>
      </c>
      <c r="J1622">
        <v>127974</v>
      </c>
      <c r="K1622" t="s">
        <v>20</v>
      </c>
      <c r="L1622">
        <v>61500</v>
      </c>
      <c r="M1622" t="b">
        <v>0</v>
      </c>
    </row>
    <row r="1623" spans="1:13" x14ac:dyDescent="0.35">
      <c r="A1623" t="s">
        <v>27</v>
      </c>
      <c r="B1623" t="s">
        <v>84</v>
      </c>
      <c r="C1623">
        <v>2018</v>
      </c>
      <c r="D1623" t="s">
        <v>15</v>
      </c>
      <c r="E1623" t="s">
        <v>102</v>
      </c>
      <c r="F1623" t="s">
        <v>26</v>
      </c>
      <c r="G1623">
        <v>2</v>
      </c>
      <c r="H1623" t="s">
        <v>18</v>
      </c>
      <c r="I1623" t="s">
        <v>19</v>
      </c>
      <c r="J1623">
        <v>143479</v>
      </c>
      <c r="K1623" t="s">
        <v>20</v>
      </c>
      <c r="L1623">
        <v>61500</v>
      </c>
      <c r="M1623" t="b">
        <v>0</v>
      </c>
    </row>
    <row r="1624" spans="1:13" x14ac:dyDescent="0.35">
      <c r="A1624" t="s">
        <v>34</v>
      </c>
      <c r="B1624" t="s">
        <v>43</v>
      </c>
      <c r="C1624">
        <v>2017</v>
      </c>
      <c r="D1624" t="s">
        <v>15</v>
      </c>
      <c r="E1624" t="s">
        <v>25</v>
      </c>
      <c r="F1624" t="s">
        <v>26</v>
      </c>
      <c r="G1624">
        <v>2.5</v>
      </c>
      <c r="H1624" t="s">
        <v>18</v>
      </c>
      <c r="I1624" t="s">
        <v>19</v>
      </c>
      <c r="J1624">
        <v>101732</v>
      </c>
      <c r="K1624" t="s">
        <v>20</v>
      </c>
      <c r="L1624">
        <v>61500</v>
      </c>
      <c r="M1624" t="b">
        <v>0</v>
      </c>
    </row>
    <row r="1625" spans="1:13" x14ac:dyDescent="0.35">
      <c r="A1625" t="s">
        <v>39</v>
      </c>
      <c r="B1625" t="s">
        <v>46</v>
      </c>
      <c r="C1625">
        <v>2016</v>
      </c>
      <c r="D1625" t="s">
        <v>15</v>
      </c>
      <c r="E1625" t="s">
        <v>23</v>
      </c>
      <c r="F1625" t="s">
        <v>26</v>
      </c>
      <c r="G1625">
        <v>5.3</v>
      </c>
      <c r="H1625" t="s">
        <v>18</v>
      </c>
      <c r="I1625" t="s">
        <v>19</v>
      </c>
      <c r="J1625">
        <v>139000</v>
      </c>
      <c r="K1625" t="s">
        <v>20</v>
      </c>
      <c r="L1625">
        <v>110000</v>
      </c>
      <c r="M1625" t="b">
        <v>0</v>
      </c>
    </row>
    <row r="1626" spans="1:13" x14ac:dyDescent="0.35">
      <c r="A1626" t="s">
        <v>82</v>
      </c>
      <c r="B1626" t="s">
        <v>156</v>
      </c>
      <c r="C1626">
        <v>2019</v>
      </c>
      <c r="D1626" t="s">
        <v>15</v>
      </c>
      <c r="E1626" t="s">
        <v>25</v>
      </c>
      <c r="F1626" t="s">
        <v>26</v>
      </c>
      <c r="G1626">
        <v>1.4</v>
      </c>
      <c r="H1626" t="s">
        <v>18</v>
      </c>
      <c r="I1626" t="s">
        <v>19</v>
      </c>
      <c r="J1626">
        <v>55000</v>
      </c>
      <c r="K1626" t="s">
        <v>64</v>
      </c>
      <c r="L1626">
        <v>36000</v>
      </c>
      <c r="M1626" t="b">
        <v>0</v>
      </c>
    </row>
    <row r="1627" spans="1:13" x14ac:dyDescent="0.35">
      <c r="A1627" t="s">
        <v>60</v>
      </c>
      <c r="B1627" t="s">
        <v>241</v>
      </c>
      <c r="C1627">
        <v>2010</v>
      </c>
      <c r="D1627" t="s">
        <v>47</v>
      </c>
      <c r="E1627" t="s">
        <v>23</v>
      </c>
      <c r="F1627" t="s">
        <v>30</v>
      </c>
      <c r="G1627">
        <v>1.8</v>
      </c>
      <c r="H1627" t="s">
        <v>18</v>
      </c>
      <c r="I1627" t="s">
        <v>19</v>
      </c>
      <c r="J1627">
        <v>120000</v>
      </c>
      <c r="K1627" t="s">
        <v>138</v>
      </c>
      <c r="L1627">
        <v>77000</v>
      </c>
      <c r="M1627" t="b">
        <v>0</v>
      </c>
    </row>
    <row r="1628" spans="1:13" x14ac:dyDescent="0.35">
      <c r="A1628" t="s">
        <v>60</v>
      </c>
      <c r="B1628" t="s">
        <v>241</v>
      </c>
      <c r="C1628">
        <v>2012</v>
      </c>
      <c r="D1628" t="s">
        <v>15</v>
      </c>
      <c r="E1628" t="s">
        <v>29</v>
      </c>
      <c r="F1628" t="s">
        <v>17</v>
      </c>
      <c r="G1628">
        <v>1.8</v>
      </c>
      <c r="H1628" t="s">
        <v>18</v>
      </c>
      <c r="I1628" t="s">
        <v>19</v>
      </c>
      <c r="J1628">
        <v>150000</v>
      </c>
      <c r="K1628" t="s">
        <v>138</v>
      </c>
      <c r="L1628">
        <v>95000</v>
      </c>
      <c r="M1628" t="b">
        <v>0</v>
      </c>
    </row>
    <row r="1629" spans="1:13" x14ac:dyDescent="0.35">
      <c r="A1629" t="s">
        <v>48</v>
      </c>
      <c r="B1629" t="s">
        <v>106</v>
      </c>
      <c r="C1629">
        <v>2015</v>
      </c>
      <c r="D1629" t="s">
        <v>44</v>
      </c>
      <c r="E1629" t="s">
        <v>23</v>
      </c>
      <c r="F1629" t="s">
        <v>17</v>
      </c>
      <c r="G1629">
        <v>1.8</v>
      </c>
      <c r="H1629" t="s">
        <v>18</v>
      </c>
      <c r="I1629" t="s">
        <v>19</v>
      </c>
      <c r="J1629">
        <v>113</v>
      </c>
      <c r="K1629" t="s">
        <v>138</v>
      </c>
      <c r="L1629">
        <v>240000</v>
      </c>
      <c r="M1629" t="b">
        <v>0</v>
      </c>
    </row>
    <row r="1630" spans="1:13" x14ac:dyDescent="0.35">
      <c r="A1630" t="s">
        <v>13</v>
      </c>
      <c r="B1630" t="s">
        <v>14</v>
      </c>
      <c r="C1630">
        <v>2005</v>
      </c>
      <c r="D1630" t="s">
        <v>15</v>
      </c>
      <c r="E1630" t="s">
        <v>16</v>
      </c>
      <c r="F1630" t="s">
        <v>17</v>
      </c>
      <c r="G1630">
        <v>5.7</v>
      </c>
      <c r="H1630" t="s">
        <v>18</v>
      </c>
      <c r="I1630" t="s">
        <v>19</v>
      </c>
      <c r="J1630">
        <v>300000</v>
      </c>
      <c r="K1630" t="s">
        <v>42</v>
      </c>
      <c r="L1630">
        <v>20000</v>
      </c>
      <c r="M1630" t="b">
        <v>0</v>
      </c>
    </row>
    <row r="1631" spans="1:13" x14ac:dyDescent="0.35">
      <c r="A1631" t="s">
        <v>39</v>
      </c>
      <c r="B1631" t="s">
        <v>205</v>
      </c>
      <c r="C1631">
        <v>2014</v>
      </c>
      <c r="D1631" t="s">
        <v>15</v>
      </c>
      <c r="E1631" t="s">
        <v>65</v>
      </c>
      <c r="F1631" t="s">
        <v>30</v>
      </c>
      <c r="G1631">
        <v>5.3</v>
      </c>
      <c r="H1631" t="s">
        <v>18</v>
      </c>
      <c r="I1631" t="s">
        <v>19</v>
      </c>
      <c r="J1631">
        <v>213000</v>
      </c>
      <c r="K1631" t="s">
        <v>45</v>
      </c>
      <c r="L1631">
        <v>70000</v>
      </c>
      <c r="M1631" t="b">
        <v>0</v>
      </c>
    </row>
    <row r="1632" spans="1:13" x14ac:dyDescent="0.35">
      <c r="A1632" t="s">
        <v>48</v>
      </c>
      <c r="B1632" t="s">
        <v>149</v>
      </c>
      <c r="C1632">
        <v>2016</v>
      </c>
      <c r="D1632" t="s">
        <v>47</v>
      </c>
      <c r="E1632" t="s">
        <v>23</v>
      </c>
      <c r="F1632" t="s">
        <v>17</v>
      </c>
      <c r="G1632">
        <v>2</v>
      </c>
      <c r="H1632" t="s">
        <v>18</v>
      </c>
      <c r="I1632" t="s">
        <v>19</v>
      </c>
      <c r="J1632">
        <v>99000</v>
      </c>
      <c r="K1632" t="s">
        <v>45</v>
      </c>
      <c r="L1632">
        <v>129000</v>
      </c>
      <c r="M1632" t="b">
        <v>0</v>
      </c>
    </row>
    <row r="1633" spans="1:13" x14ac:dyDescent="0.35">
      <c r="A1633" t="s">
        <v>82</v>
      </c>
      <c r="B1633" t="s">
        <v>156</v>
      </c>
      <c r="C1633">
        <v>2020</v>
      </c>
      <c r="D1633" t="s">
        <v>15</v>
      </c>
      <c r="E1633" t="s">
        <v>23</v>
      </c>
      <c r="F1633" t="s">
        <v>17</v>
      </c>
      <c r="G1633">
        <v>1.4</v>
      </c>
      <c r="H1633" t="s">
        <v>18</v>
      </c>
      <c r="I1633" t="s">
        <v>19</v>
      </c>
      <c r="J1633">
        <v>300</v>
      </c>
      <c r="K1633" t="s">
        <v>45</v>
      </c>
      <c r="L1633">
        <v>57000</v>
      </c>
      <c r="M1633" t="b">
        <v>0</v>
      </c>
    </row>
    <row r="1634" spans="1:13" x14ac:dyDescent="0.35">
      <c r="A1634" t="s">
        <v>221</v>
      </c>
      <c r="B1634" t="s">
        <v>319</v>
      </c>
      <c r="C1634">
        <v>2015</v>
      </c>
      <c r="D1634" t="s">
        <v>15</v>
      </c>
      <c r="E1634" t="s">
        <v>65</v>
      </c>
      <c r="F1634" t="s">
        <v>17</v>
      </c>
      <c r="G1634">
        <v>1.5</v>
      </c>
      <c r="H1634" t="s">
        <v>18</v>
      </c>
      <c r="I1634" t="s">
        <v>19</v>
      </c>
      <c r="J1634">
        <v>98000</v>
      </c>
      <c r="K1634" t="s">
        <v>45</v>
      </c>
      <c r="L1634">
        <v>35000</v>
      </c>
      <c r="M1634" t="b">
        <v>0</v>
      </c>
    </row>
    <row r="1635" spans="1:13" x14ac:dyDescent="0.35">
      <c r="A1635" t="s">
        <v>34</v>
      </c>
      <c r="B1635" t="s">
        <v>43</v>
      </c>
      <c r="C1635">
        <v>2012</v>
      </c>
      <c r="D1635" t="s">
        <v>15</v>
      </c>
      <c r="E1635" t="s">
        <v>23</v>
      </c>
      <c r="F1635" t="s">
        <v>26</v>
      </c>
      <c r="G1635">
        <v>2.5</v>
      </c>
      <c r="H1635" t="s">
        <v>18</v>
      </c>
      <c r="I1635" t="s">
        <v>19</v>
      </c>
      <c r="J1635">
        <v>20000</v>
      </c>
      <c r="K1635" t="s">
        <v>81</v>
      </c>
      <c r="L1635">
        <v>0</v>
      </c>
      <c r="M1635" t="b">
        <v>1</v>
      </c>
    </row>
    <row r="1636" spans="1:13" x14ac:dyDescent="0.35">
      <c r="A1636" t="s">
        <v>27</v>
      </c>
      <c r="B1636" t="s">
        <v>89</v>
      </c>
      <c r="C1636">
        <v>2017</v>
      </c>
      <c r="D1636" t="s">
        <v>15</v>
      </c>
      <c r="E1636" t="s">
        <v>23</v>
      </c>
      <c r="F1636" t="s">
        <v>17</v>
      </c>
      <c r="G1636">
        <v>2.5</v>
      </c>
      <c r="H1636" t="s">
        <v>18</v>
      </c>
      <c r="I1636" t="s">
        <v>19</v>
      </c>
      <c r="J1636">
        <v>154</v>
      </c>
      <c r="K1636" t="s">
        <v>155</v>
      </c>
      <c r="L1636">
        <v>49000</v>
      </c>
      <c r="M1636" t="b">
        <v>0</v>
      </c>
    </row>
    <row r="1637" spans="1:13" x14ac:dyDescent="0.35">
      <c r="A1637" t="s">
        <v>48</v>
      </c>
      <c r="B1637" t="s">
        <v>258</v>
      </c>
      <c r="C1637">
        <v>2020</v>
      </c>
      <c r="D1637" t="s">
        <v>44</v>
      </c>
      <c r="E1637" t="s">
        <v>23</v>
      </c>
      <c r="F1637" t="s">
        <v>26</v>
      </c>
      <c r="G1637">
        <v>2</v>
      </c>
      <c r="H1637" t="s">
        <v>18</v>
      </c>
      <c r="I1637" t="s">
        <v>19</v>
      </c>
      <c r="J1637">
        <v>12500</v>
      </c>
      <c r="K1637" t="s">
        <v>20</v>
      </c>
      <c r="L1637">
        <v>150000</v>
      </c>
      <c r="M1637" t="b">
        <v>0</v>
      </c>
    </row>
    <row r="1638" spans="1:13" x14ac:dyDescent="0.35">
      <c r="A1638" t="s">
        <v>60</v>
      </c>
      <c r="B1638" t="s">
        <v>61</v>
      </c>
      <c r="C1638">
        <v>2015</v>
      </c>
      <c r="D1638" t="s">
        <v>15</v>
      </c>
      <c r="E1638" t="s">
        <v>94</v>
      </c>
      <c r="F1638" t="s">
        <v>17</v>
      </c>
      <c r="G1638">
        <v>3.5</v>
      </c>
      <c r="H1638" t="s">
        <v>18</v>
      </c>
      <c r="I1638" t="s">
        <v>19</v>
      </c>
      <c r="J1638">
        <v>73000</v>
      </c>
      <c r="K1638" t="s">
        <v>42</v>
      </c>
      <c r="L1638">
        <v>110000</v>
      </c>
      <c r="M1638" t="b">
        <v>0</v>
      </c>
    </row>
    <row r="1639" spans="1:13" x14ac:dyDescent="0.35">
      <c r="A1639" t="s">
        <v>34</v>
      </c>
      <c r="B1639" t="s">
        <v>35</v>
      </c>
      <c r="C1639">
        <v>2015</v>
      </c>
      <c r="D1639" t="s">
        <v>15</v>
      </c>
      <c r="E1639" t="s">
        <v>23</v>
      </c>
      <c r="F1639" t="s">
        <v>17</v>
      </c>
      <c r="G1639">
        <v>4.7</v>
      </c>
      <c r="H1639" t="s">
        <v>18</v>
      </c>
      <c r="I1639" t="s">
        <v>19</v>
      </c>
      <c r="J1639">
        <v>137000</v>
      </c>
      <c r="K1639" t="s">
        <v>155</v>
      </c>
      <c r="L1639">
        <v>150000</v>
      </c>
      <c r="M1639" t="b">
        <v>0</v>
      </c>
    </row>
    <row r="1640" spans="1:13" x14ac:dyDescent="0.35">
      <c r="A1640" t="s">
        <v>76</v>
      </c>
      <c r="B1640" t="s">
        <v>151</v>
      </c>
      <c r="C1640">
        <v>2014</v>
      </c>
      <c r="D1640" t="s">
        <v>15</v>
      </c>
      <c r="E1640" t="s">
        <v>23</v>
      </c>
      <c r="F1640" t="s">
        <v>26</v>
      </c>
      <c r="G1640">
        <v>3.5</v>
      </c>
      <c r="H1640" t="s">
        <v>18</v>
      </c>
      <c r="I1640" t="s">
        <v>19</v>
      </c>
      <c r="J1640">
        <v>128500</v>
      </c>
      <c r="K1640" t="s">
        <v>59</v>
      </c>
      <c r="L1640">
        <v>49000</v>
      </c>
      <c r="M1640" t="b">
        <v>0</v>
      </c>
    </row>
    <row r="1641" spans="1:13" x14ac:dyDescent="0.35">
      <c r="A1641" t="s">
        <v>34</v>
      </c>
      <c r="B1641" t="s">
        <v>35</v>
      </c>
      <c r="C1641">
        <v>2007</v>
      </c>
      <c r="D1641" t="s">
        <v>44</v>
      </c>
      <c r="E1641" t="s">
        <v>23</v>
      </c>
      <c r="F1641" t="s">
        <v>30</v>
      </c>
      <c r="G1641">
        <v>4.5999999999999996</v>
      </c>
      <c r="H1641" t="s">
        <v>18</v>
      </c>
      <c r="I1641" t="s">
        <v>68</v>
      </c>
      <c r="J1641">
        <v>315</v>
      </c>
      <c r="K1641" t="s">
        <v>59</v>
      </c>
      <c r="L1641">
        <v>60000</v>
      </c>
      <c r="M1641" t="b">
        <v>0</v>
      </c>
    </row>
    <row r="1642" spans="1:13" x14ac:dyDescent="0.35">
      <c r="A1642" t="s">
        <v>34</v>
      </c>
      <c r="B1642" t="s">
        <v>162</v>
      </c>
      <c r="C1642">
        <v>2012</v>
      </c>
      <c r="D1642" t="s">
        <v>44</v>
      </c>
      <c r="E1642" t="s">
        <v>94</v>
      </c>
      <c r="F1642" t="s">
        <v>30</v>
      </c>
      <c r="G1642">
        <v>4</v>
      </c>
      <c r="H1642" t="s">
        <v>18</v>
      </c>
      <c r="I1642" t="s">
        <v>68</v>
      </c>
      <c r="J1642">
        <v>485000</v>
      </c>
      <c r="K1642" t="s">
        <v>59</v>
      </c>
      <c r="L1642">
        <v>0</v>
      </c>
      <c r="M1642" t="b">
        <v>1</v>
      </c>
    </row>
    <row r="1643" spans="1:13" x14ac:dyDescent="0.35">
      <c r="A1643" t="s">
        <v>76</v>
      </c>
      <c r="B1643" t="s">
        <v>240</v>
      </c>
      <c r="C1643">
        <v>2011</v>
      </c>
      <c r="D1643" t="s">
        <v>47</v>
      </c>
      <c r="E1643" t="s">
        <v>25</v>
      </c>
      <c r="F1643" t="s">
        <v>17</v>
      </c>
      <c r="G1643">
        <v>4.5999999999999996</v>
      </c>
      <c r="H1643" t="s">
        <v>18</v>
      </c>
      <c r="I1643" t="s">
        <v>19</v>
      </c>
      <c r="J1643">
        <v>129000</v>
      </c>
      <c r="K1643" t="s">
        <v>45</v>
      </c>
      <c r="L1643">
        <v>25000</v>
      </c>
      <c r="M1643" t="b">
        <v>0</v>
      </c>
    </row>
    <row r="1644" spans="1:13" x14ac:dyDescent="0.35">
      <c r="A1644" t="s">
        <v>34</v>
      </c>
      <c r="B1644" t="s">
        <v>51</v>
      </c>
      <c r="C1644">
        <v>2009</v>
      </c>
      <c r="D1644" t="s">
        <v>15</v>
      </c>
      <c r="E1644" t="s">
        <v>23</v>
      </c>
      <c r="F1644" t="s">
        <v>30</v>
      </c>
      <c r="G1644">
        <v>2.5</v>
      </c>
      <c r="H1644" t="s">
        <v>18</v>
      </c>
      <c r="I1644" t="s">
        <v>68</v>
      </c>
      <c r="J1644">
        <v>360</v>
      </c>
      <c r="K1644" t="s">
        <v>42</v>
      </c>
      <c r="L1644">
        <v>15000</v>
      </c>
      <c r="M1644" t="b">
        <v>0</v>
      </c>
    </row>
    <row r="1645" spans="1:13" x14ac:dyDescent="0.35">
      <c r="A1645" t="s">
        <v>48</v>
      </c>
      <c r="B1645" t="s">
        <v>50</v>
      </c>
      <c r="C1645">
        <v>2010</v>
      </c>
      <c r="D1645" t="s">
        <v>47</v>
      </c>
      <c r="E1645" t="s">
        <v>33</v>
      </c>
      <c r="F1645" t="s">
        <v>17</v>
      </c>
      <c r="G1645">
        <v>3.5</v>
      </c>
      <c r="H1645" t="s">
        <v>18</v>
      </c>
      <c r="I1645" t="s">
        <v>19</v>
      </c>
      <c r="J1645">
        <v>168000</v>
      </c>
      <c r="K1645" t="s">
        <v>42</v>
      </c>
      <c r="L1645">
        <v>58000</v>
      </c>
      <c r="M1645" t="b">
        <v>0</v>
      </c>
    </row>
    <row r="1646" spans="1:13" x14ac:dyDescent="0.35">
      <c r="A1646" t="s">
        <v>27</v>
      </c>
      <c r="B1646" t="s">
        <v>160</v>
      </c>
      <c r="C1646">
        <v>2018</v>
      </c>
      <c r="D1646" t="s">
        <v>15</v>
      </c>
      <c r="E1646" t="s">
        <v>25</v>
      </c>
      <c r="F1646" t="s">
        <v>26</v>
      </c>
      <c r="G1646">
        <v>2.4</v>
      </c>
      <c r="H1646" t="s">
        <v>18</v>
      </c>
      <c r="I1646" t="s">
        <v>19</v>
      </c>
      <c r="J1646">
        <v>106327</v>
      </c>
      <c r="K1646" t="s">
        <v>20</v>
      </c>
      <c r="L1646">
        <v>61500</v>
      </c>
      <c r="M1646" t="b">
        <v>0</v>
      </c>
    </row>
    <row r="1647" spans="1:13" x14ac:dyDescent="0.35">
      <c r="A1647" t="s">
        <v>27</v>
      </c>
      <c r="B1647" t="s">
        <v>160</v>
      </c>
      <c r="C1647">
        <v>2018</v>
      </c>
      <c r="D1647" t="s">
        <v>15</v>
      </c>
      <c r="E1647" t="s">
        <v>25</v>
      </c>
      <c r="F1647" t="s">
        <v>26</v>
      </c>
      <c r="G1647">
        <v>2.4</v>
      </c>
      <c r="H1647" t="s">
        <v>18</v>
      </c>
      <c r="I1647" t="s">
        <v>19</v>
      </c>
      <c r="J1647">
        <v>90706</v>
      </c>
      <c r="K1647" t="s">
        <v>20</v>
      </c>
      <c r="L1647">
        <v>61500</v>
      </c>
      <c r="M1647" t="b">
        <v>0</v>
      </c>
    </row>
    <row r="1648" spans="1:13" x14ac:dyDescent="0.35">
      <c r="A1648" t="s">
        <v>181</v>
      </c>
      <c r="B1648" t="s">
        <v>199</v>
      </c>
      <c r="C1648">
        <v>2016</v>
      </c>
      <c r="D1648" t="s">
        <v>15</v>
      </c>
      <c r="E1648" t="s">
        <v>23</v>
      </c>
      <c r="F1648" t="s">
        <v>30</v>
      </c>
      <c r="G1648">
        <v>3.5</v>
      </c>
      <c r="H1648" t="s">
        <v>18</v>
      </c>
      <c r="I1648" t="s">
        <v>19</v>
      </c>
      <c r="J1648">
        <v>153042</v>
      </c>
      <c r="K1648" t="s">
        <v>20</v>
      </c>
      <c r="L1648">
        <v>61500</v>
      </c>
      <c r="M1648" t="b">
        <v>0</v>
      </c>
    </row>
    <row r="1649" spans="1:13" x14ac:dyDescent="0.35">
      <c r="A1649" t="s">
        <v>27</v>
      </c>
      <c r="B1649" t="s">
        <v>89</v>
      </c>
      <c r="C1649">
        <v>2018</v>
      </c>
      <c r="D1649" t="s">
        <v>15</v>
      </c>
      <c r="E1649" t="s">
        <v>29</v>
      </c>
      <c r="F1649" t="s">
        <v>26</v>
      </c>
      <c r="G1649">
        <v>2.4</v>
      </c>
      <c r="H1649" t="s">
        <v>18</v>
      </c>
      <c r="I1649" t="s">
        <v>19</v>
      </c>
      <c r="J1649">
        <v>84655</v>
      </c>
      <c r="K1649" t="s">
        <v>20</v>
      </c>
      <c r="L1649">
        <v>61500</v>
      </c>
      <c r="M1649" t="b">
        <v>0</v>
      </c>
    </row>
    <row r="1650" spans="1:13" x14ac:dyDescent="0.35">
      <c r="A1650" t="s">
        <v>34</v>
      </c>
      <c r="B1650" t="s">
        <v>162</v>
      </c>
      <c r="C1650">
        <v>2020</v>
      </c>
      <c r="D1650" t="s">
        <v>44</v>
      </c>
      <c r="E1650" t="s">
        <v>25</v>
      </c>
      <c r="F1650" t="s">
        <v>17</v>
      </c>
      <c r="G1650">
        <v>9</v>
      </c>
      <c r="H1650" t="s">
        <v>18</v>
      </c>
      <c r="I1650" t="s">
        <v>68</v>
      </c>
      <c r="J1650">
        <v>30000</v>
      </c>
      <c r="K1650" t="s">
        <v>42</v>
      </c>
      <c r="L1650">
        <v>0</v>
      </c>
      <c r="M1650" t="b">
        <v>1</v>
      </c>
    </row>
    <row r="1651" spans="1:13" x14ac:dyDescent="0.35">
      <c r="A1651" t="s">
        <v>36</v>
      </c>
      <c r="B1651" t="s">
        <v>37</v>
      </c>
      <c r="C1651">
        <v>2011</v>
      </c>
      <c r="D1651" t="s">
        <v>15</v>
      </c>
      <c r="E1651" t="s">
        <v>78</v>
      </c>
      <c r="F1651" t="s">
        <v>30</v>
      </c>
      <c r="G1651">
        <v>5.3</v>
      </c>
      <c r="H1651" t="s">
        <v>18</v>
      </c>
      <c r="I1651" t="s">
        <v>19</v>
      </c>
      <c r="J1651">
        <v>366</v>
      </c>
      <c r="K1651" t="s">
        <v>54</v>
      </c>
      <c r="L1651">
        <v>0</v>
      </c>
      <c r="M1651" t="b">
        <v>1</v>
      </c>
    </row>
    <row r="1652" spans="1:13" x14ac:dyDescent="0.35">
      <c r="A1652" t="s">
        <v>34</v>
      </c>
      <c r="B1652" t="s">
        <v>58</v>
      </c>
      <c r="C1652">
        <v>2013</v>
      </c>
      <c r="D1652" t="s">
        <v>15</v>
      </c>
      <c r="E1652" t="s">
        <v>23</v>
      </c>
      <c r="F1652" t="s">
        <v>30</v>
      </c>
      <c r="G1652">
        <v>2.7</v>
      </c>
      <c r="H1652" t="s">
        <v>18</v>
      </c>
      <c r="I1652" t="s">
        <v>19</v>
      </c>
      <c r="J1652">
        <v>320</v>
      </c>
      <c r="K1652" t="s">
        <v>59</v>
      </c>
      <c r="L1652">
        <v>0</v>
      </c>
      <c r="M1652" t="b">
        <v>1</v>
      </c>
    </row>
    <row r="1653" spans="1:13" x14ac:dyDescent="0.35">
      <c r="A1653" t="s">
        <v>39</v>
      </c>
      <c r="B1653" t="s">
        <v>143</v>
      </c>
      <c r="C1653">
        <v>2016</v>
      </c>
      <c r="D1653" t="s">
        <v>15</v>
      </c>
      <c r="E1653" t="s">
        <v>23</v>
      </c>
      <c r="F1653" t="s">
        <v>26</v>
      </c>
      <c r="G1653">
        <v>3.6</v>
      </c>
      <c r="H1653" t="s">
        <v>18</v>
      </c>
      <c r="I1653" t="s">
        <v>19</v>
      </c>
      <c r="J1653">
        <v>56500</v>
      </c>
      <c r="K1653" t="s">
        <v>81</v>
      </c>
      <c r="L1653">
        <v>65000</v>
      </c>
      <c r="M1653" t="b">
        <v>0</v>
      </c>
    </row>
    <row r="1654" spans="1:13" x14ac:dyDescent="0.35">
      <c r="A1654" t="s">
        <v>107</v>
      </c>
      <c r="B1654" t="s">
        <v>263</v>
      </c>
      <c r="C1654">
        <v>2017</v>
      </c>
      <c r="D1654" t="s">
        <v>44</v>
      </c>
      <c r="E1654" t="s">
        <v>16</v>
      </c>
      <c r="F1654" t="s">
        <v>26</v>
      </c>
      <c r="G1654">
        <v>2</v>
      </c>
      <c r="H1654" t="s">
        <v>18</v>
      </c>
      <c r="I1654" t="s">
        <v>19</v>
      </c>
      <c r="J1654">
        <v>54000</v>
      </c>
      <c r="K1654" t="s">
        <v>45</v>
      </c>
      <c r="L1654">
        <v>70000</v>
      </c>
      <c r="M1654" t="b">
        <v>0</v>
      </c>
    </row>
    <row r="1655" spans="1:13" x14ac:dyDescent="0.35">
      <c r="A1655" t="s">
        <v>36</v>
      </c>
      <c r="B1655" t="s">
        <v>37</v>
      </c>
      <c r="C1655">
        <v>2016</v>
      </c>
      <c r="D1655" t="s">
        <v>15</v>
      </c>
      <c r="E1655" t="s">
        <v>16</v>
      </c>
      <c r="F1655" t="s">
        <v>17</v>
      </c>
      <c r="G1655">
        <v>5.3</v>
      </c>
      <c r="H1655" t="s">
        <v>18</v>
      </c>
      <c r="I1655" t="s">
        <v>19</v>
      </c>
      <c r="J1655">
        <v>48000</v>
      </c>
      <c r="K1655" t="s">
        <v>45</v>
      </c>
      <c r="L1655">
        <v>145000</v>
      </c>
      <c r="M1655" t="b">
        <v>0</v>
      </c>
    </row>
    <row r="1656" spans="1:13" x14ac:dyDescent="0.35">
      <c r="A1656" t="s">
        <v>34</v>
      </c>
      <c r="B1656" t="s">
        <v>35</v>
      </c>
      <c r="C1656">
        <v>2016</v>
      </c>
      <c r="D1656" t="s">
        <v>15</v>
      </c>
      <c r="E1656" t="s">
        <v>23</v>
      </c>
      <c r="F1656" t="s">
        <v>17</v>
      </c>
      <c r="G1656">
        <v>5.7</v>
      </c>
      <c r="H1656" t="s">
        <v>18</v>
      </c>
      <c r="I1656" t="s">
        <v>19</v>
      </c>
      <c r="J1656">
        <v>1900</v>
      </c>
      <c r="K1656" t="s">
        <v>42</v>
      </c>
      <c r="L1656">
        <v>255000</v>
      </c>
      <c r="M1656" t="b">
        <v>0</v>
      </c>
    </row>
    <row r="1657" spans="1:13" x14ac:dyDescent="0.35">
      <c r="A1657" t="s">
        <v>36</v>
      </c>
      <c r="B1657" t="s">
        <v>146</v>
      </c>
      <c r="C1657">
        <v>2018</v>
      </c>
      <c r="D1657" t="s">
        <v>15</v>
      </c>
      <c r="E1657" t="s">
        <v>75</v>
      </c>
      <c r="F1657" t="s">
        <v>26</v>
      </c>
      <c r="G1657">
        <v>5.3</v>
      </c>
      <c r="H1657" t="s">
        <v>18</v>
      </c>
      <c r="I1657" t="s">
        <v>19</v>
      </c>
      <c r="J1657">
        <v>61000</v>
      </c>
      <c r="K1657" t="s">
        <v>45</v>
      </c>
      <c r="L1657">
        <v>145000</v>
      </c>
      <c r="M1657" t="b">
        <v>0</v>
      </c>
    </row>
    <row r="1658" spans="1:13" x14ac:dyDescent="0.35">
      <c r="A1658" t="s">
        <v>60</v>
      </c>
      <c r="B1658" t="s">
        <v>80</v>
      </c>
      <c r="C1658">
        <v>2017</v>
      </c>
      <c r="D1658" t="s">
        <v>47</v>
      </c>
      <c r="E1658" t="s">
        <v>23</v>
      </c>
      <c r="F1658" t="s">
        <v>17</v>
      </c>
      <c r="G1658">
        <v>3.5</v>
      </c>
      <c r="H1658" t="s">
        <v>18</v>
      </c>
      <c r="I1658" t="s">
        <v>19</v>
      </c>
      <c r="J1658">
        <v>62000</v>
      </c>
      <c r="K1658" t="s">
        <v>20</v>
      </c>
      <c r="L1658">
        <v>136000</v>
      </c>
      <c r="M1658" t="b">
        <v>0</v>
      </c>
    </row>
    <row r="1659" spans="1:13" x14ac:dyDescent="0.35">
      <c r="A1659" t="s">
        <v>76</v>
      </c>
      <c r="B1659" t="s">
        <v>77</v>
      </c>
      <c r="C1659">
        <v>2018</v>
      </c>
      <c r="D1659" t="s">
        <v>47</v>
      </c>
      <c r="E1659" t="s">
        <v>75</v>
      </c>
      <c r="F1659" t="s">
        <v>17</v>
      </c>
      <c r="G1659">
        <v>3.5</v>
      </c>
      <c r="H1659" t="s">
        <v>18</v>
      </c>
      <c r="I1659" t="s">
        <v>19</v>
      </c>
      <c r="J1659">
        <v>103458</v>
      </c>
      <c r="K1659" t="s">
        <v>20</v>
      </c>
      <c r="L1659">
        <v>186000</v>
      </c>
      <c r="M1659" t="b">
        <v>0</v>
      </c>
    </row>
    <row r="1660" spans="1:13" x14ac:dyDescent="0.35">
      <c r="A1660" t="s">
        <v>109</v>
      </c>
      <c r="B1660" t="s">
        <v>110</v>
      </c>
      <c r="C1660">
        <v>2016</v>
      </c>
      <c r="D1660" t="s">
        <v>47</v>
      </c>
      <c r="E1660" t="s">
        <v>29</v>
      </c>
      <c r="F1660" t="s">
        <v>17</v>
      </c>
      <c r="G1660">
        <v>5.7</v>
      </c>
      <c r="H1660" t="s">
        <v>18</v>
      </c>
      <c r="I1660" t="s">
        <v>19</v>
      </c>
      <c r="J1660">
        <v>123000</v>
      </c>
      <c r="K1660" t="s">
        <v>20</v>
      </c>
      <c r="L1660">
        <v>109000</v>
      </c>
      <c r="M1660" t="b">
        <v>0</v>
      </c>
    </row>
    <row r="1661" spans="1:13" x14ac:dyDescent="0.35">
      <c r="A1661" t="s">
        <v>34</v>
      </c>
      <c r="B1661" t="s">
        <v>55</v>
      </c>
      <c r="C1661">
        <v>2016</v>
      </c>
      <c r="D1661" t="s">
        <v>15</v>
      </c>
      <c r="E1661" t="s">
        <v>29</v>
      </c>
      <c r="F1661" t="s">
        <v>17</v>
      </c>
      <c r="G1661">
        <v>4</v>
      </c>
      <c r="H1661" t="s">
        <v>18</v>
      </c>
      <c r="I1661" t="s">
        <v>19</v>
      </c>
      <c r="J1661">
        <v>174000</v>
      </c>
      <c r="K1661" t="s">
        <v>54</v>
      </c>
      <c r="L1661">
        <v>120000</v>
      </c>
      <c r="M1661" t="b">
        <v>0</v>
      </c>
    </row>
    <row r="1662" spans="1:13" x14ac:dyDescent="0.35">
      <c r="A1662" t="s">
        <v>76</v>
      </c>
      <c r="B1662" t="s">
        <v>112</v>
      </c>
      <c r="C1662">
        <v>2015</v>
      </c>
      <c r="D1662" t="s">
        <v>15</v>
      </c>
      <c r="E1662" t="s">
        <v>75</v>
      </c>
      <c r="F1662" t="s">
        <v>26</v>
      </c>
      <c r="G1662">
        <v>3.5</v>
      </c>
      <c r="H1662" t="s">
        <v>18</v>
      </c>
      <c r="I1662" t="s">
        <v>19</v>
      </c>
      <c r="J1662">
        <v>279000</v>
      </c>
      <c r="K1662" t="s">
        <v>170</v>
      </c>
      <c r="L1662">
        <v>0</v>
      </c>
      <c r="M1662" t="b">
        <v>1</v>
      </c>
    </row>
    <row r="1663" spans="1:13" x14ac:dyDescent="0.35">
      <c r="A1663" t="s">
        <v>99</v>
      </c>
      <c r="B1663">
        <v>5</v>
      </c>
      <c r="C1663">
        <v>2020</v>
      </c>
      <c r="D1663" t="s">
        <v>15</v>
      </c>
      <c r="E1663" t="s">
        <v>23</v>
      </c>
      <c r="F1663" t="s">
        <v>26</v>
      </c>
      <c r="G1663">
        <v>1.5</v>
      </c>
      <c r="H1663" t="s">
        <v>18</v>
      </c>
      <c r="I1663" t="s">
        <v>19</v>
      </c>
      <c r="J1663">
        <v>41000</v>
      </c>
      <c r="K1663" t="s">
        <v>155</v>
      </c>
      <c r="L1663">
        <v>988</v>
      </c>
      <c r="M1663" t="b">
        <v>0</v>
      </c>
    </row>
    <row r="1664" spans="1:13" x14ac:dyDescent="0.35">
      <c r="A1664" t="s">
        <v>60</v>
      </c>
      <c r="B1664" t="s">
        <v>309</v>
      </c>
      <c r="C1664">
        <v>2016</v>
      </c>
      <c r="D1664" t="s">
        <v>47</v>
      </c>
      <c r="E1664" t="s">
        <v>23</v>
      </c>
      <c r="F1664" t="s">
        <v>17</v>
      </c>
      <c r="G1664">
        <v>2</v>
      </c>
      <c r="H1664" t="s">
        <v>18</v>
      </c>
      <c r="I1664" t="s">
        <v>19</v>
      </c>
      <c r="J1664">
        <v>96000</v>
      </c>
      <c r="K1664" t="s">
        <v>45</v>
      </c>
      <c r="L1664">
        <v>108000</v>
      </c>
      <c r="M1664" t="b">
        <v>0</v>
      </c>
    </row>
    <row r="1665" spans="1:13" x14ac:dyDescent="0.35">
      <c r="A1665" t="s">
        <v>82</v>
      </c>
      <c r="B1665" t="s">
        <v>156</v>
      </c>
      <c r="C1665">
        <v>2008</v>
      </c>
      <c r="D1665" t="s">
        <v>15</v>
      </c>
      <c r="E1665" t="s">
        <v>102</v>
      </c>
      <c r="F1665" t="s">
        <v>26</v>
      </c>
      <c r="G1665">
        <v>1</v>
      </c>
      <c r="H1665" t="s">
        <v>18</v>
      </c>
      <c r="I1665" t="s">
        <v>68</v>
      </c>
      <c r="J1665">
        <v>323880</v>
      </c>
      <c r="K1665" t="s">
        <v>42</v>
      </c>
      <c r="L1665">
        <v>9000</v>
      </c>
      <c r="M1665" t="b">
        <v>0</v>
      </c>
    </row>
    <row r="1666" spans="1:13" x14ac:dyDescent="0.35">
      <c r="A1666" t="s">
        <v>76</v>
      </c>
      <c r="B1666" t="s">
        <v>240</v>
      </c>
      <c r="C1666">
        <v>1997</v>
      </c>
      <c r="D1666" t="s">
        <v>15</v>
      </c>
      <c r="E1666" t="s">
        <v>213</v>
      </c>
      <c r="F1666" t="s">
        <v>17</v>
      </c>
      <c r="G1666">
        <v>4.8</v>
      </c>
      <c r="H1666" t="s">
        <v>18</v>
      </c>
      <c r="I1666" t="s">
        <v>19</v>
      </c>
      <c r="J1666">
        <v>377</v>
      </c>
      <c r="K1666" t="s">
        <v>45</v>
      </c>
      <c r="L1666">
        <v>12000</v>
      </c>
      <c r="M1666" t="b">
        <v>0</v>
      </c>
    </row>
    <row r="1667" spans="1:13" x14ac:dyDescent="0.35">
      <c r="A1667" t="s">
        <v>13</v>
      </c>
      <c r="B1667" t="s">
        <v>14</v>
      </c>
      <c r="C1667">
        <v>2013</v>
      </c>
      <c r="D1667" t="s">
        <v>15</v>
      </c>
      <c r="E1667" t="s">
        <v>23</v>
      </c>
      <c r="F1667" t="s">
        <v>17</v>
      </c>
      <c r="G1667">
        <v>1</v>
      </c>
      <c r="H1667" t="s">
        <v>18</v>
      </c>
      <c r="I1667" t="s">
        <v>19</v>
      </c>
      <c r="J1667">
        <v>220</v>
      </c>
      <c r="K1667" t="s">
        <v>45</v>
      </c>
      <c r="L1667">
        <v>42000</v>
      </c>
      <c r="M1667" t="b">
        <v>0</v>
      </c>
    </row>
    <row r="1668" spans="1:13" x14ac:dyDescent="0.35">
      <c r="A1668" t="s">
        <v>76</v>
      </c>
      <c r="B1668" t="s">
        <v>125</v>
      </c>
      <c r="C1668">
        <v>2016</v>
      </c>
      <c r="D1668" t="s">
        <v>47</v>
      </c>
      <c r="E1668" t="s">
        <v>23</v>
      </c>
      <c r="F1668" t="s">
        <v>17</v>
      </c>
      <c r="G1668">
        <v>3.5</v>
      </c>
      <c r="H1668" t="s">
        <v>18</v>
      </c>
      <c r="I1668" t="s">
        <v>19</v>
      </c>
      <c r="J1668">
        <v>128644</v>
      </c>
      <c r="K1668" t="s">
        <v>20</v>
      </c>
      <c r="L1668">
        <v>118000</v>
      </c>
      <c r="M1668" t="b">
        <v>0</v>
      </c>
    </row>
    <row r="1669" spans="1:13" x14ac:dyDescent="0.35">
      <c r="A1669" t="s">
        <v>109</v>
      </c>
      <c r="B1669" t="s">
        <v>110</v>
      </c>
      <c r="C1669">
        <v>2017</v>
      </c>
      <c r="D1669" t="s">
        <v>47</v>
      </c>
      <c r="E1669" t="s">
        <v>29</v>
      </c>
      <c r="F1669" t="s">
        <v>30</v>
      </c>
      <c r="G1669">
        <v>5.7</v>
      </c>
      <c r="H1669" t="s">
        <v>18</v>
      </c>
      <c r="I1669" t="s">
        <v>19</v>
      </c>
      <c r="J1669">
        <v>141000</v>
      </c>
      <c r="K1669" t="s">
        <v>20</v>
      </c>
      <c r="L1669">
        <v>108000</v>
      </c>
      <c r="M1669" t="b">
        <v>0</v>
      </c>
    </row>
    <row r="1670" spans="1:13" x14ac:dyDescent="0.35">
      <c r="A1670" t="s">
        <v>39</v>
      </c>
      <c r="B1670" t="s">
        <v>46</v>
      </c>
      <c r="C1670">
        <v>2017</v>
      </c>
      <c r="D1670" t="s">
        <v>47</v>
      </c>
      <c r="E1670" t="s">
        <v>75</v>
      </c>
      <c r="F1670" t="s">
        <v>30</v>
      </c>
      <c r="G1670">
        <v>6.2</v>
      </c>
      <c r="H1670" t="s">
        <v>18</v>
      </c>
      <c r="I1670" t="s">
        <v>19</v>
      </c>
      <c r="J1670">
        <v>105920</v>
      </c>
      <c r="K1670" t="s">
        <v>20</v>
      </c>
      <c r="L1670">
        <v>149000</v>
      </c>
      <c r="M1670" t="b">
        <v>0</v>
      </c>
    </row>
    <row r="1671" spans="1:13" x14ac:dyDescent="0.35">
      <c r="A1671" t="s">
        <v>73</v>
      </c>
      <c r="B1671" t="s">
        <v>257</v>
      </c>
      <c r="C1671">
        <v>2019</v>
      </c>
      <c r="D1671" t="s">
        <v>44</v>
      </c>
      <c r="E1671" t="s">
        <v>33</v>
      </c>
      <c r="F1671" t="s">
        <v>26</v>
      </c>
      <c r="G1671">
        <v>2</v>
      </c>
      <c r="H1671" t="s">
        <v>18</v>
      </c>
      <c r="I1671" t="s">
        <v>19</v>
      </c>
      <c r="J1671">
        <v>40301</v>
      </c>
      <c r="K1671" t="s">
        <v>20</v>
      </c>
      <c r="L1671">
        <v>61500</v>
      </c>
      <c r="M1671" t="b">
        <v>0</v>
      </c>
    </row>
    <row r="1672" spans="1:13" x14ac:dyDescent="0.35">
      <c r="A1672" t="s">
        <v>31</v>
      </c>
      <c r="B1672" t="s">
        <v>57</v>
      </c>
      <c r="C1672">
        <v>2017</v>
      </c>
      <c r="D1672" t="s">
        <v>15</v>
      </c>
      <c r="E1672" t="s">
        <v>23</v>
      </c>
      <c r="F1672" t="s">
        <v>26</v>
      </c>
      <c r="G1672">
        <v>1.6</v>
      </c>
      <c r="H1672" t="s">
        <v>18</v>
      </c>
      <c r="I1672" t="s">
        <v>19</v>
      </c>
      <c r="J1672">
        <v>20258</v>
      </c>
      <c r="K1672" t="s">
        <v>20</v>
      </c>
      <c r="L1672">
        <v>61500</v>
      </c>
      <c r="M1672" t="b">
        <v>0</v>
      </c>
    </row>
    <row r="1673" spans="1:13" x14ac:dyDescent="0.35">
      <c r="A1673" t="s">
        <v>31</v>
      </c>
      <c r="B1673" t="s">
        <v>299</v>
      </c>
      <c r="C1673">
        <v>2021</v>
      </c>
      <c r="D1673" t="s">
        <v>15</v>
      </c>
      <c r="E1673" t="s">
        <v>29</v>
      </c>
      <c r="F1673" t="s">
        <v>26</v>
      </c>
      <c r="G1673">
        <v>1.8</v>
      </c>
      <c r="H1673" t="s">
        <v>18</v>
      </c>
      <c r="I1673" t="s">
        <v>19</v>
      </c>
      <c r="J1673">
        <v>6018</v>
      </c>
      <c r="K1673" t="s">
        <v>20</v>
      </c>
      <c r="L1673">
        <v>62000</v>
      </c>
      <c r="M1673" t="b">
        <v>0</v>
      </c>
    </row>
    <row r="1674" spans="1:13" x14ac:dyDescent="0.35">
      <c r="A1674" t="s">
        <v>27</v>
      </c>
      <c r="B1674" t="s">
        <v>89</v>
      </c>
      <c r="C1674">
        <v>2019</v>
      </c>
      <c r="D1674" t="s">
        <v>15</v>
      </c>
      <c r="E1674" t="s">
        <v>29</v>
      </c>
      <c r="F1674" t="s">
        <v>26</v>
      </c>
      <c r="G1674">
        <v>2.4</v>
      </c>
      <c r="H1674" t="s">
        <v>18</v>
      </c>
      <c r="I1674" t="s">
        <v>19</v>
      </c>
      <c r="J1674">
        <v>113057</v>
      </c>
      <c r="K1674" t="s">
        <v>20</v>
      </c>
      <c r="L1674">
        <v>62500</v>
      </c>
      <c r="M1674" t="b">
        <v>0</v>
      </c>
    </row>
    <row r="1675" spans="1:13" x14ac:dyDescent="0.35">
      <c r="A1675" t="s">
        <v>13</v>
      </c>
      <c r="B1675">
        <v>300</v>
      </c>
      <c r="C1675">
        <v>2017</v>
      </c>
      <c r="D1675" t="s">
        <v>47</v>
      </c>
      <c r="E1675" t="s">
        <v>23</v>
      </c>
      <c r="F1675" t="s">
        <v>30</v>
      </c>
      <c r="G1675">
        <v>3.6</v>
      </c>
      <c r="H1675" t="s">
        <v>18</v>
      </c>
      <c r="I1675" t="s">
        <v>19</v>
      </c>
      <c r="J1675">
        <v>108828</v>
      </c>
      <c r="K1675" t="s">
        <v>20</v>
      </c>
      <c r="L1675">
        <v>94000</v>
      </c>
      <c r="M1675" t="b">
        <v>0</v>
      </c>
    </row>
    <row r="1676" spans="1:13" x14ac:dyDescent="0.35">
      <c r="A1676" t="s">
        <v>39</v>
      </c>
      <c r="B1676" t="s">
        <v>133</v>
      </c>
      <c r="C1676">
        <v>2016</v>
      </c>
      <c r="D1676" t="s">
        <v>47</v>
      </c>
      <c r="E1676" t="s">
        <v>102</v>
      </c>
      <c r="F1676" t="s">
        <v>17</v>
      </c>
      <c r="G1676">
        <v>3.6</v>
      </c>
      <c r="H1676" t="s">
        <v>18</v>
      </c>
      <c r="I1676" t="s">
        <v>19</v>
      </c>
      <c r="J1676">
        <v>118993</v>
      </c>
      <c r="K1676" t="s">
        <v>20</v>
      </c>
      <c r="L1676">
        <v>107000</v>
      </c>
      <c r="M1676" t="b">
        <v>0</v>
      </c>
    </row>
    <row r="1677" spans="1:13" x14ac:dyDescent="0.35">
      <c r="A1677" t="s">
        <v>48</v>
      </c>
      <c r="B1677" t="s">
        <v>149</v>
      </c>
      <c r="C1677">
        <v>2015</v>
      </c>
      <c r="D1677" t="s">
        <v>47</v>
      </c>
      <c r="E1677" t="s">
        <v>23</v>
      </c>
      <c r="F1677" t="s">
        <v>17</v>
      </c>
      <c r="G1677">
        <v>2</v>
      </c>
      <c r="H1677" t="s">
        <v>18</v>
      </c>
      <c r="I1677" t="s">
        <v>19</v>
      </c>
      <c r="J1677">
        <v>51201</v>
      </c>
      <c r="K1677" t="s">
        <v>20</v>
      </c>
      <c r="L1677">
        <v>119000</v>
      </c>
      <c r="M1677" t="b">
        <v>0</v>
      </c>
    </row>
    <row r="1678" spans="1:13" x14ac:dyDescent="0.35">
      <c r="A1678" t="s">
        <v>48</v>
      </c>
      <c r="B1678" t="s">
        <v>149</v>
      </c>
      <c r="C1678">
        <v>2017</v>
      </c>
      <c r="D1678" t="s">
        <v>47</v>
      </c>
      <c r="E1678" t="s">
        <v>29</v>
      </c>
      <c r="F1678" t="s">
        <v>17</v>
      </c>
      <c r="G1678">
        <v>2</v>
      </c>
      <c r="H1678" t="s">
        <v>18</v>
      </c>
      <c r="I1678" t="s">
        <v>19</v>
      </c>
      <c r="J1678">
        <v>62000</v>
      </c>
      <c r="K1678" t="s">
        <v>20</v>
      </c>
      <c r="L1678">
        <v>186000</v>
      </c>
      <c r="M1678" t="b">
        <v>0</v>
      </c>
    </row>
    <row r="1679" spans="1:13" x14ac:dyDescent="0.35">
      <c r="A1679" t="s">
        <v>62</v>
      </c>
      <c r="B1679" t="s">
        <v>63</v>
      </c>
      <c r="C1679">
        <v>2016</v>
      </c>
      <c r="D1679" t="s">
        <v>47</v>
      </c>
      <c r="E1679" t="s">
        <v>23</v>
      </c>
      <c r="F1679" t="s">
        <v>17</v>
      </c>
      <c r="G1679">
        <v>5</v>
      </c>
      <c r="H1679" t="s">
        <v>18</v>
      </c>
      <c r="I1679" t="s">
        <v>19</v>
      </c>
      <c r="J1679">
        <v>101839</v>
      </c>
      <c r="K1679" t="s">
        <v>20</v>
      </c>
      <c r="L1679">
        <v>220000</v>
      </c>
      <c r="M1679" t="b">
        <v>0</v>
      </c>
    </row>
    <row r="1680" spans="1:13" x14ac:dyDescent="0.35">
      <c r="A1680" t="s">
        <v>48</v>
      </c>
      <c r="B1680" t="s">
        <v>50</v>
      </c>
      <c r="C1680">
        <v>2017</v>
      </c>
      <c r="D1680" t="s">
        <v>47</v>
      </c>
      <c r="E1680" t="s">
        <v>29</v>
      </c>
      <c r="F1680" t="s">
        <v>17</v>
      </c>
      <c r="G1680">
        <v>3.4</v>
      </c>
      <c r="H1680" t="s">
        <v>18</v>
      </c>
      <c r="I1680" t="s">
        <v>19</v>
      </c>
      <c r="J1680">
        <v>72000</v>
      </c>
      <c r="K1680" t="s">
        <v>20</v>
      </c>
      <c r="L1680">
        <v>178000</v>
      </c>
      <c r="M1680" t="b">
        <v>0</v>
      </c>
    </row>
    <row r="1681" spans="1:13" x14ac:dyDescent="0.35">
      <c r="A1681" t="s">
        <v>76</v>
      </c>
      <c r="B1681" t="s">
        <v>125</v>
      </c>
      <c r="C1681">
        <v>2013</v>
      </c>
      <c r="D1681" t="s">
        <v>47</v>
      </c>
      <c r="E1681" t="s">
        <v>23</v>
      </c>
      <c r="F1681" t="s">
        <v>17</v>
      </c>
      <c r="G1681">
        <v>3.5</v>
      </c>
      <c r="H1681" t="s">
        <v>18</v>
      </c>
      <c r="I1681" t="s">
        <v>19</v>
      </c>
      <c r="J1681">
        <v>111251</v>
      </c>
      <c r="K1681" t="s">
        <v>20</v>
      </c>
      <c r="L1681">
        <v>74000</v>
      </c>
      <c r="M1681" t="b">
        <v>0</v>
      </c>
    </row>
    <row r="1682" spans="1:13" x14ac:dyDescent="0.35">
      <c r="A1682" t="s">
        <v>34</v>
      </c>
      <c r="B1682" t="s">
        <v>145</v>
      </c>
      <c r="C1682">
        <v>2013</v>
      </c>
      <c r="D1682" t="s">
        <v>15</v>
      </c>
      <c r="E1682" t="s">
        <v>25</v>
      </c>
      <c r="F1682" t="s">
        <v>26</v>
      </c>
      <c r="G1682">
        <v>2.7</v>
      </c>
      <c r="H1682" t="s">
        <v>18</v>
      </c>
      <c r="I1682" t="s">
        <v>19</v>
      </c>
      <c r="J1682">
        <v>286000</v>
      </c>
      <c r="K1682" t="s">
        <v>54</v>
      </c>
      <c r="L1682">
        <v>38000</v>
      </c>
      <c r="M1682" t="b">
        <v>0</v>
      </c>
    </row>
    <row r="1683" spans="1:13" x14ac:dyDescent="0.35">
      <c r="A1683" t="s">
        <v>34</v>
      </c>
      <c r="B1683" t="s">
        <v>123</v>
      </c>
      <c r="C1683">
        <v>2014</v>
      </c>
      <c r="D1683" t="s">
        <v>15</v>
      </c>
      <c r="E1683" t="s">
        <v>23</v>
      </c>
      <c r="F1683" t="s">
        <v>17</v>
      </c>
      <c r="G1683">
        <v>2.7</v>
      </c>
      <c r="H1683" t="s">
        <v>18</v>
      </c>
      <c r="I1683" t="s">
        <v>68</v>
      </c>
      <c r="J1683">
        <v>299</v>
      </c>
      <c r="K1683" t="s">
        <v>254</v>
      </c>
      <c r="L1683">
        <v>0</v>
      </c>
      <c r="M1683" t="b">
        <v>1</v>
      </c>
    </row>
    <row r="1684" spans="1:13" x14ac:dyDescent="0.35">
      <c r="A1684" t="s">
        <v>76</v>
      </c>
      <c r="B1684" t="s">
        <v>256</v>
      </c>
      <c r="C1684">
        <v>2018</v>
      </c>
      <c r="D1684" t="s">
        <v>47</v>
      </c>
      <c r="E1684" t="s">
        <v>33</v>
      </c>
      <c r="F1684" t="s">
        <v>17</v>
      </c>
      <c r="G1684">
        <v>2.2999999999999998</v>
      </c>
      <c r="H1684" t="s">
        <v>18</v>
      </c>
      <c r="I1684" t="s">
        <v>19</v>
      </c>
      <c r="J1684">
        <v>79000</v>
      </c>
      <c r="K1684" t="s">
        <v>45</v>
      </c>
      <c r="L1684">
        <v>122000</v>
      </c>
      <c r="M1684" t="b">
        <v>0</v>
      </c>
    </row>
    <row r="1685" spans="1:13" x14ac:dyDescent="0.35">
      <c r="A1685" t="s">
        <v>39</v>
      </c>
      <c r="B1685" t="s">
        <v>46</v>
      </c>
      <c r="C1685">
        <v>2016</v>
      </c>
      <c r="D1685" t="s">
        <v>47</v>
      </c>
      <c r="E1685" t="s">
        <v>23</v>
      </c>
      <c r="F1685" t="s">
        <v>17</v>
      </c>
      <c r="G1685">
        <v>5.3</v>
      </c>
      <c r="H1685" t="s">
        <v>18</v>
      </c>
      <c r="I1685" t="s">
        <v>19</v>
      </c>
      <c r="J1685">
        <v>149000</v>
      </c>
      <c r="K1685" t="s">
        <v>45</v>
      </c>
      <c r="L1685">
        <v>149000</v>
      </c>
      <c r="M1685" t="b">
        <v>0</v>
      </c>
    </row>
    <row r="1686" spans="1:13" x14ac:dyDescent="0.35">
      <c r="A1686" t="s">
        <v>109</v>
      </c>
      <c r="B1686" t="s">
        <v>227</v>
      </c>
      <c r="C1686">
        <v>2011</v>
      </c>
      <c r="D1686" t="s">
        <v>15</v>
      </c>
      <c r="E1686" t="s">
        <v>29</v>
      </c>
      <c r="F1686" t="s">
        <v>17</v>
      </c>
      <c r="G1686">
        <v>5.7</v>
      </c>
      <c r="H1686" t="s">
        <v>18</v>
      </c>
      <c r="I1686" t="s">
        <v>19</v>
      </c>
      <c r="J1686">
        <v>199000</v>
      </c>
      <c r="K1686" t="s">
        <v>20</v>
      </c>
      <c r="L1686">
        <v>40000</v>
      </c>
      <c r="M1686" t="b">
        <v>0</v>
      </c>
    </row>
    <row r="1687" spans="1:13" x14ac:dyDescent="0.35">
      <c r="A1687" t="s">
        <v>34</v>
      </c>
      <c r="B1687" t="s">
        <v>162</v>
      </c>
      <c r="C1687">
        <v>2014</v>
      </c>
      <c r="D1687" t="s">
        <v>44</v>
      </c>
      <c r="E1687" t="s">
        <v>78</v>
      </c>
      <c r="F1687" t="s">
        <v>17</v>
      </c>
      <c r="G1687">
        <v>4</v>
      </c>
      <c r="H1687" t="s">
        <v>18</v>
      </c>
      <c r="I1687" t="s">
        <v>68</v>
      </c>
      <c r="J1687">
        <v>300000</v>
      </c>
      <c r="K1687" t="s">
        <v>81</v>
      </c>
      <c r="L1687">
        <v>0</v>
      </c>
      <c r="M1687" t="b">
        <v>1</v>
      </c>
    </row>
    <row r="1688" spans="1:13" x14ac:dyDescent="0.35">
      <c r="A1688" t="s">
        <v>39</v>
      </c>
      <c r="B1688" t="s">
        <v>133</v>
      </c>
      <c r="C1688">
        <v>2018</v>
      </c>
      <c r="D1688" t="s">
        <v>47</v>
      </c>
      <c r="E1688" t="s">
        <v>16</v>
      </c>
      <c r="F1688" t="s">
        <v>17</v>
      </c>
      <c r="G1688">
        <v>3.6</v>
      </c>
      <c r="H1688" t="s">
        <v>18</v>
      </c>
      <c r="I1688" t="s">
        <v>19</v>
      </c>
      <c r="J1688">
        <v>118000</v>
      </c>
      <c r="K1688" t="s">
        <v>45</v>
      </c>
      <c r="L1688">
        <v>119000</v>
      </c>
      <c r="M1688" t="b">
        <v>0</v>
      </c>
    </row>
    <row r="1689" spans="1:13" x14ac:dyDescent="0.35">
      <c r="A1689" t="s">
        <v>34</v>
      </c>
      <c r="B1689" t="s">
        <v>123</v>
      </c>
      <c r="C1689">
        <v>1995</v>
      </c>
      <c r="D1689" t="s">
        <v>15</v>
      </c>
      <c r="E1689" t="s">
        <v>23</v>
      </c>
      <c r="F1689" t="s">
        <v>17</v>
      </c>
      <c r="G1689">
        <v>2.4</v>
      </c>
      <c r="H1689" t="s">
        <v>18</v>
      </c>
      <c r="I1689" t="s">
        <v>68</v>
      </c>
      <c r="J1689">
        <v>200000</v>
      </c>
      <c r="K1689" t="s">
        <v>138</v>
      </c>
      <c r="L1689">
        <v>0</v>
      </c>
      <c r="M1689" t="b">
        <v>1</v>
      </c>
    </row>
    <row r="1690" spans="1:13" x14ac:dyDescent="0.35">
      <c r="A1690" t="s">
        <v>39</v>
      </c>
      <c r="B1690" t="s">
        <v>217</v>
      </c>
      <c r="C1690">
        <v>2013</v>
      </c>
      <c r="D1690" t="s">
        <v>15</v>
      </c>
      <c r="E1690" t="s">
        <v>23</v>
      </c>
      <c r="F1690" t="s">
        <v>26</v>
      </c>
      <c r="G1690">
        <v>1.8</v>
      </c>
      <c r="H1690" t="s">
        <v>18</v>
      </c>
      <c r="I1690" t="s">
        <v>19</v>
      </c>
      <c r="J1690">
        <v>120000</v>
      </c>
      <c r="K1690" t="s">
        <v>64</v>
      </c>
      <c r="L1690">
        <v>18000</v>
      </c>
      <c r="M1690" t="b">
        <v>0</v>
      </c>
    </row>
    <row r="1691" spans="1:13" x14ac:dyDescent="0.35">
      <c r="A1691" t="s">
        <v>34</v>
      </c>
      <c r="B1691" t="s">
        <v>123</v>
      </c>
      <c r="C1691">
        <v>2015</v>
      </c>
      <c r="D1691" t="s">
        <v>15</v>
      </c>
      <c r="E1691" t="s">
        <v>23</v>
      </c>
      <c r="F1691" t="s">
        <v>17</v>
      </c>
      <c r="G1691">
        <v>2.7</v>
      </c>
      <c r="H1691" t="s">
        <v>18</v>
      </c>
      <c r="I1691" t="s">
        <v>68</v>
      </c>
      <c r="J1691">
        <v>234000</v>
      </c>
      <c r="K1691" t="s">
        <v>70</v>
      </c>
      <c r="L1691">
        <v>56000</v>
      </c>
      <c r="M1691" t="b">
        <v>0</v>
      </c>
    </row>
    <row r="1692" spans="1:13" x14ac:dyDescent="0.35">
      <c r="A1692" t="s">
        <v>39</v>
      </c>
      <c r="B1692" t="s">
        <v>46</v>
      </c>
      <c r="C1692">
        <v>2008</v>
      </c>
      <c r="D1692" t="s">
        <v>15</v>
      </c>
      <c r="E1692" t="s">
        <v>102</v>
      </c>
      <c r="F1692" t="s">
        <v>30</v>
      </c>
      <c r="G1692">
        <v>5.3</v>
      </c>
      <c r="H1692" t="s">
        <v>18</v>
      </c>
      <c r="I1692" t="s">
        <v>19</v>
      </c>
      <c r="J1692">
        <v>174000</v>
      </c>
      <c r="K1692" t="s">
        <v>45</v>
      </c>
      <c r="L1692">
        <v>0</v>
      </c>
      <c r="M1692" t="b">
        <v>1</v>
      </c>
    </row>
    <row r="1693" spans="1:13" x14ac:dyDescent="0.35">
      <c r="A1693" t="s">
        <v>76</v>
      </c>
      <c r="B1693" t="s">
        <v>240</v>
      </c>
      <c r="C1693">
        <v>2001</v>
      </c>
      <c r="D1693" t="s">
        <v>15</v>
      </c>
      <c r="E1693" t="s">
        <v>196</v>
      </c>
      <c r="F1693" t="s">
        <v>17</v>
      </c>
      <c r="G1693">
        <v>4.5999999999999996</v>
      </c>
      <c r="H1693" t="s">
        <v>18</v>
      </c>
      <c r="I1693" t="s">
        <v>19</v>
      </c>
      <c r="J1693">
        <v>399249</v>
      </c>
      <c r="K1693" t="s">
        <v>20</v>
      </c>
      <c r="L1693">
        <v>3000</v>
      </c>
      <c r="M1693" t="b">
        <v>0</v>
      </c>
    </row>
    <row r="1694" spans="1:13" x14ac:dyDescent="0.35">
      <c r="A1694" t="s">
        <v>36</v>
      </c>
      <c r="B1694" t="s">
        <v>37</v>
      </c>
      <c r="C1694">
        <v>2014</v>
      </c>
      <c r="D1694" t="s">
        <v>15</v>
      </c>
      <c r="E1694" t="s">
        <v>38</v>
      </c>
      <c r="F1694" t="s">
        <v>30</v>
      </c>
      <c r="G1694">
        <v>5.3</v>
      </c>
      <c r="H1694" t="s">
        <v>18</v>
      </c>
      <c r="I1694" t="s">
        <v>19</v>
      </c>
      <c r="J1694">
        <v>235000</v>
      </c>
      <c r="K1694" t="s">
        <v>45</v>
      </c>
      <c r="L1694">
        <v>72000</v>
      </c>
      <c r="M1694" t="b">
        <v>0</v>
      </c>
    </row>
    <row r="1695" spans="1:13" x14ac:dyDescent="0.35">
      <c r="A1695" t="s">
        <v>174</v>
      </c>
      <c r="B1695" t="s">
        <v>208</v>
      </c>
      <c r="C1695">
        <v>2014</v>
      </c>
      <c r="D1695" t="s">
        <v>15</v>
      </c>
      <c r="E1695" t="s">
        <v>33</v>
      </c>
      <c r="F1695" t="s">
        <v>17</v>
      </c>
      <c r="G1695">
        <v>8</v>
      </c>
      <c r="H1695" t="s">
        <v>18</v>
      </c>
      <c r="I1695" t="s">
        <v>19</v>
      </c>
      <c r="J1695">
        <v>222000</v>
      </c>
      <c r="K1695" t="s">
        <v>20</v>
      </c>
      <c r="L1695">
        <v>0</v>
      </c>
      <c r="M1695" t="b">
        <v>1</v>
      </c>
    </row>
    <row r="1696" spans="1:13" x14ac:dyDescent="0.35">
      <c r="A1696" t="s">
        <v>34</v>
      </c>
      <c r="B1696" t="s">
        <v>72</v>
      </c>
      <c r="C1696">
        <v>2017</v>
      </c>
      <c r="D1696" t="s">
        <v>15</v>
      </c>
      <c r="E1696" t="s">
        <v>23</v>
      </c>
      <c r="F1696" t="s">
        <v>30</v>
      </c>
      <c r="G1696">
        <v>2.5</v>
      </c>
      <c r="H1696" t="s">
        <v>18</v>
      </c>
      <c r="I1696" t="s">
        <v>19</v>
      </c>
      <c r="J1696">
        <v>162000</v>
      </c>
      <c r="K1696" t="s">
        <v>42</v>
      </c>
      <c r="L1696">
        <v>60000</v>
      </c>
      <c r="M1696" t="b">
        <v>0</v>
      </c>
    </row>
    <row r="1697" spans="1:13" x14ac:dyDescent="0.35">
      <c r="A1697" t="s">
        <v>48</v>
      </c>
      <c r="B1697" t="s">
        <v>49</v>
      </c>
      <c r="C1697">
        <v>2020</v>
      </c>
      <c r="D1697" t="s">
        <v>47</v>
      </c>
      <c r="E1697" t="s">
        <v>23</v>
      </c>
      <c r="F1697" t="s">
        <v>26</v>
      </c>
      <c r="G1697">
        <v>2</v>
      </c>
      <c r="H1697" t="s">
        <v>18</v>
      </c>
      <c r="I1697" t="s">
        <v>19</v>
      </c>
      <c r="J1697">
        <v>10000</v>
      </c>
      <c r="K1697" t="s">
        <v>20</v>
      </c>
      <c r="L1697">
        <v>195000</v>
      </c>
      <c r="M1697" t="b">
        <v>0</v>
      </c>
    </row>
    <row r="1698" spans="1:13" x14ac:dyDescent="0.35">
      <c r="A1698" t="s">
        <v>27</v>
      </c>
      <c r="B1698" t="s">
        <v>89</v>
      </c>
      <c r="C1698">
        <v>2012</v>
      </c>
      <c r="D1698" t="s">
        <v>15</v>
      </c>
      <c r="E1698" t="s">
        <v>23</v>
      </c>
      <c r="F1698" t="s">
        <v>17</v>
      </c>
      <c r="G1698">
        <v>2.4</v>
      </c>
      <c r="H1698" t="s">
        <v>18</v>
      </c>
      <c r="I1698" t="s">
        <v>19</v>
      </c>
      <c r="J1698">
        <v>330000</v>
      </c>
      <c r="K1698" t="s">
        <v>64</v>
      </c>
      <c r="L1698">
        <v>0</v>
      </c>
      <c r="M1698" t="b">
        <v>1</v>
      </c>
    </row>
    <row r="1699" spans="1:13" x14ac:dyDescent="0.35">
      <c r="A1699" t="s">
        <v>13</v>
      </c>
      <c r="B1699" t="s">
        <v>14</v>
      </c>
      <c r="C1699">
        <v>2016</v>
      </c>
      <c r="D1699" t="s">
        <v>47</v>
      </c>
      <c r="E1699" t="s">
        <v>23</v>
      </c>
      <c r="F1699" t="s">
        <v>17</v>
      </c>
      <c r="G1699">
        <v>3.5</v>
      </c>
      <c r="H1699" t="s">
        <v>18</v>
      </c>
      <c r="I1699" t="s">
        <v>19</v>
      </c>
      <c r="J1699">
        <v>83000</v>
      </c>
      <c r="K1699" t="s">
        <v>45</v>
      </c>
      <c r="L1699">
        <v>86000</v>
      </c>
      <c r="M1699" t="b">
        <v>0</v>
      </c>
    </row>
    <row r="1700" spans="1:13" x14ac:dyDescent="0.35">
      <c r="A1700" t="s">
        <v>34</v>
      </c>
      <c r="B1700" t="s">
        <v>123</v>
      </c>
      <c r="C1700">
        <v>2016</v>
      </c>
      <c r="D1700" t="s">
        <v>15</v>
      </c>
      <c r="E1700" t="s">
        <v>23</v>
      </c>
      <c r="F1700" t="s">
        <v>30</v>
      </c>
      <c r="G1700">
        <v>2.7</v>
      </c>
      <c r="H1700" t="s">
        <v>18</v>
      </c>
      <c r="I1700" t="s">
        <v>68</v>
      </c>
      <c r="J1700">
        <v>156495</v>
      </c>
      <c r="K1700" t="s">
        <v>20</v>
      </c>
      <c r="L1700">
        <v>62500</v>
      </c>
      <c r="M1700" t="b">
        <v>0</v>
      </c>
    </row>
    <row r="1701" spans="1:13" x14ac:dyDescent="0.35">
      <c r="A1701" t="s">
        <v>34</v>
      </c>
      <c r="B1701" t="s">
        <v>145</v>
      </c>
      <c r="C1701">
        <v>2017</v>
      </c>
      <c r="D1701" t="s">
        <v>15</v>
      </c>
      <c r="E1701" t="s">
        <v>23</v>
      </c>
      <c r="F1701" t="s">
        <v>26</v>
      </c>
      <c r="G1701">
        <v>2.7</v>
      </c>
      <c r="H1701" t="s">
        <v>18</v>
      </c>
      <c r="I1701" t="s">
        <v>19</v>
      </c>
      <c r="J1701">
        <v>203312</v>
      </c>
      <c r="K1701" t="s">
        <v>20</v>
      </c>
      <c r="L1701">
        <v>62500</v>
      </c>
      <c r="M1701" t="b">
        <v>0</v>
      </c>
    </row>
    <row r="1702" spans="1:13" x14ac:dyDescent="0.35">
      <c r="A1702" t="s">
        <v>82</v>
      </c>
      <c r="B1702" t="s">
        <v>164</v>
      </c>
      <c r="C1702">
        <v>2018</v>
      </c>
      <c r="D1702" t="s">
        <v>15</v>
      </c>
      <c r="E1702" t="s">
        <v>65</v>
      </c>
      <c r="F1702" t="s">
        <v>26</v>
      </c>
      <c r="G1702">
        <v>2.4</v>
      </c>
      <c r="H1702" t="s">
        <v>18</v>
      </c>
      <c r="I1702" t="s">
        <v>19</v>
      </c>
      <c r="J1702">
        <v>57073</v>
      </c>
      <c r="K1702" t="s">
        <v>20</v>
      </c>
      <c r="L1702">
        <v>63500</v>
      </c>
      <c r="M1702" t="b">
        <v>0</v>
      </c>
    </row>
    <row r="1703" spans="1:13" x14ac:dyDescent="0.35">
      <c r="A1703" t="s">
        <v>21</v>
      </c>
      <c r="B1703" t="s">
        <v>130</v>
      </c>
      <c r="C1703">
        <v>2016</v>
      </c>
      <c r="D1703" t="s">
        <v>15</v>
      </c>
      <c r="E1703" t="s">
        <v>102</v>
      </c>
      <c r="F1703" t="s">
        <v>30</v>
      </c>
      <c r="G1703">
        <v>3.5</v>
      </c>
      <c r="H1703" t="s">
        <v>18</v>
      </c>
      <c r="I1703" t="s">
        <v>19</v>
      </c>
      <c r="J1703">
        <v>100943</v>
      </c>
      <c r="K1703" t="s">
        <v>20</v>
      </c>
      <c r="L1703">
        <v>63500</v>
      </c>
      <c r="M1703" t="b">
        <v>0</v>
      </c>
    </row>
    <row r="1704" spans="1:13" x14ac:dyDescent="0.35">
      <c r="A1704" t="s">
        <v>27</v>
      </c>
      <c r="B1704" t="s">
        <v>88</v>
      </c>
      <c r="C1704">
        <v>2019</v>
      </c>
      <c r="D1704" t="s">
        <v>15</v>
      </c>
      <c r="E1704" t="s">
        <v>23</v>
      </c>
      <c r="F1704" t="s">
        <v>30</v>
      </c>
      <c r="G1704">
        <v>1.4</v>
      </c>
      <c r="H1704" t="s">
        <v>18</v>
      </c>
      <c r="I1704" t="s">
        <v>19</v>
      </c>
      <c r="J1704">
        <v>170000</v>
      </c>
      <c r="K1704" t="s">
        <v>254</v>
      </c>
      <c r="L1704">
        <v>0</v>
      </c>
      <c r="M1704" t="b">
        <v>1</v>
      </c>
    </row>
    <row r="1705" spans="1:13" x14ac:dyDescent="0.35">
      <c r="A1705" t="s">
        <v>13</v>
      </c>
      <c r="B1705" t="s">
        <v>320</v>
      </c>
      <c r="C1705">
        <v>2018</v>
      </c>
      <c r="D1705" t="s">
        <v>47</v>
      </c>
      <c r="E1705" t="s">
        <v>25</v>
      </c>
      <c r="F1705" t="s">
        <v>17</v>
      </c>
      <c r="G1705">
        <v>3.5</v>
      </c>
      <c r="H1705" t="s">
        <v>18</v>
      </c>
      <c r="I1705" t="s">
        <v>19</v>
      </c>
      <c r="J1705">
        <v>105000</v>
      </c>
      <c r="K1705" t="s">
        <v>45</v>
      </c>
      <c r="L1705">
        <v>112000</v>
      </c>
      <c r="M1705" t="b">
        <v>0</v>
      </c>
    </row>
    <row r="1706" spans="1:13" x14ac:dyDescent="0.35">
      <c r="A1706" t="s">
        <v>27</v>
      </c>
      <c r="B1706" t="s">
        <v>88</v>
      </c>
      <c r="C1706">
        <v>2009</v>
      </c>
      <c r="D1706" t="s">
        <v>15</v>
      </c>
      <c r="E1706" t="s">
        <v>16</v>
      </c>
      <c r="F1706" t="s">
        <v>26</v>
      </c>
      <c r="G1706">
        <v>2.5</v>
      </c>
      <c r="H1706" t="s">
        <v>18</v>
      </c>
      <c r="I1706" t="s">
        <v>68</v>
      </c>
      <c r="J1706">
        <v>280000</v>
      </c>
      <c r="K1706" t="s">
        <v>59</v>
      </c>
      <c r="L1706">
        <v>0</v>
      </c>
      <c r="M1706" t="b">
        <v>1</v>
      </c>
    </row>
    <row r="1707" spans="1:13" x14ac:dyDescent="0.35">
      <c r="A1707" t="s">
        <v>34</v>
      </c>
      <c r="B1707" t="s">
        <v>35</v>
      </c>
      <c r="C1707">
        <v>2018</v>
      </c>
      <c r="D1707" t="s">
        <v>303</v>
      </c>
      <c r="E1707" t="s">
        <v>23</v>
      </c>
      <c r="F1707" t="s">
        <v>17</v>
      </c>
      <c r="G1707">
        <v>5.7</v>
      </c>
      <c r="H1707" t="s">
        <v>18</v>
      </c>
      <c r="I1707" t="s">
        <v>19</v>
      </c>
      <c r="J1707">
        <v>59000</v>
      </c>
      <c r="K1707" t="s">
        <v>20</v>
      </c>
      <c r="L1707">
        <v>275000</v>
      </c>
      <c r="M1707" t="b">
        <v>0</v>
      </c>
    </row>
    <row r="1708" spans="1:13" x14ac:dyDescent="0.35">
      <c r="A1708" t="s">
        <v>21</v>
      </c>
      <c r="B1708" t="s">
        <v>237</v>
      </c>
      <c r="C1708">
        <v>2014</v>
      </c>
      <c r="D1708" t="s">
        <v>15</v>
      </c>
      <c r="E1708" t="s">
        <v>94</v>
      </c>
      <c r="F1708" t="s">
        <v>30</v>
      </c>
      <c r="G1708">
        <v>3.5</v>
      </c>
      <c r="H1708" t="s">
        <v>18</v>
      </c>
      <c r="I1708" t="s">
        <v>19</v>
      </c>
      <c r="J1708">
        <v>285500</v>
      </c>
      <c r="K1708" t="s">
        <v>42</v>
      </c>
      <c r="L1708">
        <v>0</v>
      </c>
      <c r="M1708" t="b">
        <v>1</v>
      </c>
    </row>
    <row r="1709" spans="1:13" x14ac:dyDescent="0.35">
      <c r="A1709" t="s">
        <v>34</v>
      </c>
      <c r="B1709" t="s">
        <v>72</v>
      </c>
      <c r="C1709">
        <v>2019</v>
      </c>
      <c r="D1709" t="s">
        <v>15</v>
      </c>
      <c r="E1709" t="s">
        <v>75</v>
      </c>
      <c r="F1709" t="s">
        <v>26</v>
      </c>
      <c r="G1709">
        <v>2.5</v>
      </c>
      <c r="H1709" t="s">
        <v>18</v>
      </c>
      <c r="I1709" t="s">
        <v>19</v>
      </c>
      <c r="J1709">
        <v>35000</v>
      </c>
      <c r="K1709" t="s">
        <v>59</v>
      </c>
      <c r="L1709">
        <v>0</v>
      </c>
      <c r="M1709" t="b">
        <v>1</v>
      </c>
    </row>
    <row r="1710" spans="1:13" x14ac:dyDescent="0.35">
      <c r="A1710" t="s">
        <v>60</v>
      </c>
      <c r="B1710" t="s">
        <v>80</v>
      </c>
      <c r="C1710">
        <v>2021</v>
      </c>
      <c r="D1710" t="s">
        <v>15</v>
      </c>
      <c r="E1710" t="s">
        <v>29</v>
      </c>
      <c r="F1710" t="s">
        <v>30</v>
      </c>
      <c r="G1710">
        <v>2.5</v>
      </c>
      <c r="H1710" t="s">
        <v>18</v>
      </c>
      <c r="I1710" t="s">
        <v>19</v>
      </c>
      <c r="J1710">
        <v>3000</v>
      </c>
      <c r="K1710" t="s">
        <v>64</v>
      </c>
      <c r="L1710">
        <v>177000</v>
      </c>
      <c r="M1710" t="b">
        <v>0</v>
      </c>
    </row>
    <row r="1711" spans="1:13" x14ac:dyDescent="0.35">
      <c r="A1711" t="s">
        <v>219</v>
      </c>
      <c r="B1711" t="s">
        <v>220</v>
      </c>
      <c r="C1711">
        <v>2015</v>
      </c>
      <c r="D1711" t="s">
        <v>15</v>
      </c>
      <c r="E1711" t="s">
        <v>94</v>
      </c>
      <c r="F1711" t="s">
        <v>30</v>
      </c>
      <c r="G1711">
        <v>4</v>
      </c>
      <c r="H1711" t="s">
        <v>18</v>
      </c>
      <c r="I1711" t="s">
        <v>19</v>
      </c>
      <c r="J1711">
        <v>183000</v>
      </c>
      <c r="K1711" t="s">
        <v>59</v>
      </c>
      <c r="L1711">
        <v>69000</v>
      </c>
      <c r="M1711" t="b">
        <v>0</v>
      </c>
    </row>
    <row r="1712" spans="1:13" x14ac:dyDescent="0.35">
      <c r="A1712" t="s">
        <v>36</v>
      </c>
      <c r="B1712" t="s">
        <v>37</v>
      </c>
      <c r="C1712">
        <v>2019</v>
      </c>
      <c r="D1712" t="s">
        <v>15</v>
      </c>
      <c r="E1712" t="s">
        <v>65</v>
      </c>
      <c r="F1712" t="s">
        <v>30</v>
      </c>
      <c r="G1712">
        <v>5.3</v>
      </c>
      <c r="H1712" t="s">
        <v>18</v>
      </c>
      <c r="I1712" t="s">
        <v>19</v>
      </c>
      <c r="J1712">
        <v>60000</v>
      </c>
      <c r="K1712" t="s">
        <v>64</v>
      </c>
      <c r="L1712">
        <v>175000</v>
      </c>
      <c r="M1712" t="b">
        <v>0</v>
      </c>
    </row>
    <row r="1713" spans="1:13" x14ac:dyDescent="0.35">
      <c r="A1713" t="s">
        <v>34</v>
      </c>
      <c r="B1713" t="s">
        <v>43</v>
      </c>
      <c r="C1713">
        <v>2020</v>
      </c>
      <c r="D1713" t="s">
        <v>15</v>
      </c>
      <c r="E1713" t="s">
        <v>38</v>
      </c>
      <c r="F1713" t="s">
        <v>17</v>
      </c>
      <c r="G1713">
        <v>2.5</v>
      </c>
      <c r="H1713" t="s">
        <v>18</v>
      </c>
      <c r="I1713" t="s">
        <v>19</v>
      </c>
      <c r="J1713">
        <v>1700</v>
      </c>
      <c r="K1713" t="s">
        <v>64</v>
      </c>
      <c r="L1713">
        <v>115000</v>
      </c>
      <c r="M1713" t="b">
        <v>0</v>
      </c>
    </row>
    <row r="1714" spans="1:13" x14ac:dyDescent="0.35">
      <c r="A1714" t="s">
        <v>48</v>
      </c>
      <c r="B1714" t="s">
        <v>149</v>
      </c>
      <c r="C1714">
        <v>2019</v>
      </c>
      <c r="D1714" t="s">
        <v>44</v>
      </c>
      <c r="E1714" t="s">
        <v>16</v>
      </c>
      <c r="F1714" t="s">
        <v>17</v>
      </c>
      <c r="G1714">
        <v>2</v>
      </c>
      <c r="H1714" t="s">
        <v>18</v>
      </c>
      <c r="I1714" t="s">
        <v>19</v>
      </c>
      <c r="J1714">
        <v>15000</v>
      </c>
      <c r="K1714" t="s">
        <v>64</v>
      </c>
      <c r="L1714">
        <v>175000</v>
      </c>
      <c r="M1714" t="b">
        <v>0</v>
      </c>
    </row>
    <row r="1715" spans="1:13" x14ac:dyDescent="0.35">
      <c r="A1715" t="s">
        <v>39</v>
      </c>
      <c r="B1715" t="s">
        <v>217</v>
      </c>
      <c r="C1715">
        <v>2013</v>
      </c>
      <c r="D1715" t="s">
        <v>15</v>
      </c>
      <c r="E1715" t="s">
        <v>23</v>
      </c>
      <c r="F1715" t="s">
        <v>26</v>
      </c>
      <c r="G1715">
        <v>1.8</v>
      </c>
      <c r="H1715" t="s">
        <v>18</v>
      </c>
      <c r="I1715" t="s">
        <v>19</v>
      </c>
      <c r="J1715">
        <v>120000</v>
      </c>
      <c r="K1715" t="s">
        <v>138</v>
      </c>
      <c r="L1715">
        <v>18000</v>
      </c>
      <c r="M1715" t="b">
        <v>0</v>
      </c>
    </row>
    <row r="1716" spans="1:13" x14ac:dyDescent="0.35">
      <c r="A1716" t="s">
        <v>48</v>
      </c>
      <c r="B1716" t="s">
        <v>50</v>
      </c>
      <c r="C1716">
        <v>2020</v>
      </c>
      <c r="D1716" t="s">
        <v>15</v>
      </c>
      <c r="E1716" t="s">
        <v>29</v>
      </c>
      <c r="F1716" t="s">
        <v>17</v>
      </c>
      <c r="G1716">
        <v>2</v>
      </c>
      <c r="H1716" t="s">
        <v>18</v>
      </c>
      <c r="I1716" t="s">
        <v>19</v>
      </c>
      <c r="J1716">
        <v>10000</v>
      </c>
      <c r="K1716" t="s">
        <v>64</v>
      </c>
      <c r="L1716">
        <v>285000</v>
      </c>
      <c r="M1716" t="b">
        <v>0</v>
      </c>
    </row>
    <row r="1717" spans="1:13" x14ac:dyDescent="0.35">
      <c r="A1717" t="s">
        <v>60</v>
      </c>
      <c r="B1717" t="s">
        <v>148</v>
      </c>
      <c r="C1717">
        <v>2018</v>
      </c>
      <c r="D1717" t="s">
        <v>15</v>
      </c>
      <c r="E1717" t="s">
        <v>23</v>
      </c>
      <c r="F1717" t="s">
        <v>26</v>
      </c>
      <c r="G1717">
        <v>2</v>
      </c>
      <c r="H1717" t="s">
        <v>18</v>
      </c>
      <c r="I1717" t="s">
        <v>19</v>
      </c>
      <c r="J1717">
        <v>1800</v>
      </c>
      <c r="K1717" t="s">
        <v>42</v>
      </c>
      <c r="L1717">
        <v>161000</v>
      </c>
      <c r="M1717" t="b">
        <v>0</v>
      </c>
    </row>
    <row r="1718" spans="1:13" x14ac:dyDescent="0.35">
      <c r="A1718" t="s">
        <v>34</v>
      </c>
      <c r="B1718" t="s">
        <v>162</v>
      </c>
      <c r="C1718">
        <v>2019</v>
      </c>
      <c r="D1718" t="s">
        <v>15</v>
      </c>
      <c r="E1718" t="s">
        <v>94</v>
      </c>
      <c r="F1718" t="s">
        <v>17</v>
      </c>
      <c r="G1718">
        <v>4</v>
      </c>
      <c r="H1718" t="s">
        <v>18</v>
      </c>
      <c r="I1718" t="s">
        <v>68</v>
      </c>
      <c r="J1718">
        <v>67000</v>
      </c>
      <c r="K1718" t="s">
        <v>42</v>
      </c>
      <c r="L1718">
        <v>95000</v>
      </c>
      <c r="M1718" t="b">
        <v>0</v>
      </c>
    </row>
    <row r="1719" spans="1:13" x14ac:dyDescent="0.35">
      <c r="A1719" t="s">
        <v>34</v>
      </c>
      <c r="B1719" t="s">
        <v>35</v>
      </c>
      <c r="C1719">
        <v>2019</v>
      </c>
      <c r="D1719" t="s">
        <v>44</v>
      </c>
      <c r="E1719" t="s">
        <v>23</v>
      </c>
      <c r="F1719" t="s">
        <v>17</v>
      </c>
      <c r="G1719">
        <v>4.5</v>
      </c>
      <c r="H1719" t="s">
        <v>56</v>
      </c>
      <c r="I1719" t="s">
        <v>19</v>
      </c>
      <c r="J1719">
        <v>95000</v>
      </c>
      <c r="K1719" t="s">
        <v>42</v>
      </c>
      <c r="L1719">
        <v>233000</v>
      </c>
      <c r="M1719" t="b">
        <v>0</v>
      </c>
    </row>
    <row r="1720" spans="1:13" x14ac:dyDescent="0.35">
      <c r="A1720" t="s">
        <v>60</v>
      </c>
      <c r="B1720" t="s">
        <v>80</v>
      </c>
      <c r="C1720">
        <v>2019</v>
      </c>
      <c r="D1720" t="s">
        <v>15</v>
      </c>
      <c r="E1720" t="s">
        <v>23</v>
      </c>
      <c r="F1720" t="s">
        <v>17</v>
      </c>
      <c r="G1720">
        <v>2.5</v>
      </c>
      <c r="H1720" t="s">
        <v>18</v>
      </c>
      <c r="I1720" t="s">
        <v>19</v>
      </c>
      <c r="J1720">
        <v>16000</v>
      </c>
      <c r="K1720" t="s">
        <v>42</v>
      </c>
      <c r="L1720">
        <v>191000</v>
      </c>
      <c r="M1720" t="b">
        <v>0</v>
      </c>
    </row>
    <row r="1721" spans="1:13" x14ac:dyDescent="0.35">
      <c r="A1721" t="s">
        <v>34</v>
      </c>
      <c r="B1721" t="s">
        <v>72</v>
      </c>
      <c r="C1721">
        <v>2017</v>
      </c>
      <c r="D1721" t="s">
        <v>15</v>
      </c>
      <c r="E1721" t="s">
        <v>25</v>
      </c>
      <c r="F1721" t="s">
        <v>17</v>
      </c>
      <c r="G1721">
        <v>2.5</v>
      </c>
      <c r="H1721" t="s">
        <v>18</v>
      </c>
      <c r="I1721" t="s">
        <v>19</v>
      </c>
      <c r="J1721">
        <v>174000</v>
      </c>
      <c r="K1721" t="s">
        <v>42</v>
      </c>
      <c r="L1721">
        <v>77000</v>
      </c>
      <c r="M1721" t="b">
        <v>0</v>
      </c>
    </row>
    <row r="1722" spans="1:13" x14ac:dyDescent="0.35">
      <c r="A1722" t="s">
        <v>27</v>
      </c>
      <c r="B1722" t="s">
        <v>89</v>
      </c>
      <c r="C1722">
        <v>2016</v>
      </c>
      <c r="D1722" t="s">
        <v>44</v>
      </c>
      <c r="E1722" t="s">
        <v>102</v>
      </c>
      <c r="F1722" t="s">
        <v>17</v>
      </c>
      <c r="G1722">
        <v>1.5</v>
      </c>
      <c r="H1722" t="s">
        <v>18</v>
      </c>
      <c r="I1722" t="s">
        <v>19</v>
      </c>
      <c r="J1722">
        <v>73000</v>
      </c>
      <c r="K1722" t="s">
        <v>81</v>
      </c>
      <c r="L1722">
        <v>63000</v>
      </c>
      <c r="M1722" t="b">
        <v>0</v>
      </c>
    </row>
    <row r="1723" spans="1:13" x14ac:dyDescent="0.35">
      <c r="A1723" t="s">
        <v>27</v>
      </c>
      <c r="B1723" t="s">
        <v>160</v>
      </c>
      <c r="C1723">
        <v>2008</v>
      </c>
      <c r="D1723" t="s">
        <v>15</v>
      </c>
      <c r="E1723" t="s">
        <v>23</v>
      </c>
      <c r="F1723" t="s">
        <v>17</v>
      </c>
      <c r="G1723">
        <v>2.4</v>
      </c>
      <c r="H1723" t="s">
        <v>18</v>
      </c>
      <c r="I1723" t="s">
        <v>68</v>
      </c>
      <c r="J1723">
        <v>1000</v>
      </c>
      <c r="K1723" t="s">
        <v>81</v>
      </c>
      <c r="L1723">
        <v>17000</v>
      </c>
      <c r="M1723" t="b">
        <v>0</v>
      </c>
    </row>
    <row r="1724" spans="1:13" x14ac:dyDescent="0.35">
      <c r="A1724" t="s">
        <v>36</v>
      </c>
      <c r="B1724" t="s">
        <v>115</v>
      </c>
      <c r="C1724">
        <v>2005</v>
      </c>
      <c r="D1724" t="s">
        <v>15</v>
      </c>
      <c r="E1724" t="s">
        <v>75</v>
      </c>
      <c r="F1724" t="s">
        <v>30</v>
      </c>
      <c r="G1724">
        <v>5.3</v>
      </c>
      <c r="H1724" t="s">
        <v>18</v>
      </c>
      <c r="I1724" t="s">
        <v>19</v>
      </c>
      <c r="J1724">
        <v>420000</v>
      </c>
      <c r="K1724" t="s">
        <v>45</v>
      </c>
      <c r="L1724">
        <v>25000</v>
      </c>
      <c r="M1724" t="b">
        <v>0</v>
      </c>
    </row>
    <row r="1725" spans="1:13" x14ac:dyDescent="0.35">
      <c r="A1725" t="s">
        <v>34</v>
      </c>
      <c r="B1725" t="s">
        <v>321</v>
      </c>
      <c r="C1725">
        <v>2009</v>
      </c>
      <c r="D1725" t="s">
        <v>15</v>
      </c>
      <c r="E1725" t="s">
        <v>25</v>
      </c>
      <c r="F1725" t="s">
        <v>30</v>
      </c>
      <c r="G1725">
        <v>1.6</v>
      </c>
      <c r="H1725" t="s">
        <v>18</v>
      </c>
      <c r="I1725" t="s">
        <v>68</v>
      </c>
      <c r="J1725">
        <v>430000</v>
      </c>
      <c r="K1725" t="s">
        <v>42</v>
      </c>
      <c r="L1725">
        <v>0</v>
      </c>
      <c r="M1725" t="b">
        <v>1</v>
      </c>
    </row>
    <row r="1726" spans="1:13" x14ac:dyDescent="0.35">
      <c r="A1726" t="s">
        <v>60</v>
      </c>
      <c r="B1726" t="s">
        <v>90</v>
      </c>
      <c r="C1726">
        <v>1998</v>
      </c>
      <c r="D1726" t="s">
        <v>47</v>
      </c>
      <c r="E1726" t="s">
        <v>23</v>
      </c>
      <c r="F1726" t="s">
        <v>17</v>
      </c>
      <c r="G1726">
        <v>5.7</v>
      </c>
      <c r="H1726" t="s">
        <v>18</v>
      </c>
      <c r="I1726" t="s">
        <v>19</v>
      </c>
      <c r="J1726">
        <v>200000</v>
      </c>
      <c r="K1726" t="s">
        <v>81</v>
      </c>
      <c r="L1726">
        <v>0</v>
      </c>
      <c r="M1726" t="b">
        <v>1</v>
      </c>
    </row>
    <row r="1727" spans="1:13" x14ac:dyDescent="0.35">
      <c r="A1727" t="s">
        <v>39</v>
      </c>
      <c r="B1727" t="s">
        <v>40</v>
      </c>
      <c r="C1727">
        <v>2015</v>
      </c>
      <c r="D1727" t="s">
        <v>47</v>
      </c>
      <c r="E1727" t="s">
        <v>25</v>
      </c>
      <c r="F1727" t="s">
        <v>17</v>
      </c>
      <c r="G1727">
        <v>3.6</v>
      </c>
      <c r="H1727" t="s">
        <v>18</v>
      </c>
      <c r="I1727" t="s">
        <v>19</v>
      </c>
      <c r="J1727">
        <v>169000</v>
      </c>
      <c r="K1727" t="s">
        <v>155</v>
      </c>
      <c r="L1727">
        <v>72000</v>
      </c>
      <c r="M1727" t="b">
        <v>0</v>
      </c>
    </row>
    <row r="1728" spans="1:13" x14ac:dyDescent="0.35">
      <c r="A1728" t="s">
        <v>76</v>
      </c>
      <c r="B1728" t="s">
        <v>77</v>
      </c>
      <c r="C1728">
        <v>2006</v>
      </c>
      <c r="D1728" t="s">
        <v>15</v>
      </c>
      <c r="E1728" t="s">
        <v>23</v>
      </c>
      <c r="F1728" t="s">
        <v>30</v>
      </c>
      <c r="G1728">
        <v>5.4</v>
      </c>
      <c r="H1728" t="s">
        <v>18</v>
      </c>
      <c r="I1728" t="s">
        <v>19</v>
      </c>
      <c r="J1728">
        <v>276000</v>
      </c>
      <c r="K1728" t="s">
        <v>111</v>
      </c>
      <c r="L1728">
        <v>0</v>
      </c>
      <c r="M1728" t="b">
        <v>1</v>
      </c>
    </row>
    <row r="1729" spans="1:13" x14ac:dyDescent="0.35">
      <c r="A1729" t="s">
        <v>134</v>
      </c>
      <c r="B1729" t="s">
        <v>322</v>
      </c>
      <c r="C1729">
        <v>2017</v>
      </c>
      <c r="D1729" t="s">
        <v>15</v>
      </c>
      <c r="E1729" t="s">
        <v>16</v>
      </c>
      <c r="F1729" t="s">
        <v>17</v>
      </c>
      <c r="G1729">
        <v>2.5</v>
      </c>
      <c r="H1729" t="s">
        <v>18</v>
      </c>
      <c r="I1729" t="s">
        <v>19</v>
      </c>
      <c r="J1729">
        <v>103503</v>
      </c>
      <c r="K1729" t="s">
        <v>20</v>
      </c>
      <c r="L1729">
        <v>64000</v>
      </c>
      <c r="M1729" t="b">
        <v>0</v>
      </c>
    </row>
    <row r="1730" spans="1:13" x14ac:dyDescent="0.35">
      <c r="A1730" t="s">
        <v>76</v>
      </c>
      <c r="B1730" t="s">
        <v>151</v>
      </c>
      <c r="C1730">
        <v>2013</v>
      </c>
      <c r="D1730" t="s">
        <v>15</v>
      </c>
      <c r="E1730" t="s">
        <v>16</v>
      </c>
      <c r="F1730" t="s">
        <v>17</v>
      </c>
      <c r="G1730">
        <v>3.5</v>
      </c>
      <c r="H1730" t="s">
        <v>18</v>
      </c>
      <c r="I1730" t="s">
        <v>19</v>
      </c>
      <c r="J1730">
        <v>71927</v>
      </c>
      <c r="K1730" t="s">
        <v>20</v>
      </c>
      <c r="L1730">
        <v>64000</v>
      </c>
      <c r="M1730" t="b">
        <v>0</v>
      </c>
    </row>
    <row r="1731" spans="1:13" x14ac:dyDescent="0.35">
      <c r="A1731" t="s">
        <v>34</v>
      </c>
      <c r="B1731" t="s">
        <v>123</v>
      </c>
      <c r="C1731">
        <v>2018</v>
      </c>
      <c r="D1731" t="s">
        <v>15</v>
      </c>
      <c r="E1731" t="s">
        <v>23</v>
      </c>
      <c r="F1731" t="s">
        <v>30</v>
      </c>
      <c r="G1731">
        <v>2.7</v>
      </c>
      <c r="H1731" t="s">
        <v>18</v>
      </c>
      <c r="I1731" t="s">
        <v>68</v>
      </c>
      <c r="J1731">
        <v>111362</v>
      </c>
      <c r="K1731" t="s">
        <v>20</v>
      </c>
      <c r="L1731">
        <v>64500</v>
      </c>
      <c r="M1731" t="b">
        <v>0</v>
      </c>
    </row>
    <row r="1732" spans="1:13" x14ac:dyDescent="0.35">
      <c r="A1732" t="s">
        <v>34</v>
      </c>
      <c r="B1732" t="s">
        <v>43</v>
      </c>
      <c r="C1732">
        <v>2017</v>
      </c>
      <c r="D1732" t="s">
        <v>15</v>
      </c>
      <c r="E1732" t="s">
        <v>102</v>
      </c>
      <c r="F1732" t="s">
        <v>17</v>
      </c>
      <c r="G1732">
        <v>2.5</v>
      </c>
      <c r="H1732" t="s">
        <v>18</v>
      </c>
      <c r="I1732" t="s">
        <v>19</v>
      </c>
      <c r="J1732">
        <v>215735</v>
      </c>
      <c r="K1732" t="s">
        <v>20</v>
      </c>
      <c r="L1732">
        <v>64500</v>
      </c>
      <c r="M1732" t="b">
        <v>0</v>
      </c>
    </row>
    <row r="1733" spans="1:13" x14ac:dyDescent="0.35">
      <c r="A1733" t="s">
        <v>48</v>
      </c>
      <c r="B1733" t="s">
        <v>106</v>
      </c>
      <c r="C1733">
        <v>2019</v>
      </c>
      <c r="D1733" t="s">
        <v>44</v>
      </c>
      <c r="E1733" t="s">
        <v>16</v>
      </c>
      <c r="F1733" t="s">
        <v>30</v>
      </c>
      <c r="G1733">
        <v>3.5</v>
      </c>
      <c r="H1733" t="s">
        <v>18</v>
      </c>
      <c r="I1733" t="s">
        <v>19</v>
      </c>
      <c r="J1733">
        <v>80000</v>
      </c>
      <c r="K1733" t="s">
        <v>20</v>
      </c>
      <c r="L1733">
        <v>355000</v>
      </c>
      <c r="M1733" t="b">
        <v>0</v>
      </c>
    </row>
    <row r="1734" spans="1:13" x14ac:dyDescent="0.35">
      <c r="A1734" t="s">
        <v>34</v>
      </c>
      <c r="B1734" t="s">
        <v>35</v>
      </c>
      <c r="C1734">
        <v>1985</v>
      </c>
      <c r="D1734" t="s">
        <v>15</v>
      </c>
      <c r="E1734" t="s">
        <v>75</v>
      </c>
      <c r="F1734" t="s">
        <v>30</v>
      </c>
      <c r="G1734">
        <v>2</v>
      </c>
      <c r="H1734" t="s">
        <v>18</v>
      </c>
      <c r="I1734" t="s">
        <v>68</v>
      </c>
      <c r="J1734">
        <v>30000</v>
      </c>
      <c r="K1734" t="s">
        <v>228</v>
      </c>
      <c r="L1734">
        <v>0</v>
      </c>
      <c r="M1734" t="b">
        <v>1</v>
      </c>
    </row>
    <row r="1735" spans="1:13" x14ac:dyDescent="0.35">
      <c r="A1735" t="s">
        <v>27</v>
      </c>
      <c r="B1735" t="s">
        <v>28</v>
      </c>
      <c r="C1735">
        <v>2016</v>
      </c>
      <c r="D1735" t="s">
        <v>15</v>
      </c>
      <c r="E1735" t="s">
        <v>23</v>
      </c>
      <c r="F1735" t="s">
        <v>17</v>
      </c>
      <c r="G1735">
        <v>2</v>
      </c>
      <c r="H1735" t="s">
        <v>18</v>
      </c>
      <c r="I1735" t="s">
        <v>19</v>
      </c>
      <c r="J1735">
        <v>133000</v>
      </c>
      <c r="K1735" t="s">
        <v>253</v>
      </c>
      <c r="L1735">
        <v>0</v>
      </c>
      <c r="M1735" t="b">
        <v>1</v>
      </c>
    </row>
    <row r="1736" spans="1:13" x14ac:dyDescent="0.35">
      <c r="A1736" t="s">
        <v>60</v>
      </c>
      <c r="B1736" t="s">
        <v>90</v>
      </c>
      <c r="C1736">
        <v>2020</v>
      </c>
      <c r="D1736" t="s">
        <v>15</v>
      </c>
      <c r="E1736" t="s">
        <v>23</v>
      </c>
      <c r="F1736" t="s">
        <v>17</v>
      </c>
      <c r="G1736">
        <v>5.7</v>
      </c>
      <c r="H1736" t="s">
        <v>18</v>
      </c>
      <c r="I1736" t="s">
        <v>19</v>
      </c>
      <c r="J1736">
        <v>14000</v>
      </c>
      <c r="K1736" t="s">
        <v>42</v>
      </c>
      <c r="L1736">
        <v>420000</v>
      </c>
      <c r="M1736" t="b">
        <v>0</v>
      </c>
    </row>
    <row r="1737" spans="1:13" x14ac:dyDescent="0.35">
      <c r="A1737" t="s">
        <v>34</v>
      </c>
      <c r="B1737" t="s">
        <v>35</v>
      </c>
      <c r="C1737">
        <v>2018</v>
      </c>
      <c r="D1737" t="s">
        <v>15</v>
      </c>
      <c r="E1737" t="s">
        <v>23</v>
      </c>
      <c r="F1737" t="s">
        <v>17</v>
      </c>
      <c r="G1737">
        <v>5.7</v>
      </c>
      <c r="H1737" t="s">
        <v>18</v>
      </c>
      <c r="I1737" t="s">
        <v>19</v>
      </c>
      <c r="J1737">
        <v>126000</v>
      </c>
      <c r="K1737" t="s">
        <v>42</v>
      </c>
      <c r="L1737">
        <v>260000</v>
      </c>
      <c r="M1737" t="b">
        <v>0</v>
      </c>
    </row>
    <row r="1738" spans="1:13" x14ac:dyDescent="0.35">
      <c r="A1738" t="s">
        <v>34</v>
      </c>
      <c r="B1738" t="s">
        <v>35</v>
      </c>
      <c r="C1738">
        <v>2019</v>
      </c>
      <c r="D1738" t="s">
        <v>15</v>
      </c>
      <c r="E1738" t="s">
        <v>23</v>
      </c>
      <c r="F1738" t="s">
        <v>17</v>
      </c>
      <c r="G1738">
        <v>4.5999999999999996</v>
      </c>
      <c r="H1738" t="s">
        <v>18</v>
      </c>
      <c r="I1738" t="s">
        <v>19</v>
      </c>
      <c r="J1738">
        <v>101000</v>
      </c>
      <c r="K1738" t="s">
        <v>42</v>
      </c>
      <c r="L1738">
        <v>260000</v>
      </c>
      <c r="M1738" t="b">
        <v>0</v>
      </c>
    </row>
    <row r="1739" spans="1:13" x14ac:dyDescent="0.35">
      <c r="A1739" t="s">
        <v>34</v>
      </c>
      <c r="B1739" t="s">
        <v>35</v>
      </c>
      <c r="C1739">
        <v>2019</v>
      </c>
      <c r="D1739" t="s">
        <v>15</v>
      </c>
      <c r="E1739" t="s">
        <v>23</v>
      </c>
      <c r="F1739" t="s">
        <v>17</v>
      </c>
      <c r="G1739">
        <v>4.5999999999999996</v>
      </c>
      <c r="H1739" t="s">
        <v>18</v>
      </c>
      <c r="I1739" t="s">
        <v>19</v>
      </c>
      <c r="J1739">
        <v>38000</v>
      </c>
      <c r="K1739" t="s">
        <v>42</v>
      </c>
      <c r="L1739">
        <v>248000</v>
      </c>
      <c r="M1739" t="b">
        <v>0</v>
      </c>
    </row>
    <row r="1740" spans="1:13" x14ac:dyDescent="0.35">
      <c r="A1740" t="s">
        <v>34</v>
      </c>
      <c r="B1740" t="s">
        <v>35</v>
      </c>
      <c r="C1740">
        <v>2019</v>
      </c>
      <c r="D1740" t="s">
        <v>15</v>
      </c>
      <c r="E1740" t="s">
        <v>23</v>
      </c>
      <c r="F1740" t="s">
        <v>17</v>
      </c>
      <c r="G1740">
        <v>4.5999999999999996</v>
      </c>
      <c r="H1740" t="s">
        <v>18</v>
      </c>
      <c r="I1740" t="s">
        <v>19</v>
      </c>
      <c r="J1740">
        <v>52000</v>
      </c>
      <c r="K1740" t="s">
        <v>42</v>
      </c>
      <c r="L1740">
        <v>248000</v>
      </c>
      <c r="M1740" t="b">
        <v>0</v>
      </c>
    </row>
    <row r="1741" spans="1:13" x14ac:dyDescent="0.35">
      <c r="A1741" t="s">
        <v>34</v>
      </c>
      <c r="B1741" t="s">
        <v>35</v>
      </c>
      <c r="C1741">
        <v>2020</v>
      </c>
      <c r="D1741" t="s">
        <v>15</v>
      </c>
      <c r="E1741" t="s">
        <v>23</v>
      </c>
      <c r="F1741" t="s">
        <v>17</v>
      </c>
      <c r="G1741">
        <v>4.5999999999999996</v>
      </c>
      <c r="H1741" t="s">
        <v>18</v>
      </c>
      <c r="I1741" t="s">
        <v>19</v>
      </c>
      <c r="J1741">
        <v>59000</v>
      </c>
      <c r="K1741" t="s">
        <v>42</v>
      </c>
      <c r="L1741">
        <v>248000</v>
      </c>
      <c r="M1741" t="b">
        <v>0</v>
      </c>
    </row>
    <row r="1742" spans="1:13" x14ac:dyDescent="0.35">
      <c r="A1742" t="s">
        <v>34</v>
      </c>
      <c r="B1742" t="s">
        <v>162</v>
      </c>
      <c r="C1742">
        <v>2016</v>
      </c>
      <c r="D1742" t="s">
        <v>15</v>
      </c>
      <c r="E1742" t="s">
        <v>75</v>
      </c>
      <c r="F1742" t="s">
        <v>17</v>
      </c>
      <c r="G1742">
        <v>4</v>
      </c>
      <c r="H1742" t="s">
        <v>18</v>
      </c>
      <c r="I1742" t="s">
        <v>68</v>
      </c>
      <c r="J1742">
        <v>26000</v>
      </c>
      <c r="K1742" t="s">
        <v>42</v>
      </c>
      <c r="L1742">
        <v>115000</v>
      </c>
      <c r="M1742" t="b">
        <v>0</v>
      </c>
    </row>
    <row r="1743" spans="1:13" x14ac:dyDescent="0.35">
      <c r="A1743" t="s">
        <v>27</v>
      </c>
      <c r="B1743" t="s">
        <v>84</v>
      </c>
      <c r="C1743">
        <v>2018</v>
      </c>
      <c r="D1743" t="s">
        <v>15</v>
      </c>
      <c r="E1743" t="s">
        <v>29</v>
      </c>
      <c r="F1743" t="s">
        <v>30</v>
      </c>
      <c r="G1743">
        <v>2</v>
      </c>
      <c r="H1743" t="s">
        <v>18</v>
      </c>
      <c r="I1743" t="s">
        <v>19</v>
      </c>
      <c r="J1743">
        <v>60000</v>
      </c>
      <c r="K1743" t="s">
        <v>42</v>
      </c>
      <c r="L1743">
        <v>70000</v>
      </c>
      <c r="M1743" t="b">
        <v>0</v>
      </c>
    </row>
    <row r="1744" spans="1:13" x14ac:dyDescent="0.35">
      <c r="A1744" t="s">
        <v>27</v>
      </c>
      <c r="B1744" t="s">
        <v>89</v>
      </c>
      <c r="C1744">
        <v>2018</v>
      </c>
      <c r="D1744" t="s">
        <v>15</v>
      </c>
      <c r="E1744" t="s">
        <v>29</v>
      </c>
      <c r="F1744" t="s">
        <v>26</v>
      </c>
      <c r="G1744">
        <v>2.4</v>
      </c>
      <c r="H1744" t="s">
        <v>18</v>
      </c>
      <c r="I1744" t="s">
        <v>19</v>
      </c>
      <c r="J1744">
        <v>125000</v>
      </c>
      <c r="K1744" t="s">
        <v>42</v>
      </c>
      <c r="L1744">
        <v>57000</v>
      </c>
      <c r="M1744" t="b">
        <v>0</v>
      </c>
    </row>
    <row r="1745" spans="1:13" x14ac:dyDescent="0.35">
      <c r="A1745" t="s">
        <v>27</v>
      </c>
      <c r="B1745" t="s">
        <v>28</v>
      </c>
      <c r="C1745">
        <v>2018</v>
      </c>
      <c r="D1745" t="s">
        <v>15</v>
      </c>
      <c r="E1745" t="s">
        <v>29</v>
      </c>
      <c r="F1745" t="s">
        <v>26</v>
      </c>
      <c r="G1745">
        <v>1.6</v>
      </c>
      <c r="H1745" t="s">
        <v>18</v>
      </c>
      <c r="I1745" t="s">
        <v>19</v>
      </c>
      <c r="J1745">
        <v>144000</v>
      </c>
      <c r="K1745" t="s">
        <v>42</v>
      </c>
      <c r="L1745">
        <v>45000</v>
      </c>
      <c r="M1745" t="b">
        <v>0</v>
      </c>
    </row>
    <row r="1746" spans="1:13" x14ac:dyDescent="0.35">
      <c r="A1746" t="s">
        <v>34</v>
      </c>
      <c r="B1746" t="s">
        <v>43</v>
      </c>
      <c r="C1746">
        <v>2014</v>
      </c>
      <c r="D1746" t="s">
        <v>15</v>
      </c>
      <c r="E1746" t="s">
        <v>65</v>
      </c>
      <c r="F1746" t="s">
        <v>30</v>
      </c>
      <c r="G1746">
        <v>2.5</v>
      </c>
      <c r="H1746" t="s">
        <v>18</v>
      </c>
      <c r="I1746" t="s">
        <v>19</v>
      </c>
      <c r="J1746">
        <v>117000</v>
      </c>
      <c r="K1746" t="s">
        <v>42</v>
      </c>
      <c r="L1746">
        <v>43000</v>
      </c>
      <c r="M1746" t="b">
        <v>0</v>
      </c>
    </row>
    <row r="1747" spans="1:13" x14ac:dyDescent="0.35">
      <c r="A1747" t="s">
        <v>27</v>
      </c>
      <c r="B1747" t="s">
        <v>88</v>
      </c>
      <c r="C1747">
        <v>2019</v>
      </c>
      <c r="D1747" t="s">
        <v>15</v>
      </c>
      <c r="E1747" t="s">
        <v>23</v>
      </c>
      <c r="F1747" t="s">
        <v>26</v>
      </c>
      <c r="G1747">
        <v>1.4</v>
      </c>
      <c r="H1747" t="s">
        <v>18</v>
      </c>
      <c r="I1747" t="s">
        <v>19</v>
      </c>
      <c r="J1747">
        <v>83000</v>
      </c>
      <c r="K1747" t="s">
        <v>42</v>
      </c>
      <c r="L1747">
        <v>37000</v>
      </c>
      <c r="M1747" t="b">
        <v>0</v>
      </c>
    </row>
    <row r="1748" spans="1:13" x14ac:dyDescent="0.35">
      <c r="A1748" t="s">
        <v>34</v>
      </c>
      <c r="B1748" t="s">
        <v>41</v>
      </c>
      <c r="C1748">
        <v>2018</v>
      </c>
      <c r="D1748" t="s">
        <v>15</v>
      </c>
      <c r="E1748" t="s">
        <v>23</v>
      </c>
      <c r="F1748" t="s">
        <v>26</v>
      </c>
      <c r="G1748">
        <v>1.5</v>
      </c>
      <c r="H1748" t="s">
        <v>18</v>
      </c>
      <c r="I1748" t="s">
        <v>19</v>
      </c>
      <c r="J1748">
        <v>98000</v>
      </c>
      <c r="K1748" t="s">
        <v>42</v>
      </c>
      <c r="L1748">
        <v>35000</v>
      </c>
      <c r="M1748" t="b">
        <v>0</v>
      </c>
    </row>
    <row r="1749" spans="1:13" x14ac:dyDescent="0.35">
      <c r="A1749" t="s">
        <v>34</v>
      </c>
      <c r="B1749" t="s">
        <v>41</v>
      </c>
      <c r="C1749">
        <v>2018</v>
      </c>
      <c r="D1749" t="s">
        <v>15</v>
      </c>
      <c r="E1749" t="s">
        <v>29</v>
      </c>
      <c r="F1749" t="s">
        <v>26</v>
      </c>
      <c r="G1749">
        <v>1.5</v>
      </c>
      <c r="H1749" t="s">
        <v>18</v>
      </c>
      <c r="I1749" t="s">
        <v>19</v>
      </c>
      <c r="J1749">
        <v>68000</v>
      </c>
      <c r="K1749" t="s">
        <v>42</v>
      </c>
      <c r="L1749">
        <v>35000</v>
      </c>
      <c r="M1749" t="b">
        <v>0</v>
      </c>
    </row>
    <row r="1750" spans="1:13" x14ac:dyDescent="0.35">
      <c r="A1750" t="s">
        <v>27</v>
      </c>
      <c r="B1750" t="s">
        <v>88</v>
      </c>
      <c r="C1750">
        <v>2018</v>
      </c>
      <c r="D1750" t="s">
        <v>15</v>
      </c>
      <c r="E1750" t="s">
        <v>25</v>
      </c>
      <c r="F1750" t="s">
        <v>26</v>
      </c>
      <c r="G1750">
        <v>1.4</v>
      </c>
      <c r="H1750" t="s">
        <v>18</v>
      </c>
      <c r="I1750" t="s">
        <v>19</v>
      </c>
      <c r="J1750">
        <v>96000</v>
      </c>
      <c r="K1750" t="s">
        <v>42</v>
      </c>
      <c r="L1750">
        <v>34000</v>
      </c>
      <c r="M1750" t="b">
        <v>0</v>
      </c>
    </row>
    <row r="1751" spans="1:13" x14ac:dyDescent="0.35">
      <c r="A1751" t="s">
        <v>27</v>
      </c>
      <c r="B1751" t="s">
        <v>88</v>
      </c>
      <c r="C1751">
        <v>2018</v>
      </c>
      <c r="D1751" t="s">
        <v>15</v>
      </c>
      <c r="E1751" t="s">
        <v>23</v>
      </c>
      <c r="F1751" t="s">
        <v>26</v>
      </c>
      <c r="G1751">
        <v>1.4</v>
      </c>
      <c r="H1751" t="s">
        <v>18</v>
      </c>
      <c r="I1751" t="s">
        <v>19</v>
      </c>
      <c r="J1751">
        <v>127000</v>
      </c>
      <c r="K1751" t="s">
        <v>42</v>
      </c>
      <c r="L1751">
        <v>33000</v>
      </c>
      <c r="M1751" t="b">
        <v>0</v>
      </c>
    </row>
    <row r="1752" spans="1:13" x14ac:dyDescent="0.35">
      <c r="A1752" t="s">
        <v>27</v>
      </c>
      <c r="B1752" t="s">
        <v>88</v>
      </c>
      <c r="C1752">
        <v>2018</v>
      </c>
      <c r="D1752" t="s">
        <v>15</v>
      </c>
      <c r="E1752" t="s">
        <v>23</v>
      </c>
      <c r="F1752" t="s">
        <v>26</v>
      </c>
      <c r="G1752">
        <v>1.4</v>
      </c>
      <c r="H1752" t="s">
        <v>18</v>
      </c>
      <c r="I1752" t="s">
        <v>19</v>
      </c>
      <c r="J1752">
        <v>120000</v>
      </c>
      <c r="K1752" t="s">
        <v>42</v>
      </c>
      <c r="L1752">
        <v>32000</v>
      </c>
      <c r="M1752" t="b">
        <v>0</v>
      </c>
    </row>
    <row r="1753" spans="1:13" x14ac:dyDescent="0.35">
      <c r="A1753" t="s">
        <v>27</v>
      </c>
      <c r="B1753" t="s">
        <v>89</v>
      </c>
      <c r="C1753">
        <v>2019</v>
      </c>
      <c r="D1753" t="s">
        <v>15</v>
      </c>
      <c r="E1753" t="s">
        <v>23</v>
      </c>
      <c r="F1753" t="s">
        <v>26</v>
      </c>
      <c r="G1753">
        <v>2.4</v>
      </c>
      <c r="H1753" t="s">
        <v>18</v>
      </c>
      <c r="I1753" t="s">
        <v>19</v>
      </c>
      <c r="J1753">
        <v>94000</v>
      </c>
      <c r="K1753" t="s">
        <v>20</v>
      </c>
      <c r="L1753">
        <v>58500</v>
      </c>
      <c r="M1753" t="b">
        <v>0</v>
      </c>
    </row>
    <row r="1754" spans="1:13" x14ac:dyDescent="0.35">
      <c r="A1754" t="s">
        <v>60</v>
      </c>
      <c r="B1754" t="s">
        <v>152</v>
      </c>
      <c r="C1754">
        <v>2020</v>
      </c>
      <c r="D1754" t="s">
        <v>44</v>
      </c>
      <c r="E1754" t="s">
        <v>23</v>
      </c>
      <c r="F1754" t="s">
        <v>17</v>
      </c>
      <c r="G1754">
        <v>2</v>
      </c>
      <c r="H1754" t="s">
        <v>18</v>
      </c>
      <c r="I1754" t="s">
        <v>19</v>
      </c>
      <c r="J1754">
        <v>10000</v>
      </c>
      <c r="K1754" t="s">
        <v>45</v>
      </c>
      <c r="L1754">
        <v>176000</v>
      </c>
      <c r="M1754" t="b">
        <v>0</v>
      </c>
    </row>
    <row r="1755" spans="1:13" x14ac:dyDescent="0.35">
      <c r="A1755" t="s">
        <v>48</v>
      </c>
      <c r="B1755" t="s">
        <v>149</v>
      </c>
      <c r="C1755">
        <v>2017</v>
      </c>
      <c r="D1755" t="s">
        <v>47</v>
      </c>
      <c r="E1755" t="s">
        <v>23</v>
      </c>
      <c r="F1755" t="s">
        <v>17</v>
      </c>
      <c r="G1755">
        <v>2</v>
      </c>
      <c r="H1755" t="s">
        <v>18</v>
      </c>
      <c r="I1755" t="s">
        <v>19</v>
      </c>
      <c r="J1755">
        <v>54000</v>
      </c>
      <c r="K1755" t="s">
        <v>45</v>
      </c>
      <c r="L1755">
        <v>153000</v>
      </c>
      <c r="M1755" t="b">
        <v>0</v>
      </c>
    </row>
    <row r="1756" spans="1:13" x14ac:dyDescent="0.35">
      <c r="A1756" t="s">
        <v>34</v>
      </c>
      <c r="B1756" t="s">
        <v>35</v>
      </c>
      <c r="C1756">
        <v>2019</v>
      </c>
      <c r="D1756" t="s">
        <v>15</v>
      </c>
      <c r="E1756" t="s">
        <v>23</v>
      </c>
      <c r="F1756" t="s">
        <v>17</v>
      </c>
      <c r="G1756">
        <v>5.7</v>
      </c>
      <c r="H1756" t="s">
        <v>18</v>
      </c>
      <c r="I1756" t="s">
        <v>19</v>
      </c>
      <c r="J1756">
        <v>6000</v>
      </c>
      <c r="K1756" t="s">
        <v>45</v>
      </c>
      <c r="L1756">
        <v>298000</v>
      </c>
      <c r="M1756" t="b">
        <v>0</v>
      </c>
    </row>
    <row r="1757" spans="1:13" x14ac:dyDescent="0.35">
      <c r="A1757" t="s">
        <v>27</v>
      </c>
      <c r="B1757" t="s">
        <v>28</v>
      </c>
      <c r="C1757">
        <v>2018</v>
      </c>
      <c r="D1757" t="s">
        <v>47</v>
      </c>
      <c r="E1757" t="s">
        <v>23</v>
      </c>
      <c r="F1757" t="s">
        <v>26</v>
      </c>
      <c r="G1757">
        <v>1.6</v>
      </c>
      <c r="H1757" t="s">
        <v>56</v>
      </c>
      <c r="I1757" t="s">
        <v>19</v>
      </c>
      <c r="J1757">
        <v>45000</v>
      </c>
      <c r="K1757" t="s">
        <v>20</v>
      </c>
      <c r="L1757">
        <v>54000</v>
      </c>
      <c r="M1757" t="b">
        <v>0</v>
      </c>
    </row>
    <row r="1758" spans="1:13" x14ac:dyDescent="0.35">
      <c r="A1758" t="s">
        <v>34</v>
      </c>
      <c r="B1758" t="s">
        <v>43</v>
      </c>
      <c r="C1758">
        <v>2019</v>
      </c>
      <c r="D1758" t="s">
        <v>15</v>
      </c>
      <c r="E1758" t="s">
        <v>23</v>
      </c>
      <c r="F1758" t="s">
        <v>26</v>
      </c>
      <c r="G1758">
        <v>2.5</v>
      </c>
      <c r="H1758" t="s">
        <v>18</v>
      </c>
      <c r="I1758" t="s">
        <v>19</v>
      </c>
      <c r="J1758">
        <v>124004</v>
      </c>
      <c r="K1758" t="s">
        <v>20</v>
      </c>
      <c r="L1758">
        <v>65000</v>
      </c>
      <c r="M1758" t="b">
        <v>0</v>
      </c>
    </row>
    <row r="1759" spans="1:13" x14ac:dyDescent="0.35">
      <c r="A1759" t="s">
        <v>73</v>
      </c>
      <c r="B1759" t="s">
        <v>257</v>
      </c>
      <c r="C1759">
        <v>2020</v>
      </c>
      <c r="D1759" t="s">
        <v>15</v>
      </c>
      <c r="E1759" t="s">
        <v>102</v>
      </c>
      <c r="F1759" t="s">
        <v>26</v>
      </c>
      <c r="G1759">
        <v>2</v>
      </c>
      <c r="H1759" t="s">
        <v>18</v>
      </c>
      <c r="I1759" t="s">
        <v>19</v>
      </c>
      <c r="J1759">
        <v>14501</v>
      </c>
      <c r="K1759" t="s">
        <v>20</v>
      </c>
      <c r="L1759">
        <v>66000</v>
      </c>
      <c r="M1759" t="b">
        <v>0</v>
      </c>
    </row>
    <row r="1760" spans="1:13" x14ac:dyDescent="0.35">
      <c r="A1760" t="s">
        <v>76</v>
      </c>
      <c r="B1760" t="s">
        <v>112</v>
      </c>
      <c r="C1760">
        <v>2018</v>
      </c>
      <c r="D1760" t="s">
        <v>15</v>
      </c>
      <c r="E1760" t="s">
        <v>16</v>
      </c>
      <c r="F1760" t="s">
        <v>26</v>
      </c>
      <c r="G1760">
        <v>2</v>
      </c>
      <c r="H1760" t="s">
        <v>18</v>
      </c>
      <c r="I1760" t="s">
        <v>19</v>
      </c>
      <c r="J1760">
        <v>78508</v>
      </c>
      <c r="K1760" t="s">
        <v>20</v>
      </c>
      <c r="L1760">
        <v>65000</v>
      </c>
      <c r="M1760" t="b">
        <v>0</v>
      </c>
    </row>
    <row r="1761" spans="1:13" x14ac:dyDescent="0.35">
      <c r="A1761" t="s">
        <v>39</v>
      </c>
      <c r="B1761" t="s">
        <v>131</v>
      </c>
      <c r="C1761">
        <v>2012</v>
      </c>
      <c r="D1761" t="s">
        <v>15</v>
      </c>
      <c r="E1761" t="s">
        <v>29</v>
      </c>
      <c r="F1761" t="s">
        <v>30</v>
      </c>
      <c r="G1761">
        <v>6</v>
      </c>
      <c r="H1761" t="s">
        <v>18</v>
      </c>
      <c r="I1761" t="s">
        <v>19</v>
      </c>
      <c r="J1761">
        <v>100000</v>
      </c>
      <c r="K1761" t="s">
        <v>211</v>
      </c>
      <c r="L1761">
        <v>0</v>
      </c>
      <c r="M1761" t="b">
        <v>1</v>
      </c>
    </row>
    <row r="1762" spans="1:13" x14ac:dyDescent="0.35">
      <c r="A1762" t="s">
        <v>27</v>
      </c>
      <c r="B1762" t="s">
        <v>84</v>
      </c>
      <c r="C1762">
        <v>2019</v>
      </c>
      <c r="D1762" t="s">
        <v>15</v>
      </c>
      <c r="E1762" t="s">
        <v>23</v>
      </c>
      <c r="F1762" t="s">
        <v>30</v>
      </c>
      <c r="G1762">
        <v>2</v>
      </c>
      <c r="H1762" t="s">
        <v>18</v>
      </c>
      <c r="I1762" t="s">
        <v>19</v>
      </c>
      <c r="J1762">
        <v>77000</v>
      </c>
      <c r="K1762" t="s">
        <v>155</v>
      </c>
      <c r="L1762">
        <v>0</v>
      </c>
      <c r="M1762" t="b">
        <v>1</v>
      </c>
    </row>
    <row r="1763" spans="1:13" x14ac:dyDescent="0.35">
      <c r="A1763" t="s">
        <v>21</v>
      </c>
      <c r="B1763" t="s">
        <v>22</v>
      </c>
      <c r="C1763">
        <v>2017</v>
      </c>
      <c r="D1763" t="s">
        <v>15</v>
      </c>
      <c r="E1763" t="s">
        <v>75</v>
      </c>
      <c r="F1763" t="s">
        <v>30</v>
      </c>
      <c r="G1763">
        <v>4</v>
      </c>
      <c r="H1763" t="s">
        <v>18</v>
      </c>
      <c r="I1763" t="s">
        <v>19</v>
      </c>
      <c r="J1763">
        <v>100</v>
      </c>
      <c r="K1763" t="s">
        <v>20</v>
      </c>
      <c r="L1763">
        <v>0</v>
      </c>
      <c r="M1763" t="b">
        <v>1</v>
      </c>
    </row>
    <row r="1764" spans="1:13" x14ac:dyDescent="0.35">
      <c r="A1764" t="s">
        <v>82</v>
      </c>
      <c r="B1764" t="s">
        <v>117</v>
      </c>
      <c r="C1764">
        <v>2012</v>
      </c>
      <c r="D1764" t="s">
        <v>15</v>
      </c>
      <c r="E1764" t="s">
        <v>23</v>
      </c>
      <c r="F1764" t="s">
        <v>30</v>
      </c>
      <c r="G1764">
        <v>1.5</v>
      </c>
      <c r="H1764" t="s">
        <v>18</v>
      </c>
      <c r="I1764" t="s">
        <v>19</v>
      </c>
      <c r="J1764">
        <v>200000</v>
      </c>
      <c r="K1764" t="s">
        <v>42</v>
      </c>
      <c r="L1764">
        <v>0</v>
      </c>
      <c r="M1764" t="b">
        <v>1</v>
      </c>
    </row>
    <row r="1765" spans="1:13" x14ac:dyDescent="0.35">
      <c r="A1765" t="s">
        <v>76</v>
      </c>
      <c r="B1765" t="s">
        <v>144</v>
      </c>
      <c r="C1765">
        <v>2010</v>
      </c>
      <c r="D1765" t="s">
        <v>47</v>
      </c>
      <c r="E1765" t="s">
        <v>75</v>
      </c>
      <c r="F1765" t="s">
        <v>30</v>
      </c>
      <c r="G1765">
        <v>4.5999999999999996</v>
      </c>
      <c r="H1765" t="s">
        <v>18</v>
      </c>
      <c r="I1765" t="s">
        <v>19</v>
      </c>
      <c r="J1765">
        <v>360000</v>
      </c>
      <c r="K1765" t="s">
        <v>54</v>
      </c>
      <c r="L1765">
        <v>0</v>
      </c>
      <c r="M1765" t="b">
        <v>1</v>
      </c>
    </row>
    <row r="1766" spans="1:13" x14ac:dyDescent="0.35">
      <c r="A1766" t="s">
        <v>76</v>
      </c>
      <c r="B1766" t="s">
        <v>144</v>
      </c>
      <c r="C1766">
        <v>1999</v>
      </c>
      <c r="D1766" t="s">
        <v>15</v>
      </c>
      <c r="E1766" t="s">
        <v>16</v>
      </c>
      <c r="F1766" t="s">
        <v>17</v>
      </c>
      <c r="G1766">
        <v>4.5999999999999996</v>
      </c>
      <c r="H1766" t="s">
        <v>18</v>
      </c>
      <c r="I1766" t="s">
        <v>19</v>
      </c>
      <c r="J1766">
        <v>10000</v>
      </c>
      <c r="K1766" t="s">
        <v>228</v>
      </c>
      <c r="L1766">
        <v>0</v>
      </c>
      <c r="M1766" t="b">
        <v>1</v>
      </c>
    </row>
    <row r="1767" spans="1:13" x14ac:dyDescent="0.35">
      <c r="A1767" t="s">
        <v>31</v>
      </c>
      <c r="B1767" t="s">
        <v>32</v>
      </c>
      <c r="C1767">
        <v>2017</v>
      </c>
      <c r="D1767" t="s">
        <v>15</v>
      </c>
      <c r="E1767" t="s">
        <v>33</v>
      </c>
      <c r="F1767" t="s">
        <v>17</v>
      </c>
      <c r="G1767">
        <v>3.5</v>
      </c>
      <c r="H1767" t="s">
        <v>18</v>
      </c>
      <c r="I1767" t="s">
        <v>19</v>
      </c>
      <c r="J1767">
        <v>25400</v>
      </c>
      <c r="K1767" t="s">
        <v>42</v>
      </c>
      <c r="L1767">
        <v>90000</v>
      </c>
      <c r="M1767" t="b">
        <v>0</v>
      </c>
    </row>
    <row r="1768" spans="1:13" x14ac:dyDescent="0.35">
      <c r="A1768" t="s">
        <v>60</v>
      </c>
      <c r="B1768" t="s">
        <v>80</v>
      </c>
      <c r="C1768">
        <v>2016</v>
      </c>
      <c r="D1768" t="s">
        <v>44</v>
      </c>
      <c r="E1768" t="s">
        <v>78</v>
      </c>
      <c r="F1768" t="s">
        <v>30</v>
      </c>
      <c r="G1768">
        <v>1.6</v>
      </c>
      <c r="H1768" t="s">
        <v>18</v>
      </c>
      <c r="I1768" t="s">
        <v>19</v>
      </c>
      <c r="J1768">
        <v>12472</v>
      </c>
      <c r="K1768" t="s">
        <v>45</v>
      </c>
      <c r="L1768">
        <v>91200</v>
      </c>
      <c r="M1768" t="b">
        <v>0</v>
      </c>
    </row>
    <row r="1769" spans="1:13" x14ac:dyDescent="0.35">
      <c r="A1769" t="s">
        <v>21</v>
      </c>
      <c r="B1769" t="s">
        <v>24</v>
      </c>
      <c r="C1769">
        <v>2011</v>
      </c>
      <c r="D1769" t="s">
        <v>15</v>
      </c>
      <c r="E1769" t="s">
        <v>23</v>
      </c>
      <c r="F1769" t="s">
        <v>26</v>
      </c>
      <c r="G1769">
        <v>1.4</v>
      </c>
      <c r="H1769" t="s">
        <v>18</v>
      </c>
      <c r="I1769" t="s">
        <v>19</v>
      </c>
      <c r="J1769">
        <v>108000</v>
      </c>
      <c r="K1769" t="s">
        <v>20</v>
      </c>
      <c r="L1769">
        <v>19000</v>
      </c>
      <c r="M1769" t="b">
        <v>0</v>
      </c>
    </row>
    <row r="1770" spans="1:13" x14ac:dyDescent="0.35">
      <c r="A1770" t="s">
        <v>39</v>
      </c>
      <c r="B1770" t="s">
        <v>205</v>
      </c>
      <c r="C1770">
        <v>2019</v>
      </c>
      <c r="D1770" t="s">
        <v>15</v>
      </c>
      <c r="E1770" t="s">
        <v>23</v>
      </c>
      <c r="F1770" t="s">
        <v>17</v>
      </c>
      <c r="G1770">
        <v>5.3</v>
      </c>
      <c r="H1770" t="s">
        <v>18</v>
      </c>
      <c r="I1770" t="s">
        <v>19</v>
      </c>
      <c r="J1770">
        <v>33000</v>
      </c>
      <c r="K1770" t="s">
        <v>81</v>
      </c>
      <c r="L1770">
        <v>170000</v>
      </c>
      <c r="M1770" t="b">
        <v>0</v>
      </c>
    </row>
    <row r="1771" spans="1:13" x14ac:dyDescent="0.35">
      <c r="A1771" t="s">
        <v>34</v>
      </c>
      <c r="B1771" t="s">
        <v>161</v>
      </c>
      <c r="C1771">
        <v>2012</v>
      </c>
      <c r="D1771" t="s">
        <v>15</v>
      </c>
      <c r="E1771" t="s">
        <v>75</v>
      </c>
      <c r="F1771" t="s">
        <v>30</v>
      </c>
      <c r="G1771">
        <v>8</v>
      </c>
      <c r="H1771" t="s">
        <v>18</v>
      </c>
      <c r="I1771" t="s">
        <v>19</v>
      </c>
      <c r="J1771">
        <v>28000</v>
      </c>
      <c r="K1771" t="s">
        <v>126</v>
      </c>
      <c r="L1771">
        <v>0</v>
      </c>
      <c r="M1771" t="b">
        <v>1</v>
      </c>
    </row>
    <row r="1772" spans="1:13" x14ac:dyDescent="0.35">
      <c r="A1772" t="s">
        <v>34</v>
      </c>
      <c r="B1772" t="s">
        <v>35</v>
      </c>
      <c r="C1772">
        <v>2014</v>
      </c>
      <c r="D1772" t="s">
        <v>15</v>
      </c>
      <c r="E1772" t="s">
        <v>23</v>
      </c>
      <c r="F1772" t="s">
        <v>17</v>
      </c>
      <c r="G1772">
        <v>4.5999999999999996</v>
      </c>
      <c r="H1772" t="s">
        <v>18</v>
      </c>
      <c r="I1772" t="s">
        <v>19</v>
      </c>
      <c r="J1772">
        <v>182000</v>
      </c>
      <c r="K1772" t="s">
        <v>255</v>
      </c>
      <c r="L1772">
        <v>0</v>
      </c>
      <c r="M1772" t="b">
        <v>1</v>
      </c>
    </row>
    <row r="1773" spans="1:13" x14ac:dyDescent="0.35">
      <c r="A1773" t="s">
        <v>76</v>
      </c>
      <c r="B1773" t="s">
        <v>77</v>
      </c>
      <c r="C1773">
        <v>2016</v>
      </c>
      <c r="D1773" t="s">
        <v>44</v>
      </c>
      <c r="E1773" t="s">
        <v>16</v>
      </c>
      <c r="F1773" t="s">
        <v>17</v>
      </c>
      <c r="G1773">
        <v>5.4</v>
      </c>
      <c r="H1773" t="s">
        <v>18</v>
      </c>
      <c r="I1773" t="s">
        <v>19</v>
      </c>
      <c r="J1773">
        <v>100000</v>
      </c>
      <c r="K1773" t="s">
        <v>59</v>
      </c>
      <c r="L1773">
        <v>98000</v>
      </c>
      <c r="M1773" t="b">
        <v>0</v>
      </c>
    </row>
    <row r="1774" spans="1:13" x14ac:dyDescent="0.35">
      <c r="A1774" t="s">
        <v>60</v>
      </c>
      <c r="B1774" t="s">
        <v>80</v>
      </c>
      <c r="C1774">
        <v>2016</v>
      </c>
      <c r="D1774" t="s">
        <v>47</v>
      </c>
      <c r="E1774" t="s">
        <v>23</v>
      </c>
      <c r="F1774" t="s">
        <v>17</v>
      </c>
      <c r="G1774">
        <v>3.5</v>
      </c>
      <c r="H1774" t="s">
        <v>18</v>
      </c>
      <c r="I1774" t="s">
        <v>19</v>
      </c>
      <c r="J1774">
        <v>103000</v>
      </c>
      <c r="K1774" t="s">
        <v>42</v>
      </c>
      <c r="L1774">
        <v>102000</v>
      </c>
      <c r="M1774" t="b">
        <v>0</v>
      </c>
    </row>
    <row r="1775" spans="1:13" x14ac:dyDescent="0.35">
      <c r="A1775" t="s">
        <v>27</v>
      </c>
      <c r="B1775" t="s">
        <v>91</v>
      </c>
      <c r="C1775">
        <v>2015</v>
      </c>
      <c r="D1775" t="s">
        <v>15</v>
      </c>
      <c r="E1775" t="s">
        <v>23</v>
      </c>
      <c r="F1775" t="s">
        <v>17</v>
      </c>
      <c r="G1775">
        <v>3.3</v>
      </c>
      <c r="H1775" t="s">
        <v>18</v>
      </c>
      <c r="I1775" t="s">
        <v>19</v>
      </c>
      <c r="J1775">
        <v>246000</v>
      </c>
      <c r="K1775" t="s">
        <v>211</v>
      </c>
      <c r="L1775">
        <v>60000</v>
      </c>
      <c r="M1775" t="b">
        <v>0</v>
      </c>
    </row>
    <row r="1776" spans="1:13" x14ac:dyDescent="0.35">
      <c r="A1776" t="s">
        <v>209</v>
      </c>
      <c r="B1776" t="s">
        <v>323</v>
      </c>
      <c r="C1776">
        <v>1989</v>
      </c>
      <c r="D1776" t="s">
        <v>47</v>
      </c>
      <c r="E1776" t="s">
        <v>38</v>
      </c>
      <c r="F1776" t="s">
        <v>17</v>
      </c>
      <c r="G1776">
        <v>5</v>
      </c>
      <c r="H1776" t="s">
        <v>18</v>
      </c>
      <c r="I1776" t="s">
        <v>19</v>
      </c>
      <c r="J1776">
        <v>45000</v>
      </c>
      <c r="K1776" t="s">
        <v>42</v>
      </c>
      <c r="L1776">
        <v>0</v>
      </c>
      <c r="M1776" t="b">
        <v>1</v>
      </c>
    </row>
    <row r="1777" spans="1:13" x14ac:dyDescent="0.35">
      <c r="A1777" t="s">
        <v>34</v>
      </c>
      <c r="B1777" t="s">
        <v>161</v>
      </c>
      <c r="C1777">
        <v>2013</v>
      </c>
      <c r="D1777" t="s">
        <v>47</v>
      </c>
      <c r="E1777" t="s">
        <v>16</v>
      </c>
      <c r="F1777" t="s">
        <v>17</v>
      </c>
      <c r="G1777">
        <v>5.7</v>
      </c>
      <c r="H1777" t="s">
        <v>18</v>
      </c>
      <c r="I1777" t="s">
        <v>19</v>
      </c>
      <c r="J1777">
        <v>53000</v>
      </c>
      <c r="K1777" t="s">
        <v>20</v>
      </c>
      <c r="L1777">
        <v>90000</v>
      </c>
      <c r="M1777" t="b">
        <v>0</v>
      </c>
    </row>
    <row r="1778" spans="1:13" x14ac:dyDescent="0.35">
      <c r="A1778" t="s">
        <v>34</v>
      </c>
      <c r="B1778" t="s">
        <v>162</v>
      </c>
      <c r="C1778">
        <v>2015</v>
      </c>
      <c r="D1778" t="s">
        <v>44</v>
      </c>
      <c r="E1778" t="s">
        <v>75</v>
      </c>
      <c r="F1778" t="s">
        <v>30</v>
      </c>
      <c r="G1778">
        <v>4</v>
      </c>
      <c r="H1778" t="s">
        <v>18</v>
      </c>
      <c r="I1778" t="s">
        <v>68</v>
      </c>
      <c r="J1778">
        <v>66000</v>
      </c>
      <c r="K1778" t="s">
        <v>81</v>
      </c>
      <c r="L1778">
        <v>0</v>
      </c>
      <c r="M1778" t="b">
        <v>1</v>
      </c>
    </row>
    <row r="1779" spans="1:13" x14ac:dyDescent="0.35">
      <c r="A1779" t="s">
        <v>76</v>
      </c>
      <c r="B1779" t="s">
        <v>112</v>
      </c>
      <c r="C1779">
        <v>2013</v>
      </c>
      <c r="D1779" t="s">
        <v>47</v>
      </c>
      <c r="E1779" t="s">
        <v>16</v>
      </c>
      <c r="F1779" t="s">
        <v>17</v>
      </c>
      <c r="G1779">
        <v>3.5</v>
      </c>
      <c r="H1779" t="s">
        <v>18</v>
      </c>
      <c r="I1779" t="s">
        <v>19</v>
      </c>
      <c r="J1779">
        <v>296000</v>
      </c>
      <c r="K1779" t="s">
        <v>20</v>
      </c>
      <c r="L1779">
        <v>0</v>
      </c>
      <c r="M1779" t="b">
        <v>1</v>
      </c>
    </row>
    <row r="1780" spans="1:13" x14ac:dyDescent="0.35">
      <c r="A1780" t="s">
        <v>34</v>
      </c>
      <c r="B1780" t="s">
        <v>35</v>
      </c>
      <c r="C1780">
        <v>2020</v>
      </c>
      <c r="D1780" t="s">
        <v>15</v>
      </c>
      <c r="E1780" t="s">
        <v>23</v>
      </c>
      <c r="F1780" t="s">
        <v>30</v>
      </c>
      <c r="G1780">
        <v>4</v>
      </c>
      <c r="H1780" t="s">
        <v>18</v>
      </c>
      <c r="I1780" t="s">
        <v>19</v>
      </c>
      <c r="J1780">
        <v>10000</v>
      </c>
      <c r="K1780" t="s">
        <v>70</v>
      </c>
      <c r="L1780">
        <v>200000</v>
      </c>
      <c r="M1780" t="b">
        <v>0</v>
      </c>
    </row>
    <row r="1781" spans="1:13" x14ac:dyDescent="0.35">
      <c r="A1781" t="s">
        <v>99</v>
      </c>
      <c r="B1781" t="s">
        <v>137</v>
      </c>
      <c r="C1781">
        <v>2020</v>
      </c>
      <c r="D1781" t="s">
        <v>15</v>
      </c>
      <c r="E1781" t="s">
        <v>25</v>
      </c>
      <c r="F1781" t="s">
        <v>17</v>
      </c>
      <c r="G1781">
        <v>2</v>
      </c>
      <c r="H1781" t="s">
        <v>18</v>
      </c>
      <c r="I1781" t="s">
        <v>19</v>
      </c>
      <c r="J1781">
        <v>7855</v>
      </c>
      <c r="K1781" t="s">
        <v>20</v>
      </c>
      <c r="L1781">
        <v>65500</v>
      </c>
      <c r="M1781" t="b">
        <v>0</v>
      </c>
    </row>
    <row r="1782" spans="1:13" x14ac:dyDescent="0.35">
      <c r="A1782" t="s">
        <v>103</v>
      </c>
      <c r="B1782" t="s">
        <v>324</v>
      </c>
      <c r="C1782">
        <v>2019</v>
      </c>
      <c r="D1782" t="s">
        <v>15</v>
      </c>
      <c r="E1782" t="s">
        <v>94</v>
      </c>
      <c r="F1782" t="s">
        <v>30</v>
      </c>
      <c r="G1782">
        <v>2.4</v>
      </c>
      <c r="H1782" t="s">
        <v>18</v>
      </c>
      <c r="I1782" t="s">
        <v>19</v>
      </c>
      <c r="J1782">
        <v>43834</v>
      </c>
      <c r="K1782" t="s">
        <v>20</v>
      </c>
      <c r="L1782">
        <v>66000</v>
      </c>
      <c r="M1782" t="b">
        <v>0</v>
      </c>
    </row>
    <row r="1783" spans="1:13" x14ac:dyDescent="0.35">
      <c r="A1783" t="s">
        <v>76</v>
      </c>
      <c r="B1783" t="s">
        <v>325</v>
      </c>
      <c r="C1783">
        <v>2016</v>
      </c>
      <c r="D1783" t="s">
        <v>15</v>
      </c>
      <c r="E1783" t="s">
        <v>16</v>
      </c>
      <c r="F1783" t="s">
        <v>26</v>
      </c>
      <c r="G1783">
        <v>3.5</v>
      </c>
      <c r="H1783" t="s">
        <v>18</v>
      </c>
      <c r="I1783" t="s">
        <v>19</v>
      </c>
      <c r="J1783">
        <v>105344</v>
      </c>
      <c r="K1783" t="s">
        <v>20</v>
      </c>
      <c r="L1783">
        <v>66500</v>
      </c>
      <c r="M1783" t="b">
        <v>0</v>
      </c>
    </row>
    <row r="1784" spans="1:13" x14ac:dyDescent="0.35">
      <c r="A1784" t="s">
        <v>27</v>
      </c>
      <c r="B1784" t="s">
        <v>93</v>
      </c>
      <c r="C1784">
        <v>2016</v>
      </c>
      <c r="D1784" t="s">
        <v>15</v>
      </c>
      <c r="E1784" t="s">
        <v>23</v>
      </c>
      <c r="F1784" t="s">
        <v>17</v>
      </c>
      <c r="G1784">
        <v>3</v>
      </c>
      <c r="H1784" t="s">
        <v>18</v>
      </c>
      <c r="I1784" t="s">
        <v>19</v>
      </c>
      <c r="J1784">
        <v>91747</v>
      </c>
      <c r="K1784" t="s">
        <v>20</v>
      </c>
      <c r="L1784">
        <v>66500</v>
      </c>
      <c r="M1784" t="b">
        <v>0</v>
      </c>
    </row>
    <row r="1785" spans="1:13" x14ac:dyDescent="0.35">
      <c r="A1785" t="s">
        <v>326</v>
      </c>
      <c r="B1785" t="s">
        <v>327</v>
      </c>
      <c r="C1785">
        <v>2000</v>
      </c>
      <c r="D1785" t="s">
        <v>47</v>
      </c>
      <c r="E1785" t="s">
        <v>25</v>
      </c>
      <c r="F1785" t="s">
        <v>26</v>
      </c>
      <c r="G1785">
        <v>4.5999999999999996</v>
      </c>
      <c r="H1785" t="s">
        <v>18</v>
      </c>
      <c r="I1785" t="s">
        <v>19</v>
      </c>
      <c r="J1785">
        <v>470000</v>
      </c>
      <c r="K1785" t="s">
        <v>20</v>
      </c>
      <c r="L1785">
        <v>0</v>
      </c>
      <c r="M1785" t="b">
        <v>1</v>
      </c>
    </row>
    <row r="1786" spans="1:13" x14ac:dyDescent="0.35">
      <c r="A1786" t="s">
        <v>82</v>
      </c>
      <c r="B1786" t="s">
        <v>169</v>
      </c>
      <c r="C1786">
        <v>2015</v>
      </c>
      <c r="D1786" t="s">
        <v>44</v>
      </c>
      <c r="E1786" t="s">
        <v>25</v>
      </c>
      <c r="F1786" t="s">
        <v>17</v>
      </c>
      <c r="G1786">
        <v>3.3</v>
      </c>
      <c r="H1786" t="s">
        <v>18</v>
      </c>
      <c r="I1786" t="s">
        <v>19</v>
      </c>
      <c r="J1786">
        <v>34200</v>
      </c>
      <c r="K1786" t="s">
        <v>155</v>
      </c>
      <c r="L1786">
        <v>50000</v>
      </c>
      <c r="M1786" t="b">
        <v>0</v>
      </c>
    </row>
    <row r="1787" spans="1:13" x14ac:dyDescent="0.35">
      <c r="A1787" t="s">
        <v>82</v>
      </c>
      <c r="B1787" t="s">
        <v>156</v>
      </c>
      <c r="C1787">
        <v>2019</v>
      </c>
      <c r="D1787" t="s">
        <v>15</v>
      </c>
      <c r="E1787" t="s">
        <v>65</v>
      </c>
      <c r="F1787" t="s">
        <v>26</v>
      </c>
      <c r="G1787">
        <v>1.4</v>
      </c>
      <c r="H1787" t="s">
        <v>18</v>
      </c>
      <c r="I1787" t="s">
        <v>19</v>
      </c>
      <c r="J1787">
        <v>17500</v>
      </c>
      <c r="K1787" t="s">
        <v>155</v>
      </c>
      <c r="L1787">
        <v>37000</v>
      </c>
      <c r="M1787" t="b">
        <v>0</v>
      </c>
    </row>
    <row r="1788" spans="1:13" x14ac:dyDescent="0.35">
      <c r="A1788" t="s">
        <v>76</v>
      </c>
      <c r="B1788" t="s">
        <v>144</v>
      </c>
      <c r="C1788">
        <v>2009</v>
      </c>
      <c r="D1788" t="s">
        <v>15</v>
      </c>
      <c r="E1788" t="s">
        <v>102</v>
      </c>
      <c r="F1788" t="s">
        <v>30</v>
      </c>
      <c r="G1788">
        <v>4</v>
      </c>
      <c r="H1788" t="s">
        <v>18</v>
      </c>
      <c r="I1788" t="s">
        <v>19</v>
      </c>
      <c r="J1788">
        <v>377000</v>
      </c>
      <c r="K1788" t="s">
        <v>155</v>
      </c>
      <c r="L1788">
        <v>21000</v>
      </c>
      <c r="M1788" t="b">
        <v>0</v>
      </c>
    </row>
    <row r="1789" spans="1:13" x14ac:dyDescent="0.35">
      <c r="A1789" t="s">
        <v>27</v>
      </c>
      <c r="B1789" t="s">
        <v>89</v>
      </c>
      <c r="C1789">
        <v>2018</v>
      </c>
      <c r="D1789" t="s">
        <v>15</v>
      </c>
      <c r="E1789" t="s">
        <v>23</v>
      </c>
      <c r="F1789" t="s">
        <v>30</v>
      </c>
      <c r="G1789">
        <v>2.4</v>
      </c>
      <c r="H1789" t="s">
        <v>18</v>
      </c>
      <c r="I1789" t="s">
        <v>19</v>
      </c>
      <c r="J1789">
        <v>78000</v>
      </c>
      <c r="K1789" t="s">
        <v>20</v>
      </c>
      <c r="L1789">
        <v>63000</v>
      </c>
      <c r="M1789" t="b">
        <v>0</v>
      </c>
    </row>
    <row r="1790" spans="1:13" x14ac:dyDescent="0.35">
      <c r="A1790" t="s">
        <v>141</v>
      </c>
      <c r="B1790" t="s">
        <v>280</v>
      </c>
      <c r="C1790">
        <v>2016</v>
      </c>
      <c r="D1790" t="s">
        <v>15</v>
      </c>
      <c r="E1790" t="s">
        <v>23</v>
      </c>
      <c r="F1790" t="s">
        <v>26</v>
      </c>
      <c r="G1790">
        <v>1.6</v>
      </c>
      <c r="H1790" t="s">
        <v>18</v>
      </c>
      <c r="I1790" t="s">
        <v>68</v>
      </c>
      <c r="J1790">
        <v>114000</v>
      </c>
      <c r="K1790" t="s">
        <v>45</v>
      </c>
      <c r="L1790">
        <v>22000</v>
      </c>
      <c r="M1790" t="b">
        <v>0</v>
      </c>
    </row>
    <row r="1791" spans="1:13" x14ac:dyDescent="0.35">
      <c r="A1791" t="s">
        <v>39</v>
      </c>
      <c r="B1791" t="s">
        <v>133</v>
      </c>
      <c r="C1791">
        <v>2017</v>
      </c>
      <c r="D1791" t="s">
        <v>47</v>
      </c>
      <c r="E1791" t="s">
        <v>65</v>
      </c>
      <c r="F1791" t="s">
        <v>17</v>
      </c>
      <c r="G1791">
        <v>2</v>
      </c>
      <c r="H1791" t="s">
        <v>18</v>
      </c>
      <c r="I1791" t="s">
        <v>19</v>
      </c>
      <c r="J1791">
        <v>81633</v>
      </c>
      <c r="K1791" t="s">
        <v>20</v>
      </c>
      <c r="L1791">
        <v>120000</v>
      </c>
      <c r="M1791" t="b">
        <v>0</v>
      </c>
    </row>
    <row r="1792" spans="1:13" x14ac:dyDescent="0.35">
      <c r="A1792" t="s">
        <v>39</v>
      </c>
      <c r="B1792" t="s">
        <v>46</v>
      </c>
      <c r="C1792">
        <v>2020</v>
      </c>
      <c r="D1792" t="s">
        <v>15</v>
      </c>
      <c r="E1792" t="s">
        <v>16</v>
      </c>
      <c r="F1792" t="s">
        <v>30</v>
      </c>
      <c r="G1792">
        <v>5.3</v>
      </c>
      <c r="H1792" t="s">
        <v>18</v>
      </c>
      <c r="I1792" t="s">
        <v>19</v>
      </c>
      <c r="J1792">
        <v>67000</v>
      </c>
      <c r="K1792" t="s">
        <v>20</v>
      </c>
      <c r="L1792">
        <v>176000</v>
      </c>
      <c r="M1792" t="b">
        <v>0</v>
      </c>
    </row>
    <row r="1793" spans="1:13" x14ac:dyDescent="0.35">
      <c r="A1793" t="s">
        <v>21</v>
      </c>
      <c r="B1793" t="s">
        <v>24</v>
      </c>
      <c r="C1793">
        <v>2018</v>
      </c>
      <c r="D1793" t="s">
        <v>15</v>
      </c>
      <c r="E1793" t="s">
        <v>23</v>
      </c>
      <c r="F1793" t="s">
        <v>30</v>
      </c>
      <c r="G1793">
        <v>1.5</v>
      </c>
      <c r="H1793" t="s">
        <v>18</v>
      </c>
      <c r="I1793" t="s">
        <v>19</v>
      </c>
      <c r="J1793">
        <v>58244</v>
      </c>
      <c r="K1793" t="s">
        <v>20</v>
      </c>
      <c r="L1793">
        <v>30000</v>
      </c>
      <c r="M1793" t="b">
        <v>0</v>
      </c>
    </row>
    <row r="1794" spans="1:13" x14ac:dyDescent="0.35">
      <c r="A1794" t="s">
        <v>281</v>
      </c>
      <c r="B1794" t="s">
        <v>328</v>
      </c>
      <c r="C1794">
        <v>2016</v>
      </c>
      <c r="D1794" t="s">
        <v>15</v>
      </c>
      <c r="E1794" t="s">
        <v>38</v>
      </c>
      <c r="F1794" t="s">
        <v>17</v>
      </c>
      <c r="G1794">
        <v>3</v>
      </c>
      <c r="H1794" t="s">
        <v>18</v>
      </c>
      <c r="I1794" t="s">
        <v>19</v>
      </c>
      <c r="J1794">
        <v>42000</v>
      </c>
      <c r="K1794" t="s">
        <v>45</v>
      </c>
      <c r="L1794">
        <v>165000</v>
      </c>
      <c r="M1794" t="b">
        <v>0</v>
      </c>
    </row>
    <row r="1795" spans="1:13" x14ac:dyDescent="0.35">
      <c r="A1795" t="s">
        <v>76</v>
      </c>
      <c r="B1795" t="s">
        <v>112</v>
      </c>
      <c r="C1795">
        <v>2016</v>
      </c>
      <c r="D1795" t="s">
        <v>47</v>
      </c>
      <c r="E1795" t="s">
        <v>23</v>
      </c>
      <c r="F1795" t="s">
        <v>30</v>
      </c>
      <c r="G1795">
        <v>3.5</v>
      </c>
      <c r="H1795" t="s">
        <v>18</v>
      </c>
      <c r="I1795" t="s">
        <v>19</v>
      </c>
      <c r="J1795">
        <v>108000</v>
      </c>
      <c r="K1795" t="s">
        <v>45</v>
      </c>
      <c r="L1795">
        <v>79000</v>
      </c>
      <c r="M1795" t="b">
        <v>0</v>
      </c>
    </row>
    <row r="1796" spans="1:13" x14ac:dyDescent="0.35">
      <c r="A1796" t="s">
        <v>34</v>
      </c>
      <c r="B1796" t="s">
        <v>41</v>
      </c>
      <c r="C1796">
        <v>2018</v>
      </c>
      <c r="D1796" t="s">
        <v>15</v>
      </c>
      <c r="E1796" t="s">
        <v>25</v>
      </c>
      <c r="F1796" t="s">
        <v>26</v>
      </c>
      <c r="G1796">
        <v>1.5</v>
      </c>
      <c r="H1796" t="s">
        <v>18</v>
      </c>
      <c r="I1796" t="s">
        <v>19</v>
      </c>
      <c r="J1796">
        <v>134000</v>
      </c>
      <c r="K1796" t="s">
        <v>42</v>
      </c>
      <c r="L1796">
        <v>36000</v>
      </c>
      <c r="M1796" t="b">
        <v>0</v>
      </c>
    </row>
    <row r="1797" spans="1:13" x14ac:dyDescent="0.35">
      <c r="A1797" t="s">
        <v>27</v>
      </c>
      <c r="B1797" t="s">
        <v>88</v>
      </c>
      <c r="C1797">
        <v>2017</v>
      </c>
      <c r="D1797" t="s">
        <v>15</v>
      </c>
      <c r="E1797" t="s">
        <v>23</v>
      </c>
      <c r="F1797" t="s">
        <v>26</v>
      </c>
      <c r="G1797">
        <v>1.4</v>
      </c>
      <c r="H1797" t="s">
        <v>18</v>
      </c>
      <c r="I1797" t="s">
        <v>19</v>
      </c>
      <c r="J1797">
        <v>91000</v>
      </c>
      <c r="K1797" t="s">
        <v>20</v>
      </c>
      <c r="L1797">
        <v>30000</v>
      </c>
      <c r="M1797" t="b">
        <v>0</v>
      </c>
    </row>
    <row r="1798" spans="1:13" x14ac:dyDescent="0.35">
      <c r="A1798" t="s">
        <v>76</v>
      </c>
      <c r="B1798" t="s">
        <v>112</v>
      </c>
      <c r="C1798">
        <v>2017</v>
      </c>
      <c r="D1798" t="s">
        <v>15</v>
      </c>
      <c r="E1798" t="s">
        <v>23</v>
      </c>
      <c r="F1798" t="s">
        <v>26</v>
      </c>
      <c r="G1798">
        <v>3.5</v>
      </c>
      <c r="H1798" t="s">
        <v>18</v>
      </c>
      <c r="I1798" t="s">
        <v>19</v>
      </c>
      <c r="J1798">
        <v>80000</v>
      </c>
      <c r="K1798" t="s">
        <v>111</v>
      </c>
      <c r="L1798">
        <v>0</v>
      </c>
      <c r="M1798" t="b">
        <v>1</v>
      </c>
    </row>
    <row r="1799" spans="1:13" x14ac:dyDescent="0.35">
      <c r="A1799" t="s">
        <v>39</v>
      </c>
      <c r="B1799" t="s">
        <v>71</v>
      </c>
      <c r="C1799">
        <v>2015</v>
      </c>
      <c r="D1799" t="s">
        <v>15</v>
      </c>
      <c r="E1799" t="s">
        <v>65</v>
      </c>
      <c r="F1799" t="s">
        <v>17</v>
      </c>
      <c r="G1799">
        <v>2.4</v>
      </c>
      <c r="H1799" t="s">
        <v>18</v>
      </c>
      <c r="I1799" t="s">
        <v>19</v>
      </c>
      <c r="J1799">
        <v>175500</v>
      </c>
      <c r="K1799" t="s">
        <v>211</v>
      </c>
      <c r="L1799">
        <v>32000</v>
      </c>
      <c r="M1799" t="b">
        <v>0</v>
      </c>
    </row>
    <row r="1800" spans="1:13" x14ac:dyDescent="0.35">
      <c r="A1800" t="s">
        <v>139</v>
      </c>
      <c r="B1800" t="s">
        <v>329</v>
      </c>
      <c r="C1800">
        <v>2002</v>
      </c>
      <c r="D1800" t="s">
        <v>15</v>
      </c>
      <c r="E1800" t="s">
        <v>23</v>
      </c>
      <c r="F1800" t="s">
        <v>26</v>
      </c>
      <c r="G1800">
        <v>2.5</v>
      </c>
      <c r="H1800" t="s">
        <v>18</v>
      </c>
      <c r="I1800" t="s">
        <v>68</v>
      </c>
      <c r="J1800">
        <v>371000</v>
      </c>
      <c r="K1800" t="s">
        <v>64</v>
      </c>
      <c r="L1800">
        <v>0</v>
      </c>
      <c r="M1800" t="b">
        <v>1</v>
      </c>
    </row>
    <row r="1801" spans="1:13" x14ac:dyDescent="0.35">
      <c r="A1801" t="s">
        <v>180</v>
      </c>
      <c r="B1801" t="s">
        <v>310</v>
      </c>
      <c r="C1801">
        <v>2009</v>
      </c>
      <c r="D1801" t="s">
        <v>44</v>
      </c>
      <c r="E1801" t="s">
        <v>16</v>
      </c>
      <c r="F1801" t="s">
        <v>17</v>
      </c>
      <c r="G1801">
        <v>4.8</v>
      </c>
      <c r="H1801" t="s">
        <v>18</v>
      </c>
      <c r="I1801" t="s">
        <v>19</v>
      </c>
      <c r="J1801">
        <v>3000000</v>
      </c>
      <c r="K1801" t="s">
        <v>45</v>
      </c>
      <c r="L1801">
        <v>0</v>
      </c>
      <c r="M1801" t="b">
        <v>1</v>
      </c>
    </row>
    <row r="1802" spans="1:13" x14ac:dyDescent="0.35">
      <c r="A1802" t="s">
        <v>82</v>
      </c>
      <c r="B1802" t="s">
        <v>330</v>
      </c>
      <c r="C1802">
        <v>2014</v>
      </c>
      <c r="D1802" t="s">
        <v>15</v>
      </c>
      <c r="E1802" t="s">
        <v>29</v>
      </c>
      <c r="F1802" t="s">
        <v>17</v>
      </c>
      <c r="G1802">
        <v>3.6</v>
      </c>
      <c r="H1802" t="s">
        <v>18</v>
      </c>
      <c r="I1802" t="s">
        <v>19</v>
      </c>
      <c r="J1802">
        <v>284</v>
      </c>
      <c r="K1802" t="s">
        <v>70</v>
      </c>
      <c r="L1802">
        <v>0</v>
      </c>
      <c r="M1802" t="b">
        <v>1</v>
      </c>
    </row>
    <row r="1803" spans="1:13" x14ac:dyDescent="0.35">
      <c r="A1803" t="s">
        <v>34</v>
      </c>
      <c r="B1803" t="s">
        <v>55</v>
      </c>
      <c r="C1803">
        <v>2011</v>
      </c>
      <c r="D1803" t="s">
        <v>15</v>
      </c>
      <c r="E1803" t="s">
        <v>23</v>
      </c>
      <c r="F1803" t="s">
        <v>26</v>
      </c>
      <c r="G1803">
        <v>4</v>
      </c>
      <c r="H1803" t="s">
        <v>18</v>
      </c>
      <c r="I1803" t="s">
        <v>19</v>
      </c>
      <c r="J1803">
        <v>263000</v>
      </c>
      <c r="K1803" t="s">
        <v>211</v>
      </c>
      <c r="L1803">
        <v>55000</v>
      </c>
      <c r="M1803" t="b">
        <v>0</v>
      </c>
    </row>
    <row r="1804" spans="1:13" x14ac:dyDescent="0.35">
      <c r="A1804" t="s">
        <v>36</v>
      </c>
      <c r="B1804" t="s">
        <v>115</v>
      </c>
      <c r="C1804">
        <v>2006</v>
      </c>
      <c r="D1804" t="s">
        <v>15</v>
      </c>
      <c r="E1804" t="s">
        <v>25</v>
      </c>
      <c r="F1804" t="s">
        <v>30</v>
      </c>
      <c r="G1804">
        <v>4.2</v>
      </c>
      <c r="H1804" t="s">
        <v>18</v>
      </c>
      <c r="I1804" t="s">
        <v>19</v>
      </c>
      <c r="J1804">
        <v>129000</v>
      </c>
      <c r="K1804" t="s">
        <v>138</v>
      </c>
      <c r="L1804">
        <v>0</v>
      </c>
      <c r="M1804" t="b">
        <v>1</v>
      </c>
    </row>
    <row r="1805" spans="1:13" x14ac:dyDescent="0.35">
      <c r="A1805" t="s">
        <v>76</v>
      </c>
      <c r="B1805" t="s">
        <v>256</v>
      </c>
      <c r="C1805">
        <v>2019</v>
      </c>
      <c r="D1805" t="s">
        <v>47</v>
      </c>
      <c r="E1805" t="s">
        <v>65</v>
      </c>
      <c r="F1805" t="s">
        <v>17</v>
      </c>
      <c r="G1805">
        <v>2.2999999999999998</v>
      </c>
      <c r="H1805" t="s">
        <v>18</v>
      </c>
      <c r="I1805" t="s">
        <v>19</v>
      </c>
      <c r="J1805">
        <v>52000</v>
      </c>
      <c r="K1805" t="s">
        <v>20</v>
      </c>
      <c r="L1805">
        <v>139000</v>
      </c>
      <c r="M1805" t="b">
        <v>0</v>
      </c>
    </row>
    <row r="1806" spans="1:13" x14ac:dyDescent="0.35">
      <c r="A1806" t="s">
        <v>76</v>
      </c>
      <c r="B1806" t="s">
        <v>112</v>
      </c>
      <c r="C1806">
        <v>2016</v>
      </c>
      <c r="D1806" t="s">
        <v>47</v>
      </c>
      <c r="E1806" t="s">
        <v>23</v>
      </c>
      <c r="F1806" t="s">
        <v>17</v>
      </c>
      <c r="G1806">
        <v>3.5</v>
      </c>
      <c r="H1806" t="s">
        <v>18</v>
      </c>
      <c r="I1806" t="s">
        <v>19</v>
      </c>
      <c r="J1806">
        <v>91815</v>
      </c>
      <c r="K1806" t="s">
        <v>20</v>
      </c>
      <c r="L1806">
        <v>86000</v>
      </c>
      <c r="M1806" t="b">
        <v>0</v>
      </c>
    </row>
    <row r="1807" spans="1:13" x14ac:dyDescent="0.35">
      <c r="A1807" t="s">
        <v>27</v>
      </c>
      <c r="B1807" t="s">
        <v>88</v>
      </c>
      <c r="C1807">
        <v>2016</v>
      </c>
      <c r="D1807" t="s">
        <v>15</v>
      </c>
      <c r="E1807" t="s">
        <v>23</v>
      </c>
      <c r="F1807" t="s">
        <v>26</v>
      </c>
      <c r="G1807">
        <v>1.6</v>
      </c>
      <c r="H1807" t="s">
        <v>18</v>
      </c>
      <c r="I1807" t="s">
        <v>19</v>
      </c>
      <c r="J1807">
        <v>40000</v>
      </c>
      <c r="K1807" t="s">
        <v>20</v>
      </c>
      <c r="L1807">
        <v>0</v>
      </c>
      <c r="M1807" t="b">
        <v>1</v>
      </c>
    </row>
    <row r="1808" spans="1:13" x14ac:dyDescent="0.35">
      <c r="A1808" t="s">
        <v>181</v>
      </c>
      <c r="B1808" t="s">
        <v>199</v>
      </c>
      <c r="C1808">
        <v>2017</v>
      </c>
      <c r="D1808" t="s">
        <v>15</v>
      </c>
      <c r="E1808" t="s">
        <v>23</v>
      </c>
      <c r="F1808" t="s">
        <v>30</v>
      </c>
      <c r="G1808">
        <v>3.5</v>
      </c>
      <c r="H1808" t="s">
        <v>18</v>
      </c>
      <c r="I1808" t="s">
        <v>19</v>
      </c>
      <c r="J1808">
        <v>161709</v>
      </c>
      <c r="K1808" t="s">
        <v>20</v>
      </c>
      <c r="L1808">
        <v>66500</v>
      </c>
      <c r="M1808" t="b">
        <v>0</v>
      </c>
    </row>
    <row r="1809" spans="1:13" x14ac:dyDescent="0.35">
      <c r="A1809" t="s">
        <v>27</v>
      </c>
      <c r="B1809" t="s">
        <v>101</v>
      </c>
      <c r="C1809">
        <v>2020</v>
      </c>
      <c r="D1809" t="s">
        <v>15</v>
      </c>
      <c r="E1809" t="s">
        <v>23</v>
      </c>
      <c r="F1809" t="s">
        <v>26</v>
      </c>
      <c r="G1809">
        <v>2</v>
      </c>
      <c r="H1809" t="s">
        <v>18</v>
      </c>
      <c r="I1809" t="s">
        <v>19</v>
      </c>
      <c r="J1809">
        <v>10239</v>
      </c>
      <c r="K1809" t="s">
        <v>20</v>
      </c>
      <c r="L1809">
        <v>66500</v>
      </c>
      <c r="M1809" t="b">
        <v>0</v>
      </c>
    </row>
    <row r="1810" spans="1:13" x14ac:dyDescent="0.35">
      <c r="A1810" t="s">
        <v>73</v>
      </c>
      <c r="B1810">
        <v>6</v>
      </c>
      <c r="C1810">
        <v>2018</v>
      </c>
      <c r="D1810" t="s">
        <v>15</v>
      </c>
      <c r="E1810" t="s">
        <v>65</v>
      </c>
      <c r="F1810" t="s">
        <v>26</v>
      </c>
      <c r="G1810">
        <v>2.5</v>
      </c>
      <c r="H1810" t="s">
        <v>18</v>
      </c>
      <c r="I1810" t="s">
        <v>19</v>
      </c>
      <c r="J1810">
        <v>68263</v>
      </c>
      <c r="K1810" t="s">
        <v>20</v>
      </c>
      <c r="L1810">
        <v>66500</v>
      </c>
      <c r="M1810" t="b">
        <v>0</v>
      </c>
    </row>
    <row r="1811" spans="1:13" x14ac:dyDescent="0.35">
      <c r="A1811" t="s">
        <v>34</v>
      </c>
      <c r="B1811" t="s">
        <v>35</v>
      </c>
      <c r="C1811">
        <v>2016</v>
      </c>
      <c r="D1811" t="s">
        <v>15</v>
      </c>
      <c r="E1811" t="s">
        <v>23</v>
      </c>
      <c r="F1811" t="s">
        <v>30</v>
      </c>
      <c r="G1811">
        <v>5.7</v>
      </c>
      <c r="H1811" t="s">
        <v>18</v>
      </c>
      <c r="I1811" t="s">
        <v>19</v>
      </c>
      <c r="J1811">
        <v>260</v>
      </c>
      <c r="K1811" t="s">
        <v>54</v>
      </c>
      <c r="L1811">
        <v>0</v>
      </c>
      <c r="M1811" t="b">
        <v>1</v>
      </c>
    </row>
    <row r="1812" spans="1:13" x14ac:dyDescent="0.35">
      <c r="A1812" t="s">
        <v>21</v>
      </c>
      <c r="B1812" t="s">
        <v>315</v>
      </c>
      <c r="C1812">
        <v>2006</v>
      </c>
      <c r="D1812" t="s">
        <v>15</v>
      </c>
      <c r="E1812" t="s">
        <v>16</v>
      </c>
      <c r="F1812" t="s">
        <v>17</v>
      </c>
      <c r="G1812">
        <v>5.6</v>
      </c>
      <c r="H1812" t="s">
        <v>18</v>
      </c>
      <c r="I1812" t="s">
        <v>19</v>
      </c>
      <c r="J1812">
        <v>184000</v>
      </c>
      <c r="K1812" t="s">
        <v>42</v>
      </c>
      <c r="L1812">
        <v>30000</v>
      </c>
      <c r="M1812" t="b">
        <v>0</v>
      </c>
    </row>
    <row r="1813" spans="1:13" x14ac:dyDescent="0.35">
      <c r="A1813" t="s">
        <v>39</v>
      </c>
      <c r="B1813" t="s">
        <v>46</v>
      </c>
      <c r="C1813">
        <v>2010</v>
      </c>
      <c r="D1813" t="s">
        <v>15</v>
      </c>
      <c r="E1813" t="s">
        <v>25</v>
      </c>
      <c r="F1813" t="s">
        <v>17</v>
      </c>
      <c r="G1813">
        <v>5.8</v>
      </c>
      <c r="H1813" t="s">
        <v>18</v>
      </c>
      <c r="I1813" t="s">
        <v>19</v>
      </c>
      <c r="J1813">
        <v>340000</v>
      </c>
      <c r="K1813" t="s">
        <v>81</v>
      </c>
      <c r="L1813">
        <v>40000</v>
      </c>
      <c r="M1813" t="b">
        <v>0</v>
      </c>
    </row>
    <row r="1814" spans="1:13" x14ac:dyDescent="0.35">
      <c r="A1814" t="s">
        <v>76</v>
      </c>
      <c r="B1814" t="s">
        <v>112</v>
      </c>
      <c r="C1814">
        <v>2015</v>
      </c>
      <c r="D1814" t="s">
        <v>15</v>
      </c>
      <c r="E1814" t="s">
        <v>29</v>
      </c>
      <c r="F1814" t="s">
        <v>30</v>
      </c>
      <c r="G1814">
        <v>3.5</v>
      </c>
      <c r="H1814" t="s">
        <v>18</v>
      </c>
      <c r="I1814" t="s">
        <v>19</v>
      </c>
      <c r="J1814">
        <v>870000</v>
      </c>
      <c r="K1814" t="s">
        <v>20</v>
      </c>
      <c r="L1814">
        <v>0</v>
      </c>
      <c r="M1814" t="b">
        <v>1</v>
      </c>
    </row>
    <row r="1815" spans="1:13" x14ac:dyDescent="0.35">
      <c r="A1815" t="s">
        <v>34</v>
      </c>
      <c r="B1815" t="s">
        <v>123</v>
      </c>
      <c r="C1815">
        <v>2016</v>
      </c>
      <c r="D1815" t="s">
        <v>44</v>
      </c>
      <c r="E1815" t="s">
        <v>23</v>
      </c>
      <c r="F1815" t="s">
        <v>30</v>
      </c>
      <c r="G1815">
        <v>1.4</v>
      </c>
      <c r="H1815" t="s">
        <v>18</v>
      </c>
      <c r="I1815" t="s">
        <v>68</v>
      </c>
      <c r="J1815">
        <v>261000</v>
      </c>
      <c r="K1815" t="s">
        <v>45</v>
      </c>
      <c r="L1815">
        <v>0</v>
      </c>
      <c r="M1815" t="b">
        <v>1</v>
      </c>
    </row>
    <row r="1816" spans="1:13" x14ac:dyDescent="0.35">
      <c r="A1816" t="s">
        <v>34</v>
      </c>
      <c r="B1816" t="s">
        <v>161</v>
      </c>
      <c r="C1816">
        <v>2013</v>
      </c>
      <c r="D1816" t="s">
        <v>15</v>
      </c>
      <c r="E1816" t="s">
        <v>23</v>
      </c>
      <c r="F1816" t="s">
        <v>26</v>
      </c>
      <c r="G1816">
        <v>5.7</v>
      </c>
      <c r="H1816" t="s">
        <v>18</v>
      </c>
      <c r="I1816" t="s">
        <v>19</v>
      </c>
      <c r="J1816">
        <v>114000</v>
      </c>
      <c r="K1816" t="s">
        <v>54</v>
      </c>
      <c r="L1816">
        <v>89000</v>
      </c>
      <c r="M1816" t="b">
        <v>0</v>
      </c>
    </row>
    <row r="1817" spans="1:13" x14ac:dyDescent="0.35">
      <c r="A1817" t="s">
        <v>34</v>
      </c>
      <c r="B1817" t="s">
        <v>41</v>
      </c>
      <c r="C1817">
        <v>2016</v>
      </c>
      <c r="D1817" t="s">
        <v>15</v>
      </c>
      <c r="E1817" t="s">
        <v>23</v>
      </c>
      <c r="F1817" t="s">
        <v>26</v>
      </c>
      <c r="G1817">
        <v>1.4</v>
      </c>
      <c r="H1817" t="s">
        <v>18</v>
      </c>
      <c r="I1817" t="s">
        <v>19</v>
      </c>
      <c r="J1817">
        <v>128000</v>
      </c>
      <c r="K1817" t="s">
        <v>45</v>
      </c>
      <c r="L1817">
        <v>25000</v>
      </c>
      <c r="M1817" t="b">
        <v>0</v>
      </c>
    </row>
    <row r="1818" spans="1:13" x14ac:dyDescent="0.35">
      <c r="A1818" t="s">
        <v>34</v>
      </c>
      <c r="B1818" t="s">
        <v>287</v>
      </c>
      <c r="C1818">
        <v>2017</v>
      </c>
      <c r="D1818" t="s">
        <v>15</v>
      </c>
      <c r="E1818" t="s">
        <v>23</v>
      </c>
      <c r="F1818" t="s">
        <v>26</v>
      </c>
      <c r="G1818">
        <v>2.7</v>
      </c>
      <c r="H1818" t="s">
        <v>18</v>
      </c>
      <c r="I1818" t="s">
        <v>68</v>
      </c>
      <c r="J1818">
        <v>555555</v>
      </c>
      <c r="K1818" t="s">
        <v>20</v>
      </c>
      <c r="L1818">
        <v>73000</v>
      </c>
      <c r="M1818" t="b">
        <v>0</v>
      </c>
    </row>
    <row r="1819" spans="1:13" x14ac:dyDescent="0.35">
      <c r="A1819" t="s">
        <v>82</v>
      </c>
      <c r="B1819" t="s">
        <v>156</v>
      </c>
      <c r="C1819">
        <v>2016</v>
      </c>
      <c r="D1819" t="s">
        <v>15</v>
      </c>
      <c r="E1819" t="s">
        <v>23</v>
      </c>
      <c r="F1819" t="s">
        <v>26</v>
      </c>
      <c r="G1819">
        <v>1.4</v>
      </c>
      <c r="H1819" t="s">
        <v>18</v>
      </c>
      <c r="I1819" t="s">
        <v>19</v>
      </c>
      <c r="J1819">
        <v>237000</v>
      </c>
      <c r="K1819" t="s">
        <v>45</v>
      </c>
      <c r="L1819">
        <v>21000</v>
      </c>
      <c r="M1819" t="b">
        <v>0</v>
      </c>
    </row>
    <row r="1820" spans="1:13" x14ac:dyDescent="0.35">
      <c r="A1820" t="s">
        <v>34</v>
      </c>
      <c r="B1820" t="s">
        <v>161</v>
      </c>
      <c r="C1820">
        <v>2015</v>
      </c>
      <c r="D1820" t="s">
        <v>15</v>
      </c>
      <c r="E1820" t="s">
        <v>25</v>
      </c>
      <c r="F1820" t="s">
        <v>30</v>
      </c>
      <c r="G1820">
        <v>5.7</v>
      </c>
      <c r="H1820" t="s">
        <v>18</v>
      </c>
      <c r="I1820" t="s">
        <v>19</v>
      </c>
      <c r="J1820">
        <v>85000</v>
      </c>
      <c r="K1820" t="s">
        <v>45</v>
      </c>
      <c r="L1820">
        <v>125000</v>
      </c>
      <c r="M1820" t="b">
        <v>0</v>
      </c>
    </row>
    <row r="1821" spans="1:13" x14ac:dyDescent="0.35">
      <c r="A1821" t="s">
        <v>76</v>
      </c>
      <c r="B1821" t="s">
        <v>77</v>
      </c>
      <c r="C1821">
        <v>2013</v>
      </c>
      <c r="D1821" t="s">
        <v>15</v>
      </c>
      <c r="E1821" t="s">
        <v>16</v>
      </c>
      <c r="F1821" t="s">
        <v>26</v>
      </c>
      <c r="G1821">
        <v>5.4</v>
      </c>
      <c r="H1821" t="s">
        <v>18</v>
      </c>
      <c r="I1821" t="s">
        <v>19</v>
      </c>
      <c r="J1821">
        <v>84000</v>
      </c>
      <c r="K1821" t="s">
        <v>45</v>
      </c>
      <c r="L1821">
        <v>72000</v>
      </c>
      <c r="M1821" t="b">
        <v>0</v>
      </c>
    </row>
    <row r="1822" spans="1:13" x14ac:dyDescent="0.35">
      <c r="A1822" t="s">
        <v>82</v>
      </c>
      <c r="B1822" t="s">
        <v>164</v>
      </c>
      <c r="C1822">
        <v>2016</v>
      </c>
      <c r="D1822" t="s">
        <v>47</v>
      </c>
      <c r="E1822" t="s">
        <v>23</v>
      </c>
      <c r="F1822" t="s">
        <v>26</v>
      </c>
      <c r="G1822">
        <v>2</v>
      </c>
      <c r="H1822" t="s">
        <v>56</v>
      </c>
      <c r="I1822" t="s">
        <v>19</v>
      </c>
      <c r="J1822">
        <v>55000</v>
      </c>
      <c r="K1822" t="s">
        <v>20</v>
      </c>
      <c r="L1822">
        <v>68000</v>
      </c>
      <c r="M1822" t="b">
        <v>0</v>
      </c>
    </row>
    <row r="1823" spans="1:13" x14ac:dyDescent="0.35">
      <c r="A1823" t="s">
        <v>34</v>
      </c>
      <c r="B1823" t="s">
        <v>43</v>
      </c>
      <c r="C1823">
        <v>2002</v>
      </c>
      <c r="D1823" t="s">
        <v>15</v>
      </c>
      <c r="E1823" t="s">
        <v>23</v>
      </c>
      <c r="F1823" t="s">
        <v>26</v>
      </c>
      <c r="G1823">
        <v>2.5</v>
      </c>
      <c r="H1823" t="s">
        <v>18</v>
      </c>
      <c r="I1823" t="s">
        <v>68</v>
      </c>
      <c r="J1823">
        <v>239259</v>
      </c>
      <c r="K1823" t="s">
        <v>155</v>
      </c>
      <c r="L1823">
        <v>0</v>
      </c>
      <c r="M1823" t="b">
        <v>1</v>
      </c>
    </row>
    <row r="1824" spans="1:13" x14ac:dyDescent="0.35">
      <c r="A1824" t="s">
        <v>36</v>
      </c>
      <c r="B1824" t="s">
        <v>37</v>
      </c>
      <c r="C1824">
        <v>2008</v>
      </c>
      <c r="D1824" t="s">
        <v>15</v>
      </c>
      <c r="E1824" t="s">
        <v>16</v>
      </c>
      <c r="F1824" t="s">
        <v>30</v>
      </c>
      <c r="G1824">
        <v>1.6</v>
      </c>
      <c r="H1824" t="s">
        <v>18</v>
      </c>
      <c r="I1824" t="s">
        <v>19</v>
      </c>
      <c r="J1824">
        <v>250000</v>
      </c>
      <c r="K1824" t="s">
        <v>20</v>
      </c>
      <c r="L1824">
        <v>22000</v>
      </c>
      <c r="M1824" t="b">
        <v>0</v>
      </c>
    </row>
    <row r="1825" spans="1:13" x14ac:dyDescent="0.35">
      <c r="A1825" t="s">
        <v>95</v>
      </c>
      <c r="B1825" t="s">
        <v>96</v>
      </c>
      <c r="C1825">
        <v>2011</v>
      </c>
      <c r="D1825" t="s">
        <v>15</v>
      </c>
      <c r="E1825" t="s">
        <v>75</v>
      </c>
      <c r="F1825" t="s">
        <v>17</v>
      </c>
      <c r="G1825">
        <v>3</v>
      </c>
      <c r="H1825" t="s">
        <v>18</v>
      </c>
      <c r="I1825" t="s">
        <v>19</v>
      </c>
      <c r="J1825">
        <v>101000</v>
      </c>
      <c r="K1825" t="s">
        <v>245</v>
      </c>
      <c r="L1825">
        <v>40000</v>
      </c>
      <c r="M1825" t="b">
        <v>0</v>
      </c>
    </row>
    <row r="1826" spans="1:13" x14ac:dyDescent="0.35">
      <c r="A1826" t="s">
        <v>34</v>
      </c>
      <c r="B1826" t="s">
        <v>284</v>
      </c>
      <c r="C1826">
        <v>2004</v>
      </c>
      <c r="D1826" t="s">
        <v>47</v>
      </c>
      <c r="E1826" t="s">
        <v>75</v>
      </c>
      <c r="F1826" t="s">
        <v>30</v>
      </c>
      <c r="G1826">
        <v>1</v>
      </c>
      <c r="H1826" t="s">
        <v>18</v>
      </c>
      <c r="I1826" t="s">
        <v>19</v>
      </c>
      <c r="J1826">
        <v>300</v>
      </c>
      <c r="K1826" t="s">
        <v>45</v>
      </c>
      <c r="L1826">
        <v>12000</v>
      </c>
      <c r="M1826" t="b">
        <v>0</v>
      </c>
    </row>
    <row r="1827" spans="1:13" x14ac:dyDescent="0.35">
      <c r="A1827" t="s">
        <v>73</v>
      </c>
      <c r="B1827">
        <v>6</v>
      </c>
      <c r="C1827">
        <v>2020</v>
      </c>
      <c r="D1827" t="s">
        <v>15</v>
      </c>
      <c r="E1827" t="s">
        <v>23</v>
      </c>
      <c r="F1827" t="s">
        <v>26</v>
      </c>
      <c r="G1827">
        <v>2.5</v>
      </c>
      <c r="H1827" t="s">
        <v>18</v>
      </c>
      <c r="I1827" t="s">
        <v>19</v>
      </c>
      <c r="J1827">
        <v>78000</v>
      </c>
      <c r="K1827" t="s">
        <v>20</v>
      </c>
      <c r="L1827">
        <v>76000</v>
      </c>
      <c r="M1827" t="b">
        <v>0</v>
      </c>
    </row>
    <row r="1828" spans="1:13" x14ac:dyDescent="0.35">
      <c r="A1828" t="s">
        <v>34</v>
      </c>
      <c r="B1828" t="s">
        <v>127</v>
      </c>
      <c r="C1828">
        <v>2012</v>
      </c>
      <c r="D1828" t="s">
        <v>15</v>
      </c>
      <c r="E1828" t="s">
        <v>94</v>
      </c>
      <c r="F1828" t="s">
        <v>26</v>
      </c>
      <c r="G1828">
        <v>4</v>
      </c>
      <c r="H1828" t="s">
        <v>18</v>
      </c>
      <c r="I1828" t="s">
        <v>68</v>
      </c>
      <c r="J1828">
        <v>189</v>
      </c>
      <c r="K1828" t="s">
        <v>81</v>
      </c>
      <c r="L1828">
        <v>0</v>
      </c>
      <c r="M1828" t="b">
        <v>1</v>
      </c>
    </row>
    <row r="1829" spans="1:13" x14ac:dyDescent="0.35">
      <c r="A1829" t="s">
        <v>174</v>
      </c>
      <c r="B1829" t="s">
        <v>208</v>
      </c>
      <c r="C1829">
        <v>2020</v>
      </c>
      <c r="D1829" t="s">
        <v>44</v>
      </c>
      <c r="E1829" t="s">
        <v>29</v>
      </c>
      <c r="F1829" t="s">
        <v>30</v>
      </c>
      <c r="G1829">
        <v>2</v>
      </c>
      <c r="H1829" t="s">
        <v>18</v>
      </c>
      <c r="I1829" t="s">
        <v>19</v>
      </c>
      <c r="J1829">
        <v>4500</v>
      </c>
      <c r="K1829" t="s">
        <v>20</v>
      </c>
      <c r="L1829">
        <v>0</v>
      </c>
      <c r="M1829" t="b">
        <v>1</v>
      </c>
    </row>
    <row r="1830" spans="1:13" x14ac:dyDescent="0.35">
      <c r="A1830" t="s">
        <v>39</v>
      </c>
      <c r="B1830" t="s">
        <v>331</v>
      </c>
      <c r="C1830">
        <v>2008</v>
      </c>
      <c r="D1830" t="s">
        <v>15</v>
      </c>
      <c r="E1830" t="s">
        <v>16</v>
      </c>
      <c r="F1830" t="s">
        <v>30</v>
      </c>
      <c r="G1830">
        <v>3.6</v>
      </c>
      <c r="H1830" t="s">
        <v>18</v>
      </c>
      <c r="I1830" t="s">
        <v>19</v>
      </c>
      <c r="J1830">
        <v>205000</v>
      </c>
      <c r="K1830" t="s">
        <v>45</v>
      </c>
      <c r="L1830">
        <v>12000</v>
      </c>
      <c r="M1830" t="b">
        <v>0</v>
      </c>
    </row>
    <row r="1831" spans="1:13" x14ac:dyDescent="0.35">
      <c r="A1831" t="s">
        <v>13</v>
      </c>
      <c r="B1831" t="s">
        <v>14</v>
      </c>
      <c r="C1831">
        <v>2005</v>
      </c>
      <c r="D1831" t="s">
        <v>15</v>
      </c>
      <c r="E1831" t="s">
        <v>16</v>
      </c>
      <c r="F1831" t="s">
        <v>17</v>
      </c>
      <c r="G1831">
        <v>5.7</v>
      </c>
      <c r="H1831" t="s">
        <v>18</v>
      </c>
      <c r="I1831" t="s">
        <v>19</v>
      </c>
      <c r="J1831">
        <v>275000</v>
      </c>
      <c r="K1831" t="s">
        <v>45</v>
      </c>
      <c r="L1831">
        <v>18000</v>
      </c>
      <c r="M1831" t="b">
        <v>0</v>
      </c>
    </row>
    <row r="1832" spans="1:13" x14ac:dyDescent="0.35">
      <c r="A1832" t="s">
        <v>34</v>
      </c>
      <c r="B1832" t="s">
        <v>43</v>
      </c>
      <c r="C1832">
        <v>2017</v>
      </c>
      <c r="D1832" t="s">
        <v>44</v>
      </c>
      <c r="E1832" t="s">
        <v>23</v>
      </c>
      <c r="F1832" t="s">
        <v>30</v>
      </c>
      <c r="G1832">
        <v>2.5</v>
      </c>
      <c r="H1832" t="s">
        <v>18</v>
      </c>
      <c r="I1832" t="s">
        <v>19</v>
      </c>
      <c r="J1832">
        <v>119550</v>
      </c>
      <c r="K1832" t="s">
        <v>20</v>
      </c>
      <c r="L1832">
        <v>66500</v>
      </c>
      <c r="M1832" t="b">
        <v>0</v>
      </c>
    </row>
    <row r="1833" spans="1:13" x14ac:dyDescent="0.35">
      <c r="A1833" t="s">
        <v>34</v>
      </c>
      <c r="B1833" t="s">
        <v>58</v>
      </c>
      <c r="C1833">
        <v>2015</v>
      </c>
      <c r="D1833" t="s">
        <v>15</v>
      </c>
      <c r="E1833" t="s">
        <v>16</v>
      </c>
      <c r="F1833" t="s">
        <v>26</v>
      </c>
      <c r="G1833">
        <v>2.7</v>
      </c>
      <c r="H1833" t="s">
        <v>18</v>
      </c>
      <c r="I1833" t="s">
        <v>19</v>
      </c>
      <c r="J1833">
        <v>164277</v>
      </c>
      <c r="K1833" t="s">
        <v>20</v>
      </c>
      <c r="L1833">
        <v>66500</v>
      </c>
      <c r="M1833" t="b">
        <v>0</v>
      </c>
    </row>
    <row r="1834" spans="1:13" x14ac:dyDescent="0.35">
      <c r="A1834" t="s">
        <v>76</v>
      </c>
      <c r="B1834" t="s">
        <v>77</v>
      </c>
      <c r="C1834">
        <v>2013</v>
      </c>
      <c r="D1834" t="s">
        <v>15</v>
      </c>
      <c r="E1834" t="s">
        <v>29</v>
      </c>
      <c r="F1834" t="s">
        <v>17</v>
      </c>
      <c r="G1834">
        <v>5.4</v>
      </c>
      <c r="H1834" t="s">
        <v>18</v>
      </c>
      <c r="I1834" t="s">
        <v>68</v>
      </c>
      <c r="J1834">
        <v>225299</v>
      </c>
      <c r="K1834" t="s">
        <v>20</v>
      </c>
      <c r="L1834">
        <v>66587</v>
      </c>
      <c r="M1834" t="b">
        <v>0</v>
      </c>
    </row>
    <row r="1835" spans="1:13" x14ac:dyDescent="0.35">
      <c r="A1835" t="s">
        <v>27</v>
      </c>
      <c r="B1835" t="s">
        <v>89</v>
      </c>
      <c r="C1835">
        <v>2019</v>
      </c>
      <c r="D1835" t="s">
        <v>15</v>
      </c>
      <c r="E1835" t="s">
        <v>23</v>
      </c>
      <c r="F1835" t="s">
        <v>26</v>
      </c>
      <c r="G1835">
        <v>2.4</v>
      </c>
      <c r="H1835" t="s">
        <v>18</v>
      </c>
      <c r="I1835" t="s">
        <v>19</v>
      </c>
      <c r="J1835">
        <v>49515</v>
      </c>
      <c r="K1835" t="s">
        <v>20</v>
      </c>
      <c r="L1835">
        <v>68000</v>
      </c>
      <c r="M1835" t="b">
        <v>0</v>
      </c>
    </row>
    <row r="1836" spans="1:13" x14ac:dyDescent="0.35">
      <c r="A1836" t="s">
        <v>21</v>
      </c>
      <c r="B1836" t="s">
        <v>67</v>
      </c>
      <c r="C1836">
        <v>2010</v>
      </c>
      <c r="D1836" t="s">
        <v>44</v>
      </c>
      <c r="E1836" t="s">
        <v>23</v>
      </c>
      <c r="F1836" t="s">
        <v>17</v>
      </c>
      <c r="G1836">
        <v>2.7</v>
      </c>
      <c r="H1836" t="s">
        <v>18</v>
      </c>
      <c r="I1836" t="s">
        <v>68</v>
      </c>
      <c r="J1836">
        <v>2012</v>
      </c>
      <c r="K1836" t="s">
        <v>45</v>
      </c>
      <c r="L1836">
        <v>14500</v>
      </c>
      <c r="M1836" t="b">
        <v>0</v>
      </c>
    </row>
    <row r="1837" spans="1:13" x14ac:dyDescent="0.35">
      <c r="A1837" t="s">
        <v>39</v>
      </c>
      <c r="B1837" t="s">
        <v>115</v>
      </c>
      <c r="C1837">
        <v>2016</v>
      </c>
      <c r="D1837" t="s">
        <v>15</v>
      </c>
      <c r="E1837" t="s">
        <v>78</v>
      </c>
      <c r="F1837" t="s">
        <v>17</v>
      </c>
      <c r="G1837">
        <v>6.2</v>
      </c>
      <c r="H1837" t="s">
        <v>18</v>
      </c>
      <c r="I1837" t="s">
        <v>19</v>
      </c>
      <c r="J1837">
        <v>156000</v>
      </c>
      <c r="K1837" t="s">
        <v>45</v>
      </c>
      <c r="L1837">
        <v>290000</v>
      </c>
      <c r="M1837" t="b">
        <v>0</v>
      </c>
    </row>
    <row r="1838" spans="1:13" x14ac:dyDescent="0.35">
      <c r="A1838" t="s">
        <v>34</v>
      </c>
      <c r="B1838" t="s">
        <v>186</v>
      </c>
      <c r="C1838">
        <v>1991</v>
      </c>
      <c r="D1838" t="s">
        <v>15</v>
      </c>
      <c r="E1838" t="s">
        <v>23</v>
      </c>
      <c r="F1838" t="s">
        <v>26</v>
      </c>
      <c r="G1838">
        <v>2.4</v>
      </c>
      <c r="H1838" t="s">
        <v>56</v>
      </c>
      <c r="I1838" t="s">
        <v>68</v>
      </c>
      <c r="J1838">
        <v>1111</v>
      </c>
      <c r="K1838" t="s">
        <v>20</v>
      </c>
      <c r="L1838">
        <v>0</v>
      </c>
      <c r="M1838" t="b">
        <v>1</v>
      </c>
    </row>
    <row r="1839" spans="1:13" x14ac:dyDescent="0.35">
      <c r="A1839" t="s">
        <v>76</v>
      </c>
      <c r="B1839" t="s">
        <v>77</v>
      </c>
      <c r="C1839">
        <v>2013</v>
      </c>
      <c r="D1839" t="s">
        <v>47</v>
      </c>
      <c r="E1839" t="s">
        <v>29</v>
      </c>
      <c r="F1839" t="s">
        <v>26</v>
      </c>
      <c r="G1839">
        <v>5.4</v>
      </c>
      <c r="H1839" t="s">
        <v>18</v>
      </c>
      <c r="I1839" t="s">
        <v>19</v>
      </c>
      <c r="J1839">
        <v>121000</v>
      </c>
      <c r="K1839" t="s">
        <v>20</v>
      </c>
      <c r="L1839">
        <v>40000</v>
      </c>
      <c r="M1839" t="b">
        <v>0</v>
      </c>
    </row>
    <row r="1840" spans="1:13" x14ac:dyDescent="0.35">
      <c r="A1840" t="s">
        <v>181</v>
      </c>
      <c r="B1840" t="s">
        <v>199</v>
      </c>
      <c r="C1840">
        <v>2016</v>
      </c>
      <c r="D1840" t="s">
        <v>44</v>
      </c>
      <c r="E1840" t="s">
        <v>75</v>
      </c>
      <c r="F1840" t="s">
        <v>17</v>
      </c>
      <c r="G1840">
        <v>3.8</v>
      </c>
      <c r="H1840" t="s">
        <v>18</v>
      </c>
      <c r="I1840" t="s">
        <v>19</v>
      </c>
      <c r="J1840">
        <v>132000</v>
      </c>
      <c r="K1840" t="s">
        <v>111</v>
      </c>
      <c r="L1840">
        <v>63000</v>
      </c>
      <c r="M1840" t="b">
        <v>0</v>
      </c>
    </row>
    <row r="1841" spans="1:13" x14ac:dyDescent="0.35">
      <c r="A1841" t="s">
        <v>39</v>
      </c>
      <c r="B1841" t="s">
        <v>71</v>
      </c>
      <c r="C1841">
        <v>2013</v>
      </c>
      <c r="D1841" t="s">
        <v>15</v>
      </c>
      <c r="E1841" t="s">
        <v>23</v>
      </c>
      <c r="F1841" t="s">
        <v>17</v>
      </c>
      <c r="G1841">
        <v>3.6</v>
      </c>
      <c r="H1841" t="s">
        <v>18</v>
      </c>
      <c r="I1841" t="s">
        <v>19</v>
      </c>
      <c r="J1841">
        <v>177000</v>
      </c>
      <c r="K1841" t="s">
        <v>45</v>
      </c>
      <c r="L1841">
        <v>30000</v>
      </c>
      <c r="M1841" t="b">
        <v>0</v>
      </c>
    </row>
    <row r="1842" spans="1:13" x14ac:dyDescent="0.35">
      <c r="A1842" t="s">
        <v>27</v>
      </c>
      <c r="B1842" t="s">
        <v>28</v>
      </c>
      <c r="C1842">
        <v>2019</v>
      </c>
      <c r="D1842" t="s">
        <v>15</v>
      </c>
      <c r="E1842" t="s">
        <v>23</v>
      </c>
      <c r="F1842" t="s">
        <v>26</v>
      </c>
      <c r="G1842">
        <v>1.6</v>
      </c>
      <c r="H1842" t="s">
        <v>18</v>
      </c>
      <c r="I1842" t="s">
        <v>19</v>
      </c>
      <c r="J1842">
        <v>102000</v>
      </c>
      <c r="K1842" t="s">
        <v>45</v>
      </c>
      <c r="L1842">
        <v>48000</v>
      </c>
      <c r="M1842" t="b">
        <v>0</v>
      </c>
    </row>
    <row r="1843" spans="1:13" x14ac:dyDescent="0.35">
      <c r="A1843" t="s">
        <v>39</v>
      </c>
      <c r="B1843" t="s">
        <v>40</v>
      </c>
      <c r="C1843">
        <v>2018</v>
      </c>
      <c r="D1843" t="s">
        <v>15</v>
      </c>
      <c r="E1843" t="s">
        <v>16</v>
      </c>
      <c r="F1843" t="s">
        <v>26</v>
      </c>
      <c r="G1843">
        <v>3.6</v>
      </c>
      <c r="H1843" t="s">
        <v>18</v>
      </c>
      <c r="I1843" t="s">
        <v>19</v>
      </c>
      <c r="J1843">
        <v>52000</v>
      </c>
      <c r="K1843" t="s">
        <v>20</v>
      </c>
      <c r="L1843">
        <v>75000</v>
      </c>
      <c r="M1843" t="b">
        <v>0</v>
      </c>
    </row>
    <row r="1844" spans="1:13" x14ac:dyDescent="0.35">
      <c r="A1844" t="s">
        <v>48</v>
      </c>
      <c r="B1844" t="s">
        <v>106</v>
      </c>
      <c r="C1844">
        <v>2018</v>
      </c>
      <c r="D1844" t="s">
        <v>15</v>
      </c>
      <c r="E1844" t="s">
        <v>23</v>
      </c>
      <c r="F1844" t="s">
        <v>17</v>
      </c>
      <c r="G1844">
        <v>4.5</v>
      </c>
      <c r="H1844" t="s">
        <v>18</v>
      </c>
      <c r="I1844" t="s">
        <v>19</v>
      </c>
      <c r="J1844">
        <v>83000</v>
      </c>
      <c r="K1844" t="s">
        <v>42</v>
      </c>
      <c r="L1844">
        <v>315000</v>
      </c>
      <c r="M1844" t="b">
        <v>0</v>
      </c>
    </row>
    <row r="1845" spans="1:13" x14ac:dyDescent="0.35">
      <c r="A1845" t="s">
        <v>39</v>
      </c>
      <c r="B1845" t="s">
        <v>133</v>
      </c>
      <c r="C1845">
        <v>2017</v>
      </c>
      <c r="D1845" t="s">
        <v>47</v>
      </c>
      <c r="E1845" t="s">
        <v>65</v>
      </c>
      <c r="F1845" t="s">
        <v>17</v>
      </c>
      <c r="G1845">
        <v>6.2</v>
      </c>
      <c r="H1845" t="s">
        <v>18</v>
      </c>
      <c r="I1845" t="s">
        <v>19</v>
      </c>
      <c r="J1845">
        <v>116000</v>
      </c>
      <c r="K1845" t="s">
        <v>45</v>
      </c>
      <c r="L1845">
        <v>129000</v>
      </c>
      <c r="M1845" t="b">
        <v>0</v>
      </c>
    </row>
    <row r="1846" spans="1:13" x14ac:dyDescent="0.35">
      <c r="A1846" t="s">
        <v>76</v>
      </c>
      <c r="B1846" t="s">
        <v>112</v>
      </c>
      <c r="C1846">
        <v>2018</v>
      </c>
      <c r="D1846" t="s">
        <v>15</v>
      </c>
      <c r="E1846" t="s">
        <v>75</v>
      </c>
      <c r="F1846" t="s">
        <v>26</v>
      </c>
      <c r="G1846">
        <v>3.5</v>
      </c>
      <c r="H1846" t="s">
        <v>18</v>
      </c>
      <c r="I1846" t="s">
        <v>19</v>
      </c>
      <c r="J1846">
        <v>63000</v>
      </c>
      <c r="K1846" t="s">
        <v>42</v>
      </c>
      <c r="L1846">
        <v>80000</v>
      </c>
      <c r="M1846" t="b">
        <v>0</v>
      </c>
    </row>
    <row r="1847" spans="1:13" x14ac:dyDescent="0.35">
      <c r="A1847" t="s">
        <v>34</v>
      </c>
      <c r="B1847" t="s">
        <v>161</v>
      </c>
      <c r="C1847">
        <v>2016</v>
      </c>
      <c r="D1847" t="s">
        <v>15</v>
      </c>
      <c r="E1847" t="s">
        <v>23</v>
      </c>
      <c r="F1847" t="s">
        <v>30</v>
      </c>
      <c r="G1847">
        <v>5.7</v>
      </c>
      <c r="H1847" t="s">
        <v>18</v>
      </c>
      <c r="I1847" t="s">
        <v>19</v>
      </c>
      <c r="J1847">
        <v>92000</v>
      </c>
      <c r="K1847" t="s">
        <v>45</v>
      </c>
      <c r="L1847">
        <v>108000</v>
      </c>
      <c r="M1847" t="b">
        <v>0</v>
      </c>
    </row>
    <row r="1848" spans="1:13" x14ac:dyDescent="0.35">
      <c r="A1848" t="s">
        <v>76</v>
      </c>
      <c r="B1848" t="s">
        <v>112</v>
      </c>
      <c r="C1848">
        <v>2017</v>
      </c>
      <c r="D1848" t="s">
        <v>15</v>
      </c>
      <c r="E1848" t="s">
        <v>25</v>
      </c>
      <c r="F1848" t="s">
        <v>26</v>
      </c>
      <c r="G1848">
        <v>3.5</v>
      </c>
      <c r="H1848" t="s">
        <v>18</v>
      </c>
      <c r="I1848" t="s">
        <v>19</v>
      </c>
      <c r="J1848">
        <v>132000</v>
      </c>
      <c r="K1848" t="s">
        <v>45</v>
      </c>
      <c r="L1848">
        <v>65000</v>
      </c>
      <c r="M1848" t="b">
        <v>0</v>
      </c>
    </row>
    <row r="1849" spans="1:13" x14ac:dyDescent="0.35">
      <c r="A1849" t="s">
        <v>39</v>
      </c>
      <c r="B1849" t="s">
        <v>40</v>
      </c>
      <c r="C1849">
        <v>2014</v>
      </c>
      <c r="D1849" t="s">
        <v>15</v>
      </c>
      <c r="E1849" t="s">
        <v>23</v>
      </c>
      <c r="F1849" t="s">
        <v>30</v>
      </c>
      <c r="G1849">
        <v>3.6</v>
      </c>
      <c r="H1849" t="s">
        <v>18</v>
      </c>
      <c r="I1849" t="s">
        <v>19</v>
      </c>
      <c r="J1849">
        <v>181000</v>
      </c>
      <c r="K1849" t="s">
        <v>20</v>
      </c>
      <c r="L1849">
        <v>60000</v>
      </c>
      <c r="M1849" t="b">
        <v>0</v>
      </c>
    </row>
    <row r="1850" spans="1:13" x14ac:dyDescent="0.35">
      <c r="A1850" t="s">
        <v>76</v>
      </c>
      <c r="B1850" t="s">
        <v>112</v>
      </c>
      <c r="C1850">
        <v>2015</v>
      </c>
      <c r="D1850" t="s">
        <v>15</v>
      </c>
      <c r="E1850" t="s">
        <v>23</v>
      </c>
      <c r="F1850" t="s">
        <v>30</v>
      </c>
      <c r="G1850">
        <v>2.5</v>
      </c>
      <c r="H1850" t="s">
        <v>18</v>
      </c>
      <c r="I1850" t="s">
        <v>19</v>
      </c>
      <c r="J1850">
        <v>172000</v>
      </c>
      <c r="K1850" t="s">
        <v>42</v>
      </c>
      <c r="L1850">
        <v>52000</v>
      </c>
      <c r="M1850" t="b">
        <v>0</v>
      </c>
    </row>
    <row r="1851" spans="1:13" x14ac:dyDescent="0.35">
      <c r="A1851" t="s">
        <v>73</v>
      </c>
      <c r="B1851" t="s">
        <v>74</v>
      </c>
      <c r="C1851">
        <v>2015</v>
      </c>
      <c r="D1851" t="s">
        <v>15</v>
      </c>
      <c r="E1851" t="s">
        <v>75</v>
      </c>
      <c r="F1851" t="s">
        <v>30</v>
      </c>
      <c r="G1851">
        <v>3.7</v>
      </c>
      <c r="H1851" t="s">
        <v>18</v>
      </c>
      <c r="I1851" t="s">
        <v>19</v>
      </c>
      <c r="J1851">
        <v>93000</v>
      </c>
      <c r="K1851" t="s">
        <v>70</v>
      </c>
      <c r="L1851">
        <v>0</v>
      </c>
      <c r="M1851" t="b">
        <v>1</v>
      </c>
    </row>
    <row r="1852" spans="1:13" x14ac:dyDescent="0.35">
      <c r="A1852" t="s">
        <v>34</v>
      </c>
      <c r="B1852" t="s">
        <v>58</v>
      </c>
      <c r="C1852">
        <v>2015</v>
      </c>
      <c r="D1852" t="s">
        <v>15</v>
      </c>
      <c r="E1852" t="s">
        <v>23</v>
      </c>
      <c r="F1852" t="s">
        <v>26</v>
      </c>
      <c r="G1852">
        <v>2.7</v>
      </c>
      <c r="H1852" t="s">
        <v>18</v>
      </c>
      <c r="I1852" t="s">
        <v>19</v>
      </c>
      <c r="J1852">
        <v>250000</v>
      </c>
      <c r="K1852" t="s">
        <v>64</v>
      </c>
      <c r="L1852">
        <v>55000</v>
      </c>
      <c r="M1852" t="b">
        <v>0</v>
      </c>
    </row>
    <row r="1853" spans="1:13" x14ac:dyDescent="0.35">
      <c r="A1853" t="s">
        <v>21</v>
      </c>
      <c r="B1853" t="s">
        <v>231</v>
      </c>
      <c r="C1853">
        <v>2018</v>
      </c>
      <c r="D1853" t="s">
        <v>44</v>
      </c>
      <c r="E1853" t="s">
        <v>23</v>
      </c>
      <c r="F1853" t="s">
        <v>26</v>
      </c>
      <c r="G1853">
        <v>1.6</v>
      </c>
      <c r="H1853" t="s">
        <v>18</v>
      </c>
      <c r="I1853" t="s">
        <v>19</v>
      </c>
      <c r="J1853">
        <v>97000</v>
      </c>
      <c r="K1853" t="s">
        <v>155</v>
      </c>
      <c r="L1853">
        <v>39000</v>
      </c>
      <c r="M1853" t="b">
        <v>0</v>
      </c>
    </row>
    <row r="1854" spans="1:13" x14ac:dyDescent="0.35">
      <c r="A1854" t="s">
        <v>48</v>
      </c>
      <c r="B1854" t="s">
        <v>194</v>
      </c>
      <c r="C1854">
        <v>2013</v>
      </c>
      <c r="D1854" t="s">
        <v>44</v>
      </c>
      <c r="E1854" t="s">
        <v>75</v>
      </c>
      <c r="F1854" t="s">
        <v>17</v>
      </c>
      <c r="G1854">
        <v>5.5</v>
      </c>
      <c r="H1854" t="s">
        <v>18</v>
      </c>
      <c r="I1854" t="s">
        <v>19</v>
      </c>
      <c r="J1854">
        <v>140000</v>
      </c>
      <c r="K1854" t="s">
        <v>20</v>
      </c>
      <c r="L1854">
        <v>120000</v>
      </c>
      <c r="M1854" t="b">
        <v>0</v>
      </c>
    </row>
    <row r="1855" spans="1:13" x14ac:dyDescent="0.35">
      <c r="A1855" t="s">
        <v>36</v>
      </c>
      <c r="B1855" t="s">
        <v>115</v>
      </c>
      <c r="C1855">
        <v>2005</v>
      </c>
      <c r="D1855" t="s">
        <v>15</v>
      </c>
      <c r="E1855" t="s">
        <v>16</v>
      </c>
      <c r="F1855" t="s">
        <v>30</v>
      </c>
      <c r="G1855">
        <v>5.3</v>
      </c>
      <c r="H1855" t="s">
        <v>18</v>
      </c>
      <c r="I1855" t="s">
        <v>19</v>
      </c>
      <c r="J1855">
        <v>260000</v>
      </c>
      <c r="K1855" t="s">
        <v>54</v>
      </c>
      <c r="L1855">
        <v>20000</v>
      </c>
      <c r="M1855" t="b">
        <v>0</v>
      </c>
    </row>
    <row r="1856" spans="1:13" x14ac:dyDescent="0.35">
      <c r="A1856" t="s">
        <v>36</v>
      </c>
      <c r="B1856" t="s">
        <v>146</v>
      </c>
      <c r="C1856">
        <v>2016</v>
      </c>
      <c r="D1856" t="s">
        <v>15</v>
      </c>
      <c r="E1856" t="s">
        <v>25</v>
      </c>
      <c r="F1856" t="s">
        <v>17</v>
      </c>
      <c r="G1856">
        <v>5.7</v>
      </c>
      <c r="H1856" t="s">
        <v>18</v>
      </c>
      <c r="I1856" t="s">
        <v>19</v>
      </c>
      <c r="J1856">
        <v>109000</v>
      </c>
      <c r="K1856" t="s">
        <v>45</v>
      </c>
      <c r="L1856">
        <v>100000</v>
      </c>
      <c r="M1856" t="b">
        <v>0</v>
      </c>
    </row>
    <row r="1857" spans="1:13" x14ac:dyDescent="0.35">
      <c r="A1857" t="s">
        <v>31</v>
      </c>
      <c r="B1857" t="s">
        <v>32</v>
      </c>
      <c r="C1857">
        <v>2013</v>
      </c>
      <c r="D1857" t="s">
        <v>44</v>
      </c>
      <c r="E1857" t="s">
        <v>23</v>
      </c>
      <c r="F1857" t="s">
        <v>26</v>
      </c>
      <c r="G1857">
        <v>2</v>
      </c>
      <c r="H1857" t="s">
        <v>18</v>
      </c>
      <c r="I1857" t="s">
        <v>19</v>
      </c>
      <c r="J1857">
        <v>271000</v>
      </c>
      <c r="K1857" t="s">
        <v>59</v>
      </c>
      <c r="L1857">
        <v>0</v>
      </c>
      <c r="M1857" t="b">
        <v>1</v>
      </c>
    </row>
    <row r="1858" spans="1:13" x14ac:dyDescent="0.35">
      <c r="A1858" t="s">
        <v>34</v>
      </c>
      <c r="B1858" t="s">
        <v>124</v>
      </c>
      <c r="C1858">
        <v>2016</v>
      </c>
      <c r="D1858" t="s">
        <v>44</v>
      </c>
      <c r="E1858" t="s">
        <v>23</v>
      </c>
      <c r="F1858" t="s">
        <v>30</v>
      </c>
      <c r="G1858">
        <v>4</v>
      </c>
      <c r="H1858" t="s">
        <v>18</v>
      </c>
      <c r="I1858" t="s">
        <v>19</v>
      </c>
      <c r="J1858">
        <v>240000</v>
      </c>
      <c r="K1858" t="s">
        <v>45</v>
      </c>
      <c r="L1858">
        <v>0</v>
      </c>
      <c r="M1858" t="b">
        <v>1</v>
      </c>
    </row>
    <row r="1859" spans="1:13" x14ac:dyDescent="0.35">
      <c r="A1859" t="s">
        <v>31</v>
      </c>
      <c r="B1859" t="s">
        <v>32</v>
      </c>
      <c r="C1859">
        <v>2014</v>
      </c>
      <c r="D1859" t="s">
        <v>15</v>
      </c>
      <c r="E1859" t="s">
        <v>16</v>
      </c>
      <c r="F1859" t="s">
        <v>17</v>
      </c>
      <c r="G1859">
        <v>1.4</v>
      </c>
      <c r="H1859" t="s">
        <v>18</v>
      </c>
      <c r="I1859" t="s">
        <v>19</v>
      </c>
      <c r="J1859">
        <v>39720</v>
      </c>
      <c r="K1859" t="s">
        <v>42</v>
      </c>
      <c r="L1859">
        <v>0</v>
      </c>
      <c r="M1859" t="b">
        <v>1</v>
      </c>
    </row>
    <row r="1860" spans="1:13" x14ac:dyDescent="0.35">
      <c r="A1860" t="s">
        <v>31</v>
      </c>
      <c r="B1860" t="s">
        <v>32</v>
      </c>
      <c r="C1860">
        <v>2016</v>
      </c>
      <c r="D1860" t="s">
        <v>44</v>
      </c>
      <c r="E1860" t="s">
        <v>29</v>
      </c>
      <c r="F1860" t="s">
        <v>26</v>
      </c>
      <c r="G1860">
        <v>2.4</v>
      </c>
      <c r="H1860" t="s">
        <v>18</v>
      </c>
      <c r="I1860" t="s">
        <v>19</v>
      </c>
      <c r="J1860">
        <v>106214</v>
      </c>
      <c r="K1860" t="s">
        <v>20</v>
      </c>
      <c r="L1860">
        <v>67500</v>
      </c>
      <c r="M1860" t="b">
        <v>0</v>
      </c>
    </row>
    <row r="1861" spans="1:13" x14ac:dyDescent="0.35">
      <c r="A1861" t="s">
        <v>34</v>
      </c>
      <c r="B1861" t="s">
        <v>72</v>
      </c>
      <c r="C1861">
        <v>2017</v>
      </c>
      <c r="D1861" t="s">
        <v>15</v>
      </c>
      <c r="E1861" t="s">
        <v>29</v>
      </c>
      <c r="F1861" t="s">
        <v>26</v>
      </c>
      <c r="G1861">
        <v>2.5</v>
      </c>
      <c r="H1861" t="s">
        <v>18</v>
      </c>
      <c r="I1861" t="s">
        <v>19</v>
      </c>
      <c r="J1861">
        <v>235614</v>
      </c>
      <c r="K1861" t="s">
        <v>20</v>
      </c>
      <c r="L1861">
        <v>67500</v>
      </c>
      <c r="M1861" t="b">
        <v>0</v>
      </c>
    </row>
    <row r="1862" spans="1:13" x14ac:dyDescent="0.35">
      <c r="A1862" t="s">
        <v>21</v>
      </c>
      <c r="B1862" t="s">
        <v>207</v>
      </c>
      <c r="C1862">
        <v>2018</v>
      </c>
      <c r="D1862" t="s">
        <v>44</v>
      </c>
      <c r="E1862" t="s">
        <v>23</v>
      </c>
      <c r="F1862" t="s">
        <v>30</v>
      </c>
      <c r="G1862">
        <v>2.5</v>
      </c>
      <c r="H1862" t="s">
        <v>18</v>
      </c>
      <c r="I1862" t="s">
        <v>19</v>
      </c>
      <c r="J1862">
        <v>48096</v>
      </c>
      <c r="K1862" t="s">
        <v>20</v>
      </c>
      <c r="L1862">
        <v>68000</v>
      </c>
      <c r="M1862" t="b">
        <v>0</v>
      </c>
    </row>
    <row r="1863" spans="1:13" x14ac:dyDescent="0.35">
      <c r="A1863" t="s">
        <v>21</v>
      </c>
      <c r="B1863" t="s">
        <v>24</v>
      </c>
      <c r="C1863">
        <v>2014</v>
      </c>
      <c r="D1863" t="s">
        <v>15</v>
      </c>
      <c r="E1863" t="s">
        <v>75</v>
      </c>
      <c r="F1863" t="s">
        <v>30</v>
      </c>
      <c r="G1863">
        <v>1.5</v>
      </c>
      <c r="H1863" t="s">
        <v>18</v>
      </c>
      <c r="I1863" t="s">
        <v>19</v>
      </c>
      <c r="J1863">
        <v>20051</v>
      </c>
      <c r="K1863" t="s">
        <v>20</v>
      </c>
      <c r="L1863">
        <v>0</v>
      </c>
      <c r="M1863" t="b">
        <v>1</v>
      </c>
    </row>
    <row r="1864" spans="1:13" x14ac:dyDescent="0.35">
      <c r="A1864" t="s">
        <v>27</v>
      </c>
      <c r="B1864" t="s">
        <v>88</v>
      </c>
      <c r="C1864">
        <v>2008</v>
      </c>
      <c r="D1864" t="s">
        <v>15</v>
      </c>
      <c r="E1864" t="s">
        <v>23</v>
      </c>
      <c r="F1864" t="s">
        <v>26</v>
      </c>
      <c r="G1864">
        <v>1.6</v>
      </c>
      <c r="H1864" t="s">
        <v>18</v>
      </c>
      <c r="I1864" t="s">
        <v>68</v>
      </c>
      <c r="J1864">
        <v>250000</v>
      </c>
      <c r="K1864" t="s">
        <v>59</v>
      </c>
      <c r="L1864">
        <v>4000</v>
      </c>
      <c r="M1864" t="b">
        <v>0</v>
      </c>
    </row>
    <row r="1865" spans="1:13" x14ac:dyDescent="0.35">
      <c r="A1865" t="s">
        <v>209</v>
      </c>
      <c r="B1865" t="s">
        <v>302</v>
      </c>
      <c r="C1865">
        <v>2016</v>
      </c>
      <c r="D1865" t="s">
        <v>47</v>
      </c>
      <c r="E1865" t="s">
        <v>23</v>
      </c>
      <c r="F1865" t="s">
        <v>17</v>
      </c>
      <c r="G1865">
        <v>3.7</v>
      </c>
      <c r="H1865" t="s">
        <v>18</v>
      </c>
      <c r="I1865" t="s">
        <v>19</v>
      </c>
      <c r="J1865">
        <v>99000</v>
      </c>
      <c r="K1865" t="s">
        <v>45</v>
      </c>
      <c r="L1865">
        <v>100000</v>
      </c>
      <c r="M1865" t="b">
        <v>0</v>
      </c>
    </row>
    <row r="1866" spans="1:13" x14ac:dyDescent="0.35">
      <c r="A1866" t="s">
        <v>332</v>
      </c>
      <c r="B1866">
        <v>500</v>
      </c>
      <c r="C1866">
        <v>2019</v>
      </c>
      <c r="D1866" t="s">
        <v>15</v>
      </c>
      <c r="E1866" t="s">
        <v>16</v>
      </c>
      <c r="F1866" t="s">
        <v>17</v>
      </c>
      <c r="G1866">
        <v>1.4</v>
      </c>
      <c r="H1866" t="s">
        <v>18</v>
      </c>
      <c r="I1866" t="s">
        <v>19</v>
      </c>
      <c r="J1866">
        <v>19000</v>
      </c>
      <c r="K1866" t="s">
        <v>45</v>
      </c>
      <c r="L1866">
        <v>70000</v>
      </c>
      <c r="M1866" t="b">
        <v>0</v>
      </c>
    </row>
    <row r="1867" spans="1:13" x14ac:dyDescent="0.35">
      <c r="A1867" t="s">
        <v>39</v>
      </c>
      <c r="B1867" t="s">
        <v>71</v>
      </c>
      <c r="C1867">
        <v>2013</v>
      </c>
      <c r="D1867" t="s">
        <v>15</v>
      </c>
      <c r="E1867" t="s">
        <v>25</v>
      </c>
      <c r="F1867" t="s">
        <v>17</v>
      </c>
      <c r="G1867">
        <v>3.6</v>
      </c>
      <c r="H1867" t="s">
        <v>18</v>
      </c>
      <c r="I1867" t="s">
        <v>19</v>
      </c>
      <c r="J1867">
        <v>165000</v>
      </c>
      <c r="K1867" t="s">
        <v>45</v>
      </c>
      <c r="L1867">
        <v>30000</v>
      </c>
      <c r="M1867" t="b">
        <v>0</v>
      </c>
    </row>
    <row r="1868" spans="1:13" x14ac:dyDescent="0.35">
      <c r="A1868" t="s">
        <v>39</v>
      </c>
      <c r="B1868" t="s">
        <v>71</v>
      </c>
      <c r="C1868">
        <v>2016</v>
      </c>
      <c r="D1868" t="s">
        <v>15</v>
      </c>
      <c r="E1868" t="s">
        <v>25</v>
      </c>
      <c r="F1868" t="s">
        <v>30</v>
      </c>
      <c r="G1868">
        <v>2.5</v>
      </c>
      <c r="H1868" t="s">
        <v>18</v>
      </c>
      <c r="I1868" t="s">
        <v>19</v>
      </c>
      <c r="J1868">
        <v>203000</v>
      </c>
      <c r="K1868" t="s">
        <v>45</v>
      </c>
      <c r="L1868">
        <v>32000</v>
      </c>
      <c r="M1868" t="b">
        <v>0</v>
      </c>
    </row>
    <row r="1869" spans="1:13" x14ac:dyDescent="0.35">
      <c r="A1869" t="s">
        <v>166</v>
      </c>
      <c r="B1869" t="s">
        <v>274</v>
      </c>
      <c r="C1869">
        <v>2019</v>
      </c>
      <c r="D1869" t="s">
        <v>15</v>
      </c>
      <c r="E1869" t="s">
        <v>29</v>
      </c>
      <c r="F1869" t="s">
        <v>17</v>
      </c>
      <c r="G1869">
        <v>1.6</v>
      </c>
      <c r="H1869" t="s">
        <v>18</v>
      </c>
      <c r="I1869" t="s">
        <v>19</v>
      </c>
      <c r="J1869">
        <v>150000</v>
      </c>
      <c r="K1869" t="s">
        <v>45</v>
      </c>
      <c r="L1869">
        <v>40000</v>
      </c>
      <c r="M1869" t="b">
        <v>0</v>
      </c>
    </row>
    <row r="1870" spans="1:13" x14ac:dyDescent="0.35">
      <c r="A1870" t="s">
        <v>39</v>
      </c>
      <c r="B1870" t="s">
        <v>133</v>
      </c>
      <c r="C1870">
        <v>2017</v>
      </c>
      <c r="D1870" t="s">
        <v>47</v>
      </c>
      <c r="E1870" t="s">
        <v>234</v>
      </c>
      <c r="F1870" t="s">
        <v>17</v>
      </c>
      <c r="G1870">
        <v>3.6</v>
      </c>
      <c r="H1870" t="s">
        <v>18</v>
      </c>
      <c r="I1870" t="s">
        <v>19</v>
      </c>
      <c r="J1870">
        <v>118000</v>
      </c>
      <c r="K1870" t="s">
        <v>45</v>
      </c>
      <c r="L1870">
        <v>113000</v>
      </c>
      <c r="M1870" t="b">
        <v>0</v>
      </c>
    </row>
    <row r="1871" spans="1:13" x14ac:dyDescent="0.35">
      <c r="A1871" t="s">
        <v>180</v>
      </c>
      <c r="B1871" t="s">
        <v>333</v>
      </c>
      <c r="C1871">
        <v>2015</v>
      </c>
      <c r="D1871" t="s">
        <v>15</v>
      </c>
      <c r="E1871" t="s">
        <v>75</v>
      </c>
      <c r="F1871" t="s">
        <v>17</v>
      </c>
      <c r="G1871">
        <v>3.5</v>
      </c>
      <c r="H1871" t="s">
        <v>18</v>
      </c>
      <c r="I1871" t="s">
        <v>19</v>
      </c>
      <c r="J1871">
        <v>93000</v>
      </c>
      <c r="K1871" t="s">
        <v>42</v>
      </c>
      <c r="L1871">
        <v>138000</v>
      </c>
      <c r="M1871" t="b">
        <v>0</v>
      </c>
    </row>
    <row r="1872" spans="1:13" x14ac:dyDescent="0.35">
      <c r="A1872" t="s">
        <v>73</v>
      </c>
      <c r="B1872" t="s">
        <v>74</v>
      </c>
      <c r="C1872">
        <v>2015</v>
      </c>
      <c r="D1872" t="s">
        <v>15</v>
      </c>
      <c r="E1872" t="s">
        <v>25</v>
      </c>
      <c r="F1872" t="s">
        <v>17</v>
      </c>
      <c r="G1872">
        <v>3.7</v>
      </c>
      <c r="H1872" t="s">
        <v>18</v>
      </c>
      <c r="I1872" t="s">
        <v>19</v>
      </c>
      <c r="J1872">
        <v>260000</v>
      </c>
      <c r="K1872" t="s">
        <v>45</v>
      </c>
      <c r="L1872">
        <v>63000</v>
      </c>
      <c r="M1872" t="b">
        <v>0</v>
      </c>
    </row>
    <row r="1873" spans="1:13" x14ac:dyDescent="0.35">
      <c r="A1873" t="s">
        <v>34</v>
      </c>
      <c r="B1873" t="s">
        <v>287</v>
      </c>
      <c r="C1873">
        <v>2016</v>
      </c>
      <c r="D1873" t="s">
        <v>15</v>
      </c>
      <c r="E1873" t="s">
        <v>23</v>
      </c>
      <c r="F1873" t="s">
        <v>26</v>
      </c>
      <c r="G1873">
        <v>2.4</v>
      </c>
      <c r="H1873" t="s">
        <v>18</v>
      </c>
      <c r="I1873" t="s">
        <v>68</v>
      </c>
      <c r="J1873">
        <v>307000</v>
      </c>
      <c r="K1873" t="s">
        <v>20</v>
      </c>
      <c r="L1873">
        <v>60000</v>
      </c>
      <c r="M1873" t="b">
        <v>0</v>
      </c>
    </row>
    <row r="1874" spans="1:13" x14ac:dyDescent="0.35">
      <c r="A1874" t="s">
        <v>34</v>
      </c>
      <c r="B1874" t="s">
        <v>43</v>
      </c>
      <c r="C1874">
        <v>2018</v>
      </c>
      <c r="D1874" t="s">
        <v>15</v>
      </c>
      <c r="E1874" t="s">
        <v>25</v>
      </c>
      <c r="F1874" t="s">
        <v>26</v>
      </c>
      <c r="G1874">
        <v>2.5</v>
      </c>
      <c r="H1874" t="s">
        <v>18</v>
      </c>
      <c r="I1874" t="s">
        <v>19</v>
      </c>
      <c r="J1874">
        <v>109000</v>
      </c>
      <c r="K1874" t="s">
        <v>59</v>
      </c>
      <c r="L1874">
        <v>80000</v>
      </c>
      <c r="M1874" t="b">
        <v>0</v>
      </c>
    </row>
    <row r="1875" spans="1:13" x14ac:dyDescent="0.35">
      <c r="A1875" t="s">
        <v>34</v>
      </c>
      <c r="B1875" t="s">
        <v>123</v>
      </c>
      <c r="C1875">
        <v>2016</v>
      </c>
      <c r="D1875" t="s">
        <v>44</v>
      </c>
      <c r="E1875" t="s">
        <v>23</v>
      </c>
      <c r="F1875" t="s">
        <v>30</v>
      </c>
      <c r="G1875">
        <v>2.7</v>
      </c>
      <c r="H1875" t="s">
        <v>18</v>
      </c>
      <c r="I1875" t="s">
        <v>19</v>
      </c>
      <c r="J1875">
        <v>93000</v>
      </c>
      <c r="K1875" t="s">
        <v>45</v>
      </c>
      <c r="L1875">
        <v>0</v>
      </c>
      <c r="M1875" t="b">
        <v>1</v>
      </c>
    </row>
    <row r="1876" spans="1:13" x14ac:dyDescent="0.35">
      <c r="A1876" t="s">
        <v>34</v>
      </c>
      <c r="B1876" t="s">
        <v>35</v>
      </c>
      <c r="C1876">
        <v>2020</v>
      </c>
      <c r="D1876" t="s">
        <v>47</v>
      </c>
      <c r="E1876" t="s">
        <v>78</v>
      </c>
      <c r="F1876" t="s">
        <v>17</v>
      </c>
      <c r="G1876">
        <v>4</v>
      </c>
      <c r="H1876" t="s">
        <v>18</v>
      </c>
      <c r="I1876" t="s">
        <v>19</v>
      </c>
      <c r="J1876">
        <v>20000</v>
      </c>
      <c r="K1876" t="s">
        <v>20</v>
      </c>
      <c r="L1876">
        <v>0</v>
      </c>
      <c r="M1876" t="b">
        <v>1</v>
      </c>
    </row>
    <row r="1877" spans="1:13" x14ac:dyDescent="0.35">
      <c r="A1877" t="s">
        <v>34</v>
      </c>
      <c r="B1877" t="s">
        <v>123</v>
      </c>
      <c r="C1877">
        <v>2016</v>
      </c>
      <c r="D1877" t="s">
        <v>15</v>
      </c>
      <c r="E1877" t="s">
        <v>23</v>
      </c>
      <c r="F1877" t="s">
        <v>17</v>
      </c>
      <c r="G1877">
        <v>1.1000000000000001</v>
      </c>
      <c r="H1877" t="s">
        <v>18</v>
      </c>
      <c r="I1877" t="s">
        <v>68</v>
      </c>
      <c r="J1877">
        <v>42000</v>
      </c>
      <c r="K1877" t="s">
        <v>111</v>
      </c>
      <c r="L1877">
        <v>0</v>
      </c>
      <c r="M1877" t="b">
        <v>1</v>
      </c>
    </row>
    <row r="1878" spans="1:13" x14ac:dyDescent="0.35">
      <c r="A1878" t="s">
        <v>48</v>
      </c>
      <c r="B1878" t="s">
        <v>106</v>
      </c>
      <c r="C1878">
        <v>2009</v>
      </c>
      <c r="D1878" t="s">
        <v>15</v>
      </c>
      <c r="E1878" t="s">
        <v>33</v>
      </c>
      <c r="F1878" t="s">
        <v>17</v>
      </c>
      <c r="G1878">
        <v>5</v>
      </c>
      <c r="H1878" t="s">
        <v>18</v>
      </c>
      <c r="I1878" t="s">
        <v>19</v>
      </c>
      <c r="J1878">
        <v>102000</v>
      </c>
      <c r="K1878" t="s">
        <v>42</v>
      </c>
      <c r="L1878">
        <v>0</v>
      </c>
      <c r="M1878" t="b">
        <v>1</v>
      </c>
    </row>
    <row r="1879" spans="1:13" x14ac:dyDescent="0.35">
      <c r="A1879" t="s">
        <v>209</v>
      </c>
      <c r="B1879" t="s">
        <v>302</v>
      </c>
      <c r="C1879">
        <v>2011</v>
      </c>
      <c r="D1879" t="s">
        <v>47</v>
      </c>
      <c r="E1879" t="s">
        <v>23</v>
      </c>
      <c r="F1879" t="s">
        <v>17</v>
      </c>
      <c r="G1879">
        <v>3.7</v>
      </c>
      <c r="H1879" t="s">
        <v>18</v>
      </c>
      <c r="I1879" t="s">
        <v>19</v>
      </c>
      <c r="J1879">
        <v>321</v>
      </c>
      <c r="K1879" t="s">
        <v>245</v>
      </c>
      <c r="L1879">
        <v>0</v>
      </c>
      <c r="M1879" t="b">
        <v>1</v>
      </c>
    </row>
    <row r="1880" spans="1:13" x14ac:dyDescent="0.35">
      <c r="A1880" t="s">
        <v>27</v>
      </c>
      <c r="B1880" t="s">
        <v>91</v>
      </c>
      <c r="C1880">
        <v>2014</v>
      </c>
      <c r="D1880" t="s">
        <v>15</v>
      </c>
      <c r="E1880" t="s">
        <v>16</v>
      </c>
      <c r="F1880" t="s">
        <v>17</v>
      </c>
      <c r="G1880">
        <v>1.4</v>
      </c>
      <c r="H1880" t="s">
        <v>18</v>
      </c>
      <c r="I1880" t="s">
        <v>19</v>
      </c>
      <c r="J1880">
        <v>265000</v>
      </c>
      <c r="K1880" t="s">
        <v>59</v>
      </c>
      <c r="L1880">
        <v>52000</v>
      </c>
      <c r="M1880" t="b">
        <v>0</v>
      </c>
    </row>
    <row r="1881" spans="1:13" x14ac:dyDescent="0.35">
      <c r="A1881" t="s">
        <v>21</v>
      </c>
      <c r="B1881" t="s">
        <v>22</v>
      </c>
      <c r="C1881">
        <v>2020</v>
      </c>
      <c r="D1881" t="s">
        <v>15</v>
      </c>
      <c r="E1881" t="s">
        <v>29</v>
      </c>
      <c r="F1881" t="s">
        <v>17</v>
      </c>
      <c r="G1881">
        <v>4</v>
      </c>
      <c r="H1881" t="s">
        <v>18</v>
      </c>
      <c r="I1881" t="s">
        <v>19</v>
      </c>
      <c r="J1881">
        <v>26000</v>
      </c>
      <c r="K1881" t="s">
        <v>20</v>
      </c>
      <c r="L1881">
        <v>235000</v>
      </c>
      <c r="M1881" t="b">
        <v>0</v>
      </c>
    </row>
    <row r="1882" spans="1:13" x14ac:dyDescent="0.35">
      <c r="A1882" t="s">
        <v>60</v>
      </c>
      <c r="B1882" t="s">
        <v>80</v>
      </c>
      <c r="C1882">
        <v>2007</v>
      </c>
      <c r="D1882" t="s">
        <v>15</v>
      </c>
      <c r="E1882" t="s">
        <v>75</v>
      </c>
      <c r="F1882" t="s">
        <v>17</v>
      </c>
      <c r="G1882">
        <v>3.5</v>
      </c>
      <c r="H1882" t="s">
        <v>18</v>
      </c>
      <c r="I1882" t="s">
        <v>19</v>
      </c>
      <c r="J1882">
        <v>250000</v>
      </c>
      <c r="K1882" t="s">
        <v>248</v>
      </c>
      <c r="L1882">
        <v>25000</v>
      </c>
      <c r="M1882" t="b">
        <v>0</v>
      </c>
    </row>
    <row r="1883" spans="1:13" x14ac:dyDescent="0.35">
      <c r="A1883" t="s">
        <v>34</v>
      </c>
      <c r="B1883" t="s">
        <v>51</v>
      </c>
      <c r="C1883">
        <v>2015</v>
      </c>
      <c r="D1883" t="s">
        <v>15</v>
      </c>
      <c r="E1883" t="s">
        <v>29</v>
      </c>
      <c r="F1883" t="s">
        <v>26</v>
      </c>
      <c r="G1883">
        <v>1.6</v>
      </c>
      <c r="H1883" t="s">
        <v>18</v>
      </c>
      <c r="I1883" t="s">
        <v>19</v>
      </c>
      <c r="J1883">
        <v>209</v>
      </c>
      <c r="K1883" t="s">
        <v>64</v>
      </c>
      <c r="L1883">
        <v>0</v>
      </c>
      <c r="M1883" t="b">
        <v>1</v>
      </c>
    </row>
    <row r="1884" spans="1:13" x14ac:dyDescent="0.35">
      <c r="A1884" t="s">
        <v>27</v>
      </c>
      <c r="B1884" t="s">
        <v>88</v>
      </c>
      <c r="C1884">
        <v>2015</v>
      </c>
      <c r="D1884" t="s">
        <v>15</v>
      </c>
      <c r="E1884" t="s">
        <v>23</v>
      </c>
      <c r="F1884" t="s">
        <v>26</v>
      </c>
      <c r="G1884">
        <v>1.4</v>
      </c>
      <c r="H1884" t="s">
        <v>18</v>
      </c>
      <c r="I1884" t="s">
        <v>19</v>
      </c>
      <c r="J1884">
        <v>500000</v>
      </c>
      <c r="K1884" t="s">
        <v>42</v>
      </c>
      <c r="L1884">
        <v>22000</v>
      </c>
      <c r="M1884" t="b">
        <v>0</v>
      </c>
    </row>
    <row r="1885" spans="1:13" x14ac:dyDescent="0.35">
      <c r="A1885" t="s">
        <v>219</v>
      </c>
      <c r="B1885" t="s">
        <v>334</v>
      </c>
      <c r="C1885">
        <v>2014</v>
      </c>
      <c r="D1885" t="s">
        <v>15</v>
      </c>
      <c r="E1885" t="s">
        <v>94</v>
      </c>
      <c r="F1885" t="s">
        <v>26</v>
      </c>
      <c r="G1885">
        <v>2.5</v>
      </c>
      <c r="H1885" t="s">
        <v>18</v>
      </c>
      <c r="I1885" t="s">
        <v>19</v>
      </c>
      <c r="J1885">
        <v>88673</v>
      </c>
      <c r="K1885" t="s">
        <v>42</v>
      </c>
      <c r="L1885">
        <v>50000</v>
      </c>
      <c r="M1885" t="b">
        <v>0</v>
      </c>
    </row>
    <row r="1886" spans="1:13" x14ac:dyDescent="0.35">
      <c r="A1886" t="s">
        <v>185</v>
      </c>
      <c r="B1886" t="s">
        <v>277</v>
      </c>
      <c r="C1886">
        <v>2018</v>
      </c>
      <c r="D1886" t="s">
        <v>15</v>
      </c>
      <c r="E1886" t="s">
        <v>23</v>
      </c>
      <c r="F1886" t="s">
        <v>26</v>
      </c>
      <c r="G1886">
        <v>2.5</v>
      </c>
      <c r="H1886" t="s">
        <v>56</v>
      </c>
      <c r="I1886" t="s">
        <v>68</v>
      </c>
      <c r="J1886">
        <v>203957</v>
      </c>
      <c r="K1886" t="s">
        <v>20</v>
      </c>
      <c r="L1886">
        <v>68500</v>
      </c>
      <c r="M1886" t="b">
        <v>0</v>
      </c>
    </row>
    <row r="1887" spans="1:13" x14ac:dyDescent="0.35">
      <c r="A1887" t="s">
        <v>73</v>
      </c>
      <c r="B1887" t="s">
        <v>74</v>
      </c>
      <c r="C1887">
        <v>2015</v>
      </c>
      <c r="D1887" t="s">
        <v>15</v>
      </c>
      <c r="E1887" t="s">
        <v>23</v>
      </c>
      <c r="F1887" t="s">
        <v>17</v>
      </c>
      <c r="G1887">
        <v>3.7</v>
      </c>
      <c r="H1887" t="s">
        <v>18</v>
      </c>
      <c r="I1887" t="s">
        <v>19</v>
      </c>
      <c r="J1887">
        <v>217162</v>
      </c>
      <c r="K1887" t="s">
        <v>20</v>
      </c>
      <c r="L1887">
        <v>68500</v>
      </c>
      <c r="M1887" t="b">
        <v>0</v>
      </c>
    </row>
    <row r="1888" spans="1:13" x14ac:dyDescent="0.35">
      <c r="A1888" t="s">
        <v>82</v>
      </c>
      <c r="B1888" t="s">
        <v>294</v>
      </c>
      <c r="C1888">
        <v>2016</v>
      </c>
      <c r="D1888" t="s">
        <v>15</v>
      </c>
      <c r="E1888" t="s">
        <v>23</v>
      </c>
      <c r="F1888" t="s">
        <v>17</v>
      </c>
      <c r="G1888">
        <v>3.5</v>
      </c>
      <c r="H1888" t="s">
        <v>18</v>
      </c>
      <c r="I1888" t="s">
        <v>19</v>
      </c>
      <c r="J1888">
        <v>93914</v>
      </c>
      <c r="K1888" t="s">
        <v>20</v>
      </c>
      <c r="L1888">
        <v>68500</v>
      </c>
      <c r="M1888" t="b">
        <v>0</v>
      </c>
    </row>
    <row r="1889" spans="1:13" x14ac:dyDescent="0.35">
      <c r="A1889" t="s">
        <v>34</v>
      </c>
      <c r="B1889" t="s">
        <v>287</v>
      </c>
      <c r="C1889">
        <v>2017</v>
      </c>
      <c r="D1889" t="s">
        <v>15</v>
      </c>
      <c r="E1889" t="s">
        <v>23</v>
      </c>
      <c r="F1889" t="s">
        <v>26</v>
      </c>
      <c r="G1889">
        <v>2.7</v>
      </c>
      <c r="H1889" t="s">
        <v>18</v>
      </c>
      <c r="I1889" t="s">
        <v>68</v>
      </c>
      <c r="J1889">
        <v>192692</v>
      </c>
      <c r="K1889" t="s">
        <v>20</v>
      </c>
      <c r="L1889">
        <v>68500</v>
      </c>
      <c r="M1889" t="b">
        <v>0</v>
      </c>
    </row>
    <row r="1890" spans="1:13" x14ac:dyDescent="0.35">
      <c r="A1890" t="s">
        <v>39</v>
      </c>
      <c r="B1890" t="s">
        <v>46</v>
      </c>
      <c r="C1890">
        <v>2007</v>
      </c>
      <c r="D1890" t="s">
        <v>15</v>
      </c>
      <c r="E1890" t="s">
        <v>38</v>
      </c>
      <c r="F1890" t="s">
        <v>30</v>
      </c>
      <c r="G1890">
        <v>5.5</v>
      </c>
      <c r="H1890" t="s">
        <v>18</v>
      </c>
      <c r="I1890" t="s">
        <v>19</v>
      </c>
      <c r="J1890">
        <v>450</v>
      </c>
      <c r="K1890" t="s">
        <v>42</v>
      </c>
      <c r="L1890">
        <v>27500</v>
      </c>
      <c r="M1890" t="b">
        <v>0</v>
      </c>
    </row>
    <row r="1891" spans="1:13" x14ac:dyDescent="0.35">
      <c r="A1891" t="s">
        <v>76</v>
      </c>
      <c r="B1891" t="s">
        <v>125</v>
      </c>
      <c r="C1891">
        <v>2014</v>
      </c>
      <c r="D1891" t="s">
        <v>15</v>
      </c>
      <c r="E1891" t="s">
        <v>16</v>
      </c>
      <c r="F1891" t="s">
        <v>26</v>
      </c>
      <c r="G1891">
        <v>3.6</v>
      </c>
      <c r="H1891" t="s">
        <v>18</v>
      </c>
      <c r="I1891" t="s">
        <v>19</v>
      </c>
      <c r="J1891">
        <v>158000</v>
      </c>
      <c r="K1891" t="s">
        <v>20</v>
      </c>
      <c r="L1891">
        <v>55000</v>
      </c>
      <c r="M1891" t="b">
        <v>0</v>
      </c>
    </row>
    <row r="1892" spans="1:13" x14ac:dyDescent="0.35">
      <c r="A1892" t="s">
        <v>60</v>
      </c>
      <c r="B1892" t="s">
        <v>90</v>
      </c>
      <c r="C1892">
        <v>2015</v>
      </c>
      <c r="D1892" t="s">
        <v>15</v>
      </c>
      <c r="E1892" t="s">
        <v>23</v>
      </c>
      <c r="F1892" t="s">
        <v>17</v>
      </c>
      <c r="G1892">
        <v>5.7</v>
      </c>
      <c r="H1892" t="s">
        <v>18</v>
      </c>
      <c r="I1892" t="s">
        <v>19</v>
      </c>
      <c r="J1892">
        <v>105000</v>
      </c>
      <c r="K1892" t="s">
        <v>42</v>
      </c>
      <c r="L1892">
        <v>213000</v>
      </c>
      <c r="M1892" t="b">
        <v>0</v>
      </c>
    </row>
    <row r="1893" spans="1:13" x14ac:dyDescent="0.35">
      <c r="A1893" t="s">
        <v>82</v>
      </c>
      <c r="B1893" t="s">
        <v>83</v>
      </c>
      <c r="C1893">
        <v>2016</v>
      </c>
      <c r="D1893" t="s">
        <v>47</v>
      </c>
      <c r="E1893" t="s">
        <v>75</v>
      </c>
      <c r="F1893" t="s">
        <v>17</v>
      </c>
      <c r="G1893">
        <v>3</v>
      </c>
      <c r="H1893" t="s">
        <v>18</v>
      </c>
      <c r="I1893" t="s">
        <v>19</v>
      </c>
      <c r="J1893">
        <v>33212</v>
      </c>
      <c r="K1893" t="s">
        <v>59</v>
      </c>
      <c r="L1893">
        <v>66000</v>
      </c>
      <c r="M1893" t="b">
        <v>0</v>
      </c>
    </row>
    <row r="1894" spans="1:13" x14ac:dyDescent="0.35">
      <c r="A1894" t="s">
        <v>60</v>
      </c>
      <c r="B1894" t="s">
        <v>80</v>
      </c>
      <c r="C1894">
        <v>2017</v>
      </c>
      <c r="D1894" t="s">
        <v>47</v>
      </c>
      <c r="E1894" t="s">
        <v>23</v>
      </c>
      <c r="F1894" t="s">
        <v>17</v>
      </c>
      <c r="G1894">
        <v>3.5</v>
      </c>
      <c r="H1894" t="s">
        <v>18</v>
      </c>
      <c r="I1894" t="s">
        <v>19</v>
      </c>
      <c r="J1894">
        <v>69000</v>
      </c>
      <c r="K1894" t="s">
        <v>45</v>
      </c>
      <c r="L1894">
        <v>142000</v>
      </c>
      <c r="M1894" t="b">
        <v>0</v>
      </c>
    </row>
    <row r="1895" spans="1:13" x14ac:dyDescent="0.35">
      <c r="A1895" t="s">
        <v>60</v>
      </c>
      <c r="B1895" t="s">
        <v>198</v>
      </c>
      <c r="C1895">
        <v>2017</v>
      </c>
      <c r="D1895" t="s">
        <v>15</v>
      </c>
      <c r="E1895" t="s">
        <v>38</v>
      </c>
      <c r="F1895" t="s">
        <v>17</v>
      </c>
      <c r="G1895">
        <v>3.5</v>
      </c>
      <c r="H1895" t="s">
        <v>18</v>
      </c>
      <c r="I1895" t="s">
        <v>19</v>
      </c>
      <c r="J1895">
        <v>80000</v>
      </c>
      <c r="K1895" t="s">
        <v>45</v>
      </c>
      <c r="L1895">
        <v>175000</v>
      </c>
      <c r="M1895" t="b">
        <v>0</v>
      </c>
    </row>
    <row r="1896" spans="1:13" x14ac:dyDescent="0.35">
      <c r="A1896" t="s">
        <v>178</v>
      </c>
      <c r="B1896" t="s">
        <v>179</v>
      </c>
      <c r="C1896">
        <v>2016</v>
      </c>
      <c r="D1896" t="s">
        <v>15</v>
      </c>
      <c r="E1896" t="s">
        <v>65</v>
      </c>
      <c r="F1896" t="s">
        <v>17</v>
      </c>
      <c r="G1896">
        <v>6</v>
      </c>
      <c r="H1896" t="s">
        <v>18</v>
      </c>
      <c r="I1896" t="s">
        <v>19</v>
      </c>
      <c r="J1896">
        <v>40000</v>
      </c>
      <c r="K1896" t="s">
        <v>45</v>
      </c>
      <c r="L1896">
        <v>620000</v>
      </c>
      <c r="M1896" t="b">
        <v>0</v>
      </c>
    </row>
    <row r="1897" spans="1:13" x14ac:dyDescent="0.35">
      <c r="A1897" t="s">
        <v>185</v>
      </c>
      <c r="B1897" t="s">
        <v>277</v>
      </c>
      <c r="C1897">
        <v>2014</v>
      </c>
      <c r="D1897" t="s">
        <v>15</v>
      </c>
      <c r="E1897" t="s">
        <v>23</v>
      </c>
      <c r="F1897" t="s">
        <v>26</v>
      </c>
      <c r="G1897">
        <v>2.5</v>
      </c>
      <c r="H1897" t="s">
        <v>56</v>
      </c>
      <c r="I1897" t="s">
        <v>68</v>
      </c>
      <c r="J1897">
        <v>288000</v>
      </c>
      <c r="K1897" t="s">
        <v>45</v>
      </c>
      <c r="L1897">
        <v>42000</v>
      </c>
      <c r="M1897" t="b">
        <v>0</v>
      </c>
    </row>
    <row r="1898" spans="1:13" x14ac:dyDescent="0.35">
      <c r="A1898" t="s">
        <v>39</v>
      </c>
      <c r="B1898" t="s">
        <v>115</v>
      </c>
      <c r="C1898">
        <v>2019</v>
      </c>
      <c r="D1898" t="s">
        <v>15</v>
      </c>
      <c r="E1898" t="s">
        <v>29</v>
      </c>
      <c r="F1898" t="s">
        <v>26</v>
      </c>
      <c r="G1898">
        <v>5.3</v>
      </c>
      <c r="H1898" t="s">
        <v>18</v>
      </c>
      <c r="I1898" t="s">
        <v>19</v>
      </c>
      <c r="J1898">
        <v>37000</v>
      </c>
      <c r="K1898" t="s">
        <v>20</v>
      </c>
      <c r="L1898">
        <v>148000</v>
      </c>
      <c r="M1898" t="b">
        <v>0</v>
      </c>
    </row>
    <row r="1899" spans="1:13" x14ac:dyDescent="0.35">
      <c r="A1899" t="s">
        <v>60</v>
      </c>
      <c r="B1899" t="s">
        <v>90</v>
      </c>
      <c r="C1899">
        <v>2018</v>
      </c>
      <c r="D1899" t="s">
        <v>15</v>
      </c>
      <c r="E1899" t="s">
        <v>33</v>
      </c>
      <c r="F1899" t="s">
        <v>17</v>
      </c>
      <c r="G1899">
        <v>5.7</v>
      </c>
      <c r="H1899" t="s">
        <v>18</v>
      </c>
      <c r="I1899" t="s">
        <v>19</v>
      </c>
      <c r="J1899">
        <v>95000</v>
      </c>
      <c r="K1899" t="s">
        <v>42</v>
      </c>
      <c r="L1899">
        <v>355000</v>
      </c>
      <c r="M1899" t="b">
        <v>0</v>
      </c>
    </row>
    <row r="1900" spans="1:13" x14ac:dyDescent="0.35">
      <c r="A1900" t="s">
        <v>34</v>
      </c>
      <c r="B1900" t="s">
        <v>41</v>
      </c>
      <c r="C1900">
        <v>2019</v>
      </c>
      <c r="D1900" t="s">
        <v>15</v>
      </c>
      <c r="E1900" t="s">
        <v>25</v>
      </c>
      <c r="F1900" t="s">
        <v>30</v>
      </c>
      <c r="G1900">
        <v>1.5</v>
      </c>
      <c r="H1900" t="s">
        <v>18</v>
      </c>
      <c r="I1900" t="s">
        <v>19</v>
      </c>
      <c r="J1900">
        <v>42628</v>
      </c>
      <c r="K1900" t="s">
        <v>45</v>
      </c>
      <c r="L1900">
        <v>38500</v>
      </c>
      <c r="M1900" t="b">
        <v>0</v>
      </c>
    </row>
    <row r="1901" spans="1:13" x14ac:dyDescent="0.35">
      <c r="A1901" t="s">
        <v>48</v>
      </c>
      <c r="B1901" t="s">
        <v>335</v>
      </c>
      <c r="C1901">
        <v>2016</v>
      </c>
      <c r="D1901" t="s">
        <v>44</v>
      </c>
      <c r="E1901" t="s">
        <v>16</v>
      </c>
      <c r="F1901" t="s">
        <v>17</v>
      </c>
      <c r="G1901">
        <v>3</v>
      </c>
      <c r="H1901" t="s">
        <v>18</v>
      </c>
      <c r="I1901" t="s">
        <v>19</v>
      </c>
      <c r="J1901">
        <v>45000</v>
      </c>
      <c r="K1901" t="s">
        <v>45</v>
      </c>
      <c r="L1901">
        <v>168000</v>
      </c>
      <c r="M1901" t="b">
        <v>0</v>
      </c>
    </row>
    <row r="1902" spans="1:13" x14ac:dyDescent="0.35">
      <c r="A1902" t="s">
        <v>39</v>
      </c>
      <c r="B1902" t="s">
        <v>133</v>
      </c>
      <c r="C1902">
        <v>2018</v>
      </c>
      <c r="D1902" t="s">
        <v>47</v>
      </c>
      <c r="E1902" t="s">
        <v>102</v>
      </c>
      <c r="F1902" t="s">
        <v>17</v>
      </c>
      <c r="G1902">
        <v>3.6</v>
      </c>
      <c r="H1902" t="s">
        <v>18</v>
      </c>
      <c r="I1902" t="s">
        <v>19</v>
      </c>
      <c r="J1902">
        <v>79000</v>
      </c>
      <c r="K1902" t="s">
        <v>45</v>
      </c>
      <c r="L1902">
        <v>113000</v>
      </c>
      <c r="M1902" t="b">
        <v>0</v>
      </c>
    </row>
    <row r="1903" spans="1:13" x14ac:dyDescent="0.35">
      <c r="A1903" t="s">
        <v>82</v>
      </c>
      <c r="B1903" t="s">
        <v>336</v>
      </c>
      <c r="C1903">
        <v>2020</v>
      </c>
      <c r="D1903" t="s">
        <v>15</v>
      </c>
      <c r="E1903" t="s">
        <v>29</v>
      </c>
      <c r="F1903" t="s">
        <v>17</v>
      </c>
      <c r="G1903">
        <v>3.3</v>
      </c>
      <c r="H1903" t="s">
        <v>18</v>
      </c>
      <c r="I1903" t="s">
        <v>19</v>
      </c>
      <c r="J1903">
        <v>7000</v>
      </c>
      <c r="K1903" t="s">
        <v>45</v>
      </c>
      <c r="L1903">
        <v>160000</v>
      </c>
      <c r="M1903" t="b">
        <v>0</v>
      </c>
    </row>
    <row r="1904" spans="1:13" x14ac:dyDescent="0.35">
      <c r="A1904" t="s">
        <v>76</v>
      </c>
      <c r="B1904" t="s">
        <v>112</v>
      </c>
      <c r="C1904">
        <v>2015</v>
      </c>
      <c r="D1904" t="s">
        <v>15</v>
      </c>
      <c r="E1904" t="s">
        <v>23</v>
      </c>
      <c r="F1904" t="s">
        <v>26</v>
      </c>
      <c r="G1904">
        <v>2.5</v>
      </c>
      <c r="H1904" t="s">
        <v>18</v>
      </c>
      <c r="I1904" t="s">
        <v>19</v>
      </c>
      <c r="J1904">
        <v>247000</v>
      </c>
      <c r="K1904" t="s">
        <v>59</v>
      </c>
      <c r="L1904">
        <v>55000</v>
      </c>
      <c r="M1904" t="b">
        <v>0</v>
      </c>
    </row>
    <row r="1905" spans="1:13" x14ac:dyDescent="0.35">
      <c r="A1905" t="s">
        <v>134</v>
      </c>
      <c r="B1905" t="s">
        <v>135</v>
      </c>
      <c r="C1905">
        <v>2020</v>
      </c>
      <c r="D1905" t="s">
        <v>15</v>
      </c>
      <c r="E1905" t="s">
        <v>23</v>
      </c>
      <c r="F1905" t="s">
        <v>26</v>
      </c>
      <c r="G1905">
        <v>1.6</v>
      </c>
      <c r="H1905" t="s">
        <v>18</v>
      </c>
      <c r="I1905" t="s">
        <v>19</v>
      </c>
      <c r="J1905">
        <v>37600</v>
      </c>
      <c r="K1905" t="s">
        <v>45</v>
      </c>
      <c r="L1905">
        <v>0</v>
      </c>
      <c r="M1905" t="b">
        <v>1</v>
      </c>
    </row>
    <row r="1906" spans="1:13" x14ac:dyDescent="0.35">
      <c r="A1906" t="s">
        <v>95</v>
      </c>
      <c r="B1906" t="s">
        <v>96</v>
      </c>
      <c r="C1906">
        <v>2013</v>
      </c>
      <c r="D1906" t="s">
        <v>15</v>
      </c>
      <c r="E1906" t="s">
        <v>102</v>
      </c>
      <c r="F1906" t="s">
        <v>30</v>
      </c>
      <c r="G1906">
        <v>3.8</v>
      </c>
      <c r="H1906" t="s">
        <v>18</v>
      </c>
      <c r="I1906" t="s">
        <v>19</v>
      </c>
      <c r="J1906">
        <v>137000</v>
      </c>
      <c r="K1906" t="s">
        <v>54</v>
      </c>
      <c r="L1906">
        <v>45000</v>
      </c>
      <c r="M1906" t="b">
        <v>0</v>
      </c>
    </row>
    <row r="1907" spans="1:13" x14ac:dyDescent="0.35">
      <c r="A1907" t="s">
        <v>27</v>
      </c>
      <c r="B1907" t="s">
        <v>160</v>
      </c>
      <c r="C1907">
        <v>2015</v>
      </c>
      <c r="D1907" t="s">
        <v>47</v>
      </c>
      <c r="E1907" t="s">
        <v>25</v>
      </c>
      <c r="F1907" t="s">
        <v>30</v>
      </c>
      <c r="G1907">
        <v>2.7</v>
      </c>
      <c r="H1907" t="s">
        <v>56</v>
      </c>
      <c r="I1907" t="s">
        <v>19</v>
      </c>
      <c r="J1907">
        <v>112000</v>
      </c>
      <c r="K1907" t="s">
        <v>20</v>
      </c>
      <c r="L1907">
        <v>0</v>
      </c>
      <c r="M1907" t="b">
        <v>1</v>
      </c>
    </row>
    <row r="1908" spans="1:13" x14ac:dyDescent="0.35">
      <c r="A1908" t="s">
        <v>34</v>
      </c>
      <c r="B1908" t="s">
        <v>35</v>
      </c>
      <c r="C1908">
        <v>2015</v>
      </c>
      <c r="D1908" t="s">
        <v>15</v>
      </c>
      <c r="E1908" t="s">
        <v>23</v>
      </c>
      <c r="F1908" t="s">
        <v>17</v>
      </c>
      <c r="G1908">
        <v>4.5999999999999996</v>
      </c>
      <c r="H1908" t="s">
        <v>18</v>
      </c>
      <c r="I1908" t="s">
        <v>19</v>
      </c>
      <c r="J1908">
        <v>264000</v>
      </c>
      <c r="K1908" t="s">
        <v>42</v>
      </c>
      <c r="L1908">
        <v>140000</v>
      </c>
      <c r="M1908" t="b">
        <v>0</v>
      </c>
    </row>
    <row r="1909" spans="1:13" x14ac:dyDescent="0.35">
      <c r="A1909" t="s">
        <v>21</v>
      </c>
      <c r="B1909" t="s">
        <v>231</v>
      </c>
      <c r="C1909">
        <v>2014</v>
      </c>
      <c r="D1909" t="s">
        <v>15</v>
      </c>
      <c r="E1909" t="s">
        <v>25</v>
      </c>
      <c r="F1909" t="s">
        <v>30</v>
      </c>
      <c r="G1909">
        <v>1.4</v>
      </c>
      <c r="H1909" t="s">
        <v>18</v>
      </c>
      <c r="I1909" t="s">
        <v>19</v>
      </c>
      <c r="J1909">
        <v>165000</v>
      </c>
      <c r="K1909" t="s">
        <v>20</v>
      </c>
      <c r="L1909">
        <v>18500</v>
      </c>
      <c r="M1909" t="b">
        <v>0</v>
      </c>
    </row>
    <row r="1910" spans="1:13" x14ac:dyDescent="0.35">
      <c r="A1910" t="s">
        <v>181</v>
      </c>
      <c r="B1910" t="s">
        <v>199</v>
      </c>
      <c r="C1910">
        <v>2018</v>
      </c>
      <c r="D1910" t="s">
        <v>44</v>
      </c>
      <c r="E1910" t="s">
        <v>78</v>
      </c>
      <c r="F1910" t="s">
        <v>30</v>
      </c>
      <c r="G1910">
        <v>3.5</v>
      </c>
      <c r="H1910" t="s">
        <v>18</v>
      </c>
      <c r="I1910" t="s">
        <v>19</v>
      </c>
      <c r="J1910">
        <v>108000</v>
      </c>
      <c r="K1910" t="s">
        <v>20</v>
      </c>
      <c r="L1910">
        <v>77000</v>
      </c>
      <c r="M1910" t="b">
        <v>0</v>
      </c>
    </row>
    <row r="1911" spans="1:13" x14ac:dyDescent="0.35">
      <c r="A1911" t="s">
        <v>281</v>
      </c>
      <c r="B1911" t="s">
        <v>328</v>
      </c>
      <c r="C1911">
        <v>2013</v>
      </c>
      <c r="D1911" t="s">
        <v>47</v>
      </c>
      <c r="E1911" t="s">
        <v>16</v>
      </c>
      <c r="F1911" t="s">
        <v>17</v>
      </c>
      <c r="G1911">
        <v>4</v>
      </c>
      <c r="H1911" t="s">
        <v>18</v>
      </c>
      <c r="I1911" t="s">
        <v>19</v>
      </c>
      <c r="J1911">
        <v>100000</v>
      </c>
      <c r="K1911" t="s">
        <v>20</v>
      </c>
      <c r="L1911">
        <v>108000</v>
      </c>
      <c r="M1911" t="b">
        <v>0</v>
      </c>
    </row>
    <row r="1912" spans="1:13" x14ac:dyDescent="0.35">
      <c r="A1912" t="s">
        <v>34</v>
      </c>
      <c r="B1912" t="s">
        <v>43</v>
      </c>
      <c r="C1912">
        <v>2016</v>
      </c>
      <c r="D1912" t="s">
        <v>15</v>
      </c>
      <c r="E1912" t="s">
        <v>29</v>
      </c>
      <c r="F1912" t="s">
        <v>30</v>
      </c>
      <c r="G1912">
        <v>2.4</v>
      </c>
      <c r="H1912" t="s">
        <v>18</v>
      </c>
      <c r="I1912" t="s">
        <v>19</v>
      </c>
      <c r="J1912">
        <v>77000</v>
      </c>
      <c r="K1912" t="s">
        <v>20</v>
      </c>
      <c r="L1912">
        <v>63000</v>
      </c>
      <c r="M1912" t="b">
        <v>0</v>
      </c>
    </row>
    <row r="1913" spans="1:13" x14ac:dyDescent="0.35">
      <c r="A1913" t="s">
        <v>34</v>
      </c>
      <c r="B1913" t="s">
        <v>287</v>
      </c>
      <c r="C1913">
        <v>2017</v>
      </c>
      <c r="D1913" t="s">
        <v>15</v>
      </c>
      <c r="E1913" t="s">
        <v>23</v>
      </c>
      <c r="F1913" t="s">
        <v>26</v>
      </c>
      <c r="G1913">
        <v>2.7</v>
      </c>
      <c r="H1913" t="s">
        <v>18</v>
      </c>
      <c r="I1913" t="s">
        <v>68</v>
      </c>
      <c r="J1913">
        <v>143594</v>
      </c>
      <c r="K1913" t="s">
        <v>20</v>
      </c>
      <c r="L1913">
        <v>69000</v>
      </c>
      <c r="M1913" t="b">
        <v>0</v>
      </c>
    </row>
    <row r="1914" spans="1:13" x14ac:dyDescent="0.35">
      <c r="A1914" t="s">
        <v>73</v>
      </c>
      <c r="B1914">
        <v>6</v>
      </c>
      <c r="C1914">
        <v>2019</v>
      </c>
      <c r="D1914" t="s">
        <v>15</v>
      </c>
      <c r="E1914" t="s">
        <v>29</v>
      </c>
      <c r="F1914" t="s">
        <v>26</v>
      </c>
      <c r="G1914">
        <v>2.5</v>
      </c>
      <c r="H1914" t="s">
        <v>18</v>
      </c>
      <c r="I1914" t="s">
        <v>19</v>
      </c>
      <c r="J1914">
        <v>64970</v>
      </c>
      <c r="K1914" t="s">
        <v>20</v>
      </c>
      <c r="L1914">
        <v>69500</v>
      </c>
      <c r="M1914" t="b">
        <v>0</v>
      </c>
    </row>
    <row r="1915" spans="1:13" x14ac:dyDescent="0.35">
      <c r="A1915" t="s">
        <v>185</v>
      </c>
      <c r="B1915" t="s">
        <v>277</v>
      </c>
      <c r="C1915">
        <v>2018</v>
      </c>
      <c r="D1915" t="s">
        <v>15</v>
      </c>
      <c r="E1915" t="s">
        <v>23</v>
      </c>
      <c r="F1915" t="s">
        <v>26</v>
      </c>
      <c r="G1915">
        <v>2.5</v>
      </c>
      <c r="H1915" t="s">
        <v>56</v>
      </c>
      <c r="I1915" t="s">
        <v>68</v>
      </c>
      <c r="J1915">
        <v>52849</v>
      </c>
      <c r="K1915" t="s">
        <v>20</v>
      </c>
      <c r="L1915">
        <v>69500</v>
      </c>
      <c r="M1915" t="b">
        <v>0</v>
      </c>
    </row>
    <row r="1916" spans="1:13" x14ac:dyDescent="0.35">
      <c r="A1916" t="s">
        <v>27</v>
      </c>
      <c r="B1916" t="s">
        <v>89</v>
      </c>
      <c r="C1916">
        <v>2018</v>
      </c>
      <c r="D1916" t="s">
        <v>15</v>
      </c>
      <c r="E1916" t="s">
        <v>16</v>
      </c>
      <c r="F1916" t="s">
        <v>30</v>
      </c>
      <c r="G1916">
        <v>2.4</v>
      </c>
      <c r="H1916" t="s">
        <v>18</v>
      </c>
      <c r="I1916" t="s">
        <v>19</v>
      </c>
      <c r="J1916">
        <v>84795</v>
      </c>
      <c r="K1916" t="s">
        <v>20</v>
      </c>
      <c r="L1916">
        <v>69500</v>
      </c>
      <c r="M1916" t="b">
        <v>0</v>
      </c>
    </row>
    <row r="1917" spans="1:13" x14ac:dyDescent="0.35">
      <c r="A1917" t="s">
        <v>27</v>
      </c>
      <c r="B1917" t="s">
        <v>88</v>
      </c>
      <c r="C1917">
        <v>2017</v>
      </c>
      <c r="D1917" t="s">
        <v>15</v>
      </c>
      <c r="E1917" t="s">
        <v>23</v>
      </c>
      <c r="F1917" t="s">
        <v>26</v>
      </c>
      <c r="G1917">
        <v>1.4</v>
      </c>
      <c r="H1917" t="s">
        <v>18</v>
      </c>
      <c r="I1917" t="s">
        <v>19</v>
      </c>
      <c r="J1917">
        <v>69000</v>
      </c>
      <c r="K1917" t="s">
        <v>20</v>
      </c>
      <c r="L1917">
        <v>34000</v>
      </c>
      <c r="M1917" t="b">
        <v>0</v>
      </c>
    </row>
    <row r="1918" spans="1:13" x14ac:dyDescent="0.35">
      <c r="A1918" t="s">
        <v>34</v>
      </c>
      <c r="B1918" t="s">
        <v>35</v>
      </c>
      <c r="C1918">
        <v>2020</v>
      </c>
      <c r="D1918" t="s">
        <v>15</v>
      </c>
      <c r="E1918" t="s">
        <v>23</v>
      </c>
      <c r="F1918" t="s">
        <v>30</v>
      </c>
      <c r="G1918">
        <v>4</v>
      </c>
      <c r="H1918" t="s">
        <v>18</v>
      </c>
      <c r="I1918" t="s">
        <v>19</v>
      </c>
      <c r="J1918">
        <v>35000</v>
      </c>
      <c r="K1918" t="s">
        <v>20</v>
      </c>
      <c r="L1918">
        <v>210000</v>
      </c>
      <c r="M1918" t="b">
        <v>0</v>
      </c>
    </row>
    <row r="1919" spans="1:13" x14ac:dyDescent="0.35">
      <c r="A1919" t="s">
        <v>39</v>
      </c>
      <c r="B1919" t="s">
        <v>131</v>
      </c>
      <c r="C1919">
        <v>2015</v>
      </c>
      <c r="D1919" t="s">
        <v>15</v>
      </c>
      <c r="E1919" t="s">
        <v>16</v>
      </c>
      <c r="F1919" t="s">
        <v>17</v>
      </c>
      <c r="G1919">
        <v>6</v>
      </c>
      <c r="H1919" t="s">
        <v>18</v>
      </c>
      <c r="I1919" t="s">
        <v>19</v>
      </c>
      <c r="J1919">
        <v>172000</v>
      </c>
      <c r="K1919" t="s">
        <v>20</v>
      </c>
      <c r="L1919">
        <v>108000</v>
      </c>
      <c r="M1919" t="b">
        <v>0</v>
      </c>
    </row>
    <row r="1920" spans="1:13" x14ac:dyDescent="0.35">
      <c r="A1920" t="s">
        <v>31</v>
      </c>
      <c r="B1920" t="s">
        <v>32</v>
      </c>
      <c r="C1920">
        <v>2016</v>
      </c>
      <c r="D1920" t="s">
        <v>44</v>
      </c>
      <c r="E1920" t="s">
        <v>65</v>
      </c>
      <c r="F1920" t="s">
        <v>30</v>
      </c>
      <c r="G1920">
        <v>2.4</v>
      </c>
      <c r="H1920" t="s">
        <v>18</v>
      </c>
      <c r="I1920" t="s">
        <v>19</v>
      </c>
      <c r="J1920">
        <v>80000</v>
      </c>
      <c r="K1920" t="s">
        <v>20</v>
      </c>
      <c r="L1920">
        <v>69000</v>
      </c>
      <c r="M1920" t="b">
        <v>0</v>
      </c>
    </row>
    <row r="1921" spans="1:13" x14ac:dyDescent="0.35">
      <c r="A1921" t="s">
        <v>34</v>
      </c>
      <c r="B1921" t="s">
        <v>55</v>
      </c>
      <c r="C1921">
        <v>2020</v>
      </c>
      <c r="D1921" t="s">
        <v>15</v>
      </c>
      <c r="E1921" t="s">
        <v>23</v>
      </c>
      <c r="F1921" t="s">
        <v>30</v>
      </c>
      <c r="G1921">
        <v>2.7</v>
      </c>
      <c r="H1921" t="s">
        <v>18</v>
      </c>
      <c r="I1921" t="s">
        <v>19</v>
      </c>
      <c r="J1921">
        <v>5000</v>
      </c>
      <c r="K1921" t="s">
        <v>20</v>
      </c>
      <c r="L1921">
        <v>153000</v>
      </c>
      <c r="M1921" t="b">
        <v>0</v>
      </c>
    </row>
    <row r="1922" spans="1:13" x14ac:dyDescent="0.35">
      <c r="A1922" t="s">
        <v>60</v>
      </c>
      <c r="B1922" t="s">
        <v>309</v>
      </c>
      <c r="C1922">
        <v>2018</v>
      </c>
      <c r="D1922" t="s">
        <v>15</v>
      </c>
      <c r="E1922" t="s">
        <v>16</v>
      </c>
      <c r="F1922" t="s">
        <v>30</v>
      </c>
      <c r="G1922">
        <v>3.5</v>
      </c>
      <c r="H1922" t="s">
        <v>18</v>
      </c>
      <c r="I1922" t="s">
        <v>19</v>
      </c>
      <c r="J1922">
        <v>131</v>
      </c>
      <c r="K1922" t="s">
        <v>20</v>
      </c>
      <c r="L1922">
        <v>166000</v>
      </c>
      <c r="M1922" t="b">
        <v>0</v>
      </c>
    </row>
    <row r="1923" spans="1:13" x14ac:dyDescent="0.35">
      <c r="A1923" t="s">
        <v>31</v>
      </c>
      <c r="B1923" t="s">
        <v>32</v>
      </c>
      <c r="C1923">
        <v>2017</v>
      </c>
      <c r="D1923" t="s">
        <v>44</v>
      </c>
      <c r="E1923" t="s">
        <v>102</v>
      </c>
      <c r="F1923" t="s">
        <v>17</v>
      </c>
      <c r="G1923">
        <v>2.5</v>
      </c>
      <c r="H1923" t="s">
        <v>18</v>
      </c>
      <c r="I1923" t="s">
        <v>19</v>
      </c>
      <c r="J1923">
        <v>75000</v>
      </c>
      <c r="K1923" t="s">
        <v>20</v>
      </c>
      <c r="L1923">
        <v>90000</v>
      </c>
      <c r="M1923" t="b">
        <v>0</v>
      </c>
    </row>
    <row r="1924" spans="1:13" x14ac:dyDescent="0.35">
      <c r="A1924" t="s">
        <v>76</v>
      </c>
      <c r="B1924" t="s">
        <v>77</v>
      </c>
      <c r="C1924">
        <v>2017</v>
      </c>
      <c r="D1924" t="s">
        <v>44</v>
      </c>
      <c r="E1924" t="s">
        <v>23</v>
      </c>
      <c r="F1924" t="s">
        <v>26</v>
      </c>
      <c r="G1924">
        <v>3.5</v>
      </c>
      <c r="H1924" t="s">
        <v>18</v>
      </c>
      <c r="I1924" t="s">
        <v>19</v>
      </c>
      <c r="J1924">
        <v>90000</v>
      </c>
      <c r="K1924" t="s">
        <v>20</v>
      </c>
      <c r="L1924">
        <v>97000</v>
      </c>
      <c r="M1924" t="b">
        <v>0</v>
      </c>
    </row>
    <row r="1925" spans="1:13" x14ac:dyDescent="0.35">
      <c r="A1925" t="s">
        <v>60</v>
      </c>
      <c r="B1925" t="s">
        <v>80</v>
      </c>
      <c r="C1925">
        <v>2018</v>
      </c>
      <c r="D1925" t="s">
        <v>44</v>
      </c>
      <c r="E1925" t="s">
        <v>94</v>
      </c>
      <c r="F1925" t="s">
        <v>17</v>
      </c>
      <c r="G1925">
        <v>2.4</v>
      </c>
      <c r="H1925" t="s">
        <v>18</v>
      </c>
      <c r="I1925" t="s">
        <v>19</v>
      </c>
      <c r="J1925">
        <v>20000</v>
      </c>
      <c r="K1925" t="s">
        <v>20</v>
      </c>
      <c r="L1925">
        <v>126000</v>
      </c>
      <c r="M1925" t="b">
        <v>0</v>
      </c>
    </row>
    <row r="1926" spans="1:13" x14ac:dyDescent="0.35">
      <c r="A1926" t="s">
        <v>76</v>
      </c>
      <c r="B1926" t="s">
        <v>325</v>
      </c>
      <c r="C1926">
        <v>2017</v>
      </c>
      <c r="D1926" t="s">
        <v>44</v>
      </c>
      <c r="E1926" t="s">
        <v>102</v>
      </c>
      <c r="F1926" t="s">
        <v>26</v>
      </c>
      <c r="G1926">
        <v>3.5</v>
      </c>
      <c r="H1926" t="s">
        <v>18</v>
      </c>
      <c r="I1926" t="s">
        <v>19</v>
      </c>
      <c r="J1926">
        <v>82000</v>
      </c>
      <c r="K1926" t="s">
        <v>20</v>
      </c>
      <c r="L1926">
        <v>80000</v>
      </c>
      <c r="M1926" t="b">
        <v>0</v>
      </c>
    </row>
    <row r="1927" spans="1:13" x14ac:dyDescent="0.35">
      <c r="A1927" t="s">
        <v>60</v>
      </c>
      <c r="B1927" t="s">
        <v>61</v>
      </c>
      <c r="C1927">
        <v>2016</v>
      </c>
      <c r="D1927" t="s">
        <v>15</v>
      </c>
      <c r="E1927" t="s">
        <v>78</v>
      </c>
      <c r="F1927" t="s">
        <v>17</v>
      </c>
      <c r="G1927">
        <v>3.5</v>
      </c>
      <c r="H1927" t="s">
        <v>18</v>
      </c>
      <c r="I1927" t="s">
        <v>19</v>
      </c>
      <c r="J1927">
        <v>104000</v>
      </c>
      <c r="K1927" t="s">
        <v>20</v>
      </c>
      <c r="L1927">
        <v>148000</v>
      </c>
      <c r="M1927" t="b">
        <v>0</v>
      </c>
    </row>
    <row r="1928" spans="1:13" x14ac:dyDescent="0.35">
      <c r="A1928" t="s">
        <v>76</v>
      </c>
      <c r="B1928" t="s">
        <v>151</v>
      </c>
      <c r="C1928">
        <v>2015</v>
      </c>
      <c r="D1928" t="s">
        <v>15</v>
      </c>
      <c r="E1928" t="s">
        <v>29</v>
      </c>
      <c r="F1928" t="s">
        <v>30</v>
      </c>
      <c r="G1928">
        <v>3.5</v>
      </c>
      <c r="H1928" t="s">
        <v>18</v>
      </c>
      <c r="I1928" t="s">
        <v>19</v>
      </c>
      <c r="J1928">
        <v>167000</v>
      </c>
      <c r="K1928" t="s">
        <v>20</v>
      </c>
      <c r="L1928">
        <v>53000</v>
      </c>
      <c r="M1928" t="b">
        <v>0</v>
      </c>
    </row>
    <row r="1929" spans="1:13" x14ac:dyDescent="0.35">
      <c r="A1929" t="s">
        <v>21</v>
      </c>
      <c r="B1929" t="s">
        <v>207</v>
      </c>
      <c r="C1929">
        <v>2017</v>
      </c>
      <c r="D1929" t="s">
        <v>15</v>
      </c>
      <c r="E1929" t="s">
        <v>23</v>
      </c>
      <c r="F1929" t="s">
        <v>26</v>
      </c>
      <c r="G1929">
        <v>2.5</v>
      </c>
      <c r="H1929" t="s">
        <v>18</v>
      </c>
      <c r="I1929" t="s">
        <v>19</v>
      </c>
      <c r="J1929">
        <v>40000</v>
      </c>
      <c r="K1929" t="s">
        <v>20</v>
      </c>
      <c r="L1929">
        <v>59000</v>
      </c>
      <c r="M1929" t="b">
        <v>0</v>
      </c>
    </row>
    <row r="1930" spans="1:13" x14ac:dyDescent="0.35">
      <c r="A1930" t="s">
        <v>76</v>
      </c>
      <c r="B1930" t="s">
        <v>125</v>
      </c>
      <c r="C1930">
        <v>2017</v>
      </c>
      <c r="D1930" t="s">
        <v>44</v>
      </c>
      <c r="E1930" t="s">
        <v>23</v>
      </c>
      <c r="F1930" t="s">
        <v>26</v>
      </c>
      <c r="G1930">
        <v>3.5</v>
      </c>
      <c r="H1930" t="s">
        <v>18</v>
      </c>
      <c r="I1930" t="s">
        <v>19</v>
      </c>
      <c r="J1930">
        <v>94000</v>
      </c>
      <c r="K1930" t="s">
        <v>20</v>
      </c>
      <c r="L1930">
        <v>82000</v>
      </c>
      <c r="M1930" t="b">
        <v>0</v>
      </c>
    </row>
    <row r="1931" spans="1:13" x14ac:dyDescent="0.35">
      <c r="A1931" t="s">
        <v>76</v>
      </c>
      <c r="B1931" t="s">
        <v>77</v>
      </c>
      <c r="C1931">
        <v>2016</v>
      </c>
      <c r="D1931" t="s">
        <v>15</v>
      </c>
      <c r="E1931" t="s">
        <v>23</v>
      </c>
      <c r="F1931" t="s">
        <v>26</v>
      </c>
      <c r="G1931">
        <v>3.5</v>
      </c>
      <c r="H1931" t="s">
        <v>18</v>
      </c>
      <c r="I1931" t="s">
        <v>19</v>
      </c>
      <c r="J1931">
        <v>103000</v>
      </c>
      <c r="K1931" t="s">
        <v>20</v>
      </c>
      <c r="L1931">
        <v>83000</v>
      </c>
      <c r="M1931" t="b">
        <v>0</v>
      </c>
    </row>
    <row r="1932" spans="1:13" x14ac:dyDescent="0.35">
      <c r="A1932" t="s">
        <v>34</v>
      </c>
      <c r="B1932" t="s">
        <v>287</v>
      </c>
      <c r="C1932">
        <v>2016</v>
      </c>
      <c r="D1932" t="s">
        <v>47</v>
      </c>
      <c r="E1932" t="s">
        <v>23</v>
      </c>
      <c r="F1932" t="s">
        <v>26</v>
      </c>
      <c r="G1932">
        <v>2.7</v>
      </c>
      <c r="H1932" t="s">
        <v>18</v>
      </c>
      <c r="I1932" t="s">
        <v>68</v>
      </c>
      <c r="J1932">
        <v>99999</v>
      </c>
      <c r="K1932" t="s">
        <v>20</v>
      </c>
      <c r="L1932">
        <v>69000</v>
      </c>
      <c r="M1932" t="b">
        <v>0</v>
      </c>
    </row>
    <row r="1933" spans="1:13" x14ac:dyDescent="0.35">
      <c r="A1933" t="s">
        <v>39</v>
      </c>
      <c r="B1933" t="s">
        <v>40</v>
      </c>
      <c r="C1933">
        <v>2019</v>
      </c>
      <c r="D1933" t="s">
        <v>44</v>
      </c>
      <c r="E1933" t="s">
        <v>23</v>
      </c>
      <c r="F1933" t="s">
        <v>26</v>
      </c>
      <c r="G1933">
        <v>3.5</v>
      </c>
      <c r="H1933" t="s">
        <v>18</v>
      </c>
      <c r="I1933" t="s">
        <v>19</v>
      </c>
      <c r="J1933">
        <v>16000</v>
      </c>
      <c r="K1933" t="s">
        <v>20</v>
      </c>
      <c r="L1933">
        <v>95000</v>
      </c>
      <c r="M1933" t="b">
        <v>0</v>
      </c>
    </row>
    <row r="1934" spans="1:13" x14ac:dyDescent="0.35">
      <c r="A1934" t="s">
        <v>48</v>
      </c>
      <c r="B1934" t="s">
        <v>149</v>
      </c>
      <c r="C1934">
        <v>2017</v>
      </c>
      <c r="D1934" t="s">
        <v>47</v>
      </c>
      <c r="E1934" t="s">
        <v>16</v>
      </c>
      <c r="F1934" t="s">
        <v>17</v>
      </c>
      <c r="G1934">
        <v>2</v>
      </c>
      <c r="H1934" t="s">
        <v>18</v>
      </c>
      <c r="I1934" t="s">
        <v>19</v>
      </c>
      <c r="J1934">
        <v>86000</v>
      </c>
      <c r="K1934" t="s">
        <v>42</v>
      </c>
      <c r="L1934">
        <v>105000</v>
      </c>
      <c r="M1934" t="b">
        <v>0</v>
      </c>
    </row>
    <row r="1935" spans="1:13" x14ac:dyDescent="0.35">
      <c r="A1935" t="s">
        <v>21</v>
      </c>
      <c r="B1935" t="s">
        <v>120</v>
      </c>
      <c r="C1935">
        <v>1984</v>
      </c>
      <c r="D1935" t="s">
        <v>15</v>
      </c>
      <c r="E1935" t="s">
        <v>23</v>
      </c>
      <c r="F1935" t="s">
        <v>26</v>
      </c>
      <c r="G1935">
        <v>2.4</v>
      </c>
      <c r="H1935" t="s">
        <v>18</v>
      </c>
      <c r="I1935" t="s">
        <v>68</v>
      </c>
      <c r="J1935">
        <v>248000</v>
      </c>
      <c r="K1935" t="s">
        <v>20</v>
      </c>
      <c r="L1935">
        <v>7000</v>
      </c>
      <c r="M1935" t="b">
        <v>0</v>
      </c>
    </row>
    <row r="1936" spans="1:13" x14ac:dyDescent="0.35">
      <c r="A1936" t="s">
        <v>34</v>
      </c>
      <c r="B1936" t="s">
        <v>51</v>
      </c>
      <c r="C1936">
        <v>2018</v>
      </c>
      <c r="D1936" t="s">
        <v>15</v>
      </c>
      <c r="E1936" t="s">
        <v>23</v>
      </c>
      <c r="F1936" t="s">
        <v>26</v>
      </c>
      <c r="G1936">
        <v>1.6</v>
      </c>
      <c r="H1936" t="s">
        <v>18</v>
      </c>
      <c r="I1936" t="s">
        <v>19</v>
      </c>
      <c r="J1936">
        <v>65000</v>
      </c>
      <c r="K1936" t="s">
        <v>42</v>
      </c>
      <c r="L1936">
        <v>57000</v>
      </c>
      <c r="M1936" t="b">
        <v>0</v>
      </c>
    </row>
    <row r="1937" spans="1:13" x14ac:dyDescent="0.35">
      <c r="A1937" t="s">
        <v>31</v>
      </c>
      <c r="B1937" t="s">
        <v>57</v>
      </c>
      <c r="C1937">
        <v>2017</v>
      </c>
      <c r="D1937" t="s">
        <v>15</v>
      </c>
      <c r="E1937" t="s">
        <v>25</v>
      </c>
      <c r="F1937" t="s">
        <v>26</v>
      </c>
      <c r="G1937">
        <v>1.6</v>
      </c>
      <c r="H1937" t="s">
        <v>18</v>
      </c>
      <c r="I1937" t="s">
        <v>19</v>
      </c>
      <c r="J1937">
        <v>122</v>
      </c>
      <c r="K1937" t="s">
        <v>42</v>
      </c>
      <c r="L1937">
        <v>43000</v>
      </c>
      <c r="M1937" t="b">
        <v>0</v>
      </c>
    </row>
    <row r="1938" spans="1:13" x14ac:dyDescent="0.35">
      <c r="A1938" t="s">
        <v>48</v>
      </c>
      <c r="B1938" t="s">
        <v>337</v>
      </c>
      <c r="C1938">
        <v>2013</v>
      </c>
      <c r="D1938" t="s">
        <v>15</v>
      </c>
      <c r="E1938" t="s">
        <v>16</v>
      </c>
      <c r="F1938" t="s">
        <v>30</v>
      </c>
      <c r="G1938">
        <v>3.5</v>
      </c>
      <c r="H1938" t="s">
        <v>18</v>
      </c>
      <c r="I1938" t="s">
        <v>19</v>
      </c>
      <c r="J1938">
        <v>154000</v>
      </c>
      <c r="K1938" t="s">
        <v>42</v>
      </c>
      <c r="L1938">
        <v>45000</v>
      </c>
      <c r="M1938" t="b">
        <v>0</v>
      </c>
    </row>
    <row r="1939" spans="1:13" x14ac:dyDescent="0.35">
      <c r="A1939" t="s">
        <v>27</v>
      </c>
      <c r="B1939" t="s">
        <v>91</v>
      </c>
      <c r="C1939">
        <v>2016</v>
      </c>
      <c r="D1939" t="s">
        <v>15</v>
      </c>
      <c r="E1939" t="s">
        <v>94</v>
      </c>
      <c r="F1939" t="s">
        <v>26</v>
      </c>
      <c r="G1939">
        <v>3.3</v>
      </c>
      <c r="H1939" t="s">
        <v>18</v>
      </c>
      <c r="I1939" t="s">
        <v>19</v>
      </c>
      <c r="J1939">
        <v>134000</v>
      </c>
      <c r="K1939" t="s">
        <v>20</v>
      </c>
      <c r="L1939">
        <v>48000</v>
      </c>
      <c r="M1939" t="b">
        <v>0</v>
      </c>
    </row>
    <row r="1940" spans="1:13" x14ac:dyDescent="0.35">
      <c r="A1940" t="s">
        <v>34</v>
      </c>
      <c r="B1940" t="s">
        <v>55</v>
      </c>
      <c r="C1940">
        <v>2013</v>
      </c>
      <c r="D1940" t="s">
        <v>15</v>
      </c>
      <c r="E1940" t="s">
        <v>23</v>
      </c>
      <c r="F1940" t="s">
        <v>30</v>
      </c>
      <c r="G1940">
        <v>4</v>
      </c>
      <c r="H1940" t="s">
        <v>18</v>
      </c>
      <c r="I1940" t="s">
        <v>68</v>
      </c>
      <c r="J1940">
        <v>186000</v>
      </c>
      <c r="K1940" t="s">
        <v>20</v>
      </c>
      <c r="L1940">
        <v>55000</v>
      </c>
      <c r="M1940" t="b">
        <v>0</v>
      </c>
    </row>
    <row r="1941" spans="1:13" x14ac:dyDescent="0.35">
      <c r="A1941" t="s">
        <v>73</v>
      </c>
      <c r="B1941" t="s">
        <v>74</v>
      </c>
      <c r="C1941">
        <v>2014</v>
      </c>
      <c r="D1941" t="s">
        <v>15</v>
      </c>
      <c r="E1941" t="s">
        <v>23</v>
      </c>
      <c r="F1941" t="s">
        <v>30</v>
      </c>
      <c r="G1941">
        <v>3.5</v>
      </c>
      <c r="H1941" t="s">
        <v>18</v>
      </c>
      <c r="I1941" t="s">
        <v>19</v>
      </c>
      <c r="J1941">
        <v>123000</v>
      </c>
      <c r="K1941" t="s">
        <v>20</v>
      </c>
      <c r="L1941">
        <v>42000</v>
      </c>
      <c r="M1941" t="b">
        <v>0</v>
      </c>
    </row>
    <row r="1942" spans="1:13" x14ac:dyDescent="0.35">
      <c r="A1942" t="s">
        <v>76</v>
      </c>
      <c r="B1942" t="s">
        <v>112</v>
      </c>
      <c r="C1942">
        <v>2015</v>
      </c>
      <c r="D1942" t="s">
        <v>15</v>
      </c>
      <c r="E1942" t="s">
        <v>16</v>
      </c>
      <c r="F1942" t="s">
        <v>30</v>
      </c>
      <c r="G1942">
        <v>3.5</v>
      </c>
      <c r="H1942" t="s">
        <v>18</v>
      </c>
      <c r="I1942" t="s">
        <v>19</v>
      </c>
      <c r="J1942">
        <v>154706</v>
      </c>
      <c r="K1942" t="s">
        <v>20</v>
      </c>
      <c r="L1942">
        <v>69500</v>
      </c>
      <c r="M1942" t="b">
        <v>0</v>
      </c>
    </row>
    <row r="1943" spans="1:13" x14ac:dyDescent="0.35">
      <c r="A1943" t="s">
        <v>21</v>
      </c>
      <c r="B1943" t="s">
        <v>184</v>
      </c>
      <c r="C1943">
        <v>2018</v>
      </c>
      <c r="D1943" t="s">
        <v>15</v>
      </c>
      <c r="E1943" t="s">
        <v>94</v>
      </c>
      <c r="F1943" t="s">
        <v>26</v>
      </c>
      <c r="G1943">
        <v>2.5</v>
      </c>
      <c r="H1943" t="s">
        <v>18</v>
      </c>
      <c r="I1943" t="s">
        <v>19</v>
      </c>
      <c r="J1943">
        <v>30507</v>
      </c>
      <c r="K1943" t="s">
        <v>20</v>
      </c>
      <c r="L1943">
        <v>69500</v>
      </c>
      <c r="M1943" t="b">
        <v>0</v>
      </c>
    </row>
    <row r="1944" spans="1:13" x14ac:dyDescent="0.35">
      <c r="A1944" t="s">
        <v>281</v>
      </c>
      <c r="B1944" t="s">
        <v>338</v>
      </c>
      <c r="C1944">
        <v>2016</v>
      </c>
      <c r="D1944" t="s">
        <v>15</v>
      </c>
      <c r="E1944" t="s">
        <v>65</v>
      </c>
      <c r="F1944" t="s">
        <v>30</v>
      </c>
      <c r="G1944">
        <v>1.4</v>
      </c>
      <c r="H1944" t="s">
        <v>18</v>
      </c>
      <c r="I1944" t="s">
        <v>19</v>
      </c>
      <c r="J1944">
        <v>70278</v>
      </c>
      <c r="K1944" t="s">
        <v>20</v>
      </c>
      <c r="L1944">
        <v>69500</v>
      </c>
      <c r="M1944" t="b">
        <v>0</v>
      </c>
    </row>
    <row r="1945" spans="1:13" x14ac:dyDescent="0.35">
      <c r="A1945" t="s">
        <v>34</v>
      </c>
      <c r="B1945" t="s">
        <v>145</v>
      </c>
      <c r="C1945">
        <v>2017</v>
      </c>
      <c r="D1945" t="s">
        <v>15</v>
      </c>
      <c r="E1945" t="s">
        <v>23</v>
      </c>
      <c r="F1945" t="s">
        <v>26</v>
      </c>
      <c r="G1945">
        <v>2.7</v>
      </c>
      <c r="H1945" t="s">
        <v>18</v>
      </c>
      <c r="I1945" t="s">
        <v>19</v>
      </c>
      <c r="J1945">
        <v>57482</v>
      </c>
      <c r="K1945" t="s">
        <v>20</v>
      </c>
      <c r="L1945">
        <v>69500</v>
      </c>
      <c r="M1945" t="b">
        <v>0</v>
      </c>
    </row>
    <row r="1946" spans="1:13" x14ac:dyDescent="0.35">
      <c r="A1946" t="s">
        <v>34</v>
      </c>
      <c r="B1946" t="s">
        <v>35</v>
      </c>
      <c r="C1946">
        <v>2014</v>
      </c>
      <c r="D1946" t="s">
        <v>15</v>
      </c>
      <c r="E1946" t="s">
        <v>23</v>
      </c>
      <c r="F1946" t="s">
        <v>17</v>
      </c>
      <c r="G1946">
        <v>4.5999999999999996</v>
      </c>
      <c r="H1946" t="s">
        <v>18</v>
      </c>
      <c r="I1946" t="s">
        <v>19</v>
      </c>
      <c r="J1946">
        <v>495000</v>
      </c>
      <c r="K1946" t="s">
        <v>59</v>
      </c>
      <c r="L1946">
        <v>0</v>
      </c>
      <c r="M1946" t="b">
        <v>1</v>
      </c>
    </row>
    <row r="1947" spans="1:13" x14ac:dyDescent="0.35">
      <c r="A1947" t="s">
        <v>27</v>
      </c>
      <c r="B1947" t="s">
        <v>88</v>
      </c>
      <c r="C1947">
        <v>2014</v>
      </c>
      <c r="D1947" t="s">
        <v>47</v>
      </c>
      <c r="E1947" t="s">
        <v>75</v>
      </c>
      <c r="F1947" t="s">
        <v>26</v>
      </c>
      <c r="G1947">
        <v>1.4</v>
      </c>
      <c r="H1947" t="s">
        <v>18</v>
      </c>
      <c r="I1947" t="s">
        <v>68</v>
      </c>
      <c r="J1947">
        <v>252000</v>
      </c>
      <c r="K1947" t="s">
        <v>138</v>
      </c>
      <c r="L1947">
        <v>20000</v>
      </c>
      <c r="M1947" t="b">
        <v>0</v>
      </c>
    </row>
    <row r="1948" spans="1:13" x14ac:dyDescent="0.35">
      <c r="A1948" t="s">
        <v>39</v>
      </c>
      <c r="B1948" t="s">
        <v>46</v>
      </c>
      <c r="C1948">
        <v>2015</v>
      </c>
      <c r="D1948" t="s">
        <v>15</v>
      </c>
      <c r="E1948" t="s">
        <v>16</v>
      </c>
      <c r="F1948" t="s">
        <v>26</v>
      </c>
      <c r="G1948">
        <v>5.3</v>
      </c>
      <c r="H1948" t="s">
        <v>18</v>
      </c>
      <c r="I1948" t="s">
        <v>19</v>
      </c>
      <c r="J1948">
        <v>121000</v>
      </c>
      <c r="K1948" t="s">
        <v>20</v>
      </c>
      <c r="L1948">
        <v>92000</v>
      </c>
      <c r="M1948" t="b">
        <v>0</v>
      </c>
    </row>
    <row r="1949" spans="1:13" x14ac:dyDescent="0.35">
      <c r="A1949" t="s">
        <v>76</v>
      </c>
      <c r="B1949" t="s">
        <v>151</v>
      </c>
      <c r="C1949">
        <v>2014</v>
      </c>
      <c r="D1949" t="s">
        <v>15</v>
      </c>
      <c r="E1949" t="s">
        <v>25</v>
      </c>
      <c r="F1949" t="s">
        <v>26</v>
      </c>
      <c r="G1949">
        <v>3.5</v>
      </c>
      <c r="H1949" t="s">
        <v>18</v>
      </c>
      <c r="I1949" t="s">
        <v>19</v>
      </c>
      <c r="J1949">
        <v>142000</v>
      </c>
      <c r="K1949" t="s">
        <v>70</v>
      </c>
      <c r="L1949">
        <v>0</v>
      </c>
      <c r="M1949" t="b">
        <v>1</v>
      </c>
    </row>
    <row r="1950" spans="1:13" x14ac:dyDescent="0.35">
      <c r="A1950" t="s">
        <v>36</v>
      </c>
      <c r="B1950" t="s">
        <v>37</v>
      </c>
      <c r="C1950">
        <v>2015</v>
      </c>
      <c r="D1950" t="s">
        <v>15</v>
      </c>
      <c r="E1950" t="s">
        <v>25</v>
      </c>
      <c r="F1950" t="s">
        <v>26</v>
      </c>
      <c r="G1950">
        <v>5.3</v>
      </c>
      <c r="H1950" t="s">
        <v>18</v>
      </c>
      <c r="I1950" t="s">
        <v>19</v>
      </c>
      <c r="J1950">
        <v>170000</v>
      </c>
      <c r="K1950" t="s">
        <v>279</v>
      </c>
      <c r="L1950">
        <v>102000</v>
      </c>
      <c r="M1950" t="b">
        <v>0</v>
      </c>
    </row>
    <row r="1951" spans="1:13" x14ac:dyDescent="0.35">
      <c r="A1951" t="s">
        <v>39</v>
      </c>
      <c r="B1951" t="s">
        <v>46</v>
      </c>
      <c r="C1951">
        <v>2009</v>
      </c>
      <c r="D1951" t="s">
        <v>15</v>
      </c>
      <c r="E1951" t="s">
        <v>38</v>
      </c>
      <c r="F1951" t="s">
        <v>26</v>
      </c>
      <c r="G1951">
        <v>5.7</v>
      </c>
      <c r="H1951" t="s">
        <v>18</v>
      </c>
      <c r="I1951" t="s">
        <v>19</v>
      </c>
      <c r="J1951">
        <v>422000</v>
      </c>
      <c r="K1951" t="s">
        <v>20</v>
      </c>
      <c r="L1951">
        <v>0</v>
      </c>
      <c r="M1951" t="b">
        <v>1</v>
      </c>
    </row>
    <row r="1952" spans="1:13" x14ac:dyDescent="0.35">
      <c r="A1952" t="s">
        <v>27</v>
      </c>
      <c r="B1952" t="s">
        <v>89</v>
      </c>
      <c r="C1952">
        <v>2017</v>
      </c>
      <c r="D1952" t="s">
        <v>47</v>
      </c>
      <c r="E1952" t="s">
        <v>16</v>
      </c>
      <c r="F1952" t="s">
        <v>30</v>
      </c>
      <c r="G1952">
        <v>1.7</v>
      </c>
      <c r="H1952" t="s">
        <v>56</v>
      </c>
      <c r="I1952" t="s">
        <v>19</v>
      </c>
      <c r="J1952">
        <v>82190</v>
      </c>
      <c r="K1952" t="s">
        <v>59</v>
      </c>
      <c r="L1952">
        <v>63000</v>
      </c>
      <c r="M1952" t="b">
        <v>0</v>
      </c>
    </row>
    <row r="1953" spans="1:13" x14ac:dyDescent="0.35">
      <c r="A1953" t="s">
        <v>62</v>
      </c>
      <c r="B1953" t="s">
        <v>63</v>
      </c>
      <c r="C1953">
        <v>2019</v>
      </c>
      <c r="D1953" t="s">
        <v>47</v>
      </c>
      <c r="E1953" t="s">
        <v>23</v>
      </c>
      <c r="F1953" t="s">
        <v>17</v>
      </c>
      <c r="G1953">
        <v>5</v>
      </c>
      <c r="H1953" t="s">
        <v>18</v>
      </c>
      <c r="I1953" t="s">
        <v>19</v>
      </c>
      <c r="J1953">
        <v>36000</v>
      </c>
      <c r="K1953" t="s">
        <v>20</v>
      </c>
      <c r="L1953">
        <v>400000</v>
      </c>
      <c r="M1953" t="b">
        <v>0</v>
      </c>
    </row>
    <row r="1954" spans="1:13" x14ac:dyDescent="0.35">
      <c r="A1954" t="s">
        <v>82</v>
      </c>
      <c r="B1954" t="s">
        <v>153</v>
      </c>
      <c r="C1954">
        <v>2015</v>
      </c>
      <c r="D1954" t="s">
        <v>15</v>
      </c>
      <c r="E1954" t="s">
        <v>75</v>
      </c>
      <c r="F1954" t="s">
        <v>17</v>
      </c>
      <c r="G1954">
        <v>3.5</v>
      </c>
      <c r="H1954" t="s">
        <v>18</v>
      </c>
      <c r="I1954" t="s">
        <v>19</v>
      </c>
      <c r="J1954">
        <v>75000</v>
      </c>
      <c r="K1954" t="s">
        <v>45</v>
      </c>
      <c r="L1954">
        <v>75000</v>
      </c>
      <c r="M1954" t="b">
        <v>0</v>
      </c>
    </row>
    <row r="1955" spans="1:13" x14ac:dyDescent="0.35">
      <c r="A1955" t="s">
        <v>185</v>
      </c>
      <c r="B1955" t="s">
        <v>277</v>
      </c>
      <c r="C1955">
        <v>2010</v>
      </c>
      <c r="D1955" t="s">
        <v>15</v>
      </c>
      <c r="E1955" t="s">
        <v>23</v>
      </c>
      <c r="F1955" t="s">
        <v>26</v>
      </c>
      <c r="G1955">
        <v>2.5</v>
      </c>
      <c r="H1955" t="s">
        <v>56</v>
      </c>
      <c r="I1955" t="s">
        <v>68</v>
      </c>
      <c r="J1955">
        <v>380000</v>
      </c>
      <c r="K1955" t="s">
        <v>45</v>
      </c>
      <c r="L1955">
        <v>29000</v>
      </c>
      <c r="M1955" t="b">
        <v>0</v>
      </c>
    </row>
    <row r="1956" spans="1:13" x14ac:dyDescent="0.35">
      <c r="A1956" t="s">
        <v>60</v>
      </c>
      <c r="B1956" t="s">
        <v>309</v>
      </c>
      <c r="C1956">
        <v>2018</v>
      </c>
      <c r="D1956" t="s">
        <v>15</v>
      </c>
      <c r="E1956" t="s">
        <v>75</v>
      </c>
      <c r="F1956" t="s">
        <v>17</v>
      </c>
      <c r="G1956">
        <v>3.5</v>
      </c>
      <c r="H1956" t="s">
        <v>18</v>
      </c>
      <c r="I1956" t="s">
        <v>19</v>
      </c>
      <c r="J1956">
        <v>54000</v>
      </c>
      <c r="K1956" t="s">
        <v>42</v>
      </c>
      <c r="L1956">
        <v>275000</v>
      </c>
      <c r="M1956" t="b">
        <v>0</v>
      </c>
    </row>
    <row r="1957" spans="1:13" x14ac:dyDescent="0.35">
      <c r="A1957" t="s">
        <v>97</v>
      </c>
      <c r="B1957" t="s">
        <v>242</v>
      </c>
      <c r="C1957">
        <v>2014</v>
      </c>
      <c r="D1957" t="s">
        <v>15</v>
      </c>
      <c r="E1957" t="s">
        <v>25</v>
      </c>
      <c r="F1957" t="s">
        <v>17</v>
      </c>
      <c r="G1957">
        <v>1.6</v>
      </c>
      <c r="H1957" t="s">
        <v>18</v>
      </c>
      <c r="I1957" t="s">
        <v>19</v>
      </c>
      <c r="J1957">
        <v>108800</v>
      </c>
      <c r="K1957" t="s">
        <v>45</v>
      </c>
      <c r="L1957">
        <v>12000</v>
      </c>
      <c r="M1957" t="b">
        <v>0</v>
      </c>
    </row>
    <row r="1958" spans="1:13" x14ac:dyDescent="0.35">
      <c r="A1958" t="s">
        <v>281</v>
      </c>
      <c r="B1958" t="s">
        <v>339</v>
      </c>
      <c r="C1958">
        <v>2016</v>
      </c>
      <c r="D1958" t="s">
        <v>44</v>
      </c>
      <c r="E1958" t="s">
        <v>23</v>
      </c>
      <c r="F1958" t="s">
        <v>17</v>
      </c>
      <c r="G1958">
        <v>4</v>
      </c>
      <c r="H1958" t="s">
        <v>18</v>
      </c>
      <c r="I1958" t="s">
        <v>19</v>
      </c>
      <c r="J1958">
        <v>42000</v>
      </c>
      <c r="K1958" t="s">
        <v>45</v>
      </c>
      <c r="L1958">
        <v>229000</v>
      </c>
      <c r="M1958" t="b">
        <v>0</v>
      </c>
    </row>
    <row r="1959" spans="1:13" x14ac:dyDescent="0.35">
      <c r="A1959" t="s">
        <v>27</v>
      </c>
      <c r="B1959" t="s">
        <v>93</v>
      </c>
      <c r="C1959">
        <v>2016</v>
      </c>
      <c r="D1959" t="s">
        <v>47</v>
      </c>
      <c r="E1959" t="s">
        <v>23</v>
      </c>
      <c r="F1959" t="s">
        <v>17</v>
      </c>
      <c r="G1959">
        <v>3</v>
      </c>
      <c r="H1959" t="s">
        <v>18</v>
      </c>
      <c r="I1959" t="s">
        <v>19</v>
      </c>
      <c r="J1959">
        <v>111000</v>
      </c>
      <c r="K1959" t="s">
        <v>45</v>
      </c>
      <c r="L1959">
        <v>86000</v>
      </c>
      <c r="M1959" t="b">
        <v>0</v>
      </c>
    </row>
    <row r="1960" spans="1:13" x14ac:dyDescent="0.35">
      <c r="A1960" t="s">
        <v>36</v>
      </c>
      <c r="B1960" t="s">
        <v>37</v>
      </c>
      <c r="C1960">
        <v>2007</v>
      </c>
      <c r="D1960" t="s">
        <v>15</v>
      </c>
      <c r="E1960" t="s">
        <v>16</v>
      </c>
      <c r="F1960" t="s">
        <v>17</v>
      </c>
      <c r="G1960">
        <v>5.3</v>
      </c>
      <c r="H1960" t="s">
        <v>18</v>
      </c>
      <c r="I1960" t="s">
        <v>19</v>
      </c>
      <c r="J1960">
        <v>235000</v>
      </c>
      <c r="K1960" t="s">
        <v>45</v>
      </c>
      <c r="L1960">
        <v>65000</v>
      </c>
      <c r="M1960" t="b">
        <v>0</v>
      </c>
    </row>
    <row r="1961" spans="1:13" x14ac:dyDescent="0.35">
      <c r="A1961" t="s">
        <v>27</v>
      </c>
      <c r="B1961" t="s">
        <v>28</v>
      </c>
      <c r="C1961">
        <v>2016</v>
      </c>
      <c r="D1961" t="s">
        <v>47</v>
      </c>
      <c r="E1961" t="s">
        <v>23</v>
      </c>
      <c r="F1961" t="s">
        <v>26</v>
      </c>
      <c r="G1961">
        <v>1.6</v>
      </c>
      <c r="H1961" t="s">
        <v>56</v>
      </c>
      <c r="I1961" t="s">
        <v>19</v>
      </c>
      <c r="J1961">
        <v>55000</v>
      </c>
      <c r="K1961" t="s">
        <v>20</v>
      </c>
      <c r="L1961">
        <v>48000</v>
      </c>
      <c r="M1961" t="b">
        <v>0</v>
      </c>
    </row>
    <row r="1962" spans="1:13" x14ac:dyDescent="0.35">
      <c r="A1962" t="s">
        <v>27</v>
      </c>
      <c r="B1962" t="s">
        <v>91</v>
      </c>
      <c r="C1962">
        <v>2016</v>
      </c>
      <c r="D1962" t="s">
        <v>15</v>
      </c>
      <c r="E1962" t="s">
        <v>23</v>
      </c>
      <c r="F1962" t="s">
        <v>17</v>
      </c>
      <c r="G1962">
        <v>3.3</v>
      </c>
      <c r="H1962" t="s">
        <v>18</v>
      </c>
      <c r="I1962" t="s">
        <v>19</v>
      </c>
      <c r="J1962">
        <v>157000</v>
      </c>
      <c r="K1962" t="s">
        <v>155</v>
      </c>
      <c r="L1962">
        <v>69000</v>
      </c>
      <c r="M1962" t="b">
        <v>0</v>
      </c>
    </row>
    <row r="1963" spans="1:13" x14ac:dyDescent="0.35">
      <c r="A1963" t="s">
        <v>34</v>
      </c>
      <c r="B1963" t="s">
        <v>72</v>
      </c>
      <c r="C1963">
        <v>2016</v>
      </c>
      <c r="D1963" t="s">
        <v>15</v>
      </c>
      <c r="E1963" t="s">
        <v>16</v>
      </c>
      <c r="F1963" t="s">
        <v>26</v>
      </c>
      <c r="G1963">
        <v>2.5</v>
      </c>
      <c r="H1963" t="s">
        <v>18</v>
      </c>
      <c r="I1963" t="s">
        <v>19</v>
      </c>
      <c r="J1963">
        <v>231000</v>
      </c>
      <c r="K1963" t="s">
        <v>253</v>
      </c>
      <c r="L1963">
        <v>52000</v>
      </c>
      <c r="M1963" t="b">
        <v>0</v>
      </c>
    </row>
    <row r="1964" spans="1:13" x14ac:dyDescent="0.35">
      <c r="A1964" t="s">
        <v>34</v>
      </c>
      <c r="B1964" t="s">
        <v>43</v>
      </c>
      <c r="C1964">
        <v>2017</v>
      </c>
      <c r="D1964" t="s">
        <v>15</v>
      </c>
      <c r="E1964" t="s">
        <v>25</v>
      </c>
      <c r="F1964" t="s">
        <v>26</v>
      </c>
      <c r="G1964">
        <v>2.5</v>
      </c>
      <c r="H1964" t="s">
        <v>18</v>
      </c>
      <c r="I1964" t="s">
        <v>19</v>
      </c>
      <c r="J1964">
        <v>119000</v>
      </c>
      <c r="K1964" t="s">
        <v>45</v>
      </c>
      <c r="L1964">
        <v>0</v>
      </c>
      <c r="M1964" t="b">
        <v>1</v>
      </c>
    </row>
    <row r="1965" spans="1:13" x14ac:dyDescent="0.35">
      <c r="A1965" t="s">
        <v>36</v>
      </c>
      <c r="B1965" t="s">
        <v>37</v>
      </c>
      <c r="C1965">
        <v>2016</v>
      </c>
      <c r="D1965" t="s">
        <v>15</v>
      </c>
      <c r="E1965" t="s">
        <v>78</v>
      </c>
      <c r="F1965" t="s">
        <v>30</v>
      </c>
      <c r="G1965">
        <v>5.5</v>
      </c>
      <c r="H1965" t="s">
        <v>18</v>
      </c>
      <c r="I1965" t="s">
        <v>19</v>
      </c>
      <c r="J1965">
        <v>145000</v>
      </c>
      <c r="K1965" t="s">
        <v>54</v>
      </c>
      <c r="L1965">
        <v>100000</v>
      </c>
      <c r="M1965" t="b">
        <v>0</v>
      </c>
    </row>
    <row r="1966" spans="1:13" x14ac:dyDescent="0.35">
      <c r="A1966" t="s">
        <v>34</v>
      </c>
      <c r="B1966" t="s">
        <v>43</v>
      </c>
      <c r="C1966">
        <v>2017</v>
      </c>
      <c r="D1966" t="s">
        <v>15</v>
      </c>
      <c r="E1966" t="s">
        <v>75</v>
      </c>
      <c r="F1966" t="s">
        <v>17</v>
      </c>
      <c r="G1966">
        <v>2.5</v>
      </c>
      <c r="H1966" t="s">
        <v>18</v>
      </c>
      <c r="I1966" t="s">
        <v>19</v>
      </c>
      <c r="J1966">
        <v>166</v>
      </c>
      <c r="K1966" t="s">
        <v>20</v>
      </c>
      <c r="L1966">
        <v>55000</v>
      </c>
      <c r="M1966" t="b">
        <v>0</v>
      </c>
    </row>
    <row r="1967" spans="1:13" x14ac:dyDescent="0.35">
      <c r="A1967" t="s">
        <v>21</v>
      </c>
      <c r="B1967" t="s">
        <v>22</v>
      </c>
      <c r="C1967">
        <v>2020</v>
      </c>
      <c r="D1967" t="s">
        <v>15</v>
      </c>
      <c r="E1967" t="s">
        <v>23</v>
      </c>
      <c r="F1967" t="s">
        <v>30</v>
      </c>
      <c r="G1967">
        <v>4</v>
      </c>
      <c r="H1967" t="s">
        <v>18</v>
      </c>
      <c r="I1967" t="s">
        <v>19</v>
      </c>
      <c r="J1967">
        <v>28000</v>
      </c>
      <c r="K1967" t="s">
        <v>45</v>
      </c>
      <c r="L1967">
        <v>0</v>
      </c>
      <c r="M1967" t="b">
        <v>1</v>
      </c>
    </row>
    <row r="1968" spans="1:13" x14ac:dyDescent="0.35">
      <c r="A1968" t="s">
        <v>34</v>
      </c>
      <c r="B1968" t="s">
        <v>123</v>
      </c>
      <c r="C1968">
        <v>2018</v>
      </c>
      <c r="D1968" t="s">
        <v>15</v>
      </c>
      <c r="E1968" t="s">
        <v>23</v>
      </c>
      <c r="F1968" t="s">
        <v>30</v>
      </c>
      <c r="G1968">
        <v>2.7</v>
      </c>
      <c r="H1968" t="s">
        <v>18</v>
      </c>
      <c r="I1968" t="s">
        <v>68</v>
      </c>
      <c r="J1968">
        <v>13000</v>
      </c>
      <c r="K1968" t="s">
        <v>20</v>
      </c>
      <c r="L1968">
        <v>0</v>
      </c>
      <c r="M1968" t="b">
        <v>1</v>
      </c>
    </row>
    <row r="1969" spans="1:13" x14ac:dyDescent="0.35">
      <c r="A1969" t="s">
        <v>39</v>
      </c>
      <c r="B1969" t="s">
        <v>131</v>
      </c>
      <c r="C1969">
        <v>2013</v>
      </c>
      <c r="D1969" t="s">
        <v>15</v>
      </c>
      <c r="E1969" t="s">
        <v>23</v>
      </c>
      <c r="F1969" t="s">
        <v>26</v>
      </c>
      <c r="G1969">
        <v>6</v>
      </c>
      <c r="H1969" t="s">
        <v>18</v>
      </c>
      <c r="I1969" t="s">
        <v>19</v>
      </c>
      <c r="J1969">
        <v>247</v>
      </c>
      <c r="K1969" t="s">
        <v>20</v>
      </c>
      <c r="L1969">
        <v>0</v>
      </c>
      <c r="M1969" t="b">
        <v>1</v>
      </c>
    </row>
    <row r="1970" spans="1:13" x14ac:dyDescent="0.35">
      <c r="A1970" t="s">
        <v>34</v>
      </c>
      <c r="B1970" t="s">
        <v>145</v>
      </c>
      <c r="C1970">
        <v>2017</v>
      </c>
      <c r="D1970" t="s">
        <v>15</v>
      </c>
      <c r="E1970" t="s">
        <v>23</v>
      </c>
      <c r="F1970" t="s">
        <v>26</v>
      </c>
      <c r="G1970">
        <v>2.7</v>
      </c>
      <c r="H1970" t="s">
        <v>18</v>
      </c>
      <c r="I1970" t="s">
        <v>19</v>
      </c>
      <c r="J1970">
        <v>106377</v>
      </c>
      <c r="K1970" t="s">
        <v>20</v>
      </c>
      <c r="L1970">
        <v>69500</v>
      </c>
      <c r="M1970" t="b">
        <v>0</v>
      </c>
    </row>
    <row r="1971" spans="1:13" x14ac:dyDescent="0.35">
      <c r="A1971" t="s">
        <v>34</v>
      </c>
      <c r="B1971" t="s">
        <v>287</v>
      </c>
      <c r="C1971">
        <v>2017</v>
      </c>
      <c r="D1971" t="s">
        <v>15</v>
      </c>
      <c r="E1971" t="s">
        <v>23</v>
      </c>
      <c r="F1971" t="s">
        <v>26</v>
      </c>
      <c r="G1971">
        <v>2.7</v>
      </c>
      <c r="H1971" t="s">
        <v>18</v>
      </c>
      <c r="I1971" t="s">
        <v>68</v>
      </c>
      <c r="J1971">
        <v>133148</v>
      </c>
      <c r="K1971" t="s">
        <v>20</v>
      </c>
      <c r="L1971">
        <v>70000</v>
      </c>
      <c r="M1971" t="b">
        <v>0</v>
      </c>
    </row>
    <row r="1972" spans="1:13" x14ac:dyDescent="0.35">
      <c r="A1972" t="s">
        <v>34</v>
      </c>
      <c r="B1972" t="s">
        <v>287</v>
      </c>
      <c r="C1972">
        <v>2017</v>
      </c>
      <c r="D1972" t="s">
        <v>15</v>
      </c>
      <c r="E1972" t="s">
        <v>23</v>
      </c>
      <c r="F1972" t="s">
        <v>26</v>
      </c>
      <c r="G1972">
        <v>2.7</v>
      </c>
      <c r="H1972" t="s">
        <v>18</v>
      </c>
      <c r="I1972" t="s">
        <v>68</v>
      </c>
      <c r="J1972">
        <v>134007</v>
      </c>
      <c r="K1972" t="s">
        <v>20</v>
      </c>
      <c r="L1972">
        <v>70000</v>
      </c>
      <c r="M1972" t="b">
        <v>0</v>
      </c>
    </row>
    <row r="1973" spans="1:13" x14ac:dyDescent="0.35">
      <c r="A1973" t="s">
        <v>27</v>
      </c>
      <c r="B1973" t="s">
        <v>101</v>
      </c>
      <c r="C1973">
        <v>2020</v>
      </c>
      <c r="D1973" t="s">
        <v>15</v>
      </c>
      <c r="E1973" t="s">
        <v>29</v>
      </c>
      <c r="F1973" t="s">
        <v>30</v>
      </c>
      <c r="G1973">
        <v>2</v>
      </c>
      <c r="H1973" t="s">
        <v>18</v>
      </c>
      <c r="I1973" t="s">
        <v>19</v>
      </c>
      <c r="J1973">
        <v>30271</v>
      </c>
      <c r="K1973" t="s">
        <v>20</v>
      </c>
      <c r="L1973">
        <v>70000</v>
      </c>
      <c r="M1973" t="b">
        <v>0</v>
      </c>
    </row>
    <row r="1974" spans="1:13" x14ac:dyDescent="0.35">
      <c r="A1974" t="s">
        <v>27</v>
      </c>
      <c r="B1974" t="s">
        <v>160</v>
      </c>
      <c r="C1974">
        <v>2016</v>
      </c>
      <c r="D1974" t="s">
        <v>15</v>
      </c>
      <c r="E1974" t="s">
        <v>23</v>
      </c>
      <c r="F1974" t="s">
        <v>26</v>
      </c>
      <c r="G1974">
        <v>2.4</v>
      </c>
      <c r="H1974" t="s">
        <v>18</v>
      </c>
      <c r="I1974" t="s">
        <v>19</v>
      </c>
      <c r="J1974">
        <v>154000</v>
      </c>
      <c r="K1974" t="s">
        <v>155</v>
      </c>
      <c r="L1974">
        <v>54000</v>
      </c>
      <c r="M1974" t="b">
        <v>0</v>
      </c>
    </row>
    <row r="1975" spans="1:13" x14ac:dyDescent="0.35">
      <c r="A1975" t="s">
        <v>39</v>
      </c>
      <c r="B1975" t="s">
        <v>46</v>
      </c>
      <c r="C1975">
        <v>2016</v>
      </c>
      <c r="D1975" t="s">
        <v>15</v>
      </c>
      <c r="E1975" t="s">
        <v>25</v>
      </c>
      <c r="F1975" t="s">
        <v>30</v>
      </c>
      <c r="G1975">
        <v>5.3</v>
      </c>
      <c r="H1975" t="s">
        <v>18</v>
      </c>
      <c r="I1975" t="s">
        <v>19</v>
      </c>
      <c r="J1975">
        <v>104000</v>
      </c>
      <c r="K1975" t="s">
        <v>155</v>
      </c>
      <c r="L1975">
        <v>112000</v>
      </c>
      <c r="M1975" t="b">
        <v>0</v>
      </c>
    </row>
    <row r="1976" spans="1:13" x14ac:dyDescent="0.35">
      <c r="A1976" t="s">
        <v>76</v>
      </c>
      <c r="B1976" t="s">
        <v>325</v>
      </c>
      <c r="C1976">
        <v>2017</v>
      </c>
      <c r="D1976" t="s">
        <v>15</v>
      </c>
      <c r="E1976" t="s">
        <v>16</v>
      </c>
      <c r="F1976" t="s">
        <v>30</v>
      </c>
      <c r="G1976">
        <v>3.5</v>
      </c>
      <c r="H1976" t="s">
        <v>18</v>
      </c>
      <c r="I1976" t="s">
        <v>19</v>
      </c>
      <c r="J1976">
        <v>92000</v>
      </c>
      <c r="K1976" t="s">
        <v>20</v>
      </c>
      <c r="L1976">
        <v>81000</v>
      </c>
      <c r="M1976" t="b">
        <v>0</v>
      </c>
    </row>
    <row r="1977" spans="1:13" x14ac:dyDescent="0.35">
      <c r="A1977" t="s">
        <v>34</v>
      </c>
      <c r="B1977" t="s">
        <v>35</v>
      </c>
      <c r="C1977">
        <v>2018</v>
      </c>
      <c r="D1977" t="s">
        <v>15</v>
      </c>
      <c r="E1977" t="s">
        <v>23</v>
      </c>
      <c r="F1977" t="s">
        <v>17</v>
      </c>
      <c r="G1977">
        <v>5.7</v>
      </c>
      <c r="H1977" t="s">
        <v>18</v>
      </c>
      <c r="I1977" t="s">
        <v>19</v>
      </c>
      <c r="J1977">
        <v>142000</v>
      </c>
      <c r="K1977" t="s">
        <v>42</v>
      </c>
      <c r="L1977">
        <v>245000</v>
      </c>
      <c r="M1977" t="b">
        <v>0</v>
      </c>
    </row>
    <row r="1978" spans="1:13" x14ac:dyDescent="0.35">
      <c r="A1978" t="s">
        <v>27</v>
      </c>
      <c r="B1978" t="s">
        <v>28</v>
      </c>
      <c r="C1978">
        <v>2016</v>
      </c>
      <c r="D1978" t="s">
        <v>47</v>
      </c>
      <c r="E1978" t="s">
        <v>23</v>
      </c>
      <c r="F1978" t="s">
        <v>17</v>
      </c>
      <c r="G1978">
        <v>1.6</v>
      </c>
      <c r="H1978" t="s">
        <v>56</v>
      </c>
      <c r="I1978" t="s">
        <v>19</v>
      </c>
      <c r="J1978">
        <v>101715</v>
      </c>
      <c r="K1978" t="s">
        <v>59</v>
      </c>
      <c r="L1978">
        <v>52000</v>
      </c>
      <c r="M1978" t="b">
        <v>0</v>
      </c>
    </row>
    <row r="1979" spans="1:13" x14ac:dyDescent="0.35">
      <c r="A1979" t="s">
        <v>295</v>
      </c>
      <c r="B1979" t="s">
        <v>340</v>
      </c>
      <c r="C1979">
        <v>2012</v>
      </c>
      <c r="D1979" t="s">
        <v>15</v>
      </c>
      <c r="E1979" t="s">
        <v>102</v>
      </c>
      <c r="F1979" t="s">
        <v>17</v>
      </c>
      <c r="G1979">
        <v>6</v>
      </c>
      <c r="H1979" t="s">
        <v>18</v>
      </c>
      <c r="I1979" t="s">
        <v>68</v>
      </c>
      <c r="J1979">
        <v>880</v>
      </c>
      <c r="K1979" t="s">
        <v>45</v>
      </c>
      <c r="L1979">
        <v>550000</v>
      </c>
      <c r="M1979" t="b">
        <v>0</v>
      </c>
    </row>
    <row r="1980" spans="1:13" x14ac:dyDescent="0.35">
      <c r="A1980" t="s">
        <v>21</v>
      </c>
      <c r="B1980" t="s">
        <v>67</v>
      </c>
      <c r="C1980">
        <v>2009</v>
      </c>
      <c r="D1980" t="s">
        <v>15</v>
      </c>
      <c r="E1980" t="s">
        <v>23</v>
      </c>
      <c r="F1980" t="s">
        <v>26</v>
      </c>
      <c r="G1980">
        <v>2.5</v>
      </c>
      <c r="H1980" t="s">
        <v>18</v>
      </c>
      <c r="I1980" t="s">
        <v>68</v>
      </c>
      <c r="J1980">
        <v>173000</v>
      </c>
      <c r="K1980" t="s">
        <v>45</v>
      </c>
      <c r="L1980">
        <v>25000</v>
      </c>
      <c r="M1980" t="b">
        <v>0</v>
      </c>
    </row>
    <row r="1981" spans="1:13" x14ac:dyDescent="0.35">
      <c r="A1981" t="s">
        <v>39</v>
      </c>
      <c r="B1981" t="s">
        <v>131</v>
      </c>
      <c r="C1981">
        <v>2013</v>
      </c>
      <c r="D1981" t="s">
        <v>15</v>
      </c>
      <c r="E1981" t="s">
        <v>16</v>
      </c>
      <c r="F1981" t="s">
        <v>17</v>
      </c>
      <c r="G1981">
        <v>5.7</v>
      </c>
      <c r="H1981" t="s">
        <v>18</v>
      </c>
      <c r="I1981" t="s">
        <v>19</v>
      </c>
      <c r="J1981">
        <v>148316</v>
      </c>
      <c r="K1981" t="s">
        <v>45</v>
      </c>
      <c r="L1981">
        <v>65000</v>
      </c>
      <c r="M1981" t="b">
        <v>0</v>
      </c>
    </row>
    <row r="1982" spans="1:13" x14ac:dyDescent="0.35">
      <c r="A1982" t="s">
        <v>99</v>
      </c>
      <c r="B1982" t="s">
        <v>341</v>
      </c>
      <c r="C1982">
        <v>2020</v>
      </c>
      <c r="D1982" t="s">
        <v>15</v>
      </c>
      <c r="E1982" t="s">
        <v>29</v>
      </c>
      <c r="F1982" t="s">
        <v>30</v>
      </c>
      <c r="G1982">
        <v>2</v>
      </c>
      <c r="H1982" t="s">
        <v>18</v>
      </c>
      <c r="I1982" t="s">
        <v>19</v>
      </c>
      <c r="J1982">
        <v>19000</v>
      </c>
      <c r="K1982" t="s">
        <v>42</v>
      </c>
      <c r="L1982">
        <v>88000</v>
      </c>
      <c r="M1982" t="b">
        <v>0</v>
      </c>
    </row>
    <row r="1983" spans="1:13" x14ac:dyDescent="0.35">
      <c r="A1983" t="s">
        <v>76</v>
      </c>
      <c r="B1983" t="s">
        <v>77</v>
      </c>
      <c r="C1983">
        <v>2013</v>
      </c>
      <c r="D1983" t="s">
        <v>15</v>
      </c>
      <c r="E1983" t="s">
        <v>16</v>
      </c>
      <c r="F1983" t="s">
        <v>26</v>
      </c>
      <c r="G1983">
        <v>5.4</v>
      </c>
      <c r="H1983" t="s">
        <v>18</v>
      </c>
      <c r="I1983" t="s">
        <v>19</v>
      </c>
      <c r="J1983">
        <v>145000</v>
      </c>
      <c r="K1983" t="s">
        <v>20</v>
      </c>
      <c r="L1983">
        <v>38000</v>
      </c>
      <c r="M1983" t="b">
        <v>0</v>
      </c>
    </row>
    <row r="1984" spans="1:13" x14ac:dyDescent="0.35">
      <c r="A1984" t="s">
        <v>281</v>
      </c>
      <c r="B1984" t="s">
        <v>328</v>
      </c>
      <c r="C1984">
        <v>2018</v>
      </c>
      <c r="D1984" t="s">
        <v>44</v>
      </c>
      <c r="E1984" t="s">
        <v>65</v>
      </c>
      <c r="F1984" t="s">
        <v>17</v>
      </c>
      <c r="G1984">
        <v>3</v>
      </c>
      <c r="H1984" t="s">
        <v>18</v>
      </c>
      <c r="I1984" t="s">
        <v>19</v>
      </c>
      <c r="J1984">
        <v>44500</v>
      </c>
      <c r="K1984" t="s">
        <v>45</v>
      </c>
      <c r="L1984">
        <v>310000</v>
      </c>
      <c r="M1984" t="b">
        <v>0</v>
      </c>
    </row>
    <row r="1985" spans="1:13" x14ac:dyDescent="0.35">
      <c r="A1985" t="s">
        <v>21</v>
      </c>
      <c r="B1985" t="s">
        <v>176</v>
      </c>
      <c r="C1985">
        <v>2020</v>
      </c>
      <c r="D1985" t="s">
        <v>15</v>
      </c>
      <c r="E1985" t="s">
        <v>29</v>
      </c>
      <c r="F1985" t="s">
        <v>17</v>
      </c>
      <c r="G1985">
        <v>3.7</v>
      </c>
      <c r="H1985" t="s">
        <v>18</v>
      </c>
      <c r="I1985" t="s">
        <v>68</v>
      </c>
      <c r="J1985">
        <v>3000</v>
      </c>
      <c r="K1985" t="s">
        <v>45</v>
      </c>
      <c r="L1985">
        <v>129000</v>
      </c>
      <c r="M1985" t="b">
        <v>0</v>
      </c>
    </row>
    <row r="1986" spans="1:13" x14ac:dyDescent="0.35">
      <c r="A1986" t="s">
        <v>36</v>
      </c>
      <c r="B1986" t="s">
        <v>37</v>
      </c>
      <c r="C1986">
        <v>2019</v>
      </c>
      <c r="D1986" t="s">
        <v>15</v>
      </c>
      <c r="E1986" t="s">
        <v>75</v>
      </c>
      <c r="F1986" t="s">
        <v>26</v>
      </c>
      <c r="G1986">
        <v>5.3</v>
      </c>
      <c r="H1986" t="s">
        <v>18</v>
      </c>
      <c r="I1986" t="s">
        <v>19</v>
      </c>
      <c r="J1986">
        <v>83000</v>
      </c>
      <c r="K1986" t="s">
        <v>42</v>
      </c>
      <c r="L1986">
        <v>165000</v>
      </c>
      <c r="M1986" t="b">
        <v>0</v>
      </c>
    </row>
    <row r="1987" spans="1:13" x14ac:dyDescent="0.35">
      <c r="A1987" t="s">
        <v>34</v>
      </c>
      <c r="B1987" t="s">
        <v>123</v>
      </c>
      <c r="C1987">
        <v>2016</v>
      </c>
      <c r="D1987" t="s">
        <v>15</v>
      </c>
      <c r="E1987" t="s">
        <v>23</v>
      </c>
      <c r="F1987" t="s">
        <v>17</v>
      </c>
      <c r="G1987">
        <v>2.7</v>
      </c>
      <c r="H1987" t="s">
        <v>18</v>
      </c>
      <c r="I1987" t="s">
        <v>19</v>
      </c>
      <c r="J1987">
        <v>2500</v>
      </c>
      <c r="K1987" t="s">
        <v>45</v>
      </c>
      <c r="L1987">
        <v>105000</v>
      </c>
      <c r="M1987" t="b">
        <v>0</v>
      </c>
    </row>
    <row r="1988" spans="1:13" x14ac:dyDescent="0.35">
      <c r="A1988" t="s">
        <v>39</v>
      </c>
      <c r="B1988" t="s">
        <v>46</v>
      </c>
      <c r="C1988">
        <v>2012</v>
      </c>
      <c r="D1988" t="s">
        <v>15</v>
      </c>
      <c r="E1988" t="s">
        <v>23</v>
      </c>
      <c r="F1988" t="s">
        <v>26</v>
      </c>
      <c r="G1988">
        <v>5.3</v>
      </c>
      <c r="H1988" t="s">
        <v>18</v>
      </c>
      <c r="I1988" t="s">
        <v>19</v>
      </c>
      <c r="J1988">
        <v>61000</v>
      </c>
      <c r="K1988" t="s">
        <v>42</v>
      </c>
      <c r="L1988">
        <v>80000</v>
      </c>
      <c r="M1988" t="b">
        <v>0</v>
      </c>
    </row>
    <row r="1989" spans="1:13" x14ac:dyDescent="0.35">
      <c r="A1989" t="s">
        <v>139</v>
      </c>
      <c r="B1989" t="s">
        <v>140</v>
      </c>
      <c r="C1989">
        <v>2016</v>
      </c>
      <c r="D1989" t="s">
        <v>15</v>
      </c>
      <c r="E1989" t="s">
        <v>23</v>
      </c>
      <c r="F1989" t="s">
        <v>26</v>
      </c>
      <c r="G1989">
        <v>1.6</v>
      </c>
      <c r="H1989" t="s">
        <v>18</v>
      </c>
      <c r="I1989" t="s">
        <v>68</v>
      </c>
      <c r="J1989">
        <v>124000</v>
      </c>
      <c r="K1989" t="s">
        <v>45</v>
      </c>
      <c r="L1989">
        <v>0</v>
      </c>
      <c r="M1989" t="b">
        <v>1</v>
      </c>
    </row>
    <row r="1990" spans="1:13" x14ac:dyDescent="0.35">
      <c r="A1990" t="s">
        <v>36</v>
      </c>
      <c r="B1990" t="s">
        <v>37</v>
      </c>
      <c r="C1990">
        <v>2014</v>
      </c>
      <c r="D1990" t="s">
        <v>15</v>
      </c>
      <c r="E1990" t="s">
        <v>78</v>
      </c>
      <c r="F1990" t="s">
        <v>26</v>
      </c>
      <c r="G1990">
        <v>5.3</v>
      </c>
      <c r="H1990" t="s">
        <v>18</v>
      </c>
      <c r="I1990" t="s">
        <v>19</v>
      </c>
      <c r="J1990">
        <v>256000</v>
      </c>
      <c r="K1990" t="s">
        <v>254</v>
      </c>
      <c r="L1990">
        <v>0</v>
      </c>
      <c r="M1990" t="b">
        <v>1</v>
      </c>
    </row>
    <row r="1991" spans="1:13" x14ac:dyDescent="0.35">
      <c r="A1991" t="s">
        <v>34</v>
      </c>
      <c r="B1991" t="s">
        <v>35</v>
      </c>
      <c r="C1991">
        <v>2020</v>
      </c>
      <c r="D1991" t="s">
        <v>15</v>
      </c>
      <c r="E1991" t="s">
        <v>16</v>
      </c>
      <c r="F1991" t="s">
        <v>17</v>
      </c>
      <c r="G1991">
        <v>4.5999999999999996</v>
      </c>
      <c r="H1991" t="s">
        <v>18</v>
      </c>
      <c r="I1991" t="s">
        <v>19</v>
      </c>
      <c r="J1991">
        <v>18000</v>
      </c>
      <c r="K1991" t="s">
        <v>20</v>
      </c>
      <c r="L1991">
        <v>285000</v>
      </c>
      <c r="M1991" t="b">
        <v>0</v>
      </c>
    </row>
    <row r="1992" spans="1:13" x14ac:dyDescent="0.35">
      <c r="A1992" t="s">
        <v>34</v>
      </c>
      <c r="B1992" t="s">
        <v>35</v>
      </c>
      <c r="C1992">
        <v>2014</v>
      </c>
      <c r="D1992" t="s">
        <v>15</v>
      </c>
      <c r="E1992" t="s">
        <v>94</v>
      </c>
      <c r="F1992" t="s">
        <v>17</v>
      </c>
      <c r="G1992">
        <v>4.5999999999999996</v>
      </c>
      <c r="H1992" t="s">
        <v>18</v>
      </c>
      <c r="I1992" t="s">
        <v>19</v>
      </c>
      <c r="J1992">
        <v>164</v>
      </c>
      <c r="K1992" t="s">
        <v>20</v>
      </c>
      <c r="L1992">
        <v>0</v>
      </c>
      <c r="M1992" t="b">
        <v>1</v>
      </c>
    </row>
    <row r="1993" spans="1:13" x14ac:dyDescent="0.35">
      <c r="A1993" t="s">
        <v>34</v>
      </c>
      <c r="B1993" t="s">
        <v>123</v>
      </c>
      <c r="C1993">
        <v>1995</v>
      </c>
      <c r="D1993" t="s">
        <v>15</v>
      </c>
      <c r="E1993" t="s">
        <v>23</v>
      </c>
      <c r="F1993" t="s">
        <v>17</v>
      </c>
      <c r="G1993">
        <v>2.7</v>
      </c>
      <c r="H1993" t="s">
        <v>18</v>
      </c>
      <c r="I1993" t="s">
        <v>68</v>
      </c>
      <c r="J1993">
        <v>900000</v>
      </c>
      <c r="K1993" t="s">
        <v>42</v>
      </c>
      <c r="L1993">
        <v>14000</v>
      </c>
      <c r="M1993" t="b">
        <v>0</v>
      </c>
    </row>
    <row r="1994" spans="1:13" x14ac:dyDescent="0.35">
      <c r="A1994" t="s">
        <v>34</v>
      </c>
      <c r="B1994" t="s">
        <v>41</v>
      </c>
      <c r="C1994">
        <v>2016</v>
      </c>
      <c r="D1994" t="s">
        <v>15</v>
      </c>
      <c r="E1994" t="s">
        <v>23</v>
      </c>
      <c r="F1994" t="s">
        <v>26</v>
      </c>
      <c r="G1994">
        <v>1.5</v>
      </c>
      <c r="H1994" t="s">
        <v>18</v>
      </c>
      <c r="I1994" t="s">
        <v>19</v>
      </c>
      <c r="J1994">
        <v>119000</v>
      </c>
      <c r="K1994" t="s">
        <v>45</v>
      </c>
      <c r="L1994">
        <v>32000</v>
      </c>
      <c r="M1994" t="b">
        <v>0</v>
      </c>
    </row>
    <row r="1995" spans="1:13" x14ac:dyDescent="0.35">
      <c r="A1995" t="s">
        <v>27</v>
      </c>
      <c r="B1995" t="s">
        <v>84</v>
      </c>
      <c r="C1995">
        <v>2018</v>
      </c>
      <c r="D1995" t="s">
        <v>15</v>
      </c>
      <c r="E1995" t="s">
        <v>102</v>
      </c>
      <c r="F1995" t="s">
        <v>26</v>
      </c>
      <c r="G1995">
        <v>2</v>
      </c>
      <c r="H1995" t="s">
        <v>18</v>
      </c>
      <c r="I1995" t="s">
        <v>19</v>
      </c>
      <c r="J1995">
        <v>17002</v>
      </c>
      <c r="K1995" t="s">
        <v>42</v>
      </c>
      <c r="L1995">
        <v>70500</v>
      </c>
      <c r="M1995" t="b">
        <v>0</v>
      </c>
    </row>
    <row r="1996" spans="1:13" x14ac:dyDescent="0.35">
      <c r="A1996" t="s">
        <v>31</v>
      </c>
      <c r="B1996" t="s">
        <v>32</v>
      </c>
      <c r="C1996">
        <v>2017</v>
      </c>
      <c r="D1996" t="s">
        <v>15</v>
      </c>
      <c r="E1996" t="s">
        <v>16</v>
      </c>
      <c r="F1996" t="s">
        <v>17</v>
      </c>
      <c r="G1996">
        <v>2.4</v>
      </c>
      <c r="H1996" t="s">
        <v>18</v>
      </c>
      <c r="I1996" t="s">
        <v>19</v>
      </c>
      <c r="J1996">
        <v>139806</v>
      </c>
      <c r="K1996" t="s">
        <v>20</v>
      </c>
      <c r="L1996">
        <v>71500</v>
      </c>
      <c r="M1996" t="b">
        <v>0</v>
      </c>
    </row>
    <row r="1997" spans="1:13" x14ac:dyDescent="0.35">
      <c r="A1997" t="s">
        <v>34</v>
      </c>
      <c r="B1997" t="s">
        <v>123</v>
      </c>
      <c r="C1997">
        <v>2016</v>
      </c>
      <c r="D1997" t="s">
        <v>44</v>
      </c>
      <c r="E1997" t="s">
        <v>23</v>
      </c>
      <c r="F1997" t="s">
        <v>30</v>
      </c>
      <c r="G1997">
        <v>2.7</v>
      </c>
      <c r="H1997" t="s">
        <v>18</v>
      </c>
      <c r="I1997" t="s">
        <v>68</v>
      </c>
      <c r="J1997">
        <v>122084</v>
      </c>
      <c r="K1997" t="s">
        <v>20</v>
      </c>
      <c r="L1997">
        <v>71500</v>
      </c>
      <c r="M1997" t="b">
        <v>0</v>
      </c>
    </row>
    <row r="1998" spans="1:13" x14ac:dyDescent="0.35">
      <c r="A1998" t="s">
        <v>27</v>
      </c>
      <c r="B1998" t="s">
        <v>89</v>
      </c>
      <c r="C1998">
        <v>2018</v>
      </c>
      <c r="D1998" t="s">
        <v>15</v>
      </c>
      <c r="E1998" t="s">
        <v>33</v>
      </c>
      <c r="F1998" t="s">
        <v>30</v>
      </c>
      <c r="G1998">
        <v>2.4</v>
      </c>
      <c r="H1998" t="s">
        <v>18</v>
      </c>
      <c r="I1998" t="s">
        <v>19</v>
      </c>
      <c r="J1998">
        <v>65325</v>
      </c>
      <c r="K1998" t="s">
        <v>20</v>
      </c>
      <c r="L1998">
        <v>71500</v>
      </c>
      <c r="M1998" t="b">
        <v>0</v>
      </c>
    </row>
    <row r="1999" spans="1:13" x14ac:dyDescent="0.35">
      <c r="A1999" t="s">
        <v>60</v>
      </c>
      <c r="B1999" t="s">
        <v>80</v>
      </c>
      <c r="C1999">
        <v>2016</v>
      </c>
      <c r="D1999" t="s">
        <v>15</v>
      </c>
      <c r="E1999" t="s">
        <v>38</v>
      </c>
      <c r="F1999" t="s">
        <v>30</v>
      </c>
      <c r="G1999">
        <v>3.4</v>
      </c>
      <c r="H1999" t="s">
        <v>18</v>
      </c>
      <c r="I1999" t="s">
        <v>19</v>
      </c>
      <c r="J1999">
        <v>154000</v>
      </c>
      <c r="K1999" t="s">
        <v>45</v>
      </c>
      <c r="L1999">
        <v>88000</v>
      </c>
      <c r="M1999" t="b">
        <v>0</v>
      </c>
    </row>
    <row r="2000" spans="1:13" x14ac:dyDescent="0.35">
      <c r="A2000" t="s">
        <v>76</v>
      </c>
      <c r="B2000" t="s">
        <v>112</v>
      </c>
      <c r="C2000">
        <v>2016</v>
      </c>
      <c r="D2000" t="s">
        <v>47</v>
      </c>
      <c r="E2000" t="s">
        <v>23</v>
      </c>
      <c r="F2000" t="s">
        <v>30</v>
      </c>
      <c r="G2000">
        <v>3.5</v>
      </c>
      <c r="H2000" t="s">
        <v>18</v>
      </c>
      <c r="I2000" t="s">
        <v>19</v>
      </c>
      <c r="J2000">
        <v>102000</v>
      </c>
      <c r="K2000" t="s">
        <v>45</v>
      </c>
      <c r="L2000">
        <v>72000</v>
      </c>
      <c r="M2000" t="b">
        <v>0</v>
      </c>
    </row>
    <row r="2001" spans="1:13" x14ac:dyDescent="0.35">
      <c r="A2001" t="s">
        <v>109</v>
      </c>
      <c r="B2001" t="s">
        <v>110</v>
      </c>
      <c r="C2001">
        <v>2015</v>
      </c>
      <c r="D2001" t="s">
        <v>47</v>
      </c>
      <c r="E2001" t="s">
        <v>102</v>
      </c>
      <c r="F2001" t="s">
        <v>17</v>
      </c>
      <c r="G2001">
        <v>5.7</v>
      </c>
      <c r="H2001" t="s">
        <v>18</v>
      </c>
      <c r="I2001" t="s">
        <v>19</v>
      </c>
      <c r="J2001">
        <v>119000</v>
      </c>
      <c r="K2001" t="s">
        <v>45</v>
      </c>
      <c r="L2001">
        <v>105000</v>
      </c>
      <c r="M2001" t="b">
        <v>0</v>
      </c>
    </row>
    <row r="2002" spans="1:13" x14ac:dyDescent="0.35">
      <c r="A2002" t="s">
        <v>76</v>
      </c>
      <c r="B2002" t="s">
        <v>112</v>
      </c>
      <c r="C2002">
        <v>2018</v>
      </c>
      <c r="D2002" t="s">
        <v>47</v>
      </c>
      <c r="E2002" t="s">
        <v>16</v>
      </c>
      <c r="F2002" t="s">
        <v>30</v>
      </c>
      <c r="G2002">
        <v>3.5</v>
      </c>
      <c r="H2002" t="s">
        <v>18</v>
      </c>
      <c r="I2002" t="s">
        <v>19</v>
      </c>
      <c r="J2002">
        <v>107000</v>
      </c>
      <c r="K2002" t="s">
        <v>45</v>
      </c>
      <c r="L2002">
        <v>77000</v>
      </c>
      <c r="M2002" t="b">
        <v>0</v>
      </c>
    </row>
    <row r="2003" spans="1:13" x14ac:dyDescent="0.35">
      <c r="A2003" t="s">
        <v>48</v>
      </c>
      <c r="B2003" t="s">
        <v>106</v>
      </c>
      <c r="C2003">
        <v>2006</v>
      </c>
      <c r="D2003" t="s">
        <v>15</v>
      </c>
      <c r="E2003" t="s">
        <v>23</v>
      </c>
      <c r="F2003" t="s">
        <v>17</v>
      </c>
      <c r="G2003">
        <v>3</v>
      </c>
      <c r="H2003" t="s">
        <v>18</v>
      </c>
      <c r="I2003" t="s">
        <v>19</v>
      </c>
      <c r="J2003">
        <v>435000</v>
      </c>
      <c r="K2003" t="s">
        <v>45</v>
      </c>
      <c r="L2003">
        <v>39000</v>
      </c>
      <c r="M2003" t="b">
        <v>0</v>
      </c>
    </row>
    <row r="2004" spans="1:13" x14ac:dyDescent="0.35">
      <c r="A2004" t="s">
        <v>34</v>
      </c>
      <c r="B2004" t="s">
        <v>66</v>
      </c>
      <c r="C2004">
        <v>2015</v>
      </c>
      <c r="D2004" t="s">
        <v>47</v>
      </c>
      <c r="E2004" t="s">
        <v>23</v>
      </c>
      <c r="F2004" t="s">
        <v>30</v>
      </c>
      <c r="G2004">
        <v>3.5</v>
      </c>
      <c r="H2004" t="s">
        <v>18</v>
      </c>
      <c r="I2004" t="s">
        <v>19</v>
      </c>
      <c r="J2004">
        <v>80000</v>
      </c>
      <c r="K2004" t="s">
        <v>45</v>
      </c>
      <c r="L2004">
        <v>86000</v>
      </c>
      <c r="M2004" t="b">
        <v>0</v>
      </c>
    </row>
    <row r="2005" spans="1:13" x14ac:dyDescent="0.35">
      <c r="A2005" t="s">
        <v>60</v>
      </c>
      <c r="B2005" t="s">
        <v>80</v>
      </c>
      <c r="C2005">
        <v>2016</v>
      </c>
      <c r="D2005" t="s">
        <v>47</v>
      </c>
      <c r="E2005" t="s">
        <v>75</v>
      </c>
      <c r="F2005" t="s">
        <v>17</v>
      </c>
      <c r="G2005">
        <v>3.5</v>
      </c>
      <c r="H2005" t="s">
        <v>18</v>
      </c>
      <c r="I2005" t="s">
        <v>19</v>
      </c>
      <c r="J2005">
        <v>87000</v>
      </c>
      <c r="K2005" t="s">
        <v>45</v>
      </c>
      <c r="L2005">
        <v>119000</v>
      </c>
      <c r="M2005" t="b">
        <v>0</v>
      </c>
    </row>
    <row r="2006" spans="1:13" x14ac:dyDescent="0.35">
      <c r="A2006" t="s">
        <v>36</v>
      </c>
      <c r="B2006" t="s">
        <v>200</v>
      </c>
      <c r="C2006">
        <v>2014</v>
      </c>
      <c r="D2006" t="s">
        <v>15</v>
      </c>
      <c r="E2006" t="s">
        <v>16</v>
      </c>
      <c r="F2006" t="s">
        <v>17</v>
      </c>
      <c r="G2006">
        <v>3.6</v>
      </c>
      <c r="H2006" t="s">
        <v>18</v>
      </c>
      <c r="I2006" t="s">
        <v>19</v>
      </c>
      <c r="J2006">
        <v>193000</v>
      </c>
      <c r="K2006" t="s">
        <v>45</v>
      </c>
      <c r="L2006">
        <v>58000</v>
      </c>
      <c r="M2006" t="b">
        <v>0</v>
      </c>
    </row>
    <row r="2007" spans="1:13" x14ac:dyDescent="0.35">
      <c r="A2007" t="s">
        <v>36</v>
      </c>
      <c r="B2007" t="s">
        <v>37</v>
      </c>
      <c r="C2007">
        <v>2014</v>
      </c>
      <c r="D2007" t="s">
        <v>15</v>
      </c>
      <c r="E2007" t="s">
        <v>23</v>
      </c>
      <c r="F2007" t="s">
        <v>17</v>
      </c>
      <c r="G2007">
        <v>5.3</v>
      </c>
      <c r="H2007" t="s">
        <v>18</v>
      </c>
      <c r="I2007" t="s">
        <v>19</v>
      </c>
      <c r="J2007">
        <v>327000</v>
      </c>
      <c r="K2007" t="s">
        <v>45</v>
      </c>
      <c r="L2007">
        <v>77000</v>
      </c>
      <c r="M2007" t="b">
        <v>0</v>
      </c>
    </row>
    <row r="2008" spans="1:13" x14ac:dyDescent="0.35">
      <c r="A2008" t="s">
        <v>60</v>
      </c>
      <c r="B2008" t="s">
        <v>342</v>
      </c>
      <c r="C2008">
        <v>2015</v>
      </c>
      <c r="D2008" t="s">
        <v>47</v>
      </c>
      <c r="E2008" t="s">
        <v>23</v>
      </c>
      <c r="F2008" t="s">
        <v>17</v>
      </c>
      <c r="G2008">
        <v>3.3</v>
      </c>
      <c r="H2008" t="s">
        <v>18</v>
      </c>
      <c r="I2008" t="s">
        <v>19</v>
      </c>
      <c r="J2008">
        <v>139000</v>
      </c>
      <c r="K2008" t="s">
        <v>45</v>
      </c>
      <c r="L2008">
        <v>121000</v>
      </c>
      <c r="M2008" t="b">
        <v>0</v>
      </c>
    </row>
    <row r="2009" spans="1:13" x14ac:dyDescent="0.35">
      <c r="A2009" t="s">
        <v>76</v>
      </c>
      <c r="B2009" t="s">
        <v>256</v>
      </c>
      <c r="C2009">
        <v>2019</v>
      </c>
      <c r="D2009" t="s">
        <v>47</v>
      </c>
      <c r="E2009" t="s">
        <v>65</v>
      </c>
      <c r="F2009" t="s">
        <v>17</v>
      </c>
      <c r="G2009">
        <v>2.2999999999999998</v>
      </c>
      <c r="H2009" t="s">
        <v>18</v>
      </c>
      <c r="I2009" t="s">
        <v>19</v>
      </c>
      <c r="J2009">
        <v>41000</v>
      </c>
      <c r="K2009" t="s">
        <v>45</v>
      </c>
      <c r="L2009">
        <v>123000</v>
      </c>
      <c r="M2009" t="b">
        <v>0</v>
      </c>
    </row>
    <row r="2010" spans="1:13" x14ac:dyDescent="0.35">
      <c r="A2010" t="s">
        <v>76</v>
      </c>
      <c r="B2010" t="s">
        <v>256</v>
      </c>
      <c r="C2010">
        <v>2016</v>
      </c>
      <c r="D2010" t="s">
        <v>44</v>
      </c>
      <c r="E2010" t="s">
        <v>234</v>
      </c>
      <c r="F2010" t="s">
        <v>17</v>
      </c>
      <c r="G2010">
        <v>5</v>
      </c>
      <c r="H2010" t="s">
        <v>18</v>
      </c>
      <c r="I2010" t="s">
        <v>68</v>
      </c>
      <c r="J2010">
        <v>50000</v>
      </c>
      <c r="K2010" t="s">
        <v>45</v>
      </c>
      <c r="L2010">
        <v>127000</v>
      </c>
      <c r="M2010" t="b">
        <v>0</v>
      </c>
    </row>
    <row r="2011" spans="1:13" x14ac:dyDescent="0.35">
      <c r="A2011" t="s">
        <v>36</v>
      </c>
      <c r="B2011" t="s">
        <v>37</v>
      </c>
      <c r="C2011">
        <v>2013</v>
      </c>
      <c r="D2011" t="s">
        <v>15</v>
      </c>
      <c r="E2011" t="s">
        <v>25</v>
      </c>
      <c r="F2011" t="s">
        <v>26</v>
      </c>
      <c r="G2011">
        <v>5.3</v>
      </c>
      <c r="H2011" t="s">
        <v>18</v>
      </c>
      <c r="I2011" t="s">
        <v>19</v>
      </c>
      <c r="J2011">
        <v>292000</v>
      </c>
      <c r="K2011" t="s">
        <v>45</v>
      </c>
      <c r="L2011">
        <v>74000</v>
      </c>
      <c r="M2011" t="b">
        <v>0</v>
      </c>
    </row>
    <row r="2012" spans="1:13" x14ac:dyDescent="0.35">
      <c r="A2012" t="s">
        <v>180</v>
      </c>
      <c r="B2012" t="s">
        <v>273</v>
      </c>
      <c r="C2012">
        <v>2011</v>
      </c>
      <c r="D2012" t="s">
        <v>15</v>
      </c>
      <c r="E2012" t="s">
        <v>94</v>
      </c>
      <c r="F2012" t="s">
        <v>17</v>
      </c>
      <c r="G2012">
        <v>3</v>
      </c>
      <c r="H2012" t="s">
        <v>18</v>
      </c>
      <c r="I2012" t="s">
        <v>19</v>
      </c>
      <c r="J2012">
        <v>113000</v>
      </c>
      <c r="K2012" t="s">
        <v>45</v>
      </c>
      <c r="L2012">
        <v>99000</v>
      </c>
      <c r="M2012" t="b">
        <v>0</v>
      </c>
    </row>
    <row r="2013" spans="1:13" x14ac:dyDescent="0.35">
      <c r="A2013" t="s">
        <v>95</v>
      </c>
      <c r="B2013" t="s">
        <v>223</v>
      </c>
      <c r="C2013">
        <v>2016</v>
      </c>
      <c r="D2013" t="s">
        <v>47</v>
      </c>
      <c r="E2013" t="s">
        <v>29</v>
      </c>
      <c r="F2013" t="s">
        <v>17</v>
      </c>
      <c r="G2013">
        <v>6.2</v>
      </c>
      <c r="H2013" t="s">
        <v>18</v>
      </c>
      <c r="I2013" t="s">
        <v>19</v>
      </c>
      <c r="J2013">
        <v>114000</v>
      </c>
      <c r="K2013" t="s">
        <v>45</v>
      </c>
      <c r="L2013">
        <v>179000</v>
      </c>
      <c r="M2013" t="b">
        <v>0</v>
      </c>
    </row>
    <row r="2014" spans="1:13" x14ac:dyDescent="0.35">
      <c r="A2014" t="s">
        <v>39</v>
      </c>
      <c r="B2014" t="s">
        <v>133</v>
      </c>
      <c r="C2014">
        <v>2018</v>
      </c>
      <c r="D2014" t="s">
        <v>47</v>
      </c>
      <c r="E2014" t="s">
        <v>25</v>
      </c>
      <c r="F2014" t="s">
        <v>17</v>
      </c>
      <c r="G2014">
        <v>3.6</v>
      </c>
      <c r="H2014" t="s">
        <v>18</v>
      </c>
      <c r="I2014" t="s">
        <v>19</v>
      </c>
      <c r="J2014">
        <v>89000</v>
      </c>
      <c r="K2014" t="s">
        <v>45</v>
      </c>
      <c r="L2014">
        <v>109000</v>
      </c>
      <c r="M2014" t="b">
        <v>0</v>
      </c>
    </row>
    <row r="2015" spans="1:13" x14ac:dyDescent="0.35">
      <c r="A2015" t="s">
        <v>76</v>
      </c>
      <c r="B2015" t="s">
        <v>144</v>
      </c>
      <c r="C2015">
        <v>2010</v>
      </c>
      <c r="D2015" t="s">
        <v>47</v>
      </c>
      <c r="E2015" t="s">
        <v>25</v>
      </c>
      <c r="F2015" t="s">
        <v>17</v>
      </c>
      <c r="G2015">
        <v>5</v>
      </c>
      <c r="H2015" t="s">
        <v>18</v>
      </c>
      <c r="I2015" t="s">
        <v>19</v>
      </c>
      <c r="J2015">
        <v>270000</v>
      </c>
      <c r="K2015" t="s">
        <v>20</v>
      </c>
      <c r="L2015">
        <v>19000</v>
      </c>
      <c r="M2015" t="b">
        <v>0</v>
      </c>
    </row>
    <row r="2016" spans="1:13" x14ac:dyDescent="0.35">
      <c r="A2016" t="s">
        <v>73</v>
      </c>
      <c r="B2016" t="s">
        <v>74</v>
      </c>
      <c r="C2016">
        <v>2016</v>
      </c>
      <c r="D2016" t="s">
        <v>47</v>
      </c>
      <c r="E2016" t="s">
        <v>23</v>
      </c>
      <c r="F2016" t="s">
        <v>17</v>
      </c>
      <c r="G2016">
        <v>2.5</v>
      </c>
      <c r="H2016" t="s">
        <v>18</v>
      </c>
      <c r="I2016" t="s">
        <v>19</v>
      </c>
      <c r="J2016">
        <v>104000</v>
      </c>
      <c r="K2016" t="s">
        <v>45</v>
      </c>
      <c r="L2016">
        <v>105000</v>
      </c>
      <c r="M2016" t="b">
        <v>0</v>
      </c>
    </row>
    <row r="2017" spans="1:13" x14ac:dyDescent="0.35">
      <c r="A2017" t="s">
        <v>95</v>
      </c>
      <c r="B2017" t="s">
        <v>223</v>
      </c>
      <c r="C2017">
        <v>2016</v>
      </c>
      <c r="D2017" t="s">
        <v>47</v>
      </c>
      <c r="E2017" t="s">
        <v>29</v>
      </c>
      <c r="F2017" t="s">
        <v>17</v>
      </c>
      <c r="G2017">
        <v>6.2</v>
      </c>
      <c r="H2017" t="s">
        <v>18</v>
      </c>
      <c r="I2017" t="s">
        <v>19</v>
      </c>
      <c r="J2017">
        <v>114000</v>
      </c>
      <c r="K2017" t="s">
        <v>45</v>
      </c>
      <c r="L2017">
        <v>175000</v>
      </c>
      <c r="M2017" t="b">
        <v>0</v>
      </c>
    </row>
    <row r="2018" spans="1:13" x14ac:dyDescent="0.35">
      <c r="A2018" t="s">
        <v>48</v>
      </c>
      <c r="B2018" t="s">
        <v>106</v>
      </c>
      <c r="C2018">
        <v>2013</v>
      </c>
      <c r="D2018" t="s">
        <v>15</v>
      </c>
      <c r="E2018" t="s">
        <v>23</v>
      </c>
      <c r="F2018" t="s">
        <v>17</v>
      </c>
      <c r="G2018">
        <v>3</v>
      </c>
      <c r="H2018" t="s">
        <v>18</v>
      </c>
      <c r="I2018" t="s">
        <v>19</v>
      </c>
      <c r="J2018">
        <v>110000</v>
      </c>
      <c r="K2018" t="s">
        <v>45</v>
      </c>
      <c r="L2018">
        <v>113000</v>
      </c>
      <c r="M2018" t="b">
        <v>0</v>
      </c>
    </row>
    <row r="2019" spans="1:13" x14ac:dyDescent="0.35">
      <c r="A2019" t="s">
        <v>39</v>
      </c>
      <c r="B2019" t="s">
        <v>131</v>
      </c>
      <c r="C2019">
        <v>2015</v>
      </c>
      <c r="D2019" t="s">
        <v>15</v>
      </c>
      <c r="E2019" t="s">
        <v>25</v>
      </c>
      <c r="F2019" t="s">
        <v>26</v>
      </c>
      <c r="G2019">
        <v>6</v>
      </c>
      <c r="H2019" t="s">
        <v>18</v>
      </c>
      <c r="I2019" t="s">
        <v>19</v>
      </c>
      <c r="J2019">
        <v>147374</v>
      </c>
      <c r="K2019" t="s">
        <v>20</v>
      </c>
      <c r="L2019">
        <v>71500</v>
      </c>
      <c r="M2019" t="b">
        <v>0</v>
      </c>
    </row>
    <row r="2020" spans="1:13" x14ac:dyDescent="0.35">
      <c r="A2020" t="s">
        <v>281</v>
      </c>
      <c r="B2020" t="s">
        <v>282</v>
      </c>
      <c r="C2020">
        <v>2013</v>
      </c>
      <c r="D2020" t="s">
        <v>15</v>
      </c>
      <c r="E2020" t="s">
        <v>29</v>
      </c>
      <c r="F2020" t="s">
        <v>30</v>
      </c>
      <c r="G2020">
        <v>3</v>
      </c>
      <c r="H2020" t="s">
        <v>18</v>
      </c>
      <c r="I2020" t="s">
        <v>19</v>
      </c>
      <c r="J2020">
        <v>74924</v>
      </c>
      <c r="K2020" t="s">
        <v>20</v>
      </c>
      <c r="L2020">
        <v>71500</v>
      </c>
      <c r="M2020" t="b">
        <v>0</v>
      </c>
    </row>
    <row r="2021" spans="1:13" x14ac:dyDescent="0.35">
      <c r="A2021" t="s">
        <v>209</v>
      </c>
      <c r="B2021" t="s">
        <v>343</v>
      </c>
      <c r="C2021">
        <v>2013</v>
      </c>
      <c r="D2021" t="s">
        <v>15</v>
      </c>
      <c r="E2021" t="s">
        <v>16</v>
      </c>
      <c r="F2021" t="s">
        <v>30</v>
      </c>
      <c r="G2021">
        <v>3.7</v>
      </c>
      <c r="H2021" t="s">
        <v>18</v>
      </c>
      <c r="I2021" t="s">
        <v>19</v>
      </c>
      <c r="J2021">
        <v>98100</v>
      </c>
      <c r="K2021" t="s">
        <v>20</v>
      </c>
      <c r="L2021">
        <v>71500</v>
      </c>
      <c r="M2021" t="b">
        <v>0</v>
      </c>
    </row>
    <row r="2022" spans="1:13" x14ac:dyDescent="0.35">
      <c r="A2022" t="s">
        <v>27</v>
      </c>
      <c r="B2022" t="s">
        <v>89</v>
      </c>
      <c r="C2022">
        <v>2018</v>
      </c>
      <c r="D2022" t="s">
        <v>15</v>
      </c>
      <c r="E2022" t="s">
        <v>25</v>
      </c>
      <c r="F2022" t="s">
        <v>17</v>
      </c>
      <c r="G2022">
        <v>2.4</v>
      </c>
      <c r="H2022" t="s">
        <v>18</v>
      </c>
      <c r="I2022" t="s">
        <v>19</v>
      </c>
      <c r="J2022">
        <v>84315</v>
      </c>
      <c r="K2022" t="s">
        <v>20</v>
      </c>
      <c r="L2022">
        <v>72500</v>
      </c>
      <c r="M2022" t="b">
        <v>0</v>
      </c>
    </row>
    <row r="2023" spans="1:13" x14ac:dyDescent="0.35">
      <c r="A2023" t="s">
        <v>39</v>
      </c>
      <c r="B2023" t="s">
        <v>143</v>
      </c>
      <c r="C2023">
        <v>2016</v>
      </c>
      <c r="D2023" t="s">
        <v>47</v>
      </c>
      <c r="E2023" t="s">
        <v>23</v>
      </c>
      <c r="F2023" t="s">
        <v>17</v>
      </c>
      <c r="G2023">
        <v>3.5</v>
      </c>
      <c r="H2023" t="s">
        <v>18</v>
      </c>
      <c r="I2023" t="s">
        <v>19</v>
      </c>
      <c r="J2023">
        <v>154000</v>
      </c>
      <c r="K2023" t="s">
        <v>45</v>
      </c>
      <c r="L2023">
        <v>85000</v>
      </c>
      <c r="M2023" t="b">
        <v>0</v>
      </c>
    </row>
    <row r="2024" spans="1:13" x14ac:dyDescent="0.35">
      <c r="A2024" t="s">
        <v>76</v>
      </c>
      <c r="B2024" t="s">
        <v>112</v>
      </c>
      <c r="C2024">
        <v>2016</v>
      </c>
      <c r="D2024" t="s">
        <v>47</v>
      </c>
      <c r="E2024" t="s">
        <v>23</v>
      </c>
      <c r="F2024" t="s">
        <v>17</v>
      </c>
      <c r="G2024">
        <v>3.5</v>
      </c>
      <c r="H2024" t="s">
        <v>18</v>
      </c>
      <c r="I2024" t="s">
        <v>19</v>
      </c>
      <c r="J2024">
        <v>129000</v>
      </c>
      <c r="K2024" t="s">
        <v>45</v>
      </c>
      <c r="L2024">
        <v>74000</v>
      </c>
      <c r="M2024" t="b">
        <v>0</v>
      </c>
    </row>
    <row r="2025" spans="1:13" x14ac:dyDescent="0.35">
      <c r="A2025" t="s">
        <v>76</v>
      </c>
      <c r="B2025" t="s">
        <v>235</v>
      </c>
      <c r="C2025">
        <v>2015</v>
      </c>
      <c r="D2025" t="s">
        <v>15</v>
      </c>
      <c r="E2025" t="s">
        <v>16</v>
      </c>
      <c r="F2025" t="s">
        <v>30</v>
      </c>
      <c r="G2025">
        <v>2.5</v>
      </c>
      <c r="H2025" t="s">
        <v>18</v>
      </c>
      <c r="I2025" t="s">
        <v>19</v>
      </c>
      <c r="J2025">
        <v>157000</v>
      </c>
      <c r="K2025" t="s">
        <v>45</v>
      </c>
      <c r="L2025">
        <v>47000</v>
      </c>
      <c r="M2025" t="b">
        <v>0</v>
      </c>
    </row>
    <row r="2026" spans="1:13" x14ac:dyDescent="0.35">
      <c r="A2026" t="s">
        <v>34</v>
      </c>
      <c r="B2026" t="s">
        <v>55</v>
      </c>
      <c r="C2026">
        <v>2018</v>
      </c>
      <c r="D2026" t="s">
        <v>44</v>
      </c>
      <c r="E2026" t="s">
        <v>23</v>
      </c>
      <c r="F2026" t="s">
        <v>30</v>
      </c>
      <c r="G2026">
        <v>4</v>
      </c>
      <c r="H2026" t="s">
        <v>18</v>
      </c>
      <c r="I2026" t="s">
        <v>19</v>
      </c>
      <c r="J2026">
        <v>77000</v>
      </c>
      <c r="K2026" t="s">
        <v>45</v>
      </c>
      <c r="L2026">
        <v>139000</v>
      </c>
      <c r="M2026" t="b">
        <v>0</v>
      </c>
    </row>
    <row r="2027" spans="1:13" x14ac:dyDescent="0.35">
      <c r="A2027" t="s">
        <v>76</v>
      </c>
      <c r="B2027" t="s">
        <v>112</v>
      </c>
      <c r="C2027">
        <v>2015</v>
      </c>
      <c r="D2027" t="s">
        <v>47</v>
      </c>
      <c r="E2027" t="s">
        <v>23</v>
      </c>
      <c r="F2027" t="s">
        <v>17</v>
      </c>
      <c r="G2027">
        <v>3.5</v>
      </c>
      <c r="H2027" t="s">
        <v>18</v>
      </c>
      <c r="I2027" t="s">
        <v>19</v>
      </c>
      <c r="J2027">
        <v>96000</v>
      </c>
      <c r="K2027" t="s">
        <v>45</v>
      </c>
      <c r="L2027">
        <v>85000</v>
      </c>
      <c r="M2027" t="b">
        <v>0</v>
      </c>
    </row>
    <row r="2028" spans="1:13" x14ac:dyDescent="0.35">
      <c r="A2028" t="s">
        <v>76</v>
      </c>
      <c r="B2028" t="s">
        <v>112</v>
      </c>
      <c r="C2028">
        <v>2018</v>
      </c>
      <c r="D2028" t="s">
        <v>47</v>
      </c>
      <c r="E2028" t="s">
        <v>38</v>
      </c>
      <c r="F2028" t="s">
        <v>17</v>
      </c>
      <c r="G2028">
        <v>3.5</v>
      </c>
      <c r="H2028" t="s">
        <v>18</v>
      </c>
      <c r="I2028" t="s">
        <v>19</v>
      </c>
      <c r="J2028">
        <v>59000</v>
      </c>
      <c r="K2028" t="s">
        <v>45</v>
      </c>
      <c r="L2028">
        <v>91000</v>
      </c>
      <c r="M2028" t="b">
        <v>0</v>
      </c>
    </row>
    <row r="2029" spans="1:13" x14ac:dyDescent="0.35">
      <c r="A2029" t="s">
        <v>76</v>
      </c>
      <c r="B2029" t="s">
        <v>112</v>
      </c>
      <c r="C2029">
        <v>2015</v>
      </c>
      <c r="D2029" t="s">
        <v>47</v>
      </c>
      <c r="E2029" t="s">
        <v>65</v>
      </c>
      <c r="F2029" t="s">
        <v>17</v>
      </c>
      <c r="G2029">
        <v>3.5</v>
      </c>
      <c r="H2029" t="s">
        <v>18</v>
      </c>
      <c r="I2029" t="s">
        <v>19</v>
      </c>
      <c r="J2029">
        <v>122000</v>
      </c>
      <c r="K2029" t="s">
        <v>45</v>
      </c>
      <c r="L2029">
        <v>69000</v>
      </c>
      <c r="M2029" t="b">
        <v>0</v>
      </c>
    </row>
    <row r="2030" spans="1:13" x14ac:dyDescent="0.35">
      <c r="A2030" t="s">
        <v>76</v>
      </c>
      <c r="B2030" t="s">
        <v>112</v>
      </c>
      <c r="C2030">
        <v>2018</v>
      </c>
      <c r="D2030" t="s">
        <v>47</v>
      </c>
      <c r="E2030" t="s">
        <v>16</v>
      </c>
      <c r="F2030" t="s">
        <v>30</v>
      </c>
      <c r="G2030">
        <v>3.5</v>
      </c>
      <c r="H2030" t="s">
        <v>18</v>
      </c>
      <c r="I2030" t="s">
        <v>19</v>
      </c>
      <c r="J2030">
        <v>100000</v>
      </c>
      <c r="K2030" t="s">
        <v>45</v>
      </c>
      <c r="L2030">
        <v>89000</v>
      </c>
      <c r="M2030" t="b">
        <v>0</v>
      </c>
    </row>
    <row r="2031" spans="1:13" x14ac:dyDescent="0.35">
      <c r="A2031" t="s">
        <v>13</v>
      </c>
      <c r="B2031" t="s">
        <v>320</v>
      </c>
      <c r="C2031">
        <v>2018</v>
      </c>
      <c r="D2031" t="s">
        <v>47</v>
      </c>
      <c r="E2031" t="s">
        <v>25</v>
      </c>
      <c r="F2031" t="s">
        <v>17</v>
      </c>
      <c r="G2031">
        <v>3.6</v>
      </c>
      <c r="H2031" t="s">
        <v>18</v>
      </c>
      <c r="I2031" t="s">
        <v>19</v>
      </c>
      <c r="J2031">
        <v>105000</v>
      </c>
      <c r="K2031" t="s">
        <v>45</v>
      </c>
      <c r="L2031">
        <v>119000</v>
      </c>
      <c r="M2031" t="b">
        <v>0</v>
      </c>
    </row>
    <row r="2032" spans="1:13" x14ac:dyDescent="0.35">
      <c r="A2032" t="s">
        <v>39</v>
      </c>
      <c r="B2032" t="s">
        <v>71</v>
      </c>
      <c r="C2032">
        <v>2016</v>
      </c>
      <c r="D2032" t="s">
        <v>15</v>
      </c>
      <c r="E2032" t="s">
        <v>16</v>
      </c>
      <c r="F2032" t="s">
        <v>26</v>
      </c>
      <c r="G2032">
        <v>2.5</v>
      </c>
      <c r="H2032" t="s">
        <v>18</v>
      </c>
      <c r="I2032" t="s">
        <v>19</v>
      </c>
      <c r="J2032">
        <v>170</v>
      </c>
      <c r="K2032" t="s">
        <v>20</v>
      </c>
      <c r="L2032">
        <v>20000</v>
      </c>
      <c r="M2032" t="b">
        <v>0</v>
      </c>
    </row>
    <row r="2033" spans="1:13" x14ac:dyDescent="0.35">
      <c r="A2033" t="s">
        <v>48</v>
      </c>
      <c r="B2033" t="s">
        <v>50</v>
      </c>
      <c r="C2033">
        <v>2013</v>
      </c>
      <c r="D2033" t="s">
        <v>44</v>
      </c>
      <c r="E2033" t="s">
        <v>29</v>
      </c>
      <c r="F2033" t="s">
        <v>30</v>
      </c>
      <c r="G2033">
        <v>3.5</v>
      </c>
      <c r="H2033" t="s">
        <v>18</v>
      </c>
      <c r="I2033" t="s">
        <v>19</v>
      </c>
      <c r="J2033">
        <v>196000</v>
      </c>
      <c r="K2033" t="s">
        <v>42</v>
      </c>
      <c r="L2033">
        <v>0</v>
      </c>
      <c r="M2033" t="b">
        <v>1</v>
      </c>
    </row>
    <row r="2034" spans="1:13" x14ac:dyDescent="0.35">
      <c r="A2034" t="s">
        <v>107</v>
      </c>
      <c r="B2034" t="s">
        <v>263</v>
      </c>
      <c r="C2034">
        <v>2019</v>
      </c>
      <c r="D2034" t="s">
        <v>15</v>
      </c>
      <c r="E2034" t="s">
        <v>29</v>
      </c>
      <c r="F2034" t="s">
        <v>17</v>
      </c>
      <c r="G2034">
        <v>3.7</v>
      </c>
      <c r="H2034" t="s">
        <v>18</v>
      </c>
      <c r="I2034" t="s">
        <v>19</v>
      </c>
      <c r="J2034">
        <v>19800</v>
      </c>
      <c r="K2034" t="s">
        <v>20</v>
      </c>
      <c r="L2034">
        <v>130000</v>
      </c>
      <c r="M2034" t="b">
        <v>0</v>
      </c>
    </row>
    <row r="2035" spans="1:13" x14ac:dyDescent="0.35">
      <c r="A2035" t="s">
        <v>34</v>
      </c>
      <c r="B2035" t="s">
        <v>124</v>
      </c>
      <c r="C2035">
        <v>2010</v>
      </c>
      <c r="D2035" t="s">
        <v>15</v>
      </c>
      <c r="E2035" t="s">
        <v>23</v>
      </c>
      <c r="F2035" t="s">
        <v>30</v>
      </c>
      <c r="G2035">
        <v>4.5</v>
      </c>
      <c r="H2035" t="s">
        <v>18</v>
      </c>
      <c r="I2035" t="s">
        <v>19</v>
      </c>
      <c r="J2035">
        <v>220</v>
      </c>
      <c r="K2035" t="s">
        <v>20</v>
      </c>
      <c r="L2035">
        <v>0</v>
      </c>
      <c r="M2035" t="b">
        <v>1</v>
      </c>
    </row>
    <row r="2036" spans="1:13" x14ac:dyDescent="0.35">
      <c r="A2036" t="s">
        <v>27</v>
      </c>
      <c r="B2036" t="s">
        <v>28</v>
      </c>
      <c r="C2036">
        <v>2015</v>
      </c>
      <c r="D2036" t="s">
        <v>15</v>
      </c>
      <c r="E2036" t="s">
        <v>25</v>
      </c>
      <c r="F2036" t="s">
        <v>17</v>
      </c>
      <c r="G2036">
        <v>2</v>
      </c>
      <c r="H2036" t="s">
        <v>18</v>
      </c>
      <c r="I2036" t="s">
        <v>19</v>
      </c>
      <c r="J2036">
        <v>270000</v>
      </c>
      <c r="K2036" t="s">
        <v>42</v>
      </c>
      <c r="L2036">
        <v>27000</v>
      </c>
      <c r="M2036" t="b">
        <v>0</v>
      </c>
    </row>
    <row r="2037" spans="1:13" x14ac:dyDescent="0.35">
      <c r="A2037" t="s">
        <v>21</v>
      </c>
      <c r="B2037" t="s">
        <v>315</v>
      </c>
      <c r="C2037">
        <v>2006</v>
      </c>
      <c r="D2037" t="s">
        <v>15</v>
      </c>
      <c r="E2037" t="s">
        <v>33</v>
      </c>
      <c r="F2037" t="s">
        <v>30</v>
      </c>
      <c r="G2037">
        <v>5.6</v>
      </c>
      <c r="H2037" t="s">
        <v>18</v>
      </c>
      <c r="I2037" t="s">
        <v>19</v>
      </c>
      <c r="J2037">
        <v>100000</v>
      </c>
      <c r="K2037" t="s">
        <v>42</v>
      </c>
      <c r="L2037">
        <v>12000</v>
      </c>
      <c r="M2037" t="b">
        <v>0</v>
      </c>
    </row>
    <row r="2038" spans="1:13" x14ac:dyDescent="0.35">
      <c r="A2038" t="s">
        <v>34</v>
      </c>
      <c r="B2038" t="s">
        <v>127</v>
      </c>
      <c r="C2038">
        <v>2019</v>
      </c>
      <c r="D2038" t="s">
        <v>15</v>
      </c>
      <c r="E2038" t="s">
        <v>23</v>
      </c>
      <c r="F2038" t="s">
        <v>17</v>
      </c>
      <c r="G2038">
        <v>4</v>
      </c>
      <c r="H2038" t="s">
        <v>18</v>
      </c>
      <c r="I2038" t="s">
        <v>68</v>
      </c>
      <c r="J2038">
        <v>89000</v>
      </c>
      <c r="K2038" t="s">
        <v>20</v>
      </c>
      <c r="L2038">
        <v>90000</v>
      </c>
      <c r="M2038" t="b">
        <v>0</v>
      </c>
    </row>
    <row r="2039" spans="1:13" x14ac:dyDescent="0.35">
      <c r="A2039" t="s">
        <v>39</v>
      </c>
      <c r="B2039" t="s">
        <v>286</v>
      </c>
      <c r="C2039">
        <v>2015</v>
      </c>
      <c r="D2039" t="s">
        <v>15</v>
      </c>
      <c r="E2039" t="s">
        <v>25</v>
      </c>
      <c r="F2039" t="s">
        <v>26</v>
      </c>
      <c r="G2039">
        <v>3.6</v>
      </c>
      <c r="H2039" t="s">
        <v>18</v>
      </c>
      <c r="I2039" t="s">
        <v>19</v>
      </c>
      <c r="J2039">
        <v>180000</v>
      </c>
      <c r="K2039" t="s">
        <v>253</v>
      </c>
      <c r="L2039">
        <v>40000</v>
      </c>
      <c r="M2039" t="b">
        <v>0</v>
      </c>
    </row>
    <row r="2040" spans="1:13" x14ac:dyDescent="0.35">
      <c r="A2040" t="s">
        <v>181</v>
      </c>
      <c r="B2040" t="s">
        <v>199</v>
      </c>
      <c r="C2040">
        <v>2016</v>
      </c>
      <c r="D2040" t="s">
        <v>15</v>
      </c>
      <c r="E2040" t="s">
        <v>94</v>
      </c>
      <c r="F2040" t="s">
        <v>30</v>
      </c>
      <c r="G2040">
        <v>3.5</v>
      </c>
      <c r="H2040" t="s">
        <v>18</v>
      </c>
      <c r="I2040" t="s">
        <v>19</v>
      </c>
      <c r="J2040">
        <v>122000</v>
      </c>
      <c r="K2040" t="s">
        <v>20</v>
      </c>
      <c r="L2040">
        <v>50000</v>
      </c>
      <c r="M2040" t="b">
        <v>0</v>
      </c>
    </row>
    <row r="2041" spans="1:13" x14ac:dyDescent="0.35">
      <c r="A2041" t="s">
        <v>76</v>
      </c>
      <c r="B2041" t="s">
        <v>77</v>
      </c>
      <c r="C2041">
        <v>2007</v>
      </c>
      <c r="D2041" t="s">
        <v>47</v>
      </c>
      <c r="E2041" t="s">
        <v>16</v>
      </c>
      <c r="F2041" t="s">
        <v>30</v>
      </c>
      <c r="G2041">
        <v>4.5</v>
      </c>
      <c r="H2041" t="s">
        <v>18</v>
      </c>
      <c r="I2041" t="s">
        <v>19</v>
      </c>
      <c r="J2041">
        <v>365000</v>
      </c>
      <c r="K2041" t="s">
        <v>45</v>
      </c>
      <c r="L2041">
        <v>0</v>
      </c>
      <c r="M2041" t="b">
        <v>1</v>
      </c>
    </row>
    <row r="2042" spans="1:13" x14ac:dyDescent="0.35">
      <c r="A2042" t="s">
        <v>48</v>
      </c>
      <c r="B2042" t="s">
        <v>106</v>
      </c>
      <c r="C2042">
        <v>2003</v>
      </c>
      <c r="D2042" t="s">
        <v>44</v>
      </c>
      <c r="E2042" t="s">
        <v>23</v>
      </c>
      <c r="F2042" t="s">
        <v>17</v>
      </c>
      <c r="G2042">
        <v>3</v>
      </c>
      <c r="H2042" t="s">
        <v>18</v>
      </c>
      <c r="I2042" t="s">
        <v>19</v>
      </c>
      <c r="J2042">
        <v>440000</v>
      </c>
      <c r="K2042" t="s">
        <v>81</v>
      </c>
      <c r="L2042">
        <v>16000</v>
      </c>
      <c r="M2042" t="b">
        <v>0</v>
      </c>
    </row>
    <row r="2043" spans="1:13" x14ac:dyDescent="0.35">
      <c r="A2043" t="s">
        <v>60</v>
      </c>
      <c r="B2043" t="s">
        <v>90</v>
      </c>
      <c r="C2043">
        <v>2015</v>
      </c>
      <c r="D2043" t="s">
        <v>15</v>
      </c>
      <c r="E2043" t="s">
        <v>29</v>
      </c>
      <c r="F2043" t="s">
        <v>17</v>
      </c>
      <c r="G2043">
        <v>5.7</v>
      </c>
      <c r="H2043" t="s">
        <v>18</v>
      </c>
      <c r="I2043" t="s">
        <v>19</v>
      </c>
      <c r="J2043">
        <v>97000</v>
      </c>
      <c r="K2043" t="s">
        <v>138</v>
      </c>
      <c r="L2043">
        <v>192000</v>
      </c>
      <c r="M2043" t="b">
        <v>0</v>
      </c>
    </row>
    <row r="2044" spans="1:13" x14ac:dyDescent="0.35">
      <c r="A2044" t="s">
        <v>82</v>
      </c>
      <c r="B2044" t="s">
        <v>83</v>
      </c>
      <c r="C2044">
        <v>2018</v>
      </c>
      <c r="D2044" t="s">
        <v>15</v>
      </c>
      <c r="E2044" t="s">
        <v>33</v>
      </c>
      <c r="F2044" t="s">
        <v>17</v>
      </c>
      <c r="G2044">
        <v>3.3</v>
      </c>
      <c r="H2044" t="s">
        <v>18</v>
      </c>
      <c r="I2044" t="s">
        <v>19</v>
      </c>
      <c r="J2044">
        <v>148884</v>
      </c>
      <c r="K2044" t="s">
        <v>20</v>
      </c>
      <c r="L2044">
        <v>65000</v>
      </c>
      <c r="M2044" t="b">
        <v>0</v>
      </c>
    </row>
    <row r="2045" spans="1:13" x14ac:dyDescent="0.35">
      <c r="A2045" t="s">
        <v>82</v>
      </c>
      <c r="B2045" t="s">
        <v>83</v>
      </c>
      <c r="C2045">
        <v>2018</v>
      </c>
      <c r="D2045" t="s">
        <v>15</v>
      </c>
      <c r="E2045" t="s">
        <v>23</v>
      </c>
      <c r="F2045" t="s">
        <v>26</v>
      </c>
      <c r="G2045">
        <v>3.3</v>
      </c>
      <c r="H2045" t="s">
        <v>18</v>
      </c>
      <c r="I2045" t="s">
        <v>19</v>
      </c>
      <c r="J2045">
        <v>155652</v>
      </c>
      <c r="K2045" t="s">
        <v>20</v>
      </c>
      <c r="L2045">
        <v>72500</v>
      </c>
      <c r="M2045" t="b">
        <v>0</v>
      </c>
    </row>
    <row r="2046" spans="1:13" x14ac:dyDescent="0.35">
      <c r="A2046" t="s">
        <v>39</v>
      </c>
      <c r="B2046" t="s">
        <v>40</v>
      </c>
      <c r="C2046">
        <v>2018</v>
      </c>
      <c r="D2046" t="s">
        <v>15</v>
      </c>
      <c r="E2046" t="s">
        <v>25</v>
      </c>
      <c r="F2046" t="s">
        <v>26</v>
      </c>
      <c r="G2046">
        <v>3.6</v>
      </c>
      <c r="H2046" t="s">
        <v>18</v>
      </c>
      <c r="I2046" t="s">
        <v>19</v>
      </c>
      <c r="J2046">
        <v>63118</v>
      </c>
      <c r="K2046" t="s">
        <v>20</v>
      </c>
      <c r="L2046">
        <v>73500</v>
      </c>
      <c r="M2046" t="b">
        <v>0</v>
      </c>
    </row>
    <row r="2047" spans="1:13" x14ac:dyDescent="0.35">
      <c r="A2047" t="s">
        <v>76</v>
      </c>
      <c r="B2047" t="s">
        <v>112</v>
      </c>
      <c r="C2047">
        <v>2018</v>
      </c>
      <c r="D2047" t="s">
        <v>15</v>
      </c>
      <c r="E2047" t="s">
        <v>102</v>
      </c>
      <c r="F2047" t="s">
        <v>26</v>
      </c>
      <c r="G2047">
        <v>3.5</v>
      </c>
      <c r="H2047" t="s">
        <v>18</v>
      </c>
      <c r="I2047" t="s">
        <v>19</v>
      </c>
      <c r="J2047">
        <v>81165</v>
      </c>
      <c r="K2047" t="s">
        <v>20</v>
      </c>
      <c r="L2047">
        <v>74000</v>
      </c>
      <c r="M2047" t="b">
        <v>0</v>
      </c>
    </row>
    <row r="2048" spans="1:13" x14ac:dyDescent="0.35">
      <c r="A2048" t="s">
        <v>27</v>
      </c>
      <c r="B2048" t="s">
        <v>91</v>
      </c>
      <c r="C2048">
        <v>2018</v>
      </c>
      <c r="D2048" t="s">
        <v>15</v>
      </c>
      <c r="E2048" t="s">
        <v>94</v>
      </c>
      <c r="F2048" t="s">
        <v>30</v>
      </c>
      <c r="G2048">
        <v>3.3</v>
      </c>
      <c r="H2048" t="s">
        <v>18</v>
      </c>
      <c r="I2048" t="s">
        <v>19</v>
      </c>
      <c r="J2048">
        <v>143405</v>
      </c>
      <c r="K2048" t="s">
        <v>20</v>
      </c>
      <c r="L2048">
        <v>74500</v>
      </c>
      <c r="M2048" t="b">
        <v>0</v>
      </c>
    </row>
    <row r="2049" spans="1:13" x14ac:dyDescent="0.35">
      <c r="A2049" t="s">
        <v>27</v>
      </c>
      <c r="B2049" t="s">
        <v>93</v>
      </c>
      <c r="C2049">
        <v>2019</v>
      </c>
      <c r="D2049" t="s">
        <v>15</v>
      </c>
      <c r="E2049" t="s">
        <v>23</v>
      </c>
      <c r="F2049" t="s">
        <v>26</v>
      </c>
      <c r="G2049">
        <v>3</v>
      </c>
      <c r="H2049" t="s">
        <v>18</v>
      </c>
      <c r="I2049" t="s">
        <v>19</v>
      </c>
      <c r="J2049">
        <v>56000</v>
      </c>
      <c r="K2049" t="s">
        <v>20</v>
      </c>
      <c r="L2049">
        <v>77000</v>
      </c>
      <c r="M2049" t="b">
        <v>0</v>
      </c>
    </row>
    <row r="2050" spans="1:13" x14ac:dyDescent="0.35">
      <c r="A2050" t="s">
        <v>34</v>
      </c>
      <c r="B2050" t="s">
        <v>123</v>
      </c>
      <c r="C2050">
        <v>2014</v>
      </c>
      <c r="D2050" t="s">
        <v>15</v>
      </c>
      <c r="E2050" t="s">
        <v>23</v>
      </c>
      <c r="F2050" t="s">
        <v>17</v>
      </c>
      <c r="G2050">
        <v>2.7</v>
      </c>
      <c r="H2050" t="s">
        <v>18</v>
      </c>
      <c r="I2050" t="s">
        <v>19</v>
      </c>
      <c r="J2050">
        <v>132000</v>
      </c>
      <c r="K2050" t="s">
        <v>54</v>
      </c>
      <c r="L2050">
        <v>0</v>
      </c>
      <c r="M2050" t="b">
        <v>1</v>
      </c>
    </row>
    <row r="2051" spans="1:13" x14ac:dyDescent="0.35">
      <c r="A2051" t="s">
        <v>39</v>
      </c>
      <c r="B2051" t="s">
        <v>177</v>
      </c>
      <c r="C2051">
        <v>2020</v>
      </c>
      <c r="D2051" t="s">
        <v>15</v>
      </c>
      <c r="E2051" t="s">
        <v>23</v>
      </c>
      <c r="F2051" t="s">
        <v>26</v>
      </c>
      <c r="G2051">
        <v>1.4</v>
      </c>
      <c r="H2051" t="s">
        <v>18</v>
      </c>
      <c r="I2051" t="s">
        <v>19</v>
      </c>
      <c r="J2051">
        <v>16000</v>
      </c>
      <c r="K2051" t="s">
        <v>20</v>
      </c>
      <c r="L2051">
        <v>27000</v>
      </c>
      <c r="M2051" t="b">
        <v>0</v>
      </c>
    </row>
    <row r="2052" spans="1:13" x14ac:dyDescent="0.35">
      <c r="A2052" t="s">
        <v>219</v>
      </c>
      <c r="B2052" t="s">
        <v>344</v>
      </c>
      <c r="C2052">
        <v>2012</v>
      </c>
      <c r="D2052" t="s">
        <v>15</v>
      </c>
      <c r="E2052" t="s">
        <v>16</v>
      </c>
      <c r="F2052" t="s">
        <v>17</v>
      </c>
      <c r="G2052">
        <v>2</v>
      </c>
      <c r="H2052" t="s">
        <v>18</v>
      </c>
      <c r="I2052" t="s">
        <v>19</v>
      </c>
      <c r="J2052">
        <v>210000</v>
      </c>
      <c r="K2052" t="s">
        <v>155</v>
      </c>
      <c r="L2052">
        <v>27000</v>
      </c>
      <c r="M2052" t="b">
        <v>0</v>
      </c>
    </row>
    <row r="2053" spans="1:13" x14ac:dyDescent="0.35">
      <c r="A2053" t="s">
        <v>39</v>
      </c>
      <c r="B2053" t="s">
        <v>205</v>
      </c>
      <c r="C2053">
        <v>2018</v>
      </c>
      <c r="D2053" t="s">
        <v>15</v>
      </c>
      <c r="E2053" t="s">
        <v>23</v>
      </c>
      <c r="F2053" t="s">
        <v>30</v>
      </c>
      <c r="G2053">
        <v>8</v>
      </c>
      <c r="H2053" t="s">
        <v>18</v>
      </c>
      <c r="I2053" t="s">
        <v>19</v>
      </c>
      <c r="J2053">
        <v>97000</v>
      </c>
      <c r="K2053" t="s">
        <v>45</v>
      </c>
      <c r="L2053">
        <v>83000</v>
      </c>
      <c r="M2053" t="b">
        <v>0</v>
      </c>
    </row>
    <row r="2054" spans="1:13" x14ac:dyDescent="0.35">
      <c r="A2054" t="s">
        <v>34</v>
      </c>
      <c r="B2054" t="s">
        <v>55</v>
      </c>
      <c r="C2054">
        <v>2017</v>
      </c>
      <c r="D2054" t="s">
        <v>15</v>
      </c>
      <c r="E2054" t="s">
        <v>23</v>
      </c>
      <c r="F2054" t="s">
        <v>30</v>
      </c>
      <c r="G2054">
        <v>6</v>
      </c>
      <c r="H2054" t="s">
        <v>18</v>
      </c>
      <c r="I2054" t="s">
        <v>19</v>
      </c>
      <c r="J2054">
        <v>256</v>
      </c>
      <c r="K2054" t="s">
        <v>45</v>
      </c>
      <c r="L2054">
        <v>0</v>
      </c>
      <c r="M2054" t="b">
        <v>1</v>
      </c>
    </row>
    <row r="2055" spans="1:13" x14ac:dyDescent="0.35">
      <c r="A2055" t="s">
        <v>27</v>
      </c>
      <c r="B2055" t="s">
        <v>28</v>
      </c>
      <c r="C2055">
        <v>2018</v>
      </c>
      <c r="D2055" t="s">
        <v>15</v>
      </c>
      <c r="E2055" t="s">
        <v>23</v>
      </c>
      <c r="F2055" t="s">
        <v>30</v>
      </c>
      <c r="G2055">
        <v>2</v>
      </c>
      <c r="H2055" t="s">
        <v>18</v>
      </c>
      <c r="I2055" t="s">
        <v>19</v>
      </c>
      <c r="J2055">
        <v>70000</v>
      </c>
      <c r="K2055" t="s">
        <v>111</v>
      </c>
      <c r="L2055">
        <v>57000</v>
      </c>
      <c r="M2055" t="b">
        <v>0</v>
      </c>
    </row>
    <row r="2056" spans="1:13" x14ac:dyDescent="0.35">
      <c r="A2056" t="s">
        <v>34</v>
      </c>
      <c r="B2056" t="s">
        <v>123</v>
      </c>
      <c r="C2056">
        <v>2018</v>
      </c>
      <c r="D2056" t="s">
        <v>44</v>
      </c>
      <c r="E2056" t="s">
        <v>23</v>
      </c>
      <c r="F2056" t="s">
        <v>17</v>
      </c>
      <c r="G2056">
        <v>2.7</v>
      </c>
      <c r="H2056" t="s">
        <v>18</v>
      </c>
      <c r="I2056" t="s">
        <v>68</v>
      </c>
      <c r="J2056">
        <v>84620</v>
      </c>
      <c r="K2056" t="s">
        <v>64</v>
      </c>
      <c r="L2056">
        <v>0</v>
      </c>
      <c r="M2056" t="b">
        <v>1</v>
      </c>
    </row>
    <row r="2057" spans="1:13" x14ac:dyDescent="0.35">
      <c r="A2057" t="s">
        <v>82</v>
      </c>
      <c r="B2057" t="s">
        <v>169</v>
      </c>
      <c r="C2057">
        <v>2019</v>
      </c>
      <c r="D2057" t="s">
        <v>15</v>
      </c>
      <c r="E2057" t="s">
        <v>33</v>
      </c>
      <c r="F2057" t="s">
        <v>30</v>
      </c>
      <c r="G2057">
        <v>3.3</v>
      </c>
      <c r="H2057" t="s">
        <v>18</v>
      </c>
      <c r="I2057" t="s">
        <v>19</v>
      </c>
      <c r="J2057">
        <v>100</v>
      </c>
      <c r="K2057" t="s">
        <v>20</v>
      </c>
      <c r="L2057">
        <v>2487</v>
      </c>
      <c r="M2057" t="b">
        <v>0</v>
      </c>
    </row>
    <row r="2058" spans="1:13" x14ac:dyDescent="0.35">
      <c r="A2058" t="s">
        <v>34</v>
      </c>
      <c r="B2058" t="s">
        <v>318</v>
      </c>
      <c r="C2058">
        <v>2017</v>
      </c>
      <c r="D2058" t="s">
        <v>15</v>
      </c>
      <c r="E2058" t="s">
        <v>23</v>
      </c>
      <c r="F2058" t="s">
        <v>30</v>
      </c>
      <c r="G2058">
        <v>1.6</v>
      </c>
      <c r="H2058" t="s">
        <v>18</v>
      </c>
      <c r="I2058" t="s">
        <v>19</v>
      </c>
      <c r="J2058">
        <v>38500</v>
      </c>
      <c r="K2058" t="s">
        <v>228</v>
      </c>
      <c r="L2058">
        <v>0</v>
      </c>
      <c r="M2058" t="b">
        <v>1</v>
      </c>
    </row>
    <row r="2059" spans="1:13" x14ac:dyDescent="0.35">
      <c r="A2059" t="s">
        <v>34</v>
      </c>
      <c r="B2059" t="s">
        <v>51</v>
      </c>
      <c r="C2059">
        <v>2013</v>
      </c>
      <c r="D2059" t="s">
        <v>15</v>
      </c>
      <c r="E2059" t="s">
        <v>16</v>
      </c>
      <c r="F2059" t="s">
        <v>26</v>
      </c>
      <c r="G2059">
        <v>1.4</v>
      </c>
      <c r="H2059" t="s">
        <v>18</v>
      </c>
      <c r="I2059" t="s">
        <v>68</v>
      </c>
      <c r="J2059">
        <v>400000</v>
      </c>
      <c r="K2059" t="s">
        <v>170</v>
      </c>
      <c r="L2059">
        <v>0</v>
      </c>
      <c r="M2059" t="b">
        <v>1</v>
      </c>
    </row>
    <row r="2060" spans="1:13" x14ac:dyDescent="0.35">
      <c r="A2060" t="s">
        <v>34</v>
      </c>
      <c r="B2060" t="s">
        <v>51</v>
      </c>
      <c r="C2060">
        <v>2013</v>
      </c>
      <c r="D2060" t="s">
        <v>15</v>
      </c>
      <c r="E2060" t="s">
        <v>29</v>
      </c>
      <c r="F2060" t="s">
        <v>26</v>
      </c>
      <c r="G2060">
        <v>1.4</v>
      </c>
      <c r="H2060" t="s">
        <v>18</v>
      </c>
      <c r="I2060" t="s">
        <v>68</v>
      </c>
      <c r="J2060">
        <v>421000</v>
      </c>
      <c r="K2060" t="s">
        <v>170</v>
      </c>
      <c r="L2060">
        <v>0</v>
      </c>
      <c r="M2060" t="b">
        <v>1</v>
      </c>
    </row>
    <row r="2061" spans="1:13" x14ac:dyDescent="0.35">
      <c r="A2061" t="s">
        <v>31</v>
      </c>
      <c r="B2061" t="s">
        <v>32</v>
      </c>
      <c r="C2061">
        <v>2019</v>
      </c>
      <c r="D2061" t="s">
        <v>15</v>
      </c>
      <c r="E2061" t="s">
        <v>23</v>
      </c>
      <c r="F2061" t="s">
        <v>26</v>
      </c>
      <c r="G2061">
        <v>1.5</v>
      </c>
      <c r="H2061" t="s">
        <v>18</v>
      </c>
      <c r="I2061" t="s">
        <v>19</v>
      </c>
      <c r="J2061">
        <v>91000</v>
      </c>
      <c r="K2061" t="s">
        <v>42</v>
      </c>
      <c r="L2061">
        <v>0</v>
      </c>
      <c r="M2061" t="b">
        <v>1</v>
      </c>
    </row>
    <row r="2062" spans="1:13" x14ac:dyDescent="0.35">
      <c r="A2062" t="s">
        <v>181</v>
      </c>
      <c r="B2062" t="s">
        <v>199</v>
      </c>
      <c r="C2062">
        <v>2017</v>
      </c>
      <c r="D2062" t="s">
        <v>15</v>
      </c>
      <c r="E2062" t="s">
        <v>23</v>
      </c>
      <c r="F2062" t="s">
        <v>30</v>
      </c>
      <c r="G2062">
        <v>2.5</v>
      </c>
      <c r="H2062" t="s">
        <v>18</v>
      </c>
      <c r="I2062" t="s">
        <v>19</v>
      </c>
      <c r="J2062">
        <v>125000</v>
      </c>
      <c r="K2062" t="s">
        <v>42</v>
      </c>
      <c r="L2062">
        <v>0</v>
      </c>
      <c r="M2062" t="b">
        <v>1</v>
      </c>
    </row>
    <row r="2063" spans="1:13" x14ac:dyDescent="0.35">
      <c r="A2063" t="s">
        <v>34</v>
      </c>
      <c r="B2063" t="s">
        <v>35</v>
      </c>
      <c r="C2063">
        <v>2016</v>
      </c>
      <c r="D2063" t="s">
        <v>15</v>
      </c>
      <c r="E2063" t="s">
        <v>23</v>
      </c>
      <c r="F2063" t="s">
        <v>17</v>
      </c>
      <c r="G2063">
        <v>4.8</v>
      </c>
      <c r="H2063" t="s">
        <v>18</v>
      </c>
      <c r="I2063" t="s">
        <v>19</v>
      </c>
      <c r="J2063">
        <v>70000</v>
      </c>
      <c r="K2063" t="s">
        <v>81</v>
      </c>
      <c r="L2063">
        <v>0</v>
      </c>
      <c r="M2063" t="b">
        <v>1</v>
      </c>
    </row>
    <row r="2064" spans="1:13" x14ac:dyDescent="0.35">
      <c r="A2064" t="s">
        <v>27</v>
      </c>
      <c r="B2064" t="s">
        <v>28</v>
      </c>
      <c r="C2064">
        <v>2021</v>
      </c>
      <c r="D2064" t="s">
        <v>15</v>
      </c>
      <c r="E2064" t="s">
        <v>25</v>
      </c>
      <c r="F2064" t="s">
        <v>17</v>
      </c>
      <c r="G2064">
        <v>1.7</v>
      </c>
      <c r="H2064" t="s">
        <v>18</v>
      </c>
      <c r="I2064" t="s">
        <v>19</v>
      </c>
      <c r="J2064">
        <v>2600</v>
      </c>
      <c r="K2064" t="s">
        <v>64</v>
      </c>
      <c r="L2064">
        <v>95000</v>
      </c>
      <c r="M2064" t="b">
        <v>0</v>
      </c>
    </row>
    <row r="2065" spans="1:13" x14ac:dyDescent="0.35">
      <c r="A2065" t="s">
        <v>76</v>
      </c>
      <c r="B2065" t="s">
        <v>144</v>
      </c>
      <c r="C2065">
        <v>2001</v>
      </c>
      <c r="D2065" t="s">
        <v>15</v>
      </c>
      <c r="E2065" t="s">
        <v>23</v>
      </c>
      <c r="F2065" t="s">
        <v>26</v>
      </c>
      <c r="G2065">
        <v>4.5999999999999996</v>
      </c>
      <c r="H2065" t="s">
        <v>18</v>
      </c>
      <c r="I2065" t="s">
        <v>19</v>
      </c>
      <c r="J2065">
        <v>350000</v>
      </c>
      <c r="K2065" t="s">
        <v>111</v>
      </c>
      <c r="L2065">
        <v>6000</v>
      </c>
      <c r="M2065" t="b">
        <v>0</v>
      </c>
    </row>
    <row r="2066" spans="1:13" x14ac:dyDescent="0.35">
      <c r="A2066" t="s">
        <v>76</v>
      </c>
      <c r="B2066" t="s">
        <v>112</v>
      </c>
      <c r="C2066">
        <v>2013</v>
      </c>
      <c r="D2066" t="s">
        <v>47</v>
      </c>
      <c r="E2066" t="s">
        <v>102</v>
      </c>
      <c r="F2066" t="s">
        <v>17</v>
      </c>
      <c r="G2066">
        <v>3.7</v>
      </c>
      <c r="H2066" t="s">
        <v>18</v>
      </c>
      <c r="I2066" t="s">
        <v>19</v>
      </c>
      <c r="J2066">
        <v>267000</v>
      </c>
      <c r="K2066" t="s">
        <v>42</v>
      </c>
      <c r="L2066">
        <v>0</v>
      </c>
      <c r="M2066" t="b">
        <v>1</v>
      </c>
    </row>
    <row r="2067" spans="1:13" x14ac:dyDescent="0.35">
      <c r="A2067" t="s">
        <v>48</v>
      </c>
      <c r="B2067" t="s">
        <v>50</v>
      </c>
      <c r="C2067">
        <v>2017</v>
      </c>
      <c r="D2067" t="s">
        <v>47</v>
      </c>
      <c r="E2067" t="s">
        <v>65</v>
      </c>
      <c r="F2067" t="s">
        <v>30</v>
      </c>
      <c r="G2067">
        <v>2</v>
      </c>
      <c r="H2067" t="s">
        <v>18</v>
      </c>
      <c r="I2067" t="s">
        <v>19</v>
      </c>
      <c r="J2067">
        <v>33000</v>
      </c>
      <c r="K2067" t="s">
        <v>45</v>
      </c>
      <c r="L2067">
        <v>185000</v>
      </c>
      <c r="M2067" t="b">
        <v>0</v>
      </c>
    </row>
    <row r="2068" spans="1:13" x14ac:dyDescent="0.35">
      <c r="A2068" t="s">
        <v>34</v>
      </c>
      <c r="B2068" t="s">
        <v>123</v>
      </c>
      <c r="C2068">
        <v>2016</v>
      </c>
      <c r="D2068" t="s">
        <v>15</v>
      </c>
      <c r="E2068" t="s">
        <v>23</v>
      </c>
      <c r="F2068" t="s">
        <v>26</v>
      </c>
      <c r="G2068">
        <v>2.7</v>
      </c>
      <c r="H2068" t="s">
        <v>18</v>
      </c>
      <c r="I2068" t="s">
        <v>68</v>
      </c>
      <c r="J2068">
        <v>37000</v>
      </c>
      <c r="K2068" t="s">
        <v>59</v>
      </c>
      <c r="L2068">
        <v>0</v>
      </c>
      <c r="M2068" t="b">
        <v>1</v>
      </c>
    </row>
    <row r="2069" spans="1:13" x14ac:dyDescent="0.35">
      <c r="A2069" t="s">
        <v>21</v>
      </c>
      <c r="B2069" t="s">
        <v>22</v>
      </c>
      <c r="C2069">
        <v>2015</v>
      </c>
      <c r="D2069" t="s">
        <v>15</v>
      </c>
      <c r="E2069" t="s">
        <v>23</v>
      </c>
      <c r="F2069" t="s">
        <v>17</v>
      </c>
      <c r="G2069">
        <v>4.8</v>
      </c>
      <c r="H2069" t="s">
        <v>18</v>
      </c>
      <c r="I2069" t="s">
        <v>19</v>
      </c>
      <c r="J2069">
        <v>130000</v>
      </c>
      <c r="K2069" t="s">
        <v>45</v>
      </c>
      <c r="L2069">
        <v>82000</v>
      </c>
      <c r="M2069" t="b">
        <v>0</v>
      </c>
    </row>
    <row r="2070" spans="1:13" x14ac:dyDescent="0.35">
      <c r="A2070" t="s">
        <v>21</v>
      </c>
      <c r="B2070" t="s">
        <v>24</v>
      </c>
      <c r="C2070">
        <v>2020</v>
      </c>
      <c r="D2070" t="s">
        <v>15</v>
      </c>
      <c r="E2070" t="s">
        <v>29</v>
      </c>
      <c r="F2070" t="s">
        <v>17</v>
      </c>
      <c r="G2070">
        <v>1.5</v>
      </c>
      <c r="H2070" t="s">
        <v>18</v>
      </c>
      <c r="I2070" t="s">
        <v>19</v>
      </c>
      <c r="J2070">
        <v>1300</v>
      </c>
      <c r="K2070" t="s">
        <v>45</v>
      </c>
      <c r="L2070">
        <v>43000</v>
      </c>
      <c r="M2070" t="b">
        <v>0</v>
      </c>
    </row>
    <row r="2071" spans="1:13" x14ac:dyDescent="0.35">
      <c r="A2071" t="s">
        <v>39</v>
      </c>
      <c r="B2071" t="s">
        <v>261</v>
      </c>
      <c r="C2071">
        <v>2008</v>
      </c>
      <c r="D2071" t="s">
        <v>15</v>
      </c>
      <c r="E2071" t="s">
        <v>25</v>
      </c>
      <c r="F2071" t="s">
        <v>30</v>
      </c>
      <c r="G2071">
        <v>1.3</v>
      </c>
      <c r="H2071" t="s">
        <v>18</v>
      </c>
      <c r="I2071" t="s">
        <v>19</v>
      </c>
      <c r="J2071">
        <v>155</v>
      </c>
      <c r="K2071" t="s">
        <v>42</v>
      </c>
      <c r="L2071">
        <v>0</v>
      </c>
      <c r="M2071" t="b">
        <v>1</v>
      </c>
    </row>
    <row r="2072" spans="1:13" x14ac:dyDescent="0.35">
      <c r="A2072" t="s">
        <v>34</v>
      </c>
      <c r="B2072" t="s">
        <v>345</v>
      </c>
      <c r="C2072">
        <v>2020</v>
      </c>
      <c r="D2072" t="s">
        <v>15</v>
      </c>
      <c r="E2072" t="s">
        <v>25</v>
      </c>
      <c r="F2072" t="s">
        <v>17</v>
      </c>
      <c r="G2072">
        <v>2</v>
      </c>
      <c r="H2072" t="s">
        <v>18</v>
      </c>
      <c r="I2072" t="s">
        <v>19</v>
      </c>
      <c r="J2072">
        <v>11000</v>
      </c>
      <c r="K2072" t="s">
        <v>45</v>
      </c>
      <c r="L2072">
        <v>90000</v>
      </c>
      <c r="M2072" t="b">
        <v>0</v>
      </c>
    </row>
    <row r="2073" spans="1:13" x14ac:dyDescent="0.35">
      <c r="A2073" t="s">
        <v>34</v>
      </c>
      <c r="B2073" t="s">
        <v>43</v>
      </c>
      <c r="C2073">
        <v>2017</v>
      </c>
      <c r="D2073" t="s">
        <v>15</v>
      </c>
      <c r="E2073" t="s">
        <v>23</v>
      </c>
      <c r="F2073" t="s">
        <v>17</v>
      </c>
      <c r="G2073">
        <v>2.5</v>
      </c>
      <c r="H2073" t="s">
        <v>18</v>
      </c>
      <c r="I2073" t="s">
        <v>19</v>
      </c>
      <c r="J2073">
        <v>95794</v>
      </c>
      <c r="K2073" t="s">
        <v>20</v>
      </c>
      <c r="L2073">
        <v>74500</v>
      </c>
      <c r="M2073" t="b">
        <v>0</v>
      </c>
    </row>
    <row r="2074" spans="1:13" x14ac:dyDescent="0.35">
      <c r="A2074" t="s">
        <v>76</v>
      </c>
      <c r="B2074" t="s">
        <v>112</v>
      </c>
      <c r="C2074">
        <v>2018</v>
      </c>
      <c r="D2074" t="s">
        <v>15</v>
      </c>
      <c r="E2074" t="s">
        <v>102</v>
      </c>
      <c r="F2074" t="s">
        <v>26</v>
      </c>
      <c r="G2074">
        <v>3.5</v>
      </c>
      <c r="H2074" t="s">
        <v>18</v>
      </c>
      <c r="I2074" t="s">
        <v>19</v>
      </c>
      <c r="J2074">
        <v>91355</v>
      </c>
      <c r="K2074" t="s">
        <v>20</v>
      </c>
      <c r="L2074">
        <v>74500</v>
      </c>
      <c r="M2074" t="b">
        <v>0</v>
      </c>
    </row>
    <row r="2075" spans="1:13" x14ac:dyDescent="0.35">
      <c r="A2075" t="s">
        <v>39</v>
      </c>
      <c r="B2075" t="s">
        <v>131</v>
      </c>
      <c r="C2075">
        <v>2013</v>
      </c>
      <c r="D2075" t="s">
        <v>15</v>
      </c>
      <c r="E2075" t="s">
        <v>25</v>
      </c>
      <c r="F2075" t="s">
        <v>26</v>
      </c>
      <c r="G2075">
        <v>6</v>
      </c>
      <c r="H2075" t="s">
        <v>18</v>
      </c>
      <c r="I2075" t="s">
        <v>19</v>
      </c>
      <c r="J2075">
        <v>79159</v>
      </c>
      <c r="K2075" t="s">
        <v>20</v>
      </c>
      <c r="L2075">
        <v>75000</v>
      </c>
      <c r="M2075" t="b">
        <v>0</v>
      </c>
    </row>
    <row r="2076" spans="1:13" x14ac:dyDescent="0.35">
      <c r="A2076" t="s">
        <v>39</v>
      </c>
      <c r="B2076" t="s">
        <v>131</v>
      </c>
      <c r="C2076">
        <v>2013</v>
      </c>
      <c r="D2076" t="s">
        <v>15</v>
      </c>
      <c r="E2076" t="s">
        <v>25</v>
      </c>
      <c r="F2076" t="s">
        <v>26</v>
      </c>
      <c r="G2076">
        <v>6</v>
      </c>
      <c r="H2076" t="s">
        <v>18</v>
      </c>
      <c r="I2076" t="s">
        <v>19</v>
      </c>
      <c r="J2076">
        <v>124628</v>
      </c>
      <c r="K2076" t="s">
        <v>20</v>
      </c>
      <c r="L2076">
        <v>75000</v>
      </c>
      <c r="M2076" t="b">
        <v>0</v>
      </c>
    </row>
    <row r="2077" spans="1:13" x14ac:dyDescent="0.35">
      <c r="A2077" t="s">
        <v>21</v>
      </c>
      <c r="B2077" t="s">
        <v>120</v>
      </c>
      <c r="C2077">
        <v>2013</v>
      </c>
      <c r="D2077" t="s">
        <v>15</v>
      </c>
      <c r="E2077" t="s">
        <v>23</v>
      </c>
      <c r="F2077" t="s">
        <v>26</v>
      </c>
      <c r="G2077">
        <v>2.4</v>
      </c>
      <c r="H2077" t="s">
        <v>18</v>
      </c>
      <c r="I2077" t="s">
        <v>68</v>
      </c>
      <c r="J2077">
        <v>340</v>
      </c>
      <c r="K2077" t="s">
        <v>59</v>
      </c>
      <c r="L2077">
        <v>26000</v>
      </c>
      <c r="M2077" t="b">
        <v>0</v>
      </c>
    </row>
    <row r="2078" spans="1:13" x14ac:dyDescent="0.35">
      <c r="A2078" t="s">
        <v>346</v>
      </c>
      <c r="B2078" t="s">
        <v>347</v>
      </c>
      <c r="C2078">
        <v>2018</v>
      </c>
      <c r="D2078" t="s">
        <v>47</v>
      </c>
      <c r="E2078" t="s">
        <v>94</v>
      </c>
      <c r="F2078" t="s">
        <v>30</v>
      </c>
      <c r="G2078">
        <v>2</v>
      </c>
      <c r="H2078" t="s">
        <v>18</v>
      </c>
      <c r="I2078" t="s">
        <v>19</v>
      </c>
      <c r="J2078">
        <v>138000</v>
      </c>
      <c r="K2078" t="s">
        <v>111</v>
      </c>
      <c r="L2078">
        <v>0</v>
      </c>
      <c r="M2078" t="b">
        <v>1</v>
      </c>
    </row>
    <row r="2079" spans="1:13" x14ac:dyDescent="0.35">
      <c r="A2079" t="s">
        <v>48</v>
      </c>
      <c r="B2079" t="s">
        <v>149</v>
      </c>
      <c r="C2079">
        <v>2020</v>
      </c>
      <c r="D2079" t="s">
        <v>47</v>
      </c>
      <c r="E2079" t="s">
        <v>23</v>
      </c>
      <c r="F2079" t="s">
        <v>17</v>
      </c>
      <c r="G2079">
        <v>3</v>
      </c>
      <c r="H2079" t="s">
        <v>18</v>
      </c>
      <c r="I2079" t="s">
        <v>19</v>
      </c>
      <c r="J2079">
        <v>33000</v>
      </c>
      <c r="K2079" t="s">
        <v>42</v>
      </c>
      <c r="L2079">
        <v>235000</v>
      </c>
      <c r="M2079" t="b">
        <v>0</v>
      </c>
    </row>
    <row r="2080" spans="1:13" x14ac:dyDescent="0.35">
      <c r="A2080" t="s">
        <v>36</v>
      </c>
      <c r="B2080" t="s">
        <v>37</v>
      </c>
      <c r="C2080">
        <v>2012</v>
      </c>
      <c r="D2080" t="s">
        <v>15</v>
      </c>
      <c r="E2080" t="s">
        <v>75</v>
      </c>
      <c r="F2080" t="s">
        <v>30</v>
      </c>
      <c r="G2080">
        <v>1.5</v>
      </c>
      <c r="H2080" t="s">
        <v>18</v>
      </c>
      <c r="I2080" t="s">
        <v>19</v>
      </c>
      <c r="J2080">
        <v>65000</v>
      </c>
      <c r="K2080" t="s">
        <v>64</v>
      </c>
      <c r="L2080">
        <v>80000</v>
      </c>
      <c r="M2080" t="b">
        <v>0</v>
      </c>
    </row>
    <row r="2081" spans="1:13" x14ac:dyDescent="0.35">
      <c r="A2081" t="s">
        <v>21</v>
      </c>
      <c r="B2081" t="s">
        <v>22</v>
      </c>
      <c r="C2081">
        <v>1998</v>
      </c>
      <c r="D2081" t="s">
        <v>15</v>
      </c>
      <c r="E2081" t="s">
        <v>213</v>
      </c>
      <c r="F2081" t="s">
        <v>30</v>
      </c>
      <c r="G2081">
        <v>4</v>
      </c>
      <c r="H2081" t="s">
        <v>18</v>
      </c>
      <c r="I2081" t="s">
        <v>68</v>
      </c>
      <c r="J2081">
        <v>143</v>
      </c>
      <c r="K2081" t="s">
        <v>64</v>
      </c>
      <c r="L2081">
        <v>0</v>
      </c>
      <c r="M2081" t="b">
        <v>1</v>
      </c>
    </row>
    <row r="2082" spans="1:13" x14ac:dyDescent="0.35">
      <c r="A2082" t="s">
        <v>118</v>
      </c>
      <c r="B2082" t="s">
        <v>348</v>
      </c>
      <c r="C2082">
        <v>2021</v>
      </c>
      <c r="D2082" t="s">
        <v>15</v>
      </c>
      <c r="E2082" t="s">
        <v>23</v>
      </c>
      <c r="F2082" t="s">
        <v>17</v>
      </c>
      <c r="G2082">
        <v>2</v>
      </c>
      <c r="H2082" t="s">
        <v>56</v>
      </c>
      <c r="I2082" t="s">
        <v>68</v>
      </c>
      <c r="J2082">
        <v>18000</v>
      </c>
      <c r="K2082" t="s">
        <v>59</v>
      </c>
      <c r="L2082">
        <v>0</v>
      </c>
      <c r="M2082" t="b">
        <v>1</v>
      </c>
    </row>
    <row r="2083" spans="1:13" x14ac:dyDescent="0.35">
      <c r="A2083" t="s">
        <v>27</v>
      </c>
      <c r="B2083" t="s">
        <v>28</v>
      </c>
      <c r="C2083">
        <v>2016</v>
      </c>
      <c r="D2083" t="s">
        <v>15</v>
      </c>
      <c r="E2083" t="s">
        <v>29</v>
      </c>
      <c r="F2083" t="s">
        <v>17</v>
      </c>
      <c r="G2083">
        <v>2</v>
      </c>
      <c r="H2083" t="s">
        <v>18</v>
      </c>
      <c r="I2083" t="s">
        <v>19</v>
      </c>
      <c r="J2083">
        <v>97000</v>
      </c>
      <c r="K2083" t="s">
        <v>54</v>
      </c>
      <c r="L2083">
        <v>42000</v>
      </c>
      <c r="M2083" t="b">
        <v>0</v>
      </c>
    </row>
    <row r="2084" spans="1:13" x14ac:dyDescent="0.35">
      <c r="A2084" t="s">
        <v>21</v>
      </c>
      <c r="B2084" t="s">
        <v>24</v>
      </c>
      <c r="C2084">
        <v>2007</v>
      </c>
      <c r="D2084" t="s">
        <v>47</v>
      </c>
      <c r="E2084" t="s">
        <v>29</v>
      </c>
      <c r="F2084" t="s">
        <v>30</v>
      </c>
      <c r="G2084">
        <v>2.8</v>
      </c>
      <c r="H2084" t="s">
        <v>18</v>
      </c>
      <c r="I2084" t="s">
        <v>68</v>
      </c>
      <c r="J2084">
        <v>300020</v>
      </c>
      <c r="K2084" t="s">
        <v>170</v>
      </c>
      <c r="L2084">
        <v>15000</v>
      </c>
      <c r="M2084" t="b">
        <v>0</v>
      </c>
    </row>
    <row r="2085" spans="1:13" x14ac:dyDescent="0.35">
      <c r="A2085" t="s">
        <v>34</v>
      </c>
      <c r="B2085" t="s">
        <v>123</v>
      </c>
      <c r="C2085">
        <v>2007</v>
      </c>
      <c r="D2085" t="s">
        <v>15</v>
      </c>
      <c r="E2085" t="s">
        <v>23</v>
      </c>
      <c r="F2085" t="s">
        <v>17</v>
      </c>
      <c r="G2085">
        <v>2.7</v>
      </c>
      <c r="H2085" t="s">
        <v>56</v>
      </c>
      <c r="I2085" t="s">
        <v>68</v>
      </c>
      <c r="J2085">
        <v>445250</v>
      </c>
      <c r="K2085" t="s">
        <v>349</v>
      </c>
      <c r="L2085">
        <v>50000</v>
      </c>
      <c r="M2085" t="b">
        <v>0</v>
      </c>
    </row>
    <row r="2086" spans="1:13" x14ac:dyDescent="0.35">
      <c r="A2086" t="s">
        <v>34</v>
      </c>
      <c r="B2086" t="s">
        <v>145</v>
      </c>
      <c r="C2086">
        <v>2020</v>
      </c>
      <c r="D2086" t="s">
        <v>15</v>
      </c>
      <c r="E2086" t="s">
        <v>25</v>
      </c>
      <c r="F2086" t="s">
        <v>26</v>
      </c>
      <c r="G2086">
        <v>2.7</v>
      </c>
      <c r="H2086" t="s">
        <v>18</v>
      </c>
      <c r="I2086" t="s">
        <v>19</v>
      </c>
      <c r="J2086">
        <v>24552</v>
      </c>
      <c r="K2086" t="s">
        <v>20</v>
      </c>
      <c r="L2086">
        <v>76500</v>
      </c>
      <c r="M2086" t="b">
        <v>0</v>
      </c>
    </row>
    <row r="2087" spans="1:13" x14ac:dyDescent="0.35">
      <c r="A2087" t="s">
        <v>34</v>
      </c>
      <c r="B2087" t="s">
        <v>123</v>
      </c>
      <c r="C2087">
        <v>2018</v>
      </c>
      <c r="D2087" t="s">
        <v>15</v>
      </c>
      <c r="E2087" t="s">
        <v>23</v>
      </c>
      <c r="F2087" t="s">
        <v>30</v>
      </c>
      <c r="G2087">
        <v>2.7</v>
      </c>
      <c r="H2087" t="s">
        <v>18</v>
      </c>
      <c r="I2087" t="s">
        <v>68</v>
      </c>
      <c r="J2087">
        <v>105558</v>
      </c>
      <c r="K2087" t="s">
        <v>20</v>
      </c>
      <c r="L2087">
        <v>76500</v>
      </c>
      <c r="M2087" t="b">
        <v>0</v>
      </c>
    </row>
    <row r="2088" spans="1:13" x14ac:dyDescent="0.35">
      <c r="A2088" t="s">
        <v>109</v>
      </c>
      <c r="B2088" t="s">
        <v>110</v>
      </c>
      <c r="C2088">
        <v>2017</v>
      </c>
      <c r="D2088" t="s">
        <v>15</v>
      </c>
      <c r="E2088" t="s">
        <v>16</v>
      </c>
      <c r="F2088" t="s">
        <v>26</v>
      </c>
      <c r="G2088">
        <v>3.6</v>
      </c>
      <c r="H2088" t="s">
        <v>18</v>
      </c>
      <c r="I2088" t="s">
        <v>19</v>
      </c>
      <c r="J2088">
        <v>122178</v>
      </c>
      <c r="K2088" t="s">
        <v>20</v>
      </c>
      <c r="L2088">
        <v>76500</v>
      </c>
      <c r="M2088" t="b">
        <v>0</v>
      </c>
    </row>
    <row r="2089" spans="1:13" x14ac:dyDescent="0.35">
      <c r="A2089" t="s">
        <v>39</v>
      </c>
      <c r="B2089" t="s">
        <v>131</v>
      </c>
      <c r="C2089">
        <v>2013</v>
      </c>
      <c r="D2089" t="s">
        <v>15</v>
      </c>
      <c r="E2089" t="s">
        <v>25</v>
      </c>
      <c r="F2089" t="s">
        <v>26</v>
      </c>
      <c r="G2089">
        <v>6</v>
      </c>
      <c r="H2089" t="s">
        <v>18</v>
      </c>
      <c r="I2089" t="s">
        <v>19</v>
      </c>
      <c r="J2089">
        <v>92132</v>
      </c>
      <c r="K2089" t="s">
        <v>20</v>
      </c>
      <c r="L2089">
        <v>76500</v>
      </c>
      <c r="M2089" t="b">
        <v>0</v>
      </c>
    </row>
    <row r="2090" spans="1:13" x14ac:dyDescent="0.35">
      <c r="A2090" t="s">
        <v>36</v>
      </c>
      <c r="B2090" t="s">
        <v>37</v>
      </c>
      <c r="C2090">
        <v>2011</v>
      </c>
      <c r="D2090" t="s">
        <v>15</v>
      </c>
      <c r="E2090" t="s">
        <v>94</v>
      </c>
      <c r="F2090" t="s">
        <v>26</v>
      </c>
      <c r="G2090">
        <v>5.3</v>
      </c>
      <c r="H2090" t="s">
        <v>18</v>
      </c>
      <c r="I2090" t="s">
        <v>19</v>
      </c>
      <c r="J2090">
        <v>293</v>
      </c>
      <c r="K2090" t="s">
        <v>170</v>
      </c>
      <c r="L2090">
        <v>47000</v>
      </c>
      <c r="M2090" t="b">
        <v>0</v>
      </c>
    </row>
    <row r="2091" spans="1:13" x14ac:dyDescent="0.35">
      <c r="A2091" t="s">
        <v>181</v>
      </c>
      <c r="B2091" t="s">
        <v>199</v>
      </c>
      <c r="C2091">
        <v>2016</v>
      </c>
      <c r="D2091" t="s">
        <v>15</v>
      </c>
      <c r="E2091" t="s">
        <v>23</v>
      </c>
      <c r="F2091" t="s">
        <v>17</v>
      </c>
      <c r="G2091">
        <v>3.8</v>
      </c>
      <c r="H2091" t="s">
        <v>18</v>
      </c>
      <c r="I2091" t="s">
        <v>19</v>
      </c>
      <c r="J2091">
        <v>200</v>
      </c>
      <c r="K2091" t="s">
        <v>20</v>
      </c>
      <c r="L2091">
        <v>56000</v>
      </c>
      <c r="M2091" t="b">
        <v>0</v>
      </c>
    </row>
    <row r="2092" spans="1:13" x14ac:dyDescent="0.35">
      <c r="A2092" t="s">
        <v>34</v>
      </c>
      <c r="B2092" t="s">
        <v>43</v>
      </c>
      <c r="C2092">
        <v>2018</v>
      </c>
      <c r="D2092" t="s">
        <v>15</v>
      </c>
      <c r="E2092" t="s">
        <v>94</v>
      </c>
      <c r="F2092" t="s">
        <v>17</v>
      </c>
      <c r="G2092">
        <v>2.5</v>
      </c>
      <c r="H2092" t="s">
        <v>79</v>
      </c>
      <c r="I2092" t="s">
        <v>19</v>
      </c>
      <c r="J2092">
        <v>98000</v>
      </c>
      <c r="K2092" t="s">
        <v>253</v>
      </c>
      <c r="L2092">
        <v>0</v>
      </c>
      <c r="M2092" t="b">
        <v>1</v>
      </c>
    </row>
    <row r="2093" spans="1:13" x14ac:dyDescent="0.35">
      <c r="A2093" t="s">
        <v>103</v>
      </c>
      <c r="B2093" t="s">
        <v>104</v>
      </c>
      <c r="C2093">
        <v>2014</v>
      </c>
      <c r="D2093" t="s">
        <v>15</v>
      </c>
      <c r="E2093" t="s">
        <v>25</v>
      </c>
      <c r="F2093" t="s">
        <v>30</v>
      </c>
      <c r="G2093">
        <v>3.6</v>
      </c>
      <c r="H2093" t="s">
        <v>18</v>
      </c>
      <c r="I2093" t="s">
        <v>19</v>
      </c>
      <c r="J2093">
        <v>245000</v>
      </c>
      <c r="K2093" t="s">
        <v>248</v>
      </c>
      <c r="L2093">
        <v>55000</v>
      </c>
      <c r="M2093" t="b">
        <v>0</v>
      </c>
    </row>
    <row r="2094" spans="1:13" x14ac:dyDescent="0.35">
      <c r="A2094" t="s">
        <v>36</v>
      </c>
      <c r="B2094" t="s">
        <v>350</v>
      </c>
      <c r="C2094">
        <v>2013</v>
      </c>
      <c r="D2094" t="s">
        <v>15</v>
      </c>
      <c r="E2094" t="s">
        <v>29</v>
      </c>
      <c r="F2094" t="s">
        <v>30</v>
      </c>
      <c r="G2094">
        <v>2.4</v>
      </c>
      <c r="H2094" t="s">
        <v>18</v>
      </c>
      <c r="I2094" t="s">
        <v>19</v>
      </c>
      <c r="J2094">
        <v>240000</v>
      </c>
      <c r="K2094" t="s">
        <v>42</v>
      </c>
      <c r="L2094">
        <v>30000</v>
      </c>
      <c r="M2094" t="b">
        <v>0</v>
      </c>
    </row>
    <row r="2095" spans="1:13" x14ac:dyDescent="0.35">
      <c r="A2095" t="s">
        <v>34</v>
      </c>
      <c r="B2095" t="s">
        <v>35</v>
      </c>
      <c r="C2095">
        <v>2020</v>
      </c>
      <c r="D2095" t="s">
        <v>44</v>
      </c>
      <c r="E2095" t="s">
        <v>23</v>
      </c>
      <c r="F2095" t="s">
        <v>17</v>
      </c>
      <c r="G2095">
        <v>4.5999999999999996</v>
      </c>
      <c r="H2095" t="s">
        <v>18</v>
      </c>
      <c r="I2095" t="s">
        <v>19</v>
      </c>
      <c r="J2095">
        <v>21000</v>
      </c>
      <c r="K2095" t="s">
        <v>20</v>
      </c>
      <c r="L2095">
        <v>0</v>
      </c>
      <c r="M2095" t="b">
        <v>1</v>
      </c>
    </row>
    <row r="2096" spans="1:13" x14ac:dyDescent="0.35">
      <c r="A2096" t="s">
        <v>48</v>
      </c>
      <c r="B2096" t="s">
        <v>106</v>
      </c>
      <c r="C2096">
        <v>2016</v>
      </c>
      <c r="D2096" t="s">
        <v>15</v>
      </c>
      <c r="E2096" t="s">
        <v>23</v>
      </c>
      <c r="F2096" t="s">
        <v>17</v>
      </c>
      <c r="G2096">
        <v>4.7</v>
      </c>
      <c r="H2096" t="s">
        <v>18</v>
      </c>
      <c r="I2096" t="s">
        <v>19</v>
      </c>
      <c r="J2096">
        <v>95165</v>
      </c>
      <c r="K2096" t="s">
        <v>20</v>
      </c>
      <c r="L2096">
        <v>0</v>
      </c>
      <c r="M2096" t="b">
        <v>1</v>
      </c>
    </row>
    <row r="2097" spans="1:13" x14ac:dyDescent="0.35">
      <c r="A2097" t="s">
        <v>48</v>
      </c>
      <c r="B2097" t="s">
        <v>50</v>
      </c>
      <c r="C2097">
        <v>2014</v>
      </c>
      <c r="D2097" t="s">
        <v>15</v>
      </c>
      <c r="E2097" t="s">
        <v>29</v>
      </c>
      <c r="F2097" t="s">
        <v>30</v>
      </c>
      <c r="G2097">
        <v>3.5</v>
      </c>
      <c r="H2097" t="s">
        <v>18</v>
      </c>
      <c r="I2097" t="s">
        <v>19</v>
      </c>
      <c r="J2097">
        <v>95000</v>
      </c>
      <c r="K2097" t="s">
        <v>45</v>
      </c>
      <c r="L2097">
        <v>98000</v>
      </c>
      <c r="M2097" t="b">
        <v>0</v>
      </c>
    </row>
    <row r="2098" spans="1:13" x14ac:dyDescent="0.35">
      <c r="A2098" t="s">
        <v>82</v>
      </c>
      <c r="B2098" t="s">
        <v>330</v>
      </c>
      <c r="C2098">
        <v>2014</v>
      </c>
      <c r="D2098" t="s">
        <v>15</v>
      </c>
      <c r="E2098" t="s">
        <v>23</v>
      </c>
      <c r="F2098" t="s">
        <v>17</v>
      </c>
      <c r="G2098">
        <v>3.8</v>
      </c>
      <c r="H2098" t="s">
        <v>18</v>
      </c>
      <c r="I2098" t="s">
        <v>19</v>
      </c>
      <c r="J2098">
        <v>200350</v>
      </c>
      <c r="K2098" t="s">
        <v>155</v>
      </c>
      <c r="L2098">
        <v>40000</v>
      </c>
      <c r="M2098" t="b">
        <v>0</v>
      </c>
    </row>
    <row r="2099" spans="1:13" x14ac:dyDescent="0.35">
      <c r="A2099" t="s">
        <v>60</v>
      </c>
      <c r="B2099" t="s">
        <v>90</v>
      </c>
      <c r="C2099">
        <v>2014</v>
      </c>
      <c r="D2099" t="s">
        <v>44</v>
      </c>
      <c r="E2099" t="s">
        <v>23</v>
      </c>
      <c r="F2099" t="s">
        <v>17</v>
      </c>
      <c r="G2099">
        <v>5.7</v>
      </c>
      <c r="H2099" t="s">
        <v>18</v>
      </c>
      <c r="I2099" t="s">
        <v>19</v>
      </c>
      <c r="J2099">
        <v>88000</v>
      </c>
      <c r="K2099" t="s">
        <v>59</v>
      </c>
      <c r="L2099">
        <v>207000</v>
      </c>
      <c r="M2099" t="b">
        <v>0</v>
      </c>
    </row>
    <row r="2100" spans="1:13" x14ac:dyDescent="0.35">
      <c r="A2100" t="s">
        <v>36</v>
      </c>
      <c r="B2100" t="s">
        <v>37</v>
      </c>
      <c r="C2100">
        <v>2015</v>
      </c>
      <c r="D2100" t="s">
        <v>15</v>
      </c>
      <c r="E2100" t="s">
        <v>23</v>
      </c>
      <c r="F2100" t="s">
        <v>17</v>
      </c>
      <c r="G2100">
        <v>5.3</v>
      </c>
      <c r="H2100" t="s">
        <v>18</v>
      </c>
      <c r="I2100" t="s">
        <v>19</v>
      </c>
      <c r="J2100">
        <v>182600</v>
      </c>
      <c r="K2100" t="s">
        <v>20</v>
      </c>
      <c r="L2100">
        <v>0</v>
      </c>
      <c r="M2100" t="b">
        <v>1</v>
      </c>
    </row>
    <row r="2101" spans="1:13" x14ac:dyDescent="0.35">
      <c r="A2101" t="s">
        <v>36</v>
      </c>
      <c r="B2101" t="s">
        <v>37</v>
      </c>
      <c r="C2101">
        <v>2015</v>
      </c>
      <c r="D2101" t="s">
        <v>15</v>
      </c>
      <c r="E2101" t="s">
        <v>23</v>
      </c>
      <c r="F2101" t="s">
        <v>17</v>
      </c>
      <c r="G2101">
        <v>5.3</v>
      </c>
      <c r="H2101" t="s">
        <v>18</v>
      </c>
      <c r="I2101" t="s">
        <v>19</v>
      </c>
      <c r="J2101">
        <v>132800</v>
      </c>
      <c r="K2101" t="s">
        <v>20</v>
      </c>
      <c r="L2101">
        <v>0</v>
      </c>
      <c r="M2101" t="b">
        <v>1</v>
      </c>
    </row>
    <row r="2102" spans="1:13" x14ac:dyDescent="0.35">
      <c r="A2102" t="s">
        <v>34</v>
      </c>
      <c r="B2102" t="s">
        <v>35</v>
      </c>
      <c r="C2102">
        <v>2020</v>
      </c>
      <c r="D2102" t="s">
        <v>15</v>
      </c>
      <c r="E2102" t="s">
        <v>23</v>
      </c>
      <c r="F2102" t="s">
        <v>30</v>
      </c>
      <c r="G2102">
        <v>4</v>
      </c>
      <c r="H2102" t="s">
        <v>18</v>
      </c>
      <c r="I2102" t="s">
        <v>19</v>
      </c>
      <c r="J2102">
        <v>48259</v>
      </c>
      <c r="K2102" t="s">
        <v>20</v>
      </c>
      <c r="L2102">
        <v>0</v>
      </c>
      <c r="M2102" t="b">
        <v>1</v>
      </c>
    </row>
    <row r="2103" spans="1:13" x14ac:dyDescent="0.35">
      <c r="A2103" t="s">
        <v>34</v>
      </c>
      <c r="B2103" t="s">
        <v>43</v>
      </c>
      <c r="C2103">
        <v>2020</v>
      </c>
      <c r="D2103" t="s">
        <v>15</v>
      </c>
      <c r="E2103" t="s">
        <v>23</v>
      </c>
      <c r="F2103" t="s">
        <v>17</v>
      </c>
      <c r="G2103">
        <v>3.5</v>
      </c>
      <c r="H2103" t="s">
        <v>18</v>
      </c>
      <c r="I2103" t="s">
        <v>19</v>
      </c>
      <c r="J2103">
        <v>6500</v>
      </c>
      <c r="K2103" t="s">
        <v>245</v>
      </c>
      <c r="L2103">
        <v>0</v>
      </c>
      <c r="M2103" t="b">
        <v>1</v>
      </c>
    </row>
    <row r="2104" spans="1:13" x14ac:dyDescent="0.35">
      <c r="A2104" t="s">
        <v>39</v>
      </c>
      <c r="B2104" t="s">
        <v>131</v>
      </c>
      <c r="C2104">
        <v>2007</v>
      </c>
      <c r="D2104" t="s">
        <v>15</v>
      </c>
      <c r="E2104" t="s">
        <v>65</v>
      </c>
      <c r="F2104" t="s">
        <v>17</v>
      </c>
      <c r="G2104">
        <v>1</v>
      </c>
      <c r="H2104" t="s">
        <v>18</v>
      </c>
      <c r="I2104" t="s">
        <v>19</v>
      </c>
      <c r="J2104">
        <v>3187031</v>
      </c>
      <c r="K2104" t="s">
        <v>20</v>
      </c>
      <c r="L2104">
        <v>0</v>
      </c>
      <c r="M2104" t="b">
        <v>1</v>
      </c>
    </row>
    <row r="2105" spans="1:13" x14ac:dyDescent="0.35">
      <c r="A2105" t="s">
        <v>82</v>
      </c>
      <c r="B2105" t="s">
        <v>156</v>
      </c>
      <c r="C2105">
        <v>2015</v>
      </c>
      <c r="D2105" t="s">
        <v>15</v>
      </c>
      <c r="E2105" t="s">
        <v>23</v>
      </c>
      <c r="F2105" t="s">
        <v>26</v>
      </c>
      <c r="G2105">
        <v>1.6</v>
      </c>
      <c r="H2105" t="s">
        <v>18</v>
      </c>
      <c r="I2105" t="s">
        <v>19</v>
      </c>
      <c r="J2105">
        <v>182000</v>
      </c>
      <c r="K2105" t="s">
        <v>20</v>
      </c>
      <c r="L2105">
        <v>21000</v>
      </c>
      <c r="M2105" t="b">
        <v>0</v>
      </c>
    </row>
    <row r="2106" spans="1:13" x14ac:dyDescent="0.35">
      <c r="A2106" t="s">
        <v>39</v>
      </c>
      <c r="B2106" t="s">
        <v>71</v>
      </c>
      <c r="C2106">
        <v>2019</v>
      </c>
      <c r="D2106" t="s">
        <v>15</v>
      </c>
      <c r="E2106" t="s">
        <v>23</v>
      </c>
      <c r="F2106" t="s">
        <v>30</v>
      </c>
      <c r="G2106">
        <v>1.5</v>
      </c>
      <c r="H2106" t="s">
        <v>18</v>
      </c>
      <c r="I2106" t="s">
        <v>19</v>
      </c>
      <c r="J2106">
        <v>50000</v>
      </c>
      <c r="K2106" t="s">
        <v>20</v>
      </c>
      <c r="L2106">
        <v>0</v>
      </c>
      <c r="M2106" t="b">
        <v>1</v>
      </c>
    </row>
    <row r="2107" spans="1:13" x14ac:dyDescent="0.35">
      <c r="A2107" t="s">
        <v>36</v>
      </c>
      <c r="B2107" t="s">
        <v>351</v>
      </c>
      <c r="C2107">
        <v>1999</v>
      </c>
      <c r="D2107" t="s">
        <v>47</v>
      </c>
      <c r="E2107" t="s">
        <v>65</v>
      </c>
      <c r="F2107" t="s">
        <v>17</v>
      </c>
      <c r="G2107">
        <v>1.5</v>
      </c>
      <c r="H2107" t="s">
        <v>18</v>
      </c>
      <c r="I2107" t="s">
        <v>19</v>
      </c>
      <c r="J2107">
        <v>200000</v>
      </c>
      <c r="K2107" t="s">
        <v>42</v>
      </c>
      <c r="L2107">
        <v>11500</v>
      </c>
      <c r="M2107" t="b">
        <v>0</v>
      </c>
    </row>
    <row r="2108" spans="1:13" x14ac:dyDescent="0.35">
      <c r="A2108" t="s">
        <v>36</v>
      </c>
      <c r="B2108" t="s">
        <v>37</v>
      </c>
      <c r="C2108">
        <v>2017</v>
      </c>
      <c r="D2108" t="s">
        <v>15</v>
      </c>
      <c r="E2108" t="s">
        <v>94</v>
      </c>
      <c r="F2108" t="s">
        <v>26</v>
      </c>
      <c r="G2108">
        <v>5.3</v>
      </c>
      <c r="H2108" t="s">
        <v>18</v>
      </c>
      <c r="I2108" t="s">
        <v>19</v>
      </c>
      <c r="J2108">
        <v>39000</v>
      </c>
      <c r="K2108" t="s">
        <v>138</v>
      </c>
      <c r="L2108">
        <v>142000</v>
      </c>
      <c r="M2108" t="b">
        <v>0</v>
      </c>
    </row>
    <row r="2109" spans="1:13" x14ac:dyDescent="0.35">
      <c r="A2109" t="s">
        <v>34</v>
      </c>
      <c r="B2109" t="s">
        <v>35</v>
      </c>
      <c r="C2109">
        <v>1999</v>
      </c>
      <c r="D2109" t="s">
        <v>44</v>
      </c>
      <c r="E2109" t="s">
        <v>23</v>
      </c>
      <c r="F2109" t="s">
        <v>30</v>
      </c>
      <c r="G2109">
        <v>1.1000000000000001</v>
      </c>
      <c r="H2109" t="s">
        <v>18</v>
      </c>
      <c r="I2109" t="s">
        <v>68</v>
      </c>
      <c r="J2109">
        <v>300000</v>
      </c>
      <c r="K2109" t="s">
        <v>138</v>
      </c>
      <c r="L2109">
        <v>0</v>
      </c>
      <c r="M2109" t="b">
        <v>1</v>
      </c>
    </row>
    <row r="2110" spans="1:13" x14ac:dyDescent="0.35">
      <c r="A2110" t="s">
        <v>21</v>
      </c>
      <c r="B2110" t="s">
        <v>24</v>
      </c>
      <c r="C2110">
        <v>2019</v>
      </c>
      <c r="D2110" t="s">
        <v>15</v>
      </c>
      <c r="E2110" t="s">
        <v>23</v>
      </c>
      <c r="F2110" t="s">
        <v>30</v>
      </c>
      <c r="G2110">
        <v>1.5</v>
      </c>
      <c r="H2110" t="s">
        <v>18</v>
      </c>
      <c r="I2110" t="s">
        <v>19</v>
      </c>
      <c r="J2110">
        <v>43210</v>
      </c>
      <c r="K2110" t="s">
        <v>20</v>
      </c>
      <c r="L2110">
        <v>0</v>
      </c>
      <c r="M2110" t="b">
        <v>1</v>
      </c>
    </row>
    <row r="2111" spans="1:13" x14ac:dyDescent="0.35">
      <c r="A2111" t="s">
        <v>27</v>
      </c>
      <c r="B2111" t="s">
        <v>160</v>
      </c>
      <c r="C2111">
        <v>2020</v>
      </c>
      <c r="D2111" t="s">
        <v>15</v>
      </c>
      <c r="E2111" t="s">
        <v>23</v>
      </c>
      <c r="F2111" t="s">
        <v>26</v>
      </c>
      <c r="G2111">
        <v>2.4</v>
      </c>
      <c r="H2111" t="s">
        <v>18</v>
      </c>
      <c r="I2111" t="s">
        <v>19</v>
      </c>
      <c r="J2111">
        <v>32000</v>
      </c>
      <c r="K2111" t="s">
        <v>20</v>
      </c>
      <c r="L2111">
        <v>0</v>
      </c>
      <c r="M2111" t="b">
        <v>1</v>
      </c>
    </row>
    <row r="2112" spans="1:13" x14ac:dyDescent="0.35">
      <c r="A2112" t="s">
        <v>34</v>
      </c>
      <c r="B2112" t="s">
        <v>163</v>
      </c>
      <c r="C2112">
        <v>1996</v>
      </c>
      <c r="D2112" t="s">
        <v>44</v>
      </c>
      <c r="E2112" t="s">
        <v>23</v>
      </c>
      <c r="F2112" t="s">
        <v>30</v>
      </c>
      <c r="G2112">
        <v>2.4</v>
      </c>
      <c r="H2112" t="s">
        <v>18</v>
      </c>
      <c r="I2112" t="s">
        <v>68</v>
      </c>
      <c r="J2112">
        <v>60000</v>
      </c>
      <c r="K2112" t="s">
        <v>54</v>
      </c>
      <c r="L2112">
        <v>0</v>
      </c>
      <c r="M2112" t="b">
        <v>1</v>
      </c>
    </row>
    <row r="2113" spans="1:13" x14ac:dyDescent="0.35">
      <c r="A2113" t="s">
        <v>34</v>
      </c>
      <c r="B2113" t="s">
        <v>66</v>
      </c>
      <c r="C2113">
        <v>2013</v>
      </c>
      <c r="D2113" t="s">
        <v>15</v>
      </c>
      <c r="E2113" t="s">
        <v>65</v>
      </c>
      <c r="F2113" t="s">
        <v>17</v>
      </c>
      <c r="G2113">
        <v>3.5</v>
      </c>
      <c r="H2113" t="s">
        <v>18</v>
      </c>
      <c r="I2113" t="s">
        <v>19</v>
      </c>
      <c r="J2113">
        <v>101000</v>
      </c>
      <c r="K2113" t="s">
        <v>42</v>
      </c>
      <c r="L2113">
        <v>70000</v>
      </c>
      <c r="M2113" t="b">
        <v>0</v>
      </c>
    </row>
    <row r="2114" spans="1:13" x14ac:dyDescent="0.35">
      <c r="A2114" t="s">
        <v>73</v>
      </c>
      <c r="B2114">
        <v>6</v>
      </c>
      <c r="C2114">
        <v>2019</v>
      </c>
      <c r="D2114" t="s">
        <v>15</v>
      </c>
      <c r="E2114" t="s">
        <v>102</v>
      </c>
      <c r="F2114" t="s">
        <v>26</v>
      </c>
      <c r="G2114">
        <v>2.5</v>
      </c>
      <c r="H2114" t="s">
        <v>18</v>
      </c>
      <c r="I2114" t="s">
        <v>19</v>
      </c>
      <c r="J2114">
        <v>71187</v>
      </c>
      <c r="K2114" t="s">
        <v>20</v>
      </c>
      <c r="L2114">
        <v>76500</v>
      </c>
      <c r="M2114" t="b">
        <v>0</v>
      </c>
    </row>
    <row r="2115" spans="1:13" x14ac:dyDescent="0.35">
      <c r="A2115" t="s">
        <v>31</v>
      </c>
      <c r="B2115" t="s">
        <v>32</v>
      </c>
      <c r="C2115">
        <v>2014</v>
      </c>
      <c r="D2115" t="s">
        <v>15</v>
      </c>
      <c r="E2115" t="s">
        <v>65</v>
      </c>
      <c r="F2115" t="s">
        <v>30</v>
      </c>
      <c r="G2115">
        <v>2.4</v>
      </c>
      <c r="H2115" t="s">
        <v>18</v>
      </c>
      <c r="I2115" t="s">
        <v>19</v>
      </c>
      <c r="J2115">
        <v>59200</v>
      </c>
      <c r="K2115" t="s">
        <v>20</v>
      </c>
      <c r="L2115">
        <v>76500</v>
      </c>
      <c r="M2115" t="b">
        <v>0</v>
      </c>
    </row>
    <row r="2116" spans="1:13" x14ac:dyDescent="0.35">
      <c r="A2116" t="s">
        <v>109</v>
      </c>
      <c r="B2116" t="s">
        <v>110</v>
      </c>
      <c r="C2116">
        <v>2016</v>
      </c>
      <c r="D2116" t="s">
        <v>15</v>
      </c>
      <c r="E2116" t="s">
        <v>65</v>
      </c>
      <c r="F2116" t="s">
        <v>30</v>
      </c>
      <c r="G2116">
        <v>3.6</v>
      </c>
      <c r="H2116" t="s">
        <v>18</v>
      </c>
      <c r="I2116" t="s">
        <v>19</v>
      </c>
      <c r="J2116">
        <v>165407</v>
      </c>
      <c r="K2116" t="s">
        <v>20</v>
      </c>
      <c r="L2116">
        <v>76500</v>
      </c>
      <c r="M2116" t="b">
        <v>0</v>
      </c>
    </row>
    <row r="2117" spans="1:13" x14ac:dyDescent="0.35">
      <c r="A2117" t="s">
        <v>76</v>
      </c>
      <c r="B2117" t="s">
        <v>77</v>
      </c>
      <c r="C2117">
        <v>2014</v>
      </c>
      <c r="D2117" t="s">
        <v>15</v>
      </c>
      <c r="E2117" t="s">
        <v>29</v>
      </c>
      <c r="F2117" t="s">
        <v>26</v>
      </c>
      <c r="G2117">
        <v>5.4</v>
      </c>
      <c r="H2117" t="s">
        <v>18</v>
      </c>
      <c r="I2117" t="s">
        <v>19</v>
      </c>
      <c r="J2117">
        <v>16682</v>
      </c>
      <c r="K2117" t="s">
        <v>20</v>
      </c>
      <c r="L2117">
        <v>76500</v>
      </c>
      <c r="M2117" t="b">
        <v>0</v>
      </c>
    </row>
    <row r="2118" spans="1:13" x14ac:dyDescent="0.35">
      <c r="A2118" t="s">
        <v>27</v>
      </c>
      <c r="B2118" t="s">
        <v>84</v>
      </c>
      <c r="C2118">
        <v>2015</v>
      </c>
      <c r="D2118" t="s">
        <v>15</v>
      </c>
      <c r="E2118" t="s">
        <v>29</v>
      </c>
      <c r="F2118" t="s">
        <v>26</v>
      </c>
      <c r="G2118">
        <v>2</v>
      </c>
      <c r="H2118" t="s">
        <v>18</v>
      </c>
      <c r="I2118" t="s">
        <v>19</v>
      </c>
      <c r="J2118">
        <v>69000</v>
      </c>
      <c r="K2118" t="s">
        <v>42</v>
      </c>
      <c r="L2118">
        <v>45000</v>
      </c>
      <c r="M2118" t="b">
        <v>0</v>
      </c>
    </row>
    <row r="2119" spans="1:13" x14ac:dyDescent="0.35">
      <c r="A2119" t="s">
        <v>21</v>
      </c>
      <c r="B2119" t="s">
        <v>130</v>
      </c>
      <c r="C2119">
        <v>2011</v>
      </c>
      <c r="D2119" t="s">
        <v>15</v>
      </c>
      <c r="E2119" t="s">
        <v>16</v>
      </c>
      <c r="F2119" t="s">
        <v>30</v>
      </c>
      <c r="G2119">
        <v>3.5</v>
      </c>
      <c r="H2119" t="s">
        <v>18</v>
      </c>
      <c r="I2119" t="s">
        <v>19</v>
      </c>
      <c r="J2119">
        <v>355000</v>
      </c>
      <c r="K2119" t="s">
        <v>42</v>
      </c>
      <c r="L2119">
        <v>20000</v>
      </c>
      <c r="M2119" t="b">
        <v>0</v>
      </c>
    </row>
    <row r="2120" spans="1:13" x14ac:dyDescent="0.35">
      <c r="A2120" t="s">
        <v>76</v>
      </c>
      <c r="B2120" t="s">
        <v>235</v>
      </c>
      <c r="C2120">
        <v>2015</v>
      </c>
      <c r="D2120" t="s">
        <v>15</v>
      </c>
      <c r="E2120" t="s">
        <v>94</v>
      </c>
      <c r="F2120" t="s">
        <v>17</v>
      </c>
      <c r="G2120">
        <v>2.5</v>
      </c>
      <c r="H2120" t="s">
        <v>18</v>
      </c>
      <c r="I2120" t="s">
        <v>19</v>
      </c>
      <c r="J2120">
        <v>200000</v>
      </c>
      <c r="K2120" t="s">
        <v>20</v>
      </c>
      <c r="L2120">
        <v>49000</v>
      </c>
      <c r="M2120" t="b">
        <v>0</v>
      </c>
    </row>
    <row r="2121" spans="1:13" x14ac:dyDescent="0.35">
      <c r="A2121" t="s">
        <v>48</v>
      </c>
      <c r="B2121" t="s">
        <v>149</v>
      </c>
      <c r="C2121">
        <v>2015</v>
      </c>
      <c r="D2121" t="s">
        <v>15</v>
      </c>
      <c r="E2121" t="s">
        <v>25</v>
      </c>
      <c r="F2121" t="s">
        <v>17</v>
      </c>
      <c r="G2121">
        <v>2</v>
      </c>
      <c r="H2121" t="s">
        <v>18</v>
      </c>
      <c r="I2121" t="s">
        <v>19</v>
      </c>
      <c r="J2121">
        <v>110000</v>
      </c>
      <c r="K2121" t="s">
        <v>20</v>
      </c>
      <c r="L2121">
        <v>0</v>
      </c>
      <c r="M2121" t="b">
        <v>1</v>
      </c>
    </row>
    <row r="2122" spans="1:13" x14ac:dyDescent="0.35">
      <c r="A2122" t="s">
        <v>39</v>
      </c>
      <c r="B2122" t="s">
        <v>143</v>
      </c>
      <c r="C2122">
        <v>2011</v>
      </c>
      <c r="D2122" t="s">
        <v>47</v>
      </c>
      <c r="E2122" t="s">
        <v>25</v>
      </c>
      <c r="F2122" t="s">
        <v>26</v>
      </c>
      <c r="G2122">
        <v>3.6</v>
      </c>
      <c r="H2122" t="s">
        <v>18</v>
      </c>
      <c r="I2122" t="s">
        <v>19</v>
      </c>
      <c r="J2122">
        <v>100000</v>
      </c>
      <c r="K2122" t="s">
        <v>195</v>
      </c>
      <c r="L2122">
        <v>20000</v>
      </c>
      <c r="M2122" t="b">
        <v>0</v>
      </c>
    </row>
    <row r="2123" spans="1:13" x14ac:dyDescent="0.35">
      <c r="A2123" t="s">
        <v>82</v>
      </c>
      <c r="B2123" t="s">
        <v>105</v>
      </c>
      <c r="C2123">
        <v>2015</v>
      </c>
      <c r="D2123" t="s">
        <v>15</v>
      </c>
      <c r="E2123" t="s">
        <v>23</v>
      </c>
      <c r="F2123" t="s">
        <v>17</v>
      </c>
      <c r="G2123">
        <v>2.4</v>
      </c>
      <c r="H2123" t="s">
        <v>18</v>
      </c>
      <c r="I2123" t="s">
        <v>19</v>
      </c>
      <c r="J2123">
        <v>129744</v>
      </c>
      <c r="K2123" t="s">
        <v>54</v>
      </c>
      <c r="L2123">
        <v>49500</v>
      </c>
      <c r="M2123" t="b">
        <v>0</v>
      </c>
    </row>
    <row r="2124" spans="1:13" x14ac:dyDescent="0.35">
      <c r="A2124" t="s">
        <v>34</v>
      </c>
      <c r="B2124" t="s">
        <v>41</v>
      </c>
      <c r="C2124">
        <v>2019</v>
      </c>
      <c r="D2124" t="s">
        <v>15</v>
      </c>
      <c r="E2124" t="s">
        <v>94</v>
      </c>
      <c r="F2124" t="s">
        <v>30</v>
      </c>
      <c r="G2124">
        <v>1.6</v>
      </c>
      <c r="H2124" t="s">
        <v>18</v>
      </c>
      <c r="I2124" t="s">
        <v>19</v>
      </c>
      <c r="J2124">
        <v>50000</v>
      </c>
      <c r="K2124" t="s">
        <v>45</v>
      </c>
      <c r="L2124">
        <v>40000</v>
      </c>
      <c r="M2124" t="b">
        <v>0</v>
      </c>
    </row>
    <row r="2125" spans="1:13" x14ac:dyDescent="0.35">
      <c r="A2125" t="s">
        <v>60</v>
      </c>
      <c r="B2125" t="s">
        <v>309</v>
      </c>
      <c r="C2125">
        <v>2018</v>
      </c>
      <c r="D2125" t="s">
        <v>15</v>
      </c>
      <c r="E2125" t="s">
        <v>16</v>
      </c>
      <c r="F2125" t="s">
        <v>30</v>
      </c>
      <c r="G2125">
        <v>3.5</v>
      </c>
      <c r="H2125" t="s">
        <v>18</v>
      </c>
      <c r="I2125" t="s">
        <v>19</v>
      </c>
      <c r="J2125">
        <v>131000</v>
      </c>
      <c r="K2125" t="s">
        <v>20</v>
      </c>
      <c r="L2125">
        <v>166000</v>
      </c>
      <c r="M2125" t="b">
        <v>0</v>
      </c>
    </row>
    <row r="2126" spans="1:13" x14ac:dyDescent="0.35">
      <c r="A2126" t="s">
        <v>76</v>
      </c>
      <c r="B2126" t="s">
        <v>112</v>
      </c>
      <c r="C2126">
        <v>2016</v>
      </c>
      <c r="D2126" t="s">
        <v>47</v>
      </c>
      <c r="E2126" t="s">
        <v>29</v>
      </c>
      <c r="F2126" t="s">
        <v>17</v>
      </c>
      <c r="G2126">
        <v>3.5</v>
      </c>
      <c r="H2126" t="s">
        <v>18</v>
      </c>
      <c r="I2126" t="s">
        <v>19</v>
      </c>
      <c r="J2126">
        <v>115000</v>
      </c>
      <c r="K2126" t="s">
        <v>45</v>
      </c>
      <c r="L2126">
        <v>71000</v>
      </c>
      <c r="M2126" t="b">
        <v>0</v>
      </c>
    </row>
    <row r="2127" spans="1:13" x14ac:dyDescent="0.35">
      <c r="A2127" t="s">
        <v>27</v>
      </c>
      <c r="B2127" t="s">
        <v>28</v>
      </c>
      <c r="C2127">
        <v>2015</v>
      </c>
      <c r="D2127" t="s">
        <v>15</v>
      </c>
      <c r="E2127" t="s">
        <v>29</v>
      </c>
      <c r="F2127" t="s">
        <v>17</v>
      </c>
      <c r="G2127">
        <v>2</v>
      </c>
      <c r="H2127" t="s">
        <v>18</v>
      </c>
      <c r="I2127" t="s">
        <v>19</v>
      </c>
      <c r="J2127">
        <v>169</v>
      </c>
      <c r="K2127" t="s">
        <v>111</v>
      </c>
      <c r="L2127">
        <v>30000</v>
      </c>
      <c r="M2127" t="b">
        <v>0</v>
      </c>
    </row>
    <row r="2128" spans="1:13" x14ac:dyDescent="0.35">
      <c r="A2128" t="s">
        <v>27</v>
      </c>
      <c r="B2128" t="s">
        <v>28</v>
      </c>
      <c r="C2128">
        <v>2020</v>
      </c>
      <c r="D2128" t="s">
        <v>15</v>
      </c>
      <c r="E2128" t="s">
        <v>25</v>
      </c>
      <c r="F2128" t="s">
        <v>30</v>
      </c>
      <c r="G2128">
        <v>2</v>
      </c>
      <c r="H2128" t="s">
        <v>18</v>
      </c>
      <c r="I2128" t="s">
        <v>19</v>
      </c>
      <c r="J2128">
        <v>27000</v>
      </c>
      <c r="K2128" t="s">
        <v>170</v>
      </c>
      <c r="L2128">
        <v>1010</v>
      </c>
      <c r="M2128" t="b">
        <v>0</v>
      </c>
    </row>
    <row r="2129" spans="1:13" x14ac:dyDescent="0.35">
      <c r="A2129" t="s">
        <v>21</v>
      </c>
      <c r="B2129" t="s">
        <v>315</v>
      </c>
      <c r="C2129">
        <v>2010</v>
      </c>
      <c r="D2129" t="s">
        <v>47</v>
      </c>
      <c r="E2129" t="s">
        <v>16</v>
      </c>
      <c r="F2129" t="s">
        <v>17</v>
      </c>
      <c r="G2129">
        <v>5.6</v>
      </c>
      <c r="H2129" t="s">
        <v>18</v>
      </c>
      <c r="I2129" t="s">
        <v>19</v>
      </c>
      <c r="J2129">
        <v>300000</v>
      </c>
      <c r="K2129" t="s">
        <v>20</v>
      </c>
      <c r="L2129">
        <v>0</v>
      </c>
      <c r="M2129" t="b">
        <v>1</v>
      </c>
    </row>
    <row r="2130" spans="1:13" x14ac:dyDescent="0.35">
      <c r="A2130" t="s">
        <v>21</v>
      </c>
      <c r="B2130" t="s">
        <v>120</v>
      </c>
      <c r="C2130">
        <v>1993</v>
      </c>
      <c r="D2130" t="s">
        <v>15</v>
      </c>
      <c r="E2130" t="s">
        <v>23</v>
      </c>
      <c r="F2130" t="s">
        <v>17</v>
      </c>
      <c r="G2130">
        <v>2.5</v>
      </c>
      <c r="H2130" t="s">
        <v>18</v>
      </c>
      <c r="I2130" t="s">
        <v>68</v>
      </c>
      <c r="J2130">
        <v>600000</v>
      </c>
      <c r="K2130" t="s">
        <v>20</v>
      </c>
      <c r="L2130">
        <v>0</v>
      </c>
      <c r="M2130" t="b">
        <v>1</v>
      </c>
    </row>
    <row r="2131" spans="1:13" x14ac:dyDescent="0.35">
      <c r="A2131" t="s">
        <v>85</v>
      </c>
      <c r="B2131" t="s">
        <v>87</v>
      </c>
      <c r="C2131">
        <v>2019</v>
      </c>
      <c r="D2131" t="s">
        <v>15</v>
      </c>
      <c r="E2131" t="s">
        <v>25</v>
      </c>
      <c r="F2131" t="s">
        <v>30</v>
      </c>
      <c r="G2131">
        <v>3.8</v>
      </c>
      <c r="H2131" t="s">
        <v>18</v>
      </c>
      <c r="I2131" t="s">
        <v>19</v>
      </c>
      <c r="J2131">
        <v>35000</v>
      </c>
      <c r="K2131" t="s">
        <v>20</v>
      </c>
      <c r="L2131">
        <v>220000</v>
      </c>
      <c r="M2131" t="b">
        <v>0</v>
      </c>
    </row>
    <row r="2132" spans="1:13" x14ac:dyDescent="0.35">
      <c r="A2132" t="s">
        <v>48</v>
      </c>
      <c r="B2132" t="s">
        <v>149</v>
      </c>
      <c r="C2132">
        <v>2019</v>
      </c>
      <c r="D2132" t="s">
        <v>44</v>
      </c>
      <c r="E2132" t="s">
        <v>25</v>
      </c>
      <c r="F2132" t="s">
        <v>30</v>
      </c>
      <c r="G2132">
        <v>3</v>
      </c>
      <c r="H2132" t="s">
        <v>18</v>
      </c>
      <c r="I2132" t="s">
        <v>19</v>
      </c>
      <c r="J2132">
        <v>5000</v>
      </c>
      <c r="K2132" t="s">
        <v>20</v>
      </c>
      <c r="L2132">
        <v>187000</v>
      </c>
      <c r="M2132" t="b">
        <v>0</v>
      </c>
    </row>
    <row r="2133" spans="1:13" x14ac:dyDescent="0.35">
      <c r="A2133" t="s">
        <v>60</v>
      </c>
      <c r="B2133" t="s">
        <v>90</v>
      </c>
      <c r="C2133">
        <v>2020</v>
      </c>
      <c r="D2133" t="s">
        <v>44</v>
      </c>
      <c r="E2133" t="s">
        <v>29</v>
      </c>
      <c r="F2133" t="s">
        <v>17</v>
      </c>
      <c r="G2133">
        <v>5.7</v>
      </c>
      <c r="H2133" t="s">
        <v>18</v>
      </c>
      <c r="I2133" t="s">
        <v>19</v>
      </c>
      <c r="J2133">
        <v>12000</v>
      </c>
      <c r="K2133" t="s">
        <v>20</v>
      </c>
      <c r="L2133">
        <v>430000</v>
      </c>
      <c r="M2133" t="b">
        <v>0</v>
      </c>
    </row>
    <row r="2134" spans="1:13" x14ac:dyDescent="0.35">
      <c r="A2134" t="s">
        <v>31</v>
      </c>
      <c r="B2134" t="s">
        <v>32</v>
      </c>
      <c r="C2134">
        <v>2008</v>
      </c>
      <c r="D2134" t="s">
        <v>15</v>
      </c>
      <c r="E2134" t="s">
        <v>78</v>
      </c>
      <c r="F2134" t="s">
        <v>26</v>
      </c>
      <c r="G2134">
        <v>2.4</v>
      </c>
      <c r="H2134" t="s">
        <v>18</v>
      </c>
      <c r="I2134" t="s">
        <v>19</v>
      </c>
      <c r="J2134">
        <v>197000</v>
      </c>
      <c r="K2134" t="s">
        <v>170</v>
      </c>
      <c r="L2134">
        <v>20000</v>
      </c>
      <c r="M2134" t="b">
        <v>0</v>
      </c>
    </row>
    <row r="2135" spans="1:13" x14ac:dyDescent="0.35">
      <c r="A2135" t="s">
        <v>36</v>
      </c>
      <c r="B2135" t="s">
        <v>115</v>
      </c>
      <c r="C2135">
        <v>2004</v>
      </c>
      <c r="D2135" t="s">
        <v>47</v>
      </c>
      <c r="E2135" t="s">
        <v>196</v>
      </c>
      <c r="F2135" t="s">
        <v>26</v>
      </c>
      <c r="G2135">
        <v>1.1000000000000001</v>
      </c>
      <c r="H2135" t="s">
        <v>18</v>
      </c>
      <c r="I2135" t="s">
        <v>19</v>
      </c>
      <c r="J2135">
        <v>212</v>
      </c>
      <c r="K2135" t="s">
        <v>20</v>
      </c>
      <c r="L2135">
        <v>14000</v>
      </c>
      <c r="M2135" t="b">
        <v>0</v>
      </c>
    </row>
    <row r="2136" spans="1:13" x14ac:dyDescent="0.35">
      <c r="A2136" t="s">
        <v>48</v>
      </c>
      <c r="B2136" t="s">
        <v>106</v>
      </c>
      <c r="C2136">
        <v>2006</v>
      </c>
      <c r="D2136" t="s">
        <v>15</v>
      </c>
      <c r="E2136" t="s">
        <v>16</v>
      </c>
      <c r="F2136" t="s">
        <v>17</v>
      </c>
      <c r="G2136">
        <v>3</v>
      </c>
      <c r="H2136" t="s">
        <v>18</v>
      </c>
      <c r="I2136" t="s">
        <v>19</v>
      </c>
      <c r="J2136">
        <v>228000</v>
      </c>
      <c r="K2136" t="s">
        <v>138</v>
      </c>
      <c r="L2136">
        <v>45000</v>
      </c>
      <c r="M2136" t="b">
        <v>0</v>
      </c>
    </row>
    <row r="2137" spans="1:13" x14ac:dyDescent="0.35">
      <c r="A2137" t="s">
        <v>180</v>
      </c>
      <c r="B2137" t="s">
        <v>333</v>
      </c>
      <c r="C2137">
        <v>2018</v>
      </c>
      <c r="D2137" t="s">
        <v>15</v>
      </c>
      <c r="E2137" t="s">
        <v>75</v>
      </c>
      <c r="F2137" t="s">
        <v>30</v>
      </c>
      <c r="G2137">
        <v>2</v>
      </c>
      <c r="H2137" t="s">
        <v>18</v>
      </c>
      <c r="I2137" t="s">
        <v>19</v>
      </c>
      <c r="J2137">
        <v>36000</v>
      </c>
      <c r="K2137" t="s">
        <v>42</v>
      </c>
      <c r="L2137">
        <v>210000</v>
      </c>
      <c r="M2137" t="b">
        <v>0</v>
      </c>
    </row>
    <row r="2138" spans="1:13" x14ac:dyDescent="0.35">
      <c r="A2138" t="s">
        <v>34</v>
      </c>
      <c r="B2138" t="s">
        <v>43</v>
      </c>
      <c r="C2138">
        <v>2015</v>
      </c>
      <c r="D2138" t="s">
        <v>15</v>
      </c>
      <c r="E2138" t="s">
        <v>16</v>
      </c>
      <c r="F2138" t="s">
        <v>17</v>
      </c>
      <c r="G2138">
        <v>2.5</v>
      </c>
      <c r="H2138" t="s">
        <v>18</v>
      </c>
      <c r="I2138" t="s">
        <v>19</v>
      </c>
      <c r="J2138">
        <v>297</v>
      </c>
      <c r="K2138" t="s">
        <v>45</v>
      </c>
      <c r="L2138">
        <v>0</v>
      </c>
      <c r="M2138" t="b">
        <v>1</v>
      </c>
    </row>
    <row r="2139" spans="1:13" x14ac:dyDescent="0.35">
      <c r="A2139" t="s">
        <v>39</v>
      </c>
      <c r="B2139" t="s">
        <v>205</v>
      </c>
      <c r="C2139">
        <v>2018</v>
      </c>
      <c r="D2139" t="s">
        <v>15</v>
      </c>
      <c r="E2139" t="s">
        <v>25</v>
      </c>
      <c r="F2139" t="s">
        <v>26</v>
      </c>
      <c r="G2139">
        <v>5.3</v>
      </c>
      <c r="H2139" t="s">
        <v>18</v>
      </c>
      <c r="I2139" t="s">
        <v>19</v>
      </c>
      <c r="J2139">
        <v>88000</v>
      </c>
      <c r="K2139" t="s">
        <v>45</v>
      </c>
      <c r="L2139">
        <v>85000</v>
      </c>
      <c r="M2139" t="b">
        <v>0</v>
      </c>
    </row>
    <row r="2140" spans="1:13" x14ac:dyDescent="0.35">
      <c r="A2140" t="s">
        <v>48</v>
      </c>
      <c r="B2140" t="s">
        <v>149</v>
      </c>
      <c r="C2140">
        <v>2017</v>
      </c>
      <c r="D2140" t="s">
        <v>15</v>
      </c>
      <c r="E2140" t="s">
        <v>29</v>
      </c>
      <c r="F2140" t="s">
        <v>17</v>
      </c>
      <c r="G2140">
        <v>4</v>
      </c>
      <c r="H2140" t="s">
        <v>18</v>
      </c>
      <c r="I2140" t="s">
        <v>19</v>
      </c>
      <c r="J2140">
        <v>80000</v>
      </c>
      <c r="K2140" t="s">
        <v>45</v>
      </c>
      <c r="L2140">
        <v>270000</v>
      </c>
      <c r="M2140" t="b">
        <v>0</v>
      </c>
    </row>
    <row r="2141" spans="1:13" x14ac:dyDescent="0.35">
      <c r="A2141" t="s">
        <v>48</v>
      </c>
      <c r="B2141" t="s">
        <v>252</v>
      </c>
      <c r="C2141">
        <v>2011</v>
      </c>
      <c r="D2141" t="s">
        <v>15</v>
      </c>
      <c r="E2141" t="s">
        <v>33</v>
      </c>
      <c r="F2141" t="s">
        <v>17</v>
      </c>
      <c r="G2141">
        <v>4</v>
      </c>
      <c r="H2141" t="s">
        <v>18</v>
      </c>
      <c r="I2141" t="s">
        <v>19</v>
      </c>
      <c r="J2141">
        <v>60000</v>
      </c>
      <c r="K2141" t="s">
        <v>45</v>
      </c>
      <c r="L2141">
        <v>170000</v>
      </c>
      <c r="M2141" t="b">
        <v>0</v>
      </c>
    </row>
    <row r="2142" spans="1:13" x14ac:dyDescent="0.35">
      <c r="A2142" t="s">
        <v>76</v>
      </c>
      <c r="B2142" t="s">
        <v>112</v>
      </c>
      <c r="C2142">
        <v>2017</v>
      </c>
      <c r="D2142" t="s">
        <v>15</v>
      </c>
      <c r="E2142" t="s">
        <v>102</v>
      </c>
      <c r="F2142" t="s">
        <v>26</v>
      </c>
      <c r="G2142">
        <v>3.5</v>
      </c>
      <c r="H2142" t="s">
        <v>18</v>
      </c>
      <c r="I2142" t="s">
        <v>19</v>
      </c>
      <c r="J2142">
        <v>128439</v>
      </c>
      <c r="K2142" t="s">
        <v>20</v>
      </c>
      <c r="L2142">
        <v>76500</v>
      </c>
      <c r="M2142" t="b">
        <v>0</v>
      </c>
    </row>
    <row r="2143" spans="1:13" x14ac:dyDescent="0.35">
      <c r="A2143" t="s">
        <v>109</v>
      </c>
      <c r="B2143" t="s">
        <v>227</v>
      </c>
      <c r="C2143">
        <v>2017</v>
      </c>
      <c r="D2143" t="s">
        <v>15</v>
      </c>
      <c r="E2143" t="s">
        <v>23</v>
      </c>
      <c r="F2143" t="s">
        <v>26</v>
      </c>
      <c r="G2143">
        <v>3.6</v>
      </c>
      <c r="H2143" t="s">
        <v>18</v>
      </c>
      <c r="I2143" t="s">
        <v>19</v>
      </c>
      <c r="J2143">
        <v>102608</v>
      </c>
      <c r="K2143" t="s">
        <v>20</v>
      </c>
      <c r="L2143">
        <v>76500</v>
      </c>
      <c r="M2143" t="b">
        <v>0</v>
      </c>
    </row>
    <row r="2144" spans="1:13" x14ac:dyDescent="0.35">
      <c r="A2144" t="s">
        <v>34</v>
      </c>
      <c r="B2144" t="s">
        <v>145</v>
      </c>
      <c r="C2144">
        <v>2017</v>
      </c>
      <c r="D2144" t="s">
        <v>15</v>
      </c>
      <c r="E2144" t="s">
        <v>23</v>
      </c>
      <c r="F2144" t="s">
        <v>17</v>
      </c>
      <c r="G2144">
        <v>2.7</v>
      </c>
      <c r="H2144" t="s">
        <v>18</v>
      </c>
      <c r="I2144" t="s">
        <v>19</v>
      </c>
      <c r="J2144">
        <v>175559</v>
      </c>
      <c r="K2144" t="s">
        <v>20</v>
      </c>
      <c r="L2144">
        <v>76500</v>
      </c>
      <c r="M2144" t="b">
        <v>0</v>
      </c>
    </row>
    <row r="2145" spans="1:13" x14ac:dyDescent="0.35">
      <c r="A2145" t="s">
        <v>27</v>
      </c>
      <c r="B2145" t="s">
        <v>93</v>
      </c>
      <c r="C2145">
        <v>2019</v>
      </c>
      <c r="D2145" t="s">
        <v>15</v>
      </c>
      <c r="E2145" t="s">
        <v>23</v>
      </c>
      <c r="F2145" t="s">
        <v>26</v>
      </c>
      <c r="G2145">
        <v>3</v>
      </c>
      <c r="H2145" t="s">
        <v>18</v>
      </c>
      <c r="I2145" t="s">
        <v>19</v>
      </c>
      <c r="J2145">
        <v>61294</v>
      </c>
      <c r="K2145" t="s">
        <v>20</v>
      </c>
      <c r="L2145">
        <v>76500</v>
      </c>
      <c r="M2145" t="b">
        <v>0</v>
      </c>
    </row>
    <row r="2146" spans="1:13" x14ac:dyDescent="0.35">
      <c r="A2146" t="s">
        <v>48</v>
      </c>
      <c r="B2146" t="s">
        <v>214</v>
      </c>
      <c r="C2146">
        <v>2017</v>
      </c>
      <c r="D2146" t="s">
        <v>15</v>
      </c>
      <c r="E2146" t="s">
        <v>23</v>
      </c>
      <c r="F2146" t="s">
        <v>17</v>
      </c>
      <c r="G2146">
        <v>4</v>
      </c>
      <c r="H2146" t="s">
        <v>18</v>
      </c>
      <c r="I2146" t="s">
        <v>19</v>
      </c>
      <c r="J2146">
        <v>113000</v>
      </c>
      <c r="K2146" t="s">
        <v>45</v>
      </c>
      <c r="L2146">
        <v>330000</v>
      </c>
      <c r="M2146" t="b">
        <v>0</v>
      </c>
    </row>
    <row r="2147" spans="1:13" x14ac:dyDescent="0.35">
      <c r="A2147" t="s">
        <v>27</v>
      </c>
      <c r="B2147" t="s">
        <v>89</v>
      </c>
      <c r="C2147">
        <v>2015</v>
      </c>
      <c r="D2147" t="s">
        <v>15</v>
      </c>
      <c r="E2147" t="s">
        <v>25</v>
      </c>
      <c r="F2147" t="s">
        <v>17</v>
      </c>
      <c r="G2147">
        <v>2</v>
      </c>
      <c r="H2147" t="s">
        <v>18</v>
      </c>
      <c r="I2147" t="s">
        <v>19</v>
      </c>
      <c r="J2147">
        <v>300000</v>
      </c>
      <c r="K2147" t="s">
        <v>20</v>
      </c>
      <c r="L2147">
        <v>0</v>
      </c>
      <c r="M2147" t="b">
        <v>1</v>
      </c>
    </row>
    <row r="2148" spans="1:13" x14ac:dyDescent="0.35">
      <c r="A2148" t="s">
        <v>76</v>
      </c>
      <c r="B2148" t="s">
        <v>77</v>
      </c>
      <c r="C2148">
        <v>2014</v>
      </c>
      <c r="D2148" t="s">
        <v>15</v>
      </c>
      <c r="E2148" t="s">
        <v>23</v>
      </c>
      <c r="F2148" t="s">
        <v>30</v>
      </c>
      <c r="G2148">
        <v>5.4</v>
      </c>
      <c r="H2148" t="s">
        <v>18</v>
      </c>
      <c r="I2148" t="s">
        <v>19</v>
      </c>
      <c r="J2148">
        <v>200</v>
      </c>
      <c r="K2148" t="s">
        <v>20</v>
      </c>
      <c r="L2148">
        <v>0</v>
      </c>
      <c r="M2148" t="b">
        <v>1</v>
      </c>
    </row>
    <row r="2149" spans="1:13" x14ac:dyDescent="0.35">
      <c r="A2149" t="s">
        <v>103</v>
      </c>
      <c r="B2149" t="s">
        <v>206</v>
      </c>
      <c r="C2149">
        <v>2010</v>
      </c>
      <c r="D2149" t="s">
        <v>15</v>
      </c>
      <c r="E2149" t="s">
        <v>78</v>
      </c>
      <c r="F2149" t="s">
        <v>26</v>
      </c>
      <c r="G2149">
        <v>3.4</v>
      </c>
      <c r="H2149" t="s">
        <v>18</v>
      </c>
      <c r="I2149" t="s">
        <v>19</v>
      </c>
      <c r="J2149">
        <v>400</v>
      </c>
      <c r="K2149" t="s">
        <v>20</v>
      </c>
      <c r="L2149">
        <v>15000</v>
      </c>
      <c r="M2149" t="b">
        <v>0</v>
      </c>
    </row>
    <row r="2150" spans="1:13" x14ac:dyDescent="0.35">
      <c r="A2150" t="s">
        <v>60</v>
      </c>
      <c r="B2150" t="s">
        <v>241</v>
      </c>
      <c r="C2150">
        <v>2008</v>
      </c>
      <c r="D2150" t="s">
        <v>15</v>
      </c>
      <c r="E2150" t="s">
        <v>33</v>
      </c>
      <c r="F2150" t="s">
        <v>17</v>
      </c>
      <c r="G2150">
        <v>4.5999999999999996</v>
      </c>
      <c r="H2150" t="s">
        <v>18</v>
      </c>
      <c r="I2150" t="s">
        <v>19</v>
      </c>
      <c r="J2150">
        <v>299000</v>
      </c>
      <c r="K2150" t="s">
        <v>45</v>
      </c>
      <c r="L2150">
        <v>38000</v>
      </c>
      <c r="M2150" t="b">
        <v>0</v>
      </c>
    </row>
    <row r="2151" spans="1:13" x14ac:dyDescent="0.35">
      <c r="A2151" t="s">
        <v>27</v>
      </c>
      <c r="B2151" t="s">
        <v>91</v>
      </c>
      <c r="C2151">
        <v>2014</v>
      </c>
      <c r="D2151" t="s">
        <v>15</v>
      </c>
      <c r="E2151" t="s">
        <v>75</v>
      </c>
      <c r="F2151" t="s">
        <v>30</v>
      </c>
      <c r="G2151">
        <v>3.3</v>
      </c>
      <c r="H2151" t="s">
        <v>18</v>
      </c>
      <c r="I2151" t="s">
        <v>19</v>
      </c>
      <c r="J2151">
        <v>215000</v>
      </c>
      <c r="K2151" t="s">
        <v>42</v>
      </c>
      <c r="L2151">
        <v>41000</v>
      </c>
      <c r="M2151" t="b">
        <v>0</v>
      </c>
    </row>
    <row r="2152" spans="1:13" x14ac:dyDescent="0.35">
      <c r="A2152" t="s">
        <v>34</v>
      </c>
      <c r="B2152" t="s">
        <v>35</v>
      </c>
      <c r="C2152">
        <v>2008</v>
      </c>
      <c r="D2152" t="s">
        <v>15</v>
      </c>
      <c r="E2152" t="s">
        <v>23</v>
      </c>
      <c r="F2152" t="s">
        <v>17</v>
      </c>
      <c r="G2152">
        <v>5.7</v>
      </c>
      <c r="H2152" t="s">
        <v>18</v>
      </c>
      <c r="I2152" t="s">
        <v>19</v>
      </c>
      <c r="J2152">
        <v>476000</v>
      </c>
      <c r="K2152" t="s">
        <v>45</v>
      </c>
      <c r="L2152">
        <v>68000</v>
      </c>
      <c r="M2152" t="b">
        <v>0</v>
      </c>
    </row>
    <row r="2153" spans="1:13" x14ac:dyDescent="0.35">
      <c r="A2153" t="s">
        <v>34</v>
      </c>
      <c r="B2153" t="s">
        <v>43</v>
      </c>
      <c r="C2153">
        <v>2017</v>
      </c>
      <c r="D2153" t="s">
        <v>15</v>
      </c>
      <c r="E2153" t="s">
        <v>78</v>
      </c>
      <c r="F2153" t="s">
        <v>26</v>
      </c>
      <c r="G2153">
        <v>2.5</v>
      </c>
      <c r="H2153" t="s">
        <v>18</v>
      </c>
      <c r="I2153" t="s">
        <v>19</v>
      </c>
      <c r="J2153">
        <v>362000</v>
      </c>
      <c r="K2153" t="s">
        <v>45</v>
      </c>
      <c r="L2153">
        <v>38000</v>
      </c>
      <c r="M2153" t="b">
        <v>0</v>
      </c>
    </row>
    <row r="2154" spans="1:13" x14ac:dyDescent="0.35">
      <c r="A2154" t="s">
        <v>34</v>
      </c>
      <c r="B2154" t="s">
        <v>35</v>
      </c>
      <c r="C2154">
        <v>2015</v>
      </c>
      <c r="D2154" t="s">
        <v>15</v>
      </c>
      <c r="E2154" t="s">
        <v>29</v>
      </c>
      <c r="F2154" t="s">
        <v>17</v>
      </c>
      <c r="G2154">
        <v>5.7</v>
      </c>
      <c r="H2154" t="s">
        <v>18</v>
      </c>
      <c r="I2154" t="s">
        <v>19</v>
      </c>
      <c r="J2154">
        <v>240000</v>
      </c>
      <c r="K2154" t="s">
        <v>20</v>
      </c>
      <c r="L2154">
        <v>158000</v>
      </c>
      <c r="M2154" t="b">
        <v>0</v>
      </c>
    </row>
    <row r="2155" spans="1:13" x14ac:dyDescent="0.35">
      <c r="A2155" t="s">
        <v>76</v>
      </c>
      <c r="B2155" t="s">
        <v>112</v>
      </c>
      <c r="C2155">
        <v>2013</v>
      </c>
      <c r="D2155" t="s">
        <v>15</v>
      </c>
      <c r="E2155" t="s">
        <v>23</v>
      </c>
      <c r="F2155" t="s">
        <v>30</v>
      </c>
      <c r="G2155">
        <v>3.5</v>
      </c>
      <c r="H2155" t="s">
        <v>18</v>
      </c>
      <c r="I2155" t="s">
        <v>19</v>
      </c>
      <c r="J2155">
        <v>280000</v>
      </c>
      <c r="K2155" t="s">
        <v>20</v>
      </c>
      <c r="L2155">
        <v>46000</v>
      </c>
      <c r="M2155" t="b">
        <v>0</v>
      </c>
    </row>
    <row r="2156" spans="1:13" x14ac:dyDescent="0.35">
      <c r="A2156" t="s">
        <v>21</v>
      </c>
      <c r="B2156" t="s">
        <v>130</v>
      </c>
      <c r="C2156">
        <v>2018</v>
      </c>
      <c r="D2156" t="s">
        <v>15</v>
      </c>
      <c r="E2156" t="s">
        <v>23</v>
      </c>
      <c r="F2156" t="s">
        <v>17</v>
      </c>
      <c r="G2156">
        <v>3.5</v>
      </c>
      <c r="H2156" t="s">
        <v>18</v>
      </c>
      <c r="I2156" t="s">
        <v>19</v>
      </c>
      <c r="J2156">
        <v>48000</v>
      </c>
      <c r="K2156" t="s">
        <v>45</v>
      </c>
      <c r="L2156">
        <v>85000</v>
      </c>
      <c r="M2156" t="b">
        <v>0</v>
      </c>
    </row>
    <row r="2157" spans="1:13" x14ac:dyDescent="0.35">
      <c r="A2157" t="s">
        <v>27</v>
      </c>
      <c r="B2157" t="s">
        <v>88</v>
      </c>
      <c r="C2157">
        <v>2017</v>
      </c>
      <c r="D2157" t="s">
        <v>15</v>
      </c>
      <c r="E2157" t="s">
        <v>25</v>
      </c>
      <c r="F2157" t="s">
        <v>26</v>
      </c>
      <c r="G2157">
        <v>1.4</v>
      </c>
      <c r="H2157" t="s">
        <v>18</v>
      </c>
      <c r="I2157" t="s">
        <v>19</v>
      </c>
      <c r="J2157">
        <v>168000</v>
      </c>
      <c r="K2157" t="s">
        <v>45</v>
      </c>
      <c r="L2157">
        <v>26000</v>
      </c>
      <c r="M2157" t="b">
        <v>0</v>
      </c>
    </row>
    <row r="2158" spans="1:13" x14ac:dyDescent="0.35">
      <c r="A2158" t="s">
        <v>73</v>
      </c>
      <c r="B2158">
        <v>6</v>
      </c>
      <c r="C2158">
        <v>2017</v>
      </c>
      <c r="D2158" t="s">
        <v>15</v>
      </c>
      <c r="E2158" t="s">
        <v>25</v>
      </c>
      <c r="F2158" t="s">
        <v>26</v>
      </c>
      <c r="G2158">
        <v>2.5</v>
      </c>
      <c r="H2158" t="s">
        <v>18</v>
      </c>
      <c r="I2158" t="s">
        <v>19</v>
      </c>
      <c r="J2158">
        <v>175000</v>
      </c>
      <c r="K2158" t="s">
        <v>45</v>
      </c>
      <c r="L2158">
        <v>50000</v>
      </c>
      <c r="M2158" t="b">
        <v>0</v>
      </c>
    </row>
    <row r="2159" spans="1:13" x14ac:dyDescent="0.35">
      <c r="A2159" t="s">
        <v>103</v>
      </c>
      <c r="B2159" t="s">
        <v>212</v>
      </c>
      <c r="C2159">
        <v>2018</v>
      </c>
      <c r="D2159" t="s">
        <v>15</v>
      </c>
      <c r="E2159" t="s">
        <v>23</v>
      </c>
      <c r="F2159" t="s">
        <v>17</v>
      </c>
      <c r="G2159">
        <v>3</v>
      </c>
      <c r="H2159" t="s">
        <v>18</v>
      </c>
      <c r="I2159" t="s">
        <v>19</v>
      </c>
      <c r="J2159">
        <v>70000</v>
      </c>
      <c r="K2159" t="s">
        <v>45</v>
      </c>
      <c r="L2159">
        <v>108000</v>
      </c>
      <c r="M2159" t="b">
        <v>0</v>
      </c>
    </row>
    <row r="2160" spans="1:13" x14ac:dyDescent="0.35">
      <c r="A2160" t="s">
        <v>34</v>
      </c>
      <c r="B2160" t="s">
        <v>123</v>
      </c>
      <c r="C2160">
        <v>2016</v>
      </c>
      <c r="D2160" t="s">
        <v>44</v>
      </c>
      <c r="E2160" t="s">
        <v>23</v>
      </c>
      <c r="F2160" t="s">
        <v>17</v>
      </c>
      <c r="G2160">
        <v>2.7</v>
      </c>
      <c r="H2160" t="s">
        <v>18</v>
      </c>
      <c r="I2160" t="s">
        <v>68</v>
      </c>
      <c r="J2160">
        <v>106000</v>
      </c>
      <c r="K2160" t="s">
        <v>211</v>
      </c>
      <c r="L2160">
        <v>73000</v>
      </c>
      <c r="M2160" t="b">
        <v>0</v>
      </c>
    </row>
    <row r="2161" spans="1:13" x14ac:dyDescent="0.35">
      <c r="A2161" t="s">
        <v>36</v>
      </c>
      <c r="B2161" t="s">
        <v>37</v>
      </c>
      <c r="C2161">
        <v>2015</v>
      </c>
      <c r="D2161" t="s">
        <v>15</v>
      </c>
      <c r="E2161" t="s">
        <v>23</v>
      </c>
      <c r="F2161" t="s">
        <v>17</v>
      </c>
      <c r="G2161">
        <v>6.2</v>
      </c>
      <c r="H2161" t="s">
        <v>18</v>
      </c>
      <c r="I2161" t="s">
        <v>19</v>
      </c>
      <c r="J2161">
        <v>48000</v>
      </c>
      <c r="K2161" t="s">
        <v>20</v>
      </c>
      <c r="L2161">
        <v>0</v>
      </c>
      <c r="M2161" t="b">
        <v>1</v>
      </c>
    </row>
    <row r="2162" spans="1:13" x14ac:dyDescent="0.35">
      <c r="A2162" t="s">
        <v>34</v>
      </c>
      <c r="B2162" t="s">
        <v>123</v>
      </c>
      <c r="C2162">
        <v>2011</v>
      </c>
      <c r="D2162" t="s">
        <v>15</v>
      </c>
      <c r="E2162" t="s">
        <v>23</v>
      </c>
      <c r="F2162" t="s">
        <v>26</v>
      </c>
      <c r="G2162">
        <v>1.4</v>
      </c>
      <c r="H2162" t="s">
        <v>18</v>
      </c>
      <c r="I2162" t="s">
        <v>68</v>
      </c>
      <c r="J2162">
        <v>300000</v>
      </c>
      <c r="K2162" t="s">
        <v>81</v>
      </c>
      <c r="L2162">
        <v>20000</v>
      </c>
      <c r="M2162" t="b">
        <v>0</v>
      </c>
    </row>
    <row r="2163" spans="1:13" x14ac:dyDescent="0.35">
      <c r="A2163" t="s">
        <v>27</v>
      </c>
      <c r="B2163" t="s">
        <v>84</v>
      </c>
      <c r="C2163">
        <v>2018</v>
      </c>
      <c r="D2163" t="s">
        <v>15</v>
      </c>
      <c r="E2163" t="s">
        <v>75</v>
      </c>
      <c r="F2163" t="s">
        <v>26</v>
      </c>
      <c r="G2163">
        <v>2</v>
      </c>
      <c r="H2163" t="s">
        <v>18</v>
      </c>
      <c r="I2163" t="s">
        <v>19</v>
      </c>
      <c r="J2163">
        <v>85000</v>
      </c>
      <c r="K2163" t="s">
        <v>42</v>
      </c>
      <c r="L2163">
        <v>65000</v>
      </c>
      <c r="M2163" t="b">
        <v>0</v>
      </c>
    </row>
    <row r="2164" spans="1:13" x14ac:dyDescent="0.35">
      <c r="A2164" t="s">
        <v>73</v>
      </c>
      <c r="B2164">
        <v>6</v>
      </c>
      <c r="C2164">
        <v>2018</v>
      </c>
      <c r="D2164" t="s">
        <v>15</v>
      </c>
      <c r="E2164" t="s">
        <v>29</v>
      </c>
      <c r="F2164" t="s">
        <v>17</v>
      </c>
      <c r="G2164">
        <v>2.4</v>
      </c>
      <c r="H2164" t="s">
        <v>18</v>
      </c>
      <c r="I2164" t="s">
        <v>19</v>
      </c>
      <c r="J2164">
        <v>42000</v>
      </c>
      <c r="K2164" t="s">
        <v>42</v>
      </c>
      <c r="L2164">
        <v>86000</v>
      </c>
      <c r="M2164" t="b">
        <v>0</v>
      </c>
    </row>
    <row r="2165" spans="1:13" x14ac:dyDescent="0.35">
      <c r="A2165" t="s">
        <v>73</v>
      </c>
      <c r="B2165">
        <v>3</v>
      </c>
      <c r="C2165">
        <v>2018</v>
      </c>
      <c r="D2165" t="s">
        <v>15</v>
      </c>
      <c r="E2165" t="s">
        <v>25</v>
      </c>
      <c r="F2165" t="s">
        <v>26</v>
      </c>
      <c r="G2165">
        <v>1.6</v>
      </c>
      <c r="H2165" t="s">
        <v>18</v>
      </c>
      <c r="I2165" t="s">
        <v>19</v>
      </c>
      <c r="J2165">
        <v>90000</v>
      </c>
      <c r="K2165" t="s">
        <v>42</v>
      </c>
      <c r="L2165">
        <v>41000</v>
      </c>
      <c r="M2165" t="b">
        <v>0</v>
      </c>
    </row>
    <row r="2166" spans="1:13" x14ac:dyDescent="0.35">
      <c r="A2166" t="s">
        <v>36</v>
      </c>
      <c r="B2166" t="s">
        <v>37</v>
      </c>
      <c r="C2166">
        <v>2013</v>
      </c>
      <c r="D2166" t="s">
        <v>15</v>
      </c>
      <c r="E2166" t="s">
        <v>78</v>
      </c>
      <c r="F2166" t="s">
        <v>26</v>
      </c>
      <c r="G2166">
        <v>4</v>
      </c>
      <c r="H2166" t="s">
        <v>18</v>
      </c>
      <c r="I2166" t="s">
        <v>19</v>
      </c>
      <c r="J2166">
        <v>141000</v>
      </c>
      <c r="K2166" t="s">
        <v>42</v>
      </c>
      <c r="L2166">
        <v>80000</v>
      </c>
      <c r="M2166" t="b">
        <v>0</v>
      </c>
    </row>
    <row r="2167" spans="1:13" x14ac:dyDescent="0.35">
      <c r="A2167" t="s">
        <v>73</v>
      </c>
      <c r="B2167" t="s">
        <v>257</v>
      </c>
      <c r="C2167">
        <v>2019</v>
      </c>
      <c r="D2167" t="s">
        <v>15</v>
      </c>
      <c r="E2167" t="s">
        <v>23</v>
      </c>
      <c r="F2167" t="s">
        <v>26</v>
      </c>
      <c r="G2167">
        <v>2</v>
      </c>
      <c r="H2167" t="s">
        <v>18</v>
      </c>
      <c r="I2167" t="s">
        <v>19</v>
      </c>
      <c r="J2167">
        <v>64000</v>
      </c>
      <c r="K2167" t="s">
        <v>42</v>
      </c>
      <c r="L2167">
        <v>55000</v>
      </c>
      <c r="M2167" t="b">
        <v>0</v>
      </c>
    </row>
    <row r="2168" spans="1:13" x14ac:dyDescent="0.35">
      <c r="A2168" t="s">
        <v>76</v>
      </c>
      <c r="B2168" t="s">
        <v>77</v>
      </c>
      <c r="C2168">
        <v>2015</v>
      </c>
      <c r="D2168" t="s">
        <v>15</v>
      </c>
      <c r="E2168" t="s">
        <v>23</v>
      </c>
      <c r="F2168" t="s">
        <v>26</v>
      </c>
      <c r="G2168">
        <v>3.5</v>
      </c>
      <c r="H2168" t="s">
        <v>18</v>
      </c>
      <c r="I2168" t="s">
        <v>19</v>
      </c>
      <c r="J2168">
        <v>110790</v>
      </c>
      <c r="K2168" t="s">
        <v>20</v>
      </c>
      <c r="L2168">
        <v>77000</v>
      </c>
      <c r="M2168" t="b">
        <v>0</v>
      </c>
    </row>
    <row r="2169" spans="1:13" x14ac:dyDescent="0.35">
      <c r="A2169" t="s">
        <v>34</v>
      </c>
      <c r="B2169" t="s">
        <v>72</v>
      </c>
      <c r="C2169">
        <v>2018</v>
      </c>
      <c r="D2169" t="s">
        <v>15</v>
      </c>
      <c r="E2169" t="s">
        <v>23</v>
      </c>
      <c r="F2169" t="s">
        <v>26</v>
      </c>
      <c r="G2169">
        <v>2.5</v>
      </c>
      <c r="H2169" t="s">
        <v>18</v>
      </c>
      <c r="I2169" t="s">
        <v>19</v>
      </c>
      <c r="J2169">
        <v>133578</v>
      </c>
      <c r="K2169" t="s">
        <v>20</v>
      </c>
      <c r="L2169">
        <v>77500</v>
      </c>
      <c r="M2169" t="b">
        <v>0</v>
      </c>
    </row>
    <row r="2170" spans="1:13" x14ac:dyDescent="0.35">
      <c r="A2170" t="s">
        <v>34</v>
      </c>
      <c r="B2170" t="s">
        <v>66</v>
      </c>
      <c r="C2170">
        <v>2015</v>
      </c>
      <c r="D2170" t="s">
        <v>15</v>
      </c>
      <c r="E2170" t="s">
        <v>23</v>
      </c>
      <c r="F2170" t="s">
        <v>26</v>
      </c>
      <c r="G2170">
        <v>3.5</v>
      </c>
      <c r="H2170" t="s">
        <v>18</v>
      </c>
      <c r="I2170" t="s">
        <v>19</v>
      </c>
      <c r="J2170">
        <v>249539</v>
      </c>
      <c r="K2170" t="s">
        <v>20</v>
      </c>
      <c r="L2170">
        <v>77500</v>
      </c>
      <c r="M2170" t="b">
        <v>0</v>
      </c>
    </row>
    <row r="2171" spans="1:13" x14ac:dyDescent="0.35">
      <c r="A2171" t="s">
        <v>27</v>
      </c>
      <c r="B2171" t="s">
        <v>84</v>
      </c>
      <c r="C2171">
        <v>2020</v>
      </c>
      <c r="D2171" t="s">
        <v>15</v>
      </c>
      <c r="E2171" t="s">
        <v>25</v>
      </c>
      <c r="F2171" t="s">
        <v>26</v>
      </c>
      <c r="G2171">
        <v>2</v>
      </c>
      <c r="H2171" t="s">
        <v>18</v>
      </c>
      <c r="I2171" t="s">
        <v>19</v>
      </c>
      <c r="J2171">
        <v>16458</v>
      </c>
      <c r="K2171" t="s">
        <v>20</v>
      </c>
      <c r="L2171">
        <v>78500</v>
      </c>
      <c r="M2171" t="b">
        <v>0</v>
      </c>
    </row>
    <row r="2172" spans="1:13" x14ac:dyDescent="0.35">
      <c r="A2172" t="s">
        <v>73</v>
      </c>
      <c r="B2172" t="s">
        <v>74</v>
      </c>
      <c r="C2172">
        <v>2020</v>
      </c>
      <c r="D2172" t="s">
        <v>15</v>
      </c>
      <c r="E2172" t="s">
        <v>23</v>
      </c>
      <c r="F2172" t="s">
        <v>26</v>
      </c>
      <c r="G2172">
        <v>2.5</v>
      </c>
      <c r="H2172" t="s">
        <v>18</v>
      </c>
      <c r="I2172" t="s">
        <v>19</v>
      </c>
      <c r="J2172">
        <v>20000</v>
      </c>
      <c r="K2172" t="s">
        <v>42</v>
      </c>
      <c r="L2172">
        <v>115000</v>
      </c>
      <c r="M2172" t="b">
        <v>0</v>
      </c>
    </row>
    <row r="2173" spans="1:13" x14ac:dyDescent="0.35">
      <c r="A2173" t="s">
        <v>73</v>
      </c>
      <c r="B2173" t="s">
        <v>257</v>
      </c>
      <c r="C2173">
        <v>2019</v>
      </c>
      <c r="D2173" t="s">
        <v>15</v>
      </c>
      <c r="E2173" t="s">
        <v>75</v>
      </c>
      <c r="F2173" t="s">
        <v>26</v>
      </c>
      <c r="G2173">
        <v>2</v>
      </c>
      <c r="H2173" t="s">
        <v>18</v>
      </c>
      <c r="I2173" t="s">
        <v>19</v>
      </c>
      <c r="J2173">
        <v>57000</v>
      </c>
      <c r="K2173" t="s">
        <v>42</v>
      </c>
      <c r="L2173">
        <v>55000</v>
      </c>
      <c r="M2173" t="b">
        <v>0</v>
      </c>
    </row>
    <row r="2174" spans="1:13" x14ac:dyDescent="0.35">
      <c r="A2174" t="s">
        <v>73</v>
      </c>
      <c r="B2174" t="s">
        <v>257</v>
      </c>
      <c r="C2174">
        <v>2018</v>
      </c>
      <c r="D2174" t="s">
        <v>15</v>
      </c>
      <c r="E2174" t="s">
        <v>33</v>
      </c>
      <c r="F2174" t="s">
        <v>26</v>
      </c>
      <c r="G2174">
        <v>2</v>
      </c>
      <c r="H2174" t="s">
        <v>18</v>
      </c>
      <c r="I2174" t="s">
        <v>19</v>
      </c>
      <c r="J2174">
        <v>70000</v>
      </c>
      <c r="K2174" t="s">
        <v>42</v>
      </c>
      <c r="L2174">
        <v>48000</v>
      </c>
      <c r="M2174" t="b">
        <v>0</v>
      </c>
    </row>
    <row r="2175" spans="1:13" x14ac:dyDescent="0.35">
      <c r="A2175" t="s">
        <v>73</v>
      </c>
      <c r="B2175">
        <v>3</v>
      </c>
      <c r="C2175">
        <v>2018</v>
      </c>
      <c r="D2175" t="s">
        <v>15</v>
      </c>
      <c r="E2175" t="s">
        <v>16</v>
      </c>
      <c r="F2175" t="s">
        <v>26</v>
      </c>
      <c r="G2175">
        <v>1.6</v>
      </c>
      <c r="H2175" t="s">
        <v>18</v>
      </c>
      <c r="I2175" t="s">
        <v>19</v>
      </c>
      <c r="J2175">
        <v>105000</v>
      </c>
      <c r="K2175" t="s">
        <v>42</v>
      </c>
      <c r="L2175">
        <v>38000</v>
      </c>
      <c r="M2175" t="b">
        <v>0</v>
      </c>
    </row>
    <row r="2176" spans="1:13" x14ac:dyDescent="0.35">
      <c r="A2176" t="s">
        <v>60</v>
      </c>
      <c r="B2176" t="s">
        <v>80</v>
      </c>
      <c r="C2176">
        <v>2016</v>
      </c>
      <c r="D2176" t="s">
        <v>44</v>
      </c>
      <c r="E2176" t="s">
        <v>23</v>
      </c>
      <c r="F2176" t="s">
        <v>17</v>
      </c>
      <c r="G2176">
        <v>3.5</v>
      </c>
      <c r="H2176" t="s">
        <v>18</v>
      </c>
      <c r="I2176" t="s">
        <v>19</v>
      </c>
      <c r="J2176">
        <v>86000</v>
      </c>
      <c r="K2176" t="s">
        <v>42</v>
      </c>
      <c r="L2176">
        <v>125000</v>
      </c>
      <c r="M2176" t="b">
        <v>0</v>
      </c>
    </row>
    <row r="2177" spans="1:13" x14ac:dyDescent="0.35">
      <c r="A2177" t="s">
        <v>34</v>
      </c>
      <c r="B2177" t="s">
        <v>124</v>
      </c>
      <c r="C2177">
        <v>2015</v>
      </c>
      <c r="D2177" t="s">
        <v>44</v>
      </c>
      <c r="E2177" t="s">
        <v>23</v>
      </c>
      <c r="F2177" t="s">
        <v>17</v>
      </c>
      <c r="G2177">
        <v>3.5</v>
      </c>
      <c r="H2177" t="s">
        <v>18</v>
      </c>
      <c r="I2177" t="s">
        <v>19</v>
      </c>
      <c r="J2177">
        <v>216000</v>
      </c>
      <c r="K2177" t="s">
        <v>20</v>
      </c>
      <c r="L2177">
        <v>0</v>
      </c>
      <c r="M2177" t="b">
        <v>1</v>
      </c>
    </row>
    <row r="2178" spans="1:13" x14ac:dyDescent="0.35">
      <c r="A2178" t="s">
        <v>27</v>
      </c>
      <c r="B2178" t="s">
        <v>88</v>
      </c>
      <c r="C2178">
        <v>2017</v>
      </c>
      <c r="D2178" t="s">
        <v>15</v>
      </c>
      <c r="E2178" t="s">
        <v>23</v>
      </c>
      <c r="F2178" t="s">
        <v>26</v>
      </c>
      <c r="G2178">
        <v>1.4</v>
      </c>
      <c r="H2178" t="s">
        <v>18</v>
      </c>
      <c r="I2178" t="s">
        <v>19</v>
      </c>
      <c r="J2178">
        <v>150000</v>
      </c>
      <c r="K2178" t="s">
        <v>20</v>
      </c>
      <c r="L2178">
        <v>31000</v>
      </c>
      <c r="M2178" t="b">
        <v>0</v>
      </c>
    </row>
    <row r="2179" spans="1:13" x14ac:dyDescent="0.35">
      <c r="A2179" t="s">
        <v>82</v>
      </c>
      <c r="B2179" t="s">
        <v>156</v>
      </c>
      <c r="C2179">
        <v>2016</v>
      </c>
      <c r="D2179" t="s">
        <v>15</v>
      </c>
      <c r="E2179" t="s">
        <v>75</v>
      </c>
      <c r="F2179" t="s">
        <v>26</v>
      </c>
      <c r="G2179">
        <v>1.4</v>
      </c>
      <c r="H2179" t="s">
        <v>18</v>
      </c>
      <c r="I2179" t="s">
        <v>19</v>
      </c>
      <c r="J2179">
        <v>270000</v>
      </c>
      <c r="K2179" t="s">
        <v>20</v>
      </c>
      <c r="L2179">
        <v>25000</v>
      </c>
      <c r="M2179" t="b">
        <v>0</v>
      </c>
    </row>
    <row r="2180" spans="1:13" x14ac:dyDescent="0.35">
      <c r="A2180" t="s">
        <v>181</v>
      </c>
      <c r="B2180" t="s">
        <v>182</v>
      </c>
      <c r="C2180">
        <v>2019</v>
      </c>
      <c r="D2180" t="s">
        <v>15</v>
      </c>
      <c r="E2180" t="s">
        <v>29</v>
      </c>
      <c r="F2180" t="s">
        <v>26</v>
      </c>
      <c r="G2180">
        <v>1.2</v>
      </c>
      <c r="H2180" t="s">
        <v>18</v>
      </c>
      <c r="I2180" t="s">
        <v>19</v>
      </c>
      <c r="J2180">
        <v>41000</v>
      </c>
      <c r="K2180" t="s">
        <v>42</v>
      </c>
      <c r="L2180">
        <v>877</v>
      </c>
      <c r="M2180" t="b">
        <v>0</v>
      </c>
    </row>
    <row r="2181" spans="1:13" x14ac:dyDescent="0.35">
      <c r="A2181" t="s">
        <v>60</v>
      </c>
      <c r="B2181" t="s">
        <v>241</v>
      </c>
      <c r="C2181">
        <v>2016</v>
      </c>
      <c r="D2181" t="s">
        <v>15</v>
      </c>
      <c r="E2181" t="s">
        <v>23</v>
      </c>
      <c r="F2181" t="s">
        <v>17</v>
      </c>
      <c r="G2181">
        <v>4.5999999999999996</v>
      </c>
      <c r="H2181" t="s">
        <v>18</v>
      </c>
      <c r="I2181" t="s">
        <v>19</v>
      </c>
      <c r="J2181">
        <v>90000</v>
      </c>
      <c r="K2181" t="s">
        <v>42</v>
      </c>
      <c r="L2181">
        <v>200000</v>
      </c>
      <c r="M2181" t="b">
        <v>0</v>
      </c>
    </row>
    <row r="2182" spans="1:13" x14ac:dyDescent="0.35">
      <c r="A2182" t="s">
        <v>60</v>
      </c>
      <c r="B2182" t="s">
        <v>80</v>
      </c>
      <c r="C2182">
        <v>2021</v>
      </c>
      <c r="D2182" t="s">
        <v>15</v>
      </c>
      <c r="E2182" t="s">
        <v>23</v>
      </c>
      <c r="F2182" t="s">
        <v>26</v>
      </c>
      <c r="G2182">
        <v>2.5</v>
      </c>
      <c r="H2182" t="s">
        <v>18</v>
      </c>
      <c r="I2182" t="s">
        <v>19</v>
      </c>
      <c r="J2182">
        <v>700</v>
      </c>
      <c r="K2182" t="s">
        <v>42</v>
      </c>
      <c r="L2182">
        <v>183000</v>
      </c>
      <c r="M2182" t="b">
        <v>0</v>
      </c>
    </row>
    <row r="2183" spans="1:13" x14ac:dyDescent="0.35">
      <c r="A2183" t="s">
        <v>34</v>
      </c>
      <c r="B2183" t="s">
        <v>66</v>
      </c>
      <c r="C2183">
        <v>2020</v>
      </c>
      <c r="D2183" t="s">
        <v>15</v>
      </c>
      <c r="E2183" t="s">
        <v>23</v>
      </c>
      <c r="F2183" t="s">
        <v>17</v>
      </c>
      <c r="G2183">
        <v>3.5</v>
      </c>
      <c r="H2183" t="s">
        <v>18</v>
      </c>
      <c r="I2183" t="s">
        <v>19</v>
      </c>
      <c r="J2183">
        <v>33000</v>
      </c>
      <c r="K2183" t="s">
        <v>42</v>
      </c>
      <c r="L2183">
        <v>164000</v>
      </c>
      <c r="M2183" t="b">
        <v>0</v>
      </c>
    </row>
    <row r="2184" spans="1:13" x14ac:dyDescent="0.35">
      <c r="A2184" t="s">
        <v>48</v>
      </c>
      <c r="B2184" t="s">
        <v>50</v>
      </c>
      <c r="C2184">
        <v>2018</v>
      </c>
      <c r="D2184" t="s">
        <v>15</v>
      </c>
      <c r="E2184" t="s">
        <v>23</v>
      </c>
      <c r="F2184" t="s">
        <v>30</v>
      </c>
      <c r="G2184">
        <v>2</v>
      </c>
      <c r="H2184" t="s">
        <v>18</v>
      </c>
      <c r="I2184" t="s">
        <v>19</v>
      </c>
      <c r="J2184">
        <v>102000</v>
      </c>
      <c r="K2184" t="s">
        <v>42</v>
      </c>
      <c r="L2184">
        <v>155000</v>
      </c>
      <c r="M2184" t="b">
        <v>0</v>
      </c>
    </row>
    <row r="2185" spans="1:13" x14ac:dyDescent="0.35">
      <c r="A2185" t="s">
        <v>109</v>
      </c>
      <c r="B2185" t="s">
        <v>110</v>
      </c>
      <c r="C2185">
        <v>2017</v>
      </c>
      <c r="D2185" t="s">
        <v>15</v>
      </c>
      <c r="E2185" t="s">
        <v>65</v>
      </c>
      <c r="F2185" t="s">
        <v>17</v>
      </c>
      <c r="G2185">
        <v>5.7</v>
      </c>
      <c r="H2185" t="s">
        <v>18</v>
      </c>
      <c r="I2185" t="s">
        <v>19</v>
      </c>
      <c r="J2185">
        <v>64000</v>
      </c>
      <c r="K2185" t="s">
        <v>42</v>
      </c>
      <c r="L2185">
        <v>145000</v>
      </c>
      <c r="M2185" t="b">
        <v>0</v>
      </c>
    </row>
    <row r="2186" spans="1:13" x14ac:dyDescent="0.35">
      <c r="A2186" t="s">
        <v>34</v>
      </c>
      <c r="B2186" t="s">
        <v>58</v>
      </c>
      <c r="C2186">
        <v>2019</v>
      </c>
      <c r="D2186" t="s">
        <v>15</v>
      </c>
      <c r="E2186" t="s">
        <v>23</v>
      </c>
      <c r="F2186" t="s">
        <v>26</v>
      </c>
      <c r="G2186">
        <v>2.7</v>
      </c>
      <c r="H2186" t="s">
        <v>18</v>
      </c>
      <c r="I2186" t="s">
        <v>19</v>
      </c>
      <c r="J2186">
        <v>60000</v>
      </c>
      <c r="K2186" t="s">
        <v>42</v>
      </c>
      <c r="L2186">
        <v>97000</v>
      </c>
      <c r="M2186" t="b">
        <v>0</v>
      </c>
    </row>
    <row r="2187" spans="1:13" x14ac:dyDescent="0.35">
      <c r="A2187" t="s">
        <v>281</v>
      </c>
      <c r="B2187" t="s">
        <v>328</v>
      </c>
      <c r="C2187">
        <v>2013</v>
      </c>
      <c r="D2187" t="s">
        <v>15</v>
      </c>
      <c r="E2187" t="s">
        <v>23</v>
      </c>
      <c r="F2187" t="s">
        <v>17</v>
      </c>
      <c r="G2187">
        <v>3</v>
      </c>
      <c r="H2187" t="s">
        <v>18</v>
      </c>
      <c r="I2187" t="s">
        <v>19</v>
      </c>
      <c r="J2187">
        <v>134000</v>
      </c>
      <c r="K2187" t="s">
        <v>42</v>
      </c>
      <c r="L2187">
        <v>85000</v>
      </c>
      <c r="M2187" t="b">
        <v>0</v>
      </c>
    </row>
    <row r="2188" spans="1:13" x14ac:dyDescent="0.35">
      <c r="A2188" t="s">
        <v>76</v>
      </c>
      <c r="B2188" t="s">
        <v>112</v>
      </c>
      <c r="C2188">
        <v>2018</v>
      </c>
      <c r="D2188" t="s">
        <v>15</v>
      </c>
      <c r="E2188" t="s">
        <v>25</v>
      </c>
      <c r="F2188" t="s">
        <v>26</v>
      </c>
      <c r="G2188">
        <v>2</v>
      </c>
      <c r="H2188" t="s">
        <v>18</v>
      </c>
      <c r="I2188" t="s">
        <v>19</v>
      </c>
      <c r="J2188">
        <v>91000</v>
      </c>
      <c r="K2188" t="s">
        <v>42</v>
      </c>
      <c r="L2188">
        <v>77000</v>
      </c>
      <c r="M2188" t="b">
        <v>0</v>
      </c>
    </row>
    <row r="2189" spans="1:13" x14ac:dyDescent="0.35">
      <c r="A2189" t="s">
        <v>76</v>
      </c>
      <c r="B2189" t="s">
        <v>112</v>
      </c>
      <c r="C2189">
        <v>2016</v>
      </c>
      <c r="D2189" t="s">
        <v>15</v>
      </c>
      <c r="E2189" t="s">
        <v>16</v>
      </c>
      <c r="F2189" t="s">
        <v>26</v>
      </c>
      <c r="G2189">
        <v>3.5</v>
      </c>
      <c r="H2189" t="s">
        <v>18</v>
      </c>
      <c r="I2189" t="s">
        <v>19</v>
      </c>
      <c r="J2189">
        <v>103000</v>
      </c>
      <c r="K2189" t="s">
        <v>42</v>
      </c>
      <c r="L2189">
        <v>70000</v>
      </c>
      <c r="M2189" t="b">
        <v>0</v>
      </c>
    </row>
    <row r="2190" spans="1:13" x14ac:dyDescent="0.35">
      <c r="A2190" t="s">
        <v>27</v>
      </c>
      <c r="B2190" t="s">
        <v>89</v>
      </c>
      <c r="C2190">
        <v>2020</v>
      </c>
      <c r="D2190" t="s">
        <v>15</v>
      </c>
      <c r="E2190" t="s">
        <v>16</v>
      </c>
      <c r="F2190" t="s">
        <v>17</v>
      </c>
      <c r="G2190">
        <v>2.5</v>
      </c>
      <c r="H2190" t="s">
        <v>18</v>
      </c>
      <c r="I2190" t="s">
        <v>19</v>
      </c>
      <c r="J2190">
        <v>3000</v>
      </c>
      <c r="K2190" t="s">
        <v>42</v>
      </c>
      <c r="L2190">
        <v>118000</v>
      </c>
      <c r="M2190" t="b">
        <v>0</v>
      </c>
    </row>
    <row r="2191" spans="1:13" x14ac:dyDescent="0.35">
      <c r="A2191" t="s">
        <v>34</v>
      </c>
      <c r="B2191" t="s">
        <v>124</v>
      </c>
      <c r="C2191">
        <v>2017</v>
      </c>
      <c r="D2191" t="s">
        <v>44</v>
      </c>
      <c r="E2191" t="s">
        <v>102</v>
      </c>
      <c r="F2191" t="s">
        <v>17</v>
      </c>
      <c r="G2191">
        <v>4</v>
      </c>
      <c r="H2191" t="s">
        <v>18</v>
      </c>
      <c r="I2191" t="s">
        <v>19</v>
      </c>
      <c r="J2191">
        <v>158200</v>
      </c>
      <c r="K2191" t="s">
        <v>70</v>
      </c>
      <c r="L2191">
        <v>105000</v>
      </c>
      <c r="M2191" t="b">
        <v>0</v>
      </c>
    </row>
    <row r="2192" spans="1:13" x14ac:dyDescent="0.35">
      <c r="A2192" t="s">
        <v>60</v>
      </c>
      <c r="B2192" t="s">
        <v>90</v>
      </c>
      <c r="C2192">
        <v>2021</v>
      </c>
      <c r="D2192" t="s">
        <v>15</v>
      </c>
      <c r="E2192" t="s">
        <v>23</v>
      </c>
      <c r="F2192" t="s">
        <v>17</v>
      </c>
      <c r="G2192">
        <v>5.7</v>
      </c>
      <c r="H2192" t="s">
        <v>18</v>
      </c>
      <c r="I2192" t="s">
        <v>19</v>
      </c>
      <c r="J2192">
        <v>1600</v>
      </c>
      <c r="K2192" t="s">
        <v>20</v>
      </c>
      <c r="L2192">
        <v>0</v>
      </c>
      <c r="M2192" t="b">
        <v>1</v>
      </c>
    </row>
    <row r="2193" spans="1:13" x14ac:dyDescent="0.35">
      <c r="A2193" t="s">
        <v>21</v>
      </c>
      <c r="B2193" t="s">
        <v>130</v>
      </c>
      <c r="C2193">
        <v>2010</v>
      </c>
      <c r="D2193" t="s">
        <v>44</v>
      </c>
      <c r="E2193" t="s">
        <v>16</v>
      </c>
      <c r="F2193" t="s">
        <v>17</v>
      </c>
      <c r="G2193">
        <v>3</v>
      </c>
      <c r="H2193" t="s">
        <v>18</v>
      </c>
      <c r="I2193" t="s">
        <v>19</v>
      </c>
      <c r="J2193">
        <v>280000</v>
      </c>
      <c r="K2193" t="s">
        <v>20</v>
      </c>
      <c r="L2193">
        <v>22000</v>
      </c>
      <c r="M2193" t="b">
        <v>0</v>
      </c>
    </row>
    <row r="2194" spans="1:13" x14ac:dyDescent="0.35">
      <c r="A2194" t="s">
        <v>34</v>
      </c>
      <c r="B2194" t="s">
        <v>35</v>
      </c>
      <c r="C2194">
        <v>2007</v>
      </c>
      <c r="D2194" t="s">
        <v>15</v>
      </c>
      <c r="E2194" t="s">
        <v>23</v>
      </c>
      <c r="F2194" t="s">
        <v>17</v>
      </c>
      <c r="G2194">
        <v>4.7</v>
      </c>
      <c r="H2194" t="s">
        <v>18</v>
      </c>
      <c r="I2194" t="s">
        <v>19</v>
      </c>
      <c r="J2194">
        <v>340000</v>
      </c>
      <c r="K2194" t="s">
        <v>20</v>
      </c>
      <c r="L2194">
        <v>0</v>
      </c>
      <c r="M2194" t="b">
        <v>1</v>
      </c>
    </row>
    <row r="2195" spans="1:13" x14ac:dyDescent="0.35">
      <c r="A2195" t="s">
        <v>85</v>
      </c>
      <c r="B2195" t="s">
        <v>87</v>
      </c>
      <c r="C2195">
        <v>2013</v>
      </c>
      <c r="D2195" t="s">
        <v>15</v>
      </c>
      <c r="E2195" t="s">
        <v>23</v>
      </c>
      <c r="F2195" t="s">
        <v>26</v>
      </c>
      <c r="G2195">
        <v>3.8</v>
      </c>
      <c r="H2195" t="s">
        <v>18</v>
      </c>
      <c r="I2195" t="s">
        <v>19</v>
      </c>
      <c r="J2195">
        <v>192000</v>
      </c>
      <c r="K2195" t="s">
        <v>20</v>
      </c>
      <c r="L2195">
        <v>0</v>
      </c>
      <c r="M2195" t="b">
        <v>1</v>
      </c>
    </row>
    <row r="2196" spans="1:13" x14ac:dyDescent="0.35">
      <c r="A2196" t="s">
        <v>73</v>
      </c>
      <c r="B2196" t="s">
        <v>74</v>
      </c>
      <c r="C2196">
        <v>2015</v>
      </c>
      <c r="D2196" t="s">
        <v>15</v>
      </c>
      <c r="E2196" t="s">
        <v>33</v>
      </c>
      <c r="F2196" t="s">
        <v>17</v>
      </c>
      <c r="G2196">
        <v>2.7</v>
      </c>
      <c r="H2196" t="s">
        <v>18</v>
      </c>
      <c r="I2196" t="s">
        <v>19</v>
      </c>
      <c r="J2196">
        <v>78000</v>
      </c>
      <c r="K2196" t="s">
        <v>42</v>
      </c>
      <c r="L2196">
        <v>57000</v>
      </c>
      <c r="M2196" t="b">
        <v>0</v>
      </c>
    </row>
    <row r="2197" spans="1:13" x14ac:dyDescent="0.35">
      <c r="A2197" t="s">
        <v>27</v>
      </c>
      <c r="B2197" t="s">
        <v>28</v>
      </c>
      <c r="C2197">
        <v>2021</v>
      </c>
      <c r="D2197" t="s">
        <v>15</v>
      </c>
      <c r="E2197" t="s">
        <v>29</v>
      </c>
      <c r="F2197" t="s">
        <v>30</v>
      </c>
      <c r="G2197">
        <v>2</v>
      </c>
      <c r="H2197" t="s">
        <v>18</v>
      </c>
      <c r="I2197" t="s">
        <v>19</v>
      </c>
      <c r="J2197">
        <v>9974</v>
      </c>
      <c r="K2197" t="s">
        <v>20</v>
      </c>
      <c r="L2197">
        <v>78500</v>
      </c>
      <c r="M2197" t="b">
        <v>0</v>
      </c>
    </row>
    <row r="2198" spans="1:13" x14ac:dyDescent="0.35">
      <c r="A2198" t="s">
        <v>34</v>
      </c>
      <c r="B2198" t="s">
        <v>123</v>
      </c>
      <c r="C2198">
        <v>2016</v>
      </c>
      <c r="D2198" t="s">
        <v>44</v>
      </c>
      <c r="E2198" t="s">
        <v>23</v>
      </c>
      <c r="F2198" t="s">
        <v>17</v>
      </c>
      <c r="G2198">
        <v>2.7</v>
      </c>
      <c r="H2198" t="s">
        <v>18</v>
      </c>
      <c r="I2198" t="s">
        <v>19</v>
      </c>
      <c r="J2198">
        <v>78102</v>
      </c>
      <c r="K2198" t="s">
        <v>20</v>
      </c>
      <c r="L2198">
        <v>78500</v>
      </c>
      <c r="M2198" t="b">
        <v>0</v>
      </c>
    </row>
    <row r="2199" spans="1:13" x14ac:dyDescent="0.35">
      <c r="A2199" t="s">
        <v>109</v>
      </c>
      <c r="B2199" t="s">
        <v>110</v>
      </c>
      <c r="C2199">
        <v>2016</v>
      </c>
      <c r="D2199" t="s">
        <v>15</v>
      </c>
      <c r="E2199" t="s">
        <v>65</v>
      </c>
      <c r="F2199" t="s">
        <v>30</v>
      </c>
      <c r="G2199">
        <v>3.6</v>
      </c>
      <c r="H2199" t="s">
        <v>18</v>
      </c>
      <c r="I2199" t="s">
        <v>19</v>
      </c>
      <c r="J2199">
        <v>129477</v>
      </c>
      <c r="K2199" t="s">
        <v>20</v>
      </c>
      <c r="L2199">
        <v>78500</v>
      </c>
      <c r="M2199" t="b">
        <v>0</v>
      </c>
    </row>
    <row r="2200" spans="1:13" x14ac:dyDescent="0.35">
      <c r="A2200" t="s">
        <v>109</v>
      </c>
      <c r="B2200" t="s">
        <v>110</v>
      </c>
      <c r="C2200">
        <v>2016</v>
      </c>
      <c r="D2200" t="s">
        <v>15</v>
      </c>
      <c r="E2200" t="s">
        <v>102</v>
      </c>
      <c r="F2200" t="s">
        <v>30</v>
      </c>
      <c r="G2200">
        <v>5.7</v>
      </c>
      <c r="H2200" t="s">
        <v>18</v>
      </c>
      <c r="I2200" t="s">
        <v>19</v>
      </c>
      <c r="J2200">
        <v>236335</v>
      </c>
      <c r="K2200" t="s">
        <v>20</v>
      </c>
      <c r="L2200">
        <v>78500</v>
      </c>
      <c r="M2200" t="b">
        <v>0</v>
      </c>
    </row>
    <row r="2201" spans="1:13" x14ac:dyDescent="0.35">
      <c r="A2201" t="s">
        <v>166</v>
      </c>
      <c r="B2201" t="s">
        <v>290</v>
      </c>
      <c r="C2201">
        <v>2020</v>
      </c>
      <c r="D2201" t="s">
        <v>15</v>
      </c>
      <c r="E2201" t="s">
        <v>23</v>
      </c>
      <c r="F2201" t="s">
        <v>17</v>
      </c>
      <c r="G2201">
        <v>1.8</v>
      </c>
      <c r="H2201" t="s">
        <v>18</v>
      </c>
      <c r="I2201" t="s">
        <v>19</v>
      </c>
      <c r="J2201">
        <v>62000</v>
      </c>
      <c r="K2201" t="s">
        <v>45</v>
      </c>
      <c r="L2201">
        <v>0</v>
      </c>
      <c r="M2201" t="b">
        <v>1</v>
      </c>
    </row>
    <row r="2202" spans="1:13" x14ac:dyDescent="0.35">
      <c r="A2202" t="s">
        <v>82</v>
      </c>
      <c r="B2202" t="s">
        <v>142</v>
      </c>
      <c r="C2202">
        <v>2016</v>
      </c>
      <c r="D2202" t="s">
        <v>15</v>
      </c>
      <c r="E2202" t="s">
        <v>23</v>
      </c>
      <c r="F2202" t="s">
        <v>26</v>
      </c>
      <c r="G2202">
        <v>1.6</v>
      </c>
      <c r="H2202" t="s">
        <v>18</v>
      </c>
      <c r="I2202" t="s">
        <v>19</v>
      </c>
      <c r="J2202">
        <v>34000</v>
      </c>
      <c r="K2202" t="s">
        <v>20</v>
      </c>
      <c r="L2202">
        <v>32000</v>
      </c>
      <c r="M2202" t="b">
        <v>0</v>
      </c>
    </row>
    <row r="2203" spans="1:13" x14ac:dyDescent="0.35">
      <c r="A2203" t="s">
        <v>134</v>
      </c>
      <c r="B2203" t="s">
        <v>232</v>
      </c>
      <c r="C2203">
        <v>2016</v>
      </c>
      <c r="D2203" t="s">
        <v>15</v>
      </c>
      <c r="E2203" t="s">
        <v>23</v>
      </c>
      <c r="F2203" t="s">
        <v>26</v>
      </c>
      <c r="G2203">
        <v>1.8</v>
      </c>
      <c r="H2203" t="s">
        <v>18</v>
      </c>
      <c r="I2203" t="s">
        <v>68</v>
      </c>
      <c r="J2203">
        <v>143000</v>
      </c>
      <c r="K2203" t="s">
        <v>20</v>
      </c>
      <c r="L2203">
        <v>20000</v>
      </c>
      <c r="M2203" t="b">
        <v>0</v>
      </c>
    </row>
    <row r="2204" spans="1:13" x14ac:dyDescent="0.35">
      <c r="A2204" t="s">
        <v>34</v>
      </c>
      <c r="B2204" t="s">
        <v>43</v>
      </c>
      <c r="C2204">
        <v>2017</v>
      </c>
      <c r="D2204" t="s">
        <v>15</v>
      </c>
      <c r="E2204" t="s">
        <v>25</v>
      </c>
      <c r="F2204" t="s">
        <v>17</v>
      </c>
      <c r="G2204">
        <v>2.5</v>
      </c>
      <c r="H2204" t="s">
        <v>18</v>
      </c>
      <c r="I2204" t="s">
        <v>19</v>
      </c>
      <c r="J2204">
        <v>75000</v>
      </c>
      <c r="K2204" t="s">
        <v>45</v>
      </c>
      <c r="L2204">
        <v>73000</v>
      </c>
      <c r="M2204" t="b">
        <v>0</v>
      </c>
    </row>
    <row r="2205" spans="1:13" x14ac:dyDescent="0.35">
      <c r="A2205" t="s">
        <v>27</v>
      </c>
      <c r="B2205" t="s">
        <v>89</v>
      </c>
      <c r="C2205">
        <v>2018</v>
      </c>
      <c r="D2205" t="s">
        <v>15</v>
      </c>
      <c r="E2205" t="s">
        <v>16</v>
      </c>
      <c r="F2205" t="s">
        <v>30</v>
      </c>
      <c r="G2205">
        <v>2.5</v>
      </c>
      <c r="H2205" t="s">
        <v>18</v>
      </c>
      <c r="I2205" t="s">
        <v>19</v>
      </c>
      <c r="J2205">
        <v>84000</v>
      </c>
      <c r="K2205" t="s">
        <v>20</v>
      </c>
      <c r="L2205">
        <v>68000</v>
      </c>
      <c r="M2205" t="b">
        <v>0</v>
      </c>
    </row>
    <row r="2206" spans="1:13" x14ac:dyDescent="0.35">
      <c r="A2206" t="s">
        <v>174</v>
      </c>
      <c r="B2206" t="s">
        <v>175</v>
      </c>
      <c r="C2206">
        <v>2004</v>
      </c>
      <c r="D2206" t="s">
        <v>15</v>
      </c>
      <c r="E2206" t="s">
        <v>25</v>
      </c>
      <c r="F2206" t="s">
        <v>17</v>
      </c>
      <c r="G2206">
        <v>3.6</v>
      </c>
      <c r="H2206" t="s">
        <v>18</v>
      </c>
      <c r="I2206" t="s">
        <v>19</v>
      </c>
      <c r="J2206">
        <v>297000</v>
      </c>
      <c r="K2206" t="s">
        <v>20</v>
      </c>
      <c r="L2206">
        <v>11500</v>
      </c>
      <c r="M2206" t="b">
        <v>0</v>
      </c>
    </row>
    <row r="2207" spans="1:13" x14ac:dyDescent="0.35">
      <c r="A2207" t="s">
        <v>34</v>
      </c>
      <c r="B2207" t="s">
        <v>66</v>
      </c>
      <c r="C2207">
        <v>2012</v>
      </c>
      <c r="D2207" t="s">
        <v>15</v>
      </c>
      <c r="E2207" t="s">
        <v>23</v>
      </c>
      <c r="F2207" t="s">
        <v>17</v>
      </c>
      <c r="G2207">
        <v>3.5</v>
      </c>
      <c r="H2207" t="s">
        <v>18</v>
      </c>
      <c r="I2207" t="s">
        <v>19</v>
      </c>
      <c r="J2207">
        <v>225000</v>
      </c>
      <c r="K2207" t="s">
        <v>111</v>
      </c>
      <c r="L2207">
        <v>75000</v>
      </c>
      <c r="M2207" t="b">
        <v>0</v>
      </c>
    </row>
    <row r="2208" spans="1:13" x14ac:dyDescent="0.35">
      <c r="A2208" t="s">
        <v>62</v>
      </c>
      <c r="B2208" t="s">
        <v>63</v>
      </c>
      <c r="C2208">
        <v>2017</v>
      </c>
      <c r="D2208" t="s">
        <v>15</v>
      </c>
      <c r="E2208" t="s">
        <v>29</v>
      </c>
      <c r="F2208" t="s">
        <v>17</v>
      </c>
      <c r="G2208">
        <v>5</v>
      </c>
      <c r="H2208" t="s">
        <v>18</v>
      </c>
      <c r="I2208" t="s">
        <v>19</v>
      </c>
      <c r="J2208">
        <v>150000</v>
      </c>
      <c r="K2208" t="s">
        <v>20</v>
      </c>
      <c r="L2208">
        <v>115000</v>
      </c>
      <c r="M2208" t="b">
        <v>0</v>
      </c>
    </row>
    <row r="2209" spans="1:13" x14ac:dyDescent="0.35">
      <c r="A2209" t="s">
        <v>134</v>
      </c>
      <c r="B2209" t="s">
        <v>135</v>
      </c>
      <c r="C2209">
        <v>2020</v>
      </c>
      <c r="D2209" t="s">
        <v>15</v>
      </c>
      <c r="E2209" t="s">
        <v>25</v>
      </c>
      <c r="F2209" t="s">
        <v>17</v>
      </c>
      <c r="G2209">
        <v>1.6</v>
      </c>
      <c r="H2209" t="s">
        <v>18</v>
      </c>
      <c r="I2209" t="s">
        <v>19</v>
      </c>
      <c r="J2209">
        <v>100</v>
      </c>
      <c r="K2209" t="s">
        <v>20</v>
      </c>
      <c r="L2209">
        <v>0</v>
      </c>
      <c r="M2209" t="b">
        <v>1</v>
      </c>
    </row>
    <row r="2210" spans="1:13" x14ac:dyDescent="0.35">
      <c r="A2210" t="s">
        <v>134</v>
      </c>
      <c r="B2210" t="s">
        <v>135</v>
      </c>
      <c r="C2210">
        <v>2017</v>
      </c>
      <c r="D2210" t="s">
        <v>47</v>
      </c>
      <c r="E2210" t="s">
        <v>23</v>
      </c>
      <c r="F2210" t="s">
        <v>26</v>
      </c>
      <c r="G2210">
        <v>1.6</v>
      </c>
      <c r="H2210" t="s">
        <v>18</v>
      </c>
      <c r="I2210" t="s">
        <v>19</v>
      </c>
      <c r="J2210">
        <v>48000</v>
      </c>
      <c r="K2210" t="s">
        <v>20</v>
      </c>
      <c r="L2210">
        <v>0</v>
      </c>
      <c r="M2210" t="b">
        <v>1</v>
      </c>
    </row>
    <row r="2211" spans="1:13" x14ac:dyDescent="0.35">
      <c r="A2211" t="s">
        <v>109</v>
      </c>
      <c r="B2211" t="s">
        <v>352</v>
      </c>
      <c r="C2211">
        <v>2019</v>
      </c>
      <c r="D2211" t="s">
        <v>15</v>
      </c>
      <c r="E2211" t="s">
        <v>23</v>
      </c>
      <c r="F2211" t="s">
        <v>26</v>
      </c>
      <c r="G2211">
        <v>2.5</v>
      </c>
      <c r="H2211" t="s">
        <v>56</v>
      </c>
      <c r="I2211" t="s">
        <v>68</v>
      </c>
      <c r="J2211">
        <v>65000</v>
      </c>
      <c r="K2211" t="s">
        <v>45</v>
      </c>
      <c r="L2211">
        <v>50000</v>
      </c>
      <c r="M2211" t="b">
        <v>0</v>
      </c>
    </row>
    <row r="2212" spans="1:13" x14ac:dyDescent="0.35">
      <c r="A2212" t="s">
        <v>34</v>
      </c>
      <c r="B2212" t="s">
        <v>51</v>
      </c>
      <c r="C2212">
        <v>2016</v>
      </c>
      <c r="D2212" t="s">
        <v>15</v>
      </c>
      <c r="E2212" t="s">
        <v>23</v>
      </c>
      <c r="F2212" t="s">
        <v>26</v>
      </c>
      <c r="G2212">
        <v>1.6</v>
      </c>
      <c r="H2212" t="s">
        <v>18</v>
      </c>
      <c r="I2212" t="s">
        <v>19</v>
      </c>
      <c r="J2212">
        <v>238000</v>
      </c>
      <c r="K2212" t="s">
        <v>45</v>
      </c>
      <c r="L2212">
        <v>40500</v>
      </c>
      <c r="M2212" t="b">
        <v>0</v>
      </c>
    </row>
    <row r="2213" spans="1:13" x14ac:dyDescent="0.35">
      <c r="A2213" t="s">
        <v>34</v>
      </c>
      <c r="B2213" t="s">
        <v>51</v>
      </c>
      <c r="C2213">
        <v>2016</v>
      </c>
      <c r="D2213" t="s">
        <v>15</v>
      </c>
      <c r="E2213" t="s">
        <v>23</v>
      </c>
      <c r="F2213" t="s">
        <v>26</v>
      </c>
      <c r="G2213">
        <v>1.6</v>
      </c>
      <c r="H2213" t="s">
        <v>18</v>
      </c>
      <c r="I2213" t="s">
        <v>19</v>
      </c>
      <c r="J2213">
        <v>123213</v>
      </c>
      <c r="K2213" t="s">
        <v>45</v>
      </c>
      <c r="L2213">
        <v>40500</v>
      </c>
      <c r="M2213" t="b">
        <v>0</v>
      </c>
    </row>
    <row r="2214" spans="1:13" x14ac:dyDescent="0.35">
      <c r="A2214" t="s">
        <v>34</v>
      </c>
      <c r="B2214" t="s">
        <v>51</v>
      </c>
      <c r="C2214">
        <v>2016</v>
      </c>
      <c r="D2214" t="s">
        <v>15</v>
      </c>
      <c r="E2214" t="s">
        <v>23</v>
      </c>
      <c r="F2214" t="s">
        <v>26</v>
      </c>
      <c r="G2214">
        <v>1.6</v>
      </c>
      <c r="H2214" t="s">
        <v>18</v>
      </c>
      <c r="I2214" t="s">
        <v>19</v>
      </c>
      <c r="J2214">
        <v>148000</v>
      </c>
      <c r="K2214" t="s">
        <v>45</v>
      </c>
      <c r="L2214">
        <v>39500</v>
      </c>
      <c r="M2214" t="b">
        <v>0</v>
      </c>
    </row>
    <row r="2215" spans="1:13" x14ac:dyDescent="0.35">
      <c r="A2215" t="s">
        <v>34</v>
      </c>
      <c r="B2215" t="s">
        <v>51</v>
      </c>
      <c r="C2215">
        <v>2016</v>
      </c>
      <c r="D2215" t="s">
        <v>15</v>
      </c>
      <c r="E2215" t="s">
        <v>23</v>
      </c>
      <c r="F2215" t="s">
        <v>26</v>
      </c>
      <c r="G2215">
        <v>1.6</v>
      </c>
      <c r="H2215" t="s">
        <v>18</v>
      </c>
      <c r="I2215" t="s">
        <v>19</v>
      </c>
      <c r="J2215">
        <v>294000</v>
      </c>
      <c r="K2215" t="s">
        <v>45</v>
      </c>
      <c r="L2215">
        <v>38500</v>
      </c>
      <c r="M2215" t="b">
        <v>0</v>
      </c>
    </row>
    <row r="2216" spans="1:13" x14ac:dyDescent="0.35">
      <c r="A2216" t="s">
        <v>34</v>
      </c>
      <c r="B2216" t="s">
        <v>35</v>
      </c>
      <c r="C2216">
        <v>2015</v>
      </c>
      <c r="D2216" t="s">
        <v>15</v>
      </c>
      <c r="E2216" t="s">
        <v>23</v>
      </c>
      <c r="F2216" t="s">
        <v>17</v>
      </c>
      <c r="G2216">
        <v>4.5999999999999996</v>
      </c>
      <c r="H2216" t="s">
        <v>18</v>
      </c>
      <c r="I2216" t="s">
        <v>19</v>
      </c>
      <c r="J2216">
        <v>197000</v>
      </c>
      <c r="K2216" t="s">
        <v>45</v>
      </c>
      <c r="L2216">
        <v>0</v>
      </c>
      <c r="M2216" t="b">
        <v>1</v>
      </c>
    </row>
    <row r="2217" spans="1:13" x14ac:dyDescent="0.35">
      <c r="A2217" t="s">
        <v>34</v>
      </c>
      <c r="B2217" t="s">
        <v>55</v>
      </c>
      <c r="C2217">
        <v>2018</v>
      </c>
      <c r="D2217" t="s">
        <v>15</v>
      </c>
      <c r="E2217" t="s">
        <v>23</v>
      </c>
      <c r="F2217" t="s">
        <v>30</v>
      </c>
      <c r="G2217">
        <v>2.7</v>
      </c>
      <c r="H2217" t="s">
        <v>18</v>
      </c>
      <c r="I2217" t="s">
        <v>19</v>
      </c>
      <c r="J2217">
        <v>243300</v>
      </c>
      <c r="K2217" t="s">
        <v>45</v>
      </c>
      <c r="L2217">
        <v>0</v>
      </c>
      <c r="M2217" t="b">
        <v>1</v>
      </c>
    </row>
    <row r="2218" spans="1:13" x14ac:dyDescent="0.35">
      <c r="A2218" t="s">
        <v>36</v>
      </c>
      <c r="B2218" t="s">
        <v>37</v>
      </c>
      <c r="C2218">
        <v>2018</v>
      </c>
      <c r="D2218" t="s">
        <v>15</v>
      </c>
      <c r="E2218" t="s">
        <v>25</v>
      </c>
      <c r="F2218" t="s">
        <v>26</v>
      </c>
      <c r="G2218">
        <v>5.3</v>
      </c>
      <c r="H2218" t="s">
        <v>18</v>
      </c>
      <c r="I2218" t="s">
        <v>19</v>
      </c>
      <c r="J2218">
        <v>196600</v>
      </c>
      <c r="K2218" t="s">
        <v>45</v>
      </c>
      <c r="L2218">
        <v>130000</v>
      </c>
      <c r="M2218" t="b">
        <v>0</v>
      </c>
    </row>
    <row r="2219" spans="1:13" x14ac:dyDescent="0.35">
      <c r="A2219" t="s">
        <v>36</v>
      </c>
      <c r="B2219" t="s">
        <v>37</v>
      </c>
      <c r="C2219">
        <v>2018</v>
      </c>
      <c r="D2219" t="s">
        <v>15</v>
      </c>
      <c r="E2219" t="s">
        <v>29</v>
      </c>
      <c r="F2219" t="s">
        <v>30</v>
      </c>
      <c r="G2219">
        <v>5.3</v>
      </c>
      <c r="H2219" t="s">
        <v>18</v>
      </c>
      <c r="I2219" t="s">
        <v>19</v>
      </c>
      <c r="J2219">
        <v>195000</v>
      </c>
      <c r="K2219" t="s">
        <v>45</v>
      </c>
      <c r="L2219">
        <v>125000</v>
      </c>
      <c r="M2219" t="b">
        <v>0</v>
      </c>
    </row>
    <row r="2220" spans="1:13" x14ac:dyDescent="0.35">
      <c r="A2220" t="s">
        <v>34</v>
      </c>
      <c r="B2220" t="s">
        <v>123</v>
      </c>
      <c r="C2220">
        <v>2017</v>
      </c>
      <c r="D2220" t="s">
        <v>15</v>
      </c>
      <c r="E2220" t="s">
        <v>23</v>
      </c>
      <c r="F2220" t="s">
        <v>17</v>
      </c>
      <c r="G2220">
        <v>2.7</v>
      </c>
      <c r="H2220" t="s">
        <v>18</v>
      </c>
      <c r="I2220" t="s">
        <v>68</v>
      </c>
      <c r="J2220">
        <v>62000</v>
      </c>
      <c r="K2220" t="s">
        <v>45</v>
      </c>
      <c r="L2220">
        <v>87000</v>
      </c>
      <c r="M2220" t="b">
        <v>0</v>
      </c>
    </row>
    <row r="2221" spans="1:13" x14ac:dyDescent="0.35">
      <c r="A2221" t="s">
        <v>34</v>
      </c>
      <c r="B2221" t="s">
        <v>55</v>
      </c>
      <c r="C2221">
        <v>2015</v>
      </c>
      <c r="D2221" t="s">
        <v>15</v>
      </c>
      <c r="E2221" t="s">
        <v>23</v>
      </c>
      <c r="F2221" t="s">
        <v>26</v>
      </c>
      <c r="G2221">
        <v>2.7</v>
      </c>
      <c r="H2221" t="s">
        <v>18</v>
      </c>
      <c r="I2221" t="s">
        <v>19</v>
      </c>
      <c r="J2221">
        <v>250000</v>
      </c>
      <c r="K2221" t="s">
        <v>45</v>
      </c>
      <c r="L2221">
        <v>78000</v>
      </c>
      <c r="M2221" t="b">
        <v>0</v>
      </c>
    </row>
    <row r="2222" spans="1:13" x14ac:dyDescent="0.35">
      <c r="A2222" t="s">
        <v>34</v>
      </c>
      <c r="B2222" t="s">
        <v>287</v>
      </c>
      <c r="C2222">
        <v>2017</v>
      </c>
      <c r="D2222" t="s">
        <v>15</v>
      </c>
      <c r="E2222" t="s">
        <v>23</v>
      </c>
      <c r="F2222" t="s">
        <v>26</v>
      </c>
      <c r="G2222">
        <v>2.7</v>
      </c>
      <c r="H2222" t="s">
        <v>18</v>
      </c>
      <c r="I2222" t="s">
        <v>68</v>
      </c>
      <c r="J2222">
        <v>223000</v>
      </c>
      <c r="K2222" t="s">
        <v>45</v>
      </c>
      <c r="L2222">
        <v>77000</v>
      </c>
      <c r="M2222" t="b">
        <v>0</v>
      </c>
    </row>
    <row r="2223" spans="1:13" x14ac:dyDescent="0.35">
      <c r="A2223" t="s">
        <v>73</v>
      </c>
      <c r="B2223" t="s">
        <v>74</v>
      </c>
      <c r="C2223">
        <v>2016</v>
      </c>
      <c r="D2223" t="s">
        <v>15</v>
      </c>
      <c r="E2223" t="s">
        <v>75</v>
      </c>
      <c r="F2223" t="s">
        <v>17</v>
      </c>
      <c r="G2223">
        <v>2.5</v>
      </c>
      <c r="H2223" t="s">
        <v>18</v>
      </c>
      <c r="I2223" t="s">
        <v>19</v>
      </c>
      <c r="J2223">
        <v>91000</v>
      </c>
      <c r="K2223" t="s">
        <v>45</v>
      </c>
      <c r="L2223">
        <v>75000</v>
      </c>
      <c r="M2223" t="b">
        <v>0</v>
      </c>
    </row>
    <row r="2224" spans="1:13" x14ac:dyDescent="0.35">
      <c r="A2224" t="s">
        <v>39</v>
      </c>
      <c r="B2224" t="s">
        <v>205</v>
      </c>
      <c r="C2224">
        <v>2016</v>
      </c>
      <c r="D2224" t="s">
        <v>15</v>
      </c>
      <c r="E2224" t="s">
        <v>94</v>
      </c>
      <c r="F2224" t="s">
        <v>30</v>
      </c>
      <c r="G2224">
        <v>5.3</v>
      </c>
      <c r="H2224" t="s">
        <v>18</v>
      </c>
      <c r="I2224" t="s">
        <v>19</v>
      </c>
      <c r="J2224">
        <v>270000</v>
      </c>
      <c r="K2224" t="s">
        <v>45</v>
      </c>
      <c r="L2224">
        <v>75000</v>
      </c>
      <c r="M2224" t="b">
        <v>0</v>
      </c>
    </row>
    <row r="2225" spans="1:13" x14ac:dyDescent="0.35">
      <c r="A2225" t="s">
        <v>34</v>
      </c>
      <c r="B2225" t="s">
        <v>58</v>
      </c>
      <c r="C2225">
        <v>2017</v>
      </c>
      <c r="D2225" t="s">
        <v>15</v>
      </c>
      <c r="E2225" t="s">
        <v>23</v>
      </c>
      <c r="F2225" t="s">
        <v>30</v>
      </c>
      <c r="G2225">
        <v>2.7</v>
      </c>
      <c r="H2225" t="s">
        <v>18</v>
      </c>
      <c r="I2225" t="s">
        <v>19</v>
      </c>
      <c r="J2225">
        <v>270337</v>
      </c>
      <c r="K2225" t="s">
        <v>45</v>
      </c>
      <c r="L2225">
        <v>70000</v>
      </c>
      <c r="M2225" t="b">
        <v>0</v>
      </c>
    </row>
    <row r="2226" spans="1:13" x14ac:dyDescent="0.35">
      <c r="A2226" t="s">
        <v>34</v>
      </c>
      <c r="B2226" t="s">
        <v>66</v>
      </c>
      <c r="C2226">
        <v>2014</v>
      </c>
      <c r="D2226" t="s">
        <v>15</v>
      </c>
      <c r="E2226" t="s">
        <v>94</v>
      </c>
      <c r="F2226" t="s">
        <v>30</v>
      </c>
      <c r="G2226">
        <v>3.5</v>
      </c>
      <c r="H2226" t="s">
        <v>18</v>
      </c>
      <c r="I2226" t="s">
        <v>19</v>
      </c>
      <c r="J2226">
        <v>188257</v>
      </c>
      <c r="K2226" t="s">
        <v>42</v>
      </c>
      <c r="L2226">
        <v>78500</v>
      </c>
      <c r="M2226" t="b">
        <v>0</v>
      </c>
    </row>
    <row r="2227" spans="1:13" x14ac:dyDescent="0.35">
      <c r="A2227" t="s">
        <v>39</v>
      </c>
      <c r="B2227" t="s">
        <v>131</v>
      </c>
      <c r="C2227">
        <v>2013</v>
      </c>
      <c r="D2227" t="s">
        <v>15</v>
      </c>
      <c r="E2227" t="s">
        <v>25</v>
      </c>
      <c r="F2227" t="s">
        <v>26</v>
      </c>
      <c r="G2227">
        <v>6</v>
      </c>
      <c r="H2227" t="s">
        <v>18</v>
      </c>
      <c r="I2227" t="s">
        <v>19</v>
      </c>
      <c r="J2227">
        <v>74522</v>
      </c>
      <c r="K2227" t="s">
        <v>20</v>
      </c>
      <c r="L2227">
        <v>79500</v>
      </c>
      <c r="M2227" t="b">
        <v>0</v>
      </c>
    </row>
    <row r="2228" spans="1:13" x14ac:dyDescent="0.35">
      <c r="A2228" t="s">
        <v>48</v>
      </c>
      <c r="B2228" t="s">
        <v>149</v>
      </c>
      <c r="C2228">
        <v>2014</v>
      </c>
      <c r="D2228" t="s">
        <v>15</v>
      </c>
      <c r="E2228" t="s">
        <v>23</v>
      </c>
      <c r="F2228" t="s">
        <v>17</v>
      </c>
      <c r="G2228">
        <v>1.8</v>
      </c>
      <c r="H2228" t="s">
        <v>18</v>
      </c>
      <c r="I2228" t="s">
        <v>19</v>
      </c>
      <c r="J2228">
        <v>148925</v>
      </c>
      <c r="K2228" t="s">
        <v>42</v>
      </c>
      <c r="L2228">
        <v>79500</v>
      </c>
      <c r="M2228" t="b">
        <v>0</v>
      </c>
    </row>
    <row r="2229" spans="1:13" x14ac:dyDescent="0.35">
      <c r="A2229" t="s">
        <v>39</v>
      </c>
      <c r="B2229" t="s">
        <v>131</v>
      </c>
      <c r="C2229">
        <v>2013</v>
      </c>
      <c r="D2229" t="s">
        <v>15</v>
      </c>
      <c r="E2229" t="s">
        <v>25</v>
      </c>
      <c r="F2229" t="s">
        <v>26</v>
      </c>
      <c r="G2229">
        <v>6</v>
      </c>
      <c r="H2229" t="s">
        <v>18</v>
      </c>
      <c r="I2229" t="s">
        <v>19</v>
      </c>
      <c r="J2229">
        <v>70375</v>
      </c>
      <c r="K2229" t="s">
        <v>20</v>
      </c>
      <c r="L2229">
        <v>80500</v>
      </c>
      <c r="M2229" t="b">
        <v>0</v>
      </c>
    </row>
    <row r="2230" spans="1:13" x14ac:dyDescent="0.35">
      <c r="A2230" t="s">
        <v>34</v>
      </c>
      <c r="B2230" t="s">
        <v>123</v>
      </c>
      <c r="C2230">
        <v>2013</v>
      </c>
      <c r="D2230" t="s">
        <v>44</v>
      </c>
      <c r="E2230" t="s">
        <v>23</v>
      </c>
      <c r="F2230" t="s">
        <v>30</v>
      </c>
      <c r="G2230">
        <v>2.4</v>
      </c>
      <c r="H2230" t="s">
        <v>56</v>
      </c>
      <c r="I2230" t="s">
        <v>68</v>
      </c>
      <c r="J2230">
        <v>300000</v>
      </c>
      <c r="K2230" t="s">
        <v>45</v>
      </c>
      <c r="L2230">
        <v>70000</v>
      </c>
      <c r="M2230" t="b">
        <v>0</v>
      </c>
    </row>
    <row r="2231" spans="1:13" x14ac:dyDescent="0.35">
      <c r="A2231" t="s">
        <v>34</v>
      </c>
      <c r="B2231" t="s">
        <v>123</v>
      </c>
      <c r="C2231">
        <v>2016</v>
      </c>
      <c r="D2231" t="s">
        <v>44</v>
      </c>
      <c r="E2231" t="s">
        <v>23</v>
      </c>
      <c r="F2231" t="s">
        <v>26</v>
      </c>
      <c r="G2231">
        <v>2.7</v>
      </c>
      <c r="H2231" t="s">
        <v>18</v>
      </c>
      <c r="I2231" t="s">
        <v>68</v>
      </c>
      <c r="J2231">
        <v>129000</v>
      </c>
      <c r="K2231" t="s">
        <v>45</v>
      </c>
      <c r="L2231">
        <v>69000</v>
      </c>
      <c r="M2231" t="b">
        <v>0</v>
      </c>
    </row>
    <row r="2232" spans="1:13" x14ac:dyDescent="0.35">
      <c r="A2232" t="s">
        <v>34</v>
      </c>
      <c r="B2232" t="s">
        <v>145</v>
      </c>
      <c r="C2232">
        <v>2018</v>
      </c>
      <c r="D2232" t="s">
        <v>15</v>
      </c>
      <c r="E2232" t="s">
        <v>23</v>
      </c>
      <c r="F2232" t="s">
        <v>26</v>
      </c>
      <c r="G2232">
        <v>2.7</v>
      </c>
      <c r="H2232" t="s">
        <v>18</v>
      </c>
      <c r="I2232" t="s">
        <v>19</v>
      </c>
      <c r="J2232">
        <v>275916</v>
      </c>
      <c r="K2232" t="s">
        <v>45</v>
      </c>
      <c r="L2232">
        <v>67000</v>
      </c>
      <c r="M2232" t="b">
        <v>0</v>
      </c>
    </row>
    <row r="2233" spans="1:13" x14ac:dyDescent="0.35">
      <c r="A2233" t="s">
        <v>34</v>
      </c>
      <c r="B2233" t="s">
        <v>123</v>
      </c>
      <c r="C2233">
        <v>2017</v>
      </c>
      <c r="D2233" t="s">
        <v>15</v>
      </c>
      <c r="E2233" t="s">
        <v>23</v>
      </c>
      <c r="F2233" t="s">
        <v>30</v>
      </c>
      <c r="G2233">
        <v>2.7</v>
      </c>
      <c r="H2233" t="s">
        <v>18</v>
      </c>
      <c r="I2233" t="s">
        <v>68</v>
      </c>
      <c r="J2233">
        <v>384000</v>
      </c>
      <c r="K2233" t="s">
        <v>45</v>
      </c>
      <c r="L2233">
        <v>66000</v>
      </c>
      <c r="M2233" t="b">
        <v>0</v>
      </c>
    </row>
    <row r="2234" spans="1:13" x14ac:dyDescent="0.35">
      <c r="A2234" t="s">
        <v>34</v>
      </c>
      <c r="B2234" t="s">
        <v>43</v>
      </c>
      <c r="C2234">
        <v>2017</v>
      </c>
      <c r="D2234" t="s">
        <v>15</v>
      </c>
      <c r="E2234" t="s">
        <v>38</v>
      </c>
      <c r="F2234" t="s">
        <v>26</v>
      </c>
      <c r="G2234">
        <v>2.5</v>
      </c>
      <c r="H2234" t="s">
        <v>18</v>
      </c>
      <c r="I2234" t="s">
        <v>19</v>
      </c>
      <c r="J2234">
        <v>90000</v>
      </c>
      <c r="K2234" t="s">
        <v>45</v>
      </c>
      <c r="L2234">
        <v>66000</v>
      </c>
      <c r="M2234" t="b">
        <v>0</v>
      </c>
    </row>
    <row r="2235" spans="1:13" x14ac:dyDescent="0.35">
      <c r="A2235" t="s">
        <v>34</v>
      </c>
      <c r="B2235" t="s">
        <v>287</v>
      </c>
      <c r="C2235">
        <v>2016</v>
      </c>
      <c r="D2235" t="s">
        <v>15</v>
      </c>
      <c r="E2235" t="s">
        <v>23</v>
      </c>
      <c r="F2235" t="s">
        <v>26</v>
      </c>
      <c r="G2235">
        <v>2.4</v>
      </c>
      <c r="H2235" t="s">
        <v>18</v>
      </c>
      <c r="I2235" t="s">
        <v>68</v>
      </c>
      <c r="J2235">
        <v>245743</v>
      </c>
      <c r="K2235" t="s">
        <v>45</v>
      </c>
      <c r="L2235">
        <v>65000</v>
      </c>
      <c r="M2235" t="b">
        <v>0</v>
      </c>
    </row>
    <row r="2236" spans="1:13" x14ac:dyDescent="0.35">
      <c r="A2236" t="s">
        <v>73</v>
      </c>
      <c r="B2236">
        <v>6</v>
      </c>
      <c r="C2236">
        <v>2018</v>
      </c>
      <c r="D2236" t="s">
        <v>15</v>
      </c>
      <c r="E2236" t="s">
        <v>23</v>
      </c>
      <c r="F2236" t="s">
        <v>26</v>
      </c>
      <c r="G2236">
        <v>2.5</v>
      </c>
      <c r="H2236" t="s">
        <v>18</v>
      </c>
      <c r="I2236" t="s">
        <v>19</v>
      </c>
      <c r="J2236">
        <v>42885</v>
      </c>
      <c r="K2236" t="s">
        <v>45</v>
      </c>
      <c r="L2236">
        <v>65000</v>
      </c>
      <c r="M2236" t="b">
        <v>0</v>
      </c>
    </row>
    <row r="2237" spans="1:13" x14ac:dyDescent="0.35">
      <c r="A2237" t="s">
        <v>34</v>
      </c>
      <c r="B2237" t="s">
        <v>287</v>
      </c>
      <c r="C2237">
        <v>2016</v>
      </c>
      <c r="D2237" t="s">
        <v>15</v>
      </c>
      <c r="E2237" t="s">
        <v>23</v>
      </c>
      <c r="F2237" t="s">
        <v>26</v>
      </c>
      <c r="G2237">
        <v>2.4</v>
      </c>
      <c r="H2237" t="s">
        <v>18</v>
      </c>
      <c r="I2237" t="s">
        <v>68</v>
      </c>
      <c r="J2237">
        <v>210000</v>
      </c>
      <c r="K2237" t="s">
        <v>45</v>
      </c>
      <c r="L2237">
        <v>65000</v>
      </c>
      <c r="M2237" t="b">
        <v>0</v>
      </c>
    </row>
    <row r="2238" spans="1:13" x14ac:dyDescent="0.35">
      <c r="A2238" t="s">
        <v>34</v>
      </c>
      <c r="B2238" t="s">
        <v>287</v>
      </c>
      <c r="C2238">
        <v>2016</v>
      </c>
      <c r="D2238" t="s">
        <v>15</v>
      </c>
      <c r="E2238" t="s">
        <v>23</v>
      </c>
      <c r="F2238" t="s">
        <v>26</v>
      </c>
      <c r="G2238">
        <v>2.4</v>
      </c>
      <c r="H2238" t="s">
        <v>18</v>
      </c>
      <c r="I2238" t="s">
        <v>68</v>
      </c>
      <c r="J2238">
        <v>205812</v>
      </c>
      <c r="K2238" t="s">
        <v>45</v>
      </c>
      <c r="L2238">
        <v>65000</v>
      </c>
      <c r="M2238" t="b">
        <v>0</v>
      </c>
    </row>
    <row r="2239" spans="1:13" x14ac:dyDescent="0.35">
      <c r="A2239" t="s">
        <v>73</v>
      </c>
      <c r="B2239">
        <v>6</v>
      </c>
      <c r="C2239">
        <v>2018</v>
      </c>
      <c r="D2239" t="s">
        <v>15</v>
      </c>
      <c r="E2239" t="s">
        <v>23</v>
      </c>
      <c r="F2239" t="s">
        <v>26</v>
      </c>
      <c r="G2239">
        <v>2.5</v>
      </c>
      <c r="H2239" t="s">
        <v>18</v>
      </c>
      <c r="I2239" t="s">
        <v>19</v>
      </c>
      <c r="J2239">
        <v>71169</v>
      </c>
      <c r="K2239" t="s">
        <v>45</v>
      </c>
      <c r="L2239">
        <v>65000</v>
      </c>
      <c r="M2239" t="b">
        <v>0</v>
      </c>
    </row>
    <row r="2240" spans="1:13" x14ac:dyDescent="0.35">
      <c r="A2240" t="s">
        <v>34</v>
      </c>
      <c r="B2240" t="s">
        <v>145</v>
      </c>
      <c r="C2240">
        <v>2017</v>
      </c>
      <c r="D2240" t="s">
        <v>15</v>
      </c>
      <c r="E2240" t="s">
        <v>23</v>
      </c>
      <c r="F2240" t="s">
        <v>26</v>
      </c>
      <c r="G2240">
        <v>2.7</v>
      </c>
      <c r="H2240" t="s">
        <v>18</v>
      </c>
      <c r="I2240" t="s">
        <v>19</v>
      </c>
      <c r="J2240">
        <v>85218</v>
      </c>
      <c r="K2240" t="s">
        <v>45</v>
      </c>
      <c r="L2240">
        <v>64000</v>
      </c>
      <c r="M2240" t="b">
        <v>0</v>
      </c>
    </row>
    <row r="2241" spans="1:13" x14ac:dyDescent="0.35">
      <c r="A2241" t="s">
        <v>34</v>
      </c>
      <c r="B2241" t="s">
        <v>145</v>
      </c>
      <c r="C2241">
        <v>2017</v>
      </c>
      <c r="D2241" t="s">
        <v>15</v>
      </c>
      <c r="E2241" t="s">
        <v>23</v>
      </c>
      <c r="F2241" t="s">
        <v>26</v>
      </c>
      <c r="G2241">
        <v>2.7</v>
      </c>
      <c r="H2241" t="s">
        <v>18</v>
      </c>
      <c r="I2241" t="s">
        <v>19</v>
      </c>
      <c r="J2241">
        <v>145997</v>
      </c>
      <c r="K2241" t="s">
        <v>45</v>
      </c>
      <c r="L2241">
        <v>64000</v>
      </c>
      <c r="M2241" t="b">
        <v>0</v>
      </c>
    </row>
    <row r="2242" spans="1:13" x14ac:dyDescent="0.35">
      <c r="A2242" t="s">
        <v>34</v>
      </c>
      <c r="B2242" t="s">
        <v>43</v>
      </c>
      <c r="C2242">
        <v>2017</v>
      </c>
      <c r="D2242" t="s">
        <v>15</v>
      </c>
      <c r="E2242" t="s">
        <v>23</v>
      </c>
      <c r="F2242" t="s">
        <v>26</v>
      </c>
      <c r="G2242">
        <v>2.5</v>
      </c>
      <c r="H2242" t="s">
        <v>18</v>
      </c>
      <c r="I2242" t="s">
        <v>19</v>
      </c>
      <c r="J2242">
        <v>126000</v>
      </c>
      <c r="K2242" t="s">
        <v>45</v>
      </c>
      <c r="L2242">
        <v>63000</v>
      </c>
      <c r="M2242" t="b">
        <v>0</v>
      </c>
    </row>
    <row r="2243" spans="1:13" x14ac:dyDescent="0.35">
      <c r="A2243" t="s">
        <v>34</v>
      </c>
      <c r="B2243" t="s">
        <v>287</v>
      </c>
      <c r="C2243">
        <v>2017</v>
      </c>
      <c r="D2243" t="s">
        <v>15</v>
      </c>
      <c r="E2243" t="s">
        <v>65</v>
      </c>
      <c r="F2243" t="s">
        <v>26</v>
      </c>
      <c r="G2243">
        <v>2.7</v>
      </c>
      <c r="H2243" t="s">
        <v>18</v>
      </c>
      <c r="I2243" t="s">
        <v>68</v>
      </c>
      <c r="J2243">
        <v>61000</v>
      </c>
      <c r="K2243" t="s">
        <v>45</v>
      </c>
      <c r="L2243">
        <v>63000</v>
      </c>
      <c r="M2243" t="b">
        <v>0</v>
      </c>
    </row>
    <row r="2244" spans="1:13" x14ac:dyDescent="0.35">
      <c r="A2244" t="s">
        <v>34</v>
      </c>
      <c r="B2244" t="s">
        <v>123</v>
      </c>
      <c r="C2244">
        <v>2016</v>
      </c>
      <c r="D2244" t="s">
        <v>15</v>
      </c>
      <c r="E2244" t="s">
        <v>23</v>
      </c>
      <c r="F2244" t="s">
        <v>26</v>
      </c>
      <c r="G2244">
        <v>2.7</v>
      </c>
      <c r="H2244" t="s">
        <v>18</v>
      </c>
      <c r="I2244" t="s">
        <v>68</v>
      </c>
      <c r="J2244">
        <v>266949</v>
      </c>
      <c r="K2244" t="s">
        <v>45</v>
      </c>
      <c r="L2244">
        <v>63000</v>
      </c>
      <c r="M2244" t="b">
        <v>0</v>
      </c>
    </row>
    <row r="2245" spans="1:13" x14ac:dyDescent="0.35">
      <c r="A2245" t="s">
        <v>73</v>
      </c>
      <c r="B2245">
        <v>6</v>
      </c>
      <c r="C2245">
        <v>2018</v>
      </c>
      <c r="D2245" t="s">
        <v>15</v>
      </c>
      <c r="E2245" t="s">
        <v>23</v>
      </c>
      <c r="F2245" t="s">
        <v>26</v>
      </c>
      <c r="G2245">
        <v>2.5</v>
      </c>
      <c r="H2245" t="s">
        <v>18</v>
      </c>
      <c r="I2245" t="s">
        <v>19</v>
      </c>
      <c r="J2245">
        <v>79795</v>
      </c>
      <c r="K2245" t="s">
        <v>45</v>
      </c>
      <c r="L2245">
        <v>63000</v>
      </c>
      <c r="M2245" t="b">
        <v>0</v>
      </c>
    </row>
    <row r="2246" spans="1:13" x14ac:dyDescent="0.35">
      <c r="A2246" t="s">
        <v>34</v>
      </c>
      <c r="B2246" t="s">
        <v>123</v>
      </c>
      <c r="C2246">
        <v>2015</v>
      </c>
      <c r="D2246" t="s">
        <v>15</v>
      </c>
      <c r="E2246" t="s">
        <v>23</v>
      </c>
      <c r="F2246" t="s">
        <v>26</v>
      </c>
      <c r="G2246">
        <v>2.7</v>
      </c>
      <c r="H2246" t="s">
        <v>18</v>
      </c>
      <c r="I2246" t="s">
        <v>68</v>
      </c>
      <c r="J2246">
        <v>183000</v>
      </c>
      <c r="K2246" t="s">
        <v>45</v>
      </c>
      <c r="L2246">
        <v>60000</v>
      </c>
      <c r="M2246" t="b">
        <v>0</v>
      </c>
    </row>
    <row r="2247" spans="1:13" x14ac:dyDescent="0.35">
      <c r="A2247" t="s">
        <v>34</v>
      </c>
      <c r="B2247" t="s">
        <v>287</v>
      </c>
      <c r="C2247">
        <v>2015</v>
      </c>
      <c r="D2247" t="s">
        <v>15</v>
      </c>
      <c r="E2247" t="s">
        <v>23</v>
      </c>
      <c r="F2247" t="s">
        <v>26</v>
      </c>
      <c r="G2247">
        <v>2.7</v>
      </c>
      <c r="H2247" t="s">
        <v>18</v>
      </c>
      <c r="I2247" t="s">
        <v>68</v>
      </c>
      <c r="J2247">
        <v>178000</v>
      </c>
      <c r="K2247" t="s">
        <v>45</v>
      </c>
      <c r="L2247">
        <v>60000</v>
      </c>
      <c r="M2247" t="b">
        <v>0</v>
      </c>
    </row>
    <row r="2248" spans="1:13" x14ac:dyDescent="0.35">
      <c r="A2248" t="s">
        <v>34</v>
      </c>
      <c r="B2248" t="s">
        <v>123</v>
      </c>
      <c r="C2248">
        <v>2016</v>
      </c>
      <c r="D2248" t="s">
        <v>15</v>
      </c>
      <c r="E2248" t="s">
        <v>23</v>
      </c>
      <c r="F2248" t="s">
        <v>26</v>
      </c>
      <c r="G2248">
        <v>2.4</v>
      </c>
      <c r="H2248" t="s">
        <v>18</v>
      </c>
      <c r="I2248" t="s">
        <v>68</v>
      </c>
      <c r="J2248">
        <v>250000</v>
      </c>
      <c r="K2248" t="s">
        <v>45</v>
      </c>
      <c r="L2248">
        <v>58000</v>
      </c>
      <c r="M2248" t="b">
        <v>0</v>
      </c>
    </row>
    <row r="2249" spans="1:13" x14ac:dyDescent="0.35">
      <c r="A2249" t="s">
        <v>185</v>
      </c>
      <c r="B2249" t="s">
        <v>277</v>
      </c>
      <c r="C2249">
        <v>2016</v>
      </c>
      <c r="D2249" t="s">
        <v>15</v>
      </c>
      <c r="E2249" t="s">
        <v>23</v>
      </c>
      <c r="F2249" t="s">
        <v>26</v>
      </c>
      <c r="G2249">
        <v>2.5</v>
      </c>
      <c r="H2249" t="s">
        <v>56</v>
      </c>
      <c r="I2249" t="s">
        <v>68</v>
      </c>
      <c r="J2249">
        <v>245599</v>
      </c>
      <c r="K2249" t="s">
        <v>45</v>
      </c>
      <c r="L2249">
        <v>55000</v>
      </c>
      <c r="M2249" t="b">
        <v>0</v>
      </c>
    </row>
    <row r="2250" spans="1:13" x14ac:dyDescent="0.35">
      <c r="A2250" t="s">
        <v>185</v>
      </c>
      <c r="B2250" t="s">
        <v>277</v>
      </c>
      <c r="C2250">
        <v>2015</v>
      </c>
      <c r="D2250" t="s">
        <v>15</v>
      </c>
      <c r="E2250" t="s">
        <v>23</v>
      </c>
      <c r="F2250" t="s">
        <v>26</v>
      </c>
      <c r="G2250">
        <v>2.5</v>
      </c>
      <c r="H2250" t="s">
        <v>56</v>
      </c>
      <c r="I2250" t="s">
        <v>68</v>
      </c>
      <c r="J2250">
        <v>445539</v>
      </c>
      <c r="K2250" t="s">
        <v>45</v>
      </c>
      <c r="L2250">
        <v>53000</v>
      </c>
      <c r="M2250" t="b">
        <v>0</v>
      </c>
    </row>
    <row r="2251" spans="1:13" x14ac:dyDescent="0.35">
      <c r="A2251" t="s">
        <v>185</v>
      </c>
      <c r="B2251" t="s">
        <v>277</v>
      </c>
      <c r="C2251">
        <v>2015</v>
      </c>
      <c r="D2251" t="s">
        <v>15</v>
      </c>
      <c r="E2251" t="s">
        <v>23</v>
      </c>
      <c r="F2251" t="s">
        <v>26</v>
      </c>
      <c r="G2251">
        <v>2.5</v>
      </c>
      <c r="H2251" t="s">
        <v>56</v>
      </c>
      <c r="I2251" t="s">
        <v>68</v>
      </c>
      <c r="J2251">
        <v>299967</v>
      </c>
      <c r="K2251" t="s">
        <v>45</v>
      </c>
      <c r="L2251">
        <v>53000</v>
      </c>
      <c r="M2251" t="b">
        <v>0</v>
      </c>
    </row>
    <row r="2252" spans="1:13" x14ac:dyDescent="0.35">
      <c r="A2252" t="s">
        <v>185</v>
      </c>
      <c r="B2252" t="s">
        <v>277</v>
      </c>
      <c r="C2252">
        <v>2015</v>
      </c>
      <c r="D2252" t="s">
        <v>15</v>
      </c>
      <c r="E2252" t="s">
        <v>23</v>
      </c>
      <c r="F2252" t="s">
        <v>26</v>
      </c>
      <c r="G2252">
        <v>2.5</v>
      </c>
      <c r="H2252" t="s">
        <v>56</v>
      </c>
      <c r="I2252" t="s">
        <v>68</v>
      </c>
      <c r="J2252">
        <v>251662</v>
      </c>
      <c r="K2252" t="s">
        <v>45</v>
      </c>
      <c r="L2252">
        <v>53000</v>
      </c>
      <c r="M2252" t="b">
        <v>0</v>
      </c>
    </row>
    <row r="2253" spans="1:13" x14ac:dyDescent="0.35">
      <c r="A2253" t="s">
        <v>27</v>
      </c>
      <c r="B2253" t="s">
        <v>28</v>
      </c>
      <c r="C2253">
        <v>2018</v>
      </c>
      <c r="D2253" t="s">
        <v>15</v>
      </c>
      <c r="E2253" t="s">
        <v>23</v>
      </c>
      <c r="F2253" t="s">
        <v>26</v>
      </c>
      <c r="G2253">
        <v>1.6</v>
      </c>
      <c r="H2253" t="s">
        <v>18</v>
      </c>
      <c r="I2253" t="s">
        <v>19</v>
      </c>
      <c r="J2253">
        <v>79882</v>
      </c>
      <c r="K2253" t="s">
        <v>45</v>
      </c>
      <c r="L2253">
        <v>50500</v>
      </c>
      <c r="M2253" t="b">
        <v>0</v>
      </c>
    </row>
    <row r="2254" spans="1:13" x14ac:dyDescent="0.35">
      <c r="A2254" t="s">
        <v>34</v>
      </c>
      <c r="B2254" t="s">
        <v>51</v>
      </c>
      <c r="C2254">
        <v>2018</v>
      </c>
      <c r="D2254" t="s">
        <v>15</v>
      </c>
      <c r="E2254" t="s">
        <v>78</v>
      </c>
      <c r="F2254" t="s">
        <v>26</v>
      </c>
      <c r="G2254">
        <v>1.6</v>
      </c>
      <c r="H2254" t="s">
        <v>18</v>
      </c>
      <c r="I2254" t="s">
        <v>19</v>
      </c>
      <c r="J2254">
        <v>85258</v>
      </c>
      <c r="K2254" t="s">
        <v>45</v>
      </c>
      <c r="L2254">
        <v>50000</v>
      </c>
      <c r="M2254" t="b">
        <v>0</v>
      </c>
    </row>
    <row r="2255" spans="1:13" x14ac:dyDescent="0.35">
      <c r="A2255" t="s">
        <v>76</v>
      </c>
      <c r="B2255" t="s">
        <v>112</v>
      </c>
      <c r="C2255">
        <v>2019</v>
      </c>
      <c r="D2255" t="s">
        <v>15</v>
      </c>
      <c r="E2255" t="s">
        <v>23</v>
      </c>
      <c r="F2255" t="s">
        <v>26</v>
      </c>
      <c r="G2255">
        <v>2</v>
      </c>
      <c r="H2255" t="s">
        <v>18</v>
      </c>
      <c r="I2255" t="s">
        <v>19</v>
      </c>
      <c r="J2255">
        <v>85828</v>
      </c>
      <c r="K2255" t="s">
        <v>20</v>
      </c>
      <c r="L2255">
        <v>80500</v>
      </c>
      <c r="M2255" t="b">
        <v>0</v>
      </c>
    </row>
    <row r="2256" spans="1:13" x14ac:dyDescent="0.35">
      <c r="A2256" t="s">
        <v>76</v>
      </c>
      <c r="B2256" t="s">
        <v>112</v>
      </c>
      <c r="C2256">
        <v>2019</v>
      </c>
      <c r="D2256" t="s">
        <v>15</v>
      </c>
      <c r="E2256" t="s">
        <v>23</v>
      </c>
      <c r="F2256" t="s">
        <v>26</v>
      </c>
      <c r="G2256">
        <v>2</v>
      </c>
      <c r="H2256" t="s">
        <v>18</v>
      </c>
      <c r="I2256" t="s">
        <v>19</v>
      </c>
      <c r="J2256">
        <v>82569</v>
      </c>
      <c r="K2256" t="s">
        <v>20</v>
      </c>
      <c r="L2256">
        <v>80500</v>
      </c>
      <c r="M2256" t="b">
        <v>0</v>
      </c>
    </row>
    <row r="2257" spans="1:13" x14ac:dyDescent="0.35">
      <c r="A2257" t="s">
        <v>34</v>
      </c>
      <c r="B2257" t="s">
        <v>58</v>
      </c>
      <c r="C2257">
        <v>2015</v>
      </c>
      <c r="D2257" t="s">
        <v>15</v>
      </c>
      <c r="E2257" t="s">
        <v>29</v>
      </c>
      <c r="F2257" t="s">
        <v>30</v>
      </c>
      <c r="G2257">
        <v>4</v>
      </c>
      <c r="H2257" t="s">
        <v>18</v>
      </c>
      <c r="I2257" t="s">
        <v>68</v>
      </c>
      <c r="J2257">
        <v>70346</v>
      </c>
      <c r="K2257" t="s">
        <v>20</v>
      </c>
      <c r="L2257">
        <v>80500</v>
      </c>
      <c r="M2257" t="b">
        <v>0</v>
      </c>
    </row>
    <row r="2258" spans="1:13" x14ac:dyDescent="0.35">
      <c r="A2258" t="s">
        <v>34</v>
      </c>
      <c r="B2258" t="s">
        <v>51</v>
      </c>
      <c r="C2258">
        <v>2018</v>
      </c>
      <c r="D2258" t="s">
        <v>15</v>
      </c>
      <c r="E2258" t="s">
        <v>23</v>
      </c>
      <c r="F2258" t="s">
        <v>26</v>
      </c>
      <c r="G2258">
        <v>1.5</v>
      </c>
      <c r="H2258" t="s">
        <v>18</v>
      </c>
      <c r="I2258" t="s">
        <v>19</v>
      </c>
      <c r="J2258">
        <v>98257</v>
      </c>
      <c r="K2258" t="s">
        <v>45</v>
      </c>
      <c r="L2258">
        <v>49000</v>
      </c>
      <c r="M2258" t="b">
        <v>0</v>
      </c>
    </row>
    <row r="2259" spans="1:13" x14ac:dyDescent="0.35">
      <c r="A2259" t="s">
        <v>34</v>
      </c>
      <c r="B2259" t="s">
        <v>43</v>
      </c>
      <c r="C2259">
        <v>2015</v>
      </c>
      <c r="D2259" t="s">
        <v>15</v>
      </c>
      <c r="E2259" t="s">
        <v>23</v>
      </c>
      <c r="F2259" t="s">
        <v>26</v>
      </c>
      <c r="G2259">
        <v>2.5</v>
      </c>
      <c r="H2259" t="s">
        <v>18</v>
      </c>
      <c r="I2259" t="s">
        <v>19</v>
      </c>
      <c r="J2259">
        <v>120000</v>
      </c>
      <c r="K2259" t="s">
        <v>45</v>
      </c>
      <c r="L2259">
        <v>48000</v>
      </c>
      <c r="M2259" t="b">
        <v>0</v>
      </c>
    </row>
    <row r="2260" spans="1:13" x14ac:dyDescent="0.35">
      <c r="A2260" t="s">
        <v>27</v>
      </c>
      <c r="B2260" t="s">
        <v>28</v>
      </c>
      <c r="C2260">
        <v>2018</v>
      </c>
      <c r="D2260" t="s">
        <v>15</v>
      </c>
      <c r="E2260" t="s">
        <v>94</v>
      </c>
      <c r="F2260" t="s">
        <v>26</v>
      </c>
      <c r="G2260">
        <v>1.6</v>
      </c>
      <c r="H2260" t="s">
        <v>18</v>
      </c>
      <c r="I2260" t="s">
        <v>19</v>
      </c>
      <c r="J2260">
        <v>91700</v>
      </c>
      <c r="K2260" t="s">
        <v>45</v>
      </c>
      <c r="L2260">
        <v>48000</v>
      </c>
      <c r="M2260" t="b">
        <v>0</v>
      </c>
    </row>
    <row r="2261" spans="1:13" x14ac:dyDescent="0.35">
      <c r="A2261" t="s">
        <v>34</v>
      </c>
      <c r="B2261" t="s">
        <v>51</v>
      </c>
      <c r="C2261">
        <v>2018</v>
      </c>
      <c r="D2261" t="s">
        <v>15</v>
      </c>
      <c r="E2261" t="s">
        <v>25</v>
      </c>
      <c r="F2261" t="s">
        <v>26</v>
      </c>
      <c r="G2261">
        <v>1.6</v>
      </c>
      <c r="H2261" t="s">
        <v>18</v>
      </c>
      <c r="I2261" t="s">
        <v>19</v>
      </c>
      <c r="J2261">
        <v>85884</v>
      </c>
      <c r="K2261" t="s">
        <v>45</v>
      </c>
      <c r="L2261">
        <v>46500</v>
      </c>
      <c r="M2261" t="b">
        <v>0</v>
      </c>
    </row>
    <row r="2262" spans="1:13" x14ac:dyDescent="0.35">
      <c r="A2262" t="s">
        <v>34</v>
      </c>
      <c r="B2262" t="s">
        <v>51</v>
      </c>
      <c r="C2262">
        <v>2017</v>
      </c>
      <c r="D2262" t="s">
        <v>15</v>
      </c>
      <c r="E2262" t="s">
        <v>25</v>
      </c>
      <c r="F2262" t="s">
        <v>26</v>
      </c>
      <c r="G2262">
        <v>1.6</v>
      </c>
      <c r="H2262" t="s">
        <v>18</v>
      </c>
      <c r="I2262" t="s">
        <v>19</v>
      </c>
      <c r="J2262">
        <v>84289</v>
      </c>
      <c r="K2262" t="s">
        <v>45</v>
      </c>
      <c r="L2262">
        <v>46000</v>
      </c>
      <c r="M2262" t="b">
        <v>0</v>
      </c>
    </row>
    <row r="2263" spans="1:13" x14ac:dyDescent="0.35">
      <c r="A2263" t="s">
        <v>34</v>
      </c>
      <c r="B2263" t="s">
        <v>51</v>
      </c>
      <c r="C2263">
        <v>2017</v>
      </c>
      <c r="D2263" t="s">
        <v>15</v>
      </c>
      <c r="E2263" t="s">
        <v>23</v>
      </c>
      <c r="F2263" t="s">
        <v>26</v>
      </c>
      <c r="G2263">
        <v>1.6</v>
      </c>
      <c r="H2263" t="s">
        <v>18</v>
      </c>
      <c r="I2263" t="s">
        <v>19</v>
      </c>
      <c r="J2263">
        <v>86782</v>
      </c>
      <c r="K2263" t="s">
        <v>45</v>
      </c>
      <c r="L2263">
        <v>46000</v>
      </c>
      <c r="M2263" t="b">
        <v>0</v>
      </c>
    </row>
    <row r="2264" spans="1:13" x14ac:dyDescent="0.35">
      <c r="A2264" t="s">
        <v>34</v>
      </c>
      <c r="B2264" t="s">
        <v>51</v>
      </c>
      <c r="C2264">
        <v>2017</v>
      </c>
      <c r="D2264" t="s">
        <v>15</v>
      </c>
      <c r="E2264" t="s">
        <v>25</v>
      </c>
      <c r="F2264" t="s">
        <v>26</v>
      </c>
      <c r="G2264">
        <v>1.6</v>
      </c>
      <c r="H2264" t="s">
        <v>18</v>
      </c>
      <c r="I2264" t="s">
        <v>19</v>
      </c>
      <c r="J2264">
        <v>72609</v>
      </c>
      <c r="K2264" t="s">
        <v>45</v>
      </c>
      <c r="L2264">
        <v>46000</v>
      </c>
      <c r="M2264" t="b">
        <v>0</v>
      </c>
    </row>
    <row r="2265" spans="1:13" x14ac:dyDescent="0.35">
      <c r="A2265" t="s">
        <v>36</v>
      </c>
      <c r="B2265" t="s">
        <v>146</v>
      </c>
      <c r="C2265">
        <v>2013</v>
      </c>
      <c r="D2265" t="s">
        <v>15</v>
      </c>
      <c r="E2265" t="s">
        <v>23</v>
      </c>
      <c r="F2265" t="s">
        <v>26</v>
      </c>
      <c r="G2265">
        <v>5.3</v>
      </c>
      <c r="H2265" t="s">
        <v>18</v>
      </c>
      <c r="I2265" t="s">
        <v>19</v>
      </c>
      <c r="J2265">
        <v>300000</v>
      </c>
      <c r="K2265" t="s">
        <v>45</v>
      </c>
      <c r="L2265">
        <v>45000</v>
      </c>
      <c r="M2265" t="b">
        <v>0</v>
      </c>
    </row>
    <row r="2266" spans="1:13" x14ac:dyDescent="0.35">
      <c r="A2266" t="s">
        <v>34</v>
      </c>
      <c r="B2266" t="s">
        <v>145</v>
      </c>
      <c r="C2266">
        <v>2015</v>
      </c>
      <c r="D2266" t="s">
        <v>15</v>
      </c>
      <c r="E2266" t="s">
        <v>29</v>
      </c>
      <c r="F2266" t="s">
        <v>26</v>
      </c>
      <c r="G2266">
        <v>2.7</v>
      </c>
      <c r="H2266" t="s">
        <v>18</v>
      </c>
      <c r="I2266" t="s">
        <v>19</v>
      </c>
      <c r="J2266">
        <v>230000</v>
      </c>
      <c r="K2266" t="s">
        <v>45</v>
      </c>
      <c r="L2266">
        <v>45000</v>
      </c>
      <c r="M2266" t="b">
        <v>0</v>
      </c>
    </row>
    <row r="2267" spans="1:13" x14ac:dyDescent="0.35">
      <c r="A2267" t="s">
        <v>27</v>
      </c>
      <c r="B2267" t="s">
        <v>28</v>
      </c>
      <c r="C2267">
        <v>2017</v>
      </c>
      <c r="D2267" t="s">
        <v>15</v>
      </c>
      <c r="E2267" t="s">
        <v>75</v>
      </c>
      <c r="F2267" t="s">
        <v>26</v>
      </c>
      <c r="G2267">
        <v>1.6</v>
      </c>
      <c r="H2267" t="s">
        <v>18</v>
      </c>
      <c r="I2267" t="s">
        <v>19</v>
      </c>
      <c r="J2267">
        <v>91000</v>
      </c>
      <c r="K2267" t="s">
        <v>45</v>
      </c>
      <c r="L2267">
        <v>43500</v>
      </c>
      <c r="M2267" t="b">
        <v>0</v>
      </c>
    </row>
    <row r="2268" spans="1:13" x14ac:dyDescent="0.35">
      <c r="A2268" t="s">
        <v>34</v>
      </c>
      <c r="B2268" t="s">
        <v>51</v>
      </c>
      <c r="C2268">
        <v>2017</v>
      </c>
      <c r="D2268" t="s">
        <v>15</v>
      </c>
      <c r="E2268" t="s">
        <v>23</v>
      </c>
      <c r="F2268" t="s">
        <v>26</v>
      </c>
      <c r="G2268">
        <v>1.6</v>
      </c>
      <c r="H2268" t="s">
        <v>18</v>
      </c>
      <c r="I2268" t="s">
        <v>19</v>
      </c>
      <c r="J2268">
        <v>249410</v>
      </c>
      <c r="K2268" t="s">
        <v>45</v>
      </c>
      <c r="L2268">
        <v>43000</v>
      </c>
      <c r="M2268" t="b">
        <v>0</v>
      </c>
    </row>
    <row r="2269" spans="1:13" x14ac:dyDescent="0.35">
      <c r="A2269" t="s">
        <v>82</v>
      </c>
      <c r="B2269" t="s">
        <v>164</v>
      </c>
      <c r="C2269">
        <v>2016</v>
      </c>
      <c r="D2269" t="s">
        <v>15</v>
      </c>
      <c r="E2269" t="s">
        <v>75</v>
      </c>
      <c r="F2269" t="s">
        <v>26</v>
      </c>
      <c r="G2269">
        <v>2</v>
      </c>
      <c r="H2269" t="s">
        <v>18</v>
      </c>
      <c r="I2269" t="s">
        <v>19</v>
      </c>
      <c r="J2269">
        <v>155000</v>
      </c>
      <c r="K2269" t="s">
        <v>45</v>
      </c>
      <c r="L2269">
        <v>42000</v>
      </c>
      <c r="M2269" t="b">
        <v>0</v>
      </c>
    </row>
    <row r="2270" spans="1:13" x14ac:dyDescent="0.35">
      <c r="A2270" t="s">
        <v>34</v>
      </c>
      <c r="B2270" t="s">
        <v>35</v>
      </c>
      <c r="C2270">
        <v>2002</v>
      </c>
      <c r="D2270" t="s">
        <v>15</v>
      </c>
      <c r="E2270" t="s">
        <v>23</v>
      </c>
      <c r="F2270" t="s">
        <v>30</v>
      </c>
      <c r="G2270">
        <v>4</v>
      </c>
      <c r="H2270" t="s">
        <v>18</v>
      </c>
      <c r="I2270" t="s">
        <v>68</v>
      </c>
      <c r="J2270">
        <v>3000</v>
      </c>
      <c r="K2270" t="s">
        <v>45</v>
      </c>
      <c r="L2270">
        <v>42000</v>
      </c>
      <c r="M2270" t="b">
        <v>0</v>
      </c>
    </row>
    <row r="2271" spans="1:13" x14ac:dyDescent="0.35">
      <c r="A2271" t="s">
        <v>34</v>
      </c>
      <c r="B2271" t="s">
        <v>51</v>
      </c>
      <c r="C2271">
        <v>2016</v>
      </c>
      <c r="D2271" t="s">
        <v>15</v>
      </c>
      <c r="E2271" t="s">
        <v>25</v>
      </c>
      <c r="F2271" t="s">
        <v>26</v>
      </c>
      <c r="G2271">
        <v>1.6</v>
      </c>
      <c r="H2271" t="s">
        <v>18</v>
      </c>
      <c r="I2271" t="s">
        <v>68</v>
      </c>
      <c r="J2271">
        <v>83000</v>
      </c>
      <c r="K2271" t="s">
        <v>45</v>
      </c>
      <c r="L2271">
        <v>38500</v>
      </c>
      <c r="M2271" t="b">
        <v>0</v>
      </c>
    </row>
    <row r="2272" spans="1:13" x14ac:dyDescent="0.35">
      <c r="A2272" t="s">
        <v>34</v>
      </c>
      <c r="B2272" t="s">
        <v>51</v>
      </c>
      <c r="C2272">
        <v>2016</v>
      </c>
      <c r="D2272" t="s">
        <v>15</v>
      </c>
      <c r="E2272" t="s">
        <v>75</v>
      </c>
      <c r="F2272" t="s">
        <v>26</v>
      </c>
      <c r="G2272">
        <v>1.6</v>
      </c>
      <c r="H2272" t="s">
        <v>18</v>
      </c>
      <c r="I2272" t="s">
        <v>19</v>
      </c>
      <c r="J2272">
        <v>141195</v>
      </c>
      <c r="K2272" t="s">
        <v>45</v>
      </c>
      <c r="L2272">
        <v>37000</v>
      </c>
      <c r="M2272" t="b">
        <v>0</v>
      </c>
    </row>
    <row r="2273" spans="1:13" x14ac:dyDescent="0.35">
      <c r="A2273" t="s">
        <v>27</v>
      </c>
      <c r="B2273" t="s">
        <v>93</v>
      </c>
      <c r="C2273">
        <v>2015</v>
      </c>
      <c r="D2273" t="s">
        <v>15</v>
      </c>
      <c r="E2273" t="s">
        <v>23</v>
      </c>
      <c r="F2273" t="s">
        <v>17</v>
      </c>
      <c r="G2273">
        <v>3</v>
      </c>
      <c r="H2273" t="s">
        <v>18</v>
      </c>
      <c r="I2273" t="s">
        <v>19</v>
      </c>
      <c r="J2273">
        <v>272783</v>
      </c>
      <c r="K2273" t="s">
        <v>45</v>
      </c>
      <c r="L2273">
        <v>36000</v>
      </c>
      <c r="M2273" t="b">
        <v>0</v>
      </c>
    </row>
    <row r="2274" spans="1:13" x14ac:dyDescent="0.35">
      <c r="A2274" t="s">
        <v>27</v>
      </c>
      <c r="B2274" t="s">
        <v>88</v>
      </c>
      <c r="C2274">
        <v>2018</v>
      </c>
      <c r="D2274" t="s">
        <v>15</v>
      </c>
      <c r="E2274" t="s">
        <v>23</v>
      </c>
      <c r="F2274" t="s">
        <v>26</v>
      </c>
      <c r="G2274">
        <v>1.4</v>
      </c>
      <c r="H2274" t="s">
        <v>18</v>
      </c>
      <c r="I2274" t="s">
        <v>19</v>
      </c>
      <c r="J2274">
        <v>81000</v>
      </c>
      <c r="K2274" t="s">
        <v>45</v>
      </c>
      <c r="L2274">
        <v>35500</v>
      </c>
      <c r="M2274" t="b">
        <v>0</v>
      </c>
    </row>
    <row r="2275" spans="1:13" x14ac:dyDescent="0.35">
      <c r="A2275" t="s">
        <v>34</v>
      </c>
      <c r="B2275" t="s">
        <v>51</v>
      </c>
      <c r="C2275">
        <v>2015</v>
      </c>
      <c r="D2275" t="s">
        <v>15</v>
      </c>
      <c r="E2275" t="s">
        <v>65</v>
      </c>
      <c r="F2275" t="s">
        <v>26</v>
      </c>
      <c r="G2275">
        <v>1.6</v>
      </c>
      <c r="H2275" t="s">
        <v>18</v>
      </c>
      <c r="I2275" t="s">
        <v>68</v>
      </c>
      <c r="J2275">
        <v>128333</v>
      </c>
      <c r="K2275" t="s">
        <v>45</v>
      </c>
      <c r="L2275">
        <v>33000</v>
      </c>
      <c r="M2275" t="b">
        <v>0</v>
      </c>
    </row>
    <row r="2276" spans="1:13" x14ac:dyDescent="0.35">
      <c r="A2276" t="s">
        <v>27</v>
      </c>
      <c r="B2276" t="s">
        <v>88</v>
      </c>
      <c r="C2276">
        <v>2018</v>
      </c>
      <c r="D2276" t="s">
        <v>15</v>
      </c>
      <c r="E2276" t="s">
        <v>25</v>
      </c>
      <c r="F2276" t="s">
        <v>26</v>
      </c>
      <c r="G2276">
        <v>1.4</v>
      </c>
      <c r="H2276" t="s">
        <v>18</v>
      </c>
      <c r="I2276" t="s">
        <v>19</v>
      </c>
      <c r="J2276">
        <v>63012</v>
      </c>
      <c r="K2276" t="s">
        <v>45</v>
      </c>
      <c r="L2276">
        <v>32000</v>
      </c>
      <c r="M2276" t="b">
        <v>0</v>
      </c>
    </row>
    <row r="2277" spans="1:13" x14ac:dyDescent="0.35">
      <c r="A2277" t="s">
        <v>27</v>
      </c>
      <c r="B2277" t="s">
        <v>88</v>
      </c>
      <c r="C2277">
        <v>2018</v>
      </c>
      <c r="D2277" t="s">
        <v>15</v>
      </c>
      <c r="E2277" t="s">
        <v>29</v>
      </c>
      <c r="F2277" t="s">
        <v>26</v>
      </c>
      <c r="G2277">
        <v>1.4</v>
      </c>
      <c r="H2277" t="s">
        <v>18</v>
      </c>
      <c r="I2277" t="s">
        <v>19</v>
      </c>
      <c r="J2277">
        <v>67000</v>
      </c>
      <c r="K2277" t="s">
        <v>45</v>
      </c>
      <c r="L2277">
        <v>32000</v>
      </c>
      <c r="M2277" t="b">
        <v>0</v>
      </c>
    </row>
    <row r="2278" spans="1:13" x14ac:dyDescent="0.35">
      <c r="A2278" t="s">
        <v>27</v>
      </c>
      <c r="B2278" t="s">
        <v>88</v>
      </c>
      <c r="C2278">
        <v>2018</v>
      </c>
      <c r="D2278" t="s">
        <v>15</v>
      </c>
      <c r="E2278" t="s">
        <v>25</v>
      </c>
      <c r="F2278" t="s">
        <v>26</v>
      </c>
      <c r="G2278">
        <v>1.4</v>
      </c>
      <c r="H2278" t="s">
        <v>18</v>
      </c>
      <c r="I2278" t="s">
        <v>19</v>
      </c>
      <c r="J2278">
        <v>65700</v>
      </c>
      <c r="K2278" t="s">
        <v>45</v>
      </c>
      <c r="L2278">
        <v>32000</v>
      </c>
      <c r="M2278" t="b">
        <v>0</v>
      </c>
    </row>
    <row r="2279" spans="1:13" x14ac:dyDescent="0.35">
      <c r="A2279" t="s">
        <v>139</v>
      </c>
      <c r="B2279" t="s">
        <v>140</v>
      </c>
      <c r="C2279">
        <v>2017</v>
      </c>
      <c r="D2279" t="s">
        <v>15</v>
      </c>
      <c r="E2279" t="s">
        <v>234</v>
      </c>
      <c r="F2279" t="s">
        <v>26</v>
      </c>
      <c r="G2279">
        <v>1.6</v>
      </c>
      <c r="H2279" t="s">
        <v>18</v>
      </c>
      <c r="I2279" t="s">
        <v>68</v>
      </c>
      <c r="J2279">
        <v>80000</v>
      </c>
      <c r="K2279" t="s">
        <v>45</v>
      </c>
      <c r="L2279">
        <v>30000</v>
      </c>
      <c r="M2279" t="b">
        <v>0</v>
      </c>
    </row>
    <row r="2280" spans="1:13" x14ac:dyDescent="0.35">
      <c r="A2280" t="s">
        <v>27</v>
      </c>
      <c r="B2280" t="s">
        <v>88</v>
      </c>
      <c r="C2280">
        <v>2017</v>
      </c>
      <c r="D2280" t="s">
        <v>15</v>
      </c>
      <c r="E2280" t="s">
        <v>23</v>
      </c>
      <c r="F2280" t="s">
        <v>26</v>
      </c>
      <c r="G2280">
        <v>1.6</v>
      </c>
      <c r="H2280" t="s">
        <v>18</v>
      </c>
      <c r="I2280" t="s">
        <v>19</v>
      </c>
      <c r="J2280">
        <v>212000</v>
      </c>
      <c r="K2280" t="s">
        <v>45</v>
      </c>
      <c r="L2280">
        <v>29500</v>
      </c>
      <c r="M2280" t="b">
        <v>0</v>
      </c>
    </row>
    <row r="2281" spans="1:13" x14ac:dyDescent="0.35">
      <c r="A2281" t="s">
        <v>27</v>
      </c>
      <c r="B2281" t="s">
        <v>88</v>
      </c>
      <c r="C2281">
        <v>2017</v>
      </c>
      <c r="D2281" t="s">
        <v>15</v>
      </c>
      <c r="E2281" t="s">
        <v>75</v>
      </c>
      <c r="F2281" t="s">
        <v>26</v>
      </c>
      <c r="G2281">
        <v>1.4</v>
      </c>
      <c r="H2281" t="s">
        <v>18</v>
      </c>
      <c r="I2281" t="s">
        <v>19</v>
      </c>
      <c r="J2281">
        <v>59933</v>
      </c>
      <c r="K2281" t="s">
        <v>45</v>
      </c>
      <c r="L2281">
        <v>29500</v>
      </c>
      <c r="M2281" t="b">
        <v>0</v>
      </c>
    </row>
    <row r="2282" spans="1:13" x14ac:dyDescent="0.35">
      <c r="A2282" t="s">
        <v>34</v>
      </c>
      <c r="B2282" t="s">
        <v>41</v>
      </c>
      <c r="C2282">
        <v>2017</v>
      </c>
      <c r="D2282" t="s">
        <v>15</v>
      </c>
      <c r="E2282" t="s">
        <v>213</v>
      </c>
      <c r="F2282" t="s">
        <v>26</v>
      </c>
      <c r="G2282">
        <v>1.5</v>
      </c>
      <c r="H2282" t="s">
        <v>18</v>
      </c>
      <c r="I2282" t="s">
        <v>19</v>
      </c>
      <c r="J2282">
        <v>133000</v>
      </c>
      <c r="K2282" t="s">
        <v>45</v>
      </c>
      <c r="L2282">
        <v>29000</v>
      </c>
      <c r="M2282" t="b">
        <v>0</v>
      </c>
    </row>
    <row r="2283" spans="1:13" x14ac:dyDescent="0.35">
      <c r="A2283" t="s">
        <v>181</v>
      </c>
      <c r="B2283" t="s">
        <v>199</v>
      </c>
      <c r="C2283">
        <v>2019</v>
      </c>
      <c r="D2283" t="s">
        <v>15</v>
      </c>
      <c r="E2283" t="s">
        <v>78</v>
      </c>
      <c r="F2283" t="s">
        <v>26</v>
      </c>
      <c r="G2283">
        <v>3.5</v>
      </c>
      <c r="H2283" t="s">
        <v>18</v>
      </c>
      <c r="I2283" t="s">
        <v>19</v>
      </c>
      <c r="J2283">
        <v>8968</v>
      </c>
      <c r="K2283" t="s">
        <v>20</v>
      </c>
      <c r="L2283">
        <v>81500</v>
      </c>
      <c r="M2283" t="b">
        <v>0</v>
      </c>
    </row>
    <row r="2284" spans="1:13" x14ac:dyDescent="0.35">
      <c r="A2284" t="s">
        <v>34</v>
      </c>
      <c r="B2284" t="s">
        <v>43</v>
      </c>
      <c r="C2284">
        <v>2019</v>
      </c>
      <c r="D2284" t="s">
        <v>15</v>
      </c>
      <c r="E2284" t="s">
        <v>65</v>
      </c>
      <c r="F2284" t="s">
        <v>26</v>
      </c>
      <c r="G2284">
        <v>2.5</v>
      </c>
      <c r="H2284" t="s">
        <v>18</v>
      </c>
      <c r="I2284" t="s">
        <v>19</v>
      </c>
      <c r="J2284">
        <v>105285</v>
      </c>
      <c r="K2284" t="s">
        <v>20</v>
      </c>
      <c r="L2284">
        <v>81500</v>
      </c>
      <c r="M2284" t="b">
        <v>0</v>
      </c>
    </row>
    <row r="2285" spans="1:13" x14ac:dyDescent="0.35">
      <c r="A2285" t="s">
        <v>27</v>
      </c>
      <c r="B2285" t="s">
        <v>89</v>
      </c>
      <c r="C2285">
        <v>2018</v>
      </c>
      <c r="D2285" t="s">
        <v>15</v>
      </c>
      <c r="E2285" t="s">
        <v>29</v>
      </c>
      <c r="F2285" t="s">
        <v>17</v>
      </c>
      <c r="G2285">
        <v>2.4</v>
      </c>
      <c r="H2285" t="s">
        <v>18</v>
      </c>
      <c r="I2285" t="s">
        <v>19</v>
      </c>
      <c r="J2285">
        <v>49271</v>
      </c>
      <c r="K2285" t="s">
        <v>20</v>
      </c>
      <c r="L2285">
        <v>81500</v>
      </c>
      <c r="M2285" t="b">
        <v>0</v>
      </c>
    </row>
    <row r="2286" spans="1:13" x14ac:dyDescent="0.35">
      <c r="A2286" t="s">
        <v>34</v>
      </c>
      <c r="B2286" t="s">
        <v>66</v>
      </c>
      <c r="C2286">
        <v>2016</v>
      </c>
      <c r="D2286" t="s">
        <v>15</v>
      </c>
      <c r="E2286" t="s">
        <v>23</v>
      </c>
      <c r="F2286" t="s">
        <v>26</v>
      </c>
      <c r="G2286">
        <v>3.5</v>
      </c>
      <c r="H2286" t="s">
        <v>18</v>
      </c>
      <c r="I2286" t="s">
        <v>19</v>
      </c>
      <c r="J2286">
        <v>110864</v>
      </c>
      <c r="K2286" t="s">
        <v>20</v>
      </c>
      <c r="L2286">
        <v>81500</v>
      </c>
      <c r="M2286" t="b">
        <v>0</v>
      </c>
    </row>
    <row r="2287" spans="1:13" x14ac:dyDescent="0.35">
      <c r="A2287" t="s">
        <v>27</v>
      </c>
      <c r="B2287" t="s">
        <v>88</v>
      </c>
      <c r="C2287">
        <v>2017</v>
      </c>
      <c r="D2287" t="s">
        <v>15</v>
      </c>
      <c r="E2287" t="s">
        <v>23</v>
      </c>
      <c r="F2287" t="s">
        <v>26</v>
      </c>
      <c r="G2287">
        <v>1.4</v>
      </c>
      <c r="H2287" t="s">
        <v>18</v>
      </c>
      <c r="I2287" t="s">
        <v>19</v>
      </c>
      <c r="J2287">
        <v>112972</v>
      </c>
      <c r="K2287" t="s">
        <v>45</v>
      </c>
      <c r="L2287">
        <v>29000</v>
      </c>
      <c r="M2287" t="b">
        <v>0</v>
      </c>
    </row>
    <row r="2288" spans="1:13" x14ac:dyDescent="0.35">
      <c r="A2288" t="s">
        <v>34</v>
      </c>
      <c r="B2288" t="s">
        <v>41</v>
      </c>
      <c r="C2288">
        <v>2016</v>
      </c>
      <c r="D2288" t="s">
        <v>15</v>
      </c>
      <c r="E2288" t="s">
        <v>23</v>
      </c>
      <c r="F2288" t="s">
        <v>26</v>
      </c>
      <c r="G2288">
        <v>1.5</v>
      </c>
      <c r="H2288" t="s">
        <v>18</v>
      </c>
      <c r="I2288" t="s">
        <v>19</v>
      </c>
      <c r="J2288">
        <v>166000</v>
      </c>
      <c r="K2288" t="s">
        <v>45</v>
      </c>
      <c r="L2288">
        <v>28500</v>
      </c>
      <c r="M2288" t="b">
        <v>0</v>
      </c>
    </row>
    <row r="2289" spans="1:13" x14ac:dyDescent="0.35">
      <c r="A2289" t="s">
        <v>221</v>
      </c>
      <c r="B2289" t="s">
        <v>222</v>
      </c>
      <c r="C2289">
        <v>2014</v>
      </c>
      <c r="D2289" t="s">
        <v>15</v>
      </c>
      <c r="E2289" t="s">
        <v>23</v>
      </c>
      <c r="F2289" t="s">
        <v>26</v>
      </c>
      <c r="G2289">
        <v>1.5</v>
      </c>
      <c r="H2289" t="s">
        <v>18</v>
      </c>
      <c r="I2289" t="s">
        <v>68</v>
      </c>
      <c r="J2289">
        <v>95000</v>
      </c>
      <c r="K2289" t="s">
        <v>45</v>
      </c>
      <c r="L2289">
        <v>28000</v>
      </c>
      <c r="M2289" t="b">
        <v>0</v>
      </c>
    </row>
    <row r="2290" spans="1:13" x14ac:dyDescent="0.35">
      <c r="A2290" t="s">
        <v>139</v>
      </c>
      <c r="B2290" t="s">
        <v>140</v>
      </c>
      <c r="C2290">
        <v>2016</v>
      </c>
      <c r="D2290" t="s">
        <v>15</v>
      </c>
      <c r="E2290" t="s">
        <v>23</v>
      </c>
      <c r="F2290" t="s">
        <v>26</v>
      </c>
      <c r="G2290">
        <v>1.6</v>
      </c>
      <c r="H2290" t="s">
        <v>18</v>
      </c>
      <c r="I2290" t="s">
        <v>68</v>
      </c>
      <c r="J2290">
        <v>329000</v>
      </c>
      <c r="K2290" t="s">
        <v>45</v>
      </c>
      <c r="L2290">
        <v>28000</v>
      </c>
      <c r="M2290" t="b">
        <v>0</v>
      </c>
    </row>
    <row r="2291" spans="1:13" x14ac:dyDescent="0.35">
      <c r="A2291" t="s">
        <v>139</v>
      </c>
      <c r="B2291" t="s">
        <v>140</v>
      </c>
      <c r="C2291">
        <v>2016</v>
      </c>
      <c r="D2291" t="s">
        <v>15</v>
      </c>
      <c r="E2291" t="s">
        <v>23</v>
      </c>
      <c r="F2291" t="s">
        <v>26</v>
      </c>
      <c r="G2291">
        <v>1.6</v>
      </c>
      <c r="H2291" t="s">
        <v>18</v>
      </c>
      <c r="I2291" t="s">
        <v>68</v>
      </c>
      <c r="J2291">
        <v>162000</v>
      </c>
      <c r="K2291" t="s">
        <v>45</v>
      </c>
      <c r="L2291">
        <v>28000</v>
      </c>
      <c r="M2291" t="b">
        <v>0</v>
      </c>
    </row>
    <row r="2292" spans="1:13" x14ac:dyDescent="0.35">
      <c r="A2292" t="s">
        <v>21</v>
      </c>
      <c r="B2292" t="s">
        <v>24</v>
      </c>
      <c r="C2292">
        <v>2017</v>
      </c>
      <c r="D2292" t="s">
        <v>15</v>
      </c>
      <c r="E2292" t="s">
        <v>25</v>
      </c>
      <c r="F2292" t="s">
        <v>26</v>
      </c>
      <c r="G2292">
        <v>1.5</v>
      </c>
      <c r="H2292" t="s">
        <v>18</v>
      </c>
      <c r="I2292" t="s">
        <v>19</v>
      </c>
      <c r="J2292">
        <v>76672</v>
      </c>
      <c r="K2292" t="s">
        <v>45</v>
      </c>
      <c r="L2292">
        <v>28000</v>
      </c>
      <c r="M2292" t="b">
        <v>0</v>
      </c>
    </row>
    <row r="2293" spans="1:13" x14ac:dyDescent="0.35">
      <c r="A2293" t="s">
        <v>34</v>
      </c>
      <c r="B2293" t="s">
        <v>41</v>
      </c>
      <c r="C2293">
        <v>2015</v>
      </c>
      <c r="D2293" t="s">
        <v>15</v>
      </c>
      <c r="E2293" t="s">
        <v>25</v>
      </c>
      <c r="F2293" t="s">
        <v>26</v>
      </c>
      <c r="G2293">
        <v>1.5</v>
      </c>
      <c r="H2293" t="s">
        <v>18</v>
      </c>
      <c r="I2293" t="s">
        <v>19</v>
      </c>
      <c r="J2293">
        <v>193265</v>
      </c>
      <c r="K2293" t="s">
        <v>45</v>
      </c>
      <c r="L2293">
        <v>26500</v>
      </c>
      <c r="M2293" t="b">
        <v>0</v>
      </c>
    </row>
    <row r="2294" spans="1:13" x14ac:dyDescent="0.35">
      <c r="A2294" t="s">
        <v>34</v>
      </c>
      <c r="B2294" t="s">
        <v>41</v>
      </c>
      <c r="C2294">
        <v>2016</v>
      </c>
      <c r="D2294" t="s">
        <v>15</v>
      </c>
      <c r="E2294" t="s">
        <v>23</v>
      </c>
      <c r="F2294" t="s">
        <v>26</v>
      </c>
      <c r="G2294">
        <v>1.5</v>
      </c>
      <c r="H2294" t="s">
        <v>18</v>
      </c>
      <c r="I2294" t="s">
        <v>19</v>
      </c>
      <c r="J2294">
        <v>133300</v>
      </c>
      <c r="K2294" t="s">
        <v>45</v>
      </c>
      <c r="L2294">
        <v>26000</v>
      </c>
      <c r="M2294" t="b">
        <v>0</v>
      </c>
    </row>
    <row r="2295" spans="1:13" x14ac:dyDescent="0.35">
      <c r="A2295" t="s">
        <v>181</v>
      </c>
      <c r="B2295" t="s">
        <v>182</v>
      </c>
      <c r="C2295">
        <v>2018</v>
      </c>
      <c r="D2295" t="s">
        <v>15</v>
      </c>
      <c r="E2295" t="s">
        <v>23</v>
      </c>
      <c r="F2295" t="s">
        <v>26</v>
      </c>
      <c r="G2295">
        <v>1.2</v>
      </c>
      <c r="H2295" t="s">
        <v>18</v>
      </c>
      <c r="I2295" t="s">
        <v>19</v>
      </c>
      <c r="J2295">
        <v>102000</v>
      </c>
      <c r="K2295" t="s">
        <v>45</v>
      </c>
      <c r="L2295">
        <v>24500</v>
      </c>
      <c r="M2295" t="b">
        <v>0</v>
      </c>
    </row>
    <row r="2296" spans="1:13" x14ac:dyDescent="0.35">
      <c r="A2296" t="s">
        <v>21</v>
      </c>
      <c r="B2296" t="s">
        <v>272</v>
      </c>
      <c r="C2296">
        <v>1998</v>
      </c>
      <c r="D2296" t="s">
        <v>15</v>
      </c>
      <c r="E2296" t="s">
        <v>75</v>
      </c>
      <c r="F2296" t="s">
        <v>26</v>
      </c>
      <c r="G2296">
        <v>4</v>
      </c>
      <c r="H2296" t="s">
        <v>18</v>
      </c>
      <c r="I2296" t="s">
        <v>68</v>
      </c>
      <c r="J2296">
        <v>415000</v>
      </c>
      <c r="K2296" t="s">
        <v>45</v>
      </c>
      <c r="L2296">
        <v>21000</v>
      </c>
      <c r="M2296" t="b">
        <v>0</v>
      </c>
    </row>
    <row r="2297" spans="1:13" x14ac:dyDescent="0.35">
      <c r="A2297" t="s">
        <v>34</v>
      </c>
      <c r="B2297" t="s">
        <v>145</v>
      </c>
      <c r="C2297">
        <v>2015</v>
      </c>
      <c r="D2297" t="s">
        <v>15</v>
      </c>
      <c r="E2297" t="s">
        <v>23</v>
      </c>
      <c r="F2297" t="s">
        <v>17</v>
      </c>
      <c r="G2297">
        <v>2.7</v>
      </c>
      <c r="H2297" t="s">
        <v>18</v>
      </c>
      <c r="I2297" t="s">
        <v>19</v>
      </c>
      <c r="J2297">
        <v>214000</v>
      </c>
      <c r="K2297" t="s">
        <v>45</v>
      </c>
      <c r="L2297">
        <v>0</v>
      </c>
      <c r="M2297" t="b">
        <v>1</v>
      </c>
    </row>
    <row r="2298" spans="1:13" x14ac:dyDescent="0.35">
      <c r="A2298" t="s">
        <v>62</v>
      </c>
      <c r="B2298" t="s">
        <v>63</v>
      </c>
      <c r="C2298">
        <v>2016</v>
      </c>
      <c r="D2298" t="s">
        <v>15</v>
      </c>
      <c r="E2298" t="s">
        <v>16</v>
      </c>
      <c r="F2298" t="s">
        <v>17</v>
      </c>
      <c r="G2298">
        <v>5</v>
      </c>
      <c r="H2298" t="s">
        <v>18</v>
      </c>
      <c r="I2298" t="s">
        <v>19</v>
      </c>
      <c r="J2298">
        <v>202000</v>
      </c>
      <c r="K2298" t="s">
        <v>45</v>
      </c>
      <c r="L2298">
        <v>0</v>
      </c>
      <c r="M2298" t="b">
        <v>1</v>
      </c>
    </row>
    <row r="2299" spans="1:13" x14ac:dyDescent="0.35">
      <c r="A2299" t="s">
        <v>34</v>
      </c>
      <c r="B2299" t="s">
        <v>35</v>
      </c>
      <c r="C2299">
        <v>2011</v>
      </c>
      <c r="D2299" t="s">
        <v>15</v>
      </c>
      <c r="E2299" t="s">
        <v>23</v>
      </c>
      <c r="F2299" t="s">
        <v>26</v>
      </c>
      <c r="G2299">
        <v>4</v>
      </c>
      <c r="H2299" t="s">
        <v>18</v>
      </c>
      <c r="I2299" t="s">
        <v>68</v>
      </c>
      <c r="J2299">
        <v>220000</v>
      </c>
      <c r="K2299" t="s">
        <v>45</v>
      </c>
      <c r="L2299">
        <v>0</v>
      </c>
      <c r="M2299" t="b">
        <v>1</v>
      </c>
    </row>
    <row r="2300" spans="1:13" x14ac:dyDescent="0.35">
      <c r="A2300" t="s">
        <v>34</v>
      </c>
      <c r="B2300" t="s">
        <v>353</v>
      </c>
      <c r="C2300">
        <v>2014</v>
      </c>
      <c r="D2300" t="s">
        <v>15</v>
      </c>
      <c r="E2300" t="s">
        <v>23</v>
      </c>
      <c r="F2300" t="s">
        <v>26</v>
      </c>
      <c r="G2300">
        <v>3</v>
      </c>
      <c r="H2300" t="s">
        <v>18</v>
      </c>
      <c r="I2300" t="s">
        <v>68</v>
      </c>
      <c r="J2300">
        <v>195000</v>
      </c>
      <c r="K2300" t="s">
        <v>45</v>
      </c>
      <c r="L2300">
        <v>75000</v>
      </c>
      <c r="M2300" t="b">
        <v>0</v>
      </c>
    </row>
    <row r="2301" spans="1:13" x14ac:dyDescent="0.35">
      <c r="A2301" t="s">
        <v>76</v>
      </c>
      <c r="B2301" t="s">
        <v>112</v>
      </c>
      <c r="C2301">
        <v>2017</v>
      </c>
      <c r="D2301" t="s">
        <v>15</v>
      </c>
      <c r="E2301" t="s">
        <v>25</v>
      </c>
      <c r="F2301" t="s">
        <v>26</v>
      </c>
      <c r="G2301">
        <v>3.5</v>
      </c>
      <c r="H2301" t="s">
        <v>18</v>
      </c>
      <c r="I2301" t="s">
        <v>19</v>
      </c>
      <c r="J2301">
        <v>131408</v>
      </c>
      <c r="K2301" t="s">
        <v>45</v>
      </c>
      <c r="L2301">
        <v>69000</v>
      </c>
      <c r="M2301" t="b">
        <v>0</v>
      </c>
    </row>
    <row r="2302" spans="1:13" x14ac:dyDescent="0.35">
      <c r="A2302" t="s">
        <v>76</v>
      </c>
      <c r="B2302" t="s">
        <v>112</v>
      </c>
      <c r="C2302">
        <v>2017</v>
      </c>
      <c r="D2302" t="s">
        <v>15</v>
      </c>
      <c r="E2302" t="s">
        <v>75</v>
      </c>
      <c r="F2302" t="s">
        <v>26</v>
      </c>
      <c r="G2302">
        <v>3.5</v>
      </c>
      <c r="H2302" t="s">
        <v>18</v>
      </c>
      <c r="I2302" t="s">
        <v>19</v>
      </c>
      <c r="J2302">
        <v>153889</v>
      </c>
      <c r="K2302" t="s">
        <v>45</v>
      </c>
      <c r="L2302">
        <v>68000</v>
      </c>
      <c r="M2302" t="b">
        <v>0</v>
      </c>
    </row>
    <row r="2303" spans="1:13" x14ac:dyDescent="0.35">
      <c r="A2303" t="s">
        <v>34</v>
      </c>
      <c r="B2303" t="s">
        <v>123</v>
      </c>
      <c r="C2303">
        <v>2016</v>
      </c>
      <c r="D2303" t="s">
        <v>15</v>
      </c>
      <c r="E2303" t="s">
        <v>23</v>
      </c>
      <c r="F2303" t="s">
        <v>17</v>
      </c>
      <c r="G2303">
        <v>2.7</v>
      </c>
      <c r="H2303" t="s">
        <v>18</v>
      </c>
      <c r="I2303" t="s">
        <v>68</v>
      </c>
      <c r="J2303">
        <v>174172</v>
      </c>
      <c r="K2303" t="s">
        <v>45</v>
      </c>
      <c r="L2303">
        <v>65000</v>
      </c>
      <c r="M2303" t="b">
        <v>0</v>
      </c>
    </row>
    <row r="2304" spans="1:13" x14ac:dyDescent="0.35">
      <c r="A2304" t="s">
        <v>34</v>
      </c>
      <c r="B2304" t="s">
        <v>123</v>
      </c>
      <c r="C2304">
        <v>2016</v>
      </c>
      <c r="D2304" t="s">
        <v>44</v>
      </c>
      <c r="E2304" t="s">
        <v>23</v>
      </c>
      <c r="F2304" t="s">
        <v>26</v>
      </c>
      <c r="G2304">
        <v>2.7</v>
      </c>
      <c r="H2304" t="s">
        <v>18</v>
      </c>
      <c r="I2304" t="s">
        <v>68</v>
      </c>
      <c r="J2304">
        <v>97173</v>
      </c>
      <c r="K2304" t="s">
        <v>45</v>
      </c>
      <c r="L2304">
        <v>64000</v>
      </c>
      <c r="M2304" t="b">
        <v>0</v>
      </c>
    </row>
    <row r="2305" spans="1:13" x14ac:dyDescent="0.35">
      <c r="A2305" t="s">
        <v>34</v>
      </c>
      <c r="B2305" t="s">
        <v>123</v>
      </c>
      <c r="C2305">
        <v>2016</v>
      </c>
      <c r="D2305" t="s">
        <v>15</v>
      </c>
      <c r="E2305" t="s">
        <v>23</v>
      </c>
      <c r="F2305" t="s">
        <v>26</v>
      </c>
      <c r="G2305">
        <v>2.7</v>
      </c>
      <c r="H2305" t="s">
        <v>18</v>
      </c>
      <c r="I2305" t="s">
        <v>68</v>
      </c>
      <c r="J2305">
        <v>166085</v>
      </c>
      <c r="K2305" t="s">
        <v>45</v>
      </c>
      <c r="L2305">
        <v>63000</v>
      </c>
      <c r="M2305" t="b">
        <v>0</v>
      </c>
    </row>
    <row r="2306" spans="1:13" x14ac:dyDescent="0.35">
      <c r="A2306" t="s">
        <v>34</v>
      </c>
      <c r="B2306" t="s">
        <v>123</v>
      </c>
      <c r="C2306">
        <v>2016</v>
      </c>
      <c r="D2306" t="s">
        <v>44</v>
      </c>
      <c r="E2306" t="s">
        <v>23</v>
      </c>
      <c r="F2306" t="s">
        <v>26</v>
      </c>
      <c r="G2306">
        <v>2.7</v>
      </c>
      <c r="H2306" t="s">
        <v>18</v>
      </c>
      <c r="I2306" t="s">
        <v>68</v>
      </c>
      <c r="J2306">
        <v>172632</v>
      </c>
      <c r="K2306" t="s">
        <v>45</v>
      </c>
      <c r="L2306">
        <v>63000</v>
      </c>
      <c r="M2306" t="b">
        <v>0</v>
      </c>
    </row>
    <row r="2307" spans="1:13" x14ac:dyDescent="0.35">
      <c r="A2307" t="s">
        <v>34</v>
      </c>
      <c r="B2307" t="s">
        <v>123</v>
      </c>
      <c r="C2307">
        <v>2016</v>
      </c>
      <c r="D2307" t="s">
        <v>15</v>
      </c>
      <c r="E2307" t="s">
        <v>23</v>
      </c>
      <c r="F2307" t="s">
        <v>26</v>
      </c>
      <c r="G2307">
        <v>2.7</v>
      </c>
      <c r="H2307" t="s">
        <v>18</v>
      </c>
      <c r="I2307" t="s">
        <v>68</v>
      </c>
      <c r="J2307">
        <v>165000</v>
      </c>
      <c r="K2307" t="s">
        <v>45</v>
      </c>
      <c r="L2307">
        <v>63000</v>
      </c>
      <c r="M2307" t="b">
        <v>0</v>
      </c>
    </row>
    <row r="2308" spans="1:13" x14ac:dyDescent="0.35">
      <c r="A2308" t="s">
        <v>34</v>
      </c>
      <c r="B2308" t="s">
        <v>123</v>
      </c>
      <c r="C2308">
        <v>2016</v>
      </c>
      <c r="D2308" t="s">
        <v>44</v>
      </c>
      <c r="E2308" t="s">
        <v>23</v>
      </c>
      <c r="F2308" t="s">
        <v>26</v>
      </c>
      <c r="G2308">
        <v>2.7</v>
      </c>
      <c r="H2308" t="s">
        <v>18</v>
      </c>
      <c r="I2308" t="s">
        <v>68</v>
      </c>
      <c r="J2308">
        <v>157051</v>
      </c>
      <c r="K2308" t="s">
        <v>45</v>
      </c>
      <c r="L2308">
        <v>63000</v>
      </c>
      <c r="M2308" t="b">
        <v>0</v>
      </c>
    </row>
    <row r="2309" spans="1:13" x14ac:dyDescent="0.35">
      <c r="A2309" t="s">
        <v>34</v>
      </c>
      <c r="B2309" t="s">
        <v>123</v>
      </c>
      <c r="C2309">
        <v>2016</v>
      </c>
      <c r="D2309" t="s">
        <v>15</v>
      </c>
      <c r="E2309" t="s">
        <v>23</v>
      </c>
      <c r="F2309" t="s">
        <v>26</v>
      </c>
      <c r="G2309">
        <v>2.7</v>
      </c>
      <c r="H2309" t="s">
        <v>18</v>
      </c>
      <c r="I2309" t="s">
        <v>68</v>
      </c>
      <c r="J2309">
        <v>213557</v>
      </c>
      <c r="K2309" t="s">
        <v>45</v>
      </c>
      <c r="L2309">
        <v>63000</v>
      </c>
      <c r="M2309" t="b">
        <v>0</v>
      </c>
    </row>
    <row r="2310" spans="1:13" x14ac:dyDescent="0.35">
      <c r="A2310" t="s">
        <v>34</v>
      </c>
      <c r="B2310" t="s">
        <v>43</v>
      </c>
      <c r="C2310">
        <v>2017</v>
      </c>
      <c r="D2310" t="s">
        <v>15</v>
      </c>
      <c r="E2310" t="s">
        <v>29</v>
      </c>
      <c r="F2310" t="s">
        <v>26</v>
      </c>
      <c r="G2310">
        <v>2.5</v>
      </c>
      <c r="H2310" t="s">
        <v>18</v>
      </c>
      <c r="I2310" t="s">
        <v>19</v>
      </c>
      <c r="J2310">
        <v>102637</v>
      </c>
      <c r="K2310" t="s">
        <v>45</v>
      </c>
      <c r="L2310">
        <v>62500</v>
      </c>
      <c r="M2310" t="b">
        <v>0</v>
      </c>
    </row>
    <row r="2311" spans="1:13" x14ac:dyDescent="0.35">
      <c r="A2311" t="s">
        <v>34</v>
      </c>
      <c r="B2311" t="s">
        <v>123</v>
      </c>
      <c r="C2311">
        <v>2016</v>
      </c>
      <c r="D2311" t="s">
        <v>44</v>
      </c>
      <c r="E2311" t="s">
        <v>23</v>
      </c>
      <c r="F2311" t="s">
        <v>26</v>
      </c>
      <c r="G2311">
        <v>2.7</v>
      </c>
      <c r="H2311" t="s">
        <v>18</v>
      </c>
      <c r="I2311" t="s">
        <v>68</v>
      </c>
      <c r="J2311">
        <v>182774</v>
      </c>
      <c r="K2311" t="s">
        <v>45</v>
      </c>
      <c r="L2311">
        <v>62000</v>
      </c>
      <c r="M2311" t="b">
        <v>0</v>
      </c>
    </row>
    <row r="2312" spans="1:13" x14ac:dyDescent="0.35">
      <c r="A2312" t="s">
        <v>31</v>
      </c>
      <c r="B2312" t="s">
        <v>32</v>
      </c>
      <c r="C2312">
        <v>2017</v>
      </c>
      <c r="D2312" t="s">
        <v>15</v>
      </c>
      <c r="E2312" t="s">
        <v>75</v>
      </c>
      <c r="F2312" t="s">
        <v>17</v>
      </c>
      <c r="G2312">
        <v>2.4</v>
      </c>
      <c r="H2312" t="s">
        <v>18</v>
      </c>
      <c r="I2312" t="s">
        <v>19</v>
      </c>
      <c r="J2312">
        <v>93990</v>
      </c>
      <c r="K2312" t="s">
        <v>20</v>
      </c>
      <c r="L2312">
        <v>83500</v>
      </c>
      <c r="M2312" t="b">
        <v>0</v>
      </c>
    </row>
    <row r="2313" spans="1:13" x14ac:dyDescent="0.35">
      <c r="A2313" t="s">
        <v>76</v>
      </c>
      <c r="B2313" t="s">
        <v>125</v>
      </c>
      <c r="C2313">
        <v>2013</v>
      </c>
      <c r="D2313" t="s">
        <v>15</v>
      </c>
      <c r="E2313" t="s">
        <v>16</v>
      </c>
      <c r="F2313" t="s">
        <v>17</v>
      </c>
      <c r="G2313">
        <v>3.5</v>
      </c>
      <c r="H2313" t="s">
        <v>18</v>
      </c>
      <c r="I2313" t="s">
        <v>19</v>
      </c>
      <c r="J2313">
        <v>14606</v>
      </c>
      <c r="K2313" t="s">
        <v>20</v>
      </c>
      <c r="L2313">
        <v>83500</v>
      </c>
      <c r="M2313" t="b">
        <v>0</v>
      </c>
    </row>
    <row r="2314" spans="1:13" x14ac:dyDescent="0.35">
      <c r="A2314" t="s">
        <v>34</v>
      </c>
      <c r="B2314" t="s">
        <v>43</v>
      </c>
      <c r="C2314">
        <v>2020</v>
      </c>
      <c r="D2314" t="s">
        <v>44</v>
      </c>
      <c r="E2314" t="s">
        <v>23</v>
      </c>
      <c r="F2314" t="s">
        <v>26</v>
      </c>
      <c r="G2314">
        <v>2.5</v>
      </c>
      <c r="H2314" t="s">
        <v>18</v>
      </c>
      <c r="I2314" t="s">
        <v>19</v>
      </c>
      <c r="J2314">
        <v>4443</v>
      </c>
      <c r="K2314" t="s">
        <v>20</v>
      </c>
      <c r="L2314">
        <v>84500</v>
      </c>
      <c r="M2314" t="b">
        <v>0</v>
      </c>
    </row>
    <row r="2315" spans="1:13" x14ac:dyDescent="0.35">
      <c r="A2315" t="s">
        <v>109</v>
      </c>
      <c r="B2315" t="s">
        <v>110</v>
      </c>
      <c r="C2315">
        <v>2018</v>
      </c>
      <c r="D2315" t="s">
        <v>15</v>
      </c>
      <c r="E2315" t="s">
        <v>29</v>
      </c>
      <c r="F2315" t="s">
        <v>26</v>
      </c>
      <c r="G2315">
        <v>3.6</v>
      </c>
      <c r="H2315" t="s">
        <v>18</v>
      </c>
      <c r="I2315" t="s">
        <v>19</v>
      </c>
      <c r="J2315">
        <v>99288</v>
      </c>
      <c r="K2315" t="s">
        <v>20</v>
      </c>
      <c r="L2315">
        <v>84500</v>
      </c>
      <c r="M2315" t="b">
        <v>0</v>
      </c>
    </row>
    <row r="2316" spans="1:13" x14ac:dyDescent="0.35">
      <c r="A2316" t="s">
        <v>34</v>
      </c>
      <c r="B2316" t="s">
        <v>123</v>
      </c>
      <c r="C2316">
        <v>2016</v>
      </c>
      <c r="D2316" t="s">
        <v>15</v>
      </c>
      <c r="E2316" t="s">
        <v>23</v>
      </c>
      <c r="F2316" t="s">
        <v>26</v>
      </c>
      <c r="G2316">
        <v>2.7</v>
      </c>
      <c r="H2316" t="s">
        <v>18</v>
      </c>
      <c r="I2316" t="s">
        <v>68</v>
      </c>
      <c r="J2316">
        <v>220424</v>
      </c>
      <c r="K2316" t="s">
        <v>45</v>
      </c>
      <c r="L2316">
        <v>62000</v>
      </c>
      <c r="M2316" t="b">
        <v>0</v>
      </c>
    </row>
    <row r="2317" spans="1:13" x14ac:dyDescent="0.35">
      <c r="A2317" t="s">
        <v>34</v>
      </c>
      <c r="B2317" t="s">
        <v>123</v>
      </c>
      <c r="C2317">
        <v>2016</v>
      </c>
      <c r="D2317" t="s">
        <v>15</v>
      </c>
      <c r="E2317" t="s">
        <v>23</v>
      </c>
      <c r="F2317" t="s">
        <v>26</v>
      </c>
      <c r="G2317">
        <v>1.5</v>
      </c>
      <c r="H2317" t="s">
        <v>18</v>
      </c>
      <c r="I2317" t="s">
        <v>68</v>
      </c>
      <c r="J2317">
        <v>131006</v>
      </c>
      <c r="K2317" t="s">
        <v>45</v>
      </c>
      <c r="L2317">
        <v>58000</v>
      </c>
      <c r="M2317" t="b">
        <v>0</v>
      </c>
    </row>
    <row r="2318" spans="1:13" x14ac:dyDescent="0.35">
      <c r="A2318" t="s">
        <v>27</v>
      </c>
      <c r="B2318" t="s">
        <v>89</v>
      </c>
      <c r="C2318">
        <v>2017</v>
      </c>
      <c r="D2318" t="s">
        <v>15</v>
      </c>
      <c r="E2318" t="s">
        <v>25</v>
      </c>
      <c r="F2318" t="s">
        <v>26</v>
      </c>
      <c r="G2318">
        <v>2.4</v>
      </c>
      <c r="H2318" t="s">
        <v>18</v>
      </c>
      <c r="I2318" t="s">
        <v>19</v>
      </c>
      <c r="J2318">
        <v>109191</v>
      </c>
      <c r="K2318" t="s">
        <v>45</v>
      </c>
      <c r="L2318">
        <v>54000</v>
      </c>
      <c r="M2318" t="b">
        <v>0</v>
      </c>
    </row>
    <row r="2319" spans="1:13" x14ac:dyDescent="0.35">
      <c r="A2319" t="s">
        <v>34</v>
      </c>
      <c r="B2319" t="s">
        <v>43</v>
      </c>
      <c r="C2319">
        <v>2015</v>
      </c>
      <c r="D2319" t="s">
        <v>15</v>
      </c>
      <c r="E2319" t="s">
        <v>23</v>
      </c>
      <c r="F2319" t="s">
        <v>26</v>
      </c>
      <c r="G2319">
        <v>2.5</v>
      </c>
      <c r="H2319" t="s">
        <v>18</v>
      </c>
      <c r="I2319" t="s">
        <v>19</v>
      </c>
      <c r="J2319">
        <v>179622</v>
      </c>
      <c r="K2319" t="s">
        <v>45</v>
      </c>
      <c r="L2319">
        <v>48000</v>
      </c>
      <c r="M2319" t="b">
        <v>0</v>
      </c>
    </row>
    <row r="2320" spans="1:13" x14ac:dyDescent="0.35">
      <c r="A2320" t="s">
        <v>34</v>
      </c>
      <c r="B2320" t="s">
        <v>43</v>
      </c>
      <c r="C2320">
        <v>2015</v>
      </c>
      <c r="D2320" t="s">
        <v>15</v>
      </c>
      <c r="E2320" t="s">
        <v>23</v>
      </c>
      <c r="F2320" t="s">
        <v>26</v>
      </c>
      <c r="G2320">
        <v>2.5</v>
      </c>
      <c r="H2320" t="s">
        <v>18</v>
      </c>
      <c r="I2320" t="s">
        <v>19</v>
      </c>
      <c r="J2320">
        <v>216902</v>
      </c>
      <c r="K2320" t="s">
        <v>45</v>
      </c>
      <c r="L2320">
        <v>48000</v>
      </c>
      <c r="M2320" t="b">
        <v>0</v>
      </c>
    </row>
    <row r="2321" spans="1:13" x14ac:dyDescent="0.35">
      <c r="A2321" t="s">
        <v>27</v>
      </c>
      <c r="B2321" t="s">
        <v>88</v>
      </c>
      <c r="C2321">
        <v>2018</v>
      </c>
      <c r="D2321" t="s">
        <v>15</v>
      </c>
      <c r="E2321" t="s">
        <v>25</v>
      </c>
      <c r="F2321" t="s">
        <v>26</v>
      </c>
      <c r="G2321">
        <v>1.4</v>
      </c>
      <c r="H2321" t="s">
        <v>18</v>
      </c>
      <c r="I2321" t="s">
        <v>19</v>
      </c>
      <c r="J2321">
        <v>64126</v>
      </c>
      <c r="K2321" t="s">
        <v>45</v>
      </c>
      <c r="L2321">
        <v>32000</v>
      </c>
      <c r="M2321" t="b">
        <v>0</v>
      </c>
    </row>
    <row r="2322" spans="1:13" x14ac:dyDescent="0.35">
      <c r="A2322" t="s">
        <v>27</v>
      </c>
      <c r="B2322" t="s">
        <v>88</v>
      </c>
      <c r="C2322">
        <v>2017</v>
      </c>
      <c r="D2322" t="s">
        <v>15</v>
      </c>
      <c r="E2322" t="s">
        <v>23</v>
      </c>
      <c r="F2322" t="s">
        <v>26</v>
      </c>
      <c r="G2322">
        <v>1.4</v>
      </c>
      <c r="H2322" t="s">
        <v>18</v>
      </c>
      <c r="I2322" t="s">
        <v>19</v>
      </c>
      <c r="J2322">
        <v>112000</v>
      </c>
      <c r="K2322" t="s">
        <v>45</v>
      </c>
      <c r="L2322">
        <v>28500</v>
      </c>
      <c r="M2322" t="b">
        <v>0</v>
      </c>
    </row>
    <row r="2323" spans="1:13" x14ac:dyDescent="0.35">
      <c r="A2323" t="s">
        <v>34</v>
      </c>
      <c r="B2323" t="s">
        <v>41</v>
      </c>
      <c r="C2323">
        <v>2016</v>
      </c>
      <c r="D2323" t="s">
        <v>15</v>
      </c>
      <c r="E2323" t="s">
        <v>102</v>
      </c>
      <c r="F2323" t="s">
        <v>26</v>
      </c>
      <c r="G2323">
        <v>1.5</v>
      </c>
      <c r="H2323" t="s">
        <v>18</v>
      </c>
      <c r="I2323" t="s">
        <v>19</v>
      </c>
      <c r="J2323">
        <v>180000</v>
      </c>
      <c r="K2323" t="s">
        <v>45</v>
      </c>
      <c r="L2323">
        <v>28500</v>
      </c>
      <c r="M2323" t="b">
        <v>0</v>
      </c>
    </row>
    <row r="2324" spans="1:13" x14ac:dyDescent="0.35">
      <c r="A2324" t="s">
        <v>34</v>
      </c>
      <c r="B2324" t="s">
        <v>41</v>
      </c>
      <c r="C2324">
        <v>2016</v>
      </c>
      <c r="D2324" t="s">
        <v>15</v>
      </c>
      <c r="E2324" t="s">
        <v>23</v>
      </c>
      <c r="F2324" t="s">
        <v>26</v>
      </c>
      <c r="G2324">
        <v>1.5</v>
      </c>
      <c r="H2324" t="s">
        <v>18</v>
      </c>
      <c r="I2324" t="s">
        <v>19</v>
      </c>
      <c r="J2324">
        <v>126000</v>
      </c>
      <c r="K2324" t="s">
        <v>45</v>
      </c>
      <c r="L2324">
        <v>28000</v>
      </c>
      <c r="M2324" t="b">
        <v>0</v>
      </c>
    </row>
    <row r="2325" spans="1:13" x14ac:dyDescent="0.35">
      <c r="A2325" t="s">
        <v>27</v>
      </c>
      <c r="B2325" t="s">
        <v>88</v>
      </c>
      <c r="C2325">
        <v>2016</v>
      </c>
      <c r="D2325" t="s">
        <v>15</v>
      </c>
      <c r="E2325" t="s">
        <v>23</v>
      </c>
      <c r="F2325" t="s">
        <v>26</v>
      </c>
      <c r="G2325">
        <v>1.4</v>
      </c>
      <c r="H2325" t="s">
        <v>18</v>
      </c>
      <c r="I2325" t="s">
        <v>19</v>
      </c>
      <c r="J2325">
        <v>159626</v>
      </c>
      <c r="K2325" t="s">
        <v>45</v>
      </c>
      <c r="L2325">
        <v>27500</v>
      </c>
      <c r="M2325" t="b">
        <v>0</v>
      </c>
    </row>
    <row r="2326" spans="1:13" x14ac:dyDescent="0.35">
      <c r="A2326" t="s">
        <v>27</v>
      </c>
      <c r="B2326" t="s">
        <v>88</v>
      </c>
      <c r="C2326">
        <v>2015</v>
      </c>
      <c r="D2326" t="s">
        <v>15</v>
      </c>
      <c r="E2326" t="s">
        <v>25</v>
      </c>
      <c r="F2326" t="s">
        <v>26</v>
      </c>
      <c r="G2326">
        <v>1.4</v>
      </c>
      <c r="H2326" t="s">
        <v>18</v>
      </c>
      <c r="I2326" t="s">
        <v>19</v>
      </c>
      <c r="J2326">
        <v>181802</v>
      </c>
      <c r="K2326" t="s">
        <v>45</v>
      </c>
      <c r="L2326">
        <v>25500</v>
      </c>
      <c r="M2326" t="b">
        <v>0</v>
      </c>
    </row>
    <row r="2327" spans="1:13" x14ac:dyDescent="0.35">
      <c r="A2327" t="s">
        <v>39</v>
      </c>
      <c r="B2327" t="s">
        <v>46</v>
      </c>
      <c r="C2327">
        <v>2008</v>
      </c>
      <c r="D2327" t="s">
        <v>47</v>
      </c>
      <c r="E2327" t="s">
        <v>75</v>
      </c>
      <c r="F2327" t="s">
        <v>30</v>
      </c>
      <c r="G2327">
        <v>5.3</v>
      </c>
      <c r="H2327" t="s">
        <v>18</v>
      </c>
      <c r="I2327" t="s">
        <v>19</v>
      </c>
      <c r="J2327">
        <v>300000</v>
      </c>
      <c r="K2327" t="s">
        <v>111</v>
      </c>
      <c r="L2327">
        <v>35000</v>
      </c>
      <c r="M2327" t="b">
        <v>0</v>
      </c>
    </row>
    <row r="2328" spans="1:13" x14ac:dyDescent="0.35">
      <c r="A2328" t="s">
        <v>34</v>
      </c>
      <c r="B2328" t="s">
        <v>55</v>
      </c>
      <c r="C2328">
        <v>2003</v>
      </c>
      <c r="D2328" t="s">
        <v>44</v>
      </c>
      <c r="E2328" t="s">
        <v>23</v>
      </c>
      <c r="F2328" t="s">
        <v>30</v>
      </c>
      <c r="G2328">
        <v>4</v>
      </c>
      <c r="H2328" t="s">
        <v>18</v>
      </c>
      <c r="I2328" t="s">
        <v>68</v>
      </c>
      <c r="J2328">
        <v>450000</v>
      </c>
      <c r="K2328" t="s">
        <v>20</v>
      </c>
      <c r="L2328">
        <v>30000</v>
      </c>
      <c r="M2328" t="b">
        <v>0</v>
      </c>
    </row>
    <row r="2329" spans="1:13" x14ac:dyDescent="0.35">
      <c r="A2329" t="s">
        <v>181</v>
      </c>
      <c r="B2329" t="s">
        <v>199</v>
      </c>
      <c r="C2329">
        <v>2016</v>
      </c>
      <c r="D2329" t="s">
        <v>15</v>
      </c>
      <c r="E2329" t="s">
        <v>23</v>
      </c>
      <c r="F2329" t="s">
        <v>26</v>
      </c>
      <c r="G2329">
        <v>3.5</v>
      </c>
      <c r="H2329" t="s">
        <v>18</v>
      </c>
      <c r="I2329" t="s">
        <v>19</v>
      </c>
      <c r="J2329">
        <v>84000</v>
      </c>
      <c r="K2329" t="s">
        <v>45</v>
      </c>
      <c r="L2329">
        <v>42000</v>
      </c>
      <c r="M2329" t="b">
        <v>0</v>
      </c>
    </row>
    <row r="2330" spans="1:13" x14ac:dyDescent="0.35">
      <c r="A2330" t="s">
        <v>139</v>
      </c>
      <c r="B2330" t="s">
        <v>354</v>
      </c>
      <c r="C2330">
        <v>2020</v>
      </c>
      <c r="D2330" t="s">
        <v>15</v>
      </c>
      <c r="E2330" t="s">
        <v>75</v>
      </c>
      <c r="F2330" t="s">
        <v>17</v>
      </c>
      <c r="G2330">
        <v>1.6</v>
      </c>
      <c r="H2330" t="s">
        <v>18</v>
      </c>
      <c r="I2330" t="s">
        <v>19</v>
      </c>
      <c r="J2330">
        <v>5900</v>
      </c>
      <c r="K2330" t="s">
        <v>42</v>
      </c>
      <c r="L2330">
        <v>77500</v>
      </c>
      <c r="M2330" t="b">
        <v>0</v>
      </c>
    </row>
    <row r="2331" spans="1:13" x14ac:dyDescent="0.35">
      <c r="A2331" t="s">
        <v>27</v>
      </c>
      <c r="B2331" t="s">
        <v>88</v>
      </c>
      <c r="C2331">
        <v>2019</v>
      </c>
      <c r="D2331" t="s">
        <v>15</v>
      </c>
      <c r="E2331" t="s">
        <v>23</v>
      </c>
      <c r="F2331" t="s">
        <v>26</v>
      </c>
      <c r="G2331">
        <v>1.4</v>
      </c>
      <c r="H2331" t="s">
        <v>18</v>
      </c>
      <c r="I2331" t="s">
        <v>19</v>
      </c>
      <c r="J2331">
        <v>82000</v>
      </c>
      <c r="K2331" t="s">
        <v>20</v>
      </c>
      <c r="L2331">
        <v>0</v>
      </c>
      <c r="M2331" t="b">
        <v>1</v>
      </c>
    </row>
    <row r="2332" spans="1:13" x14ac:dyDescent="0.35">
      <c r="A2332" t="s">
        <v>36</v>
      </c>
      <c r="B2332" t="s">
        <v>37</v>
      </c>
      <c r="C2332">
        <v>2013</v>
      </c>
      <c r="D2332" t="s">
        <v>15</v>
      </c>
      <c r="E2332" t="s">
        <v>75</v>
      </c>
      <c r="F2332" t="s">
        <v>17</v>
      </c>
      <c r="G2332">
        <v>5.3</v>
      </c>
      <c r="H2332" t="s">
        <v>18</v>
      </c>
      <c r="I2332" t="s">
        <v>19</v>
      </c>
      <c r="J2332">
        <v>206000</v>
      </c>
      <c r="K2332" t="s">
        <v>20</v>
      </c>
      <c r="L2332">
        <v>90000</v>
      </c>
      <c r="M2332" t="b">
        <v>0</v>
      </c>
    </row>
    <row r="2333" spans="1:13" x14ac:dyDescent="0.35">
      <c r="A2333" t="s">
        <v>21</v>
      </c>
      <c r="B2333" t="s">
        <v>355</v>
      </c>
      <c r="C2333">
        <v>2014</v>
      </c>
      <c r="D2333" t="s">
        <v>15</v>
      </c>
      <c r="E2333" t="s">
        <v>29</v>
      </c>
      <c r="F2333" t="s">
        <v>30</v>
      </c>
      <c r="G2333">
        <v>1.5</v>
      </c>
      <c r="H2333" t="s">
        <v>18</v>
      </c>
      <c r="I2333" t="s">
        <v>19</v>
      </c>
      <c r="J2333">
        <v>225000</v>
      </c>
      <c r="K2333" t="s">
        <v>20</v>
      </c>
      <c r="L2333">
        <v>26000</v>
      </c>
      <c r="M2333" t="b">
        <v>0</v>
      </c>
    </row>
    <row r="2334" spans="1:13" x14ac:dyDescent="0.35">
      <c r="A2334" t="s">
        <v>109</v>
      </c>
      <c r="B2334" t="s">
        <v>110</v>
      </c>
      <c r="C2334">
        <v>2016</v>
      </c>
      <c r="D2334" t="s">
        <v>47</v>
      </c>
      <c r="E2334" t="s">
        <v>16</v>
      </c>
      <c r="F2334" t="s">
        <v>17</v>
      </c>
      <c r="G2334">
        <v>3.6</v>
      </c>
      <c r="H2334" t="s">
        <v>18</v>
      </c>
      <c r="I2334" t="s">
        <v>19</v>
      </c>
      <c r="J2334">
        <v>101000</v>
      </c>
      <c r="K2334" t="s">
        <v>45</v>
      </c>
      <c r="L2334">
        <v>95000</v>
      </c>
      <c r="M2334" t="b">
        <v>0</v>
      </c>
    </row>
    <row r="2335" spans="1:13" x14ac:dyDescent="0.35">
      <c r="A2335" t="s">
        <v>34</v>
      </c>
      <c r="B2335" t="s">
        <v>41</v>
      </c>
      <c r="C2335">
        <v>2018</v>
      </c>
      <c r="D2335" t="s">
        <v>15</v>
      </c>
      <c r="E2335" t="s">
        <v>65</v>
      </c>
      <c r="F2335" t="s">
        <v>26</v>
      </c>
      <c r="G2335">
        <v>1.5</v>
      </c>
      <c r="H2335" t="s">
        <v>18</v>
      </c>
      <c r="I2335" t="s">
        <v>19</v>
      </c>
      <c r="J2335">
        <v>195000</v>
      </c>
      <c r="K2335" t="s">
        <v>42</v>
      </c>
      <c r="L2335">
        <v>31000</v>
      </c>
      <c r="M2335" t="b">
        <v>0</v>
      </c>
    </row>
    <row r="2336" spans="1:13" x14ac:dyDescent="0.35">
      <c r="A2336" t="s">
        <v>62</v>
      </c>
      <c r="B2336" t="s">
        <v>63</v>
      </c>
      <c r="C2336">
        <v>2019</v>
      </c>
      <c r="D2336" t="s">
        <v>47</v>
      </c>
      <c r="E2336" t="s">
        <v>23</v>
      </c>
      <c r="F2336" t="s">
        <v>17</v>
      </c>
      <c r="G2336">
        <v>5</v>
      </c>
      <c r="H2336" t="s">
        <v>18</v>
      </c>
      <c r="I2336" t="s">
        <v>19</v>
      </c>
      <c r="J2336">
        <v>3100</v>
      </c>
      <c r="K2336" t="s">
        <v>45</v>
      </c>
      <c r="L2336">
        <v>0</v>
      </c>
      <c r="M2336" t="b">
        <v>1</v>
      </c>
    </row>
    <row r="2337" spans="1:13" x14ac:dyDescent="0.35">
      <c r="A2337" t="s">
        <v>39</v>
      </c>
      <c r="B2337" t="s">
        <v>131</v>
      </c>
      <c r="C2337">
        <v>2009</v>
      </c>
      <c r="D2337" t="s">
        <v>15</v>
      </c>
      <c r="E2337" t="s">
        <v>23</v>
      </c>
      <c r="F2337" t="s">
        <v>17</v>
      </c>
      <c r="G2337">
        <v>6.2</v>
      </c>
      <c r="H2337" t="s">
        <v>18</v>
      </c>
      <c r="I2337" t="s">
        <v>19</v>
      </c>
      <c r="J2337">
        <v>200</v>
      </c>
      <c r="K2337" t="s">
        <v>42</v>
      </c>
      <c r="L2337">
        <v>70000</v>
      </c>
      <c r="M2337" t="b">
        <v>0</v>
      </c>
    </row>
    <row r="2338" spans="1:13" x14ac:dyDescent="0.35">
      <c r="A2338" t="s">
        <v>34</v>
      </c>
      <c r="B2338" t="s">
        <v>123</v>
      </c>
      <c r="C2338">
        <v>2020</v>
      </c>
      <c r="D2338" t="s">
        <v>15</v>
      </c>
      <c r="E2338" t="s">
        <v>23</v>
      </c>
      <c r="F2338" t="s">
        <v>17</v>
      </c>
      <c r="G2338">
        <v>2.4</v>
      </c>
      <c r="H2338" t="s">
        <v>56</v>
      </c>
      <c r="I2338" t="s">
        <v>68</v>
      </c>
      <c r="J2338">
        <v>24000</v>
      </c>
      <c r="K2338" t="s">
        <v>20</v>
      </c>
      <c r="L2338">
        <v>120000</v>
      </c>
      <c r="M2338" t="b">
        <v>0</v>
      </c>
    </row>
    <row r="2339" spans="1:13" x14ac:dyDescent="0.35">
      <c r="A2339" t="s">
        <v>34</v>
      </c>
      <c r="B2339" t="s">
        <v>163</v>
      </c>
      <c r="C2339">
        <v>1996</v>
      </c>
      <c r="D2339" t="s">
        <v>15</v>
      </c>
      <c r="E2339" t="s">
        <v>23</v>
      </c>
      <c r="F2339" t="s">
        <v>30</v>
      </c>
      <c r="G2339">
        <v>2.4</v>
      </c>
      <c r="H2339" t="s">
        <v>18</v>
      </c>
      <c r="I2339" t="s">
        <v>68</v>
      </c>
      <c r="J2339">
        <v>950000</v>
      </c>
      <c r="K2339" t="s">
        <v>42</v>
      </c>
      <c r="L2339">
        <v>0</v>
      </c>
      <c r="M2339" t="b">
        <v>1</v>
      </c>
    </row>
    <row r="2340" spans="1:13" x14ac:dyDescent="0.35">
      <c r="A2340" t="s">
        <v>31</v>
      </c>
      <c r="B2340" t="s">
        <v>157</v>
      </c>
      <c r="C2340">
        <v>2010</v>
      </c>
      <c r="D2340" t="s">
        <v>15</v>
      </c>
      <c r="E2340" t="s">
        <v>38</v>
      </c>
      <c r="F2340" t="s">
        <v>17</v>
      </c>
      <c r="G2340">
        <v>3.5</v>
      </c>
      <c r="H2340" t="s">
        <v>18</v>
      </c>
      <c r="I2340" t="s">
        <v>19</v>
      </c>
      <c r="J2340">
        <v>260000</v>
      </c>
      <c r="K2340" t="s">
        <v>20</v>
      </c>
      <c r="L2340">
        <v>33000</v>
      </c>
      <c r="M2340" t="b">
        <v>0</v>
      </c>
    </row>
    <row r="2341" spans="1:13" x14ac:dyDescent="0.35">
      <c r="A2341" t="s">
        <v>109</v>
      </c>
      <c r="B2341" t="s">
        <v>110</v>
      </c>
      <c r="C2341">
        <v>2016</v>
      </c>
      <c r="D2341" t="s">
        <v>15</v>
      </c>
      <c r="E2341" t="s">
        <v>29</v>
      </c>
      <c r="F2341" t="s">
        <v>30</v>
      </c>
      <c r="G2341">
        <v>3.6</v>
      </c>
      <c r="H2341" t="s">
        <v>18</v>
      </c>
      <c r="I2341" t="s">
        <v>19</v>
      </c>
      <c r="J2341">
        <v>157136</v>
      </c>
      <c r="K2341" t="s">
        <v>20</v>
      </c>
      <c r="L2341">
        <v>84500</v>
      </c>
      <c r="M2341" t="b">
        <v>0</v>
      </c>
    </row>
    <row r="2342" spans="1:13" x14ac:dyDescent="0.35">
      <c r="A2342" t="s">
        <v>82</v>
      </c>
      <c r="B2342" t="s">
        <v>83</v>
      </c>
      <c r="C2342">
        <v>2017</v>
      </c>
      <c r="D2342" t="s">
        <v>15</v>
      </c>
      <c r="E2342" t="s">
        <v>75</v>
      </c>
      <c r="F2342" t="s">
        <v>17</v>
      </c>
      <c r="G2342">
        <v>3.3</v>
      </c>
      <c r="H2342" t="s">
        <v>18</v>
      </c>
      <c r="I2342" t="s">
        <v>19</v>
      </c>
      <c r="J2342">
        <v>88331</v>
      </c>
      <c r="K2342" t="s">
        <v>20</v>
      </c>
      <c r="L2342">
        <v>84500</v>
      </c>
      <c r="M2342" t="b">
        <v>0</v>
      </c>
    </row>
    <row r="2343" spans="1:13" x14ac:dyDescent="0.35">
      <c r="A2343" t="s">
        <v>85</v>
      </c>
      <c r="B2343" t="s">
        <v>87</v>
      </c>
      <c r="C2343">
        <v>2016</v>
      </c>
      <c r="D2343" t="s">
        <v>15</v>
      </c>
      <c r="E2343" t="s">
        <v>16</v>
      </c>
      <c r="F2343" t="s">
        <v>30</v>
      </c>
      <c r="G2343">
        <v>3.8</v>
      </c>
      <c r="H2343" t="s">
        <v>18</v>
      </c>
      <c r="I2343" t="s">
        <v>19</v>
      </c>
      <c r="J2343">
        <v>165061</v>
      </c>
      <c r="K2343" t="s">
        <v>20</v>
      </c>
      <c r="L2343">
        <v>85500</v>
      </c>
      <c r="M2343" t="b">
        <v>0</v>
      </c>
    </row>
    <row r="2344" spans="1:13" x14ac:dyDescent="0.35">
      <c r="A2344" t="s">
        <v>27</v>
      </c>
      <c r="B2344" t="s">
        <v>89</v>
      </c>
      <c r="C2344">
        <v>2017</v>
      </c>
      <c r="D2344" t="s">
        <v>15</v>
      </c>
      <c r="E2344" t="s">
        <v>23</v>
      </c>
      <c r="F2344" t="s">
        <v>17</v>
      </c>
      <c r="G2344">
        <v>1.6</v>
      </c>
      <c r="H2344" t="s">
        <v>18</v>
      </c>
      <c r="I2344" t="s">
        <v>19</v>
      </c>
      <c r="J2344">
        <v>240000</v>
      </c>
      <c r="K2344" t="s">
        <v>42</v>
      </c>
      <c r="L2344">
        <v>45000</v>
      </c>
      <c r="M2344" t="b">
        <v>0</v>
      </c>
    </row>
    <row r="2345" spans="1:13" x14ac:dyDescent="0.35">
      <c r="A2345" t="s">
        <v>76</v>
      </c>
      <c r="B2345" t="s">
        <v>112</v>
      </c>
      <c r="C2345">
        <v>2013</v>
      </c>
      <c r="D2345" t="s">
        <v>15</v>
      </c>
      <c r="E2345" t="s">
        <v>25</v>
      </c>
      <c r="F2345" t="s">
        <v>26</v>
      </c>
      <c r="G2345">
        <v>3.6</v>
      </c>
      <c r="H2345" t="s">
        <v>18</v>
      </c>
      <c r="I2345" t="s">
        <v>19</v>
      </c>
      <c r="J2345">
        <v>353000</v>
      </c>
      <c r="K2345" t="s">
        <v>20</v>
      </c>
      <c r="L2345">
        <v>39500</v>
      </c>
      <c r="M2345" t="b">
        <v>0</v>
      </c>
    </row>
    <row r="2346" spans="1:13" x14ac:dyDescent="0.35">
      <c r="A2346" t="s">
        <v>27</v>
      </c>
      <c r="B2346" t="s">
        <v>28</v>
      </c>
      <c r="C2346">
        <v>2016</v>
      </c>
      <c r="D2346" t="s">
        <v>15</v>
      </c>
      <c r="E2346" t="s">
        <v>29</v>
      </c>
      <c r="F2346" t="s">
        <v>26</v>
      </c>
      <c r="G2346">
        <v>2</v>
      </c>
      <c r="H2346" t="s">
        <v>18</v>
      </c>
      <c r="I2346" t="s">
        <v>19</v>
      </c>
      <c r="J2346">
        <v>117000</v>
      </c>
      <c r="K2346" t="s">
        <v>20</v>
      </c>
      <c r="L2346">
        <v>39000</v>
      </c>
      <c r="M2346" t="b">
        <v>0</v>
      </c>
    </row>
    <row r="2347" spans="1:13" x14ac:dyDescent="0.35">
      <c r="A2347" t="s">
        <v>39</v>
      </c>
      <c r="B2347" t="s">
        <v>131</v>
      </c>
      <c r="C2347">
        <v>2010</v>
      </c>
      <c r="D2347" t="s">
        <v>15</v>
      </c>
      <c r="E2347" t="s">
        <v>25</v>
      </c>
      <c r="F2347" t="s">
        <v>26</v>
      </c>
      <c r="G2347">
        <v>3.6</v>
      </c>
      <c r="H2347" t="s">
        <v>18</v>
      </c>
      <c r="I2347" t="s">
        <v>19</v>
      </c>
      <c r="J2347">
        <v>283000</v>
      </c>
      <c r="K2347" t="s">
        <v>20</v>
      </c>
      <c r="L2347">
        <v>33000</v>
      </c>
      <c r="M2347" t="b">
        <v>0</v>
      </c>
    </row>
    <row r="2348" spans="1:13" x14ac:dyDescent="0.35">
      <c r="A2348" t="s">
        <v>76</v>
      </c>
      <c r="B2348" t="s">
        <v>77</v>
      </c>
      <c r="C2348">
        <v>2014</v>
      </c>
      <c r="D2348" t="s">
        <v>15</v>
      </c>
      <c r="E2348" t="s">
        <v>23</v>
      </c>
      <c r="F2348" t="s">
        <v>26</v>
      </c>
      <c r="G2348">
        <v>5.4</v>
      </c>
      <c r="H2348" t="s">
        <v>18</v>
      </c>
      <c r="I2348" t="s">
        <v>19</v>
      </c>
      <c r="J2348">
        <v>97000</v>
      </c>
      <c r="K2348" t="s">
        <v>20</v>
      </c>
      <c r="L2348">
        <v>55000</v>
      </c>
      <c r="M2348" t="b">
        <v>0</v>
      </c>
    </row>
    <row r="2349" spans="1:13" x14ac:dyDescent="0.35">
      <c r="A2349" t="s">
        <v>82</v>
      </c>
      <c r="B2349" t="s">
        <v>142</v>
      </c>
      <c r="C2349">
        <v>2017</v>
      </c>
      <c r="D2349" t="s">
        <v>15</v>
      </c>
      <c r="E2349" t="s">
        <v>29</v>
      </c>
      <c r="F2349" t="s">
        <v>26</v>
      </c>
      <c r="G2349">
        <v>1.6</v>
      </c>
      <c r="H2349" t="s">
        <v>18</v>
      </c>
      <c r="I2349" t="s">
        <v>19</v>
      </c>
      <c r="J2349">
        <v>97000</v>
      </c>
      <c r="K2349" t="s">
        <v>20</v>
      </c>
      <c r="L2349">
        <v>38500</v>
      </c>
      <c r="M2349" t="b">
        <v>0</v>
      </c>
    </row>
    <row r="2350" spans="1:13" x14ac:dyDescent="0.35">
      <c r="A2350" t="s">
        <v>36</v>
      </c>
      <c r="B2350" t="s">
        <v>37</v>
      </c>
      <c r="C2350">
        <v>2007</v>
      </c>
      <c r="D2350" t="s">
        <v>15</v>
      </c>
      <c r="E2350" t="s">
        <v>16</v>
      </c>
      <c r="F2350" t="s">
        <v>30</v>
      </c>
      <c r="G2350">
        <v>5.3</v>
      </c>
      <c r="H2350" t="s">
        <v>18</v>
      </c>
      <c r="I2350" t="s">
        <v>19</v>
      </c>
      <c r="J2350">
        <v>359000</v>
      </c>
      <c r="K2350" t="s">
        <v>20</v>
      </c>
      <c r="L2350">
        <v>38000</v>
      </c>
      <c r="M2350" t="b">
        <v>0</v>
      </c>
    </row>
    <row r="2351" spans="1:13" x14ac:dyDescent="0.35">
      <c r="A2351" t="s">
        <v>34</v>
      </c>
      <c r="B2351" t="s">
        <v>41</v>
      </c>
      <c r="C2351">
        <v>2015</v>
      </c>
      <c r="D2351" t="s">
        <v>15</v>
      </c>
      <c r="E2351" t="s">
        <v>16</v>
      </c>
      <c r="F2351" t="s">
        <v>17</v>
      </c>
      <c r="G2351">
        <v>1.5</v>
      </c>
      <c r="H2351" t="s">
        <v>18</v>
      </c>
      <c r="I2351" t="s">
        <v>19</v>
      </c>
      <c r="J2351">
        <v>204000</v>
      </c>
      <c r="K2351" t="s">
        <v>20</v>
      </c>
      <c r="L2351">
        <v>27500</v>
      </c>
      <c r="M2351" t="b">
        <v>0</v>
      </c>
    </row>
    <row r="2352" spans="1:13" x14ac:dyDescent="0.35">
      <c r="A2352" t="s">
        <v>82</v>
      </c>
      <c r="B2352" t="s">
        <v>105</v>
      </c>
      <c r="C2352">
        <v>2017</v>
      </c>
      <c r="D2352" t="s">
        <v>15</v>
      </c>
      <c r="E2352" t="s">
        <v>16</v>
      </c>
      <c r="F2352" t="s">
        <v>17</v>
      </c>
      <c r="G2352">
        <v>2</v>
      </c>
      <c r="H2352" t="s">
        <v>18</v>
      </c>
      <c r="I2352" t="s">
        <v>19</v>
      </c>
      <c r="J2352">
        <v>104000</v>
      </c>
      <c r="K2352" t="s">
        <v>20</v>
      </c>
      <c r="L2352">
        <v>47500</v>
      </c>
      <c r="M2352" t="b">
        <v>0</v>
      </c>
    </row>
    <row r="2353" spans="1:13" x14ac:dyDescent="0.35">
      <c r="A2353" t="s">
        <v>34</v>
      </c>
      <c r="B2353" t="s">
        <v>161</v>
      </c>
      <c r="C2353">
        <v>2012</v>
      </c>
      <c r="D2353" t="s">
        <v>15</v>
      </c>
      <c r="E2353" t="s">
        <v>33</v>
      </c>
      <c r="F2353" t="s">
        <v>26</v>
      </c>
      <c r="G2353">
        <v>5.7</v>
      </c>
      <c r="H2353" t="s">
        <v>18</v>
      </c>
      <c r="I2353" t="s">
        <v>19</v>
      </c>
      <c r="J2353">
        <v>376000</v>
      </c>
      <c r="K2353" t="s">
        <v>20</v>
      </c>
      <c r="L2353">
        <v>65000</v>
      </c>
      <c r="M2353" t="b">
        <v>0</v>
      </c>
    </row>
    <row r="2354" spans="1:13" x14ac:dyDescent="0.35">
      <c r="A2354" t="s">
        <v>21</v>
      </c>
      <c r="B2354" t="s">
        <v>184</v>
      </c>
      <c r="C2354">
        <v>2018</v>
      </c>
      <c r="D2354" t="s">
        <v>15</v>
      </c>
      <c r="E2354" t="s">
        <v>94</v>
      </c>
      <c r="F2354" t="s">
        <v>26</v>
      </c>
      <c r="G2354">
        <v>2.5</v>
      </c>
      <c r="H2354" t="s">
        <v>18</v>
      </c>
      <c r="I2354" t="s">
        <v>19</v>
      </c>
      <c r="J2354">
        <v>30000</v>
      </c>
      <c r="K2354" t="s">
        <v>20</v>
      </c>
      <c r="L2354">
        <v>68000</v>
      </c>
      <c r="M2354" t="b">
        <v>0</v>
      </c>
    </row>
    <row r="2355" spans="1:13" x14ac:dyDescent="0.35">
      <c r="A2355" t="s">
        <v>34</v>
      </c>
      <c r="B2355" t="s">
        <v>58</v>
      </c>
      <c r="C2355">
        <v>2015</v>
      </c>
      <c r="D2355" t="s">
        <v>15</v>
      </c>
      <c r="E2355" t="s">
        <v>29</v>
      </c>
      <c r="F2355" t="s">
        <v>17</v>
      </c>
      <c r="G2355">
        <v>4</v>
      </c>
      <c r="H2355" t="s">
        <v>18</v>
      </c>
      <c r="I2355" t="s">
        <v>68</v>
      </c>
      <c r="J2355">
        <v>70000</v>
      </c>
      <c r="K2355" t="s">
        <v>20</v>
      </c>
      <c r="L2355">
        <v>79000</v>
      </c>
      <c r="M2355" t="b">
        <v>0</v>
      </c>
    </row>
    <row r="2356" spans="1:13" x14ac:dyDescent="0.35">
      <c r="A2356" t="s">
        <v>34</v>
      </c>
      <c r="B2356" t="s">
        <v>66</v>
      </c>
      <c r="C2356">
        <v>2015</v>
      </c>
      <c r="D2356" t="s">
        <v>15</v>
      </c>
      <c r="E2356" t="s">
        <v>23</v>
      </c>
      <c r="F2356" t="s">
        <v>26</v>
      </c>
      <c r="G2356">
        <v>3.5</v>
      </c>
      <c r="H2356" t="s">
        <v>18</v>
      </c>
      <c r="I2356" t="s">
        <v>19</v>
      </c>
      <c r="J2356">
        <v>249000</v>
      </c>
      <c r="K2356" t="s">
        <v>20</v>
      </c>
      <c r="L2356">
        <v>76000</v>
      </c>
      <c r="M2356" t="b">
        <v>0</v>
      </c>
    </row>
    <row r="2357" spans="1:13" x14ac:dyDescent="0.35">
      <c r="A2357" t="s">
        <v>73</v>
      </c>
      <c r="B2357">
        <v>6</v>
      </c>
      <c r="C2357">
        <v>2017</v>
      </c>
      <c r="D2357" t="s">
        <v>15</v>
      </c>
      <c r="E2357" t="s">
        <v>65</v>
      </c>
      <c r="F2357" t="s">
        <v>30</v>
      </c>
      <c r="G2357">
        <v>2.5</v>
      </c>
      <c r="H2357" t="s">
        <v>18</v>
      </c>
      <c r="I2357" t="s">
        <v>19</v>
      </c>
      <c r="J2357">
        <v>91000</v>
      </c>
      <c r="K2357" t="s">
        <v>20</v>
      </c>
      <c r="L2357">
        <v>56000</v>
      </c>
      <c r="M2357" t="b">
        <v>0</v>
      </c>
    </row>
    <row r="2358" spans="1:13" x14ac:dyDescent="0.35">
      <c r="A2358" t="s">
        <v>34</v>
      </c>
      <c r="B2358" t="s">
        <v>43</v>
      </c>
      <c r="C2358">
        <v>2017</v>
      </c>
      <c r="D2358" t="s">
        <v>15</v>
      </c>
      <c r="E2358" t="s">
        <v>29</v>
      </c>
      <c r="F2358" t="s">
        <v>26</v>
      </c>
      <c r="G2358">
        <v>2.4</v>
      </c>
      <c r="H2358" t="s">
        <v>18</v>
      </c>
      <c r="I2358" t="s">
        <v>19</v>
      </c>
      <c r="J2358">
        <v>209000</v>
      </c>
      <c r="K2358" t="s">
        <v>20</v>
      </c>
      <c r="L2358">
        <v>57000</v>
      </c>
      <c r="M2358" t="b">
        <v>0</v>
      </c>
    </row>
    <row r="2359" spans="1:13" x14ac:dyDescent="0.35">
      <c r="A2359" t="s">
        <v>76</v>
      </c>
      <c r="B2359" t="s">
        <v>112</v>
      </c>
      <c r="C2359">
        <v>2014</v>
      </c>
      <c r="D2359" t="s">
        <v>15</v>
      </c>
      <c r="E2359" t="s">
        <v>16</v>
      </c>
      <c r="F2359" t="s">
        <v>26</v>
      </c>
      <c r="G2359">
        <v>3.6</v>
      </c>
      <c r="H2359" t="s">
        <v>18</v>
      </c>
      <c r="I2359" t="s">
        <v>19</v>
      </c>
      <c r="J2359">
        <v>322000</v>
      </c>
      <c r="K2359" t="s">
        <v>20</v>
      </c>
      <c r="L2359">
        <v>47500</v>
      </c>
      <c r="M2359" t="b">
        <v>0</v>
      </c>
    </row>
    <row r="2360" spans="1:13" x14ac:dyDescent="0.35">
      <c r="A2360" t="s">
        <v>82</v>
      </c>
      <c r="B2360" t="s">
        <v>156</v>
      </c>
      <c r="C2360">
        <v>2016</v>
      </c>
      <c r="D2360" t="s">
        <v>15</v>
      </c>
      <c r="E2360" t="s">
        <v>29</v>
      </c>
      <c r="F2360" t="s">
        <v>26</v>
      </c>
      <c r="G2360">
        <v>1.4</v>
      </c>
      <c r="H2360" t="s">
        <v>18</v>
      </c>
      <c r="I2360" t="s">
        <v>19</v>
      </c>
      <c r="J2360">
        <v>270000</v>
      </c>
      <c r="K2360" t="s">
        <v>20</v>
      </c>
      <c r="L2360">
        <v>25000</v>
      </c>
      <c r="M2360" t="b">
        <v>0</v>
      </c>
    </row>
    <row r="2361" spans="1:13" x14ac:dyDescent="0.35">
      <c r="A2361" t="s">
        <v>73</v>
      </c>
      <c r="B2361" t="s">
        <v>74</v>
      </c>
      <c r="C2361">
        <v>2014</v>
      </c>
      <c r="D2361" t="s">
        <v>15</v>
      </c>
      <c r="E2361" t="s">
        <v>29</v>
      </c>
      <c r="F2361" t="s">
        <v>30</v>
      </c>
      <c r="G2361">
        <v>2.5</v>
      </c>
      <c r="H2361" t="s">
        <v>18</v>
      </c>
      <c r="I2361" t="s">
        <v>68</v>
      </c>
      <c r="J2361">
        <v>289000</v>
      </c>
      <c r="K2361" t="s">
        <v>20</v>
      </c>
      <c r="L2361">
        <v>50000</v>
      </c>
      <c r="M2361" t="b">
        <v>0</v>
      </c>
    </row>
    <row r="2362" spans="1:13" x14ac:dyDescent="0.35">
      <c r="A2362" t="s">
        <v>27</v>
      </c>
      <c r="B2362" t="s">
        <v>88</v>
      </c>
      <c r="C2362">
        <v>2017</v>
      </c>
      <c r="D2362" t="s">
        <v>15</v>
      </c>
      <c r="E2362" t="s">
        <v>23</v>
      </c>
      <c r="F2362" t="s">
        <v>30</v>
      </c>
      <c r="G2362">
        <v>1.6</v>
      </c>
      <c r="H2362" t="s">
        <v>18</v>
      </c>
      <c r="I2362" t="s">
        <v>19</v>
      </c>
      <c r="J2362">
        <v>138000</v>
      </c>
      <c r="K2362" t="s">
        <v>20</v>
      </c>
      <c r="L2362">
        <v>31000</v>
      </c>
      <c r="M2362" t="b">
        <v>0</v>
      </c>
    </row>
    <row r="2363" spans="1:13" x14ac:dyDescent="0.35">
      <c r="A2363" t="s">
        <v>76</v>
      </c>
      <c r="B2363" t="s">
        <v>77</v>
      </c>
      <c r="C2363">
        <v>2013</v>
      </c>
      <c r="D2363" t="s">
        <v>15</v>
      </c>
      <c r="E2363" t="s">
        <v>16</v>
      </c>
      <c r="F2363" t="s">
        <v>26</v>
      </c>
      <c r="G2363">
        <v>5.4</v>
      </c>
      <c r="H2363" t="s">
        <v>18</v>
      </c>
      <c r="I2363" t="s">
        <v>19</v>
      </c>
      <c r="J2363">
        <v>300000</v>
      </c>
      <c r="K2363" t="s">
        <v>20</v>
      </c>
      <c r="L2363">
        <v>49500</v>
      </c>
      <c r="M2363" t="b">
        <v>0</v>
      </c>
    </row>
    <row r="2364" spans="1:13" x14ac:dyDescent="0.35">
      <c r="A2364" t="s">
        <v>21</v>
      </c>
      <c r="B2364" t="s">
        <v>231</v>
      </c>
      <c r="C2364">
        <v>2018</v>
      </c>
      <c r="D2364" t="s">
        <v>15</v>
      </c>
      <c r="E2364" t="s">
        <v>29</v>
      </c>
      <c r="F2364" t="s">
        <v>26</v>
      </c>
      <c r="G2364">
        <v>1.6</v>
      </c>
      <c r="H2364" t="s">
        <v>18</v>
      </c>
      <c r="I2364" t="s">
        <v>19</v>
      </c>
      <c r="J2364">
        <v>143000</v>
      </c>
      <c r="K2364" t="s">
        <v>20</v>
      </c>
      <c r="L2364">
        <v>38000</v>
      </c>
      <c r="M2364" t="b">
        <v>0</v>
      </c>
    </row>
    <row r="2365" spans="1:13" x14ac:dyDescent="0.35">
      <c r="A2365" t="s">
        <v>34</v>
      </c>
      <c r="B2365" t="s">
        <v>72</v>
      </c>
      <c r="C2365">
        <v>2018</v>
      </c>
      <c r="D2365" t="s">
        <v>15</v>
      </c>
      <c r="E2365" t="s">
        <v>23</v>
      </c>
      <c r="F2365" t="s">
        <v>26</v>
      </c>
      <c r="G2365">
        <v>2.5</v>
      </c>
      <c r="H2365" t="s">
        <v>18</v>
      </c>
      <c r="I2365" t="s">
        <v>19</v>
      </c>
      <c r="J2365">
        <v>56000</v>
      </c>
      <c r="K2365" t="s">
        <v>20</v>
      </c>
      <c r="L2365">
        <v>71000</v>
      </c>
      <c r="M2365" t="b">
        <v>0</v>
      </c>
    </row>
    <row r="2366" spans="1:13" x14ac:dyDescent="0.35">
      <c r="A2366" t="s">
        <v>34</v>
      </c>
      <c r="B2366" t="s">
        <v>51</v>
      </c>
      <c r="C2366">
        <v>2016</v>
      </c>
      <c r="D2366" t="s">
        <v>15</v>
      </c>
      <c r="E2366" t="s">
        <v>23</v>
      </c>
      <c r="F2366" t="s">
        <v>30</v>
      </c>
      <c r="G2366">
        <v>1.6</v>
      </c>
      <c r="H2366" t="s">
        <v>18</v>
      </c>
      <c r="I2366" t="s">
        <v>19</v>
      </c>
      <c r="J2366">
        <v>138000</v>
      </c>
      <c r="K2366" t="s">
        <v>20</v>
      </c>
      <c r="L2366">
        <v>46000</v>
      </c>
      <c r="M2366" t="b">
        <v>0</v>
      </c>
    </row>
    <row r="2367" spans="1:13" x14ac:dyDescent="0.35">
      <c r="A2367" t="s">
        <v>82</v>
      </c>
      <c r="B2367" t="s">
        <v>142</v>
      </c>
      <c r="C2367">
        <v>2018</v>
      </c>
      <c r="D2367" t="s">
        <v>15</v>
      </c>
      <c r="E2367" t="s">
        <v>23</v>
      </c>
      <c r="F2367" t="s">
        <v>26</v>
      </c>
      <c r="G2367">
        <v>1.6</v>
      </c>
      <c r="H2367" t="s">
        <v>18</v>
      </c>
      <c r="I2367" t="s">
        <v>19</v>
      </c>
      <c r="J2367">
        <v>127000</v>
      </c>
      <c r="K2367" t="s">
        <v>20</v>
      </c>
      <c r="L2367">
        <v>41500</v>
      </c>
      <c r="M2367" t="b">
        <v>0</v>
      </c>
    </row>
    <row r="2368" spans="1:13" x14ac:dyDescent="0.35">
      <c r="A2368" t="s">
        <v>27</v>
      </c>
      <c r="B2368" t="s">
        <v>88</v>
      </c>
      <c r="C2368">
        <v>2017</v>
      </c>
      <c r="D2368" t="s">
        <v>15</v>
      </c>
      <c r="E2368" t="s">
        <v>23</v>
      </c>
      <c r="F2368" t="s">
        <v>30</v>
      </c>
      <c r="G2368">
        <v>1.6</v>
      </c>
      <c r="H2368" t="s">
        <v>18</v>
      </c>
      <c r="I2368" t="s">
        <v>19</v>
      </c>
      <c r="J2368">
        <v>103000</v>
      </c>
      <c r="K2368" t="s">
        <v>20</v>
      </c>
      <c r="L2368">
        <v>31000</v>
      </c>
      <c r="M2368" t="b">
        <v>0</v>
      </c>
    </row>
    <row r="2369" spans="1:13" x14ac:dyDescent="0.35">
      <c r="A2369" t="s">
        <v>27</v>
      </c>
      <c r="B2369" t="s">
        <v>101</v>
      </c>
      <c r="C2369">
        <v>2020</v>
      </c>
      <c r="D2369" t="s">
        <v>15</v>
      </c>
      <c r="E2369" t="s">
        <v>23</v>
      </c>
      <c r="F2369" t="s">
        <v>17</v>
      </c>
      <c r="G2369">
        <v>2</v>
      </c>
      <c r="H2369" t="s">
        <v>18</v>
      </c>
      <c r="I2369" t="s">
        <v>19</v>
      </c>
      <c r="J2369">
        <v>3109</v>
      </c>
      <c r="K2369" t="s">
        <v>20</v>
      </c>
      <c r="L2369">
        <v>89000</v>
      </c>
      <c r="M2369" t="b">
        <v>0</v>
      </c>
    </row>
    <row r="2370" spans="1:13" x14ac:dyDescent="0.35">
      <c r="A2370" t="s">
        <v>34</v>
      </c>
      <c r="B2370" t="s">
        <v>58</v>
      </c>
      <c r="C2370">
        <v>2019</v>
      </c>
      <c r="D2370" t="s">
        <v>15</v>
      </c>
      <c r="E2370" t="s">
        <v>23</v>
      </c>
      <c r="F2370" t="s">
        <v>26</v>
      </c>
      <c r="G2370">
        <v>2.7</v>
      </c>
      <c r="H2370" t="s">
        <v>18</v>
      </c>
      <c r="I2370" t="s">
        <v>19</v>
      </c>
      <c r="J2370">
        <v>100665</v>
      </c>
      <c r="K2370" t="s">
        <v>20</v>
      </c>
      <c r="L2370">
        <v>88500</v>
      </c>
      <c r="M2370" t="b">
        <v>0</v>
      </c>
    </row>
    <row r="2371" spans="1:13" x14ac:dyDescent="0.35">
      <c r="A2371" t="s">
        <v>76</v>
      </c>
      <c r="B2371" t="s">
        <v>77</v>
      </c>
      <c r="C2371">
        <v>2016</v>
      </c>
      <c r="D2371" t="s">
        <v>15</v>
      </c>
      <c r="E2371" t="s">
        <v>65</v>
      </c>
      <c r="F2371" t="s">
        <v>26</v>
      </c>
      <c r="G2371">
        <v>3.5</v>
      </c>
      <c r="H2371" t="s">
        <v>18</v>
      </c>
      <c r="I2371" t="s">
        <v>19</v>
      </c>
      <c r="J2371">
        <v>70263</v>
      </c>
      <c r="K2371" t="s">
        <v>20</v>
      </c>
      <c r="L2371">
        <v>89000</v>
      </c>
      <c r="M2371" t="b">
        <v>0</v>
      </c>
    </row>
    <row r="2372" spans="1:13" x14ac:dyDescent="0.35">
      <c r="A2372" t="s">
        <v>27</v>
      </c>
      <c r="B2372" t="s">
        <v>88</v>
      </c>
      <c r="C2372">
        <v>2017</v>
      </c>
      <c r="D2372" t="s">
        <v>15</v>
      </c>
      <c r="E2372" t="s">
        <v>23</v>
      </c>
      <c r="F2372" t="s">
        <v>30</v>
      </c>
      <c r="G2372">
        <v>1.6</v>
      </c>
      <c r="H2372" t="s">
        <v>18</v>
      </c>
      <c r="I2372" t="s">
        <v>19</v>
      </c>
      <c r="J2372">
        <v>109000</v>
      </c>
      <c r="K2372" t="s">
        <v>20</v>
      </c>
      <c r="L2372">
        <v>31000</v>
      </c>
      <c r="M2372" t="b">
        <v>0</v>
      </c>
    </row>
    <row r="2373" spans="1:13" x14ac:dyDescent="0.35">
      <c r="A2373" t="s">
        <v>27</v>
      </c>
      <c r="B2373" t="s">
        <v>28</v>
      </c>
      <c r="C2373">
        <v>2017</v>
      </c>
      <c r="D2373" t="s">
        <v>15</v>
      </c>
      <c r="E2373" t="s">
        <v>25</v>
      </c>
      <c r="F2373" t="s">
        <v>26</v>
      </c>
      <c r="G2373">
        <v>2</v>
      </c>
      <c r="H2373" t="s">
        <v>18</v>
      </c>
      <c r="I2373" t="s">
        <v>19</v>
      </c>
      <c r="J2373">
        <v>96000</v>
      </c>
      <c r="K2373" t="s">
        <v>20</v>
      </c>
      <c r="L2373">
        <v>43000</v>
      </c>
      <c r="M2373" t="b">
        <v>0</v>
      </c>
    </row>
    <row r="2374" spans="1:13" x14ac:dyDescent="0.35">
      <c r="A2374" t="s">
        <v>21</v>
      </c>
      <c r="B2374" t="s">
        <v>231</v>
      </c>
      <c r="C2374">
        <v>2016</v>
      </c>
      <c r="D2374" t="s">
        <v>15</v>
      </c>
      <c r="E2374" t="s">
        <v>23</v>
      </c>
      <c r="F2374" t="s">
        <v>26</v>
      </c>
      <c r="G2374">
        <v>1.6</v>
      </c>
      <c r="H2374" t="s">
        <v>18</v>
      </c>
      <c r="I2374" t="s">
        <v>19</v>
      </c>
      <c r="J2374">
        <v>188000</v>
      </c>
      <c r="K2374" t="s">
        <v>20</v>
      </c>
      <c r="L2374">
        <v>32000</v>
      </c>
      <c r="M2374" t="b">
        <v>0</v>
      </c>
    </row>
    <row r="2375" spans="1:13" x14ac:dyDescent="0.35">
      <c r="A2375" t="s">
        <v>34</v>
      </c>
      <c r="B2375" t="s">
        <v>69</v>
      </c>
      <c r="C2375">
        <v>2009</v>
      </c>
      <c r="D2375" t="s">
        <v>15</v>
      </c>
      <c r="E2375" t="s">
        <v>16</v>
      </c>
      <c r="F2375" t="s">
        <v>17</v>
      </c>
      <c r="G2375">
        <v>3.5</v>
      </c>
      <c r="H2375" t="s">
        <v>18</v>
      </c>
      <c r="I2375" t="s">
        <v>19</v>
      </c>
      <c r="J2375">
        <v>373000</v>
      </c>
      <c r="K2375" t="s">
        <v>20</v>
      </c>
      <c r="L2375">
        <v>33500</v>
      </c>
      <c r="M2375" t="b">
        <v>0</v>
      </c>
    </row>
    <row r="2376" spans="1:13" x14ac:dyDescent="0.35">
      <c r="A2376" t="s">
        <v>34</v>
      </c>
      <c r="B2376" t="s">
        <v>72</v>
      </c>
      <c r="C2376">
        <v>2018</v>
      </c>
      <c r="D2376" t="s">
        <v>15</v>
      </c>
      <c r="E2376" t="s">
        <v>23</v>
      </c>
      <c r="F2376" t="s">
        <v>26</v>
      </c>
      <c r="G2376">
        <v>2.5</v>
      </c>
      <c r="H2376" t="s">
        <v>18</v>
      </c>
      <c r="I2376" t="s">
        <v>19</v>
      </c>
      <c r="J2376">
        <v>153000</v>
      </c>
      <c r="K2376" t="s">
        <v>20</v>
      </c>
      <c r="L2376">
        <v>66000</v>
      </c>
      <c r="M2376" t="b">
        <v>0</v>
      </c>
    </row>
    <row r="2377" spans="1:13" x14ac:dyDescent="0.35">
      <c r="A2377" t="s">
        <v>31</v>
      </c>
      <c r="B2377" t="s">
        <v>32</v>
      </c>
      <c r="C2377">
        <v>2014</v>
      </c>
      <c r="D2377" t="s">
        <v>15</v>
      </c>
      <c r="E2377" t="s">
        <v>75</v>
      </c>
      <c r="F2377" t="s">
        <v>30</v>
      </c>
      <c r="G2377">
        <v>2.4</v>
      </c>
      <c r="H2377" t="s">
        <v>18</v>
      </c>
      <c r="I2377" t="s">
        <v>19</v>
      </c>
      <c r="J2377">
        <v>59000</v>
      </c>
      <c r="K2377" t="s">
        <v>20</v>
      </c>
      <c r="L2377">
        <v>72000</v>
      </c>
      <c r="M2377" t="b">
        <v>0</v>
      </c>
    </row>
    <row r="2378" spans="1:13" x14ac:dyDescent="0.35">
      <c r="A2378" t="s">
        <v>97</v>
      </c>
      <c r="B2378" t="s">
        <v>305</v>
      </c>
      <c r="C2378">
        <v>2019</v>
      </c>
      <c r="D2378" t="s">
        <v>15</v>
      </c>
      <c r="E2378" t="s">
        <v>75</v>
      </c>
      <c r="F2378" t="s">
        <v>17</v>
      </c>
      <c r="G2378">
        <v>2.4</v>
      </c>
      <c r="H2378" t="s">
        <v>18</v>
      </c>
      <c r="I2378" t="s">
        <v>19</v>
      </c>
      <c r="J2378">
        <v>32000</v>
      </c>
      <c r="K2378" t="s">
        <v>20</v>
      </c>
      <c r="L2378">
        <v>59500</v>
      </c>
      <c r="M2378" t="b">
        <v>0</v>
      </c>
    </row>
    <row r="2379" spans="1:13" x14ac:dyDescent="0.35">
      <c r="A2379" t="s">
        <v>31</v>
      </c>
      <c r="B2379" t="s">
        <v>32</v>
      </c>
      <c r="C2379">
        <v>2014</v>
      </c>
      <c r="D2379" t="s">
        <v>15</v>
      </c>
      <c r="E2379" t="s">
        <v>23</v>
      </c>
      <c r="F2379" t="s">
        <v>30</v>
      </c>
      <c r="G2379">
        <v>2.4</v>
      </c>
      <c r="H2379" t="s">
        <v>18</v>
      </c>
      <c r="I2379" t="s">
        <v>19</v>
      </c>
      <c r="J2379">
        <v>202000</v>
      </c>
      <c r="K2379" t="s">
        <v>20</v>
      </c>
      <c r="L2379">
        <v>54000</v>
      </c>
      <c r="M2379" t="b">
        <v>0</v>
      </c>
    </row>
    <row r="2380" spans="1:13" x14ac:dyDescent="0.35">
      <c r="A2380" t="s">
        <v>39</v>
      </c>
      <c r="B2380" t="s">
        <v>131</v>
      </c>
      <c r="C2380">
        <v>2013</v>
      </c>
      <c r="D2380" t="s">
        <v>15</v>
      </c>
      <c r="E2380" t="s">
        <v>23</v>
      </c>
      <c r="F2380" t="s">
        <v>26</v>
      </c>
      <c r="G2380">
        <v>6</v>
      </c>
      <c r="H2380" t="s">
        <v>18</v>
      </c>
      <c r="I2380" t="s">
        <v>19</v>
      </c>
      <c r="J2380">
        <v>220000</v>
      </c>
      <c r="K2380" t="s">
        <v>20</v>
      </c>
      <c r="L2380">
        <v>0</v>
      </c>
      <c r="M2380" t="b">
        <v>1</v>
      </c>
    </row>
    <row r="2381" spans="1:13" x14ac:dyDescent="0.35">
      <c r="A2381" t="s">
        <v>13</v>
      </c>
      <c r="B2381" t="s">
        <v>356</v>
      </c>
      <c r="C2381">
        <v>2016</v>
      </c>
      <c r="D2381" t="s">
        <v>15</v>
      </c>
      <c r="E2381" t="s">
        <v>75</v>
      </c>
      <c r="F2381" t="s">
        <v>17</v>
      </c>
      <c r="G2381">
        <v>2.4</v>
      </c>
      <c r="H2381" t="s">
        <v>18</v>
      </c>
      <c r="I2381" t="s">
        <v>19</v>
      </c>
      <c r="J2381">
        <v>163000</v>
      </c>
      <c r="K2381" t="s">
        <v>20</v>
      </c>
      <c r="L2381">
        <v>42000</v>
      </c>
      <c r="M2381" t="b">
        <v>0</v>
      </c>
    </row>
    <row r="2382" spans="1:13" x14ac:dyDescent="0.35">
      <c r="A2382" t="s">
        <v>34</v>
      </c>
      <c r="B2382" t="s">
        <v>43</v>
      </c>
      <c r="C2382">
        <v>2016</v>
      </c>
      <c r="D2382" t="s">
        <v>15</v>
      </c>
      <c r="E2382" t="s">
        <v>75</v>
      </c>
      <c r="F2382" t="s">
        <v>30</v>
      </c>
      <c r="G2382">
        <v>2.4</v>
      </c>
      <c r="H2382" t="s">
        <v>18</v>
      </c>
      <c r="I2382" t="s">
        <v>19</v>
      </c>
      <c r="J2382">
        <v>268000</v>
      </c>
      <c r="K2382" t="s">
        <v>20</v>
      </c>
      <c r="L2382">
        <v>58000</v>
      </c>
      <c r="M2382" t="b">
        <v>0</v>
      </c>
    </row>
    <row r="2383" spans="1:13" x14ac:dyDescent="0.35">
      <c r="A2383" t="s">
        <v>82</v>
      </c>
      <c r="B2383" t="s">
        <v>105</v>
      </c>
      <c r="C2383">
        <v>2015</v>
      </c>
      <c r="D2383" t="s">
        <v>15</v>
      </c>
      <c r="E2383" t="s">
        <v>65</v>
      </c>
      <c r="F2383" t="s">
        <v>26</v>
      </c>
      <c r="G2383">
        <v>2.4</v>
      </c>
      <c r="H2383" t="s">
        <v>18</v>
      </c>
      <c r="I2383" t="s">
        <v>19</v>
      </c>
      <c r="J2383">
        <v>156000</v>
      </c>
      <c r="K2383" t="s">
        <v>20</v>
      </c>
      <c r="L2383">
        <v>36000</v>
      </c>
      <c r="M2383" t="b">
        <v>0</v>
      </c>
    </row>
    <row r="2384" spans="1:13" x14ac:dyDescent="0.35">
      <c r="A2384" t="s">
        <v>27</v>
      </c>
      <c r="B2384" t="s">
        <v>28</v>
      </c>
      <c r="C2384">
        <v>2017</v>
      </c>
      <c r="D2384" t="s">
        <v>15</v>
      </c>
      <c r="E2384" t="s">
        <v>29</v>
      </c>
      <c r="F2384" t="s">
        <v>26</v>
      </c>
      <c r="G2384">
        <v>1.6</v>
      </c>
      <c r="H2384" t="s">
        <v>18</v>
      </c>
      <c r="I2384" t="s">
        <v>19</v>
      </c>
      <c r="J2384">
        <v>156000</v>
      </c>
      <c r="K2384" t="s">
        <v>20</v>
      </c>
      <c r="L2384">
        <v>40000</v>
      </c>
      <c r="M2384" t="b">
        <v>0</v>
      </c>
    </row>
    <row r="2385" spans="1:13" x14ac:dyDescent="0.35">
      <c r="A2385" t="s">
        <v>34</v>
      </c>
      <c r="B2385" t="s">
        <v>72</v>
      </c>
      <c r="C2385">
        <v>2018</v>
      </c>
      <c r="D2385" t="s">
        <v>15</v>
      </c>
      <c r="E2385" t="s">
        <v>23</v>
      </c>
      <c r="F2385" t="s">
        <v>26</v>
      </c>
      <c r="G2385">
        <v>2.5</v>
      </c>
      <c r="H2385" t="s">
        <v>18</v>
      </c>
      <c r="I2385" t="s">
        <v>19</v>
      </c>
      <c r="J2385">
        <v>82000</v>
      </c>
      <c r="K2385" t="s">
        <v>20</v>
      </c>
      <c r="L2385">
        <v>71000</v>
      </c>
      <c r="M2385" t="b">
        <v>0</v>
      </c>
    </row>
    <row r="2386" spans="1:13" x14ac:dyDescent="0.35">
      <c r="A2386" t="s">
        <v>34</v>
      </c>
      <c r="B2386" t="s">
        <v>72</v>
      </c>
      <c r="C2386">
        <v>2018</v>
      </c>
      <c r="D2386" t="s">
        <v>15</v>
      </c>
      <c r="E2386" t="s">
        <v>23</v>
      </c>
      <c r="F2386" t="s">
        <v>26</v>
      </c>
      <c r="G2386">
        <v>2.5</v>
      </c>
      <c r="H2386" t="s">
        <v>18</v>
      </c>
      <c r="I2386" t="s">
        <v>19</v>
      </c>
      <c r="J2386">
        <v>163000</v>
      </c>
      <c r="K2386" t="s">
        <v>20</v>
      </c>
      <c r="L2386">
        <v>69500</v>
      </c>
      <c r="M2386" t="b">
        <v>0</v>
      </c>
    </row>
    <row r="2387" spans="1:13" x14ac:dyDescent="0.35">
      <c r="A2387" t="s">
        <v>34</v>
      </c>
      <c r="B2387" t="s">
        <v>287</v>
      </c>
      <c r="C2387">
        <v>2017</v>
      </c>
      <c r="D2387" t="s">
        <v>15</v>
      </c>
      <c r="E2387" t="s">
        <v>23</v>
      </c>
      <c r="F2387" t="s">
        <v>26</v>
      </c>
      <c r="G2387">
        <v>2.7</v>
      </c>
      <c r="H2387" t="s">
        <v>18</v>
      </c>
      <c r="I2387" t="s">
        <v>68</v>
      </c>
      <c r="J2387">
        <v>81000</v>
      </c>
      <c r="K2387" t="s">
        <v>20</v>
      </c>
      <c r="L2387">
        <v>79000</v>
      </c>
      <c r="M2387" t="b">
        <v>0</v>
      </c>
    </row>
    <row r="2388" spans="1:13" x14ac:dyDescent="0.35">
      <c r="A2388" t="s">
        <v>82</v>
      </c>
      <c r="B2388" t="s">
        <v>169</v>
      </c>
      <c r="C2388">
        <v>2015</v>
      </c>
      <c r="D2388" t="s">
        <v>15</v>
      </c>
      <c r="E2388" t="s">
        <v>23</v>
      </c>
      <c r="F2388" t="s">
        <v>26</v>
      </c>
      <c r="G2388">
        <v>3.3</v>
      </c>
      <c r="H2388" t="s">
        <v>18</v>
      </c>
      <c r="I2388" t="s">
        <v>19</v>
      </c>
      <c r="J2388">
        <v>89000</v>
      </c>
      <c r="K2388" t="s">
        <v>20</v>
      </c>
      <c r="L2388">
        <v>38000</v>
      </c>
      <c r="M2388" t="b">
        <v>0</v>
      </c>
    </row>
    <row r="2389" spans="1:13" x14ac:dyDescent="0.35">
      <c r="A2389" t="s">
        <v>21</v>
      </c>
      <c r="B2389" t="s">
        <v>158</v>
      </c>
      <c r="C2389">
        <v>2002</v>
      </c>
      <c r="D2389" t="s">
        <v>15</v>
      </c>
      <c r="E2389" t="s">
        <v>23</v>
      </c>
      <c r="F2389" t="s">
        <v>26</v>
      </c>
      <c r="G2389">
        <v>2.5</v>
      </c>
      <c r="H2389" t="s">
        <v>18</v>
      </c>
      <c r="I2389" t="s">
        <v>68</v>
      </c>
      <c r="J2389">
        <v>37000</v>
      </c>
      <c r="K2389" t="s">
        <v>20</v>
      </c>
      <c r="L2389">
        <v>42000</v>
      </c>
      <c r="M2389" t="b">
        <v>0</v>
      </c>
    </row>
    <row r="2390" spans="1:13" x14ac:dyDescent="0.35">
      <c r="A2390" t="s">
        <v>134</v>
      </c>
      <c r="B2390" t="s">
        <v>232</v>
      </c>
      <c r="C2390">
        <v>2016</v>
      </c>
      <c r="D2390" t="s">
        <v>15</v>
      </c>
      <c r="E2390" t="s">
        <v>23</v>
      </c>
      <c r="F2390" t="s">
        <v>26</v>
      </c>
      <c r="G2390">
        <v>1.5</v>
      </c>
      <c r="H2390" t="s">
        <v>18</v>
      </c>
      <c r="I2390" t="s">
        <v>68</v>
      </c>
      <c r="J2390">
        <v>122000</v>
      </c>
      <c r="K2390" t="s">
        <v>20</v>
      </c>
      <c r="L2390">
        <v>21500</v>
      </c>
      <c r="M2390" t="b">
        <v>0</v>
      </c>
    </row>
    <row r="2391" spans="1:13" x14ac:dyDescent="0.35">
      <c r="A2391" t="s">
        <v>34</v>
      </c>
      <c r="B2391" t="s">
        <v>72</v>
      </c>
      <c r="C2391">
        <v>2018</v>
      </c>
      <c r="D2391" t="s">
        <v>15</v>
      </c>
      <c r="E2391" t="s">
        <v>23</v>
      </c>
      <c r="F2391" t="s">
        <v>26</v>
      </c>
      <c r="G2391">
        <v>2.5</v>
      </c>
      <c r="H2391" t="s">
        <v>18</v>
      </c>
      <c r="I2391" t="s">
        <v>19</v>
      </c>
      <c r="J2391">
        <v>173000</v>
      </c>
      <c r="K2391" t="s">
        <v>20</v>
      </c>
      <c r="L2391">
        <v>69500</v>
      </c>
      <c r="M2391" t="b">
        <v>0</v>
      </c>
    </row>
    <row r="2392" spans="1:13" x14ac:dyDescent="0.35">
      <c r="A2392" t="s">
        <v>107</v>
      </c>
      <c r="B2392" t="s">
        <v>357</v>
      </c>
      <c r="C2392">
        <v>2012</v>
      </c>
      <c r="D2392" t="s">
        <v>44</v>
      </c>
      <c r="E2392" t="s">
        <v>16</v>
      </c>
      <c r="F2392" t="s">
        <v>17</v>
      </c>
      <c r="G2392">
        <v>5.3</v>
      </c>
      <c r="H2392" t="s">
        <v>18</v>
      </c>
      <c r="I2392" t="s">
        <v>19</v>
      </c>
      <c r="J2392">
        <v>235000</v>
      </c>
      <c r="K2392" t="s">
        <v>42</v>
      </c>
      <c r="L2392">
        <v>59500</v>
      </c>
      <c r="M2392" t="b">
        <v>0</v>
      </c>
    </row>
    <row r="2393" spans="1:13" x14ac:dyDescent="0.35">
      <c r="A2393" t="s">
        <v>82</v>
      </c>
      <c r="B2393" t="s">
        <v>226</v>
      </c>
      <c r="C2393">
        <v>2014</v>
      </c>
      <c r="D2393" t="s">
        <v>15</v>
      </c>
      <c r="E2393" t="s">
        <v>196</v>
      </c>
      <c r="F2393" t="s">
        <v>30</v>
      </c>
      <c r="G2393">
        <v>1.6</v>
      </c>
      <c r="H2393" t="s">
        <v>18</v>
      </c>
      <c r="I2393" t="s">
        <v>19</v>
      </c>
      <c r="J2393">
        <v>157000</v>
      </c>
      <c r="K2393" t="s">
        <v>20</v>
      </c>
      <c r="L2393">
        <v>30000</v>
      </c>
      <c r="M2393" t="b">
        <v>0</v>
      </c>
    </row>
    <row r="2394" spans="1:13" x14ac:dyDescent="0.35">
      <c r="A2394" t="s">
        <v>27</v>
      </c>
      <c r="B2394" t="s">
        <v>89</v>
      </c>
      <c r="C2394">
        <v>2020</v>
      </c>
      <c r="D2394" t="s">
        <v>15</v>
      </c>
      <c r="E2394" t="s">
        <v>29</v>
      </c>
      <c r="F2394" t="s">
        <v>30</v>
      </c>
      <c r="G2394">
        <v>2.5</v>
      </c>
      <c r="H2394" t="s">
        <v>18</v>
      </c>
      <c r="I2394" t="s">
        <v>19</v>
      </c>
      <c r="J2394">
        <v>44590</v>
      </c>
      <c r="K2394" t="s">
        <v>20</v>
      </c>
      <c r="L2394">
        <v>89500</v>
      </c>
      <c r="M2394" t="b">
        <v>0</v>
      </c>
    </row>
    <row r="2395" spans="1:13" x14ac:dyDescent="0.35">
      <c r="A2395" t="s">
        <v>34</v>
      </c>
      <c r="B2395" t="s">
        <v>123</v>
      </c>
      <c r="C2395">
        <v>2018</v>
      </c>
      <c r="D2395" t="s">
        <v>15</v>
      </c>
      <c r="E2395" t="s">
        <v>23</v>
      </c>
      <c r="F2395" t="s">
        <v>17</v>
      </c>
      <c r="G2395">
        <v>2.7</v>
      </c>
      <c r="H2395" t="s">
        <v>18</v>
      </c>
      <c r="I2395" t="s">
        <v>68</v>
      </c>
      <c r="J2395">
        <v>94458</v>
      </c>
      <c r="K2395" t="s">
        <v>20</v>
      </c>
      <c r="L2395">
        <v>91500</v>
      </c>
      <c r="M2395" t="b">
        <v>0</v>
      </c>
    </row>
    <row r="2396" spans="1:13" x14ac:dyDescent="0.35">
      <c r="A2396" t="s">
        <v>31</v>
      </c>
      <c r="B2396" t="s">
        <v>32</v>
      </c>
      <c r="C2396">
        <v>2018</v>
      </c>
      <c r="D2396" t="s">
        <v>44</v>
      </c>
      <c r="E2396" t="s">
        <v>23</v>
      </c>
      <c r="F2396" t="s">
        <v>30</v>
      </c>
      <c r="G2396">
        <v>1.5</v>
      </c>
      <c r="H2396" t="s">
        <v>18</v>
      </c>
      <c r="I2396" t="s">
        <v>19</v>
      </c>
      <c r="J2396">
        <v>53146</v>
      </c>
      <c r="K2396" t="s">
        <v>20</v>
      </c>
      <c r="L2396">
        <v>91500</v>
      </c>
      <c r="M2396" t="b">
        <v>0</v>
      </c>
    </row>
    <row r="2397" spans="1:13" x14ac:dyDescent="0.35">
      <c r="A2397" t="s">
        <v>85</v>
      </c>
      <c r="B2397" t="s">
        <v>87</v>
      </c>
      <c r="C2397">
        <v>2018</v>
      </c>
      <c r="D2397" t="s">
        <v>15</v>
      </c>
      <c r="E2397" t="s">
        <v>23</v>
      </c>
      <c r="F2397" t="s">
        <v>26</v>
      </c>
      <c r="G2397">
        <v>3.8</v>
      </c>
      <c r="H2397" t="s">
        <v>18</v>
      </c>
      <c r="I2397" t="s">
        <v>19</v>
      </c>
      <c r="J2397">
        <v>52329</v>
      </c>
      <c r="K2397" t="s">
        <v>20</v>
      </c>
      <c r="L2397">
        <v>93500</v>
      </c>
      <c r="M2397" t="b">
        <v>0</v>
      </c>
    </row>
    <row r="2398" spans="1:13" x14ac:dyDescent="0.35">
      <c r="A2398" t="s">
        <v>39</v>
      </c>
      <c r="B2398" t="s">
        <v>225</v>
      </c>
      <c r="C2398">
        <v>2016</v>
      </c>
      <c r="D2398" t="s">
        <v>15</v>
      </c>
      <c r="E2398" t="s">
        <v>23</v>
      </c>
      <c r="F2398" t="s">
        <v>26</v>
      </c>
      <c r="G2398">
        <v>1.6</v>
      </c>
      <c r="H2398" t="s">
        <v>18</v>
      </c>
      <c r="I2398" t="s">
        <v>19</v>
      </c>
      <c r="J2398">
        <v>56000</v>
      </c>
      <c r="K2398" t="s">
        <v>20</v>
      </c>
      <c r="L2398">
        <v>22000</v>
      </c>
      <c r="M2398" t="b">
        <v>0</v>
      </c>
    </row>
    <row r="2399" spans="1:13" x14ac:dyDescent="0.35">
      <c r="A2399" t="s">
        <v>27</v>
      </c>
      <c r="B2399" t="s">
        <v>88</v>
      </c>
      <c r="C2399">
        <v>2017</v>
      </c>
      <c r="D2399" t="s">
        <v>15</v>
      </c>
      <c r="E2399" t="s">
        <v>25</v>
      </c>
      <c r="F2399" t="s">
        <v>26</v>
      </c>
      <c r="G2399">
        <v>1.4</v>
      </c>
      <c r="H2399" t="s">
        <v>18</v>
      </c>
      <c r="I2399" t="s">
        <v>19</v>
      </c>
      <c r="J2399">
        <v>166000</v>
      </c>
      <c r="K2399" t="s">
        <v>20</v>
      </c>
      <c r="L2399">
        <v>29500</v>
      </c>
      <c r="M2399" t="b">
        <v>0</v>
      </c>
    </row>
    <row r="2400" spans="1:13" x14ac:dyDescent="0.35">
      <c r="A2400" t="s">
        <v>21</v>
      </c>
      <c r="B2400" t="s">
        <v>120</v>
      </c>
      <c r="C2400">
        <v>2016</v>
      </c>
      <c r="D2400" t="s">
        <v>15</v>
      </c>
      <c r="E2400" t="s">
        <v>23</v>
      </c>
      <c r="F2400" t="s">
        <v>26</v>
      </c>
      <c r="G2400">
        <v>2.5</v>
      </c>
      <c r="H2400" t="s">
        <v>18</v>
      </c>
      <c r="I2400" t="s">
        <v>68</v>
      </c>
      <c r="J2400">
        <v>151000</v>
      </c>
      <c r="K2400" t="s">
        <v>20</v>
      </c>
      <c r="L2400">
        <v>37000</v>
      </c>
      <c r="M2400" t="b">
        <v>0</v>
      </c>
    </row>
    <row r="2401" spans="1:13" x14ac:dyDescent="0.35">
      <c r="A2401" t="s">
        <v>39</v>
      </c>
      <c r="B2401" t="s">
        <v>46</v>
      </c>
      <c r="C2401">
        <v>2012</v>
      </c>
      <c r="D2401" t="s">
        <v>15</v>
      </c>
      <c r="E2401" t="s">
        <v>25</v>
      </c>
      <c r="F2401" t="s">
        <v>30</v>
      </c>
      <c r="G2401">
        <v>5.3</v>
      </c>
      <c r="H2401" t="s">
        <v>18</v>
      </c>
      <c r="I2401" t="s">
        <v>19</v>
      </c>
      <c r="J2401">
        <v>309</v>
      </c>
      <c r="K2401" t="s">
        <v>20</v>
      </c>
      <c r="L2401">
        <v>0</v>
      </c>
      <c r="M2401" t="b">
        <v>1</v>
      </c>
    </row>
    <row r="2402" spans="1:13" x14ac:dyDescent="0.35">
      <c r="A2402" t="s">
        <v>34</v>
      </c>
      <c r="B2402" t="s">
        <v>123</v>
      </c>
      <c r="C2402">
        <v>2014</v>
      </c>
      <c r="D2402" t="s">
        <v>44</v>
      </c>
      <c r="E2402" t="s">
        <v>23</v>
      </c>
      <c r="F2402" t="s">
        <v>17</v>
      </c>
      <c r="G2402">
        <v>2.7</v>
      </c>
      <c r="H2402" t="s">
        <v>18</v>
      </c>
      <c r="I2402" t="s">
        <v>68</v>
      </c>
      <c r="J2402">
        <v>200000</v>
      </c>
      <c r="K2402" t="s">
        <v>20</v>
      </c>
      <c r="L2402">
        <v>0</v>
      </c>
      <c r="M2402" t="b">
        <v>1</v>
      </c>
    </row>
    <row r="2403" spans="1:13" x14ac:dyDescent="0.35">
      <c r="A2403" t="s">
        <v>39</v>
      </c>
      <c r="B2403" t="s">
        <v>115</v>
      </c>
      <c r="C2403">
        <v>2007</v>
      </c>
      <c r="D2403" t="s">
        <v>47</v>
      </c>
      <c r="E2403" t="s">
        <v>16</v>
      </c>
      <c r="F2403" t="s">
        <v>17</v>
      </c>
      <c r="G2403">
        <v>5.3</v>
      </c>
      <c r="H2403" t="s">
        <v>18</v>
      </c>
      <c r="I2403" t="s">
        <v>19</v>
      </c>
      <c r="J2403">
        <v>370</v>
      </c>
      <c r="K2403" t="s">
        <v>20</v>
      </c>
      <c r="L2403">
        <v>0</v>
      </c>
      <c r="M2403" t="b">
        <v>1</v>
      </c>
    </row>
    <row r="2404" spans="1:13" x14ac:dyDescent="0.35">
      <c r="A2404" t="s">
        <v>36</v>
      </c>
      <c r="B2404" t="s">
        <v>37</v>
      </c>
      <c r="C2404">
        <v>2015</v>
      </c>
      <c r="D2404" t="s">
        <v>15</v>
      </c>
      <c r="E2404" t="s">
        <v>16</v>
      </c>
      <c r="F2404" t="s">
        <v>17</v>
      </c>
      <c r="G2404">
        <v>5.3</v>
      </c>
      <c r="H2404" t="s">
        <v>18</v>
      </c>
      <c r="I2404" t="s">
        <v>19</v>
      </c>
      <c r="J2404">
        <v>160</v>
      </c>
      <c r="K2404" t="s">
        <v>42</v>
      </c>
      <c r="L2404">
        <v>0</v>
      </c>
      <c r="M2404" t="b">
        <v>1</v>
      </c>
    </row>
    <row r="2405" spans="1:13" x14ac:dyDescent="0.35">
      <c r="A2405" t="s">
        <v>76</v>
      </c>
      <c r="B2405" t="s">
        <v>112</v>
      </c>
      <c r="C2405">
        <v>2015</v>
      </c>
      <c r="D2405" t="s">
        <v>15</v>
      </c>
      <c r="E2405" t="s">
        <v>94</v>
      </c>
      <c r="F2405" t="s">
        <v>17</v>
      </c>
      <c r="G2405">
        <v>6.3</v>
      </c>
      <c r="H2405" t="s">
        <v>18</v>
      </c>
      <c r="I2405" t="s">
        <v>19</v>
      </c>
      <c r="J2405">
        <v>113220</v>
      </c>
      <c r="K2405" t="s">
        <v>42</v>
      </c>
      <c r="L2405">
        <v>82500</v>
      </c>
      <c r="M2405" t="b">
        <v>0</v>
      </c>
    </row>
    <row r="2406" spans="1:13" x14ac:dyDescent="0.35">
      <c r="A2406" t="s">
        <v>52</v>
      </c>
      <c r="B2406" t="s">
        <v>53</v>
      </c>
      <c r="C2406">
        <v>2016</v>
      </c>
      <c r="D2406" t="s">
        <v>15</v>
      </c>
      <c r="E2406" t="s">
        <v>33</v>
      </c>
      <c r="F2406" t="s">
        <v>17</v>
      </c>
      <c r="G2406">
        <v>6.3</v>
      </c>
      <c r="H2406" t="s">
        <v>18</v>
      </c>
      <c r="I2406" t="s">
        <v>19</v>
      </c>
      <c r="J2406">
        <v>104</v>
      </c>
      <c r="K2406" t="s">
        <v>42</v>
      </c>
      <c r="L2406">
        <v>88500</v>
      </c>
      <c r="M2406" t="b">
        <v>0</v>
      </c>
    </row>
    <row r="2407" spans="1:13" x14ac:dyDescent="0.35">
      <c r="A2407" t="s">
        <v>31</v>
      </c>
      <c r="B2407" t="s">
        <v>32</v>
      </c>
      <c r="C2407">
        <v>2012</v>
      </c>
      <c r="D2407" t="s">
        <v>15</v>
      </c>
      <c r="E2407" t="s">
        <v>25</v>
      </c>
      <c r="F2407" t="s">
        <v>30</v>
      </c>
      <c r="G2407">
        <v>2.4</v>
      </c>
      <c r="H2407" t="s">
        <v>18</v>
      </c>
      <c r="I2407" t="s">
        <v>19</v>
      </c>
      <c r="J2407">
        <v>145000</v>
      </c>
      <c r="K2407" t="s">
        <v>20</v>
      </c>
      <c r="L2407">
        <v>0</v>
      </c>
      <c r="M2407" t="b">
        <v>1</v>
      </c>
    </row>
    <row r="2408" spans="1:13" x14ac:dyDescent="0.35">
      <c r="A2408" t="s">
        <v>281</v>
      </c>
      <c r="B2408" t="s">
        <v>328</v>
      </c>
      <c r="C2408">
        <v>2013</v>
      </c>
      <c r="D2408" t="s">
        <v>15</v>
      </c>
      <c r="E2408" t="s">
        <v>33</v>
      </c>
      <c r="F2408" t="s">
        <v>17</v>
      </c>
      <c r="G2408">
        <v>3</v>
      </c>
      <c r="H2408" t="s">
        <v>18</v>
      </c>
      <c r="I2408" t="s">
        <v>19</v>
      </c>
      <c r="J2408">
        <v>130</v>
      </c>
      <c r="K2408" t="s">
        <v>20</v>
      </c>
      <c r="L2408">
        <v>91000</v>
      </c>
      <c r="M2408" t="b">
        <v>0</v>
      </c>
    </row>
    <row r="2409" spans="1:13" x14ac:dyDescent="0.35">
      <c r="A2409" t="s">
        <v>52</v>
      </c>
      <c r="B2409" t="s">
        <v>53</v>
      </c>
      <c r="C2409">
        <v>2016</v>
      </c>
      <c r="D2409" t="s">
        <v>15</v>
      </c>
      <c r="E2409" t="s">
        <v>33</v>
      </c>
      <c r="F2409" t="s">
        <v>17</v>
      </c>
      <c r="G2409">
        <v>5.7</v>
      </c>
      <c r="H2409" t="s">
        <v>18</v>
      </c>
      <c r="I2409" t="s">
        <v>19</v>
      </c>
      <c r="J2409">
        <v>105000</v>
      </c>
      <c r="K2409" t="s">
        <v>42</v>
      </c>
      <c r="L2409">
        <v>65500</v>
      </c>
      <c r="M2409" t="b">
        <v>0</v>
      </c>
    </row>
    <row r="2410" spans="1:13" x14ac:dyDescent="0.35">
      <c r="A2410" t="s">
        <v>82</v>
      </c>
      <c r="B2410" t="s">
        <v>142</v>
      </c>
      <c r="C2410">
        <v>2017</v>
      </c>
      <c r="D2410" t="s">
        <v>44</v>
      </c>
      <c r="E2410" t="s">
        <v>65</v>
      </c>
      <c r="F2410" t="s">
        <v>30</v>
      </c>
      <c r="G2410">
        <v>1.6</v>
      </c>
      <c r="H2410" t="s">
        <v>18</v>
      </c>
      <c r="I2410" t="s">
        <v>19</v>
      </c>
      <c r="J2410">
        <v>78000</v>
      </c>
      <c r="K2410" t="s">
        <v>155</v>
      </c>
      <c r="L2410">
        <v>37500</v>
      </c>
      <c r="M2410" t="b">
        <v>0</v>
      </c>
    </row>
    <row r="2411" spans="1:13" x14ac:dyDescent="0.35">
      <c r="A2411" t="s">
        <v>82</v>
      </c>
      <c r="B2411" t="s">
        <v>142</v>
      </c>
      <c r="C2411">
        <v>2016</v>
      </c>
      <c r="D2411" t="s">
        <v>15</v>
      </c>
      <c r="E2411" t="s">
        <v>16</v>
      </c>
      <c r="F2411" t="s">
        <v>26</v>
      </c>
      <c r="G2411">
        <v>1.6</v>
      </c>
      <c r="H2411" t="s">
        <v>18</v>
      </c>
      <c r="I2411" t="s">
        <v>19</v>
      </c>
      <c r="J2411">
        <v>62000</v>
      </c>
      <c r="K2411" t="s">
        <v>211</v>
      </c>
      <c r="L2411">
        <v>29750</v>
      </c>
      <c r="M2411" t="b">
        <v>0</v>
      </c>
    </row>
    <row r="2412" spans="1:13" x14ac:dyDescent="0.35">
      <c r="A2412" t="s">
        <v>73</v>
      </c>
      <c r="B2412">
        <v>6</v>
      </c>
      <c r="C2412">
        <v>2018</v>
      </c>
      <c r="D2412" t="s">
        <v>15</v>
      </c>
      <c r="E2412" t="s">
        <v>29</v>
      </c>
      <c r="F2412" t="s">
        <v>26</v>
      </c>
      <c r="G2412">
        <v>2.5</v>
      </c>
      <c r="H2412" t="s">
        <v>18</v>
      </c>
      <c r="I2412" t="s">
        <v>19</v>
      </c>
      <c r="J2412">
        <v>130000</v>
      </c>
      <c r="K2412" t="s">
        <v>45</v>
      </c>
      <c r="L2412">
        <v>0</v>
      </c>
      <c r="M2412" t="b">
        <v>1</v>
      </c>
    </row>
    <row r="2413" spans="1:13" x14ac:dyDescent="0.35">
      <c r="A2413" t="s">
        <v>34</v>
      </c>
      <c r="B2413" t="s">
        <v>41</v>
      </c>
      <c r="C2413">
        <v>2017</v>
      </c>
      <c r="D2413" t="s">
        <v>15</v>
      </c>
      <c r="E2413" t="s">
        <v>23</v>
      </c>
      <c r="F2413" t="s">
        <v>26</v>
      </c>
      <c r="G2413">
        <v>1.4</v>
      </c>
      <c r="H2413" t="s">
        <v>18</v>
      </c>
      <c r="I2413" t="s">
        <v>19</v>
      </c>
      <c r="J2413">
        <v>50000</v>
      </c>
      <c r="K2413" t="s">
        <v>20</v>
      </c>
      <c r="L2413">
        <v>33000</v>
      </c>
      <c r="M2413" t="b">
        <v>0</v>
      </c>
    </row>
    <row r="2414" spans="1:13" x14ac:dyDescent="0.35">
      <c r="A2414" t="s">
        <v>76</v>
      </c>
      <c r="B2414" t="s">
        <v>112</v>
      </c>
      <c r="C2414">
        <v>2010</v>
      </c>
      <c r="D2414" t="s">
        <v>47</v>
      </c>
      <c r="E2414" t="s">
        <v>25</v>
      </c>
      <c r="F2414" t="s">
        <v>17</v>
      </c>
      <c r="G2414">
        <v>3.5</v>
      </c>
      <c r="H2414" t="s">
        <v>18</v>
      </c>
      <c r="I2414" t="s">
        <v>19</v>
      </c>
      <c r="J2414">
        <v>258000</v>
      </c>
      <c r="K2414" t="s">
        <v>20</v>
      </c>
      <c r="L2414">
        <v>35000</v>
      </c>
      <c r="M2414" t="b">
        <v>0</v>
      </c>
    </row>
    <row r="2415" spans="1:13" x14ac:dyDescent="0.35">
      <c r="A2415" t="s">
        <v>34</v>
      </c>
      <c r="B2415" t="s">
        <v>41</v>
      </c>
      <c r="C2415">
        <v>2018</v>
      </c>
      <c r="D2415" t="s">
        <v>15</v>
      </c>
      <c r="E2415" t="s">
        <v>25</v>
      </c>
      <c r="F2415" t="s">
        <v>26</v>
      </c>
      <c r="G2415">
        <v>1.5</v>
      </c>
      <c r="H2415" t="s">
        <v>18</v>
      </c>
      <c r="I2415" t="s">
        <v>19</v>
      </c>
      <c r="J2415">
        <v>114000</v>
      </c>
      <c r="K2415" t="s">
        <v>42</v>
      </c>
      <c r="L2415">
        <v>32000</v>
      </c>
      <c r="M2415" t="b">
        <v>0</v>
      </c>
    </row>
    <row r="2416" spans="1:13" x14ac:dyDescent="0.35">
      <c r="A2416" t="s">
        <v>60</v>
      </c>
      <c r="B2416" t="s">
        <v>80</v>
      </c>
      <c r="C2416">
        <v>2017</v>
      </c>
      <c r="D2416" t="s">
        <v>15</v>
      </c>
      <c r="E2416" t="s">
        <v>23</v>
      </c>
      <c r="F2416" t="s">
        <v>17</v>
      </c>
      <c r="G2416">
        <v>3.4</v>
      </c>
      <c r="H2416" t="s">
        <v>18</v>
      </c>
      <c r="I2416" t="s">
        <v>19</v>
      </c>
      <c r="J2416">
        <v>128000</v>
      </c>
      <c r="K2416" t="s">
        <v>54</v>
      </c>
      <c r="L2416">
        <v>0</v>
      </c>
      <c r="M2416" t="b">
        <v>1</v>
      </c>
    </row>
    <row r="2417" spans="1:13" x14ac:dyDescent="0.35">
      <c r="A2417" t="s">
        <v>60</v>
      </c>
      <c r="B2417" t="s">
        <v>61</v>
      </c>
      <c r="C2417">
        <v>2016</v>
      </c>
      <c r="D2417" t="s">
        <v>15</v>
      </c>
      <c r="E2417" t="s">
        <v>23</v>
      </c>
      <c r="F2417" t="s">
        <v>17</v>
      </c>
      <c r="G2417">
        <v>3.5</v>
      </c>
      <c r="H2417" t="s">
        <v>79</v>
      </c>
      <c r="I2417" t="s">
        <v>19</v>
      </c>
      <c r="J2417">
        <v>121000</v>
      </c>
      <c r="K2417" t="s">
        <v>45</v>
      </c>
      <c r="L2417">
        <v>130000</v>
      </c>
      <c r="M2417" t="b">
        <v>0</v>
      </c>
    </row>
    <row r="2418" spans="1:13" x14ac:dyDescent="0.35">
      <c r="A2418" t="s">
        <v>36</v>
      </c>
      <c r="B2418" t="s">
        <v>146</v>
      </c>
      <c r="C2418">
        <v>2016</v>
      </c>
      <c r="D2418" t="s">
        <v>15</v>
      </c>
      <c r="E2418" t="s">
        <v>25</v>
      </c>
      <c r="F2418" t="s">
        <v>30</v>
      </c>
      <c r="G2418">
        <v>6</v>
      </c>
      <c r="H2418" t="s">
        <v>18</v>
      </c>
      <c r="I2418" t="s">
        <v>19</v>
      </c>
      <c r="J2418">
        <v>450000</v>
      </c>
      <c r="K2418" t="s">
        <v>45</v>
      </c>
      <c r="L2418">
        <v>71000</v>
      </c>
      <c r="M2418" t="b">
        <v>0</v>
      </c>
    </row>
    <row r="2419" spans="1:13" x14ac:dyDescent="0.35">
      <c r="A2419" t="s">
        <v>34</v>
      </c>
      <c r="B2419" t="s">
        <v>43</v>
      </c>
      <c r="C2419">
        <v>2000</v>
      </c>
      <c r="D2419" t="s">
        <v>15</v>
      </c>
      <c r="E2419" t="s">
        <v>23</v>
      </c>
      <c r="F2419" t="s">
        <v>30</v>
      </c>
      <c r="G2419">
        <v>1.3</v>
      </c>
      <c r="H2419" t="s">
        <v>18</v>
      </c>
      <c r="I2419" t="s">
        <v>68</v>
      </c>
      <c r="J2419">
        <v>4000</v>
      </c>
      <c r="K2419" t="s">
        <v>64</v>
      </c>
      <c r="L2419">
        <v>10000</v>
      </c>
      <c r="M2419" t="b">
        <v>0</v>
      </c>
    </row>
    <row r="2420" spans="1:13" x14ac:dyDescent="0.35">
      <c r="A2420" t="s">
        <v>221</v>
      </c>
      <c r="B2420" t="s">
        <v>358</v>
      </c>
      <c r="C2420">
        <v>2010</v>
      </c>
      <c r="D2420" t="s">
        <v>15</v>
      </c>
      <c r="E2420" t="s">
        <v>29</v>
      </c>
      <c r="F2420" t="s">
        <v>30</v>
      </c>
      <c r="G2420">
        <v>1.6</v>
      </c>
      <c r="H2420" t="s">
        <v>18</v>
      </c>
      <c r="I2420" t="s">
        <v>19</v>
      </c>
      <c r="J2420">
        <v>248000</v>
      </c>
      <c r="K2420" t="s">
        <v>64</v>
      </c>
      <c r="L2420">
        <v>0</v>
      </c>
      <c r="M2420" t="b">
        <v>1</v>
      </c>
    </row>
    <row r="2421" spans="1:13" x14ac:dyDescent="0.35">
      <c r="A2421" t="s">
        <v>109</v>
      </c>
      <c r="B2421" t="s">
        <v>110</v>
      </c>
      <c r="C2421">
        <v>2012</v>
      </c>
      <c r="D2421" t="s">
        <v>15</v>
      </c>
      <c r="E2421" t="s">
        <v>16</v>
      </c>
      <c r="F2421" t="s">
        <v>17</v>
      </c>
      <c r="G2421">
        <v>5.7</v>
      </c>
      <c r="H2421" t="s">
        <v>18</v>
      </c>
      <c r="I2421" t="s">
        <v>19</v>
      </c>
      <c r="J2421">
        <v>220000</v>
      </c>
      <c r="K2421" t="s">
        <v>45</v>
      </c>
      <c r="L2421">
        <v>0</v>
      </c>
      <c r="M2421" t="b">
        <v>1</v>
      </c>
    </row>
    <row r="2422" spans="1:13" x14ac:dyDescent="0.35">
      <c r="A2422" t="s">
        <v>31</v>
      </c>
      <c r="B2422" t="s">
        <v>32</v>
      </c>
      <c r="C2422">
        <v>2017</v>
      </c>
      <c r="D2422" t="s">
        <v>44</v>
      </c>
      <c r="E2422" t="s">
        <v>75</v>
      </c>
      <c r="F2422" t="s">
        <v>30</v>
      </c>
      <c r="G2422">
        <v>2.4</v>
      </c>
      <c r="H2422" t="s">
        <v>18</v>
      </c>
      <c r="I2422" t="s">
        <v>19</v>
      </c>
      <c r="J2422">
        <v>43925</v>
      </c>
      <c r="K2422" t="s">
        <v>20</v>
      </c>
      <c r="L2422">
        <v>93000</v>
      </c>
      <c r="M2422" t="b">
        <v>0</v>
      </c>
    </row>
    <row r="2423" spans="1:13" x14ac:dyDescent="0.35">
      <c r="A2423" t="s">
        <v>34</v>
      </c>
      <c r="B2423" t="s">
        <v>162</v>
      </c>
      <c r="C2423">
        <v>2016</v>
      </c>
      <c r="D2423" t="s">
        <v>44</v>
      </c>
      <c r="E2423" t="s">
        <v>75</v>
      </c>
      <c r="F2423" t="s">
        <v>17</v>
      </c>
      <c r="G2423">
        <v>4</v>
      </c>
      <c r="H2423" t="s">
        <v>18</v>
      </c>
      <c r="I2423" t="s">
        <v>68</v>
      </c>
      <c r="J2423">
        <v>243038</v>
      </c>
      <c r="K2423" t="s">
        <v>20</v>
      </c>
      <c r="L2423">
        <v>93500</v>
      </c>
      <c r="M2423" t="b">
        <v>0</v>
      </c>
    </row>
    <row r="2424" spans="1:13" x14ac:dyDescent="0.35">
      <c r="A2424" t="s">
        <v>34</v>
      </c>
      <c r="B2424" t="s">
        <v>58</v>
      </c>
      <c r="C2424">
        <v>2020</v>
      </c>
      <c r="D2424" t="s">
        <v>15</v>
      </c>
      <c r="E2424" t="s">
        <v>23</v>
      </c>
      <c r="F2424" t="s">
        <v>30</v>
      </c>
      <c r="G2424">
        <v>2.7</v>
      </c>
      <c r="H2424" t="s">
        <v>18</v>
      </c>
      <c r="I2424" t="s">
        <v>19</v>
      </c>
      <c r="J2424">
        <v>76192</v>
      </c>
      <c r="K2424" t="s">
        <v>20</v>
      </c>
      <c r="L2424">
        <v>93500</v>
      </c>
      <c r="M2424" t="b">
        <v>0</v>
      </c>
    </row>
    <row r="2425" spans="1:13" x14ac:dyDescent="0.35">
      <c r="A2425" t="s">
        <v>21</v>
      </c>
      <c r="B2425" t="s">
        <v>24</v>
      </c>
      <c r="C2425">
        <v>2018</v>
      </c>
      <c r="D2425" t="s">
        <v>47</v>
      </c>
      <c r="E2425" t="s">
        <v>23</v>
      </c>
      <c r="F2425" t="s">
        <v>30</v>
      </c>
      <c r="G2425">
        <v>1.5</v>
      </c>
      <c r="H2425" t="s">
        <v>18</v>
      </c>
      <c r="I2425" t="s">
        <v>19</v>
      </c>
      <c r="J2425">
        <v>75000</v>
      </c>
      <c r="K2425" t="s">
        <v>54</v>
      </c>
      <c r="L2425">
        <v>29000</v>
      </c>
      <c r="M2425" t="b">
        <v>0</v>
      </c>
    </row>
    <row r="2426" spans="1:13" x14ac:dyDescent="0.35">
      <c r="A2426" t="s">
        <v>95</v>
      </c>
      <c r="B2426" t="s">
        <v>96</v>
      </c>
      <c r="C2426">
        <v>2012</v>
      </c>
      <c r="D2426" t="s">
        <v>15</v>
      </c>
      <c r="E2426" t="s">
        <v>102</v>
      </c>
      <c r="F2426" t="s">
        <v>30</v>
      </c>
      <c r="G2426">
        <v>3</v>
      </c>
      <c r="H2426" t="s">
        <v>18</v>
      </c>
      <c r="I2426" t="s">
        <v>19</v>
      </c>
      <c r="J2426">
        <v>70000</v>
      </c>
      <c r="K2426" t="s">
        <v>20</v>
      </c>
      <c r="L2426">
        <v>50000</v>
      </c>
      <c r="M2426" t="b">
        <v>0</v>
      </c>
    </row>
    <row r="2427" spans="1:13" x14ac:dyDescent="0.35">
      <c r="A2427" t="s">
        <v>39</v>
      </c>
      <c r="B2427" t="s">
        <v>40</v>
      </c>
      <c r="C2427">
        <v>2019</v>
      </c>
      <c r="D2427" t="s">
        <v>44</v>
      </c>
      <c r="E2427" t="s">
        <v>23</v>
      </c>
      <c r="F2427" t="s">
        <v>26</v>
      </c>
      <c r="G2427">
        <v>3.5</v>
      </c>
      <c r="H2427" t="s">
        <v>18</v>
      </c>
      <c r="I2427" t="s">
        <v>19</v>
      </c>
      <c r="J2427">
        <v>53000</v>
      </c>
      <c r="K2427" t="s">
        <v>59</v>
      </c>
      <c r="L2427">
        <v>80000</v>
      </c>
      <c r="M2427" t="b">
        <v>0</v>
      </c>
    </row>
    <row r="2428" spans="1:13" x14ac:dyDescent="0.35">
      <c r="A2428" t="s">
        <v>34</v>
      </c>
      <c r="B2428" t="s">
        <v>124</v>
      </c>
      <c r="C2428">
        <v>2017</v>
      </c>
      <c r="D2428" t="s">
        <v>44</v>
      </c>
      <c r="E2428" t="s">
        <v>23</v>
      </c>
      <c r="F2428" t="s">
        <v>17</v>
      </c>
      <c r="G2428">
        <v>4</v>
      </c>
      <c r="H2428" t="s">
        <v>18</v>
      </c>
      <c r="I2428" t="s">
        <v>19</v>
      </c>
      <c r="J2428">
        <v>114000</v>
      </c>
      <c r="K2428" t="s">
        <v>59</v>
      </c>
      <c r="L2428">
        <v>115000</v>
      </c>
      <c r="M2428" t="b">
        <v>0</v>
      </c>
    </row>
    <row r="2429" spans="1:13" x14ac:dyDescent="0.35">
      <c r="A2429" t="s">
        <v>62</v>
      </c>
      <c r="B2429" t="s">
        <v>63</v>
      </c>
      <c r="C2429">
        <v>2015</v>
      </c>
      <c r="D2429" t="s">
        <v>44</v>
      </c>
      <c r="E2429" t="s">
        <v>16</v>
      </c>
      <c r="F2429" t="s">
        <v>30</v>
      </c>
      <c r="G2429">
        <v>5</v>
      </c>
      <c r="H2429" t="s">
        <v>18</v>
      </c>
      <c r="I2429" t="s">
        <v>19</v>
      </c>
      <c r="J2429">
        <v>103000</v>
      </c>
      <c r="K2429" t="s">
        <v>59</v>
      </c>
      <c r="L2429">
        <v>225000</v>
      </c>
      <c r="M2429" t="b">
        <v>0</v>
      </c>
    </row>
    <row r="2430" spans="1:13" x14ac:dyDescent="0.35">
      <c r="A2430" t="s">
        <v>13</v>
      </c>
      <c r="B2430" t="s">
        <v>14</v>
      </c>
      <c r="C2430">
        <v>2008</v>
      </c>
      <c r="D2430" t="s">
        <v>15</v>
      </c>
      <c r="E2430" t="s">
        <v>23</v>
      </c>
      <c r="F2430" t="s">
        <v>30</v>
      </c>
      <c r="G2430">
        <v>6</v>
      </c>
      <c r="H2430" t="s">
        <v>18</v>
      </c>
      <c r="I2430" t="s">
        <v>19</v>
      </c>
      <c r="J2430">
        <v>212</v>
      </c>
      <c r="K2430" t="s">
        <v>45</v>
      </c>
      <c r="L2430">
        <v>12500</v>
      </c>
      <c r="M2430" t="b">
        <v>0</v>
      </c>
    </row>
    <row r="2431" spans="1:13" x14ac:dyDescent="0.35">
      <c r="A2431" t="s">
        <v>34</v>
      </c>
      <c r="B2431" t="s">
        <v>123</v>
      </c>
      <c r="C2431">
        <v>2016</v>
      </c>
      <c r="D2431" t="s">
        <v>44</v>
      </c>
      <c r="E2431" t="s">
        <v>23</v>
      </c>
      <c r="F2431" t="s">
        <v>17</v>
      </c>
      <c r="G2431">
        <v>2.7</v>
      </c>
      <c r="H2431" t="s">
        <v>18</v>
      </c>
      <c r="I2431" t="s">
        <v>68</v>
      </c>
      <c r="J2431">
        <v>161000</v>
      </c>
      <c r="K2431" t="s">
        <v>279</v>
      </c>
      <c r="L2431">
        <v>68000</v>
      </c>
      <c r="M2431" t="b">
        <v>0</v>
      </c>
    </row>
    <row r="2432" spans="1:13" x14ac:dyDescent="0.35">
      <c r="A2432" t="s">
        <v>181</v>
      </c>
      <c r="B2432" t="s">
        <v>199</v>
      </c>
      <c r="C2432">
        <v>2016</v>
      </c>
      <c r="D2432" t="s">
        <v>15</v>
      </c>
      <c r="E2432" t="s">
        <v>23</v>
      </c>
      <c r="F2432" t="s">
        <v>17</v>
      </c>
      <c r="G2432">
        <v>3.8</v>
      </c>
      <c r="H2432" t="s">
        <v>18</v>
      </c>
      <c r="I2432" t="s">
        <v>19</v>
      </c>
      <c r="J2432">
        <v>75000</v>
      </c>
      <c r="K2432" t="s">
        <v>42</v>
      </c>
      <c r="L2432">
        <v>70000</v>
      </c>
      <c r="M2432" t="b">
        <v>0</v>
      </c>
    </row>
    <row r="2433" spans="1:13" x14ac:dyDescent="0.35">
      <c r="A2433" t="s">
        <v>95</v>
      </c>
      <c r="B2433" t="s">
        <v>359</v>
      </c>
      <c r="C2433">
        <v>1990</v>
      </c>
      <c r="D2433" t="s">
        <v>47</v>
      </c>
      <c r="E2433" t="s">
        <v>23</v>
      </c>
      <c r="F2433" t="s">
        <v>17</v>
      </c>
      <c r="G2433">
        <v>5</v>
      </c>
      <c r="H2433" t="s">
        <v>18</v>
      </c>
      <c r="I2433" t="s">
        <v>19</v>
      </c>
      <c r="J2433">
        <v>109000</v>
      </c>
      <c r="K2433" t="s">
        <v>155</v>
      </c>
      <c r="L2433">
        <v>48000</v>
      </c>
      <c r="M2433" t="b">
        <v>0</v>
      </c>
    </row>
    <row r="2434" spans="1:13" x14ac:dyDescent="0.35">
      <c r="A2434" t="s">
        <v>31</v>
      </c>
      <c r="B2434" t="s">
        <v>283</v>
      </c>
      <c r="C2434">
        <v>2016</v>
      </c>
      <c r="D2434" t="s">
        <v>15</v>
      </c>
      <c r="E2434" t="s">
        <v>25</v>
      </c>
      <c r="F2434" t="s">
        <v>30</v>
      </c>
      <c r="G2434">
        <v>1.6</v>
      </c>
      <c r="H2434" t="s">
        <v>18</v>
      </c>
      <c r="I2434" t="s">
        <v>19</v>
      </c>
      <c r="J2434">
        <v>103000</v>
      </c>
      <c r="K2434" t="s">
        <v>42</v>
      </c>
      <c r="L2434">
        <v>85000</v>
      </c>
      <c r="M2434" t="b">
        <v>0</v>
      </c>
    </row>
    <row r="2435" spans="1:13" x14ac:dyDescent="0.35">
      <c r="A2435" t="s">
        <v>73</v>
      </c>
      <c r="B2435">
        <v>3</v>
      </c>
      <c r="C2435">
        <v>2015</v>
      </c>
      <c r="D2435" t="s">
        <v>15</v>
      </c>
      <c r="E2435" t="s">
        <v>29</v>
      </c>
      <c r="F2435" t="s">
        <v>30</v>
      </c>
      <c r="G2435">
        <v>2</v>
      </c>
      <c r="H2435" t="s">
        <v>18</v>
      </c>
      <c r="I2435" t="s">
        <v>19</v>
      </c>
      <c r="J2435">
        <v>186</v>
      </c>
      <c r="K2435" t="s">
        <v>42</v>
      </c>
      <c r="L2435">
        <v>28000</v>
      </c>
      <c r="M2435" t="b">
        <v>0</v>
      </c>
    </row>
    <row r="2436" spans="1:13" x14ac:dyDescent="0.35">
      <c r="A2436" t="s">
        <v>21</v>
      </c>
      <c r="B2436" t="s">
        <v>218</v>
      </c>
      <c r="C2436">
        <v>2008</v>
      </c>
      <c r="D2436" t="s">
        <v>15</v>
      </c>
      <c r="E2436" t="s">
        <v>23</v>
      </c>
      <c r="F2436" t="s">
        <v>17</v>
      </c>
      <c r="G2436">
        <v>2.5</v>
      </c>
      <c r="H2436" t="s">
        <v>18</v>
      </c>
      <c r="I2436" t="s">
        <v>68</v>
      </c>
      <c r="J2436">
        <v>478000</v>
      </c>
      <c r="K2436" t="s">
        <v>111</v>
      </c>
      <c r="L2436">
        <v>0</v>
      </c>
      <c r="M2436" t="b">
        <v>1</v>
      </c>
    </row>
    <row r="2437" spans="1:13" x14ac:dyDescent="0.35">
      <c r="A2437" t="s">
        <v>326</v>
      </c>
      <c r="B2437" t="s">
        <v>360</v>
      </c>
      <c r="C2437">
        <v>2010</v>
      </c>
      <c r="D2437" t="s">
        <v>47</v>
      </c>
      <c r="E2437" t="s">
        <v>23</v>
      </c>
      <c r="F2437" t="s">
        <v>17</v>
      </c>
      <c r="G2437">
        <v>1.4</v>
      </c>
      <c r="H2437" t="s">
        <v>18</v>
      </c>
      <c r="I2437" t="s">
        <v>19</v>
      </c>
      <c r="J2437">
        <v>194</v>
      </c>
      <c r="K2437" t="s">
        <v>138</v>
      </c>
      <c r="L2437">
        <v>27000</v>
      </c>
      <c r="M2437" t="b">
        <v>0</v>
      </c>
    </row>
    <row r="2438" spans="1:13" x14ac:dyDescent="0.35">
      <c r="A2438" t="s">
        <v>85</v>
      </c>
      <c r="B2438" t="s">
        <v>47</v>
      </c>
      <c r="C2438">
        <v>2014</v>
      </c>
      <c r="D2438" t="s">
        <v>15</v>
      </c>
      <c r="E2438" t="s">
        <v>23</v>
      </c>
      <c r="F2438" t="s">
        <v>17</v>
      </c>
      <c r="G2438">
        <v>3.8</v>
      </c>
      <c r="H2438" t="s">
        <v>18</v>
      </c>
      <c r="I2438" t="s">
        <v>19</v>
      </c>
      <c r="J2438">
        <v>230000</v>
      </c>
      <c r="K2438" t="s">
        <v>170</v>
      </c>
      <c r="L2438">
        <v>0</v>
      </c>
      <c r="M2438" t="b">
        <v>1</v>
      </c>
    </row>
    <row r="2439" spans="1:13" x14ac:dyDescent="0.35">
      <c r="A2439" t="s">
        <v>34</v>
      </c>
      <c r="B2439" t="s">
        <v>123</v>
      </c>
      <c r="C2439">
        <v>2018</v>
      </c>
      <c r="D2439" t="s">
        <v>15</v>
      </c>
      <c r="E2439" t="s">
        <v>23</v>
      </c>
      <c r="F2439" t="s">
        <v>30</v>
      </c>
      <c r="G2439">
        <v>2.7</v>
      </c>
      <c r="H2439" t="s">
        <v>18</v>
      </c>
      <c r="I2439" t="s">
        <v>68</v>
      </c>
      <c r="J2439">
        <v>75335</v>
      </c>
      <c r="K2439" t="s">
        <v>20</v>
      </c>
      <c r="L2439">
        <v>78000</v>
      </c>
      <c r="M2439" t="b">
        <v>0</v>
      </c>
    </row>
    <row r="2440" spans="1:13" x14ac:dyDescent="0.35">
      <c r="A2440" t="s">
        <v>34</v>
      </c>
      <c r="B2440" t="s">
        <v>51</v>
      </c>
      <c r="C2440">
        <v>2020</v>
      </c>
      <c r="D2440" t="s">
        <v>15</v>
      </c>
      <c r="E2440" t="s">
        <v>25</v>
      </c>
      <c r="F2440" t="s">
        <v>26</v>
      </c>
      <c r="G2440">
        <v>1.6</v>
      </c>
      <c r="H2440" t="s">
        <v>18</v>
      </c>
      <c r="I2440" t="s">
        <v>19</v>
      </c>
      <c r="J2440">
        <v>81000</v>
      </c>
      <c r="K2440" t="s">
        <v>42</v>
      </c>
      <c r="L2440">
        <v>55000</v>
      </c>
      <c r="M2440" t="b">
        <v>0</v>
      </c>
    </row>
    <row r="2441" spans="1:13" x14ac:dyDescent="0.35">
      <c r="A2441" t="s">
        <v>39</v>
      </c>
      <c r="B2441" t="s">
        <v>115</v>
      </c>
      <c r="C2441">
        <v>2015</v>
      </c>
      <c r="D2441" t="s">
        <v>15</v>
      </c>
      <c r="E2441" t="s">
        <v>75</v>
      </c>
      <c r="F2441" t="s">
        <v>26</v>
      </c>
      <c r="G2441">
        <v>5.3</v>
      </c>
      <c r="H2441" t="s">
        <v>18</v>
      </c>
      <c r="I2441" t="s">
        <v>19</v>
      </c>
      <c r="J2441">
        <v>75000</v>
      </c>
      <c r="K2441" t="s">
        <v>54</v>
      </c>
      <c r="L2441">
        <v>0</v>
      </c>
      <c r="M2441" t="b">
        <v>1</v>
      </c>
    </row>
    <row r="2442" spans="1:13" x14ac:dyDescent="0.35">
      <c r="A2442" t="s">
        <v>31</v>
      </c>
      <c r="B2442" t="s">
        <v>157</v>
      </c>
      <c r="C2442">
        <v>2015</v>
      </c>
      <c r="D2442" t="s">
        <v>15</v>
      </c>
      <c r="E2442" t="s">
        <v>23</v>
      </c>
      <c r="F2442" t="s">
        <v>17</v>
      </c>
      <c r="G2442">
        <v>3.5</v>
      </c>
      <c r="H2442" t="s">
        <v>18</v>
      </c>
      <c r="I2442" t="s">
        <v>19</v>
      </c>
      <c r="J2442">
        <v>143000</v>
      </c>
      <c r="K2442" t="s">
        <v>45</v>
      </c>
      <c r="L2442">
        <v>74000</v>
      </c>
      <c r="M2442" t="b">
        <v>0</v>
      </c>
    </row>
    <row r="2443" spans="1:13" x14ac:dyDescent="0.35">
      <c r="A2443" t="s">
        <v>76</v>
      </c>
      <c r="B2443" t="s">
        <v>112</v>
      </c>
      <c r="C2443">
        <v>2018</v>
      </c>
      <c r="D2443" t="s">
        <v>15</v>
      </c>
      <c r="E2443" t="s">
        <v>23</v>
      </c>
      <c r="F2443" t="s">
        <v>26</v>
      </c>
      <c r="G2443">
        <v>3.5</v>
      </c>
      <c r="H2443" t="s">
        <v>18</v>
      </c>
      <c r="I2443" t="s">
        <v>19</v>
      </c>
      <c r="J2443">
        <v>65000</v>
      </c>
      <c r="K2443" t="s">
        <v>45</v>
      </c>
      <c r="L2443">
        <v>76000</v>
      </c>
      <c r="M2443" t="b">
        <v>0</v>
      </c>
    </row>
    <row r="2444" spans="1:13" x14ac:dyDescent="0.35">
      <c r="A2444" t="s">
        <v>27</v>
      </c>
      <c r="B2444" t="s">
        <v>89</v>
      </c>
      <c r="C2444">
        <v>2017</v>
      </c>
      <c r="D2444" t="s">
        <v>44</v>
      </c>
      <c r="E2444" t="s">
        <v>29</v>
      </c>
      <c r="F2444" t="s">
        <v>30</v>
      </c>
      <c r="G2444">
        <v>2</v>
      </c>
      <c r="H2444" t="s">
        <v>18</v>
      </c>
      <c r="I2444" t="s">
        <v>19</v>
      </c>
      <c r="J2444">
        <v>130</v>
      </c>
      <c r="K2444" t="s">
        <v>64</v>
      </c>
      <c r="L2444">
        <v>40000</v>
      </c>
      <c r="M2444" t="b">
        <v>0</v>
      </c>
    </row>
    <row r="2445" spans="1:13" x14ac:dyDescent="0.35">
      <c r="A2445" t="s">
        <v>76</v>
      </c>
      <c r="B2445" t="s">
        <v>112</v>
      </c>
      <c r="C2445">
        <v>2014</v>
      </c>
      <c r="D2445" t="s">
        <v>15</v>
      </c>
      <c r="E2445" t="s">
        <v>23</v>
      </c>
      <c r="F2445" t="s">
        <v>17</v>
      </c>
      <c r="G2445">
        <v>3.5</v>
      </c>
      <c r="H2445" t="s">
        <v>18</v>
      </c>
      <c r="I2445" t="s">
        <v>19</v>
      </c>
      <c r="J2445">
        <v>269177</v>
      </c>
      <c r="K2445" t="s">
        <v>70</v>
      </c>
      <c r="L2445">
        <v>60000</v>
      </c>
      <c r="M2445" t="b">
        <v>0</v>
      </c>
    </row>
    <row r="2446" spans="1:13" x14ac:dyDescent="0.35">
      <c r="A2446" t="s">
        <v>36</v>
      </c>
      <c r="B2446" t="s">
        <v>37</v>
      </c>
      <c r="C2446">
        <v>2013</v>
      </c>
      <c r="D2446" t="s">
        <v>15</v>
      </c>
      <c r="E2446" t="s">
        <v>94</v>
      </c>
      <c r="F2446" t="s">
        <v>26</v>
      </c>
      <c r="G2446">
        <v>3.5</v>
      </c>
      <c r="H2446" t="s">
        <v>18</v>
      </c>
      <c r="I2446" t="s">
        <v>19</v>
      </c>
      <c r="J2446">
        <v>157000</v>
      </c>
      <c r="K2446" t="s">
        <v>228</v>
      </c>
      <c r="L2446">
        <v>72000</v>
      </c>
      <c r="M2446" t="b">
        <v>0</v>
      </c>
    </row>
    <row r="2447" spans="1:13" x14ac:dyDescent="0.35">
      <c r="A2447" t="s">
        <v>62</v>
      </c>
      <c r="B2447" t="s">
        <v>63</v>
      </c>
      <c r="C2447">
        <v>2020</v>
      </c>
      <c r="D2447" t="s">
        <v>15</v>
      </c>
      <c r="E2447" t="s">
        <v>23</v>
      </c>
      <c r="F2447" t="s">
        <v>17</v>
      </c>
      <c r="G2447">
        <v>2</v>
      </c>
      <c r="H2447" t="s">
        <v>18</v>
      </c>
      <c r="I2447" t="s">
        <v>19</v>
      </c>
      <c r="J2447">
        <v>4200</v>
      </c>
      <c r="K2447" t="s">
        <v>59</v>
      </c>
      <c r="L2447">
        <v>290000</v>
      </c>
      <c r="M2447" t="b">
        <v>0</v>
      </c>
    </row>
    <row r="2448" spans="1:13" x14ac:dyDescent="0.35">
      <c r="A2448" t="s">
        <v>34</v>
      </c>
      <c r="B2448" t="s">
        <v>55</v>
      </c>
      <c r="C2448">
        <v>2016</v>
      </c>
      <c r="D2448" t="s">
        <v>15</v>
      </c>
      <c r="E2448" t="s">
        <v>23</v>
      </c>
      <c r="F2448" t="s">
        <v>30</v>
      </c>
      <c r="G2448">
        <v>4</v>
      </c>
      <c r="H2448" t="s">
        <v>18</v>
      </c>
      <c r="I2448" t="s">
        <v>19</v>
      </c>
      <c r="J2448">
        <v>240</v>
      </c>
      <c r="K2448" t="s">
        <v>54</v>
      </c>
      <c r="L2448">
        <v>0</v>
      </c>
      <c r="M2448" t="b">
        <v>1</v>
      </c>
    </row>
    <row r="2449" spans="1:13" x14ac:dyDescent="0.35">
      <c r="A2449" t="s">
        <v>109</v>
      </c>
      <c r="B2449" t="s">
        <v>110</v>
      </c>
      <c r="C2449">
        <v>2020</v>
      </c>
      <c r="D2449" t="s">
        <v>47</v>
      </c>
      <c r="E2449" t="s">
        <v>75</v>
      </c>
      <c r="F2449" t="s">
        <v>17</v>
      </c>
      <c r="G2449">
        <v>3.6</v>
      </c>
      <c r="H2449" t="s">
        <v>18</v>
      </c>
      <c r="I2449" t="s">
        <v>19</v>
      </c>
      <c r="J2449">
        <v>27000</v>
      </c>
      <c r="K2449" t="s">
        <v>54</v>
      </c>
      <c r="L2449">
        <v>0</v>
      </c>
      <c r="M2449" t="b">
        <v>1</v>
      </c>
    </row>
    <row r="2450" spans="1:13" x14ac:dyDescent="0.35">
      <c r="A2450" t="s">
        <v>21</v>
      </c>
      <c r="B2450" t="s">
        <v>272</v>
      </c>
      <c r="C2450">
        <v>2016</v>
      </c>
      <c r="D2450" t="s">
        <v>15</v>
      </c>
      <c r="E2450" t="s">
        <v>23</v>
      </c>
      <c r="F2450" t="s">
        <v>30</v>
      </c>
      <c r="G2450">
        <v>4.8</v>
      </c>
      <c r="H2450" t="s">
        <v>18</v>
      </c>
      <c r="I2450" t="s">
        <v>68</v>
      </c>
      <c r="J2450">
        <v>307801</v>
      </c>
      <c r="K2450" t="s">
        <v>20</v>
      </c>
      <c r="L2450">
        <v>99000</v>
      </c>
      <c r="M2450" t="b">
        <v>0</v>
      </c>
    </row>
    <row r="2451" spans="1:13" x14ac:dyDescent="0.35">
      <c r="A2451" t="s">
        <v>34</v>
      </c>
      <c r="B2451" t="s">
        <v>43</v>
      </c>
      <c r="C2451">
        <v>2019</v>
      </c>
      <c r="D2451" t="s">
        <v>15</v>
      </c>
      <c r="E2451" t="s">
        <v>16</v>
      </c>
      <c r="F2451" t="s">
        <v>17</v>
      </c>
      <c r="G2451">
        <v>2.5</v>
      </c>
      <c r="H2451" t="s">
        <v>18</v>
      </c>
      <c r="I2451" t="s">
        <v>19</v>
      </c>
      <c r="J2451">
        <v>13136</v>
      </c>
      <c r="K2451" t="s">
        <v>20</v>
      </c>
      <c r="L2451">
        <v>99500</v>
      </c>
      <c r="M2451" t="b">
        <v>0</v>
      </c>
    </row>
    <row r="2452" spans="1:13" x14ac:dyDescent="0.35">
      <c r="A2452" t="s">
        <v>36</v>
      </c>
      <c r="B2452" t="s">
        <v>146</v>
      </c>
      <c r="C2452">
        <v>2016</v>
      </c>
      <c r="D2452" t="s">
        <v>15</v>
      </c>
      <c r="E2452" t="s">
        <v>65</v>
      </c>
      <c r="F2452" t="s">
        <v>26</v>
      </c>
      <c r="G2452">
        <v>5.3</v>
      </c>
      <c r="H2452" t="s">
        <v>18</v>
      </c>
      <c r="I2452" t="s">
        <v>19</v>
      </c>
      <c r="J2452">
        <v>205544</v>
      </c>
      <c r="K2452" t="s">
        <v>20</v>
      </c>
      <c r="L2452">
        <v>99500</v>
      </c>
      <c r="M2452" t="b">
        <v>0</v>
      </c>
    </row>
    <row r="2453" spans="1:13" x14ac:dyDescent="0.35">
      <c r="A2453" t="s">
        <v>34</v>
      </c>
      <c r="B2453" t="s">
        <v>58</v>
      </c>
      <c r="C2453">
        <v>2021</v>
      </c>
      <c r="D2453" t="s">
        <v>15</v>
      </c>
      <c r="E2453" t="s">
        <v>29</v>
      </c>
      <c r="F2453" t="s">
        <v>26</v>
      </c>
      <c r="G2453">
        <v>2.7</v>
      </c>
      <c r="H2453" t="s">
        <v>18</v>
      </c>
      <c r="I2453" t="s">
        <v>19</v>
      </c>
      <c r="J2453">
        <v>16444</v>
      </c>
      <c r="K2453" t="s">
        <v>20</v>
      </c>
      <c r="L2453">
        <v>104500</v>
      </c>
      <c r="M2453" t="b">
        <v>0</v>
      </c>
    </row>
    <row r="2454" spans="1:13" x14ac:dyDescent="0.35">
      <c r="A2454" t="s">
        <v>27</v>
      </c>
      <c r="B2454" t="s">
        <v>160</v>
      </c>
      <c r="C2454">
        <v>2016</v>
      </c>
      <c r="D2454" t="s">
        <v>15</v>
      </c>
      <c r="E2454" t="s">
        <v>102</v>
      </c>
      <c r="F2454" t="s">
        <v>30</v>
      </c>
      <c r="G2454">
        <v>2.4</v>
      </c>
      <c r="H2454" t="s">
        <v>18</v>
      </c>
      <c r="I2454" t="s">
        <v>19</v>
      </c>
      <c r="J2454">
        <v>175250</v>
      </c>
      <c r="K2454" t="s">
        <v>20</v>
      </c>
      <c r="L2454">
        <v>0</v>
      </c>
      <c r="M2454" t="b">
        <v>1</v>
      </c>
    </row>
    <row r="2455" spans="1:13" x14ac:dyDescent="0.35">
      <c r="A2455" t="s">
        <v>34</v>
      </c>
      <c r="B2455" t="s">
        <v>35</v>
      </c>
      <c r="C2455">
        <v>2018</v>
      </c>
      <c r="D2455" t="s">
        <v>15</v>
      </c>
      <c r="E2455" t="s">
        <v>23</v>
      </c>
      <c r="F2455" t="s">
        <v>26</v>
      </c>
      <c r="G2455">
        <v>1</v>
      </c>
      <c r="H2455" t="s">
        <v>18</v>
      </c>
      <c r="I2455" t="s">
        <v>19</v>
      </c>
      <c r="J2455">
        <v>165000</v>
      </c>
      <c r="K2455" t="s">
        <v>20</v>
      </c>
      <c r="L2455">
        <v>0</v>
      </c>
      <c r="M2455" t="b">
        <v>1</v>
      </c>
    </row>
    <row r="2456" spans="1:13" x14ac:dyDescent="0.35">
      <c r="A2456" t="s">
        <v>76</v>
      </c>
      <c r="B2456" t="s">
        <v>77</v>
      </c>
      <c r="C2456">
        <v>2014</v>
      </c>
      <c r="D2456" t="s">
        <v>15</v>
      </c>
      <c r="E2456" t="s">
        <v>16</v>
      </c>
      <c r="F2456" t="s">
        <v>26</v>
      </c>
      <c r="G2456">
        <v>5.4</v>
      </c>
      <c r="H2456" t="s">
        <v>18</v>
      </c>
      <c r="I2456" t="s">
        <v>19</v>
      </c>
      <c r="J2456">
        <v>120000</v>
      </c>
      <c r="K2456" t="s">
        <v>45</v>
      </c>
      <c r="L2456">
        <v>65000</v>
      </c>
      <c r="M2456" t="b">
        <v>0</v>
      </c>
    </row>
    <row r="2457" spans="1:13" x14ac:dyDescent="0.35">
      <c r="A2457" t="s">
        <v>36</v>
      </c>
      <c r="B2457" t="s">
        <v>37</v>
      </c>
      <c r="C2457">
        <v>2015</v>
      </c>
      <c r="D2457" t="s">
        <v>15</v>
      </c>
      <c r="E2457" t="s">
        <v>25</v>
      </c>
      <c r="F2457" t="s">
        <v>26</v>
      </c>
      <c r="G2457">
        <v>5.3</v>
      </c>
      <c r="H2457" t="s">
        <v>18</v>
      </c>
      <c r="I2457" t="s">
        <v>19</v>
      </c>
      <c r="J2457">
        <v>39000</v>
      </c>
      <c r="K2457" t="s">
        <v>111</v>
      </c>
      <c r="L2457">
        <v>145000</v>
      </c>
      <c r="M2457" t="b">
        <v>0</v>
      </c>
    </row>
    <row r="2458" spans="1:13" x14ac:dyDescent="0.35">
      <c r="A2458" t="s">
        <v>185</v>
      </c>
      <c r="B2458" t="s">
        <v>186</v>
      </c>
      <c r="C2458">
        <v>2013</v>
      </c>
      <c r="D2458" t="s">
        <v>47</v>
      </c>
      <c r="E2458" t="s">
        <v>23</v>
      </c>
      <c r="F2458" t="s">
        <v>17</v>
      </c>
      <c r="G2458">
        <v>3</v>
      </c>
      <c r="H2458" t="s">
        <v>56</v>
      </c>
      <c r="I2458" t="s">
        <v>68</v>
      </c>
      <c r="J2458">
        <v>300000</v>
      </c>
      <c r="K2458" t="s">
        <v>45</v>
      </c>
      <c r="L2458">
        <v>85000</v>
      </c>
      <c r="M2458" t="b">
        <v>0</v>
      </c>
    </row>
    <row r="2459" spans="1:13" x14ac:dyDescent="0.35">
      <c r="A2459" t="s">
        <v>103</v>
      </c>
      <c r="B2459" t="s">
        <v>212</v>
      </c>
      <c r="C2459">
        <v>2018</v>
      </c>
      <c r="D2459" t="s">
        <v>44</v>
      </c>
      <c r="E2459" t="s">
        <v>16</v>
      </c>
      <c r="F2459" t="s">
        <v>30</v>
      </c>
      <c r="G2459">
        <v>4.5999999999999996</v>
      </c>
      <c r="H2459" t="s">
        <v>18</v>
      </c>
      <c r="I2459" t="s">
        <v>19</v>
      </c>
      <c r="J2459">
        <v>32000</v>
      </c>
      <c r="K2459" t="s">
        <v>42</v>
      </c>
      <c r="L2459">
        <v>129000</v>
      </c>
      <c r="M2459" t="b">
        <v>0</v>
      </c>
    </row>
    <row r="2460" spans="1:13" x14ac:dyDescent="0.35">
      <c r="A2460" t="s">
        <v>34</v>
      </c>
      <c r="B2460" t="s">
        <v>123</v>
      </c>
      <c r="C2460">
        <v>2018</v>
      </c>
      <c r="D2460" t="s">
        <v>15</v>
      </c>
      <c r="E2460" t="s">
        <v>23</v>
      </c>
      <c r="F2460" t="s">
        <v>26</v>
      </c>
      <c r="G2460">
        <v>2.7</v>
      </c>
      <c r="H2460" t="s">
        <v>18</v>
      </c>
      <c r="I2460" t="s">
        <v>68</v>
      </c>
      <c r="J2460">
        <v>16700</v>
      </c>
      <c r="K2460" t="s">
        <v>20</v>
      </c>
      <c r="L2460">
        <v>72000</v>
      </c>
      <c r="M2460" t="b">
        <v>0</v>
      </c>
    </row>
    <row r="2461" spans="1:13" x14ac:dyDescent="0.35">
      <c r="A2461" t="s">
        <v>76</v>
      </c>
      <c r="B2461" t="s">
        <v>112</v>
      </c>
      <c r="C2461">
        <v>2015</v>
      </c>
      <c r="D2461" t="s">
        <v>47</v>
      </c>
      <c r="E2461" t="s">
        <v>16</v>
      </c>
      <c r="F2461" t="s">
        <v>17</v>
      </c>
      <c r="G2461">
        <v>3.5</v>
      </c>
      <c r="H2461" t="s">
        <v>18</v>
      </c>
      <c r="I2461" t="s">
        <v>19</v>
      </c>
      <c r="J2461">
        <v>90000</v>
      </c>
      <c r="K2461" t="s">
        <v>45</v>
      </c>
      <c r="L2461">
        <v>67000</v>
      </c>
      <c r="M2461" t="b">
        <v>0</v>
      </c>
    </row>
    <row r="2462" spans="1:13" x14ac:dyDescent="0.35">
      <c r="A2462" t="s">
        <v>39</v>
      </c>
      <c r="B2462" t="s">
        <v>46</v>
      </c>
      <c r="C2462">
        <v>2015</v>
      </c>
      <c r="D2462" t="s">
        <v>15</v>
      </c>
      <c r="E2462" t="s">
        <v>78</v>
      </c>
      <c r="F2462" t="s">
        <v>26</v>
      </c>
      <c r="G2462">
        <v>4</v>
      </c>
      <c r="H2462" t="s">
        <v>18</v>
      </c>
      <c r="I2462" t="s">
        <v>19</v>
      </c>
      <c r="J2462">
        <v>78000</v>
      </c>
      <c r="K2462" t="s">
        <v>54</v>
      </c>
      <c r="L2462">
        <v>0</v>
      </c>
      <c r="M2462" t="b">
        <v>1</v>
      </c>
    </row>
    <row r="2463" spans="1:13" x14ac:dyDescent="0.35">
      <c r="A2463" t="s">
        <v>21</v>
      </c>
      <c r="B2463" t="s">
        <v>24</v>
      </c>
      <c r="C2463">
        <v>2019</v>
      </c>
      <c r="D2463" t="s">
        <v>15</v>
      </c>
      <c r="E2463" t="s">
        <v>75</v>
      </c>
      <c r="F2463" t="s">
        <v>26</v>
      </c>
      <c r="G2463">
        <v>1.5</v>
      </c>
      <c r="H2463" t="s">
        <v>18</v>
      </c>
      <c r="I2463" t="s">
        <v>19</v>
      </c>
      <c r="J2463">
        <v>89000</v>
      </c>
      <c r="K2463" t="s">
        <v>54</v>
      </c>
      <c r="L2463">
        <v>29000</v>
      </c>
      <c r="M2463" t="b">
        <v>0</v>
      </c>
    </row>
    <row r="2464" spans="1:13" x14ac:dyDescent="0.35">
      <c r="A2464" t="s">
        <v>34</v>
      </c>
      <c r="B2464" t="s">
        <v>35</v>
      </c>
      <c r="C2464">
        <v>2015</v>
      </c>
      <c r="D2464" t="s">
        <v>15</v>
      </c>
      <c r="E2464" t="s">
        <v>23</v>
      </c>
      <c r="F2464" t="s">
        <v>17</v>
      </c>
      <c r="G2464">
        <v>4.5999999999999996</v>
      </c>
      <c r="H2464" t="s">
        <v>18</v>
      </c>
      <c r="I2464" t="s">
        <v>19</v>
      </c>
      <c r="J2464">
        <v>83000</v>
      </c>
      <c r="K2464" t="s">
        <v>45</v>
      </c>
      <c r="L2464">
        <v>160000</v>
      </c>
      <c r="M2464" t="b">
        <v>0</v>
      </c>
    </row>
    <row r="2465" spans="1:13" x14ac:dyDescent="0.35">
      <c r="A2465" t="s">
        <v>82</v>
      </c>
      <c r="B2465" t="s">
        <v>169</v>
      </c>
      <c r="C2465">
        <v>2020</v>
      </c>
      <c r="D2465" t="s">
        <v>15</v>
      </c>
      <c r="E2465" t="s">
        <v>29</v>
      </c>
      <c r="F2465" t="s">
        <v>26</v>
      </c>
      <c r="G2465">
        <v>3.3</v>
      </c>
      <c r="H2465" t="s">
        <v>18</v>
      </c>
      <c r="I2465" t="s">
        <v>19</v>
      </c>
      <c r="J2465">
        <v>200</v>
      </c>
      <c r="K2465" t="s">
        <v>42</v>
      </c>
      <c r="L2465">
        <v>106000</v>
      </c>
      <c r="M2465" t="b">
        <v>0</v>
      </c>
    </row>
    <row r="2466" spans="1:13" x14ac:dyDescent="0.35">
      <c r="A2466" t="s">
        <v>73</v>
      </c>
      <c r="B2466">
        <v>6</v>
      </c>
      <c r="C2466">
        <v>2014</v>
      </c>
      <c r="D2466" t="s">
        <v>15</v>
      </c>
      <c r="E2466" t="s">
        <v>23</v>
      </c>
      <c r="F2466" t="s">
        <v>17</v>
      </c>
      <c r="G2466">
        <v>2.5</v>
      </c>
      <c r="H2466" t="s">
        <v>18</v>
      </c>
      <c r="I2466" t="s">
        <v>19</v>
      </c>
      <c r="J2466">
        <v>232000</v>
      </c>
      <c r="K2466" t="s">
        <v>54</v>
      </c>
      <c r="L2466">
        <v>38000</v>
      </c>
      <c r="M2466" t="b">
        <v>0</v>
      </c>
    </row>
    <row r="2467" spans="1:13" x14ac:dyDescent="0.35">
      <c r="A2467" t="s">
        <v>76</v>
      </c>
      <c r="B2467" t="s">
        <v>240</v>
      </c>
      <c r="C2467">
        <v>2004</v>
      </c>
      <c r="D2467" t="s">
        <v>15</v>
      </c>
      <c r="E2467" t="s">
        <v>78</v>
      </c>
      <c r="F2467" t="s">
        <v>26</v>
      </c>
      <c r="G2467">
        <v>5.6</v>
      </c>
      <c r="H2467" t="s">
        <v>18</v>
      </c>
      <c r="I2467" t="s">
        <v>19</v>
      </c>
      <c r="J2467">
        <v>330000</v>
      </c>
      <c r="K2467" t="s">
        <v>111</v>
      </c>
      <c r="L2467">
        <v>0</v>
      </c>
      <c r="M2467" t="b">
        <v>1</v>
      </c>
    </row>
    <row r="2468" spans="1:13" x14ac:dyDescent="0.35">
      <c r="A2468" t="s">
        <v>34</v>
      </c>
      <c r="B2468" t="s">
        <v>41</v>
      </c>
      <c r="C2468">
        <v>2014</v>
      </c>
      <c r="D2468" t="s">
        <v>15</v>
      </c>
      <c r="E2468" t="s">
        <v>23</v>
      </c>
      <c r="F2468" t="s">
        <v>26</v>
      </c>
      <c r="G2468">
        <v>1.4</v>
      </c>
      <c r="H2468" t="s">
        <v>18</v>
      </c>
      <c r="I2468" t="s">
        <v>68</v>
      </c>
      <c r="J2468">
        <v>128400</v>
      </c>
      <c r="K2468" t="s">
        <v>45</v>
      </c>
      <c r="L2468">
        <v>0</v>
      </c>
      <c r="M2468" t="b">
        <v>1</v>
      </c>
    </row>
    <row r="2469" spans="1:13" x14ac:dyDescent="0.35">
      <c r="A2469" t="s">
        <v>39</v>
      </c>
      <c r="B2469" t="s">
        <v>71</v>
      </c>
      <c r="C2469">
        <v>2013</v>
      </c>
      <c r="D2469" t="s">
        <v>44</v>
      </c>
      <c r="E2469" t="s">
        <v>25</v>
      </c>
      <c r="F2469" t="s">
        <v>26</v>
      </c>
      <c r="G2469">
        <v>2.5</v>
      </c>
      <c r="H2469" t="s">
        <v>18</v>
      </c>
      <c r="I2469" t="s">
        <v>19</v>
      </c>
      <c r="J2469">
        <v>168000</v>
      </c>
      <c r="K2469" t="s">
        <v>64</v>
      </c>
      <c r="L2469">
        <v>22000</v>
      </c>
      <c r="M2469" t="b">
        <v>0</v>
      </c>
    </row>
    <row r="2470" spans="1:13" x14ac:dyDescent="0.35">
      <c r="A2470" t="s">
        <v>27</v>
      </c>
      <c r="B2470" t="s">
        <v>28</v>
      </c>
      <c r="C2470">
        <v>2011</v>
      </c>
      <c r="D2470" t="s">
        <v>15</v>
      </c>
      <c r="E2470" t="s">
        <v>23</v>
      </c>
      <c r="F2470" t="s">
        <v>26</v>
      </c>
      <c r="G2470">
        <v>2</v>
      </c>
      <c r="H2470" t="s">
        <v>18</v>
      </c>
      <c r="I2470" t="s">
        <v>68</v>
      </c>
      <c r="J2470">
        <v>337000</v>
      </c>
      <c r="K2470" t="s">
        <v>42</v>
      </c>
      <c r="L2470">
        <v>10000</v>
      </c>
      <c r="M2470" t="b">
        <v>0</v>
      </c>
    </row>
    <row r="2471" spans="1:13" x14ac:dyDescent="0.35">
      <c r="A2471" t="s">
        <v>34</v>
      </c>
      <c r="B2471" t="s">
        <v>123</v>
      </c>
      <c r="C2471">
        <v>2005</v>
      </c>
      <c r="D2471" t="s">
        <v>15</v>
      </c>
      <c r="E2471" t="s">
        <v>23</v>
      </c>
      <c r="F2471" t="s">
        <v>26</v>
      </c>
      <c r="G2471">
        <v>2.8</v>
      </c>
      <c r="H2471" t="s">
        <v>56</v>
      </c>
      <c r="I2471" t="s">
        <v>68</v>
      </c>
      <c r="J2471">
        <v>533000</v>
      </c>
      <c r="K2471" t="s">
        <v>20</v>
      </c>
      <c r="L2471">
        <v>25000</v>
      </c>
      <c r="M2471" t="b">
        <v>0</v>
      </c>
    </row>
    <row r="2472" spans="1:13" x14ac:dyDescent="0.35">
      <c r="A2472" t="s">
        <v>36</v>
      </c>
      <c r="B2472" t="s">
        <v>146</v>
      </c>
      <c r="C2472">
        <v>1992</v>
      </c>
      <c r="D2472" t="s">
        <v>15</v>
      </c>
      <c r="E2472" t="s">
        <v>23</v>
      </c>
      <c r="F2472" t="s">
        <v>26</v>
      </c>
      <c r="G2472">
        <v>3.5</v>
      </c>
      <c r="H2472" t="s">
        <v>18</v>
      </c>
      <c r="I2472" t="s">
        <v>19</v>
      </c>
      <c r="J2472">
        <v>445000</v>
      </c>
      <c r="K2472" t="s">
        <v>20</v>
      </c>
      <c r="L2472">
        <v>8000</v>
      </c>
      <c r="M2472" t="b">
        <v>0</v>
      </c>
    </row>
    <row r="2473" spans="1:13" x14ac:dyDescent="0.35">
      <c r="A2473" t="s">
        <v>27</v>
      </c>
      <c r="B2473" t="s">
        <v>84</v>
      </c>
      <c r="C2473">
        <v>2016</v>
      </c>
      <c r="D2473" t="s">
        <v>15</v>
      </c>
      <c r="E2473" t="s">
        <v>29</v>
      </c>
      <c r="F2473" t="s">
        <v>26</v>
      </c>
      <c r="G2473">
        <v>2</v>
      </c>
      <c r="H2473" t="s">
        <v>18</v>
      </c>
      <c r="I2473" t="s">
        <v>19</v>
      </c>
      <c r="J2473">
        <v>72000</v>
      </c>
      <c r="K2473" t="s">
        <v>20</v>
      </c>
      <c r="L2473">
        <v>54000</v>
      </c>
      <c r="M2473" t="b">
        <v>0</v>
      </c>
    </row>
    <row r="2474" spans="1:13" x14ac:dyDescent="0.35">
      <c r="A2474" t="s">
        <v>34</v>
      </c>
      <c r="B2474" t="s">
        <v>51</v>
      </c>
      <c r="C2474">
        <v>2009</v>
      </c>
      <c r="D2474" t="s">
        <v>15</v>
      </c>
      <c r="E2474" t="s">
        <v>102</v>
      </c>
      <c r="F2474" t="s">
        <v>26</v>
      </c>
      <c r="G2474">
        <v>1.6</v>
      </c>
      <c r="H2474" t="s">
        <v>18</v>
      </c>
      <c r="I2474" t="s">
        <v>19</v>
      </c>
      <c r="J2474">
        <v>480000</v>
      </c>
      <c r="K2474" t="s">
        <v>20</v>
      </c>
      <c r="L2474">
        <v>15000</v>
      </c>
      <c r="M2474" t="b">
        <v>0</v>
      </c>
    </row>
    <row r="2475" spans="1:13" x14ac:dyDescent="0.35">
      <c r="A2475" t="s">
        <v>27</v>
      </c>
      <c r="B2475" t="s">
        <v>93</v>
      </c>
      <c r="C2475">
        <v>2020</v>
      </c>
      <c r="D2475" t="s">
        <v>47</v>
      </c>
      <c r="E2475" t="s">
        <v>75</v>
      </c>
      <c r="F2475" t="s">
        <v>30</v>
      </c>
      <c r="G2475">
        <v>3</v>
      </c>
      <c r="H2475" t="s">
        <v>18</v>
      </c>
      <c r="I2475" t="s">
        <v>19</v>
      </c>
      <c r="J2475">
        <v>51000</v>
      </c>
      <c r="K2475" t="s">
        <v>20</v>
      </c>
      <c r="L2475">
        <v>0</v>
      </c>
      <c r="M2475" t="b">
        <v>1</v>
      </c>
    </row>
    <row r="2476" spans="1:13" x14ac:dyDescent="0.35">
      <c r="A2476" t="s">
        <v>27</v>
      </c>
      <c r="B2476" t="s">
        <v>91</v>
      </c>
      <c r="C2476">
        <v>2014</v>
      </c>
      <c r="D2476" t="s">
        <v>15</v>
      </c>
      <c r="E2476" t="s">
        <v>16</v>
      </c>
      <c r="F2476" t="s">
        <v>30</v>
      </c>
      <c r="G2476">
        <v>3</v>
      </c>
      <c r="H2476" t="s">
        <v>18</v>
      </c>
      <c r="I2476" t="s">
        <v>19</v>
      </c>
      <c r="J2476">
        <v>11111</v>
      </c>
      <c r="K2476" t="s">
        <v>20</v>
      </c>
      <c r="L2476">
        <v>49000</v>
      </c>
      <c r="M2476" t="b">
        <v>0</v>
      </c>
    </row>
    <row r="2477" spans="1:13" x14ac:dyDescent="0.35">
      <c r="A2477" t="s">
        <v>36</v>
      </c>
      <c r="B2477" t="s">
        <v>37</v>
      </c>
      <c r="C2477">
        <v>2016</v>
      </c>
      <c r="D2477" t="s">
        <v>44</v>
      </c>
      <c r="E2477" t="s">
        <v>23</v>
      </c>
      <c r="F2477" t="s">
        <v>30</v>
      </c>
      <c r="G2477">
        <v>5.3</v>
      </c>
      <c r="H2477" t="s">
        <v>18</v>
      </c>
      <c r="I2477" t="s">
        <v>19</v>
      </c>
      <c r="J2477">
        <v>103</v>
      </c>
      <c r="K2477" t="s">
        <v>20</v>
      </c>
      <c r="L2477">
        <v>0</v>
      </c>
      <c r="M2477" t="b">
        <v>1</v>
      </c>
    </row>
    <row r="2478" spans="1:13" x14ac:dyDescent="0.35">
      <c r="A2478" t="s">
        <v>76</v>
      </c>
      <c r="B2478" t="s">
        <v>77</v>
      </c>
      <c r="C2478">
        <v>2016</v>
      </c>
      <c r="D2478" t="s">
        <v>15</v>
      </c>
      <c r="E2478" t="s">
        <v>16</v>
      </c>
      <c r="F2478" t="s">
        <v>30</v>
      </c>
      <c r="G2478">
        <v>3.5</v>
      </c>
      <c r="H2478" t="s">
        <v>18</v>
      </c>
      <c r="I2478" t="s">
        <v>19</v>
      </c>
      <c r="J2478">
        <v>89531</v>
      </c>
      <c r="K2478" t="s">
        <v>20</v>
      </c>
      <c r="L2478">
        <v>104500</v>
      </c>
      <c r="M2478" t="b">
        <v>0</v>
      </c>
    </row>
    <row r="2479" spans="1:13" x14ac:dyDescent="0.35">
      <c r="A2479" t="s">
        <v>39</v>
      </c>
      <c r="B2479" t="s">
        <v>131</v>
      </c>
      <c r="C2479">
        <v>2014</v>
      </c>
      <c r="D2479" t="s">
        <v>15</v>
      </c>
      <c r="E2479" t="s">
        <v>23</v>
      </c>
      <c r="F2479" t="s">
        <v>26</v>
      </c>
      <c r="G2479">
        <v>6</v>
      </c>
      <c r="H2479" t="s">
        <v>18</v>
      </c>
      <c r="I2479" t="s">
        <v>19</v>
      </c>
      <c r="J2479">
        <v>35481</v>
      </c>
      <c r="K2479" t="s">
        <v>20</v>
      </c>
      <c r="L2479">
        <v>106500</v>
      </c>
      <c r="M2479" t="b">
        <v>0</v>
      </c>
    </row>
    <row r="2480" spans="1:13" x14ac:dyDescent="0.35">
      <c r="A2480" t="s">
        <v>34</v>
      </c>
      <c r="B2480" t="s">
        <v>66</v>
      </c>
      <c r="C2480">
        <v>2017</v>
      </c>
      <c r="D2480" t="s">
        <v>15</v>
      </c>
      <c r="E2480" t="s">
        <v>29</v>
      </c>
      <c r="F2480" t="s">
        <v>17</v>
      </c>
      <c r="G2480">
        <v>3.5</v>
      </c>
      <c r="H2480" t="s">
        <v>18</v>
      </c>
      <c r="I2480" t="s">
        <v>19</v>
      </c>
      <c r="J2480">
        <v>104159</v>
      </c>
      <c r="K2480" t="s">
        <v>20</v>
      </c>
      <c r="L2480">
        <v>106500</v>
      </c>
      <c r="M2480" t="b">
        <v>0</v>
      </c>
    </row>
    <row r="2481" spans="1:13" x14ac:dyDescent="0.35">
      <c r="A2481" t="s">
        <v>39</v>
      </c>
      <c r="B2481" t="s">
        <v>46</v>
      </c>
      <c r="C2481">
        <v>2017</v>
      </c>
      <c r="D2481" t="s">
        <v>15</v>
      </c>
      <c r="E2481" t="s">
        <v>29</v>
      </c>
      <c r="F2481" t="s">
        <v>26</v>
      </c>
      <c r="G2481">
        <v>5.3</v>
      </c>
      <c r="H2481" t="s">
        <v>18</v>
      </c>
      <c r="I2481" t="s">
        <v>19</v>
      </c>
      <c r="J2481">
        <v>136517</v>
      </c>
      <c r="K2481" t="s">
        <v>42</v>
      </c>
      <c r="L2481">
        <v>107000</v>
      </c>
      <c r="M2481" t="b">
        <v>0</v>
      </c>
    </row>
    <row r="2482" spans="1:13" x14ac:dyDescent="0.35">
      <c r="A2482" t="s">
        <v>76</v>
      </c>
      <c r="B2482" t="s">
        <v>77</v>
      </c>
      <c r="C2482">
        <v>2014</v>
      </c>
      <c r="D2482" t="s">
        <v>15</v>
      </c>
      <c r="E2482" t="s">
        <v>33</v>
      </c>
      <c r="F2482" t="s">
        <v>26</v>
      </c>
      <c r="G2482">
        <v>5.4</v>
      </c>
      <c r="H2482" t="s">
        <v>18</v>
      </c>
      <c r="I2482" t="s">
        <v>19</v>
      </c>
      <c r="J2482">
        <v>75000</v>
      </c>
      <c r="K2482" t="s">
        <v>20</v>
      </c>
      <c r="L2482">
        <v>60000</v>
      </c>
      <c r="M2482" t="b">
        <v>0</v>
      </c>
    </row>
    <row r="2483" spans="1:13" x14ac:dyDescent="0.35">
      <c r="A2483" t="s">
        <v>34</v>
      </c>
      <c r="B2483" t="s">
        <v>35</v>
      </c>
      <c r="C2483">
        <v>2006</v>
      </c>
      <c r="D2483" t="s">
        <v>15</v>
      </c>
      <c r="E2483" t="s">
        <v>75</v>
      </c>
      <c r="F2483" t="s">
        <v>17</v>
      </c>
      <c r="G2483">
        <v>4.5</v>
      </c>
      <c r="H2483" t="s">
        <v>18</v>
      </c>
      <c r="I2483" t="s">
        <v>19</v>
      </c>
      <c r="J2483">
        <v>3040</v>
      </c>
      <c r="K2483" t="s">
        <v>45</v>
      </c>
      <c r="L2483">
        <v>0</v>
      </c>
      <c r="M2483" t="b">
        <v>1</v>
      </c>
    </row>
    <row r="2484" spans="1:13" x14ac:dyDescent="0.35">
      <c r="A2484" t="s">
        <v>34</v>
      </c>
      <c r="B2484" t="s">
        <v>123</v>
      </c>
      <c r="C2484">
        <v>2021</v>
      </c>
      <c r="D2484" t="s">
        <v>15</v>
      </c>
      <c r="E2484" t="s">
        <v>23</v>
      </c>
      <c r="F2484" t="s">
        <v>17</v>
      </c>
      <c r="G2484">
        <v>2.7</v>
      </c>
      <c r="H2484" t="s">
        <v>18</v>
      </c>
      <c r="I2484" t="s">
        <v>68</v>
      </c>
      <c r="J2484">
        <v>37000</v>
      </c>
      <c r="K2484" t="s">
        <v>20</v>
      </c>
      <c r="L2484">
        <v>1723</v>
      </c>
      <c r="M2484" t="b">
        <v>0</v>
      </c>
    </row>
    <row r="2485" spans="1:13" x14ac:dyDescent="0.35">
      <c r="A2485" t="s">
        <v>48</v>
      </c>
      <c r="B2485" t="s">
        <v>106</v>
      </c>
      <c r="C2485">
        <v>2016</v>
      </c>
      <c r="D2485" t="s">
        <v>15</v>
      </c>
      <c r="E2485" t="s">
        <v>23</v>
      </c>
      <c r="F2485" t="s">
        <v>26</v>
      </c>
      <c r="G2485">
        <v>3</v>
      </c>
      <c r="H2485" t="s">
        <v>18</v>
      </c>
      <c r="I2485" t="s">
        <v>19</v>
      </c>
      <c r="J2485">
        <v>60000</v>
      </c>
      <c r="K2485" t="s">
        <v>45</v>
      </c>
      <c r="L2485">
        <v>210000</v>
      </c>
      <c r="M2485" t="b">
        <v>0</v>
      </c>
    </row>
    <row r="2486" spans="1:13" x14ac:dyDescent="0.35">
      <c r="A2486" t="s">
        <v>76</v>
      </c>
      <c r="B2486" t="s">
        <v>325</v>
      </c>
      <c r="C2486">
        <v>2013</v>
      </c>
      <c r="D2486" t="s">
        <v>15</v>
      </c>
      <c r="E2486" t="s">
        <v>23</v>
      </c>
      <c r="F2486" t="s">
        <v>26</v>
      </c>
      <c r="G2486">
        <v>3.6</v>
      </c>
      <c r="H2486" t="s">
        <v>18</v>
      </c>
      <c r="I2486" t="s">
        <v>19</v>
      </c>
      <c r="J2486">
        <v>240000</v>
      </c>
      <c r="K2486" t="s">
        <v>20</v>
      </c>
      <c r="L2486">
        <v>35000</v>
      </c>
      <c r="M2486" t="b">
        <v>0</v>
      </c>
    </row>
    <row r="2487" spans="1:13" x14ac:dyDescent="0.35">
      <c r="A2487" t="s">
        <v>73</v>
      </c>
      <c r="B2487" t="s">
        <v>74</v>
      </c>
      <c r="C2487">
        <v>2015</v>
      </c>
      <c r="D2487" t="s">
        <v>15</v>
      </c>
      <c r="E2487" t="s">
        <v>23</v>
      </c>
      <c r="F2487" t="s">
        <v>17</v>
      </c>
      <c r="G2487">
        <v>2.5</v>
      </c>
      <c r="H2487" t="s">
        <v>18</v>
      </c>
      <c r="I2487" t="s">
        <v>19</v>
      </c>
      <c r="J2487">
        <v>314000</v>
      </c>
      <c r="K2487" t="s">
        <v>20</v>
      </c>
      <c r="L2487">
        <v>59000</v>
      </c>
      <c r="M2487" t="b">
        <v>0</v>
      </c>
    </row>
    <row r="2488" spans="1:13" x14ac:dyDescent="0.35">
      <c r="A2488" t="s">
        <v>34</v>
      </c>
      <c r="B2488" t="s">
        <v>43</v>
      </c>
      <c r="C2488">
        <v>2017</v>
      </c>
      <c r="D2488" t="s">
        <v>15</v>
      </c>
      <c r="E2488" t="s">
        <v>23</v>
      </c>
      <c r="F2488" t="s">
        <v>17</v>
      </c>
      <c r="G2488">
        <v>2.5</v>
      </c>
      <c r="H2488" t="s">
        <v>18</v>
      </c>
      <c r="I2488" t="s">
        <v>19</v>
      </c>
      <c r="J2488">
        <v>135000</v>
      </c>
      <c r="K2488" t="s">
        <v>45</v>
      </c>
      <c r="L2488">
        <v>73000</v>
      </c>
      <c r="M2488" t="b">
        <v>0</v>
      </c>
    </row>
    <row r="2489" spans="1:13" x14ac:dyDescent="0.35">
      <c r="A2489" t="s">
        <v>281</v>
      </c>
      <c r="B2489" t="s">
        <v>300</v>
      </c>
      <c r="C2489">
        <v>2018</v>
      </c>
      <c r="D2489" t="s">
        <v>15</v>
      </c>
      <c r="E2489" t="s">
        <v>75</v>
      </c>
      <c r="F2489" t="s">
        <v>26</v>
      </c>
      <c r="G2489">
        <v>2.5</v>
      </c>
      <c r="H2489" t="s">
        <v>18</v>
      </c>
      <c r="I2489" t="s">
        <v>19</v>
      </c>
      <c r="J2489">
        <v>17000</v>
      </c>
      <c r="K2489" t="s">
        <v>42</v>
      </c>
      <c r="L2489">
        <v>138000</v>
      </c>
      <c r="M2489" t="b">
        <v>0</v>
      </c>
    </row>
    <row r="2490" spans="1:13" x14ac:dyDescent="0.35">
      <c r="A2490" t="s">
        <v>34</v>
      </c>
      <c r="B2490" t="s">
        <v>66</v>
      </c>
      <c r="C2490">
        <v>2012</v>
      </c>
      <c r="D2490" t="s">
        <v>15</v>
      </c>
      <c r="E2490" t="s">
        <v>23</v>
      </c>
      <c r="F2490" t="s">
        <v>17</v>
      </c>
      <c r="G2490">
        <v>3</v>
      </c>
      <c r="H2490" t="s">
        <v>18</v>
      </c>
      <c r="I2490" t="s">
        <v>19</v>
      </c>
      <c r="J2490">
        <v>258000</v>
      </c>
      <c r="K2490" t="s">
        <v>54</v>
      </c>
      <c r="L2490">
        <v>0</v>
      </c>
      <c r="M2490" t="b">
        <v>1</v>
      </c>
    </row>
    <row r="2491" spans="1:13" x14ac:dyDescent="0.35">
      <c r="A2491" t="s">
        <v>27</v>
      </c>
      <c r="B2491" t="s">
        <v>84</v>
      </c>
      <c r="C2491">
        <v>2016</v>
      </c>
      <c r="D2491" t="s">
        <v>15</v>
      </c>
      <c r="E2491" t="s">
        <v>23</v>
      </c>
      <c r="F2491" t="s">
        <v>17</v>
      </c>
      <c r="G2491">
        <v>2.4</v>
      </c>
      <c r="H2491" t="s">
        <v>18</v>
      </c>
      <c r="I2491" t="s">
        <v>19</v>
      </c>
      <c r="J2491">
        <v>97000</v>
      </c>
      <c r="K2491" t="s">
        <v>54</v>
      </c>
      <c r="L2491">
        <v>63000</v>
      </c>
      <c r="M2491" t="b">
        <v>0</v>
      </c>
    </row>
    <row r="2492" spans="1:13" x14ac:dyDescent="0.35">
      <c r="A2492" t="s">
        <v>21</v>
      </c>
      <c r="B2492" t="s">
        <v>120</v>
      </c>
      <c r="C2492">
        <v>2015</v>
      </c>
      <c r="D2492" t="s">
        <v>15</v>
      </c>
      <c r="E2492" t="s">
        <v>23</v>
      </c>
      <c r="F2492" t="s">
        <v>26</v>
      </c>
      <c r="G2492">
        <v>2.4</v>
      </c>
      <c r="H2492" t="s">
        <v>18</v>
      </c>
      <c r="I2492" t="s">
        <v>68</v>
      </c>
      <c r="J2492">
        <v>77000</v>
      </c>
      <c r="K2492" t="s">
        <v>42</v>
      </c>
      <c r="L2492">
        <v>53000</v>
      </c>
      <c r="M2492" t="b">
        <v>0</v>
      </c>
    </row>
    <row r="2493" spans="1:13" x14ac:dyDescent="0.35">
      <c r="A2493" t="s">
        <v>34</v>
      </c>
      <c r="B2493" t="s">
        <v>35</v>
      </c>
      <c r="C2493">
        <v>2013</v>
      </c>
      <c r="D2493" t="s">
        <v>15</v>
      </c>
      <c r="E2493" t="s">
        <v>23</v>
      </c>
      <c r="F2493" t="s">
        <v>17</v>
      </c>
      <c r="G2493">
        <v>4.5999999999999996</v>
      </c>
      <c r="H2493" t="s">
        <v>18</v>
      </c>
      <c r="I2493" t="s">
        <v>19</v>
      </c>
      <c r="J2493">
        <v>276000</v>
      </c>
      <c r="K2493" t="s">
        <v>45</v>
      </c>
      <c r="L2493">
        <v>131000</v>
      </c>
      <c r="M2493" t="b">
        <v>0</v>
      </c>
    </row>
    <row r="2494" spans="1:13" x14ac:dyDescent="0.35">
      <c r="A2494" t="s">
        <v>27</v>
      </c>
      <c r="B2494" t="s">
        <v>88</v>
      </c>
      <c r="C2494">
        <v>2019</v>
      </c>
      <c r="D2494" t="s">
        <v>15</v>
      </c>
      <c r="E2494" t="s">
        <v>38</v>
      </c>
      <c r="F2494" t="s">
        <v>30</v>
      </c>
      <c r="G2494">
        <v>1.4</v>
      </c>
      <c r="H2494" t="s">
        <v>18</v>
      </c>
      <c r="I2494" t="s">
        <v>19</v>
      </c>
      <c r="J2494">
        <v>25000</v>
      </c>
      <c r="K2494" t="s">
        <v>54</v>
      </c>
      <c r="L2494">
        <v>39000</v>
      </c>
      <c r="M2494" t="b">
        <v>0</v>
      </c>
    </row>
    <row r="2495" spans="1:13" x14ac:dyDescent="0.35">
      <c r="A2495" t="s">
        <v>103</v>
      </c>
      <c r="B2495" t="s">
        <v>206</v>
      </c>
      <c r="C2495">
        <v>1999</v>
      </c>
      <c r="D2495" t="s">
        <v>15</v>
      </c>
      <c r="E2495" t="s">
        <v>16</v>
      </c>
      <c r="F2495" t="s">
        <v>17</v>
      </c>
      <c r="G2495">
        <v>6</v>
      </c>
      <c r="H2495" t="s">
        <v>18</v>
      </c>
      <c r="I2495" t="s">
        <v>68</v>
      </c>
      <c r="J2495">
        <v>366798</v>
      </c>
      <c r="K2495" t="s">
        <v>42</v>
      </c>
      <c r="L2495">
        <v>0</v>
      </c>
      <c r="M2495" t="b">
        <v>1</v>
      </c>
    </row>
    <row r="2496" spans="1:13" x14ac:dyDescent="0.35">
      <c r="A2496" t="s">
        <v>36</v>
      </c>
      <c r="B2496" t="s">
        <v>37</v>
      </c>
      <c r="C2496">
        <v>2003</v>
      </c>
      <c r="D2496" t="s">
        <v>15</v>
      </c>
      <c r="E2496" t="s">
        <v>25</v>
      </c>
      <c r="F2496" t="s">
        <v>17</v>
      </c>
      <c r="G2496">
        <v>5.3</v>
      </c>
      <c r="H2496" t="s">
        <v>18</v>
      </c>
      <c r="I2496" t="s">
        <v>19</v>
      </c>
      <c r="J2496">
        <v>222000</v>
      </c>
      <c r="K2496" t="s">
        <v>20</v>
      </c>
      <c r="L2496">
        <v>27000</v>
      </c>
      <c r="M2496" t="b">
        <v>0</v>
      </c>
    </row>
    <row r="2497" spans="1:13" x14ac:dyDescent="0.35">
      <c r="A2497" t="s">
        <v>34</v>
      </c>
      <c r="B2497" t="s">
        <v>55</v>
      </c>
      <c r="C2497">
        <v>2018</v>
      </c>
      <c r="D2497" t="s">
        <v>15</v>
      </c>
      <c r="E2497" t="s">
        <v>23</v>
      </c>
      <c r="F2497" t="s">
        <v>30</v>
      </c>
      <c r="G2497">
        <v>4</v>
      </c>
      <c r="H2497" t="s">
        <v>18</v>
      </c>
      <c r="I2497" t="s">
        <v>19</v>
      </c>
      <c r="J2497">
        <v>74000</v>
      </c>
      <c r="K2497" t="s">
        <v>211</v>
      </c>
      <c r="L2497">
        <v>150000</v>
      </c>
      <c r="M2497" t="b">
        <v>0</v>
      </c>
    </row>
    <row r="2498" spans="1:13" x14ac:dyDescent="0.35">
      <c r="A2498" t="s">
        <v>27</v>
      </c>
      <c r="B2498" t="s">
        <v>89</v>
      </c>
      <c r="C2498">
        <v>2013</v>
      </c>
      <c r="D2498" t="s">
        <v>15</v>
      </c>
      <c r="E2498" t="s">
        <v>23</v>
      </c>
      <c r="F2498" t="s">
        <v>17</v>
      </c>
      <c r="G2498">
        <v>3.1</v>
      </c>
      <c r="H2498" t="s">
        <v>18</v>
      </c>
      <c r="I2498" t="s">
        <v>19</v>
      </c>
      <c r="J2498">
        <v>310000</v>
      </c>
      <c r="K2498" t="s">
        <v>64</v>
      </c>
      <c r="L2498">
        <v>0</v>
      </c>
      <c r="M2498" t="b">
        <v>1</v>
      </c>
    </row>
    <row r="2499" spans="1:13" x14ac:dyDescent="0.35">
      <c r="A2499" t="s">
        <v>39</v>
      </c>
      <c r="B2499" t="s">
        <v>205</v>
      </c>
      <c r="C2499">
        <v>2014</v>
      </c>
      <c r="D2499" t="s">
        <v>15</v>
      </c>
      <c r="E2499" t="s">
        <v>94</v>
      </c>
      <c r="F2499" t="s">
        <v>30</v>
      </c>
      <c r="G2499">
        <v>4.3</v>
      </c>
      <c r="H2499" t="s">
        <v>18</v>
      </c>
      <c r="I2499" t="s">
        <v>19</v>
      </c>
      <c r="J2499">
        <v>52000</v>
      </c>
      <c r="K2499" t="s">
        <v>111</v>
      </c>
      <c r="L2499">
        <v>0</v>
      </c>
      <c r="M2499" t="b">
        <v>1</v>
      </c>
    </row>
    <row r="2500" spans="1:13" x14ac:dyDescent="0.35">
      <c r="A2500" t="s">
        <v>180</v>
      </c>
      <c r="B2500" t="s">
        <v>361</v>
      </c>
      <c r="C2500">
        <v>2015</v>
      </c>
      <c r="D2500" t="s">
        <v>15</v>
      </c>
      <c r="E2500" t="s">
        <v>234</v>
      </c>
      <c r="F2500" t="s">
        <v>17</v>
      </c>
      <c r="G2500">
        <v>3</v>
      </c>
      <c r="H2500" t="s">
        <v>18</v>
      </c>
      <c r="I2500" t="s">
        <v>19</v>
      </c>
      <c r="J2500">
        <v>120000</v>
      </c>
      <c r="K2500" t="s">
        <v>45</v>
      </c>
      <c r="L2500">
        <v>155000</v>
      </c>
      <c r="M2500" t="b">
        <v>0</v>
      </c>
    </row>
    <row r="2501" spans="1:13" x14ac:dyDescent="0.35">
      <c r="A2501" t="s">
        <v>62</v>
      </c>
      <c r="B2501" t="s">
        <v>63</v>
      </c>
      <c r="C2501">
        <v>2020</v>
      </c>
      <c r="D2501" t="s">
        <v>44</v>
      </c>
      <c r="E2501" t="s">
        <v>23</v>
      </c>
      <c r="F2501" t="s">
        <v>17</v>
      </c>
      <c r="G2501">
        <v>5</v>
      </c>
      <c r="H2501" t="s">
        <v>18</v>
      </c>
      <c r="I2501" t="s">
        <v>19</v>
      </c>
      <c r="J2501">
        <v>65000</v>
      </c>
      <c r="K2501" t="s">
        <v>20</v>
      </c>
      <c r="L2501">
        <v>435000</v>
      </c>
      <c r="M2501" t="b">
        <v>0</v>
      </c>
    </row>
    <row r="2502" spans="1:13" x14ac:dyDescent="0.35">
      <c r="A2502" t="s">
        <v>34</v>
      </c>
      <c r="B2502" t="s">
        <v>72</v>
      </c>
      <c r="C2502">
        <v>2015</v>
      </c>
      <c r="D2502" t="s">
        <v>15</v>
      </c>
      <c r="E2502" t="s">
        <v>23</v>
      </c>
      <c r="F2502" t="s">
        <v>26</v>
      </c>
      <c r="G2502">
        <v>2</v>
      </c>
      <c r="H2502" t="s">
        <v>18</v>
      </c>
      <c r="I2502" t="s">
        <v>19</v>
      </c>
      <c r="J2502">
        <v>129000</v>
      </c>
      <c r="K2502" t="s">
        <v>45</v>
      </c>
      <c r="L2502">
        <v>55000</v>
      </c>
      <c r="M2502" t="b">
        <v>0</v>
      </c>
    </row>
    <row r="2503" spans="1:13" x14ac:dyDescent="0.35">
      <c r="A2503" t="s">
        <v>34</v>
      </c>
      <c r="B2503" t="s">
        <v>145</v>
      </c>
      <c r="C2503">
        <v>2017</v>
      </c>
      <c r="D2503" t="s">
        <v>15</v>
      </c>
      <c r="E2503" t="s">
        <v>23</v>
      </c>
      <c r="F2503" t="s">
        <v>26</v>
      </c>
      <c r="G2503">
        <v>2.7</v>
      </c>
      <c r="H2503" t="s">
        <v>18</v>
      </c>
      <c r="I2503" t="s">
        <v>19</v>
      </c>
      <c r="J2503">
        <v>135000</v>
      </c>
      <c r="K2503" t="s">
        <v>42</v>
      </c>
      <c r="L2503">
        <v>58000</v>
      </c>
      <c r="M2503" t="b">
        <v>0</v>
      </c>
    </row>
    <row r="2504" spans="1:13" x14ac:dyDescent="0.35">
      <c r="A2504" t="s">
        <v>60</v>
      </c>
      <c r="B2504" t="s">
        <v>80</v>
      </c>
      <c r="C2504">
        <v>2017</v>
      </c>
      <c r="D2504" t="s">
        <v>44</v>
      </c>
      <c r="E2504" t="s">
        <v>23</v>
      </c>
      <c r="F2504" t="s">
        <v>17</v>
      </c>
      <c r="G2504">
        <v>3.5</v>
      </c>
      <c r="H2504" t="s">
        <v>18</v>
      </c>
      <c r="I2504" t="s">
        <v>19</v>
      </c>
      <c r="J2504">
        <v>128000</v>
      </c>
      <c r="K2504" t="s">
        <v>54</v>
      </c>
      <c r="L2504">
        <v>0</v>
      </c>
      <c r="M2504" t="b">
        <v>1</v>
      </c>
    </row>
    <row r="2505" spans="1:13" x14ac:dyDescent="0.35">
      <c r="A2505" t="s">
        <v>174</v>
      </c>
      <c r="B2505" t="s">
        <v>175</v>
      </c>
      <c r="C2505">
        <v>2015</v>
      </c>
      <c r="D2505" t="s">
        <v>15</v>
      </c>
      <c r="E2505" t="s">
        <v>29</v>
      </c>
      <c r="F2505" t="s">
        <v>17</v>
      </c>
      <c r="G2505">
        <v>3</v>
      </c>
      <c r="H2505" t="s">
        <v>18</v>
      </c>
      <c r="I2505" t="s">
        <v>19</v>
      </c>
      <c r="J2505">
        <v>110000</v>
      </c>
      <c r="K2505" t="s">
        <v>42</v>
      </c>
      <c r="L2505">
        <v>107000</v>
      </c>
      <c r="M2505" t="b">
        <v>0</v>
      </c>
    </row>
    <row r="2506" spans="1:13" x14ac:dyDescent="0.35">
      <c r="A2506" t="s">
        <v>76</v>
      </c>
      <c r="B2506" t="s">
        <v>112</v>
      </c>
      <c r="C2506">
        <v>2019</v>
      </c>
      <c r="D2506" t="s">
        <v>47</v>
      </c>
      <c r="E2506" t="s">
        <v>29</v>
      </c>
      <c r="F2506" t="s">
        <v>17</v>
      </c>
      <c r="G2506">
        <v>3.5</v>
      </c>
      <c r="H2506" t="s">
        <v>18</v>
      </c>
      <c r="I2506" t="s">
        <v>19</v>
      </c>
      <c r="J2506">
        <v>32714</v>
      </c>
      <c r="K2506" t="s">
        <v>20</v>
      </c>
      <c r="L2506">
        <v>109000</v>
      </c>
      <c r="M2506" t="b">
        <v>0</v>
      </c>
    </row>
    <row r="2507" spans="1:13" x14ac:dyDescent="0.35">
      <c r="A2507" t="s">
        <v>34</v>
      </c>
      <c r="B2507" t="s">
        <v>127</v>
      </c>
      <c r="C2507">
        <v>2018</v>
      </c>
      <c r="D2507" t="s">
        <v>15</v>
      </c>
      <c r="E2507" t="s">
        <v>23</v>
      </c>
      <c r="F2507" t="s">
        <v>26</v>
      </c>
      <c r="G2507">
        <v>4</v>
      </c>
      <c r="H2507" t="s">
        <v>18</v>
      </c>
      <c r="I2507" t="s">
        <v>68</v>
      </c>
      <c r="J2507">
        <v>86852</v>
      </c>
      <c r="K2507" t="s">
        <v>20</v>
      </c>
      <c r="L2507">
        <v>109000</v>
      </c>
      <c r="M2507" t="b">
        <v>0</v>
      </c>
    </row>
    <row r="2508" spans="1:13" x14ac:dyDescent="0.35">
      <c r="A2508" t="s">
        <v>82</v>
      </c>
      <c r="B2508" t="s">
        <v>83</v>
      </c>
      <c r="C2508">
        <v>2021</v>
      </c>
      <c r="D2508" t="s">
        <v>15</v>
      </c>
      <c r="E2508" t="s">
        <v>16</v>
      </c>
      <c r="F2508" t="s">
        <v>30</v>
      </c>
      <c r="G2508">
        <v>3.5</v>
      </c>
      <c r="H2508" t="s">
        <v>18</v>
      </c>
      <c r="I2508" t="s">
        <v>19</v>
      </c>
      <c r="J2508">
        <v>32031</v>
      </c>
      <c r="K2508" t="s">
        <v>20</v>
      </c>
      <c r="L2508">
        <v>111500</v>
      </c>
      <c r="M2508" t="b">
        <v>0</v>
      </c>
    </row>
    <row r="2509" spans="1:13" x14ac:dyDescent="0.35">
      <c r="A2509" t="s">
        <v>180</v>
      </c>
      <c r="B2509" t="s">
        <v>333</v>
      </c>
      <c r="C2509">
        <v>2016</v>
      </c>
      <c r="D2509" t="s">
        <v>15</v>
      </c>
      <c r="E2509" t="s">
        <v>102</v>
      </c>
      <c r="F2509" t="s">
        <v>17</v>
      </c>
      <c r="G2509">
        <v>3</v>
      </c>
      <c r="H2509" t="s">
        <v>18</v>
      </c>
      <c r="I2509" t="s">
        <v>19</v>
      </c>
      <c r="J2509">
        <v>86000</v>
      </c>
      <c r="K2509" t="s">
        <v>45</v>
      </c>
      <c r="L2509">
        <v>158000</v>
      </c>
      <c r="M2509" t="b">
        <v>0</v>
      </c>
    </row>
    <row r="2510" spans="1:13" x14ac:dyDescent="0.35">
      <c r="A2510" t="s">
        <v>27</v>
      </c>
      <c r="B2510" t="s">
        <v>89</v>
      </c>
      <c r="C2510">
        <v>2018</v>
      </c>
      <c r="D2510" t="s">
        <v>15</v>
      </c>
      <c r="E2510" t="s">
        <v>94</v>
      </c>
      <c r="F2510" t="s">
        <v>17</v>
      </c>
      <c r="G2510">
        <v>2.4</v>
      </c>
      <c r="H2510" t="s">
        <v>18</v>
      </c>
      <c r="I2510" t="s">
        <v>19</v>
      </c>
      <c r="J2510">
        <v>97000</v>
      </c>
      <c r="K2510" t="s">
        <v>54</v>
      </c>
      <c r="L2510">
        <v>65000</v>
      </c>
      <c r="M2510" t="b">
        <v>0</v>
      </c>
    </row>
    <row r="2511" spans="1:13" x14ac:dyDescent="0.35">
      <c r="A2511" t="s">
        <v>36</v>
      </c>
      <c r="B2511" t="s">
        <v>37</v>
      </c>
      <c r="C2511">
        <v>2015</v>
      </c>
      <c r="D2511" t="s">
        <v>15</v>
      </c>
      <c r="E2511" t="s">
        <v>23</v>
      </c>
      <c r="F2511" t="s">
        <v>17</v>
      </c>
      <c r="G2511">
        <v>4.8</v>
      </c>
      <c r="H2511" t="s">
        <v>18</v>
      </c>
      <c r="I2511" t="s">
        <v>19</v>
      </c>
      <c r="J2511">
        <v>320000</v>
      </c>
      <c r="K2511" t="s">
        <v>111</v>
      </c>
      <c r="L2511">
        <v>120000</v>
      </c>
      <c r="M2511" t="b">
        <v>0</v>
      </c>
    </row>
    <row r="2512" spans="1:13" x14ac:dyDescent="0.35">
      <c r="A2512" t="s">
        <v>31</v>
      </c>
      <c r="B2512" t="s">
        <v>32</v>
      </c>
      <c r="C2512">
        <v>2005</v>
      </c>
      <c r="D2512" t="s">
        <v>44</v>
      </c>
      <c r="E2512" t="s">
        <v>23</v>
      </c>
      <c r="F2512" t="s">
        <v>17</v>
      </c>
      <c r="G2512">
        <v>2.4</v>
      </c>
      <c r="H2512" t="s">
        <v>18</v>
      </c>
      <c r="I2512" t="s">
        <v>19</v>
      </c>
      <c r="J2512">
        <v>300000</v>
      </c>
      <c r="K2512" t="s">
        <v>42</v>
      </c>
      <c r="L2512">
        <v>11000</v>
      </c>
      <c r="M2512" t="b">
        <v>0</v>
      </c>
    </row>
    <row r="2513" spans="1:13" x14ac:dyDescent="0.35">
      <c r="A2513" t="s">
        <v>39</v>
      </c>
      <c r="B2513" t="s">
        <v>115</v>
      </c>
      <c r="C2513">
        <v>1999</v>
      </c>
      <c r="D2513" t="s">
        <v>47</v>
      </c>
      <c r="E2513" t="s">
        <v>78</v>
      </c>
      <c r="F2513" t="s">
        <v>30</v>
      </c>
      <c r="G2513">
        <v>9</v>
      </c>
      <c r="H2513" t="s">
        <v>18</v>
      </c>
      <c r="I2513" t="s">
        <v>19</v>
      </c>
      <c r="J2513">
        <v>200000</v>
      </c>
      <c r="K2513" t="s">
        <v>20</v>
      </c>
      <c r="L2513">
        <v>0</v>
      </c>
      <c r="M2513" t="b">
        <v>1</v>
      </c>
    </row>
    <row r="2514" spans="1:13" x14ac:dyDescent="0.35">
      <c r="A2514" t="s">
        <v>27</v>
      </c>
      <c r="B2514" t="s">
        <v>160</v>
      </c>
      <c r="C2514">
        <v>2018</v>
      </c>
      <c r="D2514" t="s">
        <v>15</v>
      </c>
      <c r="E2514" t="s">
        <v>29</v>
      </c>
      <c r="F2514" t="s">
        <v>30</v>
      </c>
      <c r="G2514">
        <v>2.4</v>
      </c>
      <c r="H2514" t="s">
        <v>18</v>
      </c>
      <c r="I2514" t="s">
        <v>19</v>
      </c>
      <c r="J2514">
        <v>160</v>
      </c>
      <c r="K2514" t="s">
        <v>45</v>
      </c>
      <c r="L2514">
        <v>0</v>
      </c>
      <c r="M2514" t="b">
        <v>1</v>
      </c>
    </row>
    <row r="2515" spans="1:13" x14ac:dyDescent="0.35">
      <c r="A2515" t="s">
        <v>48</v>
      </c>
      <c r="B2515" t="s">
        <v>149</v>
      </c>
      <c r="C2515">
        <v>2019</v>
      </c>
      <c r="D2515" t="s">
        <v>47</v>
      </c>
      <c r="E2515" t="s">
        <v>23</v>
      </c>
      <c r="F2515" t="s">
        <v>17</v>
      </c>
      <c r="G2515">
        <v>2</v>
      </c>
      <c r="H2515" t="s">
        <v>18</v>
      </c>
      <c r="I2515" t="s">
        <v>19</v>
      </c>
      <c r="J2515">
        <v>15000</v>
      </c>
      <c r="K2515" t="s">
        <v>45</v>
      </c>
      <c r="L2515">
        <v>175000</v>
      </c>
      <c r="M2515" t="b">
        <v>0</v>
      </c>
    </row>
    <row r="2516" spans="1:13" x14ac:dyDescent="0.35">
      <c r="A2516" t="s">
        <v>103</v>
      </c>
      <c r="B2516" t="s">
        <v>324</v>
      </c>
      <c r="C2516">
        <v>2014</v>
      </c>
      <c r="D2516" t="s">
        <v>15</v>
      </c>
      <c r="E2516" t="s">
        <v>94</v>
      </c>
      <c r="F2516" t="s">
        <v>17</v>
      </c>
      <c r="G2516">
        <v>2.4</v>
      </c>
      <c r="H2516" t="s">
        <v>18</v>
      </c>
      <c r="I2516" t="s">
        <v>19</v>
      </c>
      <c r="J2516">
        <v>217000</v>
      </c>
      <c r="K2516" t="s">
        <v>42</v>
      </c>
      <c r="L2516">
        <v>25000</v>
      </c>
      <c r="M2516" t="b">
        <v>0</v>
      </c>
    </row>
    <row r="2517" spans="1:13" x14ac:dyDescent="0.35">
      <c r="A2517" t="s">
        <v>34</v>
      </c>
      <c r="B2517" t="s">
        <v>161</v>
      </c>
      <c r="C2517">
        <v>2016</v>
      </c>
      <c r="D2517" t="s">
        <v>15</v>
      </c>
      <c r="E2517" t="s">
        <v>23</v>
      </c>
      <c r="F2517" t="s">
        <v>30</v>
      </c>
      <c r="G2517">
        <v>5.7</v>
      </c>
      <c r="H2517" t="s">
        <v>18</v>
      </c>
      <c r="I2517" t="s">
        <v>19</v>
      </c>
      <c r="J2517">
        <v>390</v>
      </c>
      <c r="K2517" t="s">
        <v>54</v>
      </c>
      <c r="L2517">
        <v>90000</v>
      </c>
      <c r="M2517" t="b">
        <v>0</v>
      </c>
    </row>
    <row r="2518" spans="1:13" x14ac:dyDescent="0.35">
      <c r="A2518" t="s">
        <v>21</v>
      </c>
      <c r="B2518" t="s">
        <v>22</v>
      </c>
      <c r="C2518">
        <v>2014</v>
      </c>
      <c r="D2518" t="s">
        <v>15</v>
      </c>
      <c r="E2518" t="s">
        <v>78</v>
      </c>
      <c r="F2518" t="s">
        <v>17</v>
      </c>
      <c r="G2518">
        <v>4</v>
      </c>
      <c r="H2518" t="s">
        <v>18</v>
      </c>
      <c r="I2518" t="s">
        <v>19</v>
      </c>
      <c r="J2518">
        <v>158000</v>
      </c>
      <c r="K2518" t="s">
        <v>20</v>
      </c>
      <c r="L2518">
        <v>110000</v>
      </c>
      <c r="M2518" t="b">
        <v>0</v>
      </c>
    </row>
    <row r="2519" spans="1:13" x14ac:dyDescent="0.35">
      <c r="A2519" t="s">
        <v>48</v>
      </c>
      <c r="B2519" t="s">
        <v>258</v>
      </c>
      <c r="C2519">
        <v>2020</v>
      </c>
      <c r="D2519" t="s">
        <v>47</v>
      </c>
      <c r="E2519" t="s">
        <v>23</v>
      </c>
      <c r="F2519" t="s">
        <v>17</v>
      </c>
      <c r="G2519">
        <v>1.3</v>
      </c>
      <c r="H2519" t="s">
        <v>18</v>
      </c>
      <c r="I2519" t="s">
        <v>19</v>
      </c>
      <c r="J2519">
        <v>4700</v>
      </c>
      <c r="K2519" t="s">
        <v>45</v>
      </c>
      <c r="L2519">
        <v>165000</v>
      </c>
      <c r="M2519" t="b">
        <v>0</v>
      </c>
    </row>
    <row r="2520" spans="1:13" x14ac:dyDescent="0.35">
      <c r="A2520" t="s">
        <v>48</v>
      </c>
      <c r="B2520" t="s">
        <v>106</v>
      </c>
      <c r="C2520">
        <v>2017</v>
      </c>
      <c r="D2520" t="s">
        <v>47</v>
      </c>
      <c r="E2520" t="s">
        <v>33</v>
      </c>
      <c r="F2520" t="s">
        <v>17</v>
      </c>
      <c r="G2520">
        <v>3</v>
      </c>
      <c r="H2520" t="s">
        <v>18</v>
      </c>
      <c r="I2520" t="s">
        <v>19</v>
      </c>
      <c r="J2520">
        <v>53000</v>
      </c>
      <c r="K2520" t="s">
        <v>20</v>
      </c>
      <c r="L2520">
        <v>260000</v>
      </c>
      <c r="M2520" t="b">
        <v>0</v>
      </c>
    </row>
    <row r="2521" spans="1:13" x14ac:dyDescent="0.35">
      <c r="A2521" t="s">
        <v>76</v>
      </c>
      <c r="B2521" t="s">
        <v>77</v>
      </c>
      <c r="C2521">
        <v>2013</v>
      </c>
      <c r="D2521" t="s">
        <v>15</v>
      </c>
      <c r="E2521" t="s">
        <v>23</v>
      </c>
      <c r="F2521" t="s">
        <v>17</v>
      </c>
      <c r="G2521">
        <v>5</v>
      </c>
      <c r="H2521" t="s">
        <v>18</v>
      </c>
      <c r="I2521" t="s">
        <v>19</v>
      </c>
      <c r="J2521">
        <v>195000</v>
      </c>
      <c r="K2521" t="s">
        <v>42</v>
      </c>
      <c r="L2521">
        <v>70000</v>
      </c>
      <c r="M2521" t="b">
        <v>0</v>
      </c>
    </row>
    <row r="2522" spans="1:13" x14ac:dyDescent="0.35">
      <c r="A2522" t="s">
        <v>76</v>
      </c>
      <c r="B2522" t="s">
        <v>325</v>
      </c>
      <c r="C2522">
        <v>2013</v>
      </c>
      <c r="D2522" t="s">
        <v>15</v>
      </c>
      <c r="E2522" t="s">
        <v>23</v>
      </c>
      <c r="F2522" t="s">
        <v>17</v>
      </c>
      <c r="G2522">
        <v>3.5</v>
      </c>
      <c r="H2522" t="s">
        <v>18</v>
      </c>
      <c r="I2522" t="s">
        <v>19</v>
      </c>
      <c r="J2522">
        <v>317125</v>
      </c>
      <c r="K2522" t="s">
        <v>64</v>
      </c>
      <c r="L2522">
        <v>32000</v>
      </c>
      <c r="M2522" t="b">
        <v>0</v>
      </c>
    </row>
    <row r="2523" spans="1:13" x14ac:dyDescent="0.35">
      <c r="A2523" t="s">
        <v>21</v>
      </c>
      <c r="B2523" t="s">
        <v>272</v>
      </c>
      <c r="C2523">
        <v>2016</v>
      </c>
      <c r="D2523" t="s">
        <v>44</v>
      </c>
      <c r="E2523" t="s">
        <v>23</v>
      </c>
      <c r="F2523" t="s">
        <v>17</v>
      </c>
      <c r="G2523">
        <v>4.8</v>
      </c>
      <c r="H2523" t="s">
        <v>18</v>
      </c>
      <c r="I2523" t="s">
        <v>19</v>
      </c>
      <c r="J2523">
        <v>73500</v>
      </c>
      <c r="K2523" t="s">
        <v>255</v>
      </c>
      <c r="L2523">
        <v>0</v>
      </c>
      <c r="M2523" t="b">
        <v>1</v>
      </c>
    </row>
    <row r="2524" spans="1:13" x14ac:dyDescent="0.35">
      <c r="A2524" t="s">
        <v>27</v>
      </c>
      <c r="B2524" t="s">
        <v>28</v>
      </c>
      <c r="C2524">
        <v>2018</v>
      </c>
      <c r="D2524" t="s">
        <v>44</v>
      </c>
      <c r="E2524" t="s">
        <v>23</v>
      </c>
      <c r="F2524" t="s">
        <v>30</v>
      </c>
      <c r="G2524">
        <v>2</v>
      </c>
      <c r="H2524" t="s">
        <v>18</v>
      </c>
      <c r="I2524" t="s">
        <v>19</v>
      </c>
      <c r="J2524">
        <v>83000</v>
      </c>
      <c r="K2524" t="s">
        <v>255</v>
      </c>
      <c r="L2524">
        <v>1324</v>
      </c>
      <c r="M2524" t="b">
        <v>0</v>
      </c>
    </row>
    <row r="2525" spans="1:13" x14ac:dyDescent="0.35">
      <c r="A2525" t="s">
        <v>62</v>
      </c>
      <c r="B2525" t="s">
        <v>63</v>
      </c>
      <c r="C2525">
        <v>2016</v>
      </c>
      <c r="D2525" t="s">
        <v>44</v>
      </c>
      <c r="E2525" t="s">
        <v>65</v>
      </c>
      <c r="F2525" t="s">
        <v>17</v>
      </c>
      <c r="G2525">
        <v>3.5</v>
      </c>
      <c r="H2525" t="s">
        <v>18</v>
      </c>
      <c r="I2525" t="s">
        <v>19</v>
      </c>
      <c r="J2525">
        <v>122000</v>
      </c>
      <c r="K2525" t="s">
        <v>42</v>
      </c>
      <c r="L2525">
        <v>176000</v>
      </c>
      <c r="M2525" t="b">
        <v>0</v>
      </c>
    </row>
    <row r="2526" spans="1:13" x14ac:dyDescent="0.35">
      <c r="A2526" t="s">
        <v>27</v>
      </c>
      <c r="B2526" t="s">
        <v>91</v>
      </c>
      <c r="C2526">
        <v>2017</v>
      </c>
      <c r="D2526" t="s">
        <v>15</v>
      </c>
      <c r="E2526" t="s">
        <v>75</v>
      </c>
      <c r="F2526" t="s">
        <v>30</v>
      </c>
      <c r="G2526">
        <v>3.3</v>
      </c>
      <c r="H2526" t="s">
        <v>18</v>
      </c>
      <c r="I2526" t="s">
        <v>19</v>
      </c>
      <c r="J2526">
        <v>147</v>
      </c>
      <c r="K2526" t="s">
        <v>64</v>
      </c>
      <c r="L2526">
        <v>65000</v>
      </c>
      <c r="M2526" t="b">
        <v>0</v>
      </c>
    </row>
    <row r="2527" spans="1:13" x14ac:dyDescent="0.35">
      <c r="A2527" t="s">
        <v>134</v>
      </c>
      <c r="B2527" t="s">
        <v>136</v>
      </c>
      <c r="C2527">
        <v>2015</v>
      </c>
      <c r="D2527" t="s">
        <v>15</v>
      </c>
      <c r="E2527" t="s">
        <v>23</v>
      </c>
      <c r="F2527" t="s">
        <v>30</v>
      </c>
      <c r="G2527">
        <v>1.6</v>
      </c>
      <c r="H2527" t="s">
        <v>18</v>
      </c>
      <c r="I2527" t="s">
        <v>19</v>
      </c>
      <c r="J2527">
        <v>93470</v>
      </c>
      <c r="K2527" t="s">
        <v>20</v>
      </c>
      <c r="L2527">
        <v>23000</v>
      </c>
      <c r="M2527" t="b">
        <v>0</v>
      </c>
    </row>
    <row r="2528" spans="1:13" x14ac:dyDescent="0.35">
      <c r="A2528" t="s">
        <v>141</v>
      </c>
      <c r="B2528" t="s">
        <v>362</v>
      </c>
      <c r="C2528">
        <v>2016</v>
      </c>
      <c r="D2528" t="s">
        <v>15</v>
      </c>
      <c r="E2528" t="s">
        <v>23</v>
      </c>
      <c r="F2528" t="s">
        <v>26</v>
      </c>
      <c r="G2528">
        <v>2.8</v>
      </c>
      <c r="H2528" t="s">
        <v>56</v>
      </c>
      <c r="I2528" t="s">
        <v>68</v>
      </c>
      <c r="J2528">
        <v>287000</v>
      </c>
      <c r="K2528" t="s">
        <v>20</v>
      </c>
      <c r="L2528">
        <v>59000</v>
      </c>
      <c r="M2528" t="b">
        <v>0</v>
      </c>
    </row>
    <row r="2529" spans="1:13" x14ac:dyDescent="0.35">
      <c r="A2529" t="s">
        <v>39</v>
      </c>
      <c r="B2529" t="s">
        <v>133</v>
      </c>
      <c r="C2529">
        <v>2017</v>
      </c>
      <c r="D2529" t="s">
        <v>47</v>
      </c>
      <c r="E2529" t="s">
        <v>25</v>
      </c>
      <c r="F2529" t="s">
        <v>17</v>
      </c>
      <c r="G2529">
        <v>3.6</v>
      </c>
      <c r="H2529" t="s">
        <v>18</v>
      </c>
      <c r="I2529" t="s">
        <v>19</v>
      </c>
      <c r="J2529">
        <v>99000</v>
      </c>
      <c r="K2529" t="s">
        <v>45</v>
      </c>
      <c r="L2529">
        <v>109000</v>
      </c>
      <c r="M2529" t="b">
        <v>0</v>
      </c>
    </row>
    <row r="2530" spans="1:13" x14ac:dyDescent="0.35">
      <c r="A2530" t="s">
        <v>34</v>
      </c>
      <c r="B2530" t="s">
        <v>35</v>
      </c>
      <c r="C2530">
        <v>2007</v>
      </c>
      <c r="D2530" t="s">
        <v>15</v>
      </c>
      <c r="E2530" t="s">
        <v>23</v>
      </c>
      <c r="F2530" t="s">
        <v>17</v>
      </c>
      <c r="G2530">
        <v>4.5</v>
      </c>
      <c r="H2530" t="s">
        <v>18</v>
      </c>
      <c r="I2530" t="s">
        <v>19</v>
      </c>
      <c r="J2530">
        <v>315000</v>
      </c>
      <c r="K2530" t="s">
        <v>45</v>
      </c>
      <c r="L2530">
        <v>63000</v>
      </c>
      <c r="M2530" t="b">
        <v>0</v>
      </c>
    </row>
    <row r="2531" spans="1:13" x14ac:dyDescent="0.35">
      <c r="A2531" t="s">
        <v>60</v>
      </c>
      <c r="B2531" t="s">
        <v>90</v>
      </c>
      <c r="C2531">
        <v>2017</v>
      </c>
      <c r="D2531" t="s">
        <v>15</v>
      </c>
      <c r="E2531" t="s">
        <v>33</v>
      </c>
      <c r="F2531" t="s">
        <v>17</v>
      </c>
      <c r="G2531">
        <v>5.7</v>
      </c>
      <c r="H2531" t="s">
        <v>18</v>
      </c>
      <c r="I2531" t="s">
        <v>19</v>
      </c>
      <c r="J2531">
        <v>161000</v>
      </c>
      <c r="K2531" t="s">
        <v>45</v>
      </c>
      <c r="L2531">
        <v>290000</v>
      </c>
      <c r="M2531" t="b">
        <v>0</v>
      </c>
    </row>
    <row r="2532" spans="1:13" x14ac:dyDescent="0.35">
      <c r="A2532" t="s">
        <v>21</v>
      </c>
      <c r="B2532" t="s">
        <v>24</v>
      </c>
      <c r="C2532">
        <v>2018</v>
      </c>
      <c r="D2532" t="s">
        <v>15</v>
      </c>
      <c r="E2532" t="s">
        <v>25</v>
      </c>
      <c r="F2532" t="s">
        <v>26</v>
      </c>
      <c r="G2532">
        <v>1.5</v>
      </c>
      <c r="H2532" t="s">
        <v>18</v>
      </c>
      <c r="I2532" t="s">
        <v>19</v>
      </c>
      <c r="J2532">
        <v>97000</v>
      </c>
      <c r="K2532" t="s">
        <v>45</v>
      </c>
      <c r="L2532">
        <v>28000</v>
      </c>
      <c r="M2532" t="b">
        <v>0</v>
      </c>
    </row>
    <row r="2533" spans="1:13" x14ac:dyDescent="0.35">
      <c r="A2533" t="s">
        <v>31</v>
      </c>
      <c r="B2533" t="s">
        <v>32</v>
      </c>
      <c r="C2533">
        <v>2017</v>
      </c>
      <c r="D2533" t="s">
        <v>44</v>
      </c>
      <c r="E2533" t="s">
        <v>23</v>
      </c>
      <c r="F2533" t="s">
        <v>17</v>
      </c>
      <c r="G2533">
        <v>3.5</v>
      </c>
      <c r="H2533" t="s">
        <v>18</v>
      </c>
      <c r="I2533" t="s">
        <v>19</v>
      </c>
      <c r="J2533">
        <v>46179</v>
      </c>
      <c r="K2533" t="s">
        <v>20</v>
      </c>
      <c r="L2533">
        <v>111500</v>
      </c>
      <c r="M2533" t="b">
        <v>0</v>
      </c>
    </row>
    <row r="2534" spans="1:13" x14ac:dyDescent="0.35">
      <c r="A2534" t="s">
        <v>76</v>
      </c>
      <c r="B2534" t="s">
        <v>125</v>
      </c>
      <c r="C2534">
        <v>2016</v>
      </c>
      <c r="D2534" t="s">
        <v>44</v>
      </c>
      <c r="E2534" t="s">
        <v>29</v>
      </c>
      <c r="F2534" t="s">
        <v>17</v>
      </c>
      <c r="G2534">
        <v>3.5</v>
      </c>
      <c r="H2534" t="s">
        <v>18</v>
      </c>
      <c r="I2534" t="s">
        <v>19</v>
      </c>
      <c r="J2534">
        <v>76677</v>
      </c>
      <c r="K2534" t="s">
        <v>20</v>
      </c>
      <c r="L2534">
        <v>111500</v>
      </c>
      <c r="M2534" t="b">
        <v>0</v>
      </c>
    </row>
    <row r="2535" spans="1:13" x14ac:dyDescent="0.35">
      <c r="A2535" t="s">
        <v>39</v>
      </c>
      <c r="B2535" t="s">
        <v>115</v>
      </c>
      <c r="C2535">
        <v>2015</v>
      </c>
      <c r="D2535" t="s">
        <v>15</v>
      </c>
      <c r="E2535" t="s">
        <v>78</v>
      </c>
      <c r="F2535" t="s">
        <v>26</v>
      </c>
      <c r="G2535">
        <v>5.3</v>
      </c>
      <c r="H2535" t="s">
        <v>18</v>
      </c>
      <c r="I2535" t="s">
        <v>19</v>
      </c>
      <c r="J2535">
        <v>198506</v>
      </c>
      <c r="K2535" t="s">
        <v>20</v>
      </c>
      <c r="L2535">
        <v>111500</v>
      </c>
      <c r="M2535" t="b">
        <v>0</v>
      </c>
    </row>
    <row r="2536" spans="1:13" x14ac:dyDescent="0.35">
      <c r="A2536" t="s">
        <v>21</v>
      </c>
      <c r="B2536" t="s">
        <v>22</v>
      </c>
      <c r="C2536">
        <v>2015</v>
      </c>
      <c r="D2536" t="s">
        <v>15</v>
      </c>
      <c r="E2536" t="s">
        <v>23</v>
      </c>
      <c r="F2536" t="s">
        <v>30</v>
      </c>
      <c r="G2536">
        <v>5.6</v>
      </c>
      <c r="H2536" t="s">
        <v>18</v>
      </c>
      <c r="I2536" t="s">
        <v>19</v>
      </c>
      <c r="J2536">
        <v>219175</v>
      </c>
      <c r="K2536" t="s">
        <v>20</v>
      </c>
      <c r="L2536">
        <v>113500</v>
      </c>
      <c r="M2536" t="b">
        <v>0</v>
      </c>
    </row>
    <row r="2537" spans="1:13" x14ac:dyDescent="0.35">
      <c r="A2537" t="s">
        <v>34</v>
      </c>
      <c r="B2537" t="s">
        <v>162</v>
      </c>
      <c r="C2537">
        <v>2012</v>
      </c>
      <c r="D2537" t="s">
        <v>15</v>
      </c>
      <c r="E2537" t="s">
        <v>23</v>
      </c>
      <c r="F2537" t="s">
        <v>30</v>
      </c>
      <c r="G2537">
        <v>4.7</v>
      </c>
      <c r="H2537" t="s">
        <v>18</v>
      </c>
      <c r="I2537" t="s">
        <v>68</v>
      </c>
      <c r="J2537">
        <v>239000</v>
      </c>
      <c r="K2537" t="s">
        <v>54</v>
      </c>
      <c r="L2537">
        <v>0</v>
      </c>
      <c r="M2537" t="b">
        <v>1</v>
      </c>
    </row>
    <row r="2538" spans="1:13" x14ac:dyDescent="0.35">
      <c r="A2538" t="s">
        <v>219</v>
      </c>
      <c r="B2538" t="s">
        <v>334</v>
      </c>
      <c r="C2538">
        <v>2018</v>
      </c>
      <c r="D2538" t="s">
        <v>15</v>
      </c>
      <c r="E2538" t="s">
        <v>23</v>
      </c>
      <c r="F2538" t="s">
        <v>30</v>
      </c>
      <c r="G2538">
        <v>2.5</v>
      </c>
      <c r="H2538" t="s">
        <v>18</v>
      </c>
      <c r="I2538" t="s">
        <v>19</v>
      </c>
      <c r="J2538">
        <v>59000</v>
      </c>
      <c r="K2538" t="s">
        <v>126</v>
      </c>
      <c r="L2538">
        <v>2402</v>
      </c>
      <c r="M2538" t="b">
        <v>0</v>
      </c>
    </row>
    <row r="2539" spans="1:13" x14ac:dyDescent="0.35">
      <c r="A2539" t="s">
        <v>76</v>
      </c>
      <c r="B2539" t="s">
        <v>256</v>
      </c>
      <c r="C2539">
        <v>2018</v>
      </c>
      <c r="D2539" t="s">
        <v>47</v>
      </c>
      <c r="E2539" t="s">
        <v>16</v>
      </c>
      <c r="F2539" t="s">
        <v>17</v>
      </c>
      <c r="G2539">
        <v>5</v>
      </c>
      <c r="H2539" t="s">
        <v>18</v>
      </c>
      <c r="I2539" t="s">
        <v>19</v>
      </c>
      <c r="J2539">
        <v>46000</v>
      </c>
      <c r="K2539" t="s">
        <v>42</v>
      </c>
      <c r="L2539">
        <v>0</v>
      </c>
      <c r="M2539" t="b">
        <v>1</v>
      </c>
    </row>
    <row r="2540" spans="1:13" x14ac:dyDescent="0.35">
      <c r="A2540" t="s">
        <v>31</v>
      </c>
      <c r="B2540" t="s">
        <v>47</v>
      </c>
      <c r="C2540">
        <v>1985</v>
      </c>
      <c r="D2540" t="s">
        <v>47</v>
      </c>
      <c r="E2540" t="s">
        <v>75</v>
      </c>
      <c r="F2540" t="s">
        <v>17</v>
      </c>
      <c r="G2540">
        <v>1</v>
      </c>
      <c r="H2540" t="s">
        <v>18</v>
      </c>
      <c r="I2540" t="s">
        <v>68</v>
      </c>
      <c r="J2540">
        <v>20000</v>
      </c>
      <c r="K2540" t="s">
        <v>111</v>
      </c>
      <c r="L2540">
        <v>0</v>
      </c>
      <c r="M2540" t="b">
        <v>1</v>
      </c>
    </row>
    <row r="2541" spans="1:13" x14ac:dyDescent="0.35">
      <c r="A2541" t="s">
        <v>76</v>
      </c>
      <c r="B2541" t="s">
        <v>266</v>
      </c>
      <c r="C2541">
        <v>2011</v>
      </c>
      <c r="D2541" t="s">
        <v>15</v>
      </c>
      <c r="E2541" t="s">
        <v>23</v>
      </c>
      <c r="F2541" t="s">
        <v>17</v>
      </c>
      <c r="G2541">
        <v>2.5</v>
      </c>
      <c r="H2541" t="s">
        <v>18</v>
      </c>
      <c r="I2541" t="s">
        <v>68</v>
      </c>
      <c r="J2541">
        <v>177777</v>
      </c>
      <c r="K2541" t="s">
        <v>42</v>
      </c>
      <c r="L2541">
        <v>0</v>
      </c>
      <c r="M2541" t="b">
        <v>1</v>
      </c>
    </row>
    <row r="2542" spans="1:13" x14ac:dyDescent="0.35">
      <c r="A2542" t="s">
        <v>109</v>
      </c>
      <c r="B2542" t="s">
        <v>110</v>
      </c>
      <c r="C2542">
        <v>2013</v>
      </c>
      <c r="D2542" t="s">
        <v>15</v>
      </c>
      <c r="E2542" t="s">
        <v>29</v>
      </c>
      <c r="F2542" t="s">
        <v>17</v>
      </c>
      <c r="G2542">
        <v>5.7</v>
      </c>
      <c r="H2542" t="s">
        <v>18</v>
      </c>
      <c r="I2542" t="s">
        <v>19</v>
      </c>
      <c r="J2542">
        <v>198000</v>
      </c>
      <c r="K2542" t="s">
        <v>54</v>
      </c>
      <c r="L2542">
        <v>42000</v>
      </c>
      <c r="M2542" t="b">
        <v>0</v>
      </c>
    </row>
    <row r="2543" spans="1:13" x14ac:dyDescent="0.35">
      <c r="A2543" t="s">
        <v>109</v>
      </c>
      <c r="B2543" t="s">
        <v>110</v>
      </c>
      <c r="C2543">
        <v>2013</v>
      </c>
      <c r="D2543" t="s">
        <v>15</v>
      </c>
      <c r="E2543" t="s">
        <v>23</v>
      </c>
      <c r="F2543" t="s">
        <v>17</v>
      </c>
      <c r="G2543">
        <v>3.6</v>
      </c>
      <c r="H2543" t="s">
        <v>18</v>
      </c>
      <c r="I2543" t="s">
        <v>19</v>
      </c>
      <c r="J2543">
        <v>400</v>
      </c>
      <c r="K2543" t="s">
        <v>20</v>
      </c>
      <c r="L2543">
        <v>0</v>
      </c>
      <c r="M2543" t="b">
        <v>1</v>
      </c>
    </row>
    <row r="2544" spans="1:13" x14ac:dyDescent="0.35">
      <c r="A2544" t="s">
        <v>82</v>
      </c>
      <c r="B2544" t="s">
        <v>105</v>
      </c>
      <c r="C2544">
        <v>2015</v>
      </c>
      <c r="D2544" t="s">
        <v>15</v>
      </c>
      <c r="E2544" t="s">
        <v>25</v>
      </c>
      <c r="F2544" t="s">
        <v>30</v>
      </c>
      <c r="G2544">
        <v>2.4</v>
      </c>
      <c r="H2544" t="s">
        <v>18</v>
      </c>
      <c r="I2544" t="s">
        <v>19</v>
      </c>
      <c r="J2544">
        <v>115000</v>
      </c>
      <c r="K2544" t="s">
        <v>70</v>
      </c>
      <c r="L2544">
        <v>0</v>
      </c>
      <c r="M2544" t="b">
        <v>1</v>
      </c>
    </row>
    <row r="2545" spans="1:13" x14ac:dyDescent="0.35">
      <c r="A2545" t="s">
        <v>180</v>
      </c>
      <c r="B2545">
        <v>911</v>
      </c>
      <c r="C2545">
        <v>2005</v>
      </c>
      <c r="D2545" t="s">
        <v>15</v>
      </c>
      <c r="E2545" t="s">
        <v>75</v>
      </c>
      <c r="F2545" t="s">
        <v>17</v>
      </c>
      <c r="G2545">
        <v>3.5</v>
      </c>
      <c r="H2545" t="s">
        <v>18</v>
      </c>
      <c r="I2545" t="s">
        <v>19</v>
      </c>
      <c r="J2545">
        <v>37000</v>
      </c>
      <c r="K2545" t="s">
        <v>45</v>
      </c>
      <c r="L2545">
        <v>350000</v>
      </c>
      <c r="M2545" t="b">
        <v>0</v>
      </c>
    </row>
    <row r="2546" spans="1:13" x14ac:dyDescent="0.35">
      <c r="A2546" t="s">
        <v>31</v>
      </c>
      <c r="B2546" t="s">
        <v>157</v>
      </c>
      <c r="C2546">
        <v>2009</v>
      </c>
      <c r="D2546" t="s">
        <v>47</v>
      </c>
      <c r="E2546" t="s">
        <v>16</v>
      </c>
      <c r="F2546" t="s">
        <v>26</v>
      </c>
      <c r="G2546">
        <v>3.5</v>
      </c>
      <c r="H2546" t="s">
        <v>18</v>
      </c>
      <c r="I2546" t="s">
        <v>19</v>
      </c>
      <c r="J2546">
        <v>200000</v>
      </c>
      <c r="K2546" t="s">
        <v>45</v>
      </c>
      <c r="L2546">
        <v>38000</v>
      </c>
      <c r="M2546" t="b">
        <v>0</v>
      </c>
    </row>
    <row r="2547" spans="1:13" x14ac:dyDescent="0.35">
      <c r="A2547" t="s">
        <v>31</v>
      </c>
      <c r="B2547" t="s">
        <v>157</v>
      </c>
      <c r="C2547">
        <v>2012</v>
      </c>
      <c r="D2547" t="s">
        <v>15</v>
      </c>
      <c r="E2547" t="s">
        <v>94</v>
      </c>
      <c r="F2547" t="s">
        <v>26</v>
      </c>
      <c r="G2547">
        <v>2.4</v>
      </c>
      <c r="H2547" t="s">
        <v>18</v>
      </c>
      <c r="I2547" t="s">
        <v>19</v>
      </c>
      <c r="J2547">
        <v>178000</v>
      </c>
      <c r="K2547" t="s">
        <v>20</v>
      </c>
      <c r="L2547">
        <v>32000</v>
      </c>
      <c r="M2547" t="b">
        <v>0</v>
      </c>
    </row>
    <row r="2548" spans="1:13" x14ac:dyDescent="0.35">
      <c r="A2548" t="s">
        <v>76</v>
      </c>
      <c r="B2548" t="s">
        <v>112</v>
      </c>
      <c r="C2548">
        <v>2015</v>
      </c>
      <c r="D2548" t="s">
        <v>47</v>
      </c>
      <c r="E2548" t="s">
        <v>94</v>
      </c>
      <c r="F2548" t="s">
        <v>17</v>
      </c>
      <c r="G2548">
        <v>3.5</v>
      </c>
      <c r="H2548" t="s">
        <v>18</v>
      </c>
      <c r="I2548" t="s">
        <v>19</v>
      </c>
      <c r="J2548">
        <v>104000</v>
      </c>
      <c r="K2548" t="s">
        <v>45</v>
      </c>
      <c r="L2548">
        <v>72000</v>
      </c>
      <c r="M2548" t="b">
        <v>0</v>
      </c>
    </row>
    <row r="2549" spans="1:13" x14ac:dyDescent="0.35">
      <c r="A2549" t="s">
        <v>39</v>
      </c>
      <c r="B2549" t="s">
        <v>115</v>
      </c>
      <c r="C2549">
        <v>2015</v>
      </c>
      <c r="D2549" t="s">
        <v>15</v>
      </c>
      <c r="E2549" t="s">
        <v>75</v>
      </c>
      <c r="F2549" t="s">
        <v>26</v>
      </c>
      <c r="G2549">
        <v>4</v>
      </c>
      <c r="H2549" t="s">
        <v>18</v>
      </c>
      <c r="I2549" t="s">
        <v>19</v>
      </c>
      <c r="J2549">
        <v>75000</v>
      </c>
      <c r="K2549" t="s">
        <v>54</v>
      </c>
      <c r="L2549">
        <v>0</v>
      </c>
      <c r="M2549" t="b">
        <v>1</v>
      </c>
    </row>
    <row r="2550" spans="1:13" x14ac:dyDescent="0.35">
      <c r="A2550" t="s">
        <v>82</v>
      </c>
      <c r="B2550" t="s">
        <v>117</v>
      </c>
      <c r="C2550">
        <v>2017</v>
      </c>
      <c r="D2550" t="s">
        <v>15</v>
      </c>
      <c r="E2550" t="s">
        <v>23</v>
      </c>
      <c r="F2550" t="s">
        <v>26</v>
      </c>
      <c r="G2550">
        <v>1</v>
      </c>
      <c r="H2550" t="s">
        <v>18</v>
      </c>
      <c r="I2550" t="s">
        <v>19</v>
      </c>
      <c r="J2550">
        <v>141000</v>
      </c>
      <c r="K2550" t="s">
        <v>54</v>
      </c>
      <c r="L2550">
        <v>22500</v>
      </c>
      <c r="M2550" t="b">
        <v>0</v>
      </c>
    </row>
    <row r="2551" spans="1:13" x14ac:dyDescent="0.35">
      <c r="A2551" t="s">
        <v>27</v>
      </c>
      <c r="B2551" t="s">
        <v>88</v>
      </c>
      <c r="C2551">
        <v>2018</v>
      </c>
      <c r="D2551" t="s">
        <v>15</v>
      </c>
      <c r="E2551" t="s">
        <v>23</v>
      </c>
      <c r="F2551" t="s">
        <v>26</v>
      </c>
      <c r="G2551">
        <v>1.4</v>
      </c>
      <c r="H2551" t="s">
        <v>18</v>
      </c>
      <c r="I2551" t="s">
        <v>19</v>
      </c>
      <c r="J2551">
        <v>199000</v>
      </c>
      <c r="K2551" t="s">
        <v>45</v>
      </c>
      <c r="L2551">
        <v>31000</v>
      </c>
      <c r="M2551" t="b">
        <v>0</v>
      </c>
    </row>
    <row r="2552" spans="1:13" x14ac:dyDescent="0.35">
      <c r="A2552" t="s">
        <v>95</v>
      </c>
      <c r="B2552" t="s">
        <v>363</v>
      </c>
      <c r="C2552">
        <v>2018</v>
      </c>
      <c r="D2552" t="s">
        <v>15</v>
      </c>
      <c r="E2552" t="s">
        <v>16</v>
      </c>
      <c r="F2552" t="s">
        <v>26</v>
      </c>
      <c r="G2552">
        <v>2</v>
      </c>
      <c r="H2552" t="s">
        <v>18</v>
      </c>
      <c r="I2552" t="s">
        <v>19</v>
      </c>
      <c r="J2552">
        <v>78000</v>
      </c>
      <c r="K2552" t="s">
        <v>20</v>
      </c>
      <c r="L2552">
        <v>85000</v>
      </c>
      <c r="M2552" t="b">
        <v>0</v>
      </c>
    </row>
    <row r="2553" spans="1:13" x14ac:dyDescent="0.35">
      <c r="A2553" t="s">
        <v>34</v>
      </c>
      <c r="B2553" t="s">
        <v>72</v>
      </c>
      <c r="C2553">
        <v>2017</v>
      </c>
      <c r="D2553" t="s">
        <v>15</v>
      </c>
      <c r="E2553" t="s">
        <v>23</v>
      </c>
      <c r="F2553" t="s">
        <v>17</v>
      </c>
      <c r="G2553">
        <v>2.4</v>
      </c>
      <c r="H2553" t="s">
        <v>18</v>
      </c>
      <c r="I2553" t="s">
        <v>19</v>
      </c>
      <c r="J2553">
        <v>148000</v>
      </c>
      <c r="K2553" t="s">
        <v>42</v>
      </c>
      <c r="L2553">
        <v>80000</v>
      </c>
      <c r="M2553" t="b">
        <v>0</v>
      </c>
    </row>
    <row r="2554" spans="1:13" x14ac:dyDescent="0.35">
      <c r="A2554" t="s">
        <v>34</v>
      </c>
      <c r="B2554" t="s">
        <v>35</v>
      </c>
      <c r="C2554">
        <v>2019</v>
      </c>
      <c r="D2554" t="s">
        <v>15</v>
      </c>
      <c r="E2554" t="s">
        <v>23</v>
      </c>
      <c r="F2554" t="s">
        <v>17</v>
      </c>
      <c r="G2554">
        <v>4.5</v>
      </c>
      <c r="H2554" t="s">
        <v>56</v>
      </c>
      <c r="I2554" t="s">
        <v>19</v>
      </c>
      <c r="J2554">
        <v>82808</v>
      </c>
      <c r="K2554" t="s">
        <v>59</v>
      </c>
      <c r="L2554">
        <v>230000</v>
      </c>
      <c r="M2554" t="b">
        <v>0</v>
      </c>
    </row>
    <row r="2555" spans="1:13" x14ac:dyDescent="0.35">
      <c r="A2555" t="s">
        <v>73</v>
      </c>
      <c r="B2555">
        <v>6</v>
      </c>
      <c r="C2555">
        <v>2019</v>
      </c>
      <c r="D2555" t="s">
        <v>15</v>
      </c>
      <c r="E2555" t="s">
        <v>25</v>
      </c>
      <c r="F2555" t="s">
        <v>30</v>
      </c>
      <c r="G2555">
        <v>2.5</v>
      </c>
      <c r="H2555" t="s">
        <v>18</v>
      </c>
      <c r="I2555" t="s">
        <v>19</v>
      </c>
      <c r="J2555">
        <v>108000</v>
      </c>
      <c r="K2555" t="s">
        <v>59</v>
      </c>
      <c r="L2555">
        <v>75000</v>
      </c>
      <c r="M2555" t="b">
        <v>0</v>
      </c>
    </row>
    <row r="2556" spans="1:13" x14ac:dyDescent="0.35">
      <c r="A2556" t="s">
        <v>27</v>
      </c>
      <c r="B2556" t="s">
        <v>88</v>
      </c>
      <c r="C2556">
        <v>2017</v>
      </c>
      <c r="D2556" t="s">
        <v>15</v>
      </c>
      <c r="E2556" t="s">
        <v>29</v>
      </c>
      <c r="F2556" t="s">
        <v>26</v>
      </c>
      <c r="G2556">
        <v>1.4</v>
      </c>
      <c r="H2556" t="s">
        <v>18</v>
      </c>
      <c r="I2556" t="s">
        <v>19</v>
      </c>
      <c r="J2556">
        <v>200000</v>
      </c>
      <c r="K2556" t="s">
        <v>45</v>
      </c>
      <c r="L2556">
        <v>30000</v>
      </c>
      <c r="M2556" t="b">
        <v>0</v>
      </c>
    </row>
    <row r="2557" spans="1:13" x14ac:dyDescent="0.35">
      <c r="A2557" t="s">
        <v>39</v>
      </c>
      <c r="B2557" t="s">
        <v>46</v>
      </c>
      <c r="C2557">
        <v>2016</v>
      </c>
      <c r="D2557" t="s">
        <v>15</v>
      </c>
      <c r="E2557" t="s">
        <v>25</v>
      </c>
      <c r="F2557" t="s">
        <v>26</v>
      </c>
      <c r="G2557">
        <v>5.2</v>
      </c>
      <c r="H2557" t="s">
        <v>18</v>
      </c>
      <c r="I2557" t="s">
        <v>19</v>
      </c>
      <c r="J2557">
        <v>144000</v>
      </c>
      <c r="K2557" t="s">
        <v>155</v>
      </c>
      <c r="L2557">
        <v>112000</v>
      </c>
      <c r="M2557" t="b">
        <v>0</v>
      </c>
    </row>
    <row r="2558" spans="1:13" x14ac:dyDescent="0.35">
      <c r="A2558" t="s">
        <v>36</v>
      </c>
      <c r="B2558" t="s">
        <v>37</v>
      </c>
      <c r="C2558">
        <v>2014</v>
      </c>
      <c r="D2558" t="s">
        <v>15</v>
      </c>
      <c r="E2558" t="s">
        <v>65</v>
      </c>
      <c r="F2558" t="s">
        <v>17</v>
      </c>
      <c r="G2558">
        <v>6.2</v>
      </c>
      <c r="H2558" t="s">
        <v>18</v>
      </c>
      <c r="I2558" t="s">
        <v>19</v>
      </c>
      <c r="J2558">
        <v>36000</v>
      </c>
      <c r="K2558" t="s">
        <v>155</v>
      </c>
      <c r="L2558">
        <v>95000</v>
      </c>
      <c r="M2558" t="b">
        <v>0</v>
      </c>
    </row>
    <row r="2559" spans="1:13" x14ac:dyDescent="0.35">
      <c r="A2559" t="s">
        <v>21</v>
      </c>
      <c r="B2559" t="s">
        <v>120</v>
      </c>
      <c r="C2559">
        <v>2007</v>
      </c>
      <c r="D2559" t="s">
        <v>15</v>
      </c>
      <c r="E2559" t="s">
        <v>23</v>
      </c>
      <c r="F2559" t="s">
        <v>17</v>
      </c>
      <c r="G2559">
        <v>1.6</v>
      </c>
      <c r="H2559" t="s">
        <v>18</v>
      </c>
      <c r="I2559" t="s">
        <v>68</v>
      </c>
      <c r="J2559">
        <v>432000</v>
      </c>
      <c r="K2559" t="s">
        <v>54</v>
      </c>
      <c r="L2559">
        <v>27000</v>
      </c>
      <c r="M2559" t="b">
        <v>0</v>
      </c>
    </row>
    <row r="2560" spans="1:13" x14ac:dyDescent="0.35">
      <c r="A2560" t="s">
        <v>82</v>
      </c>
      <c r="B2560" t="s">
        <v>156</v>
      </c>
      <c r="C2560">
        <v>2014</v>
      </c>
      <c r="D2560" t="s">
        <v>15</v>
      </c>
      <c r="E2560" t="s">
        <v>23</v>
      </c>
      <c r="F2560" t="s">
        <v>26</v>
      </c>
      <c r="G2560">
        <v>1.4</v>
      </c>
      <c r="H2560" t="s">
        <v>18</v>
      </c>
      <c r="I2560" t="s">
        <v>19</v>
      </c>
      <c r="J2560">
        <v>78000</v>
      </c>
      <c r="K2560" t="s">
        <v>45</v>
      </c>
      <c r="L2560">
        <v>24000</v>
      </c>
      <c r="M2560" t="b">
        <v>0</v>
      </c>
    </row>
    <row r="2561" spans="1:13" x14ac:dyDescent="0.35">
      <c r="A2561" t="s">
        <v>34</v>
      </c>
      <c r="B2561" t="s">
        <v>55</v>
      </c>
      <c r="C2561">
        <v>2016</v>
      </c>
      <c r="D2561" t="s">
        <v>15</v>
      </c>
      <c r="E2561" t="s">
        <v>23</v>
      </c>
      <c r="F2561" t="s">
        <v>30</v>
      </c>
      <c r="G2561">
        <v>4</v>
      </c>
      <c r="H2561" t="s">
        <v>18</v>
      </c>
      <c r="I2561" t="s">
        <v>19</v>
      </c>
      <c r="J2561">
        <v>192901</v>
      </c>
      <c r="K2561" t="s">
        <v>20</v>
      </c>
      <c r="L2561">
        <v>114500</v>
      </c>
      <c r="M2561" t="b">
        <v>0</v>
      </c>
    </row>
    <row r="2562" spans="1:13" x14ac:dyDescent="0.35">
      <c r="A2562" t="s">
        <v>76</v>
      </c>
      <c r="B2562" t="s">
        <v>125</v>
      </c>
      <c r="C2562">
        <v>2015</v>
      </c>
      <c r="D2562" t="s">
        <v>44</v>
      </c>
      <c r="E2562" t="s">
        <v>16</v>
      </c>
      <c r="F2562" t="s">
        <v>17</v>
      </c>
      <c r="G2562">
        <v>3.5</v>
      </c>
      <c r="H2562" t="s">
        <v>18</v>
      </c>
      <c r="I2562" t="s">
        <v>19</v>
      </c>
      <c r="J2562">
        <v>105407</v>
      </c>
      <c r="K2562" t="s">
        <v>20</v>
      </c>
      <c r="L2562">
        <v>115000</v>
      </c>
      <c r="M2562" t="b">
        <v>0</v>
      </c>
    </row>
    <row r="2563" spans="1:13" x14ac:dyDescent="0.35">
      <c r="A2563" t="s">
        <v>34</v>
      </c>
      <c r="B2563" t="s">
        <v>127</v>
      </c>
      <c r="C2563">
        <v>2019</v>
      </c>
      <c r="D2563" t="s">
        <v>44</v>
      </c>
      <c r="E2563" t="s">
        <v>23</v>
      </c>
      <c r="F2563" t="s">
        <v>30</v>
      </c>
      <c r="G2563">
        <v>4</v>
      </c>
      <c r="H2563" t="s">
        <v>18</v>
      </c>
      <c r="I2563" t="s">
        <v>68</v>
      </c>
      <c r="J2563">
        <v>131592</v>
      </c>
      <c r="K2563" t="s">
        <v>20</v>
      </c>
      <c r="L2563">
        <v>116000</v>
      </c>
      <c r="M2563" t="b">
        <v>0</v>
      </c>
    </row>
    <row r="2564" spans="1:13" x14ac:dyDescent="0.35">
      <c r="A2564" t="s">
        <v>34</v>
      </c>
      <c r="B2564" t="s">
        <v>58</v>
      </c>
      <c r="C2564">
        <v>2019</v>
      </c>
      <c r="D2564" t="s">
        <v>15</v>
      </c>
      <c r="E2564" t="s">
        <v>23</v>
      </c>
      <c r="F2564" t="s">
        <v>30</v>
      </c>
      <c r="G2564">
        <v>4</v>
      </c>
      <c r="H2564" t="s">
        <v>18</v>
      </c>
      <c r="I2564" t="s">
        <v>19</v>
      </c>
      <c r="J2564">
        <v>73909</v>
      </c>
      <c r="K2564" t="s">
        <v>20</v>
      </c>
      <c r="L2564">
        <v>116500</v>
      </c>
      <c r="M2564" t="b">
        <v>0</v>
      </c>
    </row>
    <row r="2565" spans="1:13" x14ac:dyDescent="0.35">
      <c r="A2565" t="s">
        <v>34</v>
      </c>
      <c r="B2565" t="s">
        <v>35</v>
      </c>
      <c r="C2565">
        <v>2021</v>
      </c>
      <c r="D2565" t="s">
        <v>44</v>
      </c>
      <c r="E2565" t="s">
        <v>23</v>
      </c>
      <c r="F2565" t="s">
        <v>17</v>
      </c>
      <c r="G2565">
        <v>4.5999999999999996</v>
      </c>
      <c r="H2565" t="s">
        <v>18</v>
      </c>
      <c r="I2565" t="s">
        <v>19</v>
      </c>
      <c r="J2565">
        <v>10000</v>
      </c>
      <c r="K2565" t="s">
        <v>20</v>
      </c>
      <c r="L2565">
        <v>0</v>
      </c>
      <c r="M2565" t="b">
        <v>1</v>
      </c>
    </row>
    <row r="2566" spans="1:13" x14ac:dyDescent="0.35">
      <c r="A2566" t="s">
        <v>34</v>
      </c>
      <c r="B2566" t="s">
        <v>35</v>
      </c>
      <c r="C2566">
        <v>2015</v>
      </c>
      <c r="D2566" t="s">
        <v>15</v>
      </c>
      <c r="E2566" t="s">
        <v>16</v>
      </c>
      <c r="F2566" t="s">
        <v>17</v>
      </c>
      <c r="G2566">
        <v>4.5999999999999996</v>
      </c>
      <c r="H2566" t="s">
        <v>18</v>
      </c>
      <c r="I2566" t="s">
        <v>19</v>
      </c>
      <c r="J2566">
        <v>255000</v>
      </c>
      <c r="K2566" t="s">
        <v>20</v>
      </c>
      <c r="L2566">
        <v>0</v>
      </c>
      <c r="M2566" t="b">
        <v>1</v>
      </c>
    </row>
    <row r="2567" spans="1:13" x14ac:dyDescent="0.35">
      <c r="A2567" t="s">
        <v>39</v>
      </c>
      <c r="B2567" t="s">
        <v>131</v>
      </c>
      <c r="C2567">
        <v>2015</v>
      </c>
      <c r="D2567" t="s">
        <v>15</v>
      </c>
      <c r="E2567" t="s">
        <v>23</v>
      </c>
      <c r="F2567" t="s">
        <v>17</v>
      </c>
      <c r="G2567">
        <v>6</v>
      </c>
      <c r="H2567" t="s">
        <v>18</v>
      </c>
      <c r="I2567" t="s">
        <v>19</v>
      </c>
      <c r="J2567">
        <v>9000</v>
      </c>
      <c r="K2567" t="s">
        <v>20</v>
      </c>
      <c r="L2567">
        <v>0</v>
      </c>
      <c r="M2567" t="b">
        <v>1</v>
      </c>
    </row>
    <row r="2568" spans="1:13" x14ac:dyDescent="0.35">
      <c r="A2568" t="s">
        <v>21</v>
      </c>
      <c r="B2568" t="s">
        <v>22</v>
      </c>
      <c r="C2568">
        <v>2017</v>
      </c>
      <c r="D2568" t="s">
        <v>15</v>
      </c>
      <c r="E2568" t="s">
        <v>94</v>
      </c>
      <c r="F2568" t="s">
        <v>17</v>
      </c>
      <c r="G2568">
        <v>4</v>
      </c>
      <c r="H2568" t="s">
        <v>18</v>
      </c>
      <c r="I2568" t="s">
        <v>19</v>
      </c>
      <c r="J2568">
        <v>55000</v>
      </c>
      <c r="K2568" t="s">
        <v>20</v>
      </c>
      <c r="L2568">
        <v>0</v>
      </c>
      <c r="M2568" t="b">
        <v>1</v>
      </c>
    </row>
    <row r="2569" spans="1:13" x14ac:dyDescent="0.35">
      <c r="A2569" t="s">
        <v>39</v>
      </c>
      <c r="B2569" t="s">
        <v>71</v>
      </c>
      <c r="C2569">
        <v>2015</v>
      </c>
      <c r="D2569" t="s">
        <v>15</v>
      </c>
      <c r="E2569" t="s">
        <v>16</v>
      </c>
      <c r="F2569" t="s">
        <v>17</v>
      </c>
      <c r="G2569">
        <v>2.5</v>
      </c>
      <c r="H2569" t="s">
        <v>18</v>
      </c>
      <c r="I2569" t="s">
        <v>19</v>
      </c>
      <c r="J2569">
        <v>162000</v>
      </c>
      <c r="K2569" t="s">
        <v>20</v>
      </c>
      <c r="L2569">
        <v>0</v>
      </c>
      <c r="M2569" t="b">
        <v>1</v>
      </c>
    </row>
    <row r="2570" spans="1:13" x14ac:dyDescent="0.35">
      <c r="A2570" t="s">
        <v>36</v>
      </c>
      <c r="B2570" t="s">
        <v>37</v>
      </c>
      <c r="C2570">
        <v>2012</v>
      </c>
      <c r="D2570" t="s">
        <v>15</v>
      </c>
      <c r="E2570" t="s">
        <v>25</v>
      </c>
      <c r="F2570" t="s">
        <v>17</v>
      </c>
      <c r="G2570">
        <v>5.3</v>
      </c>
      <c r="H2570" t="s">
        <v>18</v>
      </c>
      <c r="I2570" t="s">
        <v>19</v>
      </c>
      <c r="J2570">
        <v>148000</v>
      </c>
      <c r="K2570" t="s">
        <v>20</v>
      </c>
      <c r="L2570">
        <v>0</v>
      </c>
      <c r="M2570" t="b">
        <v>1</v>
      </c>
    </row>
    <row r="2571" spans="1:13" x14ac:dyDescent="0.35">
      <c r="A2571" t="s">
        <v>31</v>
      </c>
      <c r="B2571" t="s">
        <v>157</v>
      </c>
      <c r="C2571">
        <v>2014</v>
      </c>
      <c r="D2571" t="s">
        <v>15</v>
      </c>
      <c r="E2571" t="s">
        <v>25</v>
      </c>
      <c r="F2571" t="s">
        <v>17</v>
      </c>
      <c r="G2571">
        <v>3.5</v>
      </c>
      <c r="H2571" t="s">
        <v>18</v>
      </c>
      <c r="I2571" t="s">
        <v>19</v>
      </c>
      <c r="J2571">
        <v>252000</v>
      </c>
      <c r="K2571" t="s">
        <v>20</v>
      </c>
      <c r="L2571">
        <v>0</v>
      </c>
      <c r="M2571" t="b">
        <v>1</v>
      </c>
    </row>
    <row r="2572" spans="1:13" x14ac:dyDescent="0.35">
      <c r="A2572" t="s">
        <v>109</v>
      </c>
      <c r="B2572" t="s">
        <v>110</v>
      </c>
      <c r="C2572">
        <v>2014</v>
      </c>
      <c r="D2572" t="s">
        <v>15</v>
      </c>
      <c r="E2572" t="s">
        <v>23</v>
      </c>
      <c r="F2572" t="s">
        <v>17</v>
      </c>
      <c r="G2572">
        <v>3.6</v>
      </c>
      <c r="H2572" t="s">
        <v>18</v>
      </c>
      <c r="I2572" t="s">
        <v>19</v>
      </c>
      <c r="J2572">
        <v>147000</v>
      </c>
      <c r="K2572" t="s">
        <v>20</v>
      </c>
      <c r="L2572">
        <v>0</v>
      </c>
      <c r="M2572" t="b">
        <v>1</v>
      </c>
    </row>
    <row r="2573" spans="1:13" x14ac:dyDescent="0.35">
      <c r="A2573" t="s">
        <v>34</v>
      </c>
      <c r="B2573" t="s">
        <v>161</v>
      </c>
      <c r="C2573">
        <v>2009</v>
      </c>
      <c r="D2573" t="s">
        <v>15</v>
      </c>
      <c r="E2573" t="s">
        <v>16</v>
      </c>
      <c r="F2573" t="s">
        <v>17</v>
      </c>
      <c r="G2573">
        <v>5.7</v>
      </c>
      <c r="H2573" t="s">
        <v>18</v>
      </c>
      <c r="I2573" t="s">
        <v>19</v>
      </c>
      <c r="J2573">
        <v>251000</v>
      </c>
      <c r="K2573" t="s">
        <v>20</v>
      </c>
      <c r="L2573">
        <v>0</v>
      </c>
      <c r="M2573" t="b">
        <v>1</v>
      </c>
    </row>
    <row r="2574" spans="1:13" x14ac:dyDescent="0.35">
      <c r="A2574" t="s">
        <v>60</v>
      </c>
      <c r="B2574" t="s">
        <v>80</v>
      </c>
      <c r="C2574">
        <v>2015</v>
      </c>
      <c r="D2574" t="s">
        <v>15</v>
      </c>
      <c r="E2574" t="s">
        <v>38</v>
      </c>
      <c r="F2574" t="s">
        <v>17</v>
      </c>
      <c r="G2574">
        <v>3.5</v>
      </c>
      <c r="H2574" t="s">
        <v>18</v>
      </c>
      <c r="I2574" t="s">
        <v>19</v>
      </c>
      <c r="J2574">
        <v>95000</v>
      </c>
      <c r="K2574" t="s">
        <v>20</v>
      </c>
      <c r="L2574">
        <v>0</v>
      </c>
      <c r="M2574" t="b">
        <v>1</v>
      </c>
    </row>
    <row r="2575" spans="1:13" x14ac:dyDescent="0.35">
      <c r="A2575" t="s">
        <v>107</v>
      </c>
      <c r="B2575" t="s">
        <v>263</v>
      </c>
      <c r="C2575">
        <v>2014</v>
      </c>
      <c r="D2575" t="s">
        <v>15</v>
      </c>
      <c r="E2575" t="s">
        <v>102</v>
      </c>
      <c r="F2575" t="s">
        <v>17</v>
      </c>
      <c r="G2575">
        <v>3.7</v>
      </c>
      <c r="H2575" t="s">
        <v>18</v>
      </c>
      <c r="I2575" t="s">
        <v>19</v>
      </c>
      <c r="J2575">
        <v>186000</v>
      </c>
      <c r="K2575" t="s">
        <v>20</v>
      </c>
      <c r="L2575">
        <v>0</v>
      </c>
      <c r="M2575" t="b">
        <v>1</v>
      </c>
    </row>
    <row r="2576" spans="1:13" x14ac:dyDescent="0.35">
      <c r="A2576" t="s">
        <v>76</v>
      </c>
      <c r="B2576" t="s">
        <v>77</v>
      </c>
      <c r="C2576">
        <v>2013</v>
      </c>
      <c r="D2576" t="s">
        <v>15</v>
      </c>
      <c r="E2576" t="s">
        <v>23</v>
      </c>
      <c r="F2576" t="s">
        <v>26</v>
      </c>
      <c r="G2576">
        <v>5.4</v>
      </c>
      <c r="H2576" t="s">
        <v>18</v>
      </c>
      <c r="I2576" t="s">
        <v>19</v>
      </c>
      <c r="J2576">
        <v>93000</v>
      </c>
      <c r="K2576" t="s">
        <v>20</v>
      </c>
      <c r="L2576">
        <v>0</v>
      </c>
      <c r="M2576" t="b">
        <v>1</v>
      </c>
    </row>
    <row r="2577" spans="1:13" x14ac:dyDescent="0.35">
      <c r="A2577" t="s">
        <v>60</v>
      </c>
      <c r="B2577" t="s">
        <v>90</v>
      </c>
      <c r="C2577">
        <v>2021</v>
      </c>
      <c r="D2577" t="s">
        <v>15</v>
      </c>
      <c r="E2577" t="s">
        <v>196</v>
      </c>
      <c r="F2577" t="s">
        <v>17</v>
      </c>
      <c r="G2577">
        <v>5.7</v>
      </c>
      <c r="H2577" t="s">
        <v>18</v>
      </c>
      <c r="I2577" t="s">
        <v>19</v>
      </c>
      <c r="J2577">
        <v>2000</v>
      </c>
      <c r="K2577" t="s">
        <v>20</v>
      </c>
      <c r="L2577">
        <v>0</v>
      </c>
      <c r="M2577" t="b">
        <v>1</v>
      </c>
    </row>
    <row r="2578" spans="1:13" x14ac:dyDescent="0.35">
      <c r="A2578" t="s">
        <v>34</v>
      </c>
      <c r="B2578" t="s">
        <v>124</v>
      </c>
      <c r="C2578">
        <v>2017</v>
      </c>
      <c r="D2578" t="s">
        <v>15</v>
      </c>
      <c r="E2578" t="s">
        <v>23</v>
      </c>
      <c r="F2578" t="s">
        <v>17</v>
      </c>
      <c r="G2578">
        <v>4</v>
      </c>
      <c r="H2578" t="s">
        <v>18</v>
      </c>
      <c r="I2578" t="s">
        <v>19</v>
      </c>
      <c r="J2578">
        <v>95000</v>
      </c>
      <c r="K2578" t="s">
        <v>20</v>
      </c>
      <c r="L2578">
        <v>0</v>
      </c>
      <c r="M2578" t="b">
        <v>1</v>
      </c>
    </row>
    <row r="2579" spans="1:13" x14ac:dyDescent="0.35">
      <c r="A2579" t="s">
        <v>76</v>
      </c>
      <c r="B2579" t="s">
        <v>77</v>
      </c>
      <c r="C2579">
        <v>2016</v>
      </c>
      <c r="D2579" t="s">
        <v>15</v>
      </c>
      <c r="E2579" t="s">
        <v>23</v>
      </c>
      <c r="F2579" t="s">
        <v>26</v>
      </c>
      <c r="G2579">
        <v>5.4</v>
      </c>
      <c r="H2579" t="s">
        <v>18</v>
      </c>
      <c r="I2579" t="s">
        <v>19</v>
      </c>
      <c r="J2579">
        <v>81000</v>
      </c>
      <c r="K2579" t="s">
        <v>20</v>
      </c>
      <c r="L2579">
        <v>0</v>
      </c>
      <c r="M2579" t="b">
        <v>1</v>
      </c>
    </row>
    <row r="2580" spans="1:13" x14ac:dyDescent="0.35">
      <c r="A2580" t="s">
        <v>34</v>
      </c>
      <c r="B2580" t="s">
        <v>161</v>
      </c>
      <c r="C2580">
        <v>2009</v>
      </c>
      <c r="D2580" t="s">
        <v>15</v>
      </c>
      <c r="E2580" t="s">
        <v>65</v>
      </c>
      <c r="F2580" t="s">
        <v>17</v>
      </c>
      <c r="G2580">
        <v>5.7</v>
      </c>
      <c r="H2580" t="s">
        <v>18</v>
      </c>
      <c r="I2580" t="s">
        <v>19</v>
      </c>
      <c r="J2580">
        <v>210000</v>
      </c>
      <c r="K2580" t="s">
        <v>20</v>
      </c>
      <c r="L2580">
        <v>0</v>
      </c>
      <c r="M2580" t="b">
        <v>1</v>
      </c>
    </row>
    <row r="2581" spans="1:13" x14ac:dyDescent="0.35">
      <c r="A2581" t="s">
        <v>174</v>
      </c>
      <c r="B2581" t="s">
        <v>175</v>
      </c>
      <c r="C2581">
        <v>2015</v>
      </c>
      <c r="D2581" t="s">
        <v>15</v>
      </c>
      <c r="E2581" t="s">
        <v>23</v>
      </c>
      <c r="F2581" t="s">
        <v>30</v>
      </c>
      <c r="G2581">
        <v>2</v>
      </c>
      <c r="H2581" t="s">
        <v>18</v>
      </c>
      <c r="I2581" t="s">
        <v>19</v>
      </c>
      <c r="J2581">
        <v>124000</v>
      </c>
      <c r="K2581" t="s">
        <v>20</v>
      </c>
      <c r="L2581">
        <v>0</v>
      </c>
      <c r="M2581" t="b">
        <v>1</v>
      </c>
    </row>
    <row r="2582" spans="1:13" x14ac:dyDescent="0.35">
      <c r="A2582" t="s">
        <v>76</v>
      </c>
      <c r="B2582" t="s">
        <v>112</v>
      </c>
      <c r="C2582">
        <v>2016</v>
      </c>
      <c r="D2582" t="s">
        <v>15</v>
      </c>
      <c r="E2582" t="s">
        <v>23</v>
      </c>
      <c r="F2582" t="s">
        <v>26</v>
      </c>
      <c r="G2582">
        <v>3.5</v>
      </c>
      <c r="H2582" t="s">
        <v>18</v>
      </c>
      <c r="I2582" t="s">
        <v>19</v>
      </c>
      <c r="J2582">
        <v>67000</v>
      </c>
      <c r="K2582" t="s">
        <v>20</v>
      </c>
      <c r="L2582">
        <v>0</v>
      </c>
      <c r="M2582" t="b">
        <v>1</v>
      </c>
    </row>
    <row r="2583" spans="1:13" x14ac:dyDescent="0.35">
      <c r="A2583" t="s">
        <v>76</v>
      </c>
      <c r="B2583" t="s">
        <v>112</v>
      </c>
      <c r="C2583">
        <v>2015</v>
      </c>
      <c r="D2583" t="s">
        <v>15</v>
      </c>
      <c r="E2583" t="s">
        <v>25</v>
      </c>
      <c r="F2583" t="s">
        <v>26</v>
      </c>
      <c r="G2583">
        <v>3.5</v>
      </c>
      <c r="H2583" t="s">
        <v>18</v>
      </c>
      <c r="I2583" t="s">
        <v>19</v>
      </c>
      <c r="J2583">
        <v>91000</v>
      </c>
      <c r="K2583" t="s">
        <v>20</v>
      </c>
      <c r="L2583">
        <v>0</v>
      </c>
      <c r="M2583" t="b">
        <v>1</v>
      </c>
    </row>
    <row r="2584" spans="1:13" x14ac:dyDescent="0.35">
      <c r="A2584" t="s">
        <v>76</v>
      </c>
      <c r="B2584" t="s">
        <v>151</v>
      </c>
      <c r="C2584">
        <v>2013</v>
      </c>
      <c r="D2584" t="s">
        <v>15</v>
      </c>
      <c r="E2584" t="s">
        <v>94</v>
      </c>
      <c r="F2584" t="s">
        <v>30</v>
      </c>
      <c r="G2584">
        <v>3.5</v>
      </c>
      <c r="H2584" t="s">
        <v>18</v>
      </c>
      <c r="I2584" t="s">
        <v>19</v>
      </c>
      <c r="J2584">
        <v>190000</v>
      </c>
      <c r="K2584" t="s">
        <v>20</v>
      </c>
      <c r="L2584">
        <v>0</v>
      </c>
      <c r="M2584" t="b">
        <v>1</v>
      </c>
    </row>
    <row r="2585" spans="1:13" x14ac:dyDescent="0.35">
      <c r="A2585" t="s">
        <v>76</v>
      </c>
      <c r="B2585" t="s">
        <v>112</v>
      </c>
      <c r="C2585">
        <v>2013</v>
      </c>
      <c r="D2585" t="s">
        <v>15</v>
      </c>
      <c r="E2585" t="s">
        <v>25</v>
      </c>
      <c r="F2585" t="s">
        <v>26</v>
      </c>
      <c r="G2585">
        <v>3.5</v>
      </c>
      <c r="H2585" t="s">
        <v>18</v>
      </c>
      <c r="I2585" t="s">
        <v>19</v>
      </c>
      <c r="J2585">
        <v>53000</v>
      </c>
      <c r="K2585" t="s">
        <v>20</v>
      </c>
      <c r="L2585">
        <v>0</v>
      </c>
      <c r="M2585" t="b">
        <v>1</v>
      </c>
    </row>
    <row r="2586" spans="1:13" x14ac:dyDescent="0.35">
      <c r="A2586" t="s">
        <v>76</v>
      </c>
      <c r="B2586" t="s">
        <v>125</v>
      </c>
      <c r="C2586">
        <v>2015</v>
      </c>
      <c r="D2586" t="s">
        <v>15</v>
      </c>
      <c r="E2586" t="s">
        <v>23</v>
      </c>
      <c r="F2586" t="s">
        <v>26</v>
      </c>
      <c r="G2586">
        <v>3.5</v>
      </c>
      <c r="H2586" t="s">
        <v>18</v>
      </c>
      <c r="I2586" t="s">
        <v>19</v>
      </c>
      <c r="J2586">
        <v>151000</v>
      </c>
      <c r="K2586" t="s">
        <v>20</v>
      </c>
      <c r="L2586">
        <v>0</v>
      </c>
      <c r="M2586" t="b">
        <v>1</v>
      </c>
    </row>
    <row r="2587" spans="1:13" x14ac:dyDescent="0.35">
      <c r="A2587" t="s">
        <v>76</v>
      </c>
      <c r="B2587" t="s">
        <v>112</v>
      </c>
      <c r="C2587">
        <v>2013</v>
      </c>
      <c r="D2587" t="s">
        <v>15</v>
      </c>
      <c r="E2587" t="s">
        <v>25</v>
      </c>
      <c r="F2587" t="s">
        <v>26</v>
      </c>
      <c r="G2587">
        <v>3.5</v>
      </c>
      <c r="H2587" t="s">
        <v>18</v>
      </c>
      <c r="I2587" t="s">
        <v>19</v>
      </c>
      <c r="J2587">
        <v>45000</v>
      </c>
      <c r="K2587" t="s">
        <v>20</v>
      </c>
      <c r="L2587">
        <v>0</v>
      </c>
      <c r="M2587" t="b">
        <v>1</v>
      </c>
    </row>
    <row r="2588" spans="1:13" x14ac:dyDescent="0.35">
      <c r="A2588" t="s">
        <v>174</v>
      </c>
      <c r="B2588" t="s">
        <v>208</v>
      </c>
      <c r="C2588">
        <v>2011</v>
      </c>
      <c r="D2588" t="s">
        <v>15</v>
      </c>
      <c r="E2588" t="s">
        <v>16</v>
      </c>
      <c r="F2588" t="s">
        <v>17</v>
      </c>
      <c r="G2588">
        <v>3</v>
      </c>
      <c r="H2588" t="s">
        <v>18</v>
      </c>
      <c r="I2588" t="s">
        <v>19</v>
      </c>
      <c r="J2588">
        <v>130000</v>
      </c>
      <c r="K2588" t="s">
        <v>20</v>
      </c>
      <c r="L2588">
        <v>0</v>
      </c>
      <c r="M2588" t="b">
        <v>1</v>
      </c>
    </row>
    <row r="2589" spans="1:13" x14ac:dyDescent="0.35">
      <c r="A2589" t="s">
        <v>107</v>
      </c>
      <c r="B2589" t="s">
        <v>263</v>
      </c>
      <c r="C2589">
        <v>2014</v>
      </c>
      <c r="D2589" t="s">
        <v>15</v>
      </c>
      <c r="E2589" t="s">
        <v>25</v>
      </c>
      <c r="F2589" t="s">
        <v>17</v>
      </c>
      <c r="G2589">
        <v>3.7</v>
      </c>
      <c r="H2589" t="s">
        <v>18</v>
      </c>
      <c r="I2589" t="s">
        <v>19</v>
      </c>
      <c r="J2589">
        <v>207000</v>
      </c>
      <c r="K2589" t="s">
        <v>20</v>
      </c>
      <c r="L2589">
        <v>0</v>
      </c>
      <c r="M2589" t="b">
        <v>1</v>
      </c>
    </row>
    <row r="2590" spans="1:13" x14ac:dyDescent="0.35">
      <c r="A2590" t="s">
        <v>109</v>
      </c>
      <c r="B2590" t="s">
        <v>110</v>
      </c>
      <c r="C2590">
        <v>2019</v>
      </c>
      <c r="D2590" t="s">
        <v>15</v>
      </c>
      <c r="E2590" t="s">
        <v>102</v>
      </c>
      <c r="F2590" t="s">
        <v>30</v>
      </c>
      <c r="G2590">
        <v>3.6</v>
      </c>
      <c r="H2590" t="s">
        <v>18</v>
      </c>
      <c r="I2590" t="s">
        <v>19</v>
      </c>
      <c r="J2590">
        <v>70910</v>
      </c>
      <c r="K2590" t="s">
        <v>20</v>
      </c>
      <c r="L2590">
        <v>116500</v>
      </c>
      <c r="M2590" t="b">
        <v>0</v>
      </c>
    </row>
    <row r="2591" spans="1:13" x14ac:dyDescent="0.35">
      <c r="A2591" t="s">
        <v>39</v>
      </c>
      <c r="B2591" t="s">
        <v>46</v>
      </c>
      <c r="C2591">
        <v>2016</v>
      </c>
      <c r="D2591" t="s">
        <v>15</v>
      </c>
      <c r="E2591" t="s">
        <v>65</v>
      </c>
      <c r="F2591" t="s">
        <v>30</v>
      </c>
      <c r="G2591">
        <v>5.3</v>
      </c>
      <c r="H2591" t="s">
        <v>18</v>
      </c>
      <c r="I2591" t="s">
        <v>19</v>
      </c>
      <c r="J2591">
        <v>131929</v>
      </c>
      <c r="K2591" t="s">
        <v>20</v>
      </c>
      <c r="L2591">
        <v>116500</v>
      </c>
      <c r="M2591" t="b">
        <v>0</v>
      </c>
    </row>
    <row r="2592" spans="1:13" x14ac:dyDescent="0.35">
      <c r="A2592" t="s">
        <v>85</v>
      </c>
      <c r="B2592" t="s">
        <v>150</v>
      </c>
      <c r="C2592">
        <v>2018</v>
      </c>
      <c r="D2592" t="s">
        <v>15</v>
      </c>
      <c r="E2592" t="s">
        <v>16</v>
      </c>
      <c r="F2592" t="s">
        <v>17</v>
      </c>
      <c r="G2592">
        <v>2</v>
      </c>
      <c r="H2592" t="s">
        <v>18</v>
      </c>
      <c r="I2592" t="s">
        <v>19</v>
      </c>
      <c r="J2592">
        <v>86867</v>
      </c>
      <c r="K2592" t="s">
        <v>20</v>
      </c>
      <c r="L2592">
        <v>116500</v>
      </c>
      <c r="M2592" t="b">
        <v>0</v>
      </c>
    </row>
    <row r="2593" spans="1:13" x14ac:dyDescent="0.35">
      <c r="A2593" t="s">
        <v>34</v>
      </c>
      <c r="B2593" t="s">
        <v>58</v>
      </c>
      <c r="C2593">
        <v>2020</v>
      </c>
      <c r="D2593" t="s">
        <v>15</v>
      </c>
      <c r="E2593" t="s">
        <v>23</v>
      </c>
      <c r="F2593" t="s">
        <v>30</v>
      </c>
      <c r="G2593">
        <v>2.7</v>
      </c>
      <c r="H2593" t="s">
        <v>18</v>
      </c>
      <c r="I2593" t="s">
        <v>19</v>
      </c>
      <c r="J2593">
        <v>11571</v>
      </c>
      <c r="K2593" t="s">
        <v>20</v>
      </c>
      <c r="L2593">
        <v>116500</v>
      </c>
      <c r="M2593" t="b">
        <v>0</v>
      </c>
    </row>
    <row r="2594" spans="1:13" x14ac:dyDescent="0.35">
      <c r="A2594" t="s">
        <v>34</v>
      </c>
      <c r="B2594" t="s">
        <v>35</v>
      </c>
      <c r="C2594">
        <v>2016</v>
      </c>
      <c r="D2594" t="s">
        <v>44</v>
      </c>
      <c r="E2594" t="s">
        <v>23</v>
      </c>
      <c r="F2594" t="s">
        <v>17</v>
      </c>
      <c r="G2594">
        <v>4.5999999999999996</v>
      </c>
      <c r="H2594" t="s">
        <v>18</v>
      </c>
      <c r="I2594" t="s">
        <v>19</v>
      </c>
      <c r="J2594">
        <v>116000</v>
      </c>
      <c r="K2594" t="s">
        <v>20</v>
      </c>
      <c r="L2594">
        <v>0</v>
      </c>
      <c r="M2594" t="b">
        <v>1</v>
      </c>
    </row>
    <row r="2595" spans="1:13" x14ac:dyDescent="0.35">
      <c r="A2595" t="s">
        <v>109</v>
      </c>
      <c r="B2595" t="s">
        <v>110</v>
      </c>
      <c r="C2595">
        <v>2016</v>
      </c>
      <c r="D2595" t="s">
        <v>15</v>
      </c>
      <c r="E2595" t="s">
        <v>25</v>
      </c>
      <c r="F2595" t="s">
        <v>17</v>
      </c>
      <c r="G2595">
        <v>3.6</v>
      </c>
      <c r="H2595" t="s">
        <v>18</v>
      </c>
      <c r="I2595" t="s">
        <v>19</v>
      </c>
      <c r="J2595">
        <v>43000</v>
      </c>
      <c r="K2595" t="s">
        <v>20</v>
      </c>
      <c r="L2595">
        <v>0</v>
      </c>
      <c r="M2595" t="b">
        <v>1</v>
      </c>
    </row>
    <row r="2596" spans="1:13" x14ac:dyDescent="0.35">
      <c r="A2596" t="s">
        <v>34</v>
      </c>
      <c r="B2596" t="s">
        <v>35</v>
      </c>
      <c r="C2596">
        <v>2013</v>
      </c>
      <c r="D2596" t="s">
        <v>15</v>
      </c>
      <c r="E2596" t="s">
        <v>23</v>
      </c>
      <c r="F2596" t="s">
        <v>17</v>
      </c>
      <c r="G2596">
        <v>4.5999999999999996</v>
      </c>
      <c r="H2596" t="s">
        <v>18</v>
      </c>
      <c r="I2596" t="s">
        <v>19</v>
      </c>
      <c r="J2596">
        <v>288000</v>
      </c>
      <c r="K2596" t="s">
        <v>20</v>
      </c>
      <c r="L2596">
        <v>0</v>
      </c>
      <c r="M2596" t="b">
        <v>1</v>
      </c>
    </row>
    <row r="2597" spans="1:13" x14ac:dyDescent="0.35">
      <c r="A2597" t="s">
        <v>73</v>
      </c>
      <c r="B2597" t="s">
        <v>257</v>
      </c>
      <c r="C2597">
        <v>2019</v>
      </c>
      <c r="D2597" t="s">
        <v>15</v>
      </c>
      <c r="E2597" t="s">
        <v>16</v>
      </c>
      <c r="F2597" t="s">
        <v>30</v>
      </c>
      <c r="G2597">
        <v>2</v>
      </c>
      <c r="H2597" t="s">
        <v>18</v>
      </c>
      <c r="I2597" t="s">
        <v>19</v>
      </c>
      <c r="J2597">
        <v>49000</v>
      </c>
      <c r="K2597" t="s">
        <v>20</v>
      </c>
      <c r="L2597">
        <v>0</v>
      </c>
      <c r="M2597" t="b">
        <v>1</v>
      </c>
    </row>
    <row r="2598" spans="1:13" x14ac:dyDescent="0.35">
      <c r="A2598" t="s">
        <v>76</v>
      </c>
      <c r="B2598" t="s">
        <v>77</v>
      </c>
      <c r="C2598">
        <v>2016</v>
      </c>
      <c r="D2598" t="s">
        <v>15</v>
      </c>
      <c r="E2598" t="s">
        <v>23</v>
      </c>
      <c r="F2598" t="s">
        <v>26</v>
      </c>
      <c r="G2598">
        <v>5.4</v>
      </c>
      <c r="H2598" t="s">
        <v>18</v>
      </c>
      <c r="I2598" t="s">
        <v>19</v>
      </c>
      <c r="J2598">
        <v>50000</v>
      </c>
      <c r="K2598" t="s">
        <v>20</v>
      </c>
      <c r="L2598">
        <v>0</v>
      </c>
      <c r="M2598" t="b">
        <v>1</v>
      </c>
    </row>
    <row r="2599" spans="1:13" x14ac:dyDescent="0.35">
      <c r="A2599" t="s">
        <v>60</v>
      </c>
      <c r="B2599" t="s">
        <v>241</v>
      </c>
      <c r="C2599">
        <v>2013</v>
      </c>
      <c r="D2599" t="s">
        <v>44</v>
      </c>
      <c r="E2599" t="s">
        <v>23</v>
      </c>
      <c r="F2599" t="s">
        <v>17</v>
      </c>
      <c r="G2599">
        <v>4.5999999999999996</v>
      </c>
      <c r="H2599" t="s">
        <v>18</v>
      </c>
      <c r="I2599" t="s">
        <v>19</v>
      </c>
      <c r="J2599">
        <v>65000</v>
      </c>
      <c r="K2599" t="s">
        <v>20</v>
      </c>
      <c r="L2599">
        <v>0</v>
      </c>
      <c r="M2599" t="b">
        <v>1</v>
      </c>
    </row>
    <row r="2600" spans="1:13" x14ac:dyDescent="0.35">
      <c r="A2600" t="s">
        <v>21</v>
      </c>
      <c r="B2600" t="s">
        <v>22</v>
      </c>
      <c r="C2600">
        <v>2021</v>
      </c>
      <c r="D2600" t="s">
        <v>15</v>
      </c>
      <c r="E2600" t="s">
        <v>33</v>
      </c>
      <c r="F2600" t="s">
        <v>17</v>
      </c>
      <c r="G2600">
        <v>4</v>
      </c>
      <c r="H2600" t="s">
        <v>18</v>
      </c>
      <c r="I2600" t="s">
        <v>19</v>
      </c>
      <c r="J2600">
        <v>23000</v>
      </c>
      <c r="K2600" t="s">
        <v>20</v>
      </c>
      <c r="L2600">
        <v>0</v>
      </c>
      <c r="M2600" t="b">
        <v>1</v>
      </c>
    </row>
    <row r="2601" spans="1:13" x14ac:dyDescent="0.35">
      <c r="A2601" t="s">
        <v>36</v>
      </c>
      <c r="B2601" t="s">
        <v>146</v>
      </c>
      <c r="C2601">
        <v>2013</v>
      </c>
      <c r="D2601" t="s">
        <v>15</v>
      </c>
      <c r="E2601" t="s">
        <v>23</v>
      </c>
      <c r="F2601" t="s">
        <v>26</v>
      </c>
      <c r="G2601">
        <v>5.3</v>
      </c>
      <c r="H2601" t="s">
        <v>18</v>
      </c>
      <c r="I2601" t="s">
        <v>19</v>
      </c>
      <c r="J2601">
        <v>137000</v>
      </c>
      <c r="K2601" t="s">
        <v>20</v>
      </c>
      <c r="L2601">
        <v>0</v>
      </c>
      <c r="M2601" t="b">
        <v>1</v>
      </c>
    </row>
    <row r="2602" spans="1:13" x14ac:dyDescent="0.35">
      <c r="A2602" t="s">
        <v>73</v>
      </c>
      <c r="B2602" t="s">
        <v>74</v>
      </c>
      <c r="C2602">
        <v>2016</v>
      </c>
      <c r="D2602" t="s">
        <v>15</v>
      </c>
      <c r="E2602" t="s">
        <v>29</v>
      </c>
      <c r="F2602" t="s">
        <v>17</v>
      </c>
      <c r="G2602">
        <v>2.5</v>
      </c>
      <c r="H2602" t="s">
        <v>18</v>
      </c>
      <c r="I2602" t="s">
        <v>19</v>
      </c>
      <c r="J2602">
        <v>124000</v>
      </c>
      <c r="K2602" t="s">
        <v>20</v>
      </c>
      <c r="L2602">
        <v>0</v>
      </c>
      <c r="M2602" t="b">
        <v>1</v>
      </c>
    </row>
    <row r="2603" spans="1:13" x14ac:dyDescent="0.35">
      <c r="A2603" t="s">
        <v>39</v>
      </c>
      <c r="B2603" t="s">
        <v>143</v>
      </c>
      <c r="C2603">
        <v>2016</v>
      </c>
      <c r="D2603" t="s">
        <v>15</v>
      </c>
      <c r="E2603" t="s">
        <v>65</v>
      </c>
      <c r="F2603" t="s">
        <v>30</v>
      </c>
      <c r="G2603">
        <v>3.6</v>
      </c>
      <c r="H2603" t="s">
        <v>18</v>
      </c>
      <c r="I2603" t="s">
        <v>19</v>
      </c>
      <c r="J2603">
        <v>69000</v>
      </c>
      <c r="K2603" t="s">
        <v>20</v>
      </c>
      <c r="L2603">
        <v>0</v>
      </c>
      <c r="M2603" t="b">
        <v>1</v>
      </c>
    </row>
    <row r="2604" spans="1:13" x14ac:dyDescent="0.35">
      <c r="A2604" t="s">
        <v>31</v>
      </c>
      <c r="B2604" t="s">
        <v>32</v>
      </c>
      <c r="C2604">
        <v>2016</v>
      </c>
      <c r="D2604" t="s">
        <v>15</v>
      </c>
      <c r="E2604" t="s">
        <v>23</v>
      </c>
      <c r="F2604" t="s">
        <v>26</v>
      </c>
      <c r="G2604">
        <v>2.4</v>
      </c>
      <c r="H2604" t="s">
        <v>18</v>
      </c>
      <c r="I2604" t="s">
        <v>19</v>
      </c>
      <c r="J2604">
        <v>28000</v>
      </c>
      <c r="K2604" t="s">
        <v>20</v>
      </c>
      <c r="L2604">
        <v>0</v>
      </c>
      <c r="M2604" t="b">
        <v>1</v>
      </c>
    </row>
    <row r="2605" spans="1:13" x14ac:dyDescent="0.35">
      <c r="A2605" t="s">
        <v>34</v>
      </c>
      <c r="B2605" t="s">
        <v>35</v>
      </c>
      <c r="C2605">
        <v>2020</v>
      </c>
      <c r="D2605" t="s">
        <v>44</v>
      </c>
      <c r="E2605" t="s">
        <v>16</v>
      </c>
      <c r="F2605" t="s">
        <v>17</v>
      </c>
      <c r="G2605">
        <v>4.5999999999999996</v>
      </c>
      <c r="H2605" t="s">
        <v>18</v>
      </c>
      <c r="I2605" t="s">
        <v>19</v>
      </c>
      <c r="J2605">
        <v>16000</v>
      </c>
      <c r="K2605" t="s">
        <v>20</v>
      </c>
      <c r="L2605">
        <v>0</v>
      </c>
      <c r="M2605" t="b">
        <v>1</v>
      </c>
    </row>
    <row r="2606" spans="1:13" x14ac:dyDescent="0.35">
      <c r="A2606" t="s">
        <v>34</v>
      </c>
      <c r="B2606" t="s">
        <v>58</v>
      </c>
      <c r="C2606">
        <v>2020</v>
      </c>
      <c r="D2606" t="s">
        <v>15</v>
      </c>
      <c r="E2606" t="s">
        <v>23</v>
      </c>
      <c r="F2606" t="s">
        <v>30</v>
      </c>
      <c r="G2606">
        <v>2.7</v>
      </c>
      <c r="H2606" t="s">
        <v>18</v>
      </c>
      <c r="I2606" t="s">
        <v>19</v>
      </c>
      <c r="J2606">
        <v>48000</v>
      </c>
      <c r="K2606" t="s">
        <v>20</v>
      </c>
      <c r="L2606">
        <v>0</v>
      </c>
      <c r="M2606" t="b">
        <v>1</v>
      </c>
    </row>
    <row r="2607" spans="1:13" x14ac:dyDescent="0.35">
      <c r="A2607" t="s">
        <v>76</v>
      </c>
      <c r="B2607" t="s">
        <v>125</v>
      </c>
      <c r="C2607">
        <v>2016</v>
      </c>
      <c r="D2607" t="s">
        <v>47</v>
      </c>
      <c r="E2607" t="s">
        <v>29</v>
      </c>
      <c r="F2607" t="s">
        <v>17</v>
      </c>
      <c r="G2607">
        <v>3.6</v>
      </c>
      <c r="H2607" t="s">
        <v>18</v>
      </c>
      <c r="I2607" t="s">
        <v>19</v>
      </c>
      <c r="J2607">
        <v>131000</v>
      </c>
      <c r="K2607" t="s">
        <v>45</v>
      </c>
      <c r="L2607">
        <v>113000</v>
      </c>
      <c r="M2607" t="b">
        <v>0</v>
      </c>
    </row>
    <row r="2608" spans="1:13" x14ac:dyDescent="0.35">
      <c r="A2608" t="s">
        <v>109</v>
      </c>
      <c r="B2608" t="s">
        <v>110</v>
      </c>
      <c r="C2608">
        <v>2017</v>
      </c>
      <c r="D2608" t="s">
        <v>47</v>
      </c>
      <c r="E2608" t="s">
        <v>16</v>
      </c>
      <c r="F2608" t="s">
        <v>17</v>
      </c>
      <c r="G2608">
        <v>3.6</v>
      </c>
      <c r="H2608" t="s">
        <v>18</v>
      </c>
      <c r="I2608" t="s">
        <v>19</v>
      </c>
      <c r="J2608">
        <v>101000</v>
      </c>
      <c r="K2608" t="s">
        <v>45</v>
      </c>
      <c r="L2608">
        <v>107000</v>
      </c>
      <c r="M2608" t="b">
        <v>0</v>
      </c>
    </row>
    <row r="2609" spans="1:13" x14ac:dyDescent="0.35">
      <c r="A2609" t="s">
        <v>60</v>
      </c>
      <c r="B2609" t="s">
        <v>61</v>
      </c>
      <c r="C2609">
        <v>2016</v>
      </c>
      <c r="D2609" t="s">
        <v>44</v>
      </c>
      <c r="E2609" t="s">
        <v>38</v>
      </c>
      <c r="F2609" t="s">
        <v>17</v>
      </c>
      <c r="G2609">
        <v>2.5</v>
      </c>
      <c r="H2609" t="s">
        <v>79</v>
      </c>
      <c r="I2609" t="s">
        <v>19</v>
      </c>
      <c r="J2609">
        <v>81000</v>
      </c>
      <c r="K2609" t="s">
        <v>45</v>
      </c>
      <c r="L2609">
        <v>154000</v>
      </c>
      <c r="M2609" t="b">
        <v>0</v>
      </c>
    </row>
    <row r="2610" spans="1:13" x14ac:dyDescent="0.35">
      <c r="A2610" t="s">
        <v>39</v>
      </c>
      <c r="B2610" t="s">
        <v>205</v>
      </c>
      <c r="C2610">
        <v>2016</v>
      </c>
      <c r="D2610" t="s">
        <v>44</v>
      </c>
      <c r="E2610" t="s">
        <v>94</v>
      </c>
      <c r="F2610" t="s">
        <v>17</v>
      </c>
      <c r="G2610">
        <v>5.3</v>
      </c>
      <c r="H2610" t="s">
        <v>18</v>
      </c>
      <c r="I2610" t="s">
        <v>19</v>
      </c>
      <c r="J2610">
        <v>112000</v>
      </c>
      <c r="K2610" t="s">
        <v>45</v>
      </c>
      <c r="L2610">
        <v>92000</v>
      </c>
      <c r="M2610" t="b">
        <v>0</v>
      </c>
    </row>
    <row r="2611" spans="1:13" x14ac:dyDescent="0.35">
      <c r="A2611" t="s">
        <v>39</v>
      </c>
      <c r="B2611" t="s">
        <v>46</v>
      </c>
      <c r="C2611">
        <v>2011</v>
      </c>
      <c r="D2611" t="s">
        <v>15</v>
      </c>
      <c r="E2611" t="s">
        <v>94</v>
      </c>
      <c r="F2611" t="s">
        <v>30</v>
      </c>
      <c r="G2611">
        <v>5.3</v>
      </c>
      <c r="H2611" t="s">
        <v>18</v>
      </c>
      <c r="I2611" t="s">
        <v>19</v>
      </c>
      <c r="J2611">
        <v>266000</v>
      </c>
      <c r="K2611" t="s">
        <v>45</v>
      </c>
      <c r="L2611">
        <v>56000</v>
      </c>
      <c r="M2611" t="b">
        <v>0</v>
      </c>
    </row>
    <row r="2612" spans="1:13" x14ac:dyDescent="0.35">
      <c r="A2612" t="s">
        <v>76</v>
      </c>
      <c r="B2612" t="s">
        <v>112</v>
      </c>
      <c r="C2612">
        <v>2015</v>
      </c>
      <c r="D2612" t="s">
        <v>47</v>
      </c>
      <c r="E2612" t="s">
        <v>16</v>
      </c>
      <c r="F2612" t="s">
        <v>17</v>
      </c>
      <c r="G2612">
        <v>3.5</v>
      </c>
      <c r="H2612" t="s">
        <v>18</v>
      </c>
      <c r="I2612" t="s">
        <v>19</v>
      </c>
      <c r="J2612">
        <v>117000</v>
      </c>
      <c r="K2612" t="s">
        <v>45</v>
      </c>
      <c r="L2612">
        <v>69000</v>
      </c>
      <c r="M2612" t="b">
        <v>0</v>
      </c>
    </row>
    <row r="2613" spans="1:13" x14ac:dyDescent="0.35">
      <c r="A2613" t="s">
        <v>76</v>
      </c>
      <c r="B2613" t="s">
        <v>112</v>
      </c>
      <c r="C2613">
        <v>2018</v>
      </c>
      <c r="D2613" t="s">
        <v>47</v>
      </c>
      <c r="E2613" t="s">
        <v>29</v>
      </c>
      <c r="F2613" t="s">
        <v>17</v>
      </c>
      <c r="G2613">
        <v>3.7</v>
      </c>
      <c r="H2613" t="s">
        <v>18</v>
      </c>
      <c r="I2613" t="s">
        <v>19</v>
      </c>
      <c r="J2613">
        <v>88000</v>
      </c>
      <c r="K2613" t="s">
        <v>45</v>
      </c>
      <c r="L2613">
        <v>95000</v>
      </c>
      <c r="M2613" t="b">
        <v>0</v>
      </c>
    </row>
    <row r="2614" spans="1:13" x14ac:dyDescent="0.35">
      <c r="A2614" t="s">
        <v>34</v>
      </c>
      <c r="B2614" t="s">
        <v>55</v>
      </c>
      <c r="C2614">
        <v>2018</v>
      </c>
      <c r="D2614" t="s">
        <v>44</v>
      </c>
      <c r="E2614" t="s">
        <v>23</v>
      </c>
      <c r="F2614" t="s">
        <v>30</v>
      </c>
      <c r="G2614">
        <v>4</v>
      </c>
      <c r="H2614" t="s">
        <v>18</v>
      </c>
      <c r="I2614" t="s">
        <v>19</v>
      </c>
      <c r="J2614">
        <v>19000</v>
      </c>
      <c r="K2614" t="s">
        <v>45</v>
      </c>
      <c r="L2614">
        <v>143000</v>
      </c>
      <c r="M2614" t="b">
        <v>0</v>
      </c>
    </row>
    <row r="2615" spans="1:13" x14ac:dyDescent="0.35">
      <c r="A2615" t="s">
        <v>48</v>
      </c>
      <c r="B2615" t="s">
        <v>50</v>
      </c>
      <c r="C2615">
        <v>1983</v>
      </c>
      <c r="D2615" t="s">
        <v>15</v>
      </c>
      <c r="E2615" t="s">
        <v>23</v>
      </c>
      <c r="F2615" t="s">
        <v>17</v>
      </c>
      <c r="G2615">
        <v>2</v>
      </c>
      <c r="H2615" t="s">
        <v>18</v>
      </c>
      <c r="I2615" t="s">
        <v>19</v>
      </c>
      <c r="J2615">
        <v>500000</v>
      </c>
      <c r="K2615" t="s">
        <v>20</v>
      </c>
      <c r="L2615">
        <v>8500</v>
      </c>
      <c r="M2615" t="b">
        <v>0</v>
      </c>
    </row>
    <row r="2616" spans="1:13" x14ac:dyDescent="0.35">
      <c r="A2616" t="s">
        <v>34</v>
      </c>
      <c r="B2616" t="s">
        <v>58</v>
      </c>
      <c r="C2616">
        <v>2017</v>
      </c>
      <c r="D2616" t="s">
        <v>15</v>
      </c>
      <c r="E2616" t="s">
        <v>75</v>
      </c>
      <c r="F2616" t="s">
        <v>17</v>
      </c>
      <c r="G2616">
        <v>4</v>
      </c>
      <c r="H2616" t="s">
        <v>18</v>
      </c>
      <c r="I2616" t="s">
        <v>19</v>
      </c>
      <c r="J2616">
        <v>102000</v>
      </c>
      <c r="K2616" t="s">
        <v>42</v>
      </c>
      <c r="L2616">
        <v>116500</v>
      </c>
      <c r="M2616" t="b">
        <v>0</v>
      </c>
    </row>
    <row r="2617" spans="1:13" x14ac:dyDescent="0.35">
      <c r="A2617" t="s">
        <v>34</v>
      </c>
      <c r="B2617" t="s">
        <v>58</v>
      </c>
      <c r="C2617">
        <v>2019</v>
      </c>
      <c r="D2617" t="s">
        <v>15</v>
      </c>
      <c r="E2617" t="s">
        <v>23</v>
      </c>
      <c r="F2617" t="s">
        <v>30</v>
      </c>
      <c r="G2617">
        <v>4</v>
      </c>
      <c r="H2617" t="s">
        <v>18</v>
      </c>
      <c r="I2617" t="s">
        <v>19</v>
      </c>
      <c r="J2617">
        <v>82496</v>
      </c>
      <c r="K2617" t="s">
        <v>20</v>
      </c>
      <c r="L2617">
        <v>119500</v>
      </c>
      <c r="M2617" t="b">
        <v>0</v>
      </c>
    </row>
    <row r="2618" spans="1:13" x14ac:dyDescent="0.35">
      <c r="A2618" t="s">
        <v>34</v>
      </c>
      <c r="B2618" t="s">
        <v>55</v>
      </c>
      <c r="C2618">
        <v>2018</v>
      </c>
      <c r="D2618" t="s">
        <v>44</v>
      </c>
      <c r="E2618" t="s">
        <v>23</v>
      </c>
      <c r="F2618" t="s">
        <v>30</v>
      </c>
      <c r="G2618">
        <v>4</v>
      </c>
      <c r="H2618" t="s">
        <v>18</v>
      </c>
      <c r="I2618" t="s">
        <v>19</v>
      </c>
      <c r="J2618">
        <v>179858</v>
      </c>
      <c r="K2618" t="s">
        <v>20</v>
      </c>
      <c r="L2618">
        <v>121500</v>
      </c>
      <c r="M2618" t="b">
        <v>0</v>
      </c>
    </row>
    <row r="2619" spans="1:13" x14ac:dyDescent="0.35">
      <c r="A2619" t="s">
        <v>34</v>
      </c>
      <c r="B2619" t="s">
        <v>124</v>
      </c>
      <c r="C2619">
        <v>2017</v>
      </c>
      <c r="D2619" t="s">
        <v>15</v>
      </c>
      <c r="E2619" t="s">
        <v>23</v>
      </c>
      <c r="F2619" t="s">
        <v>26</v>
      </c>
      <c r="G2619">
        <v>4</v>
      </c>
      <c r="H2619" t="s">
        <v>18</v>
      </c>
      <c r="I2619" t="s">
        <v>19</v>
      </c>
      <c r="J2619">
        <v>100329</v>
      </c>
      <c r="K2619" t="s">
        <v>20</v>
      </c>
      <c r="L2619">
        <v>121500</v>
      </c>
      <c r="M2619" t="b">
        <v>0</v>
      </c>
    </row>
    <row r="2620" spans="1:13" x14ac:dyDescent="0.35">
      <c r="A2620" t="s">
        <v>364</v>
      </c>
      <c r="B2620" t="s">
        <v>95</v>
      </c>
      <c r="C2620">
        <v>1995</v>
      </c>
      <c r="D2620" t="s">
        <v>15</v>
      </c>
      <c r="E2620" t="s">
        <v>65</v>
      </c>
      <c r="F2620" t="s">
        <v>17</v>
      </c>
      <c r="G2620">
        <v>8</v>
      </c>
      <c r="H2620" t="s">
        <v>18</v>
      </c>
      <c r="I2620" t="s">
        <v>19</v>
      </c>
      <c r="J2620">
        <v>119</v>
      </c>
      <c r="K2620" t="s">
        <v>20</v>
      </c>
      <c r="L2620">
        <v>25000</v>
      </c>
      <c r="M2620" t="b">
        <v>0</v>
      </c>
    </row>
    <row r="2621" spans="1:13" x14ac:dyDescent="0.35">
      <c r="A2621" t="s">
        <v>76</v>
      </c>
      <c r="B2621" t="s">
        <v>125</v>
      </c>
      <c r="C2621">
        <v>2016</v>
      </c>
      <c r="D2621" t="s">
        <v>47</v>
      </c>
      <c r="E2621" t="s">
        <v>23</v>
      </c>
      <c r="F2621" t="s">
        <v>17</v>
      </c>
      <c r="G2621">
        <v>3.6</v>
      </c>
      <c r="H2621" t="s">
        <v>18</v>
      </c>
      <c r="I2621" t="s">
        <v>19</v>
      </c>
      <c r="J2621">
        <v>151000</v>
      </c>
      <c r="K2621" t="s">
        <v>45</v>
      </c>
      <c r="L2621">
        <v>106000</v>
      </c>
      <c r="M2621" t="b">
        <v>0</v>
      </c>
    </row>
    <row r="2622" spans="1:13" x14ac:dyDescent="0.35">
      <c r="A2622" t="s">
        <v>34</v>
      </c>
      <c r="B2622" t="s">
        <v>145</v>
      </c>
      <c r="C2622">
        <v>2008</v>
      </c>
      <c r="D2622" t="s">
        <v>15</v>
      </c>
      <c r="E2622" t="s">
        <v>29</v>
      </c>
      <c r="F2622" t="s">
        <v>17</v>
      </c>
      <c r="G2622">
        <v>1.8</v>
      </c>
      <c r="H2622" t="s">
        <v>18</v>
      </c>
      <c r="I2622" t="s">
        <v>19</v>
      </c>
      <c r="J2622">
        <v>400</v>
      </c>
      <c r="K2622" t="s">
        <v>64</v>
      </c>
      <c r="L2622">
        <v>0</v>
      </c>
      <c r="M2622" t="b">
        <v>1</v>
      </c>
    </row>
    <row r="2623" spans="1:13" x14ac:dyDescent="0.35">
      <c r="A2623" t="s">
        <v>34</v>
      </c>
      <c r="B2623" t="s">
        <v>35</v>
      </c>
      <c r="C2623">
        <v>2018</v>
      </c>
      <c r="D2623" t="s">
        <v>303</v>
      </c>
      <c r="E2623" t="s">
        <v>23</v>
      </c>
      <c r="F2623" t="s">
        <v>17</v>
      </c>
      <c r="G2623">
        <v>4.5999999999999996</v>
      </c>
      <c r="H2623" t="s">
        <v>18</v>
      </c>
      <c r="I2623" t="s">
        <v>19</v>
      </c>
      <c r="J2623">
        <v>24000</v>
      </c>
      <c r="K2623" t="s">
        <v>20</v>
      </c>
      <c r="L2623">
        <v>0</v>
      </c>
      <c r="M2623" t="b">
        <v>1</v>
      </c>
    </row>
    <row r="2624" spans="1:13" x14ac:dyDescent="0.35">
      <c r="A2624" t="s">
        <v>109</v>
      </c>
      <c r="B2624" t="s">
        <v>110</v>
      </c>
      <c r="C2624">
        <v>2014</v>
      </c>
      <c r="D2624" t="s">
        <v>15</v>
      </c>
      <c r="E2624" t="s">
        <v>23</v>
      </c>
      <c r="F2624" t="s">
        <v>30</v>
      </c>
      <c r="G2624">
        <v>5.7</v>
      </c>
      <c r="H2624" t="s">
        <v>18</v>
      </c>
      <c r="I2624" t="s">
        <v>19</v>
      </c>
      <c r="J2624">
        <v>153000</v>
      </c>
      <c r="K2624" t="s">
        <v>155</v>
      </c>
      <c r="L2624">
        <v>0</v>
      </c>
      <c r="M2624" t="b">
        <v>1</v>
      </c>
    </row>
    <row r="2625" spans="1:13" x14ac:dyDescent="0.35">
      <c r="A2625" t="s">
        <v>21</v>
      </c>
      <c r="B2625" t="s">
        <v>120</v>
      </c>
      <c r="C2625">
        <v>1998</v>
      </c>
      <c r="D2625" t="s">
        <v>303</v>
      </c>
      <c r="E2625" t="s">
        <v>23</v>
      </c>
      <c r="F2625" t="s">
        <v>17</v>
      </c>
      <c r="G2625">
        <v>2.4</v>
      </c>
      <c r="H2625" t="s">
        <v>18</v>
      </c>
      <c r="I2625" t="s">
        <v>68</v>
      </c>
      <c r="J2625">
        <v>351544</v>
      </c>
      <c r="K2625" t="s">
        <v>111</v>
      </c>
      <c r="L2625">
        <v>0</v>
      </c>
      <c r="M2625" t="b">
        <v>1</v>
      </c>
    </row>
    <row r="2626" spans="1:13" x14ac:dyDescent="0.35">
      <c r="A2626" t="s">
        <v>34</v>
      </c>
      <c r="B2626" t="s">
        <v>127</v>
      </c>
      <c r="C2626">
        <v>2016</v>
      </c>
      <c r="D2626" t="s">
        <v>44</v>
      </c>
      <c r="E2626" t="s">
        <v>23</v>
      </c>
      <c r="F2626" t="s">
        <v>30</v>
      </c>
      <c r="G2626">
        <v>4</v>
      </c>
      <c r="H2626" t="s">
        <v>18</v>
      </c>
      <c r="I2626" t="s">
        <v>68</v>
      </c>
      <c r="J2626">
        <v>100</v>
      </c>
      <c r="K2626" t="s">
        <v>81</v>
      </c>
      <c r="L2626">
        <v>0</v>
      </c>
      <c r="M2626" t="b">
        <v>1</v>
      </c>
    </row>
    <row r="2627" spans="1:13" x14ac:dyDescent="0.35">
      <c r="A2627" t="s">
        <v>36</v>
      </c>
      <c r="B2627" t="s">
        <v>37</v>
      </c>
      <c r="C2627">
        <v>2007</v>
      </c>
      <c r="D2627" t="s">
        <v>303</v>
      </c>
      <c r="E2627" t="s">
        <v>29</v>
      </c>
      <c r="F2627" t="s">
        <v>17</v>
      </c>
      <c r="G2627">
        <v>5.3</v>
      </c>
      <c r="H2627" t="s">
        <v>18</v>
      </c>
      <c r="I2627" t="s">
        <v>19</v>
      </c>
      <c r="J2627">
        <v>300000</v>
      </c>
      <c r="K2627" t="s">
        <v>20</v>
      </c>
      <c r="L2627">
        <v>0</v>
      </c>
      <c r="M2627" t="b">
        <v>1</v>
      </c>
    </row>
    <row r="2628" spans="1:13" x14ac:dyDescent="0.35">
      <c r="A2628" t="s">
        <v>326</v>
      </c>
      <c r="B2628" t="s">
        <v>327</v>
      </c>
      <c r="C2628">
        <v>2007</v>
      </c>
      <c r="D2628" t="s">
        <v>303</v>
      </c>
      <c r="E2628" t="s">
        <v>25</v>
      </c>
      <c r="F2628" t="s">
        <v>17</v>
      </c>
      <c r="G2628">
        <v>4.5999999999999996</v>
      </c>
      <c r="H2628" t="s">
        <v>18</v>
      </c>
      <c r="I2628" t="s">
        <v>19</v>
      </c>
      <c r="J2628">
        <v>179000</v>
      </c>
      <c r="K2628" t="s">
        <v>54</v>
      </c>
      <c r="L2628">
        <v>24000</v>
      </c>
      <c r="M2628" t="b">
        <v>0</v>
      </c>
    </row>
    <row r="2629" spans="1:13" x14ac:dyDescent="0.35">
      <c r="A2629" t="s">
        <v>76</v>
      </c>
      <c r="B2629" t="s">
        <v>125</v>
      </c>
      <c r="C2629">
        <v>2010</v>
      </c>
      <c r="D2629" t="s">
        <v>15</v>
      </c>
      <c r="E2629" t="s">
        <v>23</v>
      </c>
      <c r="F2629" t="s">
        <v>26</v>
      </c>
      <c r="G2629">
        <v>6</v>
      </c>
      <c r="H2629" t="s">
        <v>18</v>
      </c>
      <c r="I2629" t="s">
        <v>19</v>
      </c>
      <c r="J2629">
        <v>244</v>
      </c>
      <c r="K2629" t="s">
        <v>54</v>
      </c>
      <c r="L2629">
        <v>17500</v>
      </c>
      <c r="M2629" t="b">
        <v>0</v>
      </c>
    </row>
    <row r="2630" spans="1:13" x14ac:dyDescent="0.35">
      <c r="A2630" t="s">
        <v>21</v>
      </c>
      <c r="B2630" t="s">
        <v>22</v>
      </c>
      <c r="C2630">
        <v>2013</v>
      </c>
      <c r="D2630" t="s">
        <v>44</v>
      </c>
      <c r="E2630" t="s">
        <v>75</v>
      </c>
      <c r="F2630" t="s">
        <v>26</v>
      </c>
      <c r="G2630">
        <v>4</v>
      </c>
      <c r="H2630" t="s">
        <v>18</v>
      </c>
      <c r="I2630" t="s">
        <v>68</v>
      </c>
      <c r="J2630">
        <v>200</v>
      </c>
      <c r="K2630" t="s">
        <v>81</v>
      </c>
      <c r="L2630">
        <v>80000</v>
      </c>
      <c r="M2630" t="b">
        <v>0</v>
      </c>
    </row>
    <row r="2631" spans="1:13" x14ac:dyDescent="0.35">
      <c r="A2631" t="s">
        <v>27</v>
      </c>
      <c r="B2631" t="s">
        <v>93</v>
      </c>
      <c r="C2631">
        <v>2016</v>
      </c>
      <c r="D2631" t="s">
        <v>15</v>
      </c>
      <c r="E2631" t="s">
        <v>25</v>
      </c>
      <c r="F2631" t="s">
        <v>17</v>
      </c>
      <c r="G2631">
        <v>3</v>
      </c>
      <c r="H2631" t="s">
        <v>18</v>
      </c>
      <c r="I2631" t="s">
        <v>19</v>
      </c>
      <c r="J2631">
        <v>350000</v>
      </c>
      <c r="K2631" t="s">
        <v>20</v>
      </c>
      <c r="L2631">
        <v>41000</v>
      </c>
      <c r="M2631" t="b">
        <v>0</v>
      </c>
    </row>
    <row r="2632" spans="1:13" x14ac:dyDescent="0.35">
      <c r="A2632" t="s">
        <v>34</v>
      </c>
      <c r="B2632" t="s">
        <v>35</v>
      </c>
      <c r="C2632">
        <v>2013</v>
      </c>
      <c r="D2632" t="s">
        <v>44</v>
      </c>
      <c r="E2632" t="s">
        <v>23</v>
      </c>
      <c r="F2632" t="s">
        <v>17</v>
      </c>
      <c r="G2632">
        <v>4.5999999999999996</v>
      </c>
      <c r="H2632" t="s">
        <v>18</v>
      </c>
      <c r="I2632" t="s">
        <v>19</v>
      </c>
      <c r="J2632">
        <v>430</v>
      </c>
      <c r="K2632" t="s">
        <v>20</v>
      </c>
      <c r="L2632">
        <v>0</v>
      </c>
      <c r="M2632" t="b">
        <v>1</v>
      </c>
    </row>
    <row r="2633" spans="1:13" x14ac:dyDescent="0.35">
      <c r="A2633" t="s">
        <v>60</v>
      </c>
      <c r="B2633" t="s">
        <v>92</v>
      </c>
      <c r="C2633">
        <v>2015</v>
      </c>
      <c r="D2633" t="s">
        <v>15</v>
      </c>
      <c r="E2633" t="s">
        <v>23</v>
      </c>
      <c r="F2633" t="s">
        <v>17</v>
      </c>
      <c r="G2633">
        <v>4.5999999999999996</v>
      </c>
      <c r="H2633" t="s">
        <v>18</v>
      </c>
      <c r="I2633" t="s">
        <v>19</v>
      </c>
      <c r="J2633">
        <v>137000</v>
      </c>
      <c r="K2633" t="s">
        <v>42</v>
      </c>
      <c r="L2633">
        <v>133000</v>
      </c>
      <c r="M2633" t="b">
        <v>0</v>
      </c>
    </row>
    <row r="2634" spans="1:13" x14ac:dyDescent="0.35">
      <c r="A2634" t="s">
        <v>34</v>
      </c>
      <c r="B2634" t="s">
        <v>72</v>
      </c>
      <c r="C2634">
        <v>2021</v>
      </c>
      <c r="D2634" t="s">
        <v>47</v>
      </c>
      <c r="E2634" t="s">
        <v>23</v>
      </c>
      <c r="F2634" t="s">
        <v>26</v>
      </c>
      <c r="G2634">
        <v>4</v>
      </c>
      <c r="H2634" t="s">
        <v>18</v>
      </c>
      <c r="I2634" t="s">
        <v>19</v>
      </c>
      <c r="J2634">
        <v>5000</v>
      </c>
      <c r="K2634" t="s">
        <v>42</v>
      </c>
      <c r="L2634">
        <v>103000</v>
      </c>
      <c r="M2634" t="b">
        <v>0</v>
      </c>
    </row>
    <row r="2635" spans="1:13" x14ac:dyDescent="0.35">
      <c r="A2635" t="s">
        <v>365</v>
      </c>
      <c r="B2635" t="s">
        <v>366</v>
      </c>
      <c r="C2635">
        <v>2009</v>
      </c>
      <c r="D2635" t="s">
        <v>15</v>
      </c>
      <c r="E2635" t="s">
        <v>216</v>
      </c>
      <c r="F2635" t="s">
        <v>17</v>
      </c>
      <c r="G2635">
        <v>5.2</v>
      </c>
      <c r="H2635" t="s">
        <v>18</v>
      </c>
      <c r="I2635" t="s">
        <v>19</v>
      </c>
      <c r="J2635">
        <v>200000</v>
      </c>
      <c r="K2635" t="s">
        <v>155</v>
      </c>
      <c r="L2635">
        <v>38000</v>
      </c>
      <c r="M2635" t="b">
        <v>0</v>
      </c>
    </row>
    <row r="2636" spans="1:13" x14ac:dyDescent="0.35">
      <c r="A2636" t="s">
        <v>27</v>
      </c>
      <c r="B2636" t="s">
        <v>91</v>
      </c>
      <c r="C2636">
        <v>2009</v>
      </c>
      <c r="D2636" t="s">
        <v>15</v>
      </c>
      <c r="E2636" t="s">
        <v>16</v>
      </c>
      <c r="F2636" t="s">
        <v>17</v>
      </c>
      <c r="G2636">
        <v>3.3</v>
      </c>
      <c r="H2636" t="s">
        <v>18</v>
      </c>
      <c r="I2636" t="s">
        <v>19</v>
      </c>
      <c r="J2636">
        <v>280000</v>
      </c>
      <c r="K2636" t="s">
        <v>254</v>
      </c>
      <c r="L2636">
        <v>0</v>
      </c>
      <c r="M2636" t="b">
        <v>1</v>
      </c>
    </row>
    <row r="2637" spans="1:13" x14ac:dyDescent="0.35">
      <c r="A2637" t="s">
        <v>34</v>
      </c>
      <c r="B2637" t="s">
        <v>123</v>
      </c>
      <c r="C2637">
        <v>2017</v>
      </c>
      <c r="D2637" t="s">
        <v>15</v>
      </c>
      <c r="E2637" t="s">
        <v>23</v>
      </c>
      <c r="F2637" t="s">
        <v>17</v>
      </c>
      <c r="G2637">
        <v>2.7</v>
      </c>
      <c r="H2637" t="s">
        <v>18</v>
      </c>
      <c r="I2637" t="s">
        <v>68</v>
      </c>
      <c r="J2637">
        <v>168000</v>
      </c>
      <c r="K2637" t="s">
        <v>255</v>
      </c>
      <c r="L2637">
        <v>81000</v>
      </c>
      <c r="M2637" t="b">
        <v>0</v>
      </c>
    </row>
    <row r="2638" spans="1:13" x14ac:dyDescent="0.35">
      <c r="A2638" t="s">
        <v>76</v>
      </c>
      <c r="B2638" t="s">
        <v>240</v>
      </c>
      <c r="C2638">
        <v>2003</v>
      </c>
      <c r="D2638" t="s">
        <v>47</v>
      </c>
      <c r="E2638" t="s">
        <v>75</v>
      </c>
      <c r="F2638" t="s">
        <v>17</v>
      </c>
      <c r="G2638">
        <v>4.5999999999999996</v>
      </c>
      <c r="H2638" t="s">
        <v>18</v>
      </c>
      <c r="I2638" t="s">
        <v>19</v>
      </c>
      <c r="J2638">
        <v>500</v>
      </c>
      <c r="K2638" t="s">
        <v>111</v>
      </c>
      <c r="L2638">
        <v>13000</v>
      </c>
      <c r="M2638" t="b">
        <v>0</v>
      </c>
    </row>
    <row r="2639" spans="1:13" x14ac:dyDescent="0.35">
      <c r="A2639" t="s">
        <v>76</v>
      </c>
      <c r="B2639" t="s">
        <v>77</v>
      </c>
      <c r="C2639">
        <v>2007</v>
      </c>
      <c r="D2639" t="s">
        <v>15</v>
      </c>
      <c r="E2639" t="s">
        <v>78</v>
      </c>
      <c r="F2639" t="s">
        <v>30</v>
      </c>
      <c r="G2639">
        <v>3.5</v>
      </c>
      <c r="H2639" t="s">
        <v>18</v>
      </c>
      <c r="I2639" t="s">
        <v>19</v>
      </c>
      <c r="J2639">
        <v>241271</v>
      </c>
      <c r="K2639" t="s">
        <v>81</v>
      </c>
      <c r="L2639">
        <v>25000</v>
      </c>
      <c r="M2639" t="b">
        <v>0</v>
      </c>
    </row>
    <row r="2640" spans="1:13" x14ac:dyDescent="0.35">
      <c r="A2640" t="s">
        <v>281</v>
      </c>
      <c r="B2640" t="s">
        <v>328</v>
      </c>
      <c r="C2640">
        <v>2014</v>
      </c>
      <c r="D2640" t="s">
        <v>15</v>
      </c>
      <c r="E2640" t="s">
        <v>16</v>
      </c>
      <c r="F2640" t="s">
        <v>17</v>
      </c>
      <c r="G2640">
        <v>3</v>
      </c>
      <c r="H2640" t="s">
        <v>18</v>
      </c>
      <c r="I2640" t="s">
        <v>19</v>
      </c>
      <c r="J2640">
        <v>175</v>
      </c>
      <c r="K2640" t="s">
        <v>20</v>
      </c>
      <c r="L2640">
        <v>0</v>
      </c>
      <c r="M2640" t="b">
        <v>1</v>
      </c>
    </row>
    <row r="2641" spans="1:13" x14ac:dyDescent="0.35">
      <c r="A2641" t="s">
        <v>103</v>
      </c>
      <c r="B2641" t="s">
        <v>104</v>
      </c>
      <c r="C2641">
        <v>2017</v>
      </c>
      <c r="D2641" t="s">
        <v>15</v>
      </c>
      <c r="E2641" t="s">
        <v>29</v>
      </c>
      <c r="F2641" t="s">
        <v>17</v>
      </c>
      <c r="G2641">
        <v>5.7</v>
      </c>
      <c r="H2641" t="s">
        <v>18</v>
      </c>
      <c r="I2641" t="s">
        <v>19</v>
      </c>
      <c r="J2641">
        <v>102000</v>
      </c>
      <c r="K2641" t="s">
        <v>45</v>
      </c>
      <c r="L2641">
        <v>99000</v>
      </c>
      <c r="M2641" t="b">
        <v>0</v>
      </c>
    </row>
    <row r="2642" spans="1:13" x14ac:dyDescent="0.35">
      <c r="A2642" t="s">
        <v>39</v>
      </c>
      <c r="B2642" t="s">
        <v>46</v>
      </c>
      <c r="C2642">
        <v>2016</v>
      </c>
      <c r="D2642" t="s">
        <v>15</v>
      </c>
      <c r="E2642" t="s">
        <v>78</v>
      </c>
      <c r="F2642" t="s">
        <v>26</v>
      </c>
      <c r="G2642">
        <v>5.3</v>
      </c>
      <c r="H2642" t="s">
        <v>18</v>
      </c>
      <c r="I2642" t="s">
        <v>19</v>
      </c>
      <c r="J2642">
        <v>114344</v>
      </c>
      <c r="K2642" t="s">
        <v>20</v>
      </c>
      <c r="L2642">
        <v>121500</v>
      </c>
      <c r="M2642" t="b">
        <v>0</v>
      </c>
    </row>
    <row r="2643" spans="1:13" x14ac:dyDescent="0.35">
      <c r="A2643" t="s">
        <v>85</v>
      </c>
      <c r="B2643" t="s">
        <v>87</v>
      </c>
      <c r="C2643">
        <v>2019</v>
      </c>
      <c r="D2643" t="s">
        <v>15</v>
      </c>
      <c r="E2643" t="s">
        <v>25</v>
      </c>
      <c r="F2643" t="s">
        <v>30</v>
      </c>
      <c r="G2643">
        <v>3.8</v>
      </c>
      <c r="H2643" t="s">
        <v>18</v>
      </c>
      <c r="I2643" t="s">
        <v>19</v>
      </c>
      <c r="J2643">
        <v>35449</v>
      </c>
      <c r="K2643" t="s">
        <v>20</v>
      </c>
      <c r="L2643">
        <v>121500</v>
      </c>
      <c r="M2643" t="b">
        <v>0</v>
      </c>
    </row>
    <row r="2644" spans="1:13" x14ac:dyDescent="0.35">
      <c r="A2644" t="s">
        <v>34</v>
      </c>
      <c r="B2644" t="s">
        <v>162</v>
      </c>
      <c r="C2644">
        <v>2018</v>
      </c>
      <c r="D2644" t="s">
        <v>15</v>
      </c>
      <c r="E2644" t="s">
        <v>94</v>
      </c>
      <c r="F2644" t="s">
        <v>17</v>
      </c>
      <c r="G2644">
        <v>4</v>
      </c>
      <c r="H2644" t="s">
        <v>18</v>
      </c>
      <c r="I2644" t="s">
        <v>68</v>
      </c>
      <c r="J2644">
        <v>81499</v>
      </c>
      <c r="K2644" t="s">
        <v>20</v>
      </c>
      <c r="L2644">
        <v>123000</v>
      </c>
      <c r="M2644" t="b">
        <v>0</v>
      </c>
    </row>
    <row r="2645" spans="1:13" x14ac:dyDescent="0.35">
      <c r="A2645" t="s">
        <v>60</v>
      </c>
      <c r="B2645" t="s">
        <v>80</v>
      </c>
      <c r="C2645">
        <v>2018</v>
      </c>
      <c r="D2645" t="s">
        <v>44</v>
      </c>
      <c r="E2645" t="s">
        <v>38</v>
      </c>
      <c r="F2645" t="s">
        <v>26</v>
      </c>
      <c r="G2645">
        <v>2.5</v>
      </c>
      <c r="H2645" t="s">
        <v>18</v>
      </c>
      <c r="I2645" t="s">
        <v>19</v>
      </c>
      <c r="J2645">
        <v>35080</v>
      </c>
      <c r="K2645" t="s">
        <v>20</v>
      </c>
      <c r="L2645">
        <v>123500</v>
      </c>
      <c r="M2645" t="b">
        <v>0</v>
      </c>
    </row>
    <row r="2646" spans="1:13" x14ac:dyDescent="0.35">
      <c r="A2646" t="s">
        <v>109</v>
      </c>
      <c r="B2646" t="s">
        <v>110</v>
      </c>
      <c r="C2646">
        <v>2018</v>
      </c>
      <c r="D2646" t="s">
        <v>15</v>
      </c>
      <c r="E2646" t="s">
        <v>16</v>
      </c>
      <c r="F2646" t="s">
        <v>26</v>
      </c>
      <c r="G2646">
        <v>3.6</v>
      </c>
      <c r="H2646" t="s">
        <v>18</v>
      </c>
      <c r="I2646" t="s">
        <v>19</v>
      </c>
      <c r="J2646">
        <v>38000</v>
      </c>
      <c r="K2646" t="s">
        <v>42</v>
      </c>
      <c r="L2646">
        <v>90000</v>
      </c>
      <c r="M2646" t="b">
        <v>0</v>
      </c>
    </row>
    <row r="2647" spans="1:13" x14ac:dyDescent="0.35">
      <c r="A2647" t="s">
        <v>34</v>
      </c>
      <c r="B2647" t="s">
        <v>41</v>
      </c>
      <c r="C2647">
        <v>2019</v>
      </c>
      <c r="D2647" t="s">
        <v>15</v>
      </c>
      <c r="E2647" t="s">
        <v>23</v>
      </c>
      <c r="F2647" t="s">
        <v>26</v>
      </c>
      <c r="G2647">
        <v>1.5</v>
      </c>
      <c r="H2647" t="s">
        <v>18</v>
      </c>
      <c r="I2647" t="s">
        <v>19</v>
      </c>
      <c r="J2647">
        <v>50000</v>
      </c>
      <c r="K2647" t="s">
        <v>42</v>
      </c>
      <c r="L2647">
        <v>35000</v>
      </c>
      <c r="M2647" t="b">
        <v>0</v>
      </c>
    </row>
    <row r="2648" spans="1:13" x14ac:dyDescent="0.35">
      <c r="A2648" t="s">
        <v>39</v>
      </c>
      <c r="B2648" t="s">
        <v>46</v>
      </c>
      <c r="C2648">
        <v>2016</v>
      </c>
      <c r="D2648" t="s">
        <v>15</v>
      </c>
      <c r="E2648" t="s">
        <v>94</v>
      </c>
      <c r="F2648" t="s">
        <v>26</v>
      </c>
      <c r="G2648">
        <v>5.3</v>
      </c>
      <c r="H2648" t="s">
        <v>18</v>
      </c>
      <c r="I2648" t="s">
        <v>19</v>
      </c>
      <c r="J2648">
        <v>194000</v>
      </c>
      <c r="K2648" t="s">
        <v>45</v>
      </c>
      <c r="L2648">
        <v>108000</v>
      </c>
      <c r="M2648" t="b">
        <v>0</v>
      </c>
    </row>
    <row r="2649" spans="1:13" x14ac:dyDescent="0.35">
      <c r="A2649" t="s">
        <v>48</v>
      </c>
      <c r="B2649" t="s">
        <v>50</v>
      </c>
      <c r="C2649">
        <v>2014</v>
      </c>
      <c r="D2649" t="s">
        <v>44</v>
      </c>
      <c r="E2649" t="s">
        <v>16</v>
      </c>
      <c r="F2649" t="s">
        <v>17</v>
      </c>
      <c r="G2649">
        <v>2</v>
      </c>
      <c r="H2649" t="s">
        <v>18</v>
      </c>
      <c r="I2649" t="s">
        <v>19</v>
      </c>
      <c r="J2649">
        <v>135000</v>
      </c>
      <c r="K2649" t="s">
        <v>155</v>
      </c>
      <c r="L2649">
        <v>0</v>
      </c>
      <c r="M2649" t="b">
        <v>1</v>
      </c>
    </row>
    <row r="2650" spans="1:13" x14ac:dyDescent="0.35">
      <c r="A2650" t="s">
        <v>34</v>
      </c>
      <c r="B2650" t="s">
        <v>123</v>
      </c>
      <c r="C2650">
        <v>2000</v>
      </c>
      <c r="D2650" t="s">
        <v>15</v>
      </c>
      <c r="E2650" t="s">
        <v>23</v>
      </c>
      <c r="F2650" t="s">
        <v>30</v>
      </c>
      <c r="G2650">
        <v>2.7</v>
      </c>
      <c r="H2650" t="s">
        <v>18</v>
      </c>
      <c r="I2650" t="s">
        <v>68</v>
      </c>
      <c r="J2650">
        <v>360</v>
      </c>
      <c r="K2650" t="s">
        <v>254</v>
      </c>
      <c r="L2650">
        <v>0</v>
      </c>
      <c r="M2650" t="b">
        <v>1</v>
      </c>
    </row>
    <row r="2651" spans="1:13" x14ac:dyDescent="0.35">
      <c r="A2651" t="s">
        <v>27</v>
      </c>
      <c r="B2651" t="s">
        <v>84</v>
      </c>
      <c r="C2651">
        <v>2016</v>
      </c>
      <c r="D2651" t="s">
        <v>47</v>
      </c>
      <c r="E2651" t="s">
        <v>29</v>
      </c>
      <c r="F2651" t="s">
        <v>17</v>
      </c>
      <c r="G2651">
        <v>2</v>
      </c>
      <c r="H2651" t="s">
        <v>18</v>
      </c>
      <c r="I2651" t="s">
        <v>19</v>
      </c>
      <c r="J2651">
        <v>230</v>
      </c>
      <c r="K2651" t="s">
        <v>20</v>
      </c>
      <c r="L2651">
        <v>50000</v>
      </c>
      <c r="M2651" t="b">
        <v>0</v>
      </c>
    </row>
    <row r="2652" spans="1:13" x14ac:dyDescent="0.35">
      <c r="A2652" t="s">
        <v>21</v>
      </c>
      <c r="B2652" t="s">
        <v>315</v>
      </c>
      <c r="C2652">
        <v>2007</v>
      </c>
      <c r="D2652" t="s">
        <v>15</v>
      </c>
      <c r="E2652" t="s">
        <v>29</v>
      </c>
      <c r="F2652" t="s">
        <v>26</v>
      </c>
      <c r="G2652">
        <v>5.6</v>
      </c>
      <c r="H2652" t="s">
        <v>18</v>
      </c>
      <c r="I2652" t="s">
        <v>19</v>
      </c>
      <c r="J2652">
        <v>450000</v>
      </c>
      <c r="K2652" t="s">
        <v>20</v>
      </c>
      <c r="L2652">
        <v>0</v>
      </c>
      <c r="M2652" t="b">
        <v>1</v>
      </c>
    </row>
    <row r="2653" spans="1:13" x14ac:dyDescent="0.35">
      <c r="A2653" t="s">
        <v>34</v>
      </c>
      <c r="B2653" t="s">
        <v>123</v>
      </c>
      <c r="C2653">
        <v>2020</v>
      </c>
      <c r="D2653" t="s">
        <v>15</v>
      </c>
      <c r="E2653" t="s">
        <v>23</v>
      </c>
      <c r="F2653" t="s">
        <v>17</v>
      </c>
      <c r="G2653">
        <v>2.7</v>
      </c>
      <c r="H2653" t="s">
        <v>18</v>
      </c>
      <c r="I2653" t="s">
        <v>68</v>
      </c>
      <c r="J2653">
        <v>62000</v>
      </c>
      <c r="K2653" t="s">
        <v>20</v>
      </c>
      <c r="L2653">
        <v>0</v>
      </c>
      <c r="M2653" t="b">
        <v>1</v>
      </c>
    </row>
    <row r="2654" spans="1:13" x14ac:dyDescent="0.35">
      <c r="A2654" t="s">
        <v>181</v>
      </c>
      <c r="B2654" t="s">
        <v>293</v>
      </c>
      <c r="C2654">
        <v>2019</v>
      </c>
      <c r="D2654" t="s">
        <v>303</v>
      </c>
      <c r="E2654" t="s">
        <v>23</v>
      </c>
      <c r="F2654" t="s">
        <v>30</v>
      </c>
      <c r="G2654">
        <v>2.4</v>
      </c>
      <c r="H2654" t="s">
        <v>18</v>
      </c>
      <c r="I2654" t="s">
        <v>19</v>
      </c>
      <c r="J2654">
        <v>30000</v>
      </c>
      <c r="K2654" t="s">
        <v>155</v>
      </c>
      <c r="L2654">
        <v>0</v>
      </c>
      <c r="M2654" t="b">
        <v>1</v>
      </c>
    </row>
    <row r="2655" spans="1:13" x14ac:dyDescent="0.35">
      <c r="A2655" t="s">
        <v>34</v>
      </c>
      <c r="B2655" t="s">
        <v>41</v>
      </c>
      <c r="C2655">
        <v>2015</v>
      </c>
      <c r="D2655" t="s">
        <v>15</v>
      </c>
      <c r="E2655" t="s">
        <v>29</v>
      </c>
      <c r="F2655" t="s">
        <v>26</v>
      </c>
      <c r="G2655">
        <v>1.5</v>
      </c>
      <c r="H2655" t="s">
        <v>18</v>
      </c>
      <c r="I2655" t="s">
        <v>19</v>
      </c>
      <c r="J2655">
        <v>185000</v>
      </c>
      <c r="K2655" t="s">
        <v>42</v>
      </c>
      <c r="L2655">
        <v>15000</v>
      </c>
      <c r="M2655" t="b">
        <v>0</v>
      </c>
    </row>
    <row r="2656" spans="1:13" x14ac:dyDescent="0.35">
      <c r="A2656" t="s">
        <v>76</v>
      </c>
      <c r="B2656" t="s">
        <v>147</v>
      </c>
      <c r="C2656">
        <v>2014</v>
      </c>
      <c r="D2656" t="s">
        <v>47</v>
      </c>
      <c r="E2656" t="s">
        <v>23</v>
      </c>
      <c r="F2656" t="s">
        <v>26</v>
      </c>
      <c r="G2656">
        <v>5</v>
      </c>
      <c r="H2656" t="s">
        <v>18</v>
      </c>
      <c r="I2656" t="s">
        <v>19</v>
      </c>
      <c r="J2656">
        <v>300000</v>
      </c>
      <c r="K2656" t="s">
        <v>155</v>
      </c>
      <c r="L2656">
        <v>0</v>
      </c>
      <c r="M2656" t="b">
        <v>1</v>
      </c>
    </row>
    <row r="2657" spans="1:13" x14ac:dyDescent="0.35">
      <c r="A2657" t="s">
        <v>34</v>
      </c>
      <c r="B2657" t="s">
        <v>162</v>
      </c>
      <c r="C2657">
        <v>2014</v>
      </c>
      <c r="D2657" t="s">
        <v>44</v>
      </c>
      <c r="E2657" t="s">
        <v>38</v>
      </c>
      <c r="F2657" t="s">
        <v>30</v>
      </c>
      <c r="G2657">
        <v>4</v>
      </c>
      <c r="H2657" t="s">
        <v>18</v>
      </c>
      <c r="I2657" t="s">
        <v>68</v>
      </c>
      <c r="J2657">
        <v>370000</v>
      </c>
      <c r="K2657" t="s">
        <v>20</v>
      </c>
      <c r="L2657">
        <v>0</v>
      </c>
      <c r="M2657" t="b">
        <v>1</v>
      </c>
    </row>
    <row r="2658" spans="1:13" x14ac:dyDescent="0.35">
      <c r="A2658" t="s">
        <v>48</v>
      </c>
      <c r="B2658" t="s">
        <v>149</v>
      </c>
      <c r="C2658">
        <v>2015</v>
      </c>
      <c r="D2658" t="s">
        <v>47</v>
      </c>
      <c r="E2658" t="s">
        <v>29</v>
      </c>
      <c r="F2658" t="s">
        <v>30</v>
      </c>
      <c r="G2658">
        <v>2</v>
      </c>
      <c r="H2658" t="s">
        <v>18</v>
      </c>
      <c r="I2658" t="s">
        <v>19</v>
      </c>
      <c r="J2658">
        <v>187000</v>
      </c>
      <c r="K2658" t="s">
        <v>20</v>
      </c>
      <c r="L2658">
        <v>94000</v>
      </c>
      <c r="M2658" t="b">
        <v>0</v>
      </c>
    </row>
    <row r="2659" spans="1:13" x14ac:dyDescent="0.35">
      <c r="A2659" t="s">
        <v>27</v>
      </c>
      <c r="B2659" t="s">
        <v>88</v>
      </c>
      <c r="C2659">
        <v>2020</v>
      </c>
      <c r="D2659" t="s">
        <v>15</v>
      </c>
      <c r="E2659" t="s">
        <v>29</v>
      </c>
      <c r="F2659" t="s">
        <v>17</v>
      </c>
      <c r="G2659">
        <v>1.6</v>
      </c>
      <c r="H2659" t="s">
        <v>18</v>
      </c>
      <c r="I2659" t="s">
        <v>19</v>
      </c>
      <c r="J2659">
        <v>35000</v>
      </c>
      <c r="K2659" t="s">
        <v>42</v>
      </c>
      <c r="L2659">
        <v>1066</v>
      </c>
      <c r="M2659" t="b">
        <v>0</v>
      </c>
    </row>
    <row r="2660" spans="1:13" x14ac:dyDescent="0.35">
      <c r="A2660" t="s">
        <v>60</v>
      </c>
      <c r="B2660" t="s">
        <v>90</v>
      </c>
      <c r="C2660">
        <v>2012</v>
      </c>
      <c r="D2660" t="s">
        <v>47</v>
      </c>
      <c r="E2660" t="s">
        <v>23</v>
      </c>
      <c r="F2660" t="s">
        <v>17</v>
      </c>
      <c r="G2660">
        <v>5.7</v>
      </c>
      <c r="H2660" t="s">
        <v>18</v>
      </c>
      <c r="I2660" t="s">
        <v>19</v>
      </c>
      <c r="J2660">
        <v>394</v>
      </c>
      <c r="K2660" t="s">
        <v>20</v>
      </c>
      <c r="L2660">
        <v>136000</v>
      </c>
      <c r="M2660" t="b">
        <v>0</v>
      </c>
    </row>
    <row r="2661" spans="1:13" x14ac:dyDescent="0.35">
      <c r="A2661" t="s">
        <v>34</v>
      </c>
      <c r="B2661" t="s">
        <v>124</v>
      </c>
      <c r="C2661">
        <v>2016</v>
      </c>
      <c r="D2661" t="s">
        <v>15</v>
      </c>
      <c r="E2661" t="s">
        <v>23</v>
      </c>
      <c r="F2661" t="s">
        <v>17</v>
      </c>
      <c r="G2661">
        <v>4</v>
      </c>
      <c r="H2661" t="s">
        <v>18</v>
      </c>
      <c r="I2661" t="s">
        <v>19</v>
      </c>
      <c r="J2661">
        <v>208000</v>
      </c>
      <c r="K2661" t="s">
        <v>45</v>
      </c>
      <c r="L2661">
        <v>100000</v>
      </c>
      <c r="M2661" t="b">
        <v>0</v>
      </c>
    </row>
    <row r="2662" spans="1:13" x14ac:dyDescent="0.35">
      <c r="A2662" t="s">
        <v>39</v>
      </c>
      <c r="B2662" t="s">
        <v>133</v>
      </c>
      <c r="C2662">
        <v>2016</v>
      </c>
      <c r="D2662" t="s">
        <v>15</v>
      </c>
      <c r="E2662" t="s">
        <v>16</v>
      </c>
      <c r="F2662" t="s">
        <v>17</v>
      </c>
      <c r="G2662">
        <v>6.2</v>
      </c>
      <c r="H2662" t="s">
        <v>18</v>
      </c>
      <c r="I2662" t="s">
        <v>19</v>
      </c>
      <c r="J2662">
        <v>161000</v>
      </c>
      <c r="K2662" t="s">
        <v>20</v>
      </c>
      <c r="L2662">
        <v>0</v>
      </c>
      <c r="M2662" t="b">
        <v>1</v>
      </c>
    </row>
    <row r="2663" spans="1:13" x14ac:dyDescent="0.35">
      <c r="A2663" t="s">
        <v>34</v>
      </c>
      <c r="B2663" t="s">
        <v>124</v>
      </c>
      <c r="C2663">
        <v>2016</v>
      </c>
      <c r="D2663" t="s">
        <v>15</v>
      </c>
      <c r="E2663" t="s">
        <v>23</v>
      </c>
      <c r="F2663" t="s">
        <v>26</v>
      </c>
      <c r="G2663">
        <v>4</v>
      </c>
      <c r="H2663" t="s">
        <v>18</v>
      </c>
      <c r="I2663" t="s">
        <v>19</v>
      </c>
      <c r="J2663">
        <v>130</v>
      </c>
      <c r="K2663" t="s">
        <v>42</v>
      </c>
      <c r="L2663">
        <v>100000</v>
      </c>
      <c r="M2663" t="b">
        <v>0</v>
      </c>
    </row>
    <row r="2664" spans="1:13" x14ac:dyDescent="0.35">
      <c r="A2664" t="s">
        <v>27</v>
      </c>
      <c r="B2664" t="s">
        <v>160</v>
      </c>
      <c r="C2664">
        <v>2014</v>
      </c>
      <c r="D2664" t="s">
        <v>15</v>
      </c>
      <c r="E2664" t="s">
        <v>25</v>
      </c>
      <c r="F2664" t="s">
        <v>17</v>
      </c>
      <c r="G2664">
        <v>2.4</v>
      </c>
      <c r="H2664" t="s">
        <v>18</v>
      </c>
      <c r="I2664" t="s">
        <v>19</v>
      </c>
      <c r="J2664">
        <v>146000</v>
      </c>
      <c r="K2664" t="s">
        <v>42</v>
      </c>
      <c r="L2664">
        <v>40000</v>
      </c>
      <c r="M2664" t="b">
        <v>0</v>
      </c>
    </row>
    <row r="2665" spans="1:13" x14ac:dyDescent="0.35">
      <c r="A2665" t="s">
        <v>76</v>
      </c>
      <c r="B2665" t="s">
        <v>125</v>
      </c>
      <c r="C2665">
        <v>2007</v>
      </c>
      <c r="D2665" t="s">
        <v>47</v>
      </c>
      <c r="E2665" t="s">
        <v>23</v>
      </c>
      <c r="F2665" t="s">
        <v>17</v>
      </c>
      <c r="G2665">
        <v>3.5</v>
      </c>
      <c r="H2665" t="s">
        <v>18</v>
      </c>
      <c r="I2665" t="s">
        <v>19</v>
      </c>
      <c r="J2665">
        <v>442000</v>
      </c>
      <c r="K2665" t="s">
        <v>155</v>
      </c>
      <c r="L2665">
        <v>0</v>
      </c>
      <c r="M2665" t="b">
        <v>1</v>
      </c>
    </row>
    <row r="2666" spans="1:13" x14ac:dyDescent="0.35">
      <c r="A2666" t="s">
        <v>39</v>
      </c>
      <c r="B2666" t="s">
        <v>205</v>
      </c>
      <c r="C2666">
        <v>2013</v>
      </c>
      <c r="D2666" t="s">
        <v>15</v>
      </c>
      <c r="E2666" t="s">
        <v>94</v>
      </c>
      <c r="F2666" t="s">
        <v>26</v>
      </c>
      <c r="G2666">
        <v>5.3</v>
      </c>
      <c r="H2666" t="s">
        <v>18</v>
      </c>
      <c r="I2666" t="s">
        <v>19</v>
      </c>
      <c r="J2666">
        <v>350000</v>
      </c>
      <c r="K2666" t="s">
        <v>45</v>
      </c>
      <c r="L2666">
        <v>0</v>
      </c>
      <c r="M2666" t="b">
        <v>1</v>
      </c>
    </row>
    <row r="2667" spans="1:13" x14ac:dyDescent="0.35">
      <c r="A2667" t="s">
        <v>21</v>
      </c>
      <c r="B2667" t="s">
        <v>120</v>
      </c>
      <c r="C2667">
        <v>2008</v>
      </c>
      <c r="D2667" t="s">
        <v>15</v>
      </c>
      <c r="E2667" t="s">
        <v>23</v>
      </c>
      <c r="F2667" t="s">
        <v>26</v>
      </c>
      <c r="G2667">
        <v>2.4</v>
      </c>
      <c r="H2667" t="s">
        <v>18</v>
      </c>
      <c r="I2667" t="s">
        <v>68</v>
      </c>
      <c r="J2667">
        <v>200000</v>
      </c>
      <c r="K2667" t="s">
        <v>45</v>
      </c>
      <c r="L2667">
        <v>0</v>
      </c>
      <c r="M2667" t="b">
        <v>1</v>
      </c>
    </row>
    <row r="2668" spans="1:13" x14ac:dyDescent="0.35">
      <c r="A2668" t="s">
        <v>27</v>
      </c>
      <c r="B2668" t="s">
        <v>88</v>
      </c>
      <c r="C2668">
        <v>2011</v>
      </c>
      <c r="D2668" t="s">
        <v>44</v>
      </c>
      <c r="E2668" t="s">
        <v>25</v>
      </c>
      <c r="F2668" t="s">
        <v>26</v>
      </c>
      <c r="G2668">
        <v>1.5</v>
      </c>
      <c r="H2668" t="s">
        <v>18</v>
      </c>
      <c r="I2668" t="s">
        <v>68</v>
      </c>
      <c r="J2668">
        <v>230000</v>
      </c>
      <c r="K2668" t="s">
        <v>42</v>
      </c>
      <c r="L2668">
        <v>15000</v>
      </c>
      <c r="M2668" t="b">
        <v>0</v>
      </c>
    </row>
    <row r="2669" spans="1:13" x14ac:dyDescent="0.35">
      <c r="A2669" t="s">
        <v>34</v>
      </c>
      <c r="B2669" t="s">
        <v>162</v>
      </c>
      <c r="C2669">
        <v>2012</v>
      </c>
      <c r="D2669" t="s">
        <v>44</v>
      </c>
      <c r="E2669" t="s">
        <v>94</v>
      </c>
      <c r="F2669" t="s">
        <v>30</v>
      </c>
      <c r="G2669">
        <v>4</v>
      </c>
      <c r="H2669" t="s">
        <v>18</v>
      </c>
      <c r="I2669" t="s">
        <v>68</v>
      </c>
      <c r="J2669">
        <v>333000</v>
      </c>
      <c r="K2669" t="s">
        <v>20</v>
      </c>
      <c r="L2669">
        <v>65000</v>
      </c>
      <c r="M2669" t="b">
        <v>0</v>
      </c>
    </row>
    <row r="2670" spans="1:13" x14ac:dyDescent="0.35">
      <c r="A2670" t="s">
        <v>27</v>
      </c>
      <c r="B2670" t="s">
        <v>91</v>
      </c>
      <c r="C2670">
        <v>2020</v>
      </c>
      <c r="D2670" t="s">
        <v>15</v>
      </c>
      <c r="E2670" t="s">
        <v>29</v>
      </c>
      <c r="F2670" t="s">
        <v>30</v>
      </c>
      <c r="G2670">
        <v>3.5</v>
      </c>
      <c r="H2670" t="s">
        <v>18</v>
      </c>
      <c r="I2670" t="s">
        <v>19</v>
      </c>
      <c r="J2670">
        <v>3773</v>
      </c>
      <c r="K2670" t="s">
        <v>20</v>
      </c>
      <c r="L2670">
        <v>124500</v>
      </c>
      <c r="M2670" t="b">
        <v>0</v>
      </c>
    </row>
    <row r="2671" spans="1:13" x14ac:dyDescent="0.35">
      <c r="A2671" t="s">
        <v>34</v>
      </c>
      <c r="B2671" t="s">
        <v>55</v>
      </c>
      <c r="C2671">
        <v>2017</v>
      </c>
      <c r="D2671" t="s">
        <v>44</v>
      </c>
      <c r="E2671" t="s">
        <v>23</v>
      </c>
      <c r="F2671" t="s">
        <v>30</v>
      </c>
      <c r="G2671">
        <v>4</v>
      </c>
      <c r="H2671" t="s">
        <v>18</v>
      </c>
      <c r="I2671" t="s">
        <v>19</v>
      </c>
      <c r="J2671">
        <v>67357</v>
      </c>
      <c r="K2671" t="s">
        <v>20</v>
      </c>
      <c r="L2671">
        <v>126000</v>
      </c>
      <c r="M2671" t="b">
        <v>0</v>
      </c>
    </row>
    <row r="2672" spans="1:13" x14ac:dyDescent="0.35">
      <c r="A2672" t="s">
        <v>60</v>
      </c>
      <c r="B2672" t="s">
        <v>198</v>
      </c>
      <c r="C2672">
        <v>2016</v>
      </c>
      <c r="D2672" t="s">
        <v>15</v>
      </c>
      <c r="E2672" t="s">
        <v>23</v>
      </c>
      <c r="F2672" t="s">
        <v>17</v>
      </c>
      <c r="G2672">
        <v>3.5</v>
      </c>
      <c r="H2672" t="s">
        <v>18</v>
      </c>
      <c r="I2672" t="s">
        <v>19</v>
      </c>
      <c r="J2672">
        <v>216158</v>
      </c>
      <c r="K2672" t="s">
        <v>20</v>
      </c>
      <c r="L2672">
        <v>126500</v>
      </c>
      <c r="M2672" t="b">
        <v>0</v>
      </c>
    </row>
    <row r="2673" spans="1:13" x14ac:dyDescent="0.35">
      <c r="A2673" t="s">
        <v>48</v>
      </c>
      <c r="B2673" t="s">
        <v>49</v>
      </c>
      <c r="C2673">
        <v>2017</v>
      </c>
      <c r="D2673" t="s">
        <v>15</v>
      </c>
      <c r="E2673" t="s">
        <v>16</v>
      </c>
      <c r="F2673" t="s">
        <v>30</v>
      </c>
      <c r="G2673">
        <v>2</v>
      </c>
      <c r="H2673" t="s">
        <v>18</v>
      </c>
      <c r="I2673" t="s">
        <v>19</v>
      </c>
      <c r="J2673">
        <v>80273</v>
      </c>
      <c r="K2673" t="s">
        <v>20</v>
      </c>
      <c r="L2673">
        <v>126500</v>
      </c>
      <c r="M2673" t="b">
        <v>0</v>
      </c>
    </row>
    <row r="2674" spans="1:13" x14ac:dyDescent="0.35">
      <c r="A2674" t="s">
        <v>326</v>
      </c>
      <c r="B2674" t="s">
        <v>327</v>
      </c>
      <c r="C2674">
        <v>2008</v>
      </c>
      <c r="D2674" t="s">
        <v>47</v>
      </c>
      <c r="E2674" t="s">
        <v>25</v>
      </c>
      <c r="F2674" t="s">
        <v>17</v>
      </c>
      <c r="G2674">
        <v>4.5999999999999996</v>
      </c>
      <c r="H2674" t="s">
        <v>18</v>
      </c>
      <c r="I2674" t="s">
        <v>19</v>
      </c>
      <c r="J2674">
        <v>350</v>
      </c>
      <c r="K2674" t="s">
        <v>138</v>
      </c>
      <c r="L2674">
        <v>0</v>
      </c>
      <c r="M2674" t="b">
        <v>1</v>
      </c>
    </row>
    <row r="2675" spans="1:13" x14ac:dyDescent="0.35">
      <c r="A2675" t="s">
        <v>27</v>
      </c>
      <c r="B2675" t="s">
        <v>89</v>
      </c>
      <c r="C2675">
        <v>2017</v>
      </c>
      <c r="D2675" t="s">
        <v>15</v>
      </c>
      <c r="E2675" t="s">
        <v>23</v>
      </c>
      <c r="F2675" t="s">
        <v>30</v>
      </c>
      <c r="G2675">
        <v>2.4</v>
      </c>
      <c r="H2675" t="s">
        <v>18</v>
      </c>
      <c r="I2675" t="s">
        <v>19</v>
      </c>
      <c r="J2675">
        <v>171000</v>
      </c>
      <c r="K2675" t="s">
        <v>20</v>
      </c>
      <c r="L2675">
        <v>43000</v>
      </c>
      <c r="M2675" t="b">
        <v>0</v>
      </c>
    </row>
    <row r="2676" spans="1:13" x14ac:dyDescent="0.35">
      <c r="A2676" t="s">
        <v>103</v>
      </c>
      <c r="B2676" t="s">
        <v>104</v>
      </c>
      <c r="C2676">
        <v>2011</v>
      </c>
      <c r="D2676" t="s">
        <v>47</v>
      </c>
      <c r="E2676" t="s">
        <v>78</v>
      </c>
      <c r="F2676" t="s">
        <v>17</v>
      </c>
      <c r="G2676">
        <v>5.7</v>
      </c>
      <c r="H2676" t="s">
        <v>18</v>
      </c>
      <c r="I2676" t="s">
        <v>19</v>
      </c>
      <c r="J2676">
        <v>266000</v>
      </c>
      <c r="K2676" t="s">
        <v>155</v>
      </c>
      <c r="L2676">
        <v>36000</v>
      </c>
      <c r="M2676" t="b">
        <v>0</v>
      </c>
    </row>
    <row r="2677" spans="1:13" x14ac:dyDescent="0.35">
      <c r="A2677" t="s">
        <v>34</v>
      </c>
      <c r="B2677" t="s">
        <v>35</v>
      </c>
      <c r="C2677">
        <v>1993</v>
      </c>
      <c r="D2677" t="s">
        <v>47</v>
      </c>
      <c r="E2677" t="s">
        <v>75</v>
      </c>
      <c r="F2677" t="s">
        <v>30</v>
      </c>
      <c r="G2677">
        <v>4.5999999999999996</v>
      </c>
      <c r="H2677" t="s">
        <v>18</v>
      </c>
      <c r="I2677" t="s">
        <v>68</v>
      </c>
      <c r="J2677">
        <v>196671</v>
      </c>
      <c r="K2677" t="s">
        <v>54</v>
      </c>
      <c r="L2677">
        <v>30000</v>
      </c>
      <c r="M2677" t="b">
        <v>0</v>
      </c>
    </row>
    <row r="2678" spans="1:13" x14ac:dyDescent="0.35">
      <c r="A2678" t="s">
        <v>166</v>
      </c>
      <c r="B2678" t="s">
        <v>274</v>
      </c>
      <c r="C2678">
        <v>2021</v>
      </c>
      <c r="D2678" t="s">
        <v>15</v>
      </c>
      <c r="E2678" t="s">
        <v>29</v>
      </c>
      <c r="F2678" t="s">
        <v>17</v>
      </c>
      <c r="G2678">
        <v>1.6</v>
      </c>
      <c r="H2678" t="s">
        <v>18</v>
      </c>
      <c r="I2678" t="s">
        <v>19</v>
      </c>
      <c r="J2678">
        <v>5000</v>
      </c>
      <c r="K2678" t="s">
        <v>20</v>
      </c>
      <c r="L2678">
        <v>44000</v>
      </c>
      <c r="M2678" t="b">
        <v>0</v>
      </c>
    </row>
    <row r="2679" spans="1:13" x14ac:dyDescent="0.35">
      <c r="A2679" t="s">
        <v>174</v>
      </c>
      <c r="B2679" t="s">
        <v>204</v>
      </c>
      <c r="C2679">
        <v>2015</v>
      </c>
      <c r="D2679" t="s">
        <v>15</v>
      </c>
      <c r="E2679" t="s">
        <v>94</v>
      </c>
      <c r="F2679" t="s">
        <v>30</v>
      </c>
      <c r="G2679">
        <v>2</v>
      </c>
      <c r="H2679" t="s">
        <v>18</v>
      </c>
      <c r="I2679" t="s">
        <v>19</v>
      </c>
      <c r="J2679">
        <v>89000</v>
      </c>
      <c r="K2679" t="s">
        <v>42</v>
      </c>
      <c r="L2679">
        <v>80000</v>
      </c>
      <c r="M2679" t="b">
        <v>0</v>
      </c>
    </row>
    <row r="2680" spans="1:13" x14ac:dyDescent="0.35">
      <c r="A2680" t="s">
        <v>76</v>
      </c>
      <c r="B2680" t="s">
        <v>112</v>
      </c>
      <c r="C2680">
        <v>2011</v>
      </c>
      <c r="D2680" t="s">
        <v>15</v>
      </c>
      <c r="E2680" t="s">
        <v>25</v>
      </c>
      <c r="F2680" t="s">
        <v>26</v>
      </c>
      <c r="G2680">
        <v>3.5</v>
      </c>
      <c r="H2680" t="s">
        <v>18</v>
      </c>
      <c r="I2680" t="s">
        <v>19</v>
      </c>
      <c r="J2680">
        <v>22000</v>
      </c>
      <c r="K2680" t="s">
        <v>138</v>
      </c>
      <c r="L2680">
        <v>50000</v>
      </c>
      <c r="M2680" t="b">
        <v>0</v>
      </c>
    </row>
    <row r="2681" spans="1:13" x14ac:dyDescent="0.35">
      <c r="A2681" t="s">
        <v>27</v>
      </c>
      <c r="B2681" t="s">
        <v>88</v>
      </c>
      <c r="C2681">
        <v>2019</v>
      </c>
      <c r="D2681" t="s">
        <v>15</v>
      </c>
      <c r="E2681" t="s">
        <v>23</v>
      </c>
      <c r="F2681" t="s">
        <v>26</v>
      </c>
      <c r="G2681">
        <v>1.4</v>
      </c>
      <c r="H2681" t="s">
        <v>18</v>
      </c>
      <c r="I2681" t="s">
        <v>19</v>
      </c>
      <c r="J2681">
        <v>49000</v>
      </c>
      <c r="K2681" t="s">
        <v>20</v>
      </c>
      <c r="L2681">
        <v>0</v>
      </c>
      <c r="M2681" t="b">
        <v>1</v>
      </c>
    </row>
    <row r="2682" spans="1:13" x14ac:dyDescent="0.35">
      <c r="A2682" t="s">
        <v>39</v>
      </c>
      <c r="B2682" t="s">
        <v>143</v>
      </c>
      <c r="C2682">
        <v>2012</v>
      </c>
      <c r="D2682" t="s">
        <v>15</v>
      </c>
      <c r="E2682" t="s">
        <v>25</v>
      </c>
      <c r="F2682" t="s">
        <v>26</v>
      </c>
      <c r="G2682">
        <v>3.6</v>
      </c>
      <c r="H2682" t="s">
        <v>18</v>
      </c>
      <c r="I2682" t="s">
        <v>19</v>
      </c>
      <c r="J2682">
        <v>217</v>
      </c>
      <c r="K2682" t="s">
        <v>20</v>
      </c>
      <c r="L2682">
        <v>0</v>
      </c>
      <c r="M2682" t="b">
        <v>1</v>
      </c>
    </row>
    <row r="2683" spans="1:13" x14ac:dyDescent="0.35">
      <c r="A2683" t="s">
        <v>39</v>
      </c>
      <c r="B2683" t="s">
        <v>46</v>
      </c>
      <c r="C2683">
        <v>2013</v>
      </c>
      <c r="D2683" t="s">
        <v>15</v>
      </c>
      <c r="E2683" t="s">
        <v>25</v>
      </c>
      <c r="F2683" t="s">
        <v>17</v>
      </c>
      <c r="G2683">
        <v>5.3</v>
      </c>
      <c r="H2683" t="s">
        <v>18</v>
      </c>
      <c r="I2683" t="s">
        <v>19</v>
      </c>
      <c r="J2683">
        <v>206344</v>
      </c>
      <c r="K2683" t="s">
        <v>20</v>
      </c>
      <c r="L2683">
        <v>0</v>
      </c>
      <c r="M2683" t="b">
        <v>1</v>
      </c>
    </row>
    <row r="2684" spans="1:13" x14ac:dyDescent="0.35">
      <c r="A2684" t="s">
        <v>27</v>
      </c>
      <c r="B2684" t="s">
        <v>89</v>
      </c>
      <c r="C2684">
        <v>2013</v>
      </c>
      <c r="D2684" t="s">
        <v>47</v>
      </c>
      <c r="E2684" t="s">
        <v>23</v>
      </c>
      <c r="F2684" t="s">
        <v>26</v>
      </c>
      <c r="G2684">
        <v>1.6</v>
      </c>
      <c r="H2684" t="s">
        <v>18</v>
      </c>
      <c r="I2684" t="s">
        <v>19</v>
      </c>
      <c r="J2684">
        <v>200000</v>
      </c>
      <c r="K2684" t="s">
        <v>20</v>
      </c>
      <c r="L2684">
        <v>0</v>
      </c>
      <c r="M2684" t="b">
        <v>1</v>
      </c>
    </row>
    <row r="2685" spans="1:13" x14ac:dyDescent="0.35">
      <c r="A2685" t="s">
        <v>60</v>
      </c>
      <c r="B2685" t="s">
        <v>241</v>
      </c>
      <c r="C2685">
        <v>2000</v>
      </c>
      <c r="D2685" t="s">
        <v>47</v>
      </c>
      <c r="E2685" t="s">
        <v>75</v>
      </c>
      <c r="F2685" t="s">
        <v>17</v>
      </c>
      <c r="G2685">
        <v>8</v>
      </c>
      <c r="H2685" t="s">
        <v>18</v>
      </c>
      <c r="I2685" t="s">
        <v>19</v>
      </c>
      <c r="J2685">
        <v>196</v>
      </c>
      <c r="K2685" t="s">
        <v>64</v>
      </c>
      <c r="L2685">
        <v>0</v>
      </c>
      <c r="M2685" t="b">
        <v>1</v>
      </c>
    </row>
    <row r="2686" spans="1:13" x14ac:dyDescent="0.35">
      <c r="A2686" t="s">
        <v>21</v>
      </c>
      <c r="B2686" t="s">
        <v>22</v>
      </c>
      <c r="C2686">
        <v>2000</v>
      </c>
      <c r="D2686" t="s">
        <v>15</v>
      </c>
      <c r="E2686" t="s">
        <v>213</v>
      </c>
      <c r="F2686" t="s">
        <v>26</v>
      </c>
      <c r="G2686">
        <v>4</v>
      </c>
      <c r="H2686" t="s">
        <v>18</v>
      </c>
      <c r="I2686" t="s">
        <v>68</v>
      </c>
      <c r="J2686">
        <v>350000</v>
      </c>
      <c r="K2686" t="s">
        <v>64</v>
      </c>
      <c r="L2686">
        <v>0</v>
      </c>
      <c r="M2686" t="b">
        <v>1</v>
      </c>
    </row>
    <row r="2687" spans="1:13" x14ac:dyDescent="0.35">
      <c r="A2687" t="s">
        <v>60</v>
      </c>
      <c r="B2687" t="s">
        <v>90</v>
      </c>
      <c r="C2687">
        <v>2018</v>
      </c>
      <c r="D2687" t="s">
        <v>15</v>
      </c>
      <c r="E2687" t="s">
        <v>25</v>
      </c>
      <c r="F2687" t="s">
        <v>17</v>
      </c>
      <c r="G2687">
        <v>5.7</v>
      </c>
      <c r="H2687" t="s">
        <v>18</v>
      </c>
      <c r="I2687" t="s">
        <v>19</v>
      </c>
      <c r="J2687">
        <v>90000</v>
      </c>
      <c r="K2687" t="s">
        <v>42</v>
      </c>
      <c r="L2687">
        <v>350000</v>
      </c>
      <c r="M2687" t="b">
        <v>0</v>
      </c>
    </row>
    <row r="2688" spans="1:13" x14ac:dyDescent="0.35">
      <c r="A2688" t="s">
        <v>34</v>
      </c>
      <c r="B2688" t="s">
        <v>35</v>
      </c>
      <c r="C2688">
        <v>2007</v>
      </c>
      <c r="D2688" t="s">
        <v>15</v>
      </c>
      <c r="E2688" t="s">
        <v>23</v>
      </c>
      <c r="F2688" t="s">
        <v>17</v>
      </c>
      <c r="G2688">
        <v>4.5999999999999996</v>
      </c>
      <c r="H2688" t="s">
        <v>18</v>
      </c>
      <c r="I2688" t="s">
        <v>19</v>
      </c>
      <c r="J2688">
        <v>564000</v>
      </c>
      <c r="K2688" t="s">
        <v>59</v>
      </c>
      <c r="L2688">
        <v>43000</v>
      </c>
      <c r="M2688" t="b">
        <v>0</v>
      </c>
    </row>
    <row r="2689" spans="1:13" x14ac:dyDescent="0.35">
      <c r="A2689" t="s">
        <v>76</v>
      </c>
      <c r="B2689" t="s">
        <v>147</v>
      </c>
      <c r="C2689">
        <v>2019</v>
      </c>
      <c r="D2689" t="s">
        <v>44</v>
      </c>
      <c r="E2689" t="s">
        <v>23</v>
      </c>
      <c r="F2689" t="s">
        <v>26</v>
      </c>
      <c r="G2689">
        <v>5</v>
      </c>
      <c r="H2689" t="s">
        <v>18</v>
      </c>
      <c r="I2689" t="s">
        <v>19</v>
      </c>
      <c r="J2689">
        <v>22000</v>
      </c>
      <c r="K2689" t="s">
        <v>59</v>
      </c>
      <c r="L2689">
        <v>110000</v>
      </c>
      <c r="M2689" t="b">
        <v>0</v>
      </c>
    </row>
    <row r="2690" spans="1:13" x14ac:dyDescent="0.35">
      <c r="A2690" t="s">
        <v>34</v>
      </c>
      <c r="B2690" t="s">
        <v>43</v>
      </c>
      <c r="C2690">
        <v>2019</v>
      </c>
      <c r="D2690" t="s">
        <v>15</v>
      </c>
      <c r="E2690" t="s">
        <v>23</v>
      </c>
      <c r="F2690" t="s">
        <v>26</v>
      </c>
      <c r="G2690">
        <v>2.5</v>
      </c>
      <c r="H2690" t="s">
        <v>18</v>
      </c>
      <c r="I2690" t="s">
        <v>19</v>
      </c>
      <c r="J2690">
        <v>39180</v>
      </c>
      <c r="K2690" t="s">
        <v>187</v>
      </c>
      <c r="L2690">
        <v>0</v>
      </c>
      <c r="M2690" t="b">
        <v>1</v>
      </c>
    </row>
    <row r="2691" spans="1:13" x14ac:dyDescent="0.35">
      <c r="A2691" t="s">
        <v>76</v>
      </c>
      <c r="B2691" t="s">
        <v>77</v>
      </c>
      <c r="C2691">
        <v>2013</v>
      </c>
      <c r="D2691" t="s">
        <v>44</v>
      </c>
      <c r="E2691" t="s">
        <v>16</v>
      </c>
      <c r="F2691" t="s">
        <v>30</v>
      </c>
      <c r="G2691">
        <v>8</v>
      </c>
      <c r="H2691" t="s">
        <v>18</v>
      </c>
      <c r="I2691" t="s">
        <v>19</v>
      </c>
      <c r="J2691">
        <v>186000</v>
      </c>
      <c r="K2691" t="s">
        <v>20</v>
      </c>
      <c r="L2691">
        <v>0</v>
      </c>
      <c r="M2691" t="b">
        <v>1</v>
      </c>
    </row>
    <row r="2692" spans="1:13" x14ac:dyDescent="0.35">
      <c r="A2692" t="s">
        <v>36</v>
      </c>
      <c r="B2692" t="s">
        <v>37</v>
      </c>
      <c r="C2692">
        <v>2010</v>
      </c>
      <c r="D2692" t="s">
        <v>15</v>
      </c>
      <c r="E2692" t="s">
        <v>25</v>
      </c>
      <c r="F2692" t="s">
        <v>30</v>
      </c>
      <c r="G2692">
        <v>8</v>
      </c>
      <c r="H2692" t="s">
        <v>18</v>
      </c>
      <c r="I2692" t="s">
        <v>19</v>
      </c>
      <c r="J2692">
        <v>284000</v>
      </c>
      <c r="K2692" t="s">
        <v>20</v>
      </c>
      <c r="L2692">
        <v>0</v>
      </c>
      <c r="M2692" t="b">
        <v>1</v>
      </c>
    </row>
    <row r="2693" spans="1:13" x14ac:dyDescent="0.35">
      <c r="A2693" t="s">
        <v>34</v>
      </c>
      <c r="B2693" t="s">
        <v>58</v>
      </c>
      <c r="C2693">
        <v>2021</v>
      </c>
      <c r="D2693" t="s">
        <v>15</v>
      </c>
      <c r="E2693" t="s">
        <v>23</v>
      </c>
      <c r="F2693" t="s">
        <v>26</v>
      </c>
      <c r="G2693">
        <v>2.7</v>
      </c>
      <c r="H2693" t="s">
        <v>18</v>
      </c>
      <c r="I2693" t="s">
        <v>19</v>
      </c>
      <c r="J2693">
        <v>980</v>
      </c>
      <c r="K2693" t="s">
        <v>81</v>
      </c>
      <c r="L2693">
        <v>120000</v>
      </c>
      <c r="M2693" t="b">
        <v>0</v>
      </c>
    </row>
    <row r="2694" spans="1:13" x14ac:dyDescent="0.35">
      <c r="A2694" t="s">
        <v>36</v>
      </c>
      <c r="B2694" t="s">
        <v>146</v>
      </c>
      <c r="C2694">
        <v>2020</v>
      </c>
      <c r="D2694" t="s">
        <v>47</v>
      </c>
      <c r="E2694" t="s">
        <v>75</v>
      </c>
      <c r="F2694" t="s">
        <v>30</v>
      </c>
      <c r="G2694">
        <v>5.3</v>
      </c>
      <c r="H2694" t="s">
        <v>18</v>
      </c>
      <c r="I2694" t="s">
        <v>19</v>
      </c>
      <c r="J2694">
        <v>15800</v>
      </c>
      <c r="K2694" t="s">
        <v>20</v>
      </c>
      <c r="L2694">
        <v>150000</v>
      </c>
      <c r="M2694" t="b">
        <v>0</v>
      </c>
    </row>
    <row r="2695" spans="1:13" x14ac:dyDescent="0.35">
      <c r="A2695" t="s">
        <v>27</v>
      </c>
      <c r="B2695" t="s">
        <v>91</v>
      </c>
      <c r="C2695">
        <v>2017</v>
      </c>
      <c r="D2695" t="s">
        <v>44</v>
      </c>
      <c r="E2695" t="s">
        <v>23</v>
      </c>
      <c r="F2695" t="s">
        <v>30</v>
      </c>
      <c r="G2695">
        <v>3.4</v>
      </c>
      <c r="H2695" t="s">
        <v>18</v>
      </c>
      <c r="I2695" t="s">
        <v>19</v>
      </c>
      <c r="J2695">
        <v>120000</v>
      </c>
      <c r="K2695" t="s">
        <v>253</v>
      </c>
      <c r="L2695">
        <v>0</v>
      </c>
      <c r="M2695" t="b">
        <v>1</v>
      </c>
    </row>
    <row r="2696" spans="1:13" x14ac:dyDescent="0.35">
      <c r="A2696" t="s">
        <v>60</v>
      </c>
      <c r="B2696" t="s">
        <v>61</v>
      </c>
      <c r="C2696">
        <v>2015</v>
      </c>
      <c r="D2696" t="s">
        <v>15</v>
      </c>
      <c r="E2696" t="s">
        <v>94</v>
      </c>
      <c r="F2696" t="s">
        <v>17</v>
      </c>
      <c r="G2696">
        <v>3.5</v>
      </c>
      <c r="H2696" t="s">
        <v>18</v>
      </c>
      <c r="I2696" t="s">
        <v>19</v>
      </c>
      <c r="J2696">
        <v>80885</v>
      </c>
      <c r="K2696" t="s">
        <v>42</v>
      </c>
      <c r="L2696">
        <v>126500</v>
      </c>
      <c r="M2696" t="b">
        <v>0</v>
      </c>
    </row>
    <row r="2697" spans="1:13" x14ac:dyDescent="0.35">
      <c r="A2697" t="s">
        <v>174</v>
      </c>
      <c r="B2697" t="s">
        <v>197</v>
      </c>
      <c r="C2697">
        <v>2015</v>
      </c>
      <c r="D2697" t="s">
        <v>15</v>
      </c>
      <c r="E2697" t="s">
        <v>23</v>
      </c>
      <c r="F2697" t="s">
        <v>30</v>
      </c>
      <c r="G2697">
        <v>2</v>
      </c>
      <c r="H2697" t="s">
        <v>18</v>
      </c>
      <c r="I2697" t="s">
        <v>19</v>
      </c>
      <c r="J2697">
        <v>88335</v>
      </c>
      <c r="K2697" t="s">
        <v>20</v>
      </c>
      <c r="L2697">
        <v>126500</v>
      </c>
      <c r="M2697" t="b">
        <v>0</v>
      </c>
    </row>
    <row r="2698" spans="1:13" x14ac:dyDescent="0.35">
      <c r="A2698" t="s">
        <v>13</v>
      </c>
      <c r="B2698" t="s">
        <v>14</v>
      </c>
      <c r="C2698">
        <v>2018</v>
      </c>
      <c r="D2698" t="s">
        <v>15</v>
      </c>
      <c r="E2698" t="s">
        <v>16</v>
      </c>
      <c r="F2698" t="s">
        <v>17</v>
      </c>
      <c r="G2698">
        <v>5.7</v>
      </c>
      <c r="H2698" t="s">
        <v>18</v>
      </c>
      <c r="I2698" t="s">
        <v>19</v>
      </c>
      <c r="J2698">
        <v>70276</v>
      </c>
      <c r="K2698" t="s">
        <v>20</v>
      </c>
      <c r="L2698">
        <v>126500</v>
      </c>
      <c r="M2698" t="b">
        <v>0</v>
      </c>
    </row>
    <row r="2699" spans="1:13" x14ac:dyDescent="0.35">
      <c r="A2699" t="s">
        <v>36</v>
      </c>
      <c r="B2699" t="s">
        <v>37</v>
      </c>
      <c r="C2699">
        <v>2017</v>
      </c>
      <c r="D2699" t="s">
        <v>15</v>
      </c>
      <c r="E2699" t="s">
        <v>25</v>
      </c>
      <c r="F2699" t="s">
        <v>26</v>
      </c>
      <c r="G2699">
        <v>5.3</v>
      </c>
      <c r="H2699" t="s">
        <v>18</v>
      </c>
      <c r="I2699" t="s">
        <v>19</v>
      </c>
      <c r="J2699">
        <v>148450</v>
      </c>
      <c r="K2699" t="s">
        <v>20</v>
      </c>
      <c r="L2699">
        <v>128500</v>
      </c>
      <c r="M2699" t="b">
        <v>0</v>
      </c>
    </row>
    <row r="2700" spans="1:13" x14ac:dyDescent="0.35">
      <c r="A2700" t="s">
        <v>34</v>
      </c>
      <c r="B2700" t="s">
        <v>123</v>
      </c>
      <c r="C2700">
        <v>2006</v>
      </c>
      <c r="D2700" t="s">
        <v>15</v>
      </c>
      <c r="E2700" t="s">
        <v>23</v>
      </c>
      <c r="F2700" t="s">
        <v>30</v>
      </c>
      <c r="G2700">
        <v>2.7</v>
      </c>
      <c r="H2700" t="s">
        <v>18</v>
      </c>
      <c r="I2700" t="s">
        <v>68</v>
      </c>
      <c r="J2700">
        <v>500</v>
      </c>
      <c r="K2700" t="s">
        <v>170</v>
      </c>
      <c r="L2700">
        <v>0</v>
      </c>
      <c r="M2700" t="b">
        <v>1</v>
      </c>
    </row>
    <row r="2701" spans="1:13" x14ac:dyDescent="0.35">
      <c r="A2701" t="s">
        <v>60</v>
      </c>
      <c r="B2701" t="s">
        <v>198</v>
      </c>
      <c r="C2701">
        <v>2019</v>
      </c>
      <c r="D2701" t="s">
        <v>44</v>
      </c>
      <c r="E2701" t="s">
        <v>29</v>
      </c>
      <c r="F2701" t="s">
        <v>30</v>
      </c>
      <c r="G2701">
        <v>3.5</v>
      </c>
      <c r="H2701" t="s">
        <v>18</v>
      </c>
      <c r="I2701" t="s">
        <v>19</v>
      </c>
      <c r="J2701">
        <v>62000</v>
      </c>
      <c r="K2701" t="s">
        <v>20</v>
      </c>
      <c r="L2701">
        <v>170000</v>
      </c>
      <c r="M2701" t="b">
        <v>0</v>
      </c>
    </row>
    <row r="2702" spans="1:13" x14ac:dyDescent="0.35">
      <c r="A2702" t="s">
        <v>21</v>
      </c>
      <c r="B2702" t="s">
        <v>22</v>
      </c>
      <c r="C2702">
        <v>2016</v>
      </c>
      <c r="D2702" t="s">
        <v>44</v>
      </c>
      <c r="E2702" t="s">
        <v>23</v>
      </c>
      <c r="F2702" t="s">
        <v>17</v>
      </c>
      <c r="G2702">
        <v>8.8000000000000007</v>
      </c>
      <c r="H2702" t="s">
        <v>18</v>
      </c>
      <c r="I2702" t="s">
        <v>19</v>
      </c>
      <c r="J2702">
        <v>157</v>
      </c>
      <c r="K2702" t="s">
        <v>20</v>
      </c>
      <c r="L2702">
        <v>0</v>
      </c>
      <c r="M2702" t="b">
        <v>1</v>
      </c>
    </row>
    <row r="2703" spans="1:13" x14ac:dyDescent="0.35">
      <c r="A2703" t="s">
        <v>76</v>
      </c>
      <c r="B2703" t="s">
        <v>125</v>
      </c>
      <c r="C2703">
        <v>2017</v>
      </c>
      <c r="D2703" t="s">
        <v>15</v>
      </c>
      <c r="E2703" t="s">
        <v>33</v>
      </c>
      <c r="F2703" t="s">
        <v>26</v>
      </c>
      <c r="G2703">
        <v>3.6</v>
      </c>
      <c r="H2703" t="s">
        <v>18</v>
      </c>
      <c r="I2703" t="s">
        <v>19</v>
      </c>
      <c r="J2703">
        <v>150000</v>
      </c>
      <c r="K2703" t="s">
        <v>45</v>
      </c>
      <c r="L2703">
        <v>73000</v>
      </c>
      <c r="M2703" t="b">
        <v>0</v>
      </c>
    </row>
    <row r="2704" spans="1:13" x14ac:dyDescent="0.35">
      <c r="A2704" t="s">
        <v>31</v>
      </c>
      <c r="B2704" t="s">
        <v>32</v>
      </c>
      <c r="C2704">
        <v>2009</v>
      </c>
      <c r="D2704" t="s">
        <v>15</v>
      </c>
      <c r="E2704" t="s">
        <v>75</v>
      </c>
      <c r="F2704" t="s">
        <v>30</v>
      </c>
      <c r="G2704">
        <v>2.4</v>
      </c>
      <c r="H2704" t="s">
        <v>18</v>
      </c>
      <c r="I2704" t="s">
        <v>19</v>
      </c>
      <c r="J2704">
        <v>235000</v>
      </c>
      <c r="K2704" t="s">
        <v>20</v>
      </c>
      <c r="L2704">
        <v>25000</v>
      </c>
      <c r="M2704" t="b">
        <v>0</v>
      </c>
    </row>
    <row r="2705" spans="1:13" x14ac:dyDescent="0.35">
      <c r="A2705" t="s">
        <v>99</v>
      </c>
      <c r="B2705" t="s">
        <v>367</v>
      </c>
      <c r="C2705">
        <v>2020</v>
      </c>
      <c r="D2705" t="s">
        <v>15</v>
      </c>
      <c r="E2705" t="s">
        <v>23</v>
      </c>
      <c r="F2705" t="s">
        <v>17</v>
      </c>
      <c r="G2705">
        <v>2.8</v>
      </c>
      <c r="H2705" t="s">
        <v>56</v>
      </c>
      <c r="I2705" t="s">
        <v>68</v>
      </c>
      <c r="J2705">
        <v>17000</v>
      </c>
      <c r="K2705" t="s">
        <v>228</v>
      </c>
      <c r="L2705">
        <v>0</v>
      </c>
      <c r="M2705" t="b">
        <v>1</v>
      </c>
    </row>
    <row r="2706" spans="1:13" x14ac:dyDescent="0.35">
      <c r="A2706" t="s">
        <v>82</v>
      </c>
      <c r="B2706" t="s">
        <v>298</v>
      </c>
      <c r="C2706">
        <v>2021</v>
      </c>
      <c r="D2706" t="s">
        <v>15</v>
      </c>
      <c r="E2706" t="s">
        <v>29</v>
      </c>
      <c r="F2706" t="s">
        <v>30</v>
      </c>
      <c r="G2706">
        <v>2.5</v>
      </c>
      <c r="H2706" t="s">
        <v>18</v>
      </c>
      <c r="I2706" t="s">
        <v>19</v>
      </c>
      <c r="J2706">
        <v>12000</v>
      </c>
      <c r="K2706" t="s">
        <v>155</v>
      </c>
      <c r="L2706">
        <v>94000</v>
      </c>
      <c r="M2706" t="b">
        <v>0</v>
      </c>
    </row>
    <row r="2707" spans="1:13" x14ac:dyDescent="0.35">
      <c r="A2707" t="s">
        <v>39</v>
      </c>
      <c r="B2707" t="s">
        <v>205</v>
      </c>
      <c r="C2707">
        <v>2012</v>
      </c>
      <c r="D2707" t="s">
        <v>15</v>
      </c>
      <c r="E2707" t="s">
        <v>23</v>
      </c>
      <c r="F2707" t="s">
        <v>26</v>
      </c>
      <c r="G2707">
        <v>5.3</v>
      </c>
      <c r="H2707" t="s">
        <v>18</v>
      </c>
      <c r="I2707" t="s">
        <v>19</v>
      </c>
      <c r="J2707">
        <v>98000</v>
      </c>
      <c r="K2707" t="s">
        <v>20</v>
      </c>
      <c r="L2707">
        <v>0</v>
      </c>
      <c r="M2707" t="b">
        <v>1</v>
      </c>
    </row>
    <row r="2708" spans="1:13" x14ac:dyDescent="0.35">
      <c r="A2708" t="s">
        <v>109</v>
      </c>
      <c r="B2708" t="s">
        <v>227</v>
      </c>
      <c r="C2708">
        <v>2017</v>
      </c>
      <c r="D2708" t="s">
        <v>15</v>
      </c>
      <c r="E2708" t="s">
        <v>29</v>
      </c>
      <c r="F2708" t="s">
        <v>17</v>
      </c>
      <c r="G2708">
        <v>5.7</v>
      </c>
      <c r="H2708" t="s">
        <v>18</v>
      </c>
      <c r="I2708" t="s">
        <v>19</v>
      </c>
      <c r="J2708">
        <v>80000</v>
      </c>
      <c r="K2708" t="s">
        <v>20</v>
      </c>
      <c r="L2708">
        <v>0</v>
      </c>
      <c r="M2708" t="b">
        <v>1</v>
      </c>
    </row>
    <row r="2709" spans="1:13" x14ac:dyDescent="0.35">
      <c r="A2709" t="s">
        <v>99</v>
      </c>
      <c r="B2709">
        <v>5</v>
      </c>
      <c r="C2709">
        <v>2020</v>
      </c>
      <c r="D2709" t="s">
        <v>15</v>
      </c>
      <c r="E2709" t="s">
        <v>78</v>
      </c>
      <c r="F2709" t="s">
        <v>17</v>
      </c>
      <c r="G2709">
        <v>1.5</v>
      </c>
      <c r="H2709" t="s">
        <v>18</v>
      </c>
      <c r="I2709" t="s">
        <v>19</v>
      </c>
      <c r="J2709">
        <v>15000</v>
      </c>
      <c r="K2709" t="s">
        <v>245</v>
      </c>
      <c r="L2709">
        <v>41000</v>
      </c>
      <c r="M2709" t="b">
        <v>0</v>
      </c>
    </row>
    <row r="2710" spans="1:13" x14ac:dyDescent="0.35">
      <c r="A2710" t="s">
        <v>95</v>
      </c>
      <c r="B2710" t="s">
        <v>223</v>
      </c>
      <c r="C2710">
        <v>2020</v>
      </c>
      <c r="D2710" t="s">
        <v>15</v>
      </c>
      <c r="E2710" t="s">
        <v>29</v>
      </c>
      <c r="F2710" t="s">
        <v>17</v>
      </c>
      <c r="G2710">
        <v>6.2</v>
      </c>
      <c r="H2710" t="s">
        <v>18</v>
      </c>
      <c r="I2710" t="s">
        <v>19</v>
      </c>
      <c r="J2710">
        <v>5000</v>
      </c>
      <c r="K2710" t="s">
        <v>20</v>
      </c>
      <c r="L2710">
        <v>280000</v>
      </c>
      <c r="M2710" t="b">
        <v>0</v>
      </c>
    </row>
    <row r="2711" spans="1:13" x14ac:dyDescent="0.35">
      <c r="A2711" t="s">
        <v>39</v>
      </c>
      <c r="B2711" t="s">
        <v>46</v>
      </c>
      <c r="C2711">
        <v>2012</v>
      </c>
      <c r="D2711" t="s">
        <v>15</v>
      </c>
      <c r="E2711" t="s">
        <v>78</v>
      </c>
      <c r="F2711" t="s">
        <v>30</v>
      </c>
      <c r="G2711">
        <v>5.3</v>
      </c>
      <c r="H2711" t="s">
        <v>18</v>
      </c>
      <c r="I2711" t="s">
        <v>19</v>
      </c>
      <c r="J2711">
        <v>326000</v>
      </c>
      <c r="K2711" t="s">
        <v>253</v>
      </c>
      <c r="L2711">
        <v>47000</v>
      </c>
      <c r="M2711" t="b">
        <v>0</v>
      </c>
    </row>
    <row r="2712" spans="1:13" x14ac:dyDescent="0.35">
      <c r="A2712" t="s">
        <v>76</v>
      </c>
      <c r="B2712" t="s">
        <v>144</v>
      </c>
      <c r="C2712">
        <v>2005</v>
      </c>
      <c r="D2712" t="s">
        <v>15</v>
      </c>
      <c r="E2712" t="s">
        <v>25</v>
      </c>
      <c r="F2712" t="s">
        <v>30</v>
      </c>
      <c r="G2712">
        <v>4.5999999999999996</v>
      </c>
      <c r="H2712" t="s">
        <v>18</v>
      </c>
      <c r="I2712" t="s">
        <v>19</v>
      </c>
      <c r="J2712">
        <v>270000</v>
      </c>
      <c r="K2712" t="s">
        <v>42</v>
      </c>
      <c r="L2712">
        <v>15000</v>
      </c>
      <c r="M2712" t="b">
        <v>0</v>
      </c>
    </row>
    <row r="2713" spans="1:13" x14ac:dyDescent="0.35">
      <c r="A2713" t="s">
        <v>82</v>
      </c>
      <c r="B2713" t="s">
        <v>142</v>
      </c>
      <c r="C2713">
        <v>2014</v>
      </c>
      <c r="D2713" t="s">
        <v>15</v>
      </c>
      <c r="E2713" t="s">
        <v>25</v>
      </c>
      <c r="F2713" t="s">
        <v>30</v>
      </c>
      <c r="G2713">
        <v>1.6</v>
      </c>
      <c r="H2713" t="s">
        <v>18</v>
      </c>
      <c r="I2713" t="s">
        <v>19</v>
      </c>
      <c r="J2713">
        <v>175000</v>
      </c>
      <c r="K2713" t="s">
        <v>45</v>
      </c>
      <c r="L2713">
        <v>25000</v>
      </c>
      <c r="M2713" t="b">
        <v>0</v>
      </c>
    </row>
    <row r="2714" spans="1:13" x14ac:dyDescent="0.35">
      <c r="A2714" t="s">
        <v>82</v>
      </c>
      <c r="B2714" t="s">
        <v>83</v>
      </c>
      <c r="C2714">
        <v>2019</v>
      </c>
      <c r="D2714" t="s">
        <v>15</v>
      </c>
      <c r="E2714" t="s">
        <v>94</v>
      </c>
      <c r="F2714" t="s">
        <v>30</v>
      </c>
      <c r="G2714">
        <v>3</v>
      </c>
      <c r="H2714" t="s">
        <v>18</v>
      </c>
      <c r="I2714" t="s">
        <v>19</v>
      </c>
      <c r="J2714">
        <v>128000</v>
      </c>
      <c r="K2714" t="s">
        <v>45</v>
      </c>
      <c r="L2714">
        <v>0</v>
      </c>
      <c r="M2714" t="b">
        <v>1</v>
      </c>
    </row>
    <row r="2715" spans="1:13" x14ac:dyDescent="0.35">
      <c r="A2715" t="s">
        <v>39</v>
      </c>
      <c r="B2715" t="s">
        <v>368</v>
      </c>
      <c r="C2715">
        <v>2004</v>
      </c>
      <c r="D2715" t="s">
        <v>47</v>
      </c>
      <c r="E2715" t="s">
        <v>16</v>
      </c>
      <c r="F2715" t="s">
        <v>17</v>
      </c>
      <c r="G2715">
        <v>5.3</v>
      </c>
      <c r="H2715" t="s">
        <v>18</v>
      </c>
      <c r="I2715" t="s">
        <v>19</v>
      </c>
      <c r="J2715">
        <v>3500000</v>
      </c>
      <c r="K2715" t="s">
        <v>42</v>
      </c>
      <c r="L2715">
        <v>10000</v>
      </c>
      <c r="M2715" t="b">
        <v>0</v>
      </c>
    </row>
    <row r="2716" spans="1:13" x14ac:dyDescent="0.35">
      <c r="A2716" t="s">
        <v>34</v>
      </c>
      <c r="B2716" t="s">
        <v>35</v>
      </c>
      <c r="C2716">
        <v>2004</v>
      </c>
      <c r="D2716" t="s">
        <v>47</v>
      </c>
      <c r="E2716" t="s">
        <v>78</v>
      </c>
      <c r="F2716" t="s">
        <v>17</v>
      </c>
      <c r="G2716">
        <v>4.5999999999999996</v>
      </c>
      <c r="H2716" t="s">
        <v>18</v>
      </c>
      <c r="I2716" t="s">
        <v>19</v>
      </c>
      <c r="J2716">
        <v>38000</v>
      </c>
      <c r="K2716" t="s">
        <v>70</v>
      </c>
      <c r="L2716">
        <v>0</v>
      </c>
      <c r="M2716" t="b">
        <v>1</v>
      </c>
    </row>
    <row r="2717" spans="1:13" x14ac:dyDescent="0.35">
      <c r="A2717" t="s">
        <v>73</v>
      </c>
      <c r="B2717">
        <v>6</v>
      </c>
      <c r="C2717">
        <v>2016</v>
      </c>
      <c r="D2717" t="s">
        <v>15</v>
      </c>
      <c r="E2717" t="s">
        <v>16</v>
      </c>
      <c r="F2717" t="s">
        <v>26</v>
      </c>
      <c r="G2717">
        <v>2.5</v>
      </c>
      <c r="H2717" t="s">
        <v>18</v>
      </c>
      <c r="I2717" t="s">
        <v>19</v>
      </c>
      <c r="J2717">
        <v>88350</v>
      </c>
      <c r="K2717" t="s">
        <v>42</v>
      </c>
      <c r="L2717">
        <v>50000</v>
      </c>
      <c r="M2717" t="b">
        <v>0</v>
      </c>
    </row>
    <row r="2718" spans="1:13" x14ac:dyDescent="0.35">
      <c r="A2718" t="s">
        <v>27</v>
      </c>
      <c r="B2718" t="s">
        <v>160</v>
      </c>
      <c r="C2718">
        <v>2016</v>
      </c>
      <c r="D2718" t="s">
        <v>15</v>
      </c>
      <c r="E2718" t="s">
        <v>23</v>
      </c>
      <c r="F2718" t="s">
        <v>30</v>
      </c>
      <c r="G2718">
        <v>2.4</v>
      </c>
      <c r="H2718" t="s">
        <v>18</v>
      </c>
      <c r="I2718" t="s">
        <v>19</v>
      </c>
      <c r="J2718">
        <v>424000</v>
      </c>
      <c r="K2718" t="s">
        <v>42</v>
      </c>
      <c r="L2718">
        <v>0</v>
      </c>
      <c r="M2718" t="b">
        <v>1</v>
      </c>
    </row>
    <row r="2719" spans="1:13" x14ac:dyDescent="0.35">
      <c r="A2719" t="s">
        <v>21</v>
      </c>
      <c r="B2719" t="s">
        <v>162</v>
      </c>
      <c r="C2719">
        <v>2016</v>
      </c>
      <c r="D2719" t="s">
        <v>47</v>
      </c>
      <c r="E2719" t="s">
        <v>23</v>
      </c>
      <c r="F2719" t="s">
        <v>17</v>
      </c>
      <c r="G2719">
        <v>4.8</v>
      </c>
      <c r="H2719" t="s">
        <v>18</v>
      </c>
      <c r="I2719" t="s">
        <v>19</v>
      </c>
      <c r="J2719">
        <v>72000</v>
      </c>
      <c r="K2719" t="s">
        <v>20</v>
      </c>
      <c r="L2719">
        <v>0</v>
      </c>
      <c r="M2719" t="b">
        <v>1</v>
      </c>
    </row>
    <row r="2720" spans="1:13" x14ac:dyDescent="0.35">
      <c r="A2720" t="s">
        <v>34</v>
      </c>
      <c r="B2720" t="s">
        <v>161</v>
      </c>
      <c r="C2720">
        <v>2013</v>
      </c>
      <c r="D2720" t="s">
        <v>15</v>
      </c>
      <c r="E2720" t="s">
        <v>23</v>
      </c>
      <c r="F2720" t="s">
        <v>30</v>
      </c>
      <c r="G2720">
        <v>5.7</v>
      </c>
      <c r="H2720" t="s">
        <v>18</v>
      </c>
      <c r="I2720" t="s">
        <v>19</v>
      </c>
      <c r="J2720">
        <v>210000</v>
      </c>
      <c r="K2720" t="s">
        <v>45</v>
      </c>
      <c r="L2720">
        <v>0</v>
      </c>
      <c r="M2720" t="b">
        <v>1</v>
      </c>
    </row>
    <row r="2721" spans="1:13" x14ac:dyDescent="0.35">
      <c r="A2721" t="s">
        <v>76</v>
      </c>
      <c r="B2721" t="s">
        <v>125</v>
      </c>
      <c r="C2721">
        <v>2014</v>
      </c>
      <c r="D2721" t="s">
        <v>15</v>
      </c>
      <c r="E2721" t="s">
        <v>16</v>
      </c>
      <c r="F2721" t="s">
        <v>26</v>
      </c>
      <c r="G2721">
        <v>3.5</v>
      </c>
      <c r="H2721" t="s">
        <v>18</v>
      </c>
      <c r="I2721" t="s">
        <v>19</v>
      </c>
      <c r="J2721">
        <v>90000</v>
      </c>
      <c r="K2721" t="s">
        <v>42</v>
      </c>
      <c r="L2721">
        <v>58000</v>
      </c>
      <c r="M2721" t="b">
        <v>0</v>
      </c>
    </row>
    <row r="2722" spans="1:13" x14ac:dyDescent="0.35">
      <c r="A2722" t="s">
        <v>76</v>
      </c>
      <c r="B2722" t="s">
        <v>240</v>
      </c>
      <c r="C2722">
        <v>2008</v>
      </c>
      <c r="D2722" t="s">
        <v>15</v>
      </c>
      <c r="E2722" t="s">
        <v>102</v>
      </c>
      <c r="F2722" t="s">
        <v>30</v>
      </c>
      <c r="G2722">
        <v>4.5999999999999996</v>
      </c>
      <c r="H2722" t="s">
        <v>18</v>
      </c>
      <c r="I2722" t="s">
        <v>19</v>
      </c>
      <c r="J2722">
        <v>3666</v>
      </c>
      <c r="K2722" t="s">
        <v>155</v>
      </c>
      <c r="L2722">
        <v>16000</v>
      </c>
      <c r="M2722" t="b">
        <v>0</v>
      </c>
    </row>
    <row r="2723" spans="1:13" x14ac:dyDescent="0.35">
      <c r="A2723" t="s">
        <v>34</v>
      </c>
      <c r="B2723" t="s">
        <v>35</v>
      </c>
      <c r="C2723">
        <v>2012</v>
      </c>
      <c r="D2723" t="s">
        <v>15</v>
      </c>
      <c r="E2723" t="s">
        <v>23</v>
      </c>
      <c r="F2723" t="s">
        <v>17</v>
      </c>
      <c r="G2723">
        <v>4.5999999999999996</v>
      </c>
      <c r="H2723" t="s">
        <v>18</v>
      </c>
      <c r="I2723" t="s">
        <v>19</v>
      </c>
      <c r="J2723">
        <v>180</v>
      </c>
      <c r="K2723" t="s">
        <v>255</v>
      </c>
      <c r="L2723">
        <v>110000</v>
      </c>
      <c r="M2723" t="b">
        <v>0</v>
      </c>
    </row>
    <row r="2724" spans="1:13" x14ac:dyDescent="0.35">
      <c r="A2724" t="s">
        <v>34</v>
      </c>
      <c r="B2724" t="s">
        <v>369</v>
      </c>
      <c r="C2724">
        <v>2017</v>
      </c>
      <c r="D2724" t="s">
        <v>15</v>
      </c>
      <c r="E2724" t="s">
        <v>23</v>
      </c>
      <c r="F2724" t="s">
        <v>26</v>
      </c>
      <c r="G2724">
        <v>1.8</v>
      </c>
      <c r="H2724" t="s">
        <v>79</v>
      </c>
      <c r="I2724" t="s">
        <v>19</v>
      </c>
      <c r="J2724">
        <v>50000</v>
      </c>
      <c r="K2724" t="s">
        <v>59</v>
      </c>
      <c r="L2724">
        <v>54900</v>
      </c>
      <c r="M2724" t="b">
        <v>0</v>
      </c>
    </row>
    <row r="2725" spans="1:13" x14ac:dyDescent="0.35">
      <c r="A2725" t="s">
        <v>48</v>
      </c>
      <c r="B2725" t="s">
        <v>50</v>
      </c>
      <c r="C2725">
        <v>2016</v>
      </c>
      <c r="D2725" t="s">
        <v>44</v>
      </c>
      <c r="E2725" t="s">
        <v>23</v>
      </c>
      <c r="F2725" t="s">
        <v>17</v>
      </c>
      <c r="G2725">
        <v>3</v>
      </c>
      <c r="H2725" t="s">
        <v>18</v>
      </c>
      <c r="I2725" t="s">
        <v>19</v>
      </c>
      <c r="J2725">
        <v>121929</v>
      </c>
      <c r="K2725" t="s">
        <v>20</v>
      </c>
      <c r="L2725">
        <v>128500</v>
      </c>
      <c r="M2725" t="b">
        <v>0</v>
      </c>
    </row>
    <row r="2726" spans="1:13" x14ac:dyDescent="0.35">
      <c r="A2726" t="s">
        <v>48</v>
      </c>
      <c r="B2726" t="s">
        <v>49</v>
      </c>
      <c r="C2726">
        <v>2016</v>
      </c>
      <c r="D2726" t="s">
        <v>15</v>
      </c>
      <c r="E2726" t="s">
        <v>65</v>
      </c>
      <c r="F2726" t="s">
        <v>30</v>
      </c>
      <c r="G2726">
        <v>2</v>
      </c>
      <c r="H2726" t="s">
        <v>18</v>
      </c>
      <c r="I2726" t="s">
        <v>19</v>
      </c>
      <c r="J2726">
        <v>103657</v>
      </c>
      <c r="K2726" t="s">
        <v>20</v>
      </c>
      <c r="L2726">
        <v>130000</v>
      </c>
      <c r="M2726" t="b">
        <v>0</v>
      </c>
    </row>
    <row r="2727" spans="1:13" x14ac:dyDescent="0.35">
      <c r="A2727" t="s">
        <v>36</v>
      </c>
      <c r="B2727" t="s">
        <v>146</v>
      </c>
      <c r="C2727">
        <v>2018</v>
      </c>
      <c r="D2727" t="s">
        <v>15</v>
      </c>
      <c r="E2727" t="s">
        <v>25</v>
      </c>
      <c r="F2727" t="s">
        <v>30</v>
      </c>
      <c r="G2727">
        <v>5.3</v>
      </c>
      <c r="H2727" t="s">
        <v>18</v>
      </c>
      <c r="I2727" t="s">
        <v>19</v>
      </c>
      <c r="J2727">
        <v>181313</v>
      </c>
      <c r="K2727" t="s">
        <v>20</v>
      </c>
      <c r="L2727">
        <v>131500</v>
      </c>
      <c r="M2727" t="b">
        <v>0</v>
      </c>
    </row>
    <row r="2728" spans="1:13" x14ac:dyDescent="0.35">
      <c r="A2728" t="s">
        <v>36</v>
      </c>
      <c r="B2728" t="s">
        <v>146</v>
      </c>
      <c r="C2728">
        <v>2020</v>
      </c>
      <c r="D2728" t="s">
        <v>15</v>
      </c>
      <c r="E2728" t="s">
        <v>16</v>
      </c>
      <c r="F2728" t="s">
        <v>26</v>
      </c>
      <c r="G2728">
        <v>5.3</v>
      </c>
      <c r="H2728" t="s">
        <v>18</v>
      </c>
      <c r="I2728" t="s">
        <v>19</v>
      </c>
      <c r="J2728">
        <v>16498</v>
      </c>
      <c r="K2728" t="s">
        <v>20</v>
      </c>
      <c r="L2728">
        <v>131500</v>
      </c>
      <c r="M2728" t="b">
        <v>0</v>
      </c>
    </row>
    <row r="2729" spans="1:13" x14ac:dyDescent="0.35">
      <c r="A2729" t="s">
        <v>34</v>
      </c>
      <c r="B2729" t="s">
        <v>66</v>
      </c>
      <c r="C2729">
        <v>2017</v>
      </c>
      <c r="D2729" t="s">
        <v>47</v>
      </c>
      <c r="E2729" t="s">
        <v>16</v>
      </c>
      <c r="F2729" t="s">
        <v>17</v>
      </c>
      <c r="G2729">
        <v>3.5</v>
      </c>
      <c r="H2729" t="s">
        <v>18</v>
      </c>
      <c r="I2729" t="s">
        <v>19</v>
      </c>
      <c r="J2729">
        <v>117000</v>
      </c>
      <c r="K2729" t="s">
        <v>42</v>
      </c>
      <c r="L2729">
        <v>0</v>
      </c>
      <c r="M2729" t="b">
        <v>1</v>
      </c>
    </row>
    <row r="2730" spans="1:13" x14ac:dyDescent="0.35">
      <c r="A2730" t="s">
        <v>39</v>
      </c>
      <c r="B2730" t="s">
        <v>115</v>
      </c>
      <c r="C2730">
        <v>2016</v>
      </c>
      <c r="D2730" t="s">
        <v>47</v>
      </c>
      <c r="E2730" t="s">
        <v>16</v>
      </c>
      <c r="F2730" t="s">
        <v>30</v>
      </c>
      <c r="G2730">
        <v>3.5</v>
      </c>
      <c r="H2730" t="s">
        <v>18</v>
      </c>
      <c r="I2730" t="s">
        <v>19</v>
      </c>
      <c r="J2730">
        <v>187000</v>
      </c>
      <c r="K2730" t="s">
        <v>42</v>
      </c>
      <c r="L2730">
        <v>0</v>
      </c>
      <c r="M2730" t="b">
        <v>1</v>
      </c>
    </row>
    <row r="2731" spans="1:13" x14ac:dyDescent="0.35">
      <c r="A2731" t="s">
        <v>60</v>
      </c>
      <c r="B2731" t="s">
        <v>80</v>
      </c>
      <c r="C2731">
        <v>2017</v>
      </c>
      <c r="D2731" t="s">
        <v>47</v>
      </c>
      <c r="E2731" t="s">
        <v>38</v>
      </c>
      <c r="F2731" t="s">
        <v>17</v>
      </c>
      <c r="G2731">
        <v>3.5</v>
      </c>
      <c r="H2731" t="s">
        <v>18</v>
      </c>
      <c r="I2731" t="s">
        <v>19</v>
      </c>
      <c r="J2731">
        <v>61000</v>
      </c>
      <c r="K2731" t="s">
        <v>42</v>
      </c>
      <c r="L2731">
        <v>0</v>
      </c>
      <c r="M2731" t="b">
        <v>1</v>
      </c>
    </row>
    <row r="2732" spans="1:13" x14ac:dyDescent="0.35">
      <c r="A2732" t="s">
        <v>76</v>
      </c>
      <c r="B2732" t="s">
        <v>112</v>
      </c>
      <c r="C2732">
        <v>2016</v>
      </c>
      <c r="D2732" t="s">
        <v>47</v>
      </c>
      <c r="E2732" t="s">
        <v>196</v>
      </c>
      <c r="F2732" t="s">
        <v>17</v>
      </c>
      <c r="G2732">
        <v>3.5</v>
      </c>
      <c r="H2732" t="s">
        <v>18</v>
      </c>
      <c r="I2732" t="s">
        <v>19</v>
      </c>
      <c r="J2732">
        <v>126000</v>
      </c>
      <c r="K2732" t="s">
        <v>42</v>
      </c>
      <c r="L2732">
        <v>0</v>
      </c>
      <c r="M2732" t="b">
        <v>1</v>
      </c>
    </row>
    <row r="2733" spans="1:13" x14ac:dyDescent="0.35">
      <c r="A2733" t="s">
        <v>13</v>
      </c>
      <c r="B2733" t="s">
        <v>14</v>
      </c>
      <c r="C2733">
        <v>2016</v>
      </c>
      <c r="D2733" t="s">
        <v>47</v>
      </c>
      <c r="E2733" t="s">
        <v>16</v>
      </c>
      <c r="F2733" t="s">
        <v>17</v>
      </c>
      <c r="G2733">
        <v>3.5</v>
      </c>
      <c r="H2733" t="s">
        <v>18</v>
      </c>
      <c r="I2733" t="s">
        <v>19</v>
      </c>
      <c r="J2733">
        <v>138000</v>
      </c>
      <c r="K2733" t="s">
        <v>42</v>
      </c>
      <c r="L2733">
        <v>0</v>
      </c>
      <c r="M2733" t="b">
        <v>1</v>
      </c>
    </row>
    <row r="2734" spans="1:13" x14ac:dyDescent="0.35">
      <c r="A2734" t="s">
        <v>60</v>
      </c>
      <c r="B2734" t="s">
        <v>80</v>
      </c>
      <c r="C2734">
        <v>2017</v>
      </c>
      <c r="D2734" t="s">
        <v>47</v>
      </c>
      <c r="E2734" t="s">
        <v>38</v>
      </c>
      <c r="F2734" t="s">
        <v>17</v>
      </c>
      <c r="G2734">
        <v>3.5</v>
      </c>
      <c r="H2734" t="s">
        <v>18</v>
      </c>
      <c r="I2734" t="s">
        <v>19</v>
      </c>
      <c r="J2734">
        <v>115000</v>
      </c>
      <c r="K2734" t="s">
        <v>42</v>
      </c>
      <c r="L2734">
        <v>0</v>
      </c>
      <c r="M2734" t="b">
        <v>1</v>
      </c>
    </row>
    <row r="2735" spans="1:13" x14ac:dyDescent="0.35">
      <c r="A2735" t="s">
        <v>76</v>
      </c>
      <c r="B2735" t="s">
        <v>112</v>
      </c>
      <c r="C2735">
        <v>2016</v>
      </c>
      <c r="D2735" t="s">
        <v>47</v>
      </c>
      <c r="E2735" t="s">
        <v>94</v>
      </c>
      <c r="F2735" t="s">
        <v>30</v>
      </c>
      <c r="G2735">
        <v>3.2</v>
      </c>
      <c r="H2735" t="s">
        <v>18</v>
      </c>
      <c r="I2735" t="s">
        <v>19</v>
      </c>
      <c r="J2735">
        <v>108000</v>
      </c>
      <c r="K2735" t="s">
        <v>42</v>
      </c>
      <c r="L2735">
        <v>0</v>
      </c>
      <c r="M2735" t="b">
        <v>1</v>
      </c>
    </row>
    <row r="2736" spans="1:13" x14ac:dyDescent="0.35">
      <c r="A2736" t="s">
        <v>39</v>
      </c>
      <c r="B2736" t="s">
        <v>46</v>
      </c>
      <c r="C2736">
        <v>2017</v>
      </c>
      <c r="D2736" t="s">
        <v>47</v>
      </c>
      <c r="E2736" t="s">
        <v>94</v>
      </c>
      <c r="F2736" t="s">
        <v>30</v>
      </c>
      <c r="G2736">
        <v>3.5</v>
      </c>
      <c r="H2736" t="s">
        <v>18</v>
      </c>
      <c r="I2736" t="s">
        <v>19</v>
      </c>
      <c r="J2736">
        <v>153000</v>
      </c>
      <c r="K2736" t="s">
        <v>42</v>
      </c>
      <c r="L2736">
        <v>0</v>
      </c>
      <c r="M2736" t="b">
        <v>1</v>
      </c>
    </row>
    <row r="2737" spans="1:13" x14ac:dyDescent="0.35">
      <c r="A2737" t="s">
        <v>76</v>
      </c>
      <c r="B2737" t="s">
        <v>112</v>
      </c>
      <c r="C2737">
        <v>2017</v>
      </c>
      <c r="D2737" t="s">
        <v>47</v>
      </c>
      <c r="E2737" t="s">
        <v>78</v>
      </c>
      <c r="F2737" t="s">
        <v>26</v>
      </c>
      <c r="G2737">
        <v>3.5</v>
      </c>
      <c r="H2737" t="s">
        <v>18</v>
      </c>
      <c r="I2737" t="s">
        <v>19</v>
      </c>
      <c r="J2737">
        <v>104000</v>
      </c>
      <c r="K2737" t="s">
        <v>42</v>
      </c>
      <c r="L2737">
        <v>0</v>
      </c>
      <c r="M2737" t="b">
        <v>1</v>
      </c>
    </row>
    <row r="2738" spans="1:13" x14ac:dyDescent="0.35">
      <c r="A2738" t="s">
        <v>76</v>
      </c>
      <c r="B2738" t="s">
        <v>112</v>
      </c>
      <c r="C2738">
        <v>2018</v>
      </c>
      <c r="D2738" t="s">
        <v>47</v>
      </c>
      <c r="E2738" t="s">
        <v>29</v>
      </c>
      <c r="F2738" t="s">
        <v>26</v>
      </c>
      <c r="G2738">
        <v>3.5</v>
      </c>
      <c r="H2738" t="s">
        <v>18</v>
      </c>
      <c r="I2738" t="s">
        <v>19</v>
      </c>
      <c r="J2738">
        <v>68000</v>
      </c>
      <c r="K2738" t="s">
        <v>42</v>
      </c>
      <c r="L2738">
        <v>0</v>
      </c>
      <c r="M2738" t="b">
        <v>1</v>
      </c>
    </row>
    <row r="2739" spans="1:13" x14ac:dyDescent="0.35">
      <c r="A2739" t="s">
        <v>39</v>
      </c>
      <c r="B2739" t="s">
        <v>46</v>
      </c>
      <c r="C2739">
        <v>2016</v>
      </c>
      <c r="D2739" t="s">
        <v>47</v>
      </c>
      <c r="E2739" t="s">
        <v>23</v>
      </c>
      <c r="F2739" t="s">
        <v>17</v>
      </c>
      <c r="G2739">
        <v>4</v>
      </c>
      <c r="H2739" t="s">
        <v>18</v>
      </c>
      <c r="I2739" t="s">
        <v>19</v>
      </c>
      <c r="J2739">
        <v>208000</v>
      </c>
      <c r="K2739" t="s">
        <v>42</v>
      </c>
      <c r="L2739">
        <v>0</v>
      </c>
      <c r="M2739" t="b">
        <v>1</v>
      </c>
    </row>
    <row r="2740" spans="1:13" x14ac:dyDescent="0.35">
      <c r="A2740" t="s">
        <v>76</v>
      </c>
      <c r="B2740" t="s">
        <v>112</v>
      </c>
      <c r="C2740">
        <v>2016</v>
      </c>
      <c r="D2740" t="s">
        <v>47</v>
      </c>
      <c r="E2740" t="s">
        <v>29</v>
      </c>
      <c r="F2740" t="s">
        <v>26</v>
      </c>
      <c r="G2740">
        <v>3.5</v>
      </c>
      <c r="H2740" t="s">
        <v>18</v>
      </c>
      <c r="I2740" t="s">
        <v>19</v>
      </c>
      <c r="J2740">
        <v>105000</v>
      </c>
      <c r="K2740" t="s">
        <v>42</v>
      </c>
      <c r="L2740">
        <v>0</v>
      </c>
      <c r="M2740" t="b">
        <v>1</v>
      </c>
    </row>
    <row r="2741" spans="1:13" x14ac:dyDescent="0.35">
      <c r="A2741" t="s">
        <v>76</v>
      </c>
      <c r="B2741" t="s">
        <v>112</v>
      </c>
      <c r="C2741">
        <v>2015</v>
      </c>
      <c r="D2741" t="s">
        <v>15</v>
      </c>
      <c r="E2741" t="s">
        <v>16</v>
      </c>
      <c r="F2741" t="s">
        <v>30</v>
      </c>
      <c r="G2741">
        <v>3.6</v>
      </c>
      <c r="H2741" t="s">
        <v>18</v>
      </c>
      <c r="I2741" t="s">
        <v>19</v>
      </c>
      <c r="J2741">
        <v>203000</v>
      </c>
      <c r="K2741" t="s">
        <v>20</v>
      </c>
      <c r="L2741">
        <v>55000</v>
      </c>
      <c r="M2741" t="b">
        <v>0</v>
      </c>
    </row>
    <row r="2742" spans="1:13" x14ac:dyDescent="0.35">
      <c r="A2742" t="s">
        <v>27</v>
      </c>
      <c r="B2742" t="s">
        <v>28</v>
      </c>
      <c r="C2742">
        <v>2017</v>
      </c>
      <c r="D2742" t="s">
        <v>15</v>
      </c>
      <c r="E2742" t="s">
        <v>23</v>
      </c>
      <c r="F2742" t="s">
        <v>26</v>
      </c>
      <c r="G2742">
        <v>2</v>
      </c>
      <c r="H2742" t="s">
        <v>18</v>
      </c>
      <c r="I2742" t="s">
        <v>19</v>
      </c>
      <c r="J2742">
        <v>237000</v>
      </c>
      <c r="K2742" t="s">
        <v>20</v>
      </c>
      <c r="L2742">
        <v>42000</v>
      </c>
      <c r="M2742" t="b">
        <v>0</v>
      </c>
    </row>
    <row r="2743" spans="1:13" x14ac:dyDescent="0.35">
      <c r="A2743" t="s">
        <v>36</v>
      </c>
      <c r="B2743" t="s">
        <v>37</v>
      </c>
      <c r="C2743">
        <v>2015</v>
      </c>
      <c r="D2743" t="s">
        <v>15</v>
      </c>
      <c r="E2743" t="s">
        <v>75</v>
      </c>
      <c r="F2743" t="s">
        <v>17</v>
      </c>
      <c r="G2743">
        <v>3.5</v>
      </c>
      <c r="H2743" t="s">
        <v>18</v>
      </c>
      <c r="I2743" t="s">
        <v>19</v>
      </c>
      <c r="J2743">
        <v>124000</v>
      </c>
      <c r="K2743" t="s">
        <v>54</v>
      </c>
      <c r="L2743">
        <v>0</v>
      </c>
      <c r="M2743" t="b">
        <v>1</v>
      </c>
    </row>
    <row r="2744" spans="1:13" x14ac:dyDescent="0.35">
      <c r="A2744" t="s">
        <v>76</v>
      </c>
      <c r="B2744" t="s">
        <v>112</v>
      </c>
      <c r="C2744">
        <v>2017</v>
      </c>
      <c r="D2744" t="s">
        <v>15</v>
      </c>
      <c r="E2744" t="s">
        <v>16</v>
      </c>
      <c r="F2744" t="s">
        <v>26</v>
      </c>
      <c r="G2744">
        <v>2.2999999999999998</v>
      </c>
      <c r="H2744" t="s">
        <v>18</v>
      </c>
      <c r="I2744" t="s">
        <v>19</v>
      </c>
      <c r="J2744">
        <v>45000</v>
      </c>
      <c r="K2744" t="s">
        <v>54</v>
      </c>
      <c r="L2744">
        <v>0</v>
      </c>
      <c r="M2744" t="b">
        <v>1</v>
      </c>
    </row>
    <row r="2745" spans="1:13" x14ac:dyDescent="0.35">
      <c r="A2745" t="s">
        <v>60</v>
      </c>
      <c r="B2745" t="s">
        <v>90</v>
      </c>
      <c r="C2745">
        <v>2017</v>
      </c>
      <c r="D2745" t="s">
        <v>44</v>
      </c>
      <c r="E2745" t="s">
        <v>23</v>
      </c>
      <c r="F2745" t="s">
        <v>17</v>
      </c>
      <c r="G2745">
        <v>5.7</v>
      </c>
      <c r="H2745" t="s">
        <v>18</v>
      </c>
      <c r="I2745" t="s">
        <v>19</v>
      </c>
      <c r="J2745">
        <v>27000</v>
      </c>
      <c r="K2745" t="s">
        <v>54</v>
      </c>
      <c r="L2745">
        <v>0</v>
      </c>
      <c r="M2745" t="b">
        <v>1</v>
      </c>
    </row>
    <row r="2746" spans="1:13" x14ac:dyDescent="0.35">
      <c r="A2746" t="s">
        <v>180</v>
      </c>
      <c r="B2746" t="s">
        <v>310</v>
      </c>
      <c r="C2746">
        <v>2005</v>
      </c>
      <c r="D2746" t="s">
        <v>15</v>
      </c>
      <c r="E2746" t="s">
        <v>196</v>
      </c>
      <c r="F2746" t="s">
        <v>17</v>
      </c>
      <c r="G2746">
        <v>2.4</v>
      </c>
      <c r="H2746" t="s">
        <v>18</v>
      </c>
      <c r="I2746" t="s">
        <v>19</v>
      </c>
      <c r="J2746">
        <v>300000</v>
      </c>
      <c r="K2746" t="s">
        <v>253</v>
      </c>
      <c r="L2746">
        <v>0</v>
      </c>
      <c r="M2746" t="b">
        <v>1</v>
      </c>
    </row>
    <row r="2747" spans="1:13" x14ac:dyDescent="0.35">
      <c r="A2747" t="s">
        <v>76</v>
      </c>
      <c r="B2747" t="s">
        <v>77</v>
      </c>
      <c r="C2747">
        <v>2013</v>
      </c>
      <c r="D2747" t="s">
        <v>15</v>
      </c>
      <c r="E2747" t="s">
        <v>25</v>
      </c>
      <c r="F2747" t="s">
        <v>26</v>
      </c>
      <c r="G2747">
        <v>8.9</v>
      </c>
      <c r="H2747" t="s">
        <v>18</v>
      </c>
      <c r="I2747" t="s">
        <v>19</v>
      </c>
      <c r="J2747">
        <v>280000</v>
      </c>
      <c r="K2747" t="s">
        <v>42</v>
      </c>
      <c r="L2747">
        <v>0</v>
      </c>
      <c r="M2747" t="b">
        <v>1</v>
      </c>
    </row>
    <row r="2748" spans="1:13" x14ac:dyDescent="0.35">
      <c r="A2748" t="s">
        <v>281</v>
      </c>
      <c r="B2748" t="s">
        <v>328</v>
      </c>
      <c r="C2748">
        <v>2016</v>
      </c>
      <c r="D2748" t="s">
        <v>15</v>
      </c>
      <c r="E2748" t="s">
        <v>16</v>
      </c>
      <c r="F2748" t="s">
        <v>17</v>
      </c>
      <c r="G2748">
        <v>6.3</v>
      </c>
      <c r="H2748" t="s">
        <v>18</v>
      </c>
      <c r="I2748" t="s">
        <v>19</v>
      </c>
      <c r="J2748">
        <v>62000</v>
      </c>
      <c r="K2748" t="s">
        <v>45</v>
      </c>
      <c r="L2748">
        <v>0</v>
      </c>
      <c r="M2748" t="b">
        <v>1</v>
      </c>
    </row>
    <row r="2749" spans="1:13" x14ac:dyDescent="0.35">
      <c r="A2749" t="s">
        <v>48</v>
      </c>
      <c r="B2749" t="s">
        <v>149</v>
      </c>
      <c r="C2749">
        <v>2013</v>
      </c>
      <c r="D2749" t="s">
        <v>47</v>
      </c>
      <c r="E2749" t="s">
        <v>16</v>
      </c>
      <c r="F2749" t="s">
        <v>17</v>
      </c>
      <c r="G2749">
        <v>6</v>
      </c>
      <c r="H2749" t="s">
        <v>18</v>
      </c>
      <c r="I2749" t="s">
        <v>19</v>
      </c>
      <c r="J2749">
        <v>109000</v>
      </c>
      <c r="K2749" t="s">
        <v>42</v>
      </c>
      <c r="L2749">
        <v>59500</v>
      </c>
      <c r="M2749" t="b">
        <v>0</v>
      </c>
    </row>
    <row r="2750" spans="1:13" x14ac:dyDescent="0.35">
      <c r="A2750" t="s">
        <v>219</v>
      </c>
      <c r="B2750" t="s">
        <v>334</v>
      </c>
      <c r="C2750">
        <v>2015</v>
      </c>
      <c r="D2750" t="s">
        <v>44</v>
      </c>
      <c r="E2750" t="s">
        <v>16</v>
      </c>
      <c r="F2750" t="s">
        <v>17</v>
      </c>
      <c r="G2750">
        <v>2.5</v>
      </c>
      <c r="H2750" t="s">
        <v>18</v>
      </c>
      <c r="I2750" t="s">
        <v>19</v>
      </c>
      <c r="J2750">
        <v>90000</v>
      </c>
      <c r="K2750" t="s">
        <v>42</v>
      </c>
      <c r="L2750">
        <v>55000</v>
      </c>
      <c r="M2750" t="b">
        <v>0</v>
      </c>
    </row>
    <row r="2751" spans="1:13" x14ac:dyDescent="0.35">
      <c r="A2751" t="s">
        <v>82</v>
      </c>
      <c r="B2751" t="s">
        <v>169</v>
      </c>
      <c r="C2751">
        <v>2016</v>
      </c>
      <c r="D2751" t="s">
        <v>44</v>
      </c>
      <c r="E2751" t="s">
        <v>38</v>
      </c>
      <c r="F2751" t="s">
        <v>30</v>
      </c>
      <c r="G2751">
        <v>2.5</v>
      </c>
      <c r="H2751" t="s">
        <v>18</v>
      </c>
      <c r="I2751" t="s">
        <v>19</v>
      </c>
      <c r="J2751">
        <v>125000</v>
      </c>
      <c r="K2751" t="s">
        <v>155</v>
      </c>
      <c r="L2751">
        <v>0</v>
      </c>
      <c r="M2751" t="b">
        <v>1</v>
      </c>
    </row>
    <row r="2752" spans="1:13" x14ac:dyDescent="0.35">
      <c r="A2752" t="s">
        <v>34</v>
      </c>
      <c r="B2752" t="s">
        <v>58</v>
      </c>
      <c r="C2752">
        <v>2020</v>
      </c>
      <c r="D2752" t="s">
        <v>15</v>
      </c>
      <c r="E2752" t="s">
        <v>25</v>
      </c>
      <c r="F2752" t="s">
        <v>26</v>
      </c>
      <c r="G2752">
        <v>4</v>
      </c>
      <c r="H2752" t="s">
        <v>18</v>
      </c>
      <c r="I2752" t="s">
        <v>19</v>
      </c>
      <c r="J2752">
        <v>21373</v>
      </c>
      <c r="K2752" t="s">
        <v>20</v>
      </c>
      <c r="L2752">
        <v>132000</v>
      </c>
      <c r="M2752" t="b">
        <v>0</v>
      </c>
    </row>
    <row r="2753" spans="1:13" x14ac:dyDescent="0.35">
      <c r="A2753" t="s">
        <v>34</v>
      </c>
      <c r="B2753" t="s">
        <v>58</v>
      </c>
      <c r="C2753">
        <v>2020</v>
      </c>
      <c r="D2753" t="s">
        <v>15</v>
      </c>
      <c r="E2753" t="s">
        <v>29</v>
      </c>
      <c r="F2753" t="s">
        <v>30</v>
      </c>
      <c r="G2753">
        <v>4</v>
      </c>
      <c r="H2753" t="s">
        <v>18</v>
      </c>
      <c r="I2753" t="s">
        <v>19</v>
      </c>
      <c r="J2753">
        <v>20406</v>
      </c>
      <c r="K2753" t="s">
        <v>20</v>
      </c>
      <c r="L2753">
        <v>132000</v>
      </c>
      <c r="M2753" t="b">
        <v>0</v>
      </c>
    </row>
    <row r="2754" spans="1:13" x14ac:dyDescent="0.35">
      <c r="A2754" t="s">
        <v>34</v>
      </c>
      <c r="B2754" t="s">
        <v>58</v>
      </c>
      <c r="C2754">
        <v>2020</v>
      </c>
      <c r="D2754" t="s">
        <v>15</v>
      </c>
      <c r="E2754" t="s">
        <v>23</v>
      </c>
      <c r="F2754" t="s">
        <v>26</v>
      </c>
      <c r="G2754">
        <v>4</v>
      </c>
      <c r="H2754" t="s">
        <v>18</v>
      </c>
      <c r="I2754" t="s">
        <v>19</v>
      </c>
      <c r="J2754">
        <v>20880</v>
      </c>
      <c r="K2754" t="s">
        <v>20</v>
      </c>
      <c r="L2754">
        <v>132500</v>
      </c>
      <c r="M2754" t="b">
        <v>0</v>
      </c>
    </row>
    <row r="2755" spans="1:13" x14ac:dyDescent="0.35">
      <c r="A2755" t="s">
        <v>48</v>
      </c>
      <c r="B2755" t="s">
        <v>194</v>
      </c>
      <c r="C2755">
        <v>2005</v>
      </c>
      <c r="D2755" t="s">
        <v>15</v>
      </c>
      <c r="E2755" t="s">
        <v>102</v>
      </c>
      <c r="F2755" t="s">
        <v>30</v>
      </c>
      <c r="G2755">
        <v>3.7</v>
      </c>
      <c r="H2755" t="s">
        <v>18</v>
      </c>
      <c r="I2755" t="s">
        <v>19</v>
      </c>
      <c r="J2755">
        <v>356000</v>
      </c>
      <c r="K2755" t="s">
        <v>64</v>
      </c>
      <c r="L2755">
        <v>19000</v>
      </c>
      <c r="M2755" t="b">
        <v>0</v>
      </c>
    </row>
    <row r="2756" spans="1:13" x14ac:dyDescent="0.35">
      <c r="A2756" t="s">
        <v>34</v>
      </c>
      <c r="B2756" t="s">
        <v>35</v>
      </c>
      <c r="C2756">
        <v>2013</v>
      </c>
      <c r="D2756" t="s">
        <v>15</v>
      </c>
      <c r="E2756" t="s">
        <v>23</v>
      </c>
      <c r="F2756" t="s">
        <v>30</v>
      </c>
      <c r="G2756">
        <v>4.5999999999999996</v>
      </c>
      <c r="H2756" t="s">
        <v>18</v>
      </c>
      <c r="I2756" t="s">
        <v>19</v>
      </c>
      <c r="J2756">
        <v>319</v>
      </c>
      <c r="K2756" t="s">
        <v>20</v>
      </c>
      <c r="L2756">
        <v>0</v>
      </c>
      <c r="M2756" t="b">
        <v>1</v>
      </c>
    </row>
    <row r="2757" spans="1:13" x14ac:dyDescent="0.35">
      <c r="A2757" t="s">
        <v>209</v>
      </c>
      <c r="B2757" t="s">
        <v>210</v>
      </c>
      <c r="C2757">
        <v>2013</v>
      </c>
      <c r="D2757" t="s">
        <v>15</v>
      </c>
      <c r="E2757" t="s">
        <v>94</v>
      </c>
      <c r="F2757" t="s">
        <v>17</v>
      </c>
      <c r="G2757">
        <v>5.7</v>
      </c>
      <c r="H2757" t="s">
        <v>18</v>
      </c>
      <c r="I2757" t="s">
        <v>19</v>
      </c>
      <c r="J2757">
        <v>27700</v>
      </c>
      <c r="K2757" t="s">
        <v>211</v>
      </c>
      <c r="L2757">
        <v>50000</v>
      </c>
      <c r="M2757" t="b">
        <v>0</v>
      </c>
    </row>
    <row r="2758" spans="1:13" x14ac:dyDescent="0.35">
      <c r="A2758" t="s">
        <v>13</v>
      </c>
      <c r="B2758" t="s">
        <v>14</v>
      </c>
      <c r="C2758">
        <v>2008</v>
      </c>
      <c r="D2758" t="s">
        <v>15</v>
      </c>
      <c r="E2758" t="s">
        <v>23</v>
      </c>
      <c r="F2758" t="s">
        <v>30</v>
      </c>
      <c r="G2758">
        <v>6</v>
      </c>
      <c r="H2758" t="s">
        <v>18</v>
      </c>
      <c r="I2758" t="s">
        <v>19</v>
      </c>
      <c r="J2758">
        <v>212</v>
      </c>
      <c r="K2758" t="s">
        <v>20</v>
      </c>
      <c r="L2758">
        <v>12500</v>
      </c>
      <c r="M2758" t="b">
        <v>0</v>
      </c>
    </row>
    <row r="2759" spans="1:13" x14ac:dyDescent="0.35">
      <c r="A2759" t="s">
        <v>34</v>
      </c>
      <c r="B2759" t="s">
        <v>58</v>
      </c>
      <c r="C2759">
        <v>2010</v>
      </c>
      <c r="D2759" t="s">
        <v>15</v>
      </c>
      <c r="E2759" t="s">
        <v>25</v>
      </c>
      <c r="F2759" t="s">
        <v>17</v>
      </c>
      <c r="G2759">
        <v>4</v>
      </c>
      <c r="H2759" t="s">
        <v>18</v>
      </c>
      <c r="I2759" t="s">
        <v>19</v>
      </c>
      <c r="J2759">
        <v>317000</v>
      </c>
      <c r="K2759" t="s">
        <v>20</v>
      </c>
      <c r="L2759">
        <v>43000</v>
      </c>
      <c r="M2759" t="b">
        <v>0</v>
      </c>
    </row>
    <row r="2760" spans="1:13" x14ac:dyDescent="0.35">
      <c r="A2760" t="s">
        <v>27</v>
      </c>
      <c r="B2760" t="s">
        <v>88</v>
      </c>
      <c r="C2760">
        <v>2018</v>
      </c>
      <c r="D2760" t="s">
        <v>15</v>
      </c>
      <c r="E2760" t="s">
        <v>23</v>
      </c>
      <c r="F2760" t="s">
        <v>26</v>
      </c>
      <c r="G2760">
        <v>1.4</v>
      </c>
      <c r="H2760" t="s">
        <v>18</v>
      </c>
      <c r="I2760" t="s">
        <v>19</v>
      </c>
      <c r="J2760">
        <v>41000</v>
      </c>
      <c r="K2760" t="s">
        <v>20</v>
      </c>
      <c r="L2760">
        <v>34000</v>
      </c>
      <c r="M2760" t="b">
        <v>0</v>
      </c>
    </row>
    <row r="2761" spans="1:13" x14ac:dyDescent="0.35">
      <c r="A2761" t="s">
        <v>76</v>
      </c>
      <c r="B2761" t="s">
        <v>112</v>
      </c>
      <c r="C2761">
        <v>2017</v>
      </c>
      <c r="D2761" t="s">
        <v>15</v>
      </c>
      <c r="E2761" t="s">
        <v>23</v>
      </c>
      <c r="F2761" t="s">
        <v>17</v>
      </c>
      <c r="G2761">
        <v>3.5</v>
      </c>
      <c r="H2761" t="s">
        <v>18</v>
      </c>
      <c r="I2761" t="s">
        <v>19</v>
      </c>
      <c r="J2761">
        <v>56000</v>
      </c>
      <c r="K2761" t="s">
        <v>20</v>
      </c>
      <c r="L2761">
        <v>0</v>
      </c>
      <c r="M2761" t="b">
        <v>1</v>
      </c>
    </row>
    <row r="2762" spans="1:13" x14ac:dyDescent="0.35">
      <c r="A2762" t="s">
        <v>34</v>
      </c>
      <c r="B2762" t="s">
        <v>43</v>
      </c>
      <c r="C2762">
        <v>2014</v>
      </c>
      <c r="D2762" t="s">
        <v>15</v>
      </c>
      <c r="E2762" t="s">
        <v>23</v>
      </c>
      <c r="F2762" t="s">
        <v>26</v>
      </c>
      <c r="G2762">
        <v>2.5</v>
      </c>
      <c r="H2762" t="s">
        <v>18</v>
      </c>
      <c r="I2762" t="s">
        <v>19</v>
      </c>
      <c r="J2762">
        <v>83000</v>
      </c>
      <c r="K2762" t="s">
        <v>20</v>
      </c>
      <c r="L2762">
        <v>40500</v>
      </c>
      <c r="M2762" t="b">
        <v>0</v>
      </c>
    </row>
    <row r="2763" spans="1:13" x14ac:dyDescent="0.35">
      <c r="A2763" t="s">
        <v>39</v>
      </c>
      <c r="B2763" t="s">
        <v>331</v>
      </c>
      <c r="C2763">
        <v>2005</v>
      </c>
      <c r="D2763" t="s">
        <v>15</v>
      </c>
      <c r="E2763" t="s">
        <v>196</v>
      </c>
      <c r="F2763" t="s">
        <v>26</v>
      </c>
      <c r="G2763">
        <v>1.6</v>
      </c>
      <c r="H2763" t="s">
        <v>18</v>
      </c>
      <c r="I2763" t="s">
        <v>19</v>
      </c>
      <c r="J2763">
        <v>92000</v>
      </c>
      <c r="K2763" t="s">
        <v>59</v>
      </c>
      <c r="L2763">
        <v>17500</v>
      </c>
      <c r="M2763" t="b">
        <v>0</v>
      </c>
    </row>
    <row r="2764" spans="1:13" x14ac:dyDescent="0.35">
      <c r="A2764" t="s">
        <v>73</v>
      </c>
      <c r="B2764">
        <v>6</v>
      </c>
      <c r="C2764">
        <v>2014</v>
      </c>
      <c r="D2764" t="s">
        <v>44</v>
      </c>
      <c r="E2764" t="s">
        <v>23</v>
      </c>
      <c r="F2764" t="s">
        <v>30</v>
      </c>
      <c r="G2764">
        <v>2.5</v>
      </c>
      <c r="H2764" t="s">
        <v>18</v>
      </c>
      <c r="I2764" t="s">
        <v>19</v>
      </c>
      <c r="J2764">
        <v>149000</v>
      </c>
      <c r="K2764" t="s">
        <v>42</v>
      </c>
      <c r="L2764">
        <v>45000</v>
      </c>
      <c r="M2764" t="b">
        <v>0</v>
      </c>
    </row>
    <row r="2765" spans="1:13" x14ac:dyDescent="0.35">
      <c r="A2765" t="s">
        <v>34</v>
      </c>
      <c r="B2765" t="s">
        <v>51</v>
      </c>
      <c r="C2765">
        <v>2018</v>
      </c>
      <c r="D2765" t="s">
        <v>15</v>
      </c>
      <c r="E2765" t="s">
        <v>29</v>
      </c>
      <c r="F2765" t="s">
        <v>26</v>
      </c>
      <c r="G2765">
        <v>1.6</v>
      </c>
      <c r="H2765" t="s">
        <v>18</v>
      </c>
      <c r="I2765" t="s">
        <v>19</v>
      </c>
      <c r="J2765">
        <v>98041</v>
      </c>
      <c r="K2765" t="s">
        <v>20</v>
      </c>
      <c r="L2765">
        <v>0</v>
      </c>
      <c r="M2765" t="b">
        <v>1</v>
      </c>
    </row>
    <row r="2766" spans="1:13" x14ac:dyDescent="0.35">
      <c r="A2766" t="s">
        <v>47</v>
      </c>
      <c r="B2766" t="s">
        <v>47</v>
      </c>
      <c r="C2766">
        <v>2012</v>
      </c>
      <c r="D2766" t="s">
        <v>47</v>
      </c>
      <c r="E2766" t="s">
        <v>102</v>
      </c>
      <c r="F2766" t="s">
        <v>17</v>
      </c>
      <c r="G2766">
        <v>2.4</v>
      </c>
      <c r="H2766" t="s">
        <v>18</v>
      </c>
      <c r="I2766" t="s">
        <v>19</v>
      </c>
      <c r="J2766">
        <v>150</v>
      </c>
      <c r="K2766" t="s">
        <v>70</v>
      </c>
      <c r="L2766">
        <v>0</v>
      </c>
      <c r="M2766" t="b">
        <v>1</v>
      </c>
    </row>
    <row r="2767" spans="1:13" x14ac:dyDescent="0.35">
      <c r="A2767" t="s">
        <v>34</v>
      </c>
      <c r="B2767" t="s">
        <v>43</v>
      </c>
      <c r="C2767">
        <v>2017</v>
      </c>
      <c r="D2767" t="s">
        <v>15</v>
      </c>
      <c r="E2767" t="s">
        <v>23</v>
      </c>
      <c r="F2767" t="s">
        <v>30</v>
      </c>
      <c r="G2767">
        <v>2.5</v>
      </c>
      <c r="H2767" t="s">
        <v>18</v>
      </c>
      <c r="I2767" t="s">
        <v>19</v>
      </c>
      <c r="J2767">
        <v>135</v>
      </c>
      <c r="K2767" t="s">
        <v>42</v>
      </c>
      <c r="L2767">
        <v>0</v>
      </c>
      <c r="M2767" t="b">
        <v>1</v>
      </c>
    </row>
    <row r="2768" spans="1:13" x14ac:dyDescent="0.35">
      <c r="A2768" t="s">
        <v>34</v>
      </c>
      <c r="B2768" t="s">
        <v>318</v>
      </c>
      <c r="C2768">
        <v>2018</v>
      </c>
      <c r="D2768" t="s">
        <v>15</v>
      </c>
      <c r="E2768" t="s">
        <v>23</v>
      </c>
      <c r="F2768" t="s">
        <v>30</v>
      </c>
      <c r="G2768">
        <v>1.5</v>
      </c>
      <c r="H2768" t="s">
        <v>18</v>
      </c>
      <c r="I2768" t="s">
        <v>19</v>
      </c>
      <c r="J2768">
        <v>57000</v>
      </c>
      <c r="K2768" t="s">
        <v>42</v>
      </c>
      <c r="L2768">
        <v>46000</v>
      </c>
      <c r="M2768" t="b">
        <v>0</v>
      </c>
    </row>
    <row r="2769" spans="1:13" x14ac:dyDescent="0.35">
      <c r="A2769" t="s">
        <v>34</v>
      </c>
      <c r="B2769" t="s">
        <v>51</v>
      </c>
      <c r="C2769">
        <v>2016</v>
      </c>
      <c r="D2769" t="s">
        <v>15</v>
      </c>
      <c r="E2769" t="s">
        <v>29</v>
      </c>
      <c r="F2769" t="s">
        <v>26</v>
      </c>
      <c r="G2769">
        <v>1.6</v>
      </c>
      <c r="H2769" t="s">
        <v>18</v>
      </c>
      <c r="I2769" t="s">
        <v>19</v>
      </c>
      <c r="J2769">
        <v>139000</v>
      </c>
      <c r="K2769" t="s">
        <v>42</v>
      </c>
      <c r="L2769">
        <v>38000</v>
      </c>
      <c r="M2769" t="b">
        <v>0</v>
      </c>
    </row>
    <row r="2770" spans="1:13" x14ac:dyDescent="0.35">
      <c r="A2770" t="s">
        <v>76</v>
      </c>
      <c r="B2770" t="s">
        <v>77</v>
      </c>
      <c r="C2770">
        <v>2016</v>
      </c>
      <c r="D2770" t="s">
        <v>15</v>
      </c>
      <c r="E2770" t="s">
        <v>16</v>
      </c>
      <c r="F2770" t="s">
        <v>26</v>
      </c>
      <c r="G2770">
        <v>3.5</v>
      </c>
      <c r="H2770" t="s">
        <v>18</v>
      </c>
      <c r="I2770" t="s">
        <v>19</v>
      </c>
      <c r="J2770">
        <v>197000</v>
      </c>
      <c r="K2770" t="s">
        <v>20</v>
      </c>
      <c r="L2770">
        <v>80000</v>
      </c>
      <c r="M2770" t="b">
        <v>0</v>
      </c>
    </row>
    <row r="2771" spans="1:13" x14ac:dyDescent="0.35">
      <c r="A2771" t="s">
        <v>174</v>
      </c>
      <c r="B2771" t="s">
        <v>204</v>
      </c>
      <c r="C2771">
        <v>2019</v>
      </c>
      <c r="D2771" t="s">
        <v>15</v>
      </c>
      <c r="E2771" t="s">
        <v>25</v>
      </c>
      <c r="F2771" t="s">
        <v>26</v>
      </c>
      <c r="G2771">
        <v>2.5</v>
      </c>
      <c r="H2771" t="s">
        <v>18</v>
      </c>
      <c r="I2771" t="s">
        <v>19</v>
      </c>
      <c r="J2771">
        <v>38000</v>
      </c>
      <c r="K2771" t="s">
        <v>42</v>
      </c>
      <c r="L2771">
        <v>140000</v>
      </c>
      <c r="M2771" t="b">
        <v>0</v>
      </c>
    </row>
    <row r="2772" spans="1:13" x14ac:dyDescent="0.35">
      <c r="A2772" t="s">
        <v>39</v>
      </c>
      <c r="B2772" t="s">
        <v>46</v>
      </c>
      <c r="C2772">
        <v>2017</v>
      </c>
      <c r="D2772" t="s">
        <v>15</v>
      </c>
      <c r="E2772" t="s">
        <v>25</v>
      </c>
      <c r="F2772" t="s">
        <v>26</v>
      </c>
      <c r="G2772">
        <v>5.3</v>
      </c>
      <c r="H2772" t="s">
        <v>18</v>
      </c>
      <c r="I2772" t="s">
        <v>19</v>
      </c>
      <c r="J2772">
        <v>136000</v>
      </c>
      <c r="K2772" t="s">
        <v>42</v>
      </c>
      <c r="L2772">
        <v>108000</v>
      </c>
      <c r="M2772" t="b">
        <v>0</v>
      </c>
    </row>
    <row r="2773" spans="1:13" x14ac:dyDescent="0.35">
      <c r="A2773" t="s">
        <v>174</v>
      </c>
      <c r="B2773" t="s">
        <v>175</v>
      </c>
      <c r="C2773">
        <v>2015</v>
      </c>
      <c r="D2773" t="s">
        <v>15</v>
      </c>
      <c r="E2773" t="s">
        <v>75</v>
      </c>
      <c r="F2773" t="s">
        <v>17</v>
      </c>
      <c r="G2773">
        <v>3.5</v>
      </c>
      <c r="H2773" t="s">
        <v>18</v>
      </c>
      <c r="I2773" t="s">
        <v>19</v>
      </c>
      <c r="J2773">
        <v>110000</v>
      </c>
      <c r="K2773" t="s">
        <v>42</v>
      </c>
      <c r="L2773">
        <v>105000</v>
      </c>
      <c r="M2773" t="b">
        <v>0</v>
      </c>
    </row>
    <row r="2774" spans="1:13" x14ac:dyDescent="0.35">
      <c r="A2774" t="s">
        <v>34</v>
      </c>
      <c r="B2774" t="s">
        <v>145</v>
      </c>
      <c r="C2774">
        <v>2018</v>
      </c>
      <c r="D2774" t="s">
        <v>15</v>
      </c>
      <c r="E2774" t="s">
        <v>29</v>
      </c>
      <c r="F2774" t="s">
        <v>26</v>
      </c>
      <c r="G2774">
        <v>2.7</v>
      </c>
      <c r="H2774" t="s">
        <v>18</v>
      </c>
      <c r="I2774" t="s">
        <v>19</v>
      </c>
      <c r="J2774">
        <v>87000</v>
      </c>
      <c r="K2774" t="s">
        <v>42</v>
      </c>
      <c r="L2774">
        <v>70000</v>
      </c>
      <c r="M2774" t="b">
        <v>0</v>
      </c>
    </row>
    <row r="2775" spans="1:13" x14ac:dyDescent="0.35">
      <c r="A2775" t="s">
        <v>34</v>
      </c>
      <c r="B2775" t="s">
        <v>145</v>
      </c>
      <c r="C2775">
        <v>2018</v>
      </c>
      <c r="D2775" t="s">
        <v>15</v>
      </c>
      <c r="E2775" t="s">
        <v>29</v>
      </c>
      <c r="F2775" t="s">
        <v>26</v>
      </c>
      <c r="G2775">
        <v>2.7</v>
      </c>
      <c r="H2775" t="s">
        <v>18</v>
      </c>
      <c r="I2775" t="s">
        <v>19</v>
      </c>
      <c r="J2775">
        <v>91440</v>
      </c>
      <c r="K2775" t="s">
        <v>42</v>
      </c>
      <c r="L2775">
        <v>68000</v>
      </c>
      <c r="M2775" t="b">
        <v>0</v>
      </c>
    </row>
    <row r="2776" spans="1:13" x14ac:dyDescent="0.35">
      <c r="A2776" t="s">
        <v>34</v>
      </c>
      <c r="B2776" t="s">
        <v>35</v>
      </c>
      <c r="C2776">
        <v>2014</v>
      </c>
      <c r="D2776" t="s">
        <v>44</v>
      </c>
      <c r="E2776" t="s">
        <v>23</v>
      </c>
      <c r="F2776" t="s">
        <v>30</v>
      </c>
      <c r="G2776">
        <v>4</v>
      </c>
      <c r="H2776" t="s">
        <v>18</v>
      </c>
      <c r="I2776" t="s">
        <v>19</v>
      </c>
      <c r="J2776">
        <v>212458</v>
      </c>
      <c r="K2776" t="s">
        <v>20</v>
      </c>
      <c r="L2776">
        <v>136500</v>
      </c>
      <c r="M2776" t="b">
        <v>0</v>
      </c>
    </row>
    <row r="2777" spans="1:13" x14ac:dyDescent="0.35">
      <c r="A2777" t="s">
        <v>34</v>
      </c>
      <c r="B2777" t="s">
        <v>124</v>
      </c>
      <c r="C2777">
        <v>2021</v>
      </c>
      <c r="D2777" t="s">
        <v>15</v>
      </c>
      <c r="E2777" t="s">
        <v>23</v>
      </c>
      <c r="F2777" t="s">
        <v>26</v>
      </c>
      <c r="G2777">
        <v>4</v>
      </c>
      <c r="H2777" t="s">
        <v>18</v>
      </c>
      <c r="I2777" t="s">
        <v>19</v>
      </c>
      <c r="J2777">
        <v>4893</v>
      </c>
      <c r="K2777" t="s">
        <v>20</v>
      </c>
      <c r="L2777">
        <v>136500</v>
      </c>
      <c r="M2777" t="b">
        <v>0</v>
      </c>
    </row>
    <row r="2778" spans="1:13" x14ac:dyDescent="0.35">
      <c r="A2778" t="s">
        <v>34</v>
      </c>
      <c r="B2778" t="s">
        <v>123</v>
      </c>
      <c r="C2778">
        <v>2018</v>
      </c>
      <c r="D2778" t="s">
        <v>15</v>
      </c>
      <c r="E2778" t="s">
        <v>23</v>
      </c>
      <c r="F2778" t="s">
        <v>17</v>
      </c>
      <c r="G2778">
        <v>2.4</v>
      </c>
      <c r="H2778" t="s">
        <v>56</v>
      </c>
      <c r="I2778" t="s">
        <v>68</v>
      </c>
      <c r="J2778">
        <v>83339</v>
      </c>
      <c r="K2778" t="s">
        <v>20</v>
      </c>
      <c r="L2778">
        <v>136500</v>
      </c>
      <c r="M2778" t="b">
        <v>0</v>
      </c>
    </row>
    <row r="2779" spans="1:13" x14ac:dyDescent="0.35">
      <c r="A2779" t="s">
        <v>174</v>
      </c>
      <c r="B2779" t="s">
        <v>204</v>
      </c>
      <c r="C2779">
        <v>2019</v>
      </c>
      <c r="D2779" t="s">
        <v>15</v>
      </c>
      <c r="E2779" t="s">
        <v>75</v>
      </c>
      <c r="F2779" t="s">
        <v>26</v>
      </c>
      <c r="G2779">
        <v>2</v>
      </c>
      <c r="H2779" t="s">
        <v>18</v>
      </c>
      <c r="I2779" t="s">
        <v>19</v>
      </c>
      <c r="J2779">
        <v>49528</v>
      </c>
      <c r="K2779" t="s">
        <v>42</v>
      </c>
      <c r="L2779">
        <v>138000</v>
      </c>
      <c r="M2779" t="b">
        <v>0</v>
      </c>
    </row>
    <row r="2780" spans="1:13" x14ac:dyDescent="0.35">
      <c r="A2780" t="s">
        <v>34</v>
      </c>
      <c r="B2780" t="s">
        <v>41</v>
      </c>
      <c r="C2780">
        <v>2018</v>
      </c>
      <c r="D2780" t="s">
        <v>15</v>
      </c>
      <c r="E2780" t="s">
        <v>25</v>
      </c>
      <c r="F2780" t="s">
        <v>26</v>
      </c>
      <c r="G2780">
        <v>1.5</v>
      </c>
      <c r="H2780" t="s">
        <v>18</v>
      </c>
      <c r="I2780" t="s">
        <v>19</v>
      </c>
      <c r="J2780">
        <v>93000</v>
      </c>
      <c r="K2780" t="s">
        <v>42</v>
      </c>
      <c r="L2780">
        <v>35000</v>
      </c>
      <c r="M2780" t="b">
        <v>0</v>
      </c>
    </row>
    <row r="2781" spans="1:13" x14ac:dyDescent="0.35">
      <c r="A2781" t="s">
        <v>34</v>
      </c>
      <c r="B2781" t="s">
        <v>123</v>
      </c>
      <c r="C2781">
        <v>2018</v>
      </c>
      <c r="D2781" t="s">
        <v>15</v>
      </c>
      <c r="E2781" t="s">
        <v>23</v>
      </c>
      <c r="F2781" t="s">
        <v>17</v>
      </c>
      <c r="G2781">
        <v>2.7</v>
      </c>
      <c r="H2781" t="s">
        <v>18</v>
      </c>
      <c r="I2781" t="s">
        <v>19</v>
      </c>
      <c r="J2781">
        <v>218000</v>
      </c>
      <c r="K2781" t="s">
        <v>253</v>
      </c>
      <c r="L2781">
        <v>78000</v>
      </c>
      <c r="M2781" t="b">
        <v>0</v>
      </c>
    </row>
    <row r="2782" spans="1:13" x14ac:dyDescent="0.35">
      <c r="A2782" t="s">
        <v>34</v>
      </c>
      <c r="B2782" t="s">
        <v>123</v>
      </c>
      <c r="C2782">
        <v>2017</v>
      </c>
      <c r="D2782" t="s">
        <v>15</v>
      </c>
      <c r="E2782" t="s">
        <v>23</v>
      </c>
      <c r="F2782" t="s">
        <v>30</v>
      </c>
      <c r="G2782">
        <v>2.7</v>
      </c>
      <c r="H2782" t="s">
        <v>18</v>
      </c>
      <c r="I2782" t="s">
        <v>68</v>
      </c>
      <c r="J2782">
        <v>146000</v>
      </c>
      <c r="K2782" t="s">
        <v>253</v>
      </c>
      <c r="L2782">
        <v>72000</v>
      </c>
      <c r="M2782" t="b">
        <v>0</v>
      </c>
    </row>
    <row r="2783" spans="1:13" x14ac:dyDescent="0.35">
      <c r="A2783" t="s">
        <v>73</v>
      </c>
      <c r="B2783">
        <v>6</v>
      </c>
      <c r="C2783">
        <v>2019</v>
      </c>
      <c r="D2783" t="s">
        <v>15</v>
      </c>
      <c r="E2783" t="s">
        <v>94</v>
      </c>
      <c r="F2783" t="s">
        <v>26</v>
      </c>
      <c r="G2783">
        <v>2.5</v>
      </c>
      <c r="H2783" t="s">
        <v>18</v>
      </c>
      <c r="I2783" t="s">
        <v>19</v>
      </c>
      <c r="J2783">
        <v>143000</v>
      </c>
      <c r="K2783" t="s">
        <v>253</v>
      </c>
      <c r="L2783">
        <v>68000</v>
      </c>
      <c r="M2783" t="b">
        <v>0</v>
      </c>
    </row>
    <row r="2784" spans="1:13" x14ac:dyDescent="0.35">
      <c r="A2784" t="s">
        <v>34</v>
      </c>
      <c r="B2784" t="s">
        <v>43</v>
      </c>
      <c r="C2784">
        <v>2015</v>
      </c>
      <c r="D2784" t="s">
        <v>15</v>
      </c>
      <c r="E2784" t="s">
        <v>78</v>
      </c>
      <c r="F2784" t="s">
        <v>26</v>
      </c>
      <c r="G2784">
        <v>2.5</v>
      </c>
      <c r="H2784" t="s">
        <v>18</v>
      </c>
      <c r="I2784" t="s">
        <v>19</v>
      </c>
      <c r="J2784">
        <v>192000</v>
      </c>
      <c r="K2784" t="s">
        <v>253</v>
      </c>
      <c r="L2784">
        <v>38500</v>
      </c>
      <c r="M2784" t="b">
        <v>0</v>
      </c>
    </row>
    <row r="2785" spans="1:13" x14ac:dyDescent="0.35">
      <c r="A2785" t="s">
        <v>34</v>
      </c>
      <c r="B2785" t="s">
        <v>287</v>
      </c>
      <c r="C2785">
        <v>2012</v>
      </c>
      <c r="D2785" t="s">
        <v>15</v>
      </c>
      <c r="E2785" t="s">
        <v>23</v>
      </c>
      <c r="F2785" t="s">
        <v>26</v>
      </c>
      <c r="G2785">
        <v>2.7</v>
      </c>
      <c r="H2785" t="s">
        <v>18</v>
      </c>
      <c r="I2785" t="s">
        <v>68</v>
      </c>
      <c r="J2785">
        <v>126000</v>
      </c>
      <c r="K2785" t="s">
        <v>253</v>
      </c>
      <c r="L2785">
        <v>35000</v>
      </c>
      <c r="M2785" t="b">
        <v>0</v>
      </c>
    </row>
    <row r="2786" spans="1:13" x14ac:dyDescent="0.35">
      <c r="A2786" t="s">
        <v>34</v>
      </c>
      <c r="B2786" t="s">
        <v>69</v>
      </c>
      <c r="C2786">
        <v>2010</v>
      </c>
      <c r="D2786" t="s">
        <v>15</v>
      </c>
      <c r="E2786" t="s">
        <v>23</v>
      </c>
      <c r="F2786" t="s">
        <v>26</v>
      </c>
      <c r="G2786">
        <v>3.5</v>
      </c>
      <c r="H2786" t="s">
        <v>18</v>
      </c>
      <c r="I2786" t="s">
        <v>19</v>
      </c>
      <c r="J2786">
        <v>342000</v>
      </c>
      <c r="K2786" t="s">
        <v>253</v>
      </c>
      <c r="L2786">
        <v>30000</v>
      </c>
      <c r="M2786" t="b">
        <v>0</v>
      </c>
    </row>
    <row r="2787" spans="1:13" x14ac:dyDescent="0.35">
      <c r="A2787" t="s">
        <v>82</v>
      </c>
      <c r="B2787" t="s">
        <v>156</v>
      </c>
      <c r="C2787">
        <v>2016</v>
      </c>
      <c r="D2787" t="s">
        <v>15</v>
      </c>
      <c r="E2787" t="s">
        <v>33</v>
      </c>
      <c r="F2787" t="s">
        <v>30</v>
      </c>
      <c r="G2787">
        <v>1.4</v>
      </c>
      <c r="H2787" t="s">
        <v>18</v>
      </c>
      <c r="I2787" t="s">
        <v>19</v>
      </c>
      <c r="J2787">
        <v>103000</v>
      </c>
      <c r="K2787" t="s">
        <v>253</v>
      </c>
      <c r="L2787">
        <v>27000</v>
      </c>
      <c r="M2787" t="b">
        <v>0</v>
      </c>
    </row>
    <row r="2788" spans="1:13" x14ac:dyDescent="0.35">
      <c r="A2788" t="s">
        <v>34</v>
      </c>
      <c r="B2788" t="s">
        <v>35</v>
      </c>
      <c r="C2788">
        <v>2006</v>
      </c>
      <c r="D2788" t="s">
        <v>15</v>
      </c>
      <c r="E2788" t="s">
        <v>23</v>
      </c>
      <c r="F2788" t="s">
        <v>30</v>
      </c>
      <c r="G2788">
        <v>4.8</v>
      </c>
      <c r="H2788" t="s">
        <v>18</v>
      </c>
      <c r="I2788" t="s">
        <v>19</v>
      </c>
      <c r="J2788">
        <v>247000</v>
      </c>
      <c r="K2788" t="s">
        <v>54</v>
      </c>
      <c r="L2788">
        <v>55000</v>
      </c>
      <c r="M2788" t="b">
        <v>0</v>
      </c>
    </row>
    <row r="2789" spans="1:13" x14ac:dyDescent="0.35">
      <c r="A2789" t="s">
        <v>34</v>
      </c>
      <c r="B2789" t="s">
        <v>58</v>
      </c>
      <c r="C2789">
        <v>2021</v>
      </c>
      <c r="D2789" t="s">
        <v>15</v>
      </c>
      <c r="E2789" t="s">
        <v>23</v>
      </c>
      <c r="F2789" t="s">
        <v>17</v>
      </c>
      <c r="G2789">
        <v>4</v>
      </c>
      <c r="H2789" t="s">
        <v>18</v>
      </c>
      <c r="I2789" t="s">
        <v>19</v>
      </c>
      <c r="J2789">
        <v>13000</v>
      </c>
      <c r="K2789" t="s">
        <v>20</v>
      </c>
      <c r="L2789">
        <v>0</v>
      </c>
      <c r="M2789" t="b">
        <v>1</v>
      </c>
    </row>
    <row r="2790" spans="1:13" x14ac:dyDescent="0.35">
      <c r="A2790" t="s">
        <v>39</v>
      </c>
      <c r="B2790" t="s">
        <v>46</v>
      </c>
      <c r="C2790">
        <v>2007</v>
      </c>
      <c r="D2790" t="s">
        <v>15</v>
      </c>
      <c r="E2790" t="s">
        <v>23</v>
      </c>
      <c r="F2790" t="s">
        <v>26</v>
      </c>
      <c r="G2790">
        <v>5.3</v>
      </c>
      <c r="H2790" t="s">
        <v>18</v>
      </c>
      <c r="I2790" t="s">
        <v>19</v>
      </c>
      <c r="J2790">
        <v>374000</v>
      </c>
      <c r="K2790" t="s">
        <v>20</v>
      </c>
      <c r="L2790">
        <v>32000</v>
      </c>
      <c r="M2790" t="b">
        <v>0</v>
      </c>
    </row>
    <row r="2791" spans="1:13" x14ac:dyDescent="0.35">
      <c r="A2791" t="s">
        <v>34</v>
      </c>
      <c r="B2791" t="s">
        <v>123</v>
      </c>
      <c r="C2791">
        <v>2018</v>
      </c>
      <c r="D2791" t="s">
        <v>15</v>
      </c>
      <c r="E2791" t="s">
        <v>23</v>
      </c>
      <c r="F2791" t="s">
        <v>26</v>
      </c>
      <c r="G2791">
        <v>2.7</v>
      </c>
      <c r="H2791" t="s">
        <v>18</v>
      </c>
      <c r="I2791" t="s">
        <v>68</v>
      </c>
      <c r="J2791">
        <v>88000</v>
      </c>
      <c r="K2791" t="s">
        <v>45</v>
      </c>
      <c r="L2791">
        <v>79500</v>
      </c>
      <c r="M2791" t="b">
        <v>0</v>
      </c>
    </row>
    <row r="2792" spans="1:13" x14ac:dyDescent="0.35">
      <c r="A2792" t="s">
        <v>27</v>
      </c>
      <c r="B2792" t="s">
        <v>89</v>
      </c>
      <c r="C2792">
        <v>2016</v>
      </c>
      <c r="D2792" t="s">
        <v>15</v>
      </c>
      <c r="E2792" t="s">
        <v>25</v>
      </c>
      <c r="F2792" t="s">
        <v>30</v>
      </c>
      <c r="G2792">
        <v>2.4</v>
      </c>
      <c r="H2792" t="s">
        <v>18</v>
      </c>
      <c r="I2792" t="s">
        <v>19</v>
      </c>
      <c r="J2792">
        <v>96400</v>
      </c>
      <c r="K2792" t="s">
        <v>20</v>
      </c>
      <c r="L2792">
        <v>49000</v>
      </c>
      <c r="M2792" t="b">
        <v>0</v>
      </c>
    </row>
    <row r="2793" spans="1:13" x14ac:dyDescent="0.35">
      <c r="A2793" t="s">
        <v>34</v>
      </c>
      <c r="B2793" t="s">
        <v>58</v>
      </c>
      <c r="C2793">
        <v>2017</v>
      </c>
      <c r="D2793" t="s">
        <v>15</v>
      </c>
      <c r="E2793" t="s">
        <v>23</v>
      </c>
      <c r="F2793" t="s">
        <v>17</v>
      </c>
      <c r="G2793">
        <v>4</v>
      </c>
      <c r="H2793" t="s">
        <v>18</v>
      </c>
      <c r="I2793" t="s">
        <v>19</v>
      </c>
      <c r="J2793">
        <v>176000</v>
      </c>
      <c r="K2793" t="s">
        <v>64</v>
      </c>
      <c r="L2793">
        <v>55000</v>
      </c>
      <c r="M2793" t="b">
        <v>0</v>
      </c>
    </row>
    <row r="2794" spans="1:13" x14ac:dyDescent="0.35">
      <c r="A2794" t="s">
        <v>103</v>
      </c>
      <c r="B2794" t="s">
        <v>104</v>
      </c>
      <c r="C2794">
        <v>2015</v>
      </c>
      <c r="D2794" t="s">
        <v>15</v>
      </c>
      <c r="E2794" t="s">
        <v>65</v>
      </c>
      <c r="F2794" t="s">
        <v>17</v>
      </c>
      <c r="G2794">
        <v>5.7</v>
      </c>
      <c r="H2794" t="s">
        <v>18</v>
      </c>
      <c r="I2794" t="s">
        <v>19</v>
      </c>
      <c r="J2794">
        <v>215000</v>
      </c>
      <c r="K2794" t="s">
        <v>54</v>
      </c>
      <c r="L2794">
        <v>65000</v>
      </c>
      <c r="M2794" t="b">
        <v>0</v>
      </c>
    </row>
    <row r="2795" spans="1:13" x14ac:dyDescent="0.35">
      <c r="A2795" t="s">
        <v>48</v>
      </c>
      <c r="B2795" t="s">
        <v>258</v>
      </c>
      <c r="C2795">
        <v>2020</v>
      </c>
      <c r="D2795" t="s">
        <v>15</v>
      </c>
      <c r="E2795" t="s">
        <v>33</v>
      </c>
      <c r="F2795" t="s">
        <v>17</v>
      </c>
      <c r="G2795">
        <v>2</v>
      </c>
      <c r="H2795" t="s">
        <v>18</v>
      </c>
      <c r="I2795" t="s">
        <v>68</v>
      </c>
      <c r="J2795">
        <v>5000</v>
      </c>
      <c r="K2795" t="s">
        <v>20</v>
      </c>
      <c r="L2795">
        <v>0</v>
      </c>
      <c r="M2795" t="b">
        <v>1</v>
      </c>
    </row>
    <row r="2796" spans="1:13" x14ac:dyDescent="0.35">
      <c r="A2796" t="s">
        <v>62</v>
      </c>
      <c r="B2796" t="s">
        <v>63</v>
      </c>
      <c r="C2796">
        <v>2012</v>
      </c>
      <c r="D2796" t="s">
        <v>15</v>
      </c>
      <c r="E2796" t="s">
        <v>16</v>
      </c>
      <c r="F2796" t="s">
        <v>17</v>
      </c>
      <c r="G2796">
        <v>5</v>
      </c>
      <c r="H2796" t="s">
        <v>18</v>
      </c>
      <c r="I2796" t="s">
        <v>19</v>
      </c>
      <c r="J2796">
        <v>155000</v>
      </c>
      <c r="K2796" t="s">
        <v>20</v>
      </c>
      <c r="L2796">
        <v>0</v>
      </c>
      <c r="M2796" t="b">
        <v>1</v>
      </c>
    </row>
    <row r="2797" spans="1:13" x14ac:dyDescent="0.35">
      <c r="A2797" t="s">
        <v>34</v>
      </c>
      <c r="B2797" t="s">
        <v>123</v>
      </c>
      <c r="C2797">
        <v>2021</v>
      </c>
      <c r="D2797" t="s">
        <v>15</v>
      </c>
      <c r="E2797" t="s">
        <v>23</v>
      </c>
      <c r="F2797" t="s">
        <v>17</v>
      </c>
      <c r="G2797">
        <v>4</v>
      </c>
      <c r="H2797" t="s">
        <v>18</v>
      </c>
      <c r="I2797" t="s">
        <v>19</v>
      </c>
      <c r="J2797">
        <v>4500</v>
      </c>
      <c r="K2797" t="s">
        <v>111</v>
      </c>
      <c r="L2797">
        <v>162000</v>
      </c>
      <c r="M2797" t="b">
        <v>0</v>
      </c>
    </row>
    <row r="2798" spans="1:13" x14ac:dyDescent="0.35">
      <c r="A2798" t="s">
        <v>34</v>
      </c>
      <c r="B2798" t="s">
        <v>69</v>
      </c>
      <c r="C2798">
        <v>2014</v>
      </c>
      <c r="D2798" t="s">
        <v>15</v>
      </c>
      <c r="E2798" t="s">
        <v>25</v>
      </c>
      <c r="F2798" t="s">
        <v>30</v>
      </c>
      <c r="G2798">
        <v>3.5</v>
      </c>
      <c r="H2798" t="s">
        <v>18</v>
      </c>
      <c r="I2798" t="s">
        <v>19</v>
      </c>
      <c r="J2798">
        <v>227000</v>
      </c>
      <c r="K2798" t="s">
        <v>279</v>
      </c>
      <c r="L2798">
        <v>0</v>
      </c>
      <c r="M2798" t="b">
        <v>1</v>
      </c>
    </row>
    <row r="2799" spans="1:13" x14ac:dyDescent="0.35">
      <c r="A2799" t="s">
        <v>39</v>
      </c>
      <c r="B2799" t="s">
        <v>46</v>
      </c>
      <c r="C2799">
        <v>2019</v>
      </c>
      <c r="D2799" t="s">
        <v>15</v>
      </c>
      <c r="E2799" t="s">
        <v>16</v>
      </c>
      <c r="F2799" t="s">
        <v>26</v>
      </c>
      <c r="G2799">
        <v>5.3</v>
      </c>
      <c r="H2799" t="s">
        <v>18</v>
      </c>
      <c r="I2799" t="s">
        <v>19</v>
      </c>
      <c r="J2799">
        <v>81833</v>
      </c>
      <c r="K2799" t="s">
        <v>20</v>
      </c>
      <c r="L2799">
        <v>138500</v>
      </c>
      <c r="M2799" t="b">
        <v>0</v>
      </c>
    </row>
    <row r="2800" spans="1:13" x14ac:dyDescent="0.35">
      <c r="A2800" t="s">
        <v>34</v>
      </c>
      <c r="B2800" t="s">
        <v>162</v>
      </c>
      <c r="C2800">
        <v>2019</v>
      </c>
      <c r="D2800" t="s">
        <v>15</v>
      </c>
      <c r="E2800" t="s">
        <v>78</v>
      </c>
      <c r="F2800" t="s">
        <v>17</v>
      </c>
      <c r="G2800">
        <v>4</v>
      </c>
      <c r="H2800" t="s">
        <v>18</v>
      </c>
      <c r="I2800" t="s">
        <v>68</v>
      </c>
      <c r="J2800">
        <v>58428</v>
      </c>
      <c r="K2800" t="s">
        <v>20</v>
      </c>
      <c r="L2800">
        <v>138500</v>
      </c>
      <c r="M2800" t="b">
        <v>0</v>
      </c>
    </row>
    <row r="2801" spans="1:13" x14ac:dyDescent="0.35">
      <c r="A2801" t="s">
        <v>60</v>
      </c>
      <c r="B2801" t="s">
        <v>80</v>
      </c>
      <c r="C2801">
        <v>2017</v>
      </c>
      <c r="D2801" t="s">
        <v>44</v>
      </c>
      <c r="E2801" t="s">
        <v>23</v>
      </c>
      <c r="F2801" t="s">
        <v>17</v>
      </c>
      <c r="G2801">
        <v>3.5</v>
      </c>
      <c r="H2801" t="s">
        <v>18</v>
      </c>
      <c r="I2801" t="s">
        <v>19</v>
      </c>
      <c r="J2801">
        <v>86000</v>
      </c>
      <c r="K2801" t="s">
        <v>20</v>
      </c>
      <c r="L2801">
        <v>140000</v>
      </c>
      <c r="M2801" t="b">
        <v>0</v>
      </c>
    </row>
    <row r="2802" spans="1:13" x14ac:dyDescent="0.35">
      <c r="A2802" t="s">
        <v>281</v>
      </c>
      <c r="B2802" t="s">
        <v>300</v>
      </c>
      <c r="C2802">
        <v>2018</v>
      </c>
      <c r="D2802" t="s">
        <v>15</v>
      </c>
      <c r="E2802" t="s">
        <v>75</v>
      </c>
      <c r="F2802" t="s">
        <v>30</v>
      </c>
      <c r="G2802">
        <v>2</v>
      </c>
      <c r="H2802" t="s">
        <v>18</v>
      </c>
      <c r="I2802" t="s">
        <v>19</v>
      </c>
      <c r="J2802">
        <v>17859</v>
      </c>
      <c r="K2802" t="s">
        <v>42</v>
      </c>
      <c r="L2802">
        <v>141000</v>
      </c>
      <c r="M2802" t="b">
        <v>0</v>
      </c>
    </row>
    <row r="2803" spans="1:13" x14ac:dyDescent="0.35">
      <c r="A2803" t="s">
        <v>34</v>
      </c>
      <c r="B2803" t="s">
        <v>43</v>
      </c>
      <c r="C2803">
        <v>2017</v>
      </c>
      <c r="D2803" t="s">
        <v>15</v>
      </c>
      <c r="E2803" t="s">
        <v>23</v>
      </c>
      <c r="F2803" t="s">
        <v>30</v>
      </c>
      <c r="G2803">
        <v>2.5</v>
      </c>
      <c r="H2803" t="s">
        <v>18</v>
      </c>
      <c r="I2803" t="s">
        <v>19</v>
      </c>
      <c r="J2803">
        <v>63000</v>
      </c>
      <c r="K2803" t="s">
        <v>45</v>
      </c>
      <c r="L2803">
        <v>63000</v>
      </c>
      <c r="M2803" t="b">
        <v>0</v>
      </c>
    </row>
    <row r="2804" spans="1:13" x14ac:dyDescent="0.35">
      <c r="A2804" t="s">
        <v>166</v>
      </c>
      <c r="B2804" t="s">
        <v>306</v>
      </c>
      <c r="C2804">
        <v>2019</v>
      </c>
      <c r="D2804" t="s">
        <v>15</v>
      </c>
      <c r="E2804" t="s">
        <v>75</v>
      </c>
      <c r="F2804" t="s">
        <v>17</v>
      </c>
      <c r="G2804">
        <v>2</v>
      </c>
      <c r="H2804" t="s">
        <v>18</v>
      </c>
      <c r="I2804" t="s">
        <v>19</v>
      </c>
      <c r="J2804">
        <v>47000</v>
      </c>
      <c r="K2804" t="s">
        <v>42</v>
      </c>
      <c r="L2804">
        <v>77000</v>
      </c>
      <c r="M2804" t="b">
        <v>0</v>
      </c>
    </row>
    <row r="2805" spans="1:13" x14ac:dyDescent="0.35">
      <c r="A2805" t="s">
        <v>27</v>
      </c>
      <c r="B2805" t="s">
        <v>28</v>
      </c>
      <c r="C2805">
        <v>2020</v>
      </c>
      <c r="D2805" t="s">
        <v>15</v>
      </c>
      <c r="E2805" t="s">
        <v>23</v>
      </c>
      <c r="F2805" t="s">
        <v>26</v>
      </c>
      <c r="G2805">
        <v>2</v>
      </c>
      <c r="H2805" t="s">
        <v>18</v>
      </c>
      <c r="I2805" t="s">
        <v>19</v>
      </c>
      <c r="J2805">
        <v>10000</v>
      </c>
      <c r="K2805" t="s">
        <v>42</v>
      </c>
      <c r="L2805">
        <v>63000</v>
      </c>
      <c r="M2805" t="b">
        <v>0</v>
      </c>
    </row>
    <row r="2806" spans="1:13" x14ac:dyDescent="0.35">
      <c r="A2806" t="s">
        <v>27</v>
      </c>
      <c r="B2806" t="s">
        <v>28</v>
      </c>
      <c r="C2806">
        <v>2019</v>
      </c>
      <c r="D2806" t="s">
        <v>15</v>
      </c>
      <c r="E2806" t="s">
        <v>33</v>
      </c>
      <c r="F2806" t="s">
        <v>26</v>
      </c>
      <c r="G2806">
        <v>1.6</v>
      </c>
      <c r="H2806" t="s">
        <v>18</v>
      </c>
      <c r="I2806" t="s">
        <v>19</v>
      </c>
      <c r="J2806">
        <v>16000</v>
      </c>
      <c r="K2806" t="s">
        <v>42</v>
      </c>
      <c r="L2806">
        <v>57000</v>
      </c>
      <c r="M2806" t="b">
        <v>0</v>
      </c>
    </row>
    <row r="2807" spans="1:13" x14ac:dyDescent="0.35">
      <c r="A2807" t="s">
        <v>34</v>
      </c>
      <c r="B2807" t="s">
        <v>123</v>
      </c>
      <c r="C2807">
        <v>2020</v>
      </c>
      <c r="D2807" t="s">
        <v>15</v>
      </c>
      <c r="E2807" t="s">
        <v>23</v>
      </c>
      <c r="F2807" t="s">
        <v>17</v>
      </c>
      <c r="G2807">
        <v>2.7</v>
      </c>
      <c r="H2807" t="s">
        <v>18</v>
      </c>
      <c r="I2807" t="s">
        <v>19</v>
      </c>
      <c r="J2807">
        <v>5236</v>
      </c>
      <c r="K2807" t="s">
        <v>42</v>
      </c>
      <c r="L2807">
        <v>0</v>
      </c>
      <c r="M2807" t="b">
        <v>1</v>
      </c>
    </row>
    <row r="2808" spans="1:13" x14ac:dyDescent="0.35">
      <c r="A2808" t="s">
        <v>346</v>
      </c>
      <c r="B2808" t="s">
        <v>370</v>
      </c>
      <c r="C2808">
        <v>2020</v>
      </c>
      <c r="D2808" t="s">
        <v>15</v>
      </c>
      <c r="E2808" t="s">
        <v>23</v>
      </c>
      <c r="F2808" t="s">
        <v>26</v>
      </c>
      <c r="G2808">
        <v>1.5</v>
      </c>
      <c r="H2808" t="s">
        <v>18</v>
      </c>
      <c r="I2808" t="s">
        <v>19</v>
      </c>
      <c r="J2808">
        <v>60000</v>
      </c>
      <c r="K2808" t="s">
        <v>54</v>
      </c>
      <c r="L2808">
        <v>28000</v>
      </c>
      <c r="M2808" t="b">
        <v>0</v>
      </c>
    </row>
    <row r="2809" spans="1:13" x14ac:dyDescent="0.35">
      <c r="A2809" t="s">
        <v>39</v>
      </c>
      <c r="B2809" t="s">
        <v>217</v>
      </c>
      <c r="C2809">
        <v>2017</v>
      </c>
      <c r="D2809" t="s">
        <v>15</v>
      </c>
      <c r="E2809" t="s">
        <v>29</v>
      </c>
      <c r="F2809" t="s">
        <v>30</v>
      </c>
      <c r="G2809">
        <v>1.8</v>
      </c>
      <c r="H2809" t="s">
        <v>18</v>
      </c>
      <c r="I2809" t="s">
        <v>19</v>
      </c>
      <c r="J2809">
        <v>101000</v>
      </c>
      <c r="K2809" t="s">
        <v>45</v>
      </c>
      <c r="L2809">
        <v>30000</v>
      </c>
      <c r="M2809" t="b">
        <v>0</v>
      </c>
    </row>
    <row r="2810" spans="1:13" x14ac:dyDescent="0.35">
      <c r="A2810" t="s">
        <v>39</v>
      </c>
      <c r="B2810" t="s">
        <v>115</v>
      </c>
      <c r="C2810">
        <v>2015</v>
      </c>
      <c r="D2810" t="s">
        <v>15</v>
      </c>
      <c r="E2810" t="s">
        <v>75</v>
      </c>
      <c r="F2810" t="s">
        <v>26</v>
      </c>
      <c r="G2810">
        <v>5.3</v>
      </c>
      <c r="H2810" t="s">
        <v>18</v>
      </c>
      <c r="I2810" t="s">
        <v>19</v>
      </c>
      <c r="J2810">
        <v>201000</v>
      </c>
      <c r="K2810" t="s">
        <v>45</v>
      </c>
      <c r="L2810">
        <v>105000</v>
      </c>
      <c r="M2810" t="b">
        <v>0</v>
      </c>
    </row>
    <row r="2811" spans="1:13" x14ac:dyDescent="0.35">
      <c r="A2811" t="s">
        <v>31</v>
      </c>
      <c r="B2811" t="s">
        <v>47</v>
      </c>
      <c r="C2811">
        <v>2011</v>
      </c>
      <c r="D2811" t="s">
        <v>15</v>
      </c>
      <c r="E2811" t="s">
        <v>16</v>
      </c>
      <c r="F2811" t="s">
        <v>26</v>
      </c>
      <c r="G2811">
        <v>1</v>
      </c>
      <c r="H2811" t="s">
        <v>18</v>
      </c>
      <c r="I2811" t="s">
        <v>68</v>
      </c>
      <c r="J2811">
        <v>4200</v>
      </c>
      <c r="K2811" t="s">
        <v>42</v>
      </c>
      <c r="L2811">
        <v>6500</v>
      </c>
      <c r="M2811" t="b">
        <v>0</v>
      </c>
    </row>
    <row r="2812" spans="1:13" x14ac:dyDescent="0.35">
      <c r="A2812" t="s">
        <v>39</v>
      </c>
      <c r="B2812" t="s">
        <v>205</v>
      </c>
      <c r="C2812">
        <v>2018</v>
      </c>
      <c r="D2812" t="s">
        <v>15</v>
      </c>
      <c r="E2812" t="s">
        <v>23</v>
      </c>
      <c r="F2812" t="s">
        <v>26</v>
      </c>
      <c r="G2812">
        <v>5.3</v>
      </c>
      <c r="H2812" t="s">
        <v>18</v>
      </c>
      <c r="I2812" t="s">
        <v>19</v>
      </c>
      <c r="J2812">
        <v>57000</v>
      </c>
      <c r="K2812" t="s">
        <v>45</v>
      </c>
      <c r="L2812">
        <v>89000</v>
      </c>
      <c r="M2812" t="b">
        <v>0</v>
      </c>
    </row>
    <row r="2813" spans="1:13" x14ac:dyDescent="0.35">
      <c r="A2813" t="s">
        <v>39</v>
      </c>
      <c r="B2813" t="s">
        <v>115</v>
      </c>
      <c r="C2813">
        <v>2013</v>
      </c>
      <c r="D2813" t="s">
        <v>15</v>
      </c>
      <c r="E2813" t="s">
        <v>25</v>
      </c>
      <c r="F2813" t="s">
        <v>17</v>
      </c>
      <c r="G2813">
        <v>5.3</v>
      </c>
      <c r="H2813" t="s">
        <v>18</v>
      </c>
      <c r="I2813" t="s">
        <v>19</v>
      </c>
      <c r="J2813">
        <v>283000</v>
      </c>
      <c r="K2813" t="s">
        <v>45</v>
      </c>
      <c r="L2813">
        <v>69000</v>
      </c>
      <c r="M2813" t="b">
        <v>0</v>
      </c>
    </row>
    <row r="2814" spans="1:13" x14ac:dyDescent="0.35">
      <c r="A2814" t="s">
        <v>76</v>
      </c>
      <c r="B2814" t="s">
        <v>235</v>
      </c>
      <c r="C2814">
        <v>2015</v>
      </c>
      <c r="D2814" t="s">
        <v>15</v>
      </c>
      <c r="E2814" t="s">
        <v>75</v>
      </c>
      <c r="F2814" t="s">
        <v>30</v>
      </c>
      <c r="G2814">
        <v>2.5</v>
      </c>
      <c r="H2814" t="s">
        <v>18</v>
      </c>
      <c r="I2814" t="s">
        <v>19</v>
      </c>
      <c r="J2814">
        <v>98000</v>
      </c>
      <c r="K2814" t="s">
        <v>45</v>
      </c>
      <c r="L2814">
        <v>45000</v>
      </c>
      <c r="M2814" t="b">
        <v>0</v>
      </c>
    </row>
    <row r="2815" spans="1:13" x14ac:dyDescent="0.35">
      <c r="A2815" t="s">
        <v>36</v>
      </c>
      <c r="B2815" t="s">
        <v>37</v>
      </c>
      <c r="C2815">
        <v>2021</v>
      </c>
      <c r="D2815" t="s">
        <v>15</v>
      </c>
      <c r="E2815" t="s">
        <v>16</v>
      </c>
      <c r="F2815" t="s">
        <v>17</v>
      </c>
      <c r="G2815">
        <v>5.3</v>
      </c>
      <c r="H2815" t="s">
        <v>18</v>
      </c>
      <c r="I2815" t="s">
        <v>19</v>
      </c>
      <c r="J2815">
        <v>3700</v>
      </c>
      <c r="K2815" t="s">
        <v>111</v>
      </c>
      <c r="L2815">
        <v>310000</v>
      </c>
      <c r="M2815" t="b">
        <v>0</v>
      </c>
    </row>
    <row r="2816" spans="1:13" x14ac:dyDescent="0.35">
      <c r="A2816" t="s">
        <v>281</v>
      </c>
      <c r="B2816" t="s">
        <v>371</v>
      </c>
      <c r="C2816">
        <v>2011</v>
      </c>
      <c r="D2816" t="s">
        <v>15</v>
      </c>
      <c r="E2816" t="s">
        <v>23</v>
      </c>
      <c r="F2816" t="s">
        <v>17</v>
      </c>
      <c r="G2816">
        <v>2.1</v>
      </c>
      <c r="H2816" t="s">
        <v>18</v>
      </c>
      <c r="I2816" t="s">
        <v>19</v>
      </c>
      <c r="J2816">
        <v>218000</v>
      </c>
      <c r="K2816" t="s">
        <v>54</v>
      </c>
      <c r="L2816">
        <v>40000</v>
      </c>
      <c r="M2816" t="b">
        <v>0</v>
      </c>
    </row>
    <row r="2817" spans="1:13" x14ac:dyDescent="0.35">
      <c r="A2817" t="s">
        <v>34</v>
      </c>
      <c r="B2817" t="s">
        <v>43</v>
      </c>
      <c r="C2817">
        <v>2014</v>
      </c>
      <c r="D2817" t="s">
        <v>15</v>
      </c>
      <c r="E2817" t="s">
        <v>102</v>
      </c>
      <c r="F2817" t="s">
        <v>17</v>
      </c>
      <c r="G2817">
        <v>2.5</v>
      </c>
      <c r="H2817" t="s">
        <v>18</v>
      </c>
      <c r="I2817" t="s">
        <v>19</v>
      </c>
      <c r="J2817">
        <v>225000</v>
      </c>
      <c r="K2817" t="s">
        <v>42</v>
      </c>
      <c r="L2817">
        <v>48000</v>
      </c>
      <c r="M2817" t="b">
        <v>0</v>
      </c>
    </row>
    <row r="2818" spans="1:13" x14ac:dyDescent="0.35">
      <c r="A2818" t="s">
        <v>39</v>
      </c>
      <c r="B2818" t="s">
        <v>143</v>
      </c>
      <c r="C2818">
        <v>2020</v>
      </c>
      <c r="D2818" t="s">
        <v>15</v>
      </c>
      <c r="E2818" t="s">
        <v>25</v>
      </c>
      <c r="F2818" t="s">
        <v>26</v>
      </c>
      <c r="G2818">
        <v>3.6</v>
      </c>
      <c r="H2818" t="s">
        <v>18</v>
      </c>
      <c r="I2818" t="s">
        <v>19</v>
      </c>
      <c r="J2818">
        <v>22800</v>
      </c>
      <c r="K2818" t="s">
        <v>54</v>
      </c>
      <c r="L2818">
        <v>100000</v>
      </c>
      <c r="M2818" t="b">
        <v>0</v>
      </c>
    </row>
    <row r="2819" spans="1:13" x14ac:dyDescent="0.35">
      <c r="A2819" t="s">
        <v>82</v>
      </c>
      <c r="B2819" t="s">
        <v>105</v>
      </c>
      <c r="C2819">
        <v>2017</v>
      </c>
      <c r="D2819" t="s">
        <v>15</v>
      </c>
      <c r="E2819" t="s">
        <v>23</v>
      </c>
      <c r="F2819" t="s">
        <v>17</v>
      </c>
      <c r="G2819">
        <v>2.4</v>
      </c>
      <c r="H2819" t="s">
        <v>18</v>
      </c>
      <c r="I2819" t="s">
        <v>19</v>
      </c>
      <c r="J2819">
        <v>130</v>
      </c>
      <c r="K2819" t="s">
        <v>20</v>
      </c>
      <c r="L2819">
        <v>48000</v>
      </c>
      <c r="M2819" t="b">
        <v>0</v>
      </c>
    </row>
    <row r="2820" spans="1:13" x14ac:dyDescent="0.35">
      <c r="A2820" t="s">
        <v>62</v>
      </c>
      <c r="B2820" t="s">
        <v>63</v>
      </c>
      <c r="C2820">
        <v>2008</v>
      </c>
      <c r="D2820" t="s">
        <v>15</v>
      </c>
      <c r="E2820" t="s">
        <v>23</v>
      </c>
      <c r="F2820" t="s">
        <v>17</v>
      </c>
      <c r="G2820">
        <v>3.3</v>
      </c>
      <c r="H2820" t="s">
        <v>18</v>
      </c>
      <c r="I2820" t="s">
        <v>19</v>
      </c>
      <c r="J2820">
        <v>240</v>
      </c>
      <c r="K2820" t="s">
        <v>42</v>
      </c>
      <c r="L2820">
        <v>35000</v>
      </c>
      <c r="M2820" t="b">
        <v>0</v>
      </c>
    </row>
    <row r="2821" spans="1:13" x14ac:dyDescent="0.35">
      <c r="A2821" t="s">
        <v>174</v>
      </c>
      <c r="B2821" t="s">
        <v>175</v>
      </c>
      <c r="C2821">
        <v>2006</v>
      </c>
      <c r="D2821" t="s">
        <v>15</v>
      </c>
      <c r="E2821" t="s">
        <v>65</v>
      </c>
      <c r="F2821" t="s">
        <v>17</v>
      </c>
      <c r="G2821">
        <v>2.8</v>
      </c>
      <c r="H2821" t="s">
        <v>18</v>
      </c>
      <c r="I2821" t="s">
        <v>19</v>
      </c>
      <c r="J2821">
        <v>220</v>
      </c>
      <c r="K2821" t="s">
        <v>42</v>
      </c>
      <c r="L2821">
        <v>26000</v>
      </c>
      <c r="M2821" t="b">
        <v>0</v>
      </c>
    </row>
    <row r="2822" spans="1:13" x14ac:dyDescent="0.35">
      <c r="A2822" t="s">
        <v>34</v>
      </c>
      <c r="B2822" t="s">
        <v>43</v>
      </c>
      <c r="C2822">
        <v>2017</v>
      </c>
      <c r="D2822" t="s">
        <v>15</v>
      </c>
      <c r="E2822" t="s">
        <v>78</v>
      </c>
      <c r="F2822" t="s">
        <v>17</v>
      </c>
      <c r="G2822">
        <v>2.5</v>
      </c>
      <c r="H2822" t="s">
        <v>18</v>
      </c>
      <c r="I2822" t="s">
        <v>19</v>
      </c>
      <c r="J2822">
        <v>27000</v>
      </c>
      <c r="K2822" t="s">
        <v>20</v>
      </c>
      <c r="L2822">
        <v>0</v>
      </c>
      <c r="M2822" t="b">
        <v>1</v>
      </c>
    </row>
    <row r="2823" spans="1:13" x14ac:dyDescent="0.35">
      <c r="A2823" t="s">
        <v>39</v>
      </c>
      <c r="B2823" t="s">
        <v>143</v>
      </c>
      <c r="C2823">
        <v>2010</v>
      </c>
      <c r="D2823" t="s">
        <v>15</v>
      </c>
      <c r="E2823" t="s">
        <v>16</v>
      </c>
      <c r="F2823" t="s">
        <v>26</v>
      </c>
      <c r="G2823">
        <v>3.6</v>
      </c>
      <c r="H2823" t="s">
        <v>18</v>
      </c>
      <c r="I2823" t="s">
        <v>19</v>
      </c>
      <c r="J2823">
        <v>219</v>
      </c>
      <c r="K2823" t="s">
        <v>42</v>
      </c>
      <c r="L2823">
        <v>22000</v>
      </c>
      <c r="M2823" t="b">
        <v>0</v>
      </c>
    </row>
    <row r="2824" spans="1:13" x14ac:dyDescent="0.35">
      <c r="A2824" t="s">
        <v>34</v>
      </c>
      <c r="B2824" t="s">
        <v>43</v>
      </c>
      <c r="C2824">
        <v>2011</v>
      </c>
      <c r="D2824" t="s">
        <v>15</v>
      </c>
      <c r="E2824" t="s">
        <v>78</v>
      </c>
      <c r="F2824" t="s">
        <v>26</v>
      </c>
      <c r="G2824">
        <v>2.5</v>
      </c>
      <c r="H2824" t="s">
        <v>18</v>
      </c>
      <c r="I2824" t="s">
        <v>68</v>
      </c>
      <c r="J2824">
        <v>200000</v>
      </c>
      <c r="K2824" t="s">
        <v>20</v>
      </c>
      <c r="L2824">
        <v>0</v>
      </c>
      <c r="M2824" t="b">
        <v>1</v>
      </c>
    </row>
    <row r="2825" spans="1:13" x14ac:dyDescent="0.35">
      <c r="A2825" t="s">
        <v>76</v>
      </c>
      <c r="B2825" t="s">
        <v>112</v>
      </c>
      <c r="C2825">
        <v>2010</v>
      </c>
      <c r="D2825" t="s">
        <v>47</v>
      </c>
      <c r="E2825" t="s">
        <v>23</v>
      </c>
      <c r="F2825" t="s">
        <v>30</v>
      </c>
      <c r="G2825">
        <v>3.5</v>
      </c>
      <c r="H2825" t="s">
        <v>18</v>
      </c>
      <c r="I2825" t="s">
        <v>19</v>
      </c>
      <c r="J2825">
        <v>117000</v>
      </c>
      <c r="K2825" t="s">
        <v>45</v>
      </c>
      <c r="L2825">
        <v>29500</v>
      </c>
      <c r="M2825" t="b">
        <v>0</v>
      </c>
    </row>
    <row r="2826" spans="1:13" x14ac:dyDescent="0.35">
      <c r="A2826" t="s">
        <v>73</v>
      </c>
      <c r="B2826" t="s">
        <v>74</v>
      </c>
      <c r="C2826">
        <v>2020</v>
      </c>
      <c r="D2826" t="s">
        <v>15</v>
      </c>
      <c r="E2826" t="s">
        <v>29</v>
      </c>
      <c r="F2826" t="s">
        <v>17</v>
      </c>
      <c r="G2826">
        <v>2.5</v>
      </c>
      <c r="H2826" t="s">
        <v>18</v>
      </c>
      <c r="I2826" t="s">
        <v>19</v>
      </c>
      <c r="J2826">
        <v>44001</v>
      </c>
      <c r="K2826" t="s">
        <v>20</v>
      </c>
      <c r="L2826">
        <v>144500</v>
      </c>
      <c r="M2826" t="b">
        <v>0</v>
      </c>
    </row>
    <row r="2827" spans="1:13" x14ac:dyDescent="0.35">
      <c r="A2827" t="s">
        <v>36</v>
      </c>
      <c r="B2827" t="s">
        <v>37</v>
      </c>
      <c r="C2827">
        <v>2018</v>
      </c>
      <c r="D2827" t="s">
        <v>15</v>
      </c>
      <c r="E2827" t="s">
        <v>23</v>
      </c>
      <c r="F2827" t="s">
        <v>26</v>
      </c>
      <c r="G2827">
        <v>5.3</v>
      </c>
      <c r="H2827" t="s">
        <v>18</v>
      </c>
      <c r="I2827" t="s">
        <v>19</v>
      </c>
      <c r="J2827">
        <v>133634</v>
      </c>
      <c r="K2827" t="s">
        <v>20</v>
      </c>
      <c r="L2827">
        <v>146500</v>
      </c>
      <c r="M2827" t="b">
        <v>0</v>
      </c>
    </row>
    <row r="2828" spans="1:13" x14ac:dyDescent="0.35">
      <c r="A2828" t="s">
        <v>36</v>
      </c>
      <c r="B2828" t="s">
        <v>37</v>
      </c>
      <c r="C2828">
        <v>2018</v>
      </c>
      <c r="D2828" t="s">
        <v>15</v>
      </c>
      <c r="E2828" t="s">
        <v>94</v>
      </c>
      <c r="F2828" t="s">
        <v>26</v>
      </c>
      <c r="G2828">
        <v>5.3</v>
      </c>
      <c r="H2828" t="s">
        <v>18</v>
      </c>
      <c r="I2828" t="s">
        <v>19</v>
      </c>
      <c r="J2828">
        <v>101960</v>
      </c>
      <c r="K2828" t="s">
        <v>20</v>
      </c>
      <c r="L2828">
        <v>146500</v>
      </c>
      <c r="M2828" t="b">
        <v>0</v>
      </c>
    </row>
    <row r="2829" spans="1:13" x14ac:dyDescent="0.35">
      <c r="A2829" t="s">
        <v>27</v>
      </c>
      <c r="B2829" t="s">
        <v>89</v>
      </c>
      <c r="C2829">
        <v>2019</v>
      </c>
      <c r="D2829" t="s">
        <v>15</v>
      </c>
      <c r="E2829" t="s">
        <v>25</v>
      </c>
      <c r="F2829" t="s">
        <v>26</v>
      </c>
      <c r="G2829">
        <v>2.4</v>
      </c>
      <c r="H2829" t="s">
        <v>18</v>
      </c>
      <c r="I2829" t="s">
        <v>19</v>
      </c>
      <c r="J2829">
        <v>110900</v>
      </c>
      <c r="K2829" t="s">
        <v>20</v>
      </c>
      <c r="L2829">
        <v>57000</v>
      </c>
      <c r="M2829" t="b">
        <v>0</v>
      </c>
    </row>
    <row r="2830" spans="1:13" x14ac:dyDescent="0.35">
      <c r="A2830" t="s">
        <v>21</v>
      </c>
      <c r="B2830" t="s">
        <v>231</v>
      </c>
      <c r="C2830">
        <v>2016</v>
      </c>
      <c r="D2830" t="s">
        <v>15</v>
      </c>
      <c r="E2830" t="s">
        <v>25</v>
      </c>
      <c r="F2830" t="s">
        <v>26</v>
      </c>
      <c r="G2830">
        <v>1.6</v>
      </c>
      <c r="H2830" t="s">
        <v>18</v>
      </c>
      <c r="I2830" t="s">
        <v>19</v>
      </c>
      <c r="J2830">
        <v>96000</v>
      </c>
      <c r="K2830" t="s">
        <v>20</v>
      </c>
      <c r="L2830">
        <v>31000</v>
      </c>
      <c r="M2830" t="b">
        <v>0</v>
      </c>
    </row>
    <row r="2831" spans="1:13" x14ac:dyDescent="0.35">
      <c r="A2831" t="s">
        <v>121</v>
      </c>
      <c r="B2831" t="s">
        <v>372</v>
      </c>
      <c r="C2831">
        <v>2011</v>
      </c>
      <c r="D2831" t="s">
        <v>15</v>
      </c>
      <c r="E2831" t="s">
        <v>23</v>
      </c>
      <c r="F2831" t="s">
        <v>30</v>
      </c>
      <c r="G2831">
        <v>3.5</v>
      </c>
      <c r="H2831" t="s">
        <v>18</v>
      </c>
      <c r="I2831" t="s">
        <v>19</v>
      </c>
      <c r="J2831">
        <v>161000</v>
      </c>
      <c r="K2831" t="s">
        <v>45</v>
      </c>
      <c r="L2831">
        <v>0</v>
      </c>
      <c r="M2831" t="b">
        <v>1</v>
      </c>
    </row>
    <row r="2832" spans="1:13" x14ac:dyDescent="0.35">
      <c r="A2832" t="s">
        <v>27</v>
      </c>
      <c r="B2832" t="s">
        <v>88</v>
      </c>
      <c r="C2832">
        <v>2020</v>
      </c>
      <c r="D2832" t="s">
        <v>15</v>
      </c>
      <c r="E2832" t="s">
        <v>23</v>
      </c>
      <c r="F2832" t="s">
        <v>26</v>
      </c>
      <c r="G2832">
        <v>1.4</v>
      </c>
      <c r="H2832" t="s">
        <v>18</v>
      </c>
      <c r="I2832" t="s">
        <v>19</v>
      </c>
      <c r="J2832">
        <v>21000</v>
      </c>
      <c r="K2832" t="s">
        <v>126</v>
      </c>
      <c r="L2832">
        <v>47000</v>
      </c>
      <c r="M2832" t="b">
        <v>0</v>
      </c>
    </row>
    <row r="2833" spans="1:13" x14ac:dyDescent="0.35">
      <c r="A2833" t="s">
        <v>27</v>
      </c>
      <c r="B2833" t="s">
        <v>84</v>
      </c>
      <c r="C2833">
        <v>2017</v>
      </c>
      <c r="D2833" t="s">
        <v>47</v>
      </c>
      <c r="E2833" t="s">
        <v>29</v>
      </c>
      <c r="F2833" t="s">
        <v>26</v>
      </c>
      <c r="G2833">
        <v>2</v>
      </c>
      <c r="H2833" t="s">
        <v>18</v>
      </c>
      <c r="I2833" t="s">
        <v>19</v>
      </c>
      <c r="J2833">
        <v>132000</v>
      </c>
      <c r="K2833" t="s">
        <v>20</v>
      </c>
      <c r="L2833">
        <v>0</v>
      </c>
      <c r="M2833" t="b">
        <v>1</v>
      </c>
    </row>
    <row r="2834" spans="1:13" x14ac:dyDescent="0.35">
      <c r="A2834" t="s">
        <v>27</v>
      </c>
      <c r="B2834" t="s">
        <v>88</v>
      </c>
      <c r="C2834">
        <v>2016</v>
      </c>
      <c r="D2834" t="s">
        <v>15</v>
      </c>
      <c r="E2834" t="s">
        <v>23</v>
      </c>
      <c r="F2834" t="s">
        <v>26</v>
      </c>
      <c r="G2834">
        <v>1.6</v>
      </c>
      <c r="H2834" t="s">
        <v>18</v>
      </c>
      <c r="I2834" t="s">
        <v>19</v>
      </c>
      <c r="J2834">
        <v>147000</v>
      </c>
      <c r="K2834" t="s">
        <v>45</v>
      </c>
      <c r="L2834">
        <v>24000</v>
      </c>
      <c r="M2834" t="b">
        <v>0</v>
      </c>
    </row>
    <row r="2835" spans="1:13" x14ac:dyDescent="0.35">
      <c r="A2835" t="s">
        <v>34</v>
      </c>
      <c r="B2835" t="s">
        <v>43</v>
      </c>
      <c r="C2835">
        <v>2003</v>
      </c>
      <c r="D2835" t="s">
        <v>15</v>
      </c>
      <c r="E2835" t="s">
        <v>78</v>
      </c>
      <c r="F2835" t="s">
        <v>30</v>
      </c>
      <c r="G2835">
        <v>2.4</v>
      </c>
      <c r="H2835" t="s">
        <v>18</v>
      </c>
      <c r="I2835" t="s">
        <v>68</v>
      </c>
      <c r="J2835">
        <v>350</v>
      </c>
      <c r="K2835" t="s">
        <v>64</v>
      </c>
      <c r="L2835">
        <v>0</v>
      </c>
      <c r="M2835" t="b">
        <v>1</v>
      </c>
    </row>
    <row r="2836" spans="1:13" x14ac:dyDescent="0.35">
      <c r="A2836" t="s">
        <v>60</v>
      </c>
      <c r="B2836" t="s">
        <v>90</v>
      </c>
      <c r="C2836">
        <v>2014</v>
      </c>
      <c r="D2836" t="s">
        <v>15</v>
      </c>
      <c r="E2836" t="s">
        <v>38</v>
      </c>
      <c r="F2836" t="s">
        <v>17</v>
      </c>
      <c r="G2836">
        <v>5.7</v>
      </c>
      <c r="H2836" t="s">
        <v>18</v>
      </c>
      <c r="I2836" t="s">
        <v>19</v>
      </c>
      <c r="J2836">
        <v>160000</v>
      </c>
      <c r="K2836" t="s">
        <v>45</v>
      </c>
      <c r="L2836">
        <v>188000</v>
      </c>
      <c r="M2836" t="b">
        <v>0</v>
      </c>
    </row>
    <row r="2837" spans="1:13" x14ac:dyDescent="0.35">
      <c r="A2837" t="s">
        <v>27</v>
      </c>
      <c r="B2837" t="s">
        <v>89</v>
      </c>
      <c r="C2837">
        <v>2018</v>
      </c>
      <c r="D2837" t="s">
        <v>15</v>
      </c>
      <c r="E2837" t="s">
        <v>94</v>
      </c>
      <c r="F2837" t="s">
        <v>30</v>
      </c>
      <c r="G2837">
        <v>2.4</v>
      </c>
      <c r="H2837" t="s">
        <v>18</v>
      </c>
      <c r="I2837" t="s">
        <v>19</v>
      </c>
      <c r="J2837">
        <v>90000</v>
      </c>
      <c r="K2837" t="s">
        <v>20</v>
      </c>
      <c r="L2837">
        <v>57000</v>
      </c>
      <c r="M2837" t="b">
        <v>0</v>
      </c>
    </row>
    <row r="2838" spans="1:13" x14ac:dyDescent="0.35">
      <c r="A2838" t="s">
        <v>82</v>
      </c>
      <c r="B2838" t="s">
        <v>164</v>
      </c>
      <c r="C2838">
        <v>2018</v>
      </c>
      <c r="D2838" t="s">
        <v>15</v>
      </c>
      <c r="E2838" t="s">
        <v>25</v>
      </c>
      <c r="F2838" t="s">
        <v>26</v>
      </c>
      <c r="G2838">
        <v>2.4</v>
      </c>
      <c r="H2838" t="s">
        <v>18</v>
      </c>
      <c r="I2838" t="s">
        <v>19</v>
      </c>
      <c r="J2838">
        <v>93000</v>
      </c>
      <c r="K2838" t="s">
        <v>20</v>
      </c>
      <c r="L2838">
        <v>54000</v>
      </c>
      <c r="M2838" t="b">
        <v>0</v>
      </c>
    </row>
    <row r="2839" spans="1:13" x14ac:dyDescent="0.35">
      <c r="A2839" t="s">
        <v>27</v>
      </c>
      <c r="B2839" t="s">
        <v>88</v>
      </c>
      <c r="C2839">
        <v>2017</v>
      </c>
      <c r="D2839" t="s">
        <v>15</v>
      </c>
      <c r="E2839" t="s">
        <v>23</v>
      </c>
      <c r="F2839" t="s">
        <v>26</v>
      </c>
      <c r="G2839">
        <v>1.4</v>
      </c>
      <c r="H2839" t="s">
        <v>18</v>
      </c>
      <c r="I2839" t="s">
        <v>19</v>
      </c>
      <c r="J2839">
        <v>102000</v>
      </c>
      <c r="K2839" t="s">
        <v>45</v>
      </c>
      <c r="L2839">
        <v>27500</v>
      </c>
      <c r="M2839" t="b">
        <v>0</v>
      </c>
    </row>
    <row r="2840" spans="1:13" x14ac:dyDescent="0.35">
      <c r="A2840" t="s">
        <v>76</v>
      </c>
      <c r="B2840" t="s">
        <v>112</v>
      </c>
      <c r="C2840">
        <v>2017</v>
      </c>
      <c r="D2840" t="s">
        <v>15</v>
      </c>
      <c r="E2840" t="s">
        <v>75</v>
      </c>
      <c r="F2840" t="s">
        <v>30</v>
      </c>
      <c r="G2840">
        <v>3.5</v>
      </c>
      <c r="H2840" t="s">
        <v>18</v>
      </c>
      <c r="I2840" t="s">
        <v>19</v>
      </c>
      <c r="J2840">
        <v>72000</v>
      </c>
      <c r="K2840" t="s">
        <v>45</v>
      </c>
      <c r="L2840">
        <v>65000</v>
      </c>
      <c r="M2840" t="b">
        <v>0</v>
      </c>
    </row>
    <row r="2841" spans="1:13" x14ac:dyDescent="0.35">
      <c r="A2841" t="s">
        <v>76</v>
      </c>
      <c r="B2841" t="s">
        <v>112</v>
      </c>
      <c r="C2841">
        <v>2013</v>
      </c>
      <c r="D2841" t="s">
        <v>15</v>
      </c>
      <c r="E2841" t="s">
        <v>25</v>
      </c>
      <c r="F2841" t="s">
        <v>17</v>
      </c>
      <c r="G2841">
        <v>3.5</v>
      </c>
      <c r="H2841" t="s">
        <v>18</v>
      </c>
      <c r="I2841" t="s">
        <v>19</v>
      </c>
      <c r="J2841">
        <v>128000</v>
      </c>
      <c r="K2841" t="s">
        <v>45</v>
      </c>
      <c r="L2841">
        <v>45000</v>
      </c>
      <c r="M2841" t="b">
        <v>0</v>
      </c>
    </row>
    <row r="2842" spans="1:13" x14ac:dyDescent="0.35">
      <c r="A2842" t="s">
        <v>21</v>
      </c>
      <c r="B2842" t="s">
        <v>120</v>
      </c>
      <c r="C2842">
        <v>1986</v>
      </c>
      <c r="D2842" t="s">
        <v>15</v>
      </c>
      <c r="E2842" t="s">
        <v>23</v>
      </c>
      <c r="F2842" t="s">
        <v>26</v>
      </c>
      <c r="G2842">
        <v>2.4</v>
      </c>
      <c r="H2842" t="s">
        <v>18</v>
      </c>
      <c r="I2842" t="s">
        <v>68</v>
      </c>
      <c r="J2842">
        <v>463</v>
      </c>
      <c r="K2842" t="s">
        <v>111</v>
      </c>
      <c r="L2842">
        <v>0</v>
      </c>
      <c r="M2842" t="b">
        <v>1</v>
      </c>
    </row>
    <row r="2843" spans="1:13" x14ac:dyDescent="0.35">
      <c r="A2843" t="s">
        <v>39</v>
      </c>
      <c r="B2843" t="s">
        <v>46</v>
      </c>
      <c r="C2843">
        <v>2015</v>
      </c>
      <c r="D2843" t="s">
        <v>44</v>
      </c>
      <c r="E2843" t="s">
        <v>23</v>
      </c>
      <c r="F2843" t="s">
        <v>17</v>
      </c>
      <c r="G2843">
        <v>5.3</v>
      </c>
      <c r="H2843" t="s">
        <v>18</v>
      </c>
      <c r="I2843" t="s">
        <v>19</v>
      </c>
      <c r="J2843">
        <v>189000</v>
      </c>
      <c r="K2843" t="s">
        <v>45</v>
      </c>
      <c r="L2843">
        <v>130000</v>
      </c>
      <c r="M2843" t="b">
        <v>0</v>
      </c>
    </row>
    <row r="2844" spans="1:13" x14ac:dyDescent="0.35">
      <c r="A2844" t="s">
        <v>34</v>
      </c>
      <c r="B2844" t="s">
        <v>124</v>
      </c>
      <c r="C2844">
        <v>2017</v>
      </c>
      <c r="D2844" t="s">
        <v>15</v>
      </c>
      <c r="E2844" t="s">
        <v>23</v>
      </c>
      <c r="F2844" t="s">
        <v>17</v>
      </c>
      <c r="G2844">
        <v>4</v>
      </c>
      <c r="H2844" t="s">
        <v>18</v>
      </c>
      <c r="I2844" t="s">
        <v>19</v>
      </c>
      <c r="J2844">
        <v>265000</v>
      </c>
      <c r="K2844" t="s">
        <v>45</v>
      </c>
      <c r="L2844">
        <v>110000</v>
      </c>
      <c r="M2844" t="b">
        <v>0</v>
      </c>
    </row>
    <row r="2845" spans="1:13" x14ac:dyDescent="0.35">
      <c r="A2845" t="s">
        <v>34</v>
      </c>
      <c r="B2845" t="s">
        <v>35</v>
      </c>
      <c r="C2845">
        <v>2020</v>
      </c>
      <c r="D2845" t="s">
        <v>15</v>
      </c>
      <c r="E2845" t="s">
        <v>23</v>
      </c>
      <c r="F2845" t="s">
        <v>17</v>
      </c>
      <c r="G2845">
        <v>5.7</v>
      </c>
      <c r="H2845" t="s">
        <v>18</v>
      </c>
      <c r="I2845" t="s">
        <v>19</v>
      </c>
      <c r="J2845">
        <v>30000</v>
      </c>
      <c r="K2845" t="s">
        <v>45</v>
      </c>
      <c r="L2845">
        <v>305000</v>
      </c>
      <c r="M2845" t="b">
        <v>0</v>
      </c>
    </row>
    <row r="2846" spans="1:13" x14ac:dyDescent="0.35">
      <c r="A2846" t="s">
        <v>34</v>
      </c>
      <c r="B2846" t="s">
        <v>51</v>
      </c>
      <c r="C2846">
        <v>2018</v>
      </c>
      <c r="D2846" t="s">
        <v>15</v>
      </c>
      <c r="E2846" t="s">
        <v>23</v>
      </c>
      <c r="F2846" t="s">
        <v>30</v>
      </c>
      <c r="G2846">
        <v>1.6</v>
      </c>
      <c r="H2846" t="s">
        <v>18</v>
      </c>
      <c r="I2846" t="s">
        <v>19</v>
      </c>
      <c r="J2846">
        <v>124000</v>
      </c>
      <c r="K2846" t="s">
        <v>211</v>
      </c>
      <c r="L2846">
        <v>40000</v>
      </c>
      <c r="M2846" t="b">
        <v>0</v>
      </c>
    </row>
    <row r="2847" spans="1:13" x14ac:dyDescent="0.35">
      <c r="A2847" t="s">
        <v>27</v>
      </c>
      <c r="B2847" t="s">
        <v>28</v>
      </c>
      <c r="C2847">
        <v>2014</v>
      </c>
      <c r="D2847" t="s">
        <v>44</v>
      </c>
      <c r="E2847" t="s">
        <v>23</v>
      </c>
      <c r="F2847" t="s">
        <v>26</v>
      </c>
      <c r="G2847">
        <v>1.6</v>
      </c>
      <c r="H2847" t="s">
        <v>18</v>
      </c>
      <c r="I2847" t="s">
        <v>68</v>
      </c>
      <c r="J2847">
        <v>46000</v>
      </c>
      <c r="K2847" t="s">
        <v>111</v>
      </c>
      <c r="L2847">
        <v>0</v>
      </c>
      <c r="M2847" t="b">
        <v>1</v>
      </c>
    </row>
    <row r="2848" spans="1:13" x14ac:dyDescent="0.35">
      <c r="A2848" t="s">
        <v>27</v>
      </c>
      <c r="B2848" t="s">
        <v>89</v>
      </c>
      <c r="C2848">
        <v>2018</v>
      </c>
      <c r="D2848" t="s">
        <v>15</v>
      </c>
      <c r="E2848" t="s">
        <v>23</v>
      </c>
      <c r="F2848" t="s">
        <v>30</v>
      </c>
      <c r="G2848">
        <v>2.4</v>
      </c>
      <c r="H2848" t="s">
        <v>18</v>
      </c>
      <c r="I2848" t="s">
        <v>19</v>
      </c>
      <c r="J2848">
        <v>63000</v>
      </c>
      <c r="K2848" t="s">
        <v>81</v>
      </c>
      <c r="L2848">
        <v>60000</v>
      </c>
      <c r="M2848" t="b">
        <v>0</v>
      </c>
    </row>
    <row r="2849" spans="1:13" x14ac:dyDescent="0.35">
      <c r="A2849" t="s">
        <v>39</v>
      </c>
      <c r="B2849" t="s">
        <v>46</v>
      </c>
      <c r="C2849">
        <v>2016</v>
      </c>
      <c r="D2849" t="s">
        <v>15</v>
      </c>
      <c r="E2849" t="s">
        <v>102</v>
      </c>
      <c r="F2849" t="s">
        <v>30</v>
      </c>
      <c r="G2849">
        <v>5.3</v>
      </c>
      <c r="H2849" t="s">
        <v>18</v>
      </c>
      <c r="I2849" t="s">
        <v>19</v>
      </c>
      <c r="J2849">
        <v>230</v>
      </c>
      <c r="K2849" t="s">
        <v>20</v>
      </c>
      <c r="L2849">
        <v>97000</v>
      </c>
      <c r="M2849" t="b">
        <v>0</v>
      </c>
    </row>
    <row r="2850" spans="1:13" x14ac:dyDescent="0.35">
      <c r="A2850" t="s">
        <v>31</v>
      </c>
      <c r="B2850" t="s">
        <v>32</v>
      </c>
      <c r="C2850">
        <v>2017</v>
      </c>
      <c r="D2850" t="s">
        <v>15</v>
      </c>
      <c r="E2850" t="s">
        <v>23</v>
      </c>
      <c r="F2850" t="s">
        <v>26</v>
      </c>
      <c r="G2850">
        <v>2.4</v>
      </c>
      <c r="H2850" t="s">
        <v>18</v>
      </c>
      <c r="I2850" t="s">
        <v>19</v>
      </c>
      <c r="J2850">
        <v>104000</v>
      </c>
      <c r="K2850" t="s">
        <v>45</v>
      </c>
      <c r="L2850">
        <v>79000</v>
      </c>
      <c r="M2850" t="b">
        <v>0</v>
      </c>
    </row>
    <row r="2851" spans="1:13" x14ac:dyDescent="0.35">
      <c r="A2851" t="s">
        <v>21</v>
      </c>
      <c r="B2851" t="s">
        <v>272</v>
      </c>
      <c r="C2851">
        <v>2014</v>
      </c>
      <c r="D2851" t="s">
        <v>15</v>
      </c>
      <c r="E2851" t="s">
        <v>23</v>
      </c>
      <c r="F2851" t="s">
        <v>26</v>
      </c>
      <c r="G2851">
        <v>4</v>
      </c>
      <c r="H2851" t="s">
        <v>18</v>
      </c>
      <c r="I2851" t="s">
        <v>68</v>
      </c>
      <c r="J2851">
        <v>207000</v>
      </c>
      <c r="K2851" t="s">
        <v>45</v>
      </c>
      <c r="L2851">
        <v>65000</v>
      </c>
      <c r="M2851" t="b">
        <v>0</v>
      </c>
    </row>
    <row r="2852" spans="1:13" x14ac:dyDescent="0.35">
      <c r="A2852" t="s">
        <v>36</v>
      </c>
      <c r="B2852" t="s">
        <v>37</v>
      </c>
      <c r="C2852">
        <v>2018</v>
      </c>
      <c r="D2852" t="s">
        <v>15</v>
      </c>
      <c r="E2852" t="s">
        <v>25</v>
      </c>
      <c r="F2852" t="s">
        <v>26</v>
      </c>
      <c r="G2852">
        <v>5.3</v>
      </c>
      <c r="H2852" t="s">
        <v>18</v>
      </c>
      <c r="I2852" t="s">
        <v>19</v>
      </c>
      <c r="J2852">
        <v>82469</v>
      </c>
      <c r="K2852" t="s">
        <v>20</v>
      </c>
      <c r="L2852">
        <v>146500</v>
      </c>
      <c r="M2852" t="b">
        <v>0</v>
      </c>
    </row>
    <row r="2853" spans="1:13" x14ac:dyDescent="0.35">
      <c r="A2853" t="s">
        <v>373</v>
      </c>
      <c r="B2853" t="s">
        <v>374</v>
      </c>
      <c r="C2853">
        <v>2016</v>
      </c>
      <c r="D2853" t="s">
        <v>44</v>
      </c>
      <c r="E2853" t="s">
        <v>102</v>
      </c>
      <c r="F2853" t="s">
        <v>17</v>
      </c>
      <c r="G2853">
        <v>3</v>
      </c>
      <c r="H2853" t="s">
        <v>18</v>
      </c>
      <c r="I2853" t="s">
        <v>19</v>
      </c>
      <c r="J2853">
        <v>102133</v>
      </c>
      <c r="K2853" t="s">
        <v>42</v>
      </c>
      <c r="L2853">
        <v>146500</v>
      </c>
      <c r="M2853" t="b">
        <v>0</v>
      </c>
    </row>
    <row r="2854" spans="1:13" x14ac:dyDescent="0.35">
      <c r="A2854" t="s">
        <v>36</v>
      </c>
      <c r="B2854" t="s">
        <v>37</v>
      </c>
      <c r="C2854">
        <v>2018</v>
      </c>
      <c r="D2854" t="s">
        <v>15</v>
      </c>
      <c r="E2854" t="s">
        <v>29</v>
      </c>
      <c r="F2854" t="s">
        <v>26</v>
      </c>
      <c r="G2854">
        <v>5.3</v>
      </c>
      <c r="H2854" t="s">
        <v>18</v>
      </c>
      <c r="I2854" t="s">
        <v>19</v>
      </c>
      <c r="J2854">
        <v>92736</v>
      </c>
      <c r="K2854" t="s">
        <v>20</v>
      </c>
      <c r="L2854">
        <v>146500</v>
      </c>
      <c r="M2854" t="b">
        <v>0</v>
      </c>
    </row>
    <row r="2855" spans="1:13" x14ac:dyDescent="0.35">
      <c r="A2855" t="s">
        <v>291</v>
      </c>
      <c r="B2855" t="s">
        <v>292</v>
      </c>
      <c r="C2855">
        <v>2014</v>
      </c>
      <c r="D2855" t="s">
        <v>15</v>
      </c>
      <c r="E2855" t="s">
        <v>16</v>
      </c>
      <c r="F2855" t="s">
        <v>17</v>
      </c>
      <c r="G2855">
        <v>6</v>
      </c>
      <c r="H2855" t="s">
        <v>18</v>
      </c>
      <c r="I2855" t="s">
        <v>19</v>
      </c>
      <c r="J2855">
        <v>41000</v>
      </c>
      <c r="K2855" t="s">
        <v>45</v>
      </c>
      <c r="L2855">
        <v>330000</v>
      </c>
      <c r="M2855" t="b">
        <v>0</v>
      </c>
    </row>
    <row r="2856" spans="1:13" x14ac:dyDescent="0.35">
      <c r="A2856" t="s">
        <v>34</v>
      </c>
      <c r="B2856" t="s">
        <v>41</v>
      </c>
      <c r="C2856">
        <v>2014</v>
      </c>
      <c r="D2856" t="s">
        <v>15</v>
      </c>
      <c r="E2856" t="s">
        <v>75</v>
      </c>
      <c r="F2856" t="s">
        <v>26</v>
      </c>
      <c r="G2856">
        <v>1.4</v>
      </c>
      <c r="H2856" t="s">
        <v>18</v>
      </c>
      <c r="I2856" t="s">
        <v>19</v>
      </c>
      <c r="J2856">
        <v>201000</v>
      </c>
      <c r="K2856" t="s">
        <v>20</v>
      </c>
      <c r="L2856">
        <v>23000</v>
      </c>
      <c r="M2856" t="b">
        <v>0</v>
      </c>
    </row>
    <row r="2857" spans="1:13" x14ac:dyDescent="0.35">
      <c r="A2857" t="s">
        <v>34</v>
      </c>
      <c r="B2857" t="s">
        <v>58</v>
      </c>
      <c r="C2857">
        <v>2011</v>
      </c>
      <c r="D2857" t="s">
        <v>15</v>
      </c>
      <c r="E2857" t="s">
        <v>75</v>
      </c>
      <c r="F2857" t="s">
        <v>26</v>
      </c>
      <c r="G2857">
        <v>2.7</v>
      </c>
      <c r="H2857" t="s">
        <v>18</v>
      </c>
      <c r="I2857" t="s">
        <v>19</v>
      </c>
      <c r="J2857">
        <v>325</v>
      </c>
      <c r="K2857" t="s">
        <v>20</v>
      </c>
      <c r="L2857">
        <v>32000</v>
      </c>
      <c r="M2857" t="b">
        <v>0</v>
      </c>
    </row>
    <row r="2858" spans="1:13" x14ac:dyDescent="0.35">
      <c r="A2858" t="s">
        <v>39</v>
      </c>
      <c r="B2858" t="s">
        <v>205</v>
      </c>
      <c r="C2858">
        <v>2019</v>
      </c>
      <c r="D2858" t="s">
        <v>44</v>
      </c>
      <c r="E2858" t="s">
        <v>16</v>
      </c>
      <c r="F2858" t="s">
        <v>17</v>
      </c>
      <c r="G2858">
        <v>5.3</v>
      </c>
      <c r="H2858" t="s">
        <v>18</v>
      </c>
      <c r="I2858" t="s">
        <v>19</v>
      </c>
      <c r="J2858">
        <v>77000</v>
      </c>
      <c r="K2858" t="s">
        <v>211</v>
      </c>
      <c r="L2858">
        <v>185000</v>
      </c>
      <c r="M2858" t="b">
        <v>0</v>
      </c>
    </row>
    <row r="2859" spans="1:13" x14ac:dyDescent="0.35">
      <c r="A2859" t="s">
        <v>174</v>
      </c>
      <c r="B2859" t="s">
        <v>204</v>
      </c>
      <c r="C2859">
        <v>2019</v>
      </c>
      <c r="D2859" t="s">
        <v>15</v>
      </c>
      <c r="E2859" t="s">
        <v>23</v>
      </c>
      <c r="F2859" t="s">
        <v>30</v>
      </c>
      <c r="G2859">
        <v>2</v>
      </c>
      <c r="H2859" t="s">
        <v>18</v>
      </c>
      <c r="I2859" t="s">
        <v>19</v>
      </c>
      <c r="J2859">
        <v>29900</v>
      </c>
      <c r="K2859" t="s">
        <v>42</v>
      </c>
      <c r="L2859">
        <v>150000</v>
      </c>
      <c r="M2859" t="b">
        <v>0</v>
      </c>
    </row>
    <row r="2860" spans="1:13" x14ac:dyDescent="0.35">
      <c r="A2860" t="s">
        <v>174</v>
      </c>
      <c r="B2860" t="s">
        <v>375</v>
      </c>
      <c r="C2860">
        <v>2011</v>
      </c>
      <c r="D2860" t="s">
        <v>15</v>
      </c>
      <c r="E2860" t="s">
        <v>65</v>
      </c>
      <c r="F2860" t="s">
        <v>17</v>
      </c>
      <c r="G2860">
        <v>2.5</v>
      </c>
      <c r="H2860" t="s">
        <v>18</v>
      </c>
      <c r="I2860" t="s">
        <v>19</v>
      </c>
      <c r="J2860">
        <v>74000</v>
      </c>
      <c r="K2860" t="s">
        <v>42</v>
      </c>
      <c r="L2860">
        <v>35000</v>
      </c>
      <c r="M2860" t="b">
        <v>0</v>
      </c>
    </row>
    <row r="2861" spans="1:13" x14ac:dyDescent="0.35">
      <c r="A2861" t="s">
        <v>185</v>
      </c>
      <c r="B2861" t="s">
        <v>186</v>
      </c>
      <c r="C2861">
        <v>2016</v>
      </c>
      <c r="D2861" t="s">
        <v>15</v>
      </c>
      <c r="E2861" t="s">
        <v>23</v>
      </c>
      <c r="F2861" t="s">
        <v>26</v>
      </c>
      <c r="G2861">
        <v>1.5</v>
      </c>
      <c r="H2861" t="s">
        <v>56</v>
      </c>
      <c r="I2861" t="s">
        <v>68</v>
      </c>
      <c r="J2861">
        <v>420</v>
      </c>
      <c r="K2861" t="s">
        <v>20</v>
      </c>
      <c r="L2861">
        <v>104000</v>
      </c>
      <c r="M2861" t="b">
        <v>0</v>
      </c>
    </row>
    <row r="2862" spans="1:13" x14ac:dyDescent="0.35">
      <c r="A2862" t="s">
        <v>60</v>
      </c>
      <c r="B2862" t="s">
        <v>80</v>
      </c>
      <c r="C2862">
        <v>2007</v>
      </c>
      <c r="D2862" t="s">
        <v>15</v>
      </c>
      <c r="E2862" t="s">
        <v>38</v>
      </c>
      <c r="F2862" t="s">
        <v>30</v>
      </c>
      <c r="G2862">
        <v>3.5</v>
      </c>
      <c r="H2862" t="s">
        <v>18</v>
      </c>
      <c r="I2862" t="s">
        <v>19</v>
      </c>
      <c r="J2862">
        <v>300000</v>
      </c>
      <c r="K2862" t="s">
        <v>54</v>
      </c>
      <c r="L2862">
        <v>0</v>
      </c>
      <c r="M2862" t="b">
        <v>1</v>
      </c>
    </row>
    <row r="2863" spans="1:13" x14ac:dyDescent="0.35">
      <c r="A2863" t="s">
        <v>76</v>
      </c>
      <c r="B2863" t="s">
        <v>325</v>
      </c>
      <c r="C2863">
        <v>2012</v>
      </c>
      <c r="D2863" t="s">
        <v>15</v>
      </c>
      <c r="E2863" t="s">
        <v>23</v>
      </c>
      <c r="F2863" t="s">
        <v>17</v>
      </c>
      <c r="G2863">
        <v>1</v>
      </c>
      <c r="H2863" t="s">
        <v>18</v>
      </c>
      <c r="I2863" t="s">
        <v>19</v>
      </c>
      <c r="J2863">
        <v>290</v>
      </c>
      <c r="K2863" t="s">
        <v>20</v>
      </c>
      <c r="L2863">
        <v>0</v>
      </c>
      <c r="M2863" t="b">
        <v>1</v>
      </c>
    </row>
    <row r="2864" spans="1:13" x14ac:dyDescent="0.35">
      <c r="A2864" t="s">
        <v>376</v>
      </c>
      <c r="B2864" t="s">
        <v>377</v>
      </c>
      <c r="C2864">
        <v>2013</v>
      </c>
      <c r="D2864" t="s">
        <v>44</v>
      </c>
      <c r="E2864" t="s">
        <v>23</v>
      </c>
      <c r="F2864" t="s">
        <v>30</v>
      </c>
      <c r="G2864">
        <v>2</v>
      </c>
      <c r="H2864" t="s">
        <v>18</v>
      </c>
      <c r="I2864" t="s">
        <v>19</v>
      </c>
      <c r="J2864">
        <v>157</v>
      </c>
      <c r="K2864" t="s">
        <v>20</v>
      </c>
      <c r="L2864">
        <v>0</v>
      </c>
      <c r="M2864" t="b">
        <v>1</v>
      </c>
    </row>
    <row r="2865" spans="1:13" x14ac:dyDescent="0.35">
      <c r="A2865" t="s">
        <v>76</v>
      </c>
      <c r="B2865" t="s">
        <v>112</v>
      </c>
      <c r="C2865">
        <v>2015</v>
      </c>
      <c r="D2865" t="s">
        <v>47</v>
      </c>
      <c r="E2865" t="s">
        <v>29</v>
      </c>
      <c r="F2865" t="s">
        <v>17</v>
      </c>
      <c r="G2865">
        <v>3.5</v>
      </c>
      <c r="H2865" t="s">
        <v>18</v>
      </c>
      <c r="I2865" t="s">
        <v>19</v>
      </c>
      <c r="J2865">
        <v>92000</v>
      </c>
      <c r="K2865" t="s">
        <v>45</v>
      </c>
      <c r="L2865">
        <v>72000</v>
      </c>
      <c r="M2865" t="b">
        <v>0</v>
      </c>
    </row>
    <row r="2866" spans="1:13" x14ac:dyDescent="0.35">
      <c r="A2866" t="s">
        <v>34</v>
      </c>
      <c r="B2866" t="s">
        <v>51</v>
      </c>
      <c r="C2866">
        <v>2017</v>
      </c>
      <c r="D2866" t="s">
        <v>15</v>
      </c>
      <c r="E2866" t="s">
        <v>25</v>
      </c>
      <c r="F2866" t="s">
        <v>26</v>
      </c>
      <c r="G2866">
        <v>1.6</v>
      </c>
      <c r="H2866" t="s">
        <v>18</v>
      </c>
      <c r="I2866" t="s">
        <v>19</v>
      </c>
      <c r="J2866">
        <v>98696</v>
      </c>
      <c r="K2866" t="s">
        <v>45</v>
      </c>
      <c r="L2866">
        <v>45000</v>
      </c>
      <c r="M2866" t="b">
        <v>0</v>
      </c>
    </row>
    <row r="2867" spans="1:13" x14ac:dyDescent="0.35">
      <c r="A2867" t="s">
        <v>34</v>
      </c>
      <c r="B2867" t="s">
        <v>58</v>
      </c>
      <c r="C2867">
        <v>2015</v>
      </c>
      <c r="D2867" t="s">
        <v>15</v>
      </c>
      <c r="E2867" t="s">
        <v>29</v>
      </c>
      <c r="F2867" t="s">
        <v>30</v>
      </c>
      <c r="G2867">
        <v>4</v>
      </c>
      <c r="H2867" t="s">
        <v>18</v>
      </c>
      <c r="I2867" t="s">
        <v>19</v>
      </c>
      <c r="J2867">
        <v>141000</v>
      </c>
      <c r="K2867" t="s">
        <v>45</v>
      </c>
      <c r="L2867">
        <v>85000</v>
      </c>
      <c r="M2867" t="b">
        <v>0</v>
      </c>
    </row>
    <row r="2868" spans="1:13" x14ac:dyDescent="0.35">
      <c r="A2868" t="s">
        <v>221</v>
      </c>
      <c r="B2868" t="s">
        <v>308</v>
      </c>
      <c r="C2868">
        <v>1982</v>
      </c>
      <c r="D2868" t="s">
        <v>15</v>
      </c>
      <c r="E2868" t="s">
        <v>23</v>
      </c>
      <c r="F2868" t="s">
        <v>30</v>
      </c>
      <c r="G2868">
        <v>3.7</v>
      </c>
      <c r="H2868" t="s">
        <v>18</v>
      </c>
      <c r="I2868" t="s">
        <v>68</v>
      </c>
      <c r="J2868">
        <v>10000</v>
      </c>
      <c r="K2868" t="s">
        <v>195</v>
      </c>
      <c r="L2868">
        <v>18000</v>
      </c>
      <c r="M2868" t="b">
        <v>0</v>
      </c>
    </row>
    <row r="2869" spans="1:13" x14ac:dyDescent="0.35">
      <c r="A2869" t="s">
        <v>39</v>
      </c>
      <c r="B2869" t="s">
        <v>331</v>
      </c>
      <c r="C2869">
        <v>2006</v>
      </c>
      <c r="D2869" t="s">
        <v>15</v>
      </c>
      <c r="E2869" t="s">
        <v>25</v>
      </c>
      <c r="F2869" t="s">
        <v>26</v>
      </c>
      <c r="G2869">
        <v>3.8</v>
      </c>
      <c r="H2869" t="s">
        <v>18</v>
      </c>
      <c r="I2869" t="s">
        <v>19</v>
      </c>
      <c r="J2869">
        <v>306000</v>
      </c>
      <c r="K2869" t="s">
        <v>211</v>
      </c>
      <c r="L2869">
        <v>9000</v>
      </c>
      <c r="M2869" t="b">
        <v>0</v>
      </c>
    </row>
    <row r="2870" spans="1:13" x14ac:dyDescent="0.35">
      <c r="A2870" t="s">
        <v>76</v>
      </c>
      <c r="B2870" t="s">
        <v>240</v>
      </c>
      <c r="C2870">
        <v>2011</v>
      </c>
      <c r="D2870" t="s">
        <v>15</v>
      </c>
      <c r="E2870" t="s">
        <v>75</v>
      </c>
      <c r="F2870" t="s">
        <v>26</v>
      </c>
      <c r="G2870">
        <v>4.7</v>
      </c>
      <c r="H2870" t="s">
        <v>18</v>
      </c>
      <c r="I2870" t="s">
        <v>19</v>
      </c>
      <c r="J2870">
        <v>318000</v>
      </c>
      <c r="K2870" t="s">
        <v>54</v>
      </c>
      <c r="L2870">
        <v>30000</v>
      </c>
      <c r="M2870" t="b">
        <v>0</v>
      </c>
    </row>
    <row r="2871" spans="1:13" x14ac:dyDescent="0.35">
      <c r="A2871" t="s">
        <v>76</v>
      </c>
      <c r="B2871" t="s">
        <v>235</v>
      </c>
      <c r="C2871">
        <v>2016</v>
      </c>
      <c r="D2871" t="s">
        <v>44</v>
      </c>
      <c r="E2871" t="s">
        <v>23</v>
      </c>
      <c r="F2871" t="s">
        <v>30</v>
      </c>
      <c r="G2871">
        <v>1.2</v>
      </c>
      <c r="H2871" t="s">
        <v>18</v>
      </c>
      <c r="I2871" t="s">
        <v>19</v>
      </c>
      <c r="J2871">
        <v>99200</v>
      </c>
      <c r="K2871" t="s">
        <v>45</v>
      </c>
      <c r="L2871">
        <v>45000</v>
      </c>
      <c r="M2871" t="b">
        <v>0</v>
      </c>
    </row>
    <row r="2872" spans="1:13" x14ac:dyDescent="0.35">
      <c r="A2872" t="s">
        <v>109</v>
      </c>
      <c r="B2872" t="s">
        <v>110</v>
      </c>
      <c r="C2872">
        <v>2019</v>
      </c>
      <c r="D2872" t="s">
        <v>15</v>
      </c>
      <c r="E2872" t="s">
        <v>75</v>
      </c>
      <c r="F2872" t="s">
        <v>30</v>
      </c>
      <c r="G2872">
        <v>3.6</v>
      </c>
      <c r="H2872" t="s">
        <v>18</v>
      </c>
      <c r="I2872" t="s">
        <v>19</v>
      </c>
      <c r="J2872">
        <v>76000</v>
      </c>
      <c r="K2872" t="s">
        <v>59</v>
      </c>
      <c r="L2872">
        <v>102000</v>
      </c>
      <c r="M2872" t="b">
        <v>0</v>
      </c>
    </row>
    <row r="2873" spans="1:13" x14ac:dyDescent="0.35">
      <c r="A2873" t="s">
        <v>48</v>
      </c>
      <c r="B2873" t="s">
        <v>335</v>
      </c>
      <c r="C2873">
        <v>2014</v>
      </c>
      <c r="D2873" t="s">
        <v>15</v>
      </c>
      <c r="E2873" t="s">
        <v>23</v>
      </c>
      <c r="F2873" t="s">
        <v>17</v>
      </c>
      <c r="G2873">
        <v>3.5</v>
      </c>
      <c r="H2873" t="s">
        <v>18</v>
      </c>
      <c r="I2873" t="s">
        <v>19</v>
      </c>
      <c r="J2873">
        <v>88000</v>
      </c>
      <c r="K2873" t="s">
        <v>42</v>
      </c>
      <c r="L2873">
        <v>110000</v>
      </c>
      <c r="M2873" t="b">
        <v>0</v>
      </c>
    </row>
    <row r="2874" spans="1:13" x14ac:dyDescent="0.35">
      <c r="A2874" t="s">
        <v>36</v>
      </c>
      <c r="B2874" t="s">
        <v>37</v>
      </c>
      <c r="C2874">
        <v>2016</v>
      </c>
      <c r="D2874" t="s">
        <v>15</v>
      </c>
      <c r="E2874" t="s">
        <v>75</v>
      </c>
      <c r="F2874" t="s">
        <v>26</v>
      </c>
      <c r="G2874">
        <v>5.3</v>
      </c>
      <c r="H2874" t="s">
        <v>18</v>
      </c>
      <c r="I2874" t="s">
        <v>19</v>
      </c>
      <c r="J2874">
        <v>230000</v>
      </c>
      <c r="K2874" t="s">
        <v>45</v>
      </c>
      <c r="L2874">
        <v>118000</v>
      </c>
      <c r="M2874" t="b">
        <v>0</v>
      </c>
    </row>
    <row r="2875" spans="1:13" x14ac:dyDescent="0.35">
      <c r="A2875" t="s">
        <v>34</v>
      </c>
      <c r="B2875" t="s">
        <v>124</v>
      </c>
      <c r="C2875">
        <v>2016</v>
      </c>
      <c r="D2875" t="s">
        <v>15</v>
      </c>
      <c r="E2875" t="s">
        <v>23</v>
      </c>
      <c r="F2875" t="s">
        <v>17</v>
      </c>
      <c r="G2875">
        <v>4</v>
      </c>
      <c r="H2875" t="s">
        <v>18</v>
      </c>
      <c r="I2875" t="s">
        <v>19</v>
      </c>
      <c r="J2875">
        <v>193000</v>
      </c>
      <c r="K2875" t="s">
        <v>45</v>
      </c>
      <c r="L2875">
        <v>110000</v>
      </c>
      <c r="M2875" t="b">
        <v>0</v>
      </c>
    </row>
    <row r="2876" spans="1:13" x14ac:dyDescent="0.35">
      <c r="A2876" t="s">
        <v>62</v>
      </c>
      <c r="B2876" t="s">
        <v>63</v>
      </c>
      <c r="C2876">
        <v>2015</v>
      </c>
      <c r="D2876" t="s">
        <v>15</v>
      </c>
      <c r="E2876" t="s">
        <v>75</v>
      </c>
      <c r="F2876" t="s">
        <v>17</v>
      </c>
      <c r="G2876">
        <v>2</v>
      </c>
      <c r="H2876" t="s">
        <v>18</v>
      </c>
      <c r="I2876" t="s">
        <v>19</v>
      </c>
      <c r="J2876">
        <v>113000</v>
      </c>
      <c r="K2876" t="s">
        <v>45</v>
      </c>
      <c r="L2876">
        <v>100000</v>
      </c>
      <c r="M2876" t="b">
        <v>0</v>
      </c>
    </row>
    <row r="2877" spans="1:13" x14ac:dyDescent="0.35">
      <c r="A2877" t="s">
        <v>85</v>
      </c>
      <c r="B2877" t="s">
        <v>116</v>
      </c>
      <c r="C2877">
        <v>2015</v>
      </c>
      <c r="D2877" t="s">
        <v>15</v>
      </c>
      <c r="E2877" t="s">
        <v>94</v>
      </c>
      <c r="F2877" t="s">
        <v>17</v>
      </c>
      <c r="G2877">
        <v>3.8</v>
      </c>
      <c r="H2877" t="s">
        <v>18</v>
      </c>
      <c r="I2877" t="s">
        <v>19</v>
      </c>
      <c r="J2877">
        <v>148000</v>
      </c>
      <c r="K2877" t="s">
        <v>45</v>
      </c>
      <c r="L2877">
        <v>68000</v>
      </c>
      <c r="M2877" t="b">
        <v>0</v>
      </c>
    </row>
    <row r="2878" spans="1:13" x14ac:dyDescent="0.35">
      <c r="A2878" t="s">
        <v>39</v>
      </c>
      <c r="B2878" t="s">
        <v>46</v>
      </c>
      <c r="C2878">
        <v>2012</v>
      </c>
      <c r="D2878" t="s">
        <v>15</v>
      </c>
      <c r="E2878" t="s">
        <v>94</v>
      </c>
      <c r="F2878" t="s">
        <v>30</v>
      </c>
      <c r="G2878">
        <v>5.3</v>
      </c>
      <c r="H2878" t="s">
        <v>18</v>
      </c>
      <c r="I2878" t="s">
        <v>19</v>
      </c>
      <c r="J2878">
        <v>300000</v>
      </c>
      <c r="K2878" t="s">
        <v>45</v>
      </c>
      <c r="L2878">
        <v>48000</v>
      </c>
      <c r="M2878" t="b">
        <v>0</v>
      </c>
    </row>
    <row r="2879" spans="1:13" x14ac:dyDescent="0.35">
      <c r="A2879" t="s">
        <v>36</v>
      </c>
      <c r="B2879" t="s">
        <v>37</v>
      </c>
      <c r="C2879">
        <v>2008</v>
      </c>
      <c r="D2879" t="s">
        <v>15</v>
      </c>
      <c r="E2879" t="s">
        <v>38</v>
      </c>
      <c r="F2879" t="s">
        <v>26</v>
      </c>
      <c r="G2879">
        <v>5.3</v>
      </c>
      <c r="H2879" t="s">
        <v>18</v>
      </c>
      <c r="I2879" t="s">
        <v>19</v>
      </c>
      <c r="J2879">
        <v>189000</v>
      </c>
      <c r="K2879" t="s">
        <v>45</v>
      </c>
      <c r="L2879">
        <v>45000</v>
      </c>
      <c r="M2879" t="b">
        <v>0</v>
      </c>
    </row>
    <row r="2880" spans="1:13" x14ac:dyDescent="0.35">
      <c r="A2880" t="s">
        <v>36</v>
      </c>
      <c r="B2880" t="s">
        <v>37</v>
      </c>
      <c r="C2880">
        <v>2018</v>
      </c>
      <c r="D2880" t="s">
        <v>15</v>
      </c>
      <c r="E2880" t="s">
        <v>25</v>
      </c>
      <c r="F2880" t="s">
        <v>26</v>
      </c>
      <c r="G2880">
        <v>5.3</v>
      </c>
      <c r="H2880" t="s">
        <v>18</v>
      </c>
      <c r="I2880" t="s">
        <v>19</v>
      </c>
      <c r="J2880">
        <v>82011</v>
      </c>
      <c r="K2880" t="s">
        <v>20</v>
      </c>
      <c r="L2880">
        <v>146500</v>
      </c>
      <c r="M2880" t="b">
        <v>0</v>
      </c>
    </row>
    <row r="2881" spans="1:13" x14ac:dyDescent="0.35">
      <c r="A2881" t="s">
        <v>36</v>
      </c>
      <c r="B2881" t="s">
        <v>37</v>
      </c>
      <c r="C2881">
        <v>2018</v>
      </c>
      <c r="D2881" t="s">
        <v>15</v>
      </c>
      <c r="E2881" t="s">
        <v>29</v>
      </c>
      <c r="F2881" t="s">
        <v>26</v>
      </c>
      <c r="G2881">
        <v>5.3</v>
      </c>
      <c r="H2881" t="s">
        <v>18</v>
      </c>
      <c r="I2881" t="s">
        <v>19</v>
      </c>
      <c r="J2881">
        <v>68878</v>
      </c>
      <c r="K2881" t="s">
        <v>20</v>
      </c>
      <c r="L2881">
        <v>146500</v>
      </c>
      <c r="M2881" t="b">
        <v>0</v>
      </c>
    </row>
    <row r="2882" spans="1:13" x14ac:dyDescent="0.35">
      <c r="A2882" t="s">
        <v>36</v>
      </c>
      <c r="B2882" t="s">
        <v>37</v>
      </c>
      <c r="C2882">
        <v>2018</v>
      </c>
      <c r="D2882" t="s">
        <v>15</v>
      </c>
      <c r="E2882" t="s">
        <v>23</v>
      </c>
      <c r="F2882" t="s">
        <v>26</v>
      </c>
      <c r="G2882">
        <v>5.3</v>
      </c>
      <c r="H2882" t="s">
        <v>18</v>
      </c>
      <c r="I2882" t="s">
        <v>19</v>
      </c>
      <c r="J2882">
        <v>87656</v>
      </c>
      <c r="K2882" t="s">
        <v>20</v>
      </c>
      <c r="L2882">
        <v>146500</v>
      </c>
      <c r="M2882" t="b">
        <v>0</v>
      </c>
    </row>
    <row r="2883" spans="1:13" x14ac:dyDescent="0.35">
      <c r="A2883" t="s">
        <v>34</v>
      </c>
      <c r="B2883" t="s">
        <v>162</v>
      </c>
      <c r="C2883">
        <v>2021</v>
      </c>
      <c r="D2883" t="s">
        <v>15</v>
      </c>
      <c r="E2883" t="s">
        <v>75</v>
      </c>
      <c r="F2883" t="s">
        <v>17</v>
      </c>
      <c r="G2883">
        <v>4</v>
      </c>
      <c r="H2883" t="s">
        <v>18</v>
      </c>
      <c r="I2883" t="s">
        <v>68</v>
      </c>
      <c r="J2883">
        <v>7456</v>
      </c>
      <c r="K2883" t="s">
        <v>20</v>
      </c>
      <c r="L2883">
        <v>146500</v>
      </c>
      <c r="M2883" t="b">
        <v>0</v>
      </c>
    </row>
    <row r="2884" spans="1:13" x14ac:dyDescent="0.35">
      <c r="A2884" t="s">
        <v>21</v>
      </c>
      <c r="B2884" t="s">
        <v>272</v>
      </c>
      <c r="C2884">
        <v>2009</v>
      </c>
      <c r="D2884" t="s">
        <v>15</v>
      </c>
      <c r="E2884" t="s">
        <v>23</v>
      </c>
      <c r="F2884" t="s">
        <v>26</v>
      </c>
      <c r="G2884">
        <v>4</v>
      </c>
      <c r="H2884" t="s">
        <v>18</v>
      </c>
      <c r="I2884" t="s">
        <v>68</v>
      </c>
      <c r="J2884">
        <v>54000</v>
      </c>
      <c r="K2884" t="s">
        <v>45</v>
      </c>
      <c r="L2884">
        <v>42000</v>
      </c>
      <c r="M2884" t="b">
        <v>0</v>
      </c>
    </row>
    <row r="2885" spans="1:13" x14ac:dyDescent="0.35">
      <c r="A2885" t="s">
        <v>21</v>
      </c>
      <c r="B2885" t="s">
        <v>237</v>
      </c>
      <c r="C2885">
        <v>2014</v>
      </c>
      <c r="D2885" t="s">
        <v>15</v>
      </c>
      <c r="E2885" t="s">
        <v>29</v>
      </c>
      <c r="F2885" t="s">
        <v>26</v>
      </c>
      <c r="G2885">
        <v>3.5</v>
      </c>
      <c r="H2885" t="s">
        <v>18</v>
      </c>
      <c r="I2885" t="s">
        <v>19</v>
      </c>
      <c r="J2885">
        <v>367000</v>
      </c>
      <c r="K2885" t="s">
        <v>45</v>
      </c>
      <c r="L2885">
        <v>37000</v>
      </c>
      <c r="M2885" t="b">
        <v>0</v>
      </c>
    </row>
    <row r="2886" spans="1:13" x14ac:dyDescent="0.35">
      <c r="A2886" t="s">
        <v>34</v>
      </c>
      <c r="B2886" t="s">
        <v>162</v>
      </c>
      <c r="C2886">
        <v>2020</v>
      </c>
      <c r="D2886" t="s">
        <v>15</v>
      </c>
      <c r="E2886" t="s">
        <v>75</v>
      </c>
      <c r="F2886" t="s">
        <v>17</v>
      </c>
      <c r="G2886">
        <v>4</v>
      </c>
      <c r="H2886" t="s">
        <v>18</v>
      </c>
      <c r="I2886" t="s">
        <v>68</v>
      </c>
      <c r="J2886">
        <v>18000</v>
      </c>
      <c r="K2886" t="s">
        <v>45</v>
      </c>
      <c r="L2886">
        <v>140000</v>
      </c>
      <c r="M2886" t="b">
        <v>0</v>
      </c>
    </row>
    <row r="2887" spans="1:13" x14ac:dyDescent="0.35">
      <c r="A2887" t="s">
        <v>34</v>
      </c>
      <c r="B2887" t="s">
        <v>35</v>
      </c>
      <c r="C2887">
        <v>2014</v>
      </c>
      <c r="D2887" t="s">
        <v>44</v>
      </c>
      <c r="E2887" t="s">
        <v>23</v>
      </c>
      <c r="F2887" t="s">
        <v>17</v>
      </c>
      <c r="G2887">
        <v>4.5999999999999996</v>
      </c>
      <c r="H2887" t="s">
        <v>18</v>
      </c>
      <c r="I2887" t="s">
        <v>19</v>
      </c>
      <c r="J2887">
        <v>220000</v>
      </c>
      <c r="K2887" t="s">
        <v>45</v>
      </c>
      <c r="L2887">
        <v>135000</v>
      </c>
      <c r="M2887" t="b">
        <v>0</v>
      </c>
    </row>
    <row r="2888" spans="1:13" x14ac:dyDescent="0.35">
      <c r="A2888" t="s">
        <v>34</v>
      </c>
      <c r="B2888" t="s">
        <v>35</v>
      </c>
      <c r="C2888">
        <v>2016</v>
      </c>
      <c r="D2888" t="s">
        <v>44</v>
      </c>
      <c r="E2888" t="s">
        <v>23</v>
      </c>
      <c r="F2888" t="s">
        <v>17</v>
      </c>
      <c r="G2888">
        <v>4</v>
      </c>
      <c r="H2888" t="s">
        <v>18</v>
      </c>
      <c r="I2888" t="s">
        <v>68</v>
      </c>
      <c r="J2888">
        <v>220000</v>
      </c>
      <c r="K2888" t="s">
        <v>45</v>
      </c>
      <c r="L2888">
        <v>130000</v>
      </c>
      <c r="M2888" t="b">
        <v>0</v>
      </c>
    </row>
    <row r="2889" spans="1:13" x14ac:dyDescent="0.35">
      <c r="A2889" t="s">
        <v>34</v>
      </c>
      <c r="B2889" t="s">
        <v>162</v>
      </c>
      <c r="C2889">
        <v>2016</v>
      </c>
      <c r="D2889" t="s">
        <v>44</v>
      </c>
      <c r="E2889" t="s">
        <v>75</v>
      </c>
      <c r="F2889" t="s">
        <v>30</v>
      </c>
      <c r="G2889">
        <v>4</v>
      </c>
      <c r="H2889" t="s">
        <v>18</v>
      </c>
      <c r="I2889" t="s">
        <v>68</v>
      </c>
      <c r="J2889">
        <v>214000</v>
      </c>
      <c r="K2889" t="s">
        <v>45</v>
      </c>
      <c r="L2889">
        <v>100000</v>
      </c>
      <c r="M2889" t="b">
        <v>0</v>
      </c>
    </row>
    <row r="2890" spans="1:13" x14ac:dyDescent="0.35">
      <c r="A2890" t="s">
        <v>34</v>
      </c>
      <c r="B2890" t="s">
        <v>35</v>
      </c>
      <c r="C2890">
        <v>2011</v>
      </c>
      <c r="D2890" t="s">
        <v>15</v>
      </c>
      <c r="E2890" t="s">
        <v>23</v>
      </c>
      <c r="F2890" t="s">
        <v>17</v>
      </c>
      <c r="G2890">
        <v>4.5999999999999996</v>
      </c>
      <c r="H2890" t="s">
        <v>18</v>
      </c>
      <c r="I2890" t="s">
        <v>19</v>
      </c>
      <c r="J2890">
        <v>360000</v>
      </c>
      <c r="K2890" t="s">
        <v>45</v>
      </c>
      <c r="L2890">
        <v>97000</v>
      </c>
      <c r="M2890" t="b">
        <v>0</v>
      </c>
    </row>
    <row r="2891" spans="1:13" x14ac:dyDescent="0.35">
      <c r="A2891" t="s">
        <v>34</v>
      </c>
      <c r="B2891" t="s">
        <v>162</v>
      </c>
      <c r="C2891">
        <v>2016</v>
      </c>
      <c r="D2891" t="s">
        <v>44</v>
      </c>
      <c r="E2891" t="s">
        <v>75</v>
      </c>
      <c r="F2891" t="s">
        <v>30</v>
      </c>
      <c r="G2891">
        <v>4</v>
      </c>
      <c r="H2891" t="s">
        <v>18</v>
      </c>
      <c r="I2891" t="s">
        <v>68</v>
      </c>
      <c r="J2891">
        <v>223000</v>
      </c>
      <c r="K2891" t="s">
        <v>45</v>
      </c>
      <c r="L2891">
        <v>95000</v>
      </c>
      <c r="M2891" t="b">
        <v>0</v>
      </c>
    </row>
    <row r="2892" spans="1:13" x14ac:dyDescent="0.35">
      <c r="A2892" t="s">
        <v>34</v>
      </c>
      <c r="B2892" t="s">
        <v>161</v>
      </c>
      <c r="C2892">
        <v>2016</v>
      </c>
      <c r="D2892" t="s">
        <v>15</v>
      </c>
      <c r="E2892" t="s">
        <v>25</v>
      </c>
      <c r="F2892" t="s">
        <v>30</v>
      </c>
      <c r="G2892">
        <v>5.7</v>
      </c>
      <c r="H2892" t="s">
        <v>18</v>
      </c>
      <c r="I2892" t="s">
        <v>19</v>
      </c>
      <c r="J2892">
        <v>235000</v>
      </c>
      <c r="K2892" t="s">
        <v>45</v>
      </c>
      <c r="L2892">
        <v>86000</v>
      </c>
      <c r="M2892" t="b">
        <v>0</v>
      </c>
    </row>
    <row r="2893" spans="1:13" x14ac:dyDescent="0.35">
      <c r="A2893" t="s">
        <v>36</v>
      </c>
      <c r="B2893" t="s">
        <v>146</v>
      </c>
      <c r="C2893">
        <v>2015</v>
      </c>
      <c r="D2893" t="s">
        <v>15</v>
      </c>
      <c r="E2893" t="s">
        <v>94</v>
      </c>
      <c r="F2893" t="s">
        <v>26</v>
      </c>
      <c r="G2893">
        <v>5.3</v>
      </c>
      <c r="H2893" t="s">
        <v>18</v>
      </c>
      <c r="I2893" t="s">
        <v>19</v>
      </c>
      <c r="J2893">
        <v>167000</v>
      </c>
      <c r="K2893" t="s">
        <v>45</v>
      </c>
      <c r="L2893">
        <v>77000</v>
      </c>
      <c r="M2893" t="b">
        <v>0</v>
      </c>
    </row>
    <row r="2894" spans="1:13" x14ac:dyDescent="0.35">
      <c r="A2894" t="s">
        <v>34</v>
      </c>
      <c r="B2894" t="s">
        <v>123</v>
      </c>
      <c r="C2894">
        <v>2016</v>
      </c>
      <c r="D2894" t="s">
        <v>44</v>
      </c>
      <c r="E2894" t="s">
        <v>23</v>
      </c>
      <c r="F2894" t="s">
        <v>30</v>
      </c>
      <c r="G2894">
        <v>2.7</v>
      </c>
      <c r="H2894" t="s">
        <v>18</v>
      </c>
      <c r="I2894" t="s">
        <v>68</v>
      </c>
      <c r="J2894">
        <v>155100</v>
      </c>
      <c r="K2894" t="s">
        <v>45</v>
      </c>
      <c r="L2894">
        <v>77000</v>
      </c>
      <c r="M2894" t="b">
        <v>0</v>
      </c>
    </row>
    <row r="2895" spans="1:13" x14ac:dyDescent="0.35">
      <c r="A2895" t="s">
        <v>34</v>
      </c>
      <c r="B2895" t="s">
        <v>35</v>
      </c>
      <c r="C2895">
        <v>2007</v>
      </c>
      <c r="D2895" t="s">
        <v>15</v>
      </c>
      <c r="E2895" t="s">
        <v>23</v>
      </c>
      <c r="F2895" t="s">
        <v>26</v>
      </c>
      <c r="G2895">
        <v>4.5</v>
      </c>
      <c r="H2895" t="s">
        <v>18</v>
      </c>
      <c r="I2895" t="s">
        <v>68</v>
      </c>
      <c r="J2895">
        <v>480000</v>
      </c>
      <c r="K2895" t="s">
        <v>45</v>
      </c>
      <c r="L2895">
        <v>65000</v>
      </c>
      <c r="M2895" t="b">
        <v>0</v>
      </c>
    </row>
    <row r="2896" spans="1:13" x14ac:dyDescent="0.35">
      <c r="A2896" t="s">
        <v>34</v>
      </c>
      <c r="B2896" t="s">
        <v>35</v>
      </c>
      <c r="C2896">
        <v>2004</v>
      </c>
      <c r="D2896" t="s">
        <v>15</v>
      </c>
      <c r="E2896" t="s">
        <v>16</v>
      </c>
      <c r="F2896" t="s">
        <v>26</v>
      </c>
      <c r="G2896">
        <v>4</v>
      </c>
      <c r="H2896" t="s">
        <v>18</v>
      </c>
      <c r="I2896" t="s">
        <v>68</v>
      </c>
      <c r="J2896">
        <v>440000</v>
      </c>
      <c r="K2896" t="s">
        <v>45</v>
      </c>
      <c r="L2896">
        <v>65000</v>
      </c>
      <c r="M2896" t="b">
        <v>0</v>
      </c>
    </row>
    <row r="2897" spans="1:13" x14ac:dyDescent="0.35">
      <c r="A2897" t="s">
        <v>76</v>
      </c>
      <c r="B2897" t="s">
        <v>77</v>
      </c>
      <c r="C2897">
        <v>2014</v>
      </c>
      <c r="D2897" t="s">
        <v>15</v>
      </c>
      <c r="E2897" t="s">
        <v>29</v>
      </c>
      <c r="F2897" t="s">
        <v>30</v>
      </c>
      <c r="G2897">
        <v>5.4</v>
      </c>
      <c r="H2897" t="s">
        <v>18</v>
      </c>
      <c r="I2897" t="s">
        <v>19</v>
      </c>
      <c r="J2897">
        <v>320000</v>
      </c>
      <c r="K2897" t="s">
        <v>45</v>
      </c>
      <c r="L2897">
        <v>55000</v>
      </c>
      <c r="M2897" t="b">
        <v>0</v>
      </c>
    </row>
    <row r="2898" spans="1:13" x14ac:dyDescent="0.35">
      <c r="A2898" t="s">
        <v>39</v>
      </c>
      <c r="B2898" t="s">
        <v>131</v>
      </c>
      <c r="C2898">
        <v>2013</v>
      </c>
      <c r="D2898" t="s">
        <v>15</v>
      </c>
      <c r="E2898" t="s">
        <v>23</v>
      </c>
      <c r="F2898" t="s">
        <v>17</v>
      </c>
      <c r="G2898">
        <v>6</v>
      </c>
      <c r="H2898" t="s">
        <v>18</v>
      </c>
      <c r="I2898" t="s">
        <v>19</v>
      </c>
      <c r="J2898">
        <v>190000</v>
      </c>
      <c r="K2898" t="s">
        <v>45</v>
      </c>
      <c r="L2898">
        <v>50000</v>
      </c>
      <c r="M2898" t="b">
        <v>0</v>
      </c>
    </row>
    <row r="2899" spans="1:13" x14ac:dyDescent="0.35">
      <c r="A2899" t="s">
        <v>36</v>
      </c>
      <c r="B2899" t="s">
        <v>37</v>
      </c>
      <c r="C2899">
        <v>2009</v>
      </c>
      <c r="D2899" t="s">
        <v>15</v>
      </c>
      <c r="E2899" t="s">
        <v>75</v>
      </c>
      <c r="F2899" t="s">
        <v>17</v>
      </c>
      <c r="G2899">
        <v>5.3</v>
      </c>
      <c r="H2899" t="s">
        <v>18</v>
      </c>
      <c r="I2899" t="s">
        <v>19</v>
      </c>
      <c r="J2899">
        <v>440000</v>
      </c>
      <c r="K2899" t="s">
        <v>45</v>
      </c>
      <c r="L2899">
        <v>45000</v>
      </c>
      <c r="M2899" t="b">
        <v>0</v>
      </c>
    </row>
    <row r="2900" spans="1:13" x14ac:dyDescent="0.35">
      <c r="A2900" t="s">
        <v>21</v>
      </c>
      <c r="B2900" t="s">
        <v>120</v>
      </c>
      <c r="C2900">
        <v>2016</v>
      </c>
      <c r="D2900" t="s">
        <v>15</v>
      </c>
      <c r="E2900" t="s">
        <v>23</v>
      </c>
      <c r="F2900" t="s">
        <v>30</v>
      </c>
      <c r="G2900">
        <v>2.4</v>
      </c>
      <c r="H2900" t="s">
        <v>18</v>
      </c>
      <c r="I2900" t="s">
        <v>68</v>
      </c>
      <c r="J2900">
        <v>125000</v>
      </c>
      <c r="K2900" t="s">
        <v>45</v>
      </c>
      <c r="L2900">
        <v>45000</v>
      </c>
      <c r="M2900" t="b">
        <v>0</v>
      </c>
    </row>
    <row r="2901" spans="1:13" x14ac:dyDescent="0.35">
      <c r="A2901" t="s">
        <v>181</v>
      </c>
      <c r="B2901" t="s">
        <v>378</v>
      </c>
      <c r="C2901">
        <v>2016</v>
      </c>
      <c r="D2901" t="s">
        <v>15</v>
      </c>
      <c r="E2901" t="s">
        <v>23</v>
      </c>
      <c r="F2901" t="s">
        <v>26</v>
      </c>
      <c r="G2901">
        <v>2.5</v>
      </c>
      <c r="H2901" t="s">
        <v>18</v>
      </c>
      <c r="I2901" t="s">
        <v>68</v>
      </c>
      <c r="J2901">
        <v>77000</v>
      </c>
      <c r="K2901" t="s">
        <v>45</v>
      </c>
      <c r="L2901">
        <v>38000</v>
      </c>
      <c r="M2901" t="b">
        <v>0</v>
      </c>
    </row>
    <row r="2902" spans="1:13" x14ac:dyDescent="0.35">
      <c r="A2902" t="s">
        <v>76</v>
      </c>
      <c r="B2902" t="s">
        <v>240</v>
      </c>
      <c r="C2902">
        <v>2012</v>
      </c>
      <c r="D2902" t="s">
        <v>15</v>
      </c>
      <c r="E2902" t="s">
        <v>75</v>
      </c>
      <c r="F2902" t="s">
        <v>26</v>
      </c>
      <c r="G2902">
        <v>4.5</v>
      </c>
      <c r="H2902" t="s">
        <v>18</v>
      </c>
      <c r="I2902" t="s">
        <v>19</v>
      </c>
      <c r="J2902">
        <v>220000</v>
      </c>
      <c r="K2902" t="s">
        <v>45</v>
      </c>
      <c r="L2902">
        <v>35000</v>
      </c>
      <c r="M2902" t="b">
        <v>0</v>
      </c>
    </row>
    <row r="2903" spans="1:13" x14ac:dyDescent="0.35">
      <c r="A2903" t="s">
        <v>27</v>
      </c>
      <c r="B2903" t="s">
        <v>28</v>
      </c>
      <c r="C2903">
        <v>2016</v>
      </c>
      <c r="D2903" t="s">
        <v>15</v>
      </c>
      <c r="E2903" t="s">
        <v>25</v>
      </c>
      <c r="F2903" t="s">
        <v>17</v>
      </c>
      <c r="G2903">
        <v>2</v>
      </c>
      <c r="H2903" t="s">
        <v>18</v>
      </c>
      <c r="I2903" t="s">
        <v>19</v>
      </c>
      <c r="J2903">
        <v>150000</v>
      </c>
      <c r="K2903" t="s">
        <v>20</v>
      </c>
      <c r="L2903">
        <v>47000</v>
      </c>
      <c r="M2903" t="b">
        <v>0</v>
      </c>
    </row>
    <row r="2904" spans="1:13" x14ac:dyDescent="0.35">
      <c r="A2904" t="s">
        <v>76</v>
      </c>
      <c r="B2904" t="s">
        <v>240</v>
      </c>
      <c r="C2904">
        <v>2010</v>
      </c>
      <c r="D2904" t="s">
        <v>15</v>
      </c>
      <c r="E2904" t="s">
        <v>38</v>
      </c>
      <c r="F2904" t="s">
        <v>26</v>
      </c>
      <c r="G2904">
        <v>4.5999999999999996</v>
      </c>
      <c r="H2904" t="s">
        <v>18</v>
      </c>
      <c r="I2904" t="s">
        <v>19</v>
      </c>
      <c r="J2904">
        <v>267488</v>
      </c>
      <c r="K2904" t="s">
        <v>20</v>
      </c>
      <c r="L2904">
        <v>32000</v>
      </c>
      <c r="M2904" t="b">
        <v>0</v>
      </c>
    </row>
    <row r="2905" spans="1:13" x14ac:dyDescent="0.35">
      <c r="A2905" t="s">
        <v>185</v>
      </c>
      <c r="B2905" t="s">
        <v>277</v>
      </c>
      <c r="C2905">
        <v>2007</v>
      </c>
      <c r="D2905" t="s">
        <v>15</v>
      </c>
      <c r="E2905" t="s">
        <v>23</v>
      </c>
      <c r="F2905" t="s">
        <v>26</v>
      </c>
      <c r="G2905">
        <v>2.5</v>
      </c>
      <c r="H2905" t="s">
        <v>56</v>
      </c>
      <c r="I2905" t="s">
        <v>68</v>
      </c>
      <c r="J2905">
        <v>570000</v>
      </c>
      <c r="K2905" t="s">
        <v>45</v>
      </c>
      <c r="L2905">
        <v>27000</v>
      </c>
      <c r="M2905" t="b">
        <v>0</v>
      </c>
    </row>
    <row r="2906" spans="1:13" x14ac:dyDescent="0.35">
      <c r="A2906" t="s">
        <v>21</v>
      </c>
      <c r="B2906" t="s">
        <v>24</v>
      </c>
      <c r="C2906">
        <v>2018</v>
      </c>
      <c r="D2906" t="s">
        <v>15</v>
      </c>
      <c r="E2906" t="s">
        <v>23</v>
      </c>
      <c r="F2906" t="s">
        <v>26</v>
      </c>
      <c r="G2906">
        <v>1.5</v>
      </c>
      <c r="H2906" t="s">
        <v>18</v>
      </c>
      <c r="I2906" t="s">
        <v>19</v>
      </c>
      <c r="J2906">
        <v>52000</v>
      </c>
      <c r="K2906" t="s">
        <v>20</v>
      </c>
      <c r="L2906">
        <v>31000</v>
      </c>
      <c r="M2906" t="b">
        <v>0</v>
      </c>
    </row>
    <row r="2907" spans="1:13" x14ac:dyDescent="0.35">
      <c r="A2907" t="s">
        <v>27</v>
      </c>
      <c r="B2907" t="s">
        <v>88</v>
      </c>
      <c r="C2907">
        <v>2018</v>
      </c>
      <c r="D2907" t="s">
        <v>15</v>
      </c>
      <c r="E2907" t="s">
        <v>23</v>
      </c>
      <c r="F2907" t="s">
        <v>26</v>
      </c>
      <c r="G2907">
        <v>1.4</v>
      </c>
      <c r="H2907" t="s">
        <v>18</v>
      </c>
      <c r="I2907" t="s">
        <v>19</v>
      </c>
      <c r="J2907">
        <v>135000</v>
      </c>
      <c r="K2907" t="s">
        <v>45</v>
      </c>
      <c r="L2907">
        <v>30000</v>
      </c>
      <c r="M2907" t="b">
        <v>0</v>
      </c>
    </row>
    <row r="2908" spans="1:13" x14ac:dyDescent="0.35">
      <c r="A2908" t="s">
        <v>73</v>
      </c>
      <c r="B2908" t="s">
        <v>74</v>
      </c>
      <c r="C2908">
        <v>2020</v>
      </c>
      <c r="D2908" t="s">
        <v>15</v>
      </c>
      <c r="E2908" t="s">
        <v>29</v>
      </c>
      <c r="F2908" t="s">
        <v>17</v>
      </c>
      <c r="G2908">
        <v>2.5</v>
      </c>
      <c r="H2908" t="s">
        <v>18</v>
      </c>
      <c r="I2908" t="s">
        <v>19</v>
      </c>
      <c r="J2908">
        <v>21367</v>
      </c>
      <c r="K2908" t="s">
        <v>20</v>
      </c>
      <c r="L2908">
        <v>148500</v>
      </c>
      <c r="M2908" t="b">
        <v>0</v>
      </c>
    </row>
    <row r="2909" spans="1:13" x14ac:dyDescent="0.35">
      <c r="A2909" t="s">
        <v>34</v>
      </c>
      <c r="B2909" t="s">
        <v>35</v>
      </c>
      <c r="C2909">
        <v>2013</v>
      </c>
      <c r="D2909" t="s">
        <v>15</v>
      </c>
      <c r="E2909" t="s">
        <v>23</v>
      </c>
      <c r="F2909" t="s">
        <v>17</v>
      </c>
      <c r="G2909">
        <v>5.7</v>
      </c>
      <c r="H2909" t="s">
        <v>18</v>
      </c>
      <c r="I2909" t="s">
        <v>19</v>
      </c>
      <c r="J2909">
        <v>222816</v>
      </c>
      <c r="K2909" t="s">
        <v>20</v>
      </c>
      <c r="L2909">
        <v>153500</v>
      </c>
      <c r="M2909" t="b">
        <v>0</v>
      </c>
    </row>
    <row r="2910" spans="1:13" x14ac:dyDescent="0.35">
      <c r="A2910" t="s">
        <v>34</v>
      </c>
      <c r="B2910" t="s">
        <v>35</v>
      </c>
      <c r="C2910">
        <v>2015</v>
      </c>
      <c r="D2910" t="s">
        <v>44</v>
      </c>
      <c r="E2910" t="s">
        <v>23</v>
      </c>
      <c r="F2910" t="s">
        <v>17</v>
      </c>
      <c r="G2910">
        <v>5.7</v>
      </c>
      <c r="H2910" t="s">
        <v>18</v>
      </c>
      <c r="I2910" t="s">
        <v>19</v>
      </c>
      <c r="J2910">
        <v>143203</v>
      </c>
      <c r="K2910" t="s">
        <v>20</v>
      </c>
      <c r="L2910">
        <v>156500</v>
      </c>
      <c r="M2910" t="b">
        <v>0</v>
      </c>
    </row>
    <row r="2911" spans="1:13" x14ac:dyDescent="0.35">
      <c r="A2911" t="s">
        <v>118</v>
      </c>
      <c r="B2911" t="s">
        <v>119</v>
      </c>
      <c r="C2911">
        <v>2021</v>
      </c>
      <c r="D2911" t="s">
        <v>15</v>
      </c>
      <c r="E2911" t="s">
        <v>23</v>
      </c>
      <c r="F2911" t="s">
        <v>17</v>
      </c>
      <c r="G2911">
        <v>2</v>
      </c>
      <c r="H2911" t="s">
        <v>18</v>
      </c>
      <c r="I2911" t="s">
        <v>19</v>
      </c>
      <c r="J2911">
        <v>4000</v>
      </c>
      <c r="K2911" t="s">
        <v>45</v>
      </c>
      <c r="L2911">
        <v>0</v>
      </c>
      <c r="M2911" t="b">
        <v>1</v>
      </c>
    </row>
    <row r="2912" spans="1:13" x14ac:dyDescent="0.35">
      <c r="A2912" t="s">
        <v>82</v>
      </c>
      <c r="B2912" t="s">
        <v>117</v>
      </c>
      <c r="C2912">
        <v>2017</v>
      </c>
      <c r="D2912" t="s">
        <v>15</v>
      </c>
      <c r="E2912" t="s">
        <v>65</v>
      </c>
      <c r="F2912" t="s">
        <v>30</v>
      </c>
      <c r="G2912">
        <v>1.4</v>
      </c>
      <c r="H2912" t="s">
        <v>18</v>
      </c>
      <c r="I2912" t="s">
        <v>19</v>
      </c>
      <c r="J2912">
        <v>148000</v>
      </c>
      <c r="K2912" t="s">
        <v>42</v>
      </c>
      <c r="L2912">
        <v>20000</v>
      </c>
      <c r="M2912" t="b">
        <v>0</v>
      </c>
    </row>
    <row r="2913" spans="1:13" x14ac:dyDescent="0.35">
      <c r="A2913" t="s">
        <v>109</v>
      </c>
      <c r="B2913" t="s">
        <v>132</v>
      </c>
      <c r="C2913">
        <v>2013</v>
      </c>
      <c r="D2913" t="s">
        <v>15</v>
      </c>
      <c r="E2913" t="s">
        <v>29</v>
      </c>
      <c r="F2913" t="s">
        <v>30</v>
      </c>
      <c r="G2913">
        <v>3.6</v>
      </c>
      <c r="H2913" t="s">
        <v>18</v>
      </c>
      <c r="I2913" t="s">
        <v>19</v>
      </c>
      <c r="J2913">
        <v>278000</v>
      </c>
      <c r="K2913" t="s">
        <v>155</v>
      </c>
      <c r="L2913">
        <v>45000</v>
      </c>
      <c r="M2913" t="b">
        <v>0</v>
      </c>
    </row>
    <row r="2914" spans="1:13" x14ac:dyDescent="0.35">
      <c r="A2914" t="s">
        <v>60</v>
      </c>
      <c r="B2914" t="s">
        <v>90</v>
      </c>
      <c r="C2914">
        <v>2012</v>
      </c>
      <c r="D2914" t="s">
        <v>15</v>
      </c>
      <c r="E2914" t="s">
        <v>25</v>
      </c>
      <c r="F2914" t="s">
        <v>17</v>
      </c>
      <c r="G2914">
        <v>5.7</v>
      </c>
      <c r="H2914" t="s">
        <v>18</v>
      </c>
      <c r="I2914" t="s">
        <v>19</v>
      </c>
      <c r="J2914">
        <v>309</v>
      </c>
      <c r="K2914" t="s">
        <v>64</v>
      </c>
      <c r="L2914">
        <v>150000</v>
      </c>
      <c r="M2914" t="b">
        <v>0</v>
      </c>
    </row>
    <row r="2915" spans="1:13" x14ac:dyDescent="0.35">
      <c r="A2915" t="s">
        <v>174</v>
      </c>
      <c r="B2915" t="s">
        <v>175</v>
      </c>
      <c r="C2915">
        <v>2018</v>
      </c>
      <c r="D2915" t="s">
        <v>44</v>
      </c>
      <c r="E2915" t="s">
        <v>38</v>
      </c>
      <c r="F2915" t="s">
        <v>17</v>
      </c>
      <c r="G2915">
        <v>2</v>
      </c>
      <c r="H2915" t="s">
        <v>18</v>
      </c>
      <c r="I2915" t="s">
        <v>19</v>
      </c>
      <c r="J2915">
        <v>12500</v>
      </c>
      <c r="K2915" t="s">
        <v>253</v>
      </c>
      <c r="L2915">
        <v>250000</v>
      </c>
      <c r="M2915" t="b">
        <v>0</v>
      </c>
    </row>
    <row r="2916" spans="1:13" x14ac:dyDescent="0.35">
      <c r="A2916" t="s">
        <v>47</v>
      </c>
      <c r="B2916" t="s">
        <v>47</v>
      </c>
      <c r="C2916">
        <v>2009</v>
      </c>
      <c r="D2916" t="s">
        <v>15</v>
      </c>
      <c r="E2916" t="s">
        <v>16</v>
      </c>
      <c r="F2916" t="s">
        <v>17</v>
      </c>
      <c r="G2916">
        <v>2.4</v>
      </c>
      <c r="H2916" t="s">
        <v>18</v>
      </c>
      <c r="I2916" t="s">
        <v>19</v>
      </c>
      <c r="J2916">
        <v>218000</v>
      </c>
      <c r="K2916" t="s">
        <v>20</v>
      </c>
      <c r="L2916">
        <v>0</v>
      </c>
      <c r="M2916" t="b">
        <v>1</v>
      </c>
    </row>
    <row r="2917" spans="1:13" x14ac:dyDescent="0.35">
      <c r="A2917" t="s">
        <v>188</v>
      </c>
      <c r="B2917" t="s">
        <v>189</v>
      </c>
      <c r="C2917">
        <v>2009</v>
      </c>
      <c r="D2917" t="s">
        <v>15</v>
      </c>
      <c r="E2917" t="s">
        <v>16</v>
      </c>
      <c r="F2917" t="s">
        <v>17</v>
      </c>
      <c r="G2917">
        <v>2.5</v>
      </c>
      <c r="H2917" t="s">
        <v>18</v>
      </c>
      <c r="I2917" t="s">
        <v>19</v>
      </c>
      <c r="J2917">
        <v>220000</v>
      </c>
      <c r="K2917" t="s">
        <v>42</v>
      </c>
      <c r="L2917">
        <v>25000</v>
      </c>
      <c r="M2917" t="b">
        <v>0</v>
      </c>
    </row>
    <row r="2918" spans="1:13" x14ac:dyDescent="0.35">
      <c r="A2918" t="s">
        <v>34</v>
      </c>
      <c r="B2918" t="s">
        <v>35</v>
      </c>
      <c r="C2918">
        <v>2019</v>
      </c>
      <c r="D2918" t="s">
        <v>15</v>
      </c>
      <c r="E2918" t="s">
        <v>23</v>
      </c>
      <c r="F2918" t="s">
        <v>26</v>
      </c>
      <c r="G2918">
        <v>4</v>
      </c>
      <c r="H2918" t="s">
        <v>18</v>
      </c>
      <c r="I2918" t="s">
        <v>19</v>
      </c>
      <c r="J2918">
        <v>20000</v>
      </c>
      <c r="K2918" t="s">
        <v>20</v>
      </c>
      <c r="L2918">
        <v>181000</v>
      </c>
      <c r="M2918" t="b">
        <v>0</v>
      </c>
    </row>
    <row r="2919" spans="1:13" x14ac:dyDescent="0.35">
      <c r="A2919" t="s">
        <v>34</v>
      </c>
      <c r="B2919" t="s">
        <v>287</v>
      </c>
      <c r="C2919">
        <v>2018</v>
      </c>
      <c r="D2919" t="s">
        <v>15</v>
      </c>
      <c r="E2919" t="s">
        <v>23</v>
      </c>
      <c r="F2919" t="s">
        <v>26</v>
      </c>
      <c r="G2919">
        <v>2.7</v>
      </c>
      <c r="H2919" t="s">
        <v>18</v>
      </c>
      <c r="I2919" t="s">
        <v>68</v>
      </c>
      <c r="J2919">
        <v>108000</v>
      </c>
      <c r="K2919" t="s">
        <v>20</v>
      </c>
      <c r="L2919">
        <v>110000</v>
      </c>
      <c r="M2919" t="b">
        <v>0</v>
      </c>
    </row>
    <row r="2920" spans="1:13" x14ac:dyDescent="0.35">
      <c r="A2920" t="s">
        <v>21</v>
      </c>
      <c r="B2920" t="s">
        <v>272</v>
      </c>
      <c r="C2920">
        <v>2019</v>
      </c>
      <c r="D2920" t="s">
        <v>15</v>
      </c>
      <c r="E2920" t="s">
        <v>23</v>
      </c>
      <c r="F2920" t="s">
        <v>17</v>
      </c>
      <c r="G2920">
        <v>4.5</v>
      </c>
      <c r="H2920" t="s">
        <v>18</v>
      </c>
      <c r="I2920" t="s">
        <v>19</v>
      </c>
      <c r="J2920">
        <v>62000</v>
      </c>
      <c r="K2920" t="s">
        <v>45</v>
      </c>
      <c r="L2920">
        <v>0</v>
      </c>
      <c r="M2920" t="b">
        <v>1</v>
      </c>
    </row>
    <row r="2921" spans="1:13" x14ac:dyDescent="0.35">
      <c r="A2921" t="s">
        <v>39</v>
      </c>
      <c r="B2921" t="s">
        <v>143</v>
      </c>
      <c r="C2921">
        <v>2016</v>
      </c>
      <c r="D2921" t="s">
        <v>15</v>
      </c>
      <c r="E2921" t="s">
        <v>25</v>
      </c>
      <c r="F2921" t="s">
        <v>30</v>
      </c>
      <c r="G2921">
        <v>3.6</v>
      </c>
      <c r="H2921" t="s">
        <v>18</v>
      </c>
      <c r="I2921" t="s">
        <v>19</v>
      </c>
      <c r="J2921">
        <v>16000</v>
      </c>
      <c r="K2921" t="s">
        <v>20</v>
      </c>
      <c r="L2921">
        <v>0</v>
      </c>
      <c r="M2921" t="b">
        <v>1</v>
      </c>
    </row>
    <row r="2922" spans="1:13" x14ac:dyDescent="0.35">
      <c r="A2922" t="s">
        <v>73</v>
      </c>
      <c r="B2922">
        <v>6</v>
      </c>
      <c r="C2922">
        <v>2018</v>
      </c>
      <c r="D2922" t="s">
        <v>15</v>
      </c>
      <c r="E2922" t="s">
        <v>16</v>
      </c>
      <c r="F2922" t="s">
        <v>26</v>
      </c>
      <c r="G2922">
        <v>2.5</v>
      </c>
      <c r="H2922" t="s">
        <v>18</v>
      </c>
      <c r="I2922" t="s">
        <v>19</v>
      </c>
      <c r="J2922">
        <v>11000</v>
      </c>
      <c r="K2922" t="s">
        <v>20</v>
      </c>
      <c r="L2922">
        <v>0</v>
      </c>
      <c r="M2922" t="b">
        <v>1</v>
      </c>
    </row>
    <row r="2923" spans="1:13" x14ac:dyDescent="0.35">
      <c r="A2923" t="s">
        <v>39</v>
      </c>
      <c r="B2923" t="s">
        <v>46</v>
      </c>
      <c r="C2923">
        <v>2018</v>
      </c>
      <c r="D2923" t="s">
        <v>15</v>
      </c>
      <c r="E2923" t="s">
        <v>16</v>
      </c>
      <c r="F2923" t="s">
        <v>26</v>
      </c>
      <c r="G2923">
        <v>5.3</v>
      </c>
      <c r="H2923" t="s">
        <v>18</v>
      </c>
      <c r="I2923" t="s">
        <v>19</v>
      </c>
      <c r="J2923">
        <v>88000</v>
      </c>
      <c r="K2923" t="s">
        <v>20</v>
      </c>
      <c r="L2923">
        <v>0</v>
      </c>
      <c r="M2923" t="b">
        <v>1</v>
      </c>
    </row>
    <row r="2924" spans="1:13" x14ac:dyDescent="0.35">
      <c r="A2924" t="s">
        <v>34</v>
      </c>
      <c r="B2924" t="s">
        <v>72</v>
      </c>
      <c r="C2924">
        <v>2018</v>
      </c>
      <c r="D2924" t="s">
        <v>15</v>
      </c>
      <c r="E2924" t="s">
        <v>29</v>
      </c>
      <c r="F2924" t="s">
        <v>26</v>
      </c>
      <c r="G2924">
        <v>2.5</v>
      </c>
      <c r="H2924" t="s">
        <v>18</v>
      </c>
      <c r="I2924" t="s">
        <v>19</v>
      </c>
      <c r="J2924">
        <v>124000</v>
      </c>
      <c r="K2924" t="s">
        <v>20</v>
      </c>
      <c r="L2924">
        <v>0</v>
      </c>
      <c r="M2924" t="b">
        <v>1</v>
      </c>
    </row>
    <row r="2925" spans="1:13" x14ac:dyDescent="0.35">
      <c r="A2925" t="s">
        <v>34</v>
      </c>
      <c r="B2925" t="s">
        <v>55</v>
      </c>
      <c r="C2925">
        <v>2016</v>
      </c>
      <c r="D2925" t="s">
        <v>44</v>
      </c>
      <c r="E2925" t="s">
        <v>23</v>
      </c>
      <c r="F2925" t="s">
        <v>17</v>
      </c>
      <c r="G2925">
        <v>4</v>
      </c>
      <c r="H2925" t="s">
        <v>18</v>
      </c>
      <c r="I2925" t="s">
        <v>19</v>
      </c>
      <c r="J2925">
        <v>168000</v>
      </c>
      <c r="K2925" t="s">
        <v>20</v>
      </c>
      <c r="L2925">
        <v>109000</v>
      </c>
      <c r="M2925" t="b">
        <v>0</v>
      </c>
    </row>
    <row r="2926" spans="1:13" x14ac:dyDescent="0.35">
      <c r="A2926" t="s">
        <v>34</v>
      </c>
      <c r="B2926" t="s">
        <v>58</v>
      </c>
      <c r="C2926">
        <v>2017</v>
      </c>
      <c r="D2926" t="s">
        <v>15</v>
      </c>
      <c r="E2926" t="s">
        <v>23</v>
      </c>
      <c r="F2926" t="s">
        <v>26</v>
      </c>
      <c r="G2926">
        <v>2.7</v>
      </c>
      <c r="H2926" t="s">
        <v>18</v>
      </c>
      <c r="I2926" t="s">
        <v>19</v>
      </c>
      <c r="J2926">
        <v>106000</v>
      </c>
      <c r="K2926" t="s">
        <v>20</v>
      </c>
      <c r="L2926">
        <v>0</v>
      </c>
      <c r="M2926" t="b">
        <v>1</v>
      </c>
    </row>
    <row r="2927" spans="1:13" x14ac:dyDescent="0.35">
      <c r="A2927" t="s">
        <v>39</v>
      </c>
      <c r="B2927" t="s">
        <v>71</v>
      </c>
      <c r="C2927">
        <v>2017</v>
      </c>
      <c r="D2927" t="s">
        <v>44</v>
      </c>
      <c r="E2927" t="s">
        <v>23</v>
      </c>
      <c r="F2927" t="s">
        <v>26</v>
      </c>
      <c r="G2927">
        <v>2.4</v>
      </c>
      <c r="H2927" t="s">
        <v>18</v>
      </c>
      <c r="I2927" t="s">
        <v>19</v>
      </c>
      <c r="J2927">
        <v>117000</v>
      </c>
      <c r="K2927" t="s">
        <v>20</v>
      </c>
      <c r="L2927">
        <v>45000</v>
      </c>
      <c r="M2927" t="b">
        <v>0</v>
      </c>
    </row>
    <row r="2928" spans="1:13" x14ac:dyDescent="0.35">
      <c r="A2928" t="s">
        <v>34</v>
      </c>
      <c r="B2928" t="s">
        <v>35</v>
      </c>
      <c r="C2928">
        <v>2019</v>
      </c>
      <c r="D2928" t="s">
        <v>44</v>
      </c>
      <c r="E2928" t="s">
        <v>23</v>
      </c>
      <c r="F2928" t="s">
        <v>17</v>
      </c>
      <c r="G2928">
        <v>4</v>
      </c>
      <c r="H2928" t="s">
        <v>18</v>
      </c>
      <c r="I2928" t="s">
        <v>19</v>
      </c>
      <c r="J2928">
        <v>50000</v>
      </c>
      <c r="K2928" t="s">
        <v>20</v>
      </c>
      <c r="L2928">
        <v>188500</v>
      </c>
      <c r="M2928" t="b">
        <v>0</v>
      </c>
    </row>
    <row r="2929" spans="1:13" x14ac:dyDescent="0.35">
      <c r="A2929" t="s">
        <v>73</v>
      </c>
      <c r="B2929" t="s">
        <v>190</v>
      </c>
      <c r="C2929">
        <v>2020</v>
      </c>
      <c r="D2929" t="s">
        <v>44</v>
      </c>
      <c r="E2929" t="s">
        <v>65</v>
      </c>
      <c r="F2929" t="s">
        <v>26</v>
      </c>
      <c r="G2929">
        <v>2.5</v>
      </c>
      <c r="H2929" t="s">
        <v>18</v>
      </c>
      <c r="I2929" t="s">
        <v>19</v>
      </c>
      <c r="J2929">
        <v>4000</v>
      </c>
      <c r="K2929" t="s">
        <v>20</v>
      </c>
      <c r="L2929">
        <v>83500</v>
      </c>
      <c r="M2929" t="b">
        <v>0</v>
      </c>
    </row>
    <row r="2930" spans="1:13" x14ac:dyDescent="0.35">
      <c r="A2930" t="s">
        <v>60</v>
      </c>
      <c r="B2930" t="s">
        <v>90</v>
      </c>
      <c r="C2930">
        <v>2019</v>
      </c>
      <c r="D2930" t="s">
        <v>15</v>
      </c>
      <c r="E2930" t="s">
        <v>23</v>
      </c>
      <c r="F2930" t="s">
        <v>17</v>
      </c>
      <c r="G2930">
        <v>5.7</v>
      </c>
      <c r="H2930" t="s">
        <v>18</v>
      </c>
      <c r="I2930" t="s">
        <v>19</v>
      </c>
      <c r="J2930">
        <v>450000</v>
      </c>
      <c r="K2930" t="s">
        <v>20</v>
      </c>
      <c r="L2930">
        <v>0</v>
      </c>
      <c r="M2930" t="b">
        <v>1</v>
      </c>
    </row>
    <row r="2931" spans="1:13" x14ac:dyDescent="0.35">
      <c r="A2931" t="s">
        <v>76</v>
      </c>
      <c r="B2931" t="s">
        <v>125</v>
      </c>
      <c r="C2931">
        <v>2011</v>
      </c>
      <c r="D2931" t="s">
        <v>47</v>
      </c>
      <c r="E2931" t="s">
        <v>29</v>
      </c>
      <c r="F2931" t="s">
        <v>26</v>
      </c>
      <c r="G2931">
        <v>3.6</v>
      </c>
      <c r="H2931" t="s">
        <v>18</v>
      </c>
      <c r="I2931" t="s">
        <v>19</v>
      </c>
      <c r="J2931">
        <v>226185</v>
      </c>
      <c r="K2931" t="s">
        <v>20</v>
      </c>
      <c r="L2931">
        <v>31000</v>
      </c>
      <c r="M2931" t="b">
        <v>0</v>
      </c>
    </row>
    <row r="2932" spans="1:13" x14ac:dyDescent="0.35">
      <c r="A2932" t="s">
        <v>39</v>
      </c>
      <c r="B2932" t="s">
        <v>115</v>
      </c>
      <c r="C2932">
        <v>2016</v>
      </c>
      <c r="D2932" t="s">
        <v>15</v>
      </c>
      <c r="E2932" t="s">
        <v>23</v>
      </c>
      <c r="F2932" t="s">
        <v>26</v>
      </c>
      <c r="G2932">
        <v>5.3</v>
      </c>
      <c r="H2932" t="s">
        <v>18</v>
      </c>
      <c r="I2932" t="s">
        <v>19</v>
      </c>
      <c r="J2932">
        <v>174000</v>
      </c>
      <c r="K2932" t="s">
        <v>45</v>
      </c>
      <c r="L2932">
        <v>103000</v>
      </c>
      <c r="M2932" t="b">
        <v>0</v>
      </c>
    </row>
    <row r="2933" spans="1:13" x14ac:dyDescent="0.35">
      <c r="A2933" t="s">
        <v>34</v>
      </c>
      <c r="B2933" t="s">
        <v>35</v>
      </c>
      <c r="C2933">
        <v>2016</v>
      </c>
      <c r="D2933" t="s">
        <v>44</v>
      </c>
      <c r="E2933" t="s">
        <v>16</v>
      </c>
      <c r="F2933" t="s">
        <v>17</v>
      </c>
      <c r="G2933">
        <v>5.7</v>
      </c>
      <c r="H2933" t="s">
        <v>18</v>
      </c>
      <c r="I2933" t="s">
        <v>19</v>
      </c>
      <c r="J2933">
        <v>122000</v>
      </c>
      <c r="K2933" t="s">
        <v>45</v>
      </c>
      <c r="L2933">
        <v>200000</v>
      </c>
      <c r="M2933" t="b">
        <v>0</v>
      </c>
    </row>
    <row r="2934" spans="1:13" x14ac:dyDescent="0.35">
      <c r="A2934" t="s">
        <v>21</v>
      </c>
      <c r="B2934" t="s">
        <v>231</v>
      </c>
      <c r="C2934">
        <v>2016</v>
      </c>
      <c r="D2934" t="s">
        <v>15</v>
      </c>
      <c r="E2934" t="s">
        <v>29</v>
      </c>
      <c r="F2934" t="s">
        <v>30</v>
      </c>
      <c r="G2934">
        <v>1.6</v>
      </c>
      <c r="H2934" t="s">
        <v>18</v>
      </c>
      <c r="I2934" t="s">
        <v>19</v>
      </c>
      <c r="J2934">
        <v>113000</v>
      </c>
      <c r="K2934" t="s">
        <v>20</v>
      </c>
      <c r="L2934">
        <v>31000</v>
      </c>
      <c r="M2934" t="b">
        <v>0</v>
      </c>
    </row>
    <row r="2935" spans="1:13" x14ac:dyDescent="0.35">
      <c r="A2935" t="s">
        <v>34</v>
      </c>
      <c r="B2935" t="s">
        <v>35</v>
      </c>
      <c r="C2935">
        <v>2019</v>
      </c>
      <c r="D2935" t="s">
        <v>44</v>
      </c>
      <c r="E2935" t="s">
        <v>23</v>
      </c>
      <c r="F2935" t="s">
        <v>17</v>
      </c>
      <c r="G2935">
        <v>4</v>
      </c>
      <c r="H2935" t="s">
        <v>18</v>
      </c>
      <c r="I2935" t="s">
        <v>19</v>
      </c>
      <c r="J2935">
        <v>30000</v>
      </c>
      <c r="K2935" t="s">
        <v>20</v>
      </c>
      <c r="L2935">
        <v>194500</v>
      </c>
      <c r="M2935" t="b">
        <v>0</v>
      </c>
    </row>
    <row r="2936" spans="1:13" x14ac:dyDescent="0.35">
      <c r="A2936" t="s">
        <v>48</v>
      </c>
      <c r="B2936" t="s">
        <v>50</v>
      </c>
      <c r="C2936">
        <v>2019</v>
      </c>
      <c r="D2936" t="s">
        <v>15</v>
      </c>
      <c r="E2936" t="s">
        <v>23</v>
      </c>
      <c r="F2936" t="s">
        <v>17</v>
      </c>
      <c r="G2936">
        <v>2</v>
      </c>
      <c r="H2936" t="s">
        <v>18</v>
      </c>
      <c r="I2936" t="s">
        <v>19</v>
      </c>
      <c r="J2936">
        <v>109007</v>
      </c>
      <c r="K2936" t="s">
        <v>42</v>
      </c>
      <c r="L2936">
        <v>160000</v>
      </c>
      <c r="M2936" t="b">
        <v>0</v>
      </c>
    </row>
    <row r="2937" spans="1:13" x14ac:dyDescent="0.35">
      <c r="A2937" t="s">
        <v>174</v>
      </c>
      <c r="B2937" t="s">
        <v>208</v>
      </c>
      <c r="C2937">
        <v>2016</v>
      </c>
      <c r="D2937" t="s">
        <v>44</v>
      </c>
      <c r="E2937" t="s">
        <v>23</v>
      </c>
      <c r="F2937" t="s">
        <v>17</v>
      </c>
      <c r="G2937">
        <v>4.4000000000000004</v>
      </c>
      <c r="H2937" t="s">
        <v>18</v>
      </c>
      <c r="I2937" t="s">
        <v>19</v>
      </c>
      <c r="J2937">
        <v>130341</v>
      </c>
      <c r="K2937" t="s">
        <v>20</v>
      </c>
      <c r="L2937">
        <v>161500</v>
      </c>
      <c r="M2937" t="b">
        <v>0</v>
      </c>
    </row>
    <row r="2938" spans="1:13" x14ac:dyDescent="0.35">
      <c r="A2938" t="s">
        <v>21</v>
      </c>
      <c r="B2938" t="s">
        <v>22</v>
      </c>
      <c r="C2938">
        <v>2017</v>
      </c>
      <c r="D2938" t="s">
        <v>15</v>
      </c>
      <c r="E2938" t="s">
        <v>23</v>
      </c>
      <c r="F2938" t="s">
        <v>17</v>
      </c>
      <c r="G2938">
        <v>4.5999999999999996</v>
      </c>
      <c r="H2938" t="s">
        <v>18</v>
      </c>
      <c r="I2938" t="s">
        <v>19</v>
      </c>
      <c r="J2938">
        <v>31538</v>
      </c>
      <c r="K2938" t="s">
        <v>20</v>
      </c>
      <c r="L2938">
        <v>161500</v>
      </c>
      <c r="M2938" t="b">
        <v>0</v>
      </c>
    </row>
    <row r="2939" spans="1:13" x14ac:dyDescent="0.35">
      <c r="A2939" t="s">
        <v>34</v>
      </c>
      <c r="B2939" t="s">
        <v>35</v>
      </c>
      <c r="C2939">
        <v>2017</v>
      </c>
      <c r="D2939" t="s">
        <v>15</v>
      </c>
      <c r="E2939" t="s">
        <v>23</v>
      </c>
      <c r="F2939" t="s">
        <v>26</v>
      </c>
      <c r="G2939">
        <v>4</v>
      </c>
      <c r="H2939" t="s">
        <v>18</v>
      </c>
      <c r="I2939" t="s">
        <v>19</v>
      </c>
      <c r="J2939">
        <v>127453</v>
      </c>
      <c r="K2939" t="s">
        <v>20</v>
      </c>
      <c r="L2939">
        <v>166500</v>
      </c>
      <c r="M2939" t="b">
        <v>0</v>
      </c>
    </row>
    <row r="2940" spans="1:13" x14ac:dyDescent="0.35">
      <c r="A2940" t="s">
        <v>27</v>
      </c>
      <c r="B2940" t="s">
        <v>89</v>
      </c>
      <c r="C2940">
        <v>2015</v>
      </c>
      <c r="D2940" t="s">
        <v>15</v>
      </c>
      <c r="E2940" t="s">
        <v>23</v>
      </c>
      <c r="F2940" t="s">
        <v>30</v>
      </c>
      <c r="G2940">
        <v>2.4</v>
      </c>
      <c r="H2940" t="s">
        <v>18</v>
      </c>
      <c r="I2940" t="s">
        <v>19</v>
      </c>
      <c r="J2940">
        <v>284000</v>
      </c>
      <c r="K2940" t="s">
        <v>42</v>
      </c>
      <c r="L2940">
        <v>39500</v>
      </c>
      <c r="M2940" t="b">
        <v>0</v>
      </c>
    </row>
    <row r="2941" spans="1:13" x14ac:dyDescent="0.35">
      <c r="A2941" t="s">
        <v>73</v>
      </c>
      <c r="B2941">
        <v>3</v>
      </c>
      <c r="C2941">
        <v>2018</v>
      </c>
      <c r="D2941" t="s">
        <v>15</v>
      </c>
      <c r="E2941" t="s">
        <v>25</v>
      </c>
      <c r="F2941" t="s">
        <v>26</v>
      </c>
      <c r="G2941">
        <v>2</v>
      </c>
      <c r="H2941" t="s">
        <v>18</v>
      </c>
      <c r="I2941" t="s">
        <v>19</v>
      </c>
      <c r="J2941">
        <v>47000</v>
      </c>
      <c r="K2941" t="s">
        <v>54</v>
      </c>
      <c r="L2941">
        <v>54000</v>
      </c>
      <c r="M2941" t="b">
        <v>0</v>
      </c>
    </row>
    <row r="2942" spans="1:13" x14ac:dyDescent="0.35">
      <c r="A2942" t="s">
        <v>39</v>
      </c>
      <c r="B2942" t="s">
        <v>131</v>
      </c>
      <c r="C2942">
        <v>1990</v>
      </c>
      <c r="D2942" t="s">
        <v>47</v>
      </c>
      <c r="E2942" t="s">
        <v>102</v>
      </c>
      <c r="F2942" t="s">
        <v>17</v>
      </c>
      <c r="G2942">
        <v>1.6</v>
      </c>
      <c r="H2942" t="s">
        <v>18</v>
      </c>
      <c r="I2942" t="s">
        <v>19</v>
      </c>
      <c r="J2942">
        <v>92000</v>
      </c>
      <c r="K2942" t="s">
        <v>155</v>
      </c>
      <c r="L2942">
        <v>44000</v>
      </c>
      <c r="M2942" t="b">
        <v>0</v>
      </c>
    </row>
    <row r="2943" spans="1:13" x14ac:dyDescent="0.35">
      <c r="A2943" t="s">
        <v>76</v>
      </c>
      <c r="B2943" t="s">
        <v>112</v>
      </c>
      <c r="C2943">
        <v>2010</v>
      </c>
      <c r="D2943" t="s">
        <v>47</v>
      </c>
      <c r="E2943" t="s">
        <v>196</v>
      </c>
      <c r="F2943" t="s">
        <v>17</v>
      </c>
      <c r="G2943">
        <v>3.5</v>
      </c>
      <c r="H2943" t="s">
        <v>18</v>
      </c>
      <c r="I2943" t="s">
        <v>19</v>
      </c>
      <c r="J2943">
        <v>254000</v>
      </c>
      <c r="K2943" t="s">
        <v>211</v>
      </c>
      <c r="L2943">
        <v>35000</v>
      </c>
      <c r="M2943" t="b">
        <v>0</v>
      </c>
    </row>
    <row r="2944" spans="1:13" x14ac:dyDescent="0.35">
      <c r="A2944" t="s">
        <v>34</v>
      </c>
      <c r="B2944" t="s">
        <v>55</v>
      </c>
      <c r="C2944">
        <v>2018</v>
      </c>
      <c r="D2944" t="s">
        <v>44</v>
      </c>
      <c r="E2944" t="s">
        <v>23</v>
      </c>
      <c r="F2944" t="s">
        <v>30</v>
      </c>
      <c r="G2944">
        <v>4</v>
      </c>
      <c r="H2944" t="s">
        <v>18</v>
      </c>
      <c r="I2944" t="s">
        <v>19</v>
      </c>
      <c r="J2944">
        <v>80000</v>
      </c>
      <c r="K2944" t="s">
        <v>45</v>
      </c>
      <c r="L2944">
        <v>142000</v>
      </c>
      <c r="M2944" t="b">
        <v>0</v>
      </c>
    </row>
    <row r="2945" spans="1:13" x14ac:dyDescent="0.35">
      <c r="A2945" t="s">
        <v>48</v>
      </c>
      <c r="B2945" t="s">
        <v>149</v>
      </c>
      <c r="C2945">
        <v>2015</v>
      </c>
      <c r="D2945" t="s">
        <v>47</v>
      </c>
      <c r="E2945" t="s">
        <v>23</v>
      </c>
      <c r="F2945" t="s">
        <v>17</v>
      </c>
      <c r="G2945">
        <v>2</v>
      </c>
      <c r="H2945" t="s">
        <v>18</v>
      </c>
      <c r="I2945" t="s">
        <v>19</v>
      </c>
      <c r="J2945">
        <v>90000</v>
      </c>
      <c r="K2945" t="s">
        <v>45</v>
      </c>
      <c r="L2945">
        <v>107000</v>
      </c>
      <c r="M2945" t="b">
        <v>0</v>
      </c>
    </row>
    <row r="2946" spans="1:13" x14ac:dyDescent="0.35">
      <c r="A2946" t="s">
        <v>76</v>
      </c>
      <c r="B2946" t="s">
        <v>112</v>
      </c>
      <c r="C2946">
        <v>2015</v>
      </c>
      <c r="D2946" t="s">
        <v>47</v>
      </c>
      <c r="E2946" t="s">
        <v>23</v>
      </c>
      <c r="F2946" t="s">
        <v>17</v>
      </c>
      <c r="G2946">
        <v>3.5</v>
      </c>
      <c r="H2946" t="s">
        <v>18</v>
      </c>
      <c r="I2946" t="s">
        <v>19</v>
      </c>
      <c r="J2946">
        <v>121000</v>
      </c>
      <c r="K2946" t="s">
        <v>45</v>
      </c>
      <c r="L2946">
        <v>81000</v>
      </c>
      <c r="M2946" t="b">
        <v>0</v>
      </c>
    </row>
    <row r="2947" spans="1:13" x14ac:dyDescent="0.35">
      <c r="A2947" t="s">
        <v>60</v>
      </c>
      <c r="B2947" t="s">
        <v>309</v>
      </c>
      <c r="C2947">
        <v>2015</v>
      </c>
      <c r="D2947" t="s">
        <v>47</v>
      </c>
      <c r="E2947" t="s">
        <v>23</v>
      </c>
      <c r="F2947" t="s">
        <v>17</v>
      </c>
      <c r="G2947">
        <v>3.5</v>
      </c>
      <c r="H2947" t="s">
        <v>18</v>
      </c>
      <c r="I2947" t="s">
        <v>19</v>
      </c>
      <c r="J2947">
        <v>132000</v>
      </c>
      <c r="K2947" t="s">
        <v>45</v>
      </c>
      <c r="L2947">
        <v>106000</v>
      </c>
      <c r="M2947" t="b">
        <v>0</v>
      </c>
    </row>
    <row r="2948" spans="1:13" x14ac:dyDescent="0.35">
      <c r="A2948" t="s">
        <v>39</v>
      </c>
      <c r="B2948" t="s">
        <v>71</v>
      </c>
      <c r="C2948">
        <v>2016</v>
      </c>
      <c r="D2948" t="s">
        <v>15</v>
      </c>
      <c r="E2948" t="s">
        <v>23</v>
      </c>
      <c r="F2948" t="s">
        <v>17</v>
      </c>
      <c r="G2948">
        <v>3.6</v>
      </c>
      <c r="H2948" t="s">
        <v>18</v>
      </c>
      <c r="I2948" t="s">
        <v>19</v>
      </c>
      <c r="J2948">
        <v>105000</v>
      </c>
      <c r="K2948" t="s">
        <v>45</v>
      </c>
      <c r="L2948">
        <v>47000</v>
      </c>
      <c r="M2948" t="b">
        <v>0</v>
      </c>
    </row>
    <row r="2949" spans="1:13" x14ac:dyDescent="0.35">
      <c r="A2949" t="s">
        <v>36</v>
      </c>
      <c r="B2949" t="s">
        <v>37</v>
      </c>
      <c r="C2949">
        <v>2012</v>
      </c>
      <c r="D2949" t="s">
        <v>15</v>
      </c>
      <c r="E2949" t="s">
        <v>38</v>
      </c>
      <c r="F2949" t="s">
        <v>26</v>
      </c>
      <c r="G2949">
        <v>5.3</v>
      </c>
      <c r="H2949" t="s">
        <v>18</v>
      </c>
      <c r="I2949" t="s">
        <v>19</v>
      </c>
      <c r="J2949">
        <v>177000</v>
      </c>
      <c r="K2949" t="s">
        <v>45</v>
      </c>
      <c r="L2949">
        <v>75000</v>
      </c>
      <c r="M2949" t="b">
        <v>0</v>
      </c>
    </row>
    <row r="2950" spans="1:13" x14ac:dyDescent="0.35">
      <c r="A2950" t="s">
        <v>76</v>
      </c>
      <c r="B2950" t="s">
        <v>112</v>
      </c>
      <c r="C2950">
        <v>2015</v>
      </c>
      <c r="D2950" t="s">
        <v>47</v>
      </c>
      <c r="E2950" t="s">
        <v>23</v>
      </c>
      <c r="F2950" t="s">
        <v>17</v>
      </c>
      <c r="G2950">
        <v>3.2</v>
      </c>
      <c r="H2950" t="s">
        <v>18</v>
      </c>
      <c r="I2950" t="s">
        <v>19</v>
      </c>
      <c r="J2950">
        <v>135000</v>
      </c>
      <c r="K2950" t="s">
        <v>45</v>
      </c>
      <c r="L2950">
        <v>74000</v>
      </c>
      <c r="M2950" t="b">
        <v>0</v>
      </c>
    </row>
    <row r="2951" spans="1:13" x14ac:dyDescent="0.35">
      <c r="A2951" t="s">
        <v>39</v>
      </c>
      <c r="B2951" t="s">
        <v>46</v>
      </c>
      <c r="C2951">
        <v>2016</v>
      </c>
      <c r="D2951" t="s">
        <v>47</v>
      </c>
      <c r="E2951" t="s">
        <v>23</v>
      </c>
      <c r="F2951" t="s">
        <v>17</v>
      </c>
      <c r="G2951">
        <v>5.3</v>
      </c>
      <c r="H2951" t="s">
        <v>18</v>
      </c>
      <c r="I2951" t="s">
        <v>19</v>
      </c>
      <c r="J2951">
        <v>110000</v>
      </c>
      <c r="K2951" t="s">
        <v>45</v>
      </c>
      <c r="L2951">
        <v>144000</v>
      </c>
      <c r="M2951" t="b">
        <v>0</v>
      </c>
    </row>
    <row r="2952" spans="1:13" x14ac:dyDescent="0.35">
      <c r="A2952" t="s">
        <v>185</v>
      </c>
      <c r="B2952" t="s">
        <v>277</v>
      </c>
      <c r="C2952">
        <v>2018</v>
      </c>
      <c r="D2952" t="s">
        <v>15</v>
      </c>
      <c r="E2952" t="s">
        <v>23</v>
      </c>
      <c r="F2952" t="s">
        <v>26</v>
      </c>
      <c r="G2952">
        <v>2.5</v>
      </c>
      <c r="H2952" t="s">
        <v>56</v>
      </c>
      <c r="I2952" t="s">
        <v>68</v>
      </c>
      <c r="J2952">
        <v>39000</v>
      </c>
      <c r="K2952" t="s">
        <v>20</v>
      </c>
      <c r="L2952">
        <v>72000</v>
      </c>
      <c r="M2952" t="b">
        <v>0</v>
      </c>
    </row>
    <row r="2953" spans="1:13" x14ac:dyDescent="0.35">
      <c r="A2953" t="s">
        <v>48</v>
      </c>
      <c r="B2953" t="s">
        <v>50</v>
      </c>
      <c r="C2953">
        <v>2017</v>
      </c>
      <c r="D2953" t="s">
        <v>47</v>
      </c>
      <c r="E2953" t="s">
        <v>23</v>
      </c>
      <c r="F2953" t="s">
        <v>17</v>
      </c>
      <c r="G2953">
        <v>2</v>
      </c>
      <c r="H2953" t="s">
        <v>18</v>
      </c>
      <c r="I2953" t="s">
        <v>19</v>
      </c>
      <c r="J2953">
        <v>58000</v>
      </c>
      <c r="K2953" t="s">
        <v>45</v>
      </c>
      <c r="L2953">
        <v>177000</v>
      </c>
      <c r="M2953" t="b">
        <v>0</v>
      </c>
    </row>
    <row r="2954" spans="1:13" x14ac:dyDescent="0.35">
      <c r="A2954" t="s">
        <v>34</v>
      </c>
      <c r="B2954" t="s">
        <v>123</v>
      </c>
      <c r="C2954">
        <v>2009</v>
      </c>
      <c r="D2954" t="s">
        <v>15</v>
      </c>
      <c r="E2954" t="s">
        <v>23</v>
      </c>
      <c r="F2954" t="s">
        <v>30</v>
      </c>
      <c r="G2954">
        <v>2.7</v>
      </c>
      <c r="H2954" t="s">
        <v>18</v>
      </c>
      <c r="I2954" t="s">
        <v>68</v>
      </c>
      <c r="J2954">
        <v>35000</v>
      </c>
      <c r="K2954" t="s">
        <v>59</v>
      </c>
      <c r="L2954">
        <v>0</v>
      </c>
      <c r="M2954" t="b">
        <v>1</v>
      </c>
    </row>
    <row r="2955" spans="1:13" x14ac:dyDescent="0.35">
      <c r="A2955" t="s">
        <v>60</v>
      </c>
      <c r="B2955" t="s">
        <v>90</v>
      </c>
      <c r="C2955">
        <v>2021</v>
      </c>
      <c r="D2955" t="s">
        <v>15</v>
      </c>
      <c r="E2955" t="s">
        <v>196</v>
      </c>
      <c r="F2955" t="s">
        <v>17</v>
      </c>
      <c r="G2955">
        <v>5.7</v>
      </c>
      <c r="H2955" t="s">
        <v>18</v>
      </c>
      <c r="I2955" t="s">
        <v>19</v>
      </c>
      <c r="J2955">
        <v>1700</v>
      </c>
      <c r="K2955" t="s">
        <v>20</v>
      </c>
      <c r="L2955">
        <v>498000</v>
      </c>
      <c r="M2955" t="b">
        <v>0</v>
      </c>
    </row>
    <row r="2956" spans="1:13" x14ac:dyDescent="0.35">
      <c r="A2956" t="s">
        <v>60</v>
      </c>
      <c r="B2956" t="s">
        <v>241</v>
      </c>
      <c r="C2956">
        <v>2020</v>
      </c>
      <c r="D2956" t="s">
        <v>15</v>
      </c>
      <c r="E2956" t="s">
        <v>29</v>
      </c>
      <c r="F2956" t="s">
        <v>26</v>
      </c>
      <c r="G2956">
        <v>3.5</v>
      </c>
      <c r="H2956" t="s">
        <v>18</v>
      </c>
      <c r="I2956" t="s">
        <v>19</v>
      </c>
      <c r="J2956">
        <v>2900</v>
      </c>
      <c r="K2956" t="s">
        <v>20</v>
      </c>
      <c r="L2956">
        <v>325000</v>
      </c>
      <c r="M2956" t="b">
        <v>0</v>
      </c>
    </row>
    <row r="2957" spans="1:13" x14ac:dyDescent="0.35">
      <c r="A2957" t="s">
        <v>34</v>
      </c>
      <c r="B2957" t="s">
        <v>35</v>
      </c>
      <c r="C2957">
        <v>2019</v>
      </c>
      <c r="D2957" t="s">
        <v>15</v>
      </c>
      <c r="E2957" t="s">
        <v>23</v>
      </c>
      <c r="F2957" t="s">
        <v>17</v>
      </c>
      <c r="G2957">
        <v>4.5999999999999996</v>
      </c>
      <c r="H2957" t="s">
        <v>18</v>
      </c>
      <c r="I2957" t="s">
        <v>19</v>
      </c>
      <c r="J2957">
        <v>71000</v>
      </c>
      <c r="K2957" t="s">
        <v>20</v>
      </c>
      <c r="L2957">
        <v>200000</v>
      </c>
      <c r="M2957" t="b">
        <v>0</v>
      </c>
    </row>
    <row r="2958" spans="1:13" x14ac:dyDescent="0.35">
      <c r="A2958" t="s">
        <v>76</v>
      </c>
      <c r="B2958" t="s">
        <v>202</v>
      </c>
      <c r="C2958">
        <v>2021</v>
      </c>
      <c r="D2958" t="s">
        <v>44</v>
      </c>
      <c r="E2958" t="s">
        <v>25</v>
      </c>
      <c r="F2958" t="s">
        <v>30</v>
      </c>
      <c r="G2958">
        <v>1.5</v>
      </c>
      <c r="H2958" t="s">
        <v>18</v>
      </c>
      <c r="I2958" t="s">
        <v>19</v>
      </c>
      <c r="J2958">
        <v>1900</v>
      </c>
      <c r="K2958" t="s">
        <v>20</v>
      </c>
      <c r="L2958">
        <v>55000</v>
      </c>
      <c r="M2958" t="b">
        <v>0</v>
      </c>
    </row>
    <row r="2959" spans="1:13" x14ac:dyDescent="0.35">
      <c r="A2959" t="s">
        <v>76</v>
      </c>
      <c r="B2959" t="s">
        <v>202</v>
      </c>
      <c r="C2959">
        <v>2021</v>
      </c>
      <c r="D2959" t="s">
        <v>15</v>
      </c>
      <c r="E2959" t="s">
        <v>16</v>
      </c>
      <c r="F2959" t="s">
        <v>30</v>
      </c>
      <c r="G2959">
        <v>1.5</v>
      </c>
      <c r="H2959" t="s">
        <v>18</v>
      </c>
      <c r="I2959" t="s">
        <v>19</v>
      </c>
      <c r="J2959">
        <v>4600</v>
      </c>
      <c r="K2959" t="s">
        <v>20</v>
      </c>
      <c r="L2959">
        <v>55000</v>
      </c>
      <c r="M2959" t="b">
        <v>0</v>
      </c>
    </row>
    <row r="2960" spans="1:13" x14ac:dyDescent="0.35">
      <c r="A2960" t="s">
        <v>34</v>
      </c>
      <c r="B2960" t="s">
        <v>35</v>
      </c>
      <c r="C2960">
        <v>2021</v>
      </c>
      <c r="D2960" t="s">
        <v>44</v>
      </c>
      <c r="E2960" t="s">
        <v>23</v>
      </c>
      <c r="F2960" t="s">
        <v>30</v>
      </c>
      <c r="G2960">
        <v>4</v>
      </c>
      <c r="H2960" t="s">
        <v>18</v>
      </c>
      <c r="I2960" t="s">
        <v>19</v>
      </c>
      <c r="J2960">
        <v>4000</v>
      </c>
      <c r="K2960" t="s">
        <v>20</v>
      </c>
      <c r="L2960">
        <v>225000</v>
      </c>
      <c r="M2960" t="b">
        <v>0</v>
      </c>
    </row>
    <row r="2961" spans="1:13" x14ac:dyDescent="0.35">
      <c r="A2961" t="s">
        <v>62</v>
      </c>
      <c r="B2961" t="s">
        <v>63</v>
      </c>
      <c r="C2961">
        <v>2020</v>
      </c>
      <c r="D2961" t="s">
        <v>15</v>
      </c>
      <c r="E2961" t="s">
        <v>16</v>
      </c>
      <c r="F2961" t="s">
        <v>26</v>
      </c>
      <c r="G2961">
        <v>3</v>
      </c>
      <c r="H2961" t="s">
        <v>18</v>
      </c>
      <c r="I2961" t="s">
        <v>19</v>
      </c>
      <c r="J2961">
        <v>17000</v>
      </c>
      <c r="K2961" t="s">
        <v>20</v>
      </c>
      <c r="L2961">
        <v>428000</v>
      </c>
      <c r="M2961" t="b">
        <v>0</v>
      </c>
    </row>
    <row r="2962" spans="1:13" x14ac:dyDescent="0.35">
      <c r="A2962" t="s">
        <v>76</v>
      </c>
      <c r="B2962" t="s">
        <v>202</v>
      </c>
      <c r="C2962">
        <v>2020</v>
      </c>
      <c r="D2962" t="s">
        <v>44</v>
      </c>
      <c r="E2962" t="s">
        <v>16</v>
      </c>
      <c r="F2962" t="s">
        <v>30</v>
      </c>
      <c r="G2962">
        <v>2</v>
      </c>
      <c r="H2962" t="s">
        <v>18</v>
      </c>
      <c r="I2962" t="s">
        <v>19</v>
      </c>
      <c r="J2962">
        <v>2400</v>
      </c>
      <c r="K2962" t="s">
        <v>20</v>
      </c>
      <c r="L2962">
        <v>55000</v>
      </c>
      <c r="M2962" t="b">
        <v>0</v>
      </c>
    </row>
    <row r="2963" spans="1:13" x14ac:dyDescent="0.35">
      <c r="A2963" t="s">
        <v>34</v>
      </c>
      <c r="B2963" t="s">
        <v>35</v>
      </c>
      <c r="C2963">
        <v>2017</v>
      </c>
      <c r="D2963" t="s">
        <v>44</v>
      </c>
      <c r="E2963" t="s">
        <v>23</v>
      </c>
      <c r="F2963" t="s">
        <v>30</v>
      </c>
      <c r="G2963">
        <v>5.7</v>
      </c>
      <c r="H2963" t="s">
        <v>18</v>
      </c>
      <c r="I2963" t="s">
        <v>19</v>
      </c>
      <c r="J2963">
        <v>100000</v>
      </c>
      <c r="K2963" t="s">
        <v>20</v>
      </c>
      <c r="L2963">
        <v>210000</v>
      </c>
      <c r="M2963" t="b">
        <v>0</v>
      </c>
    </row>
    <row r="2964" spans="1:13" x14ac:dyDescent="0.35">
      <c r="A2964" t="s">
        <v>48</v>
      </c>
      <c r="B2964" t="s">
        <v>149</v>
      </c>
      <c r="C2964">
        <v>2017</v>
      </c>
      <c r="D2964" t="s">
        <v>15</v>
      </c>
      <c r="E2964" t="s">
        <v>23</v>
      </c>
      <c r="F2964" t="s">
        <v>30</v>
      </c>
      <c r="G2964">
        <v>2</v>
      </c>
      <c r="H2964" t="s">
        <v>18</v>
      </c>
      <c r="I2964" t="s">
        <v>19</v>
      </c>
      <c r="J2964">
        <v>81597</v>
      </c>
      <c r="K2964" t="s">
        <v>20</v>
      </c>
      <c r="L2964">
        <v>169500</v>
      </c>
      <c r="M2964" t="b">
        <v>0</v>
      </c>
    </row>
    <row r="2965" spans="1:13" x14ac:dyDescent="0.35">
      <c r="A2965" t="s">
        <v>34</v>
      </c>
      <c r="B2965" t="s">
        <v>35</v>
      </c>
      <c r="C2965">
        <v>2017</v>
      </c>
      <c r="D2965" t="s">
        <v>15</v>
      </c>
      <c r="E2965" t="s">
        <v>23</v>
      </c>
      <c r="F2965" t="s">
        <v>30</v>
      </c>
      <c r="G2965">
        <v>4.5999999999999996</v>
      </c>
      <c r="H2965" t="s">
        <v>18</v>
      </c>
      <c r="I2965" t="s">
        <v>19</v>
      </c>
      <c r="J2965">
        <v>125188</v>
      </c>
      <c r="K2965" t="s">
        <v>20</v>
      </c>
      <c r="L2965">
        <v>171500</v>
      </c>
      <c r="M2965" t="b">
        <v>0</v>
      </c>
    </row>
    <row r="2966" spans="1:13" x14ac:dyDescent="0.35">
      <c r="A2966" t="s">
        <v>34</v>
      </c>
      <c r="B2966" t="s">
        <v>35</v>
      </c>
      <c r="C2966">
        <v>2015</v>
      </c>
      <c r="D2966" t="s">
        <v>15</v>
      </c>
      <c r="E2966" t="s">
        <v>23</v>
      </c>
      <c r="F2966" t="s">
        <v>17</v>
      </c>
      <c r="G2966">
        <v>5.7</v>
      </c>
      <c r="H2966" t="s">
        <v>18</v>
      </c>
      <c r="I2966" t="s">
        <v>19</v>
      </c>
      <c r="J2966">
        <v>153281</v>
      </c>
      <c r="K2966" t="s">
        <v>20</v>
      </c>
      <c r="L2966">
        <v>171500</v>
      </c>
      <c r="M2966" t="b">
        <v>0</v>
      </c>
    </row>
    <row r="2967" spans="1:13" x14ac:dyDescent="0.35">
      <c r="A2967" t="s">
        <v>34</v>
      </c>
      <c r="B2967" t="s">
        <v>35</v>
      </c>
      <c r="C2967">
        <v>2020</v>
      </c>
      <c r="D2967" t="s">
        <v>44</v>
      </c>
      <c r="E2967" t="s">
        <v>23</v>
      </c>
      <c r="F2967" t="s">
        <v>17</v>
      </c>
      <c r="G2967">
        <v>5.7</v>
      </c>
      <c r="H2967" t="s">
        <v>18</v>
      </c>
      <c r="I2967" t="s">
        <v>19</v>
      </c>
      <c r="J2967">
        <v>13000</v>
      </c>
      <c r="K2967" t="s">
        <v>20</v>
      </c>
      <c r="L2967">
        <v>0</v>
      </c>
      <c r="M2967" t="b">
        <v>1</v>
      </c>
    </row>
    <row r="2968" spans="1:13" x14ac:dyDescent="0.35">
      <c r="A2968" t="s">
        <v>76</v>
      </c>
      <c r="B2968" t="s">
        <v>202</v>
      </c>
      <c r="C2968">
        <v>2020</v>
      </c>
      <c r="D2968" t="s">
        <v>44</v>
      </c>
      <c r="E2968" t="s">
        <v>25</v>
      </c>
      <c r="F2968" t="s">
        <v>30</v>
      </c>
      <c r="G2968">
        <v>2</v>
      </c>
      <c r="H2968" t="s">
        <v>18</v>
      </c>
      <c r="I2968" t="s">
        <v>19</v>
      </c>
      <c r="J2968">
        <v>3000</v>
      </c>
      <c r="K2968" t="s">
        <v>20</v>
      </c>
      <c r="L2968">
        <v>55000</v>
      </c>
      <c r="M2968" t="b">
        <v>0</v>
      </c>
    </row>
    <row r="2969" spans="1:13" x14ac:dyDescent="0.35">
      <c r="A2969" t="s">
        <v>34</v>
      </c>
      <c r="B2969" t="s">
        <v>123</v>
      </c>
      <c r="C2969">
        <v>2016</v>
      </c>
      <c r="D2969" t="s">
        <v>15</v>
      </c>
      <c r="E2969" t="s">
        <v>23</v>
      </c>
      <c r="F2969" t="s">
        <v>26</v>
      </c>
      <c r="G2969">
        <v>2.7</v>
      </c>
      <c r="H2969" t="s">
        <v>18</v>
      </c>
      <c r="I2969" t="s">
        <v>68</v>
      </c>
      <c r="J2969">
        <v>157000</v>
      </c>
      <c r="K2969" t="s">
        <v>45</v>
      </c>
      <c r="L2969">
        <v>0</v>
      </c>
      <c r="M2969" t="b">
        <v>1</v>
      </c>
    </row>
    <row r="2970" spans="1:13" x14ac:dyDescent="0.35">
      <c r="A2970" t="s">
        <v>76</v>
      </c>
      <c r="B2970" t="s">
        <v>183</v>
      </c>
      <c r="C2970">
        <v>2014</v>
      </c>
      <c r="D2970" t="s">
        <v>44</v>
      </c>
      <c r="E2970" t="s">
        <v>23</v>
      </c>
      <c r="F2970" t="s">
        <v>26</v>
      </c>
      <c r="G2970">
        <v>1.6</v>
      </c>
      <c r="H2970" t="s">
        <v>18</v>
      </c>
      <c r="I2970" t="s">
        <v>19</v>
      </c>
      <c r="J2970">
        <v>107000</v>
      </c>
      <c r="K2970" t="s">
        <v>45</v>
      </c>
      <c r="L2970">
        <v>0</v>
      </c>
      <c r="M2970" t="b">
        <v>1</v>
      </c>
    </row>
    <row r="2971" spans="1:13" x14ac:dyDescent="0.35">
      <c r="A2971" t="s">
        <v>21</v>
      </c>
      <c r="B2971" t="s">
        <v>24</v>
      </c>
      <c r="C2971">
        <v>2018</v>
      </c>
      <c r="D2971" t="s">
        <v>44</v>
      </c>
      <c r="E2971" t="s">
        <v>23</v>
      </c>
      <c r="F2971" t="s">
        <v>26</v>
      </c>
      <c r="G2971">
        <v>1.5</v>
      </c>
      <c r="H2971" t="s">
        <v>18</v>
      </c>
      <c r="I2971" t="s">
        <v>19</v>
      </c>
      <c r="J2971">
        <v>59700</v>
      </c>
      <c r="K2971" t="s">
        <v>45</v>
      </c>
      <c r="L2971">
        <v>0</v>
      </c>
      <c r="M2971" t="b">
        <v>1</v>
      </c>
    </row>
    <row r="2972" spans="1:13" x14ac:dyDescent="0.35">
      <c r="A2972" t="s">
        <v>34</v>
      </c>
      <c r="B2972" t="s">
        <v>161</v>
      </c>
      <c r="C2972">
        <v>2011</v>
      </c>
      <c r="D2972" t="s">
        <v>15</v>
      </c>
      <c r="E2972" t="s">
        <v>25</v>
      </c>
      <c r="F2972" t="s">
        <v>30</v>
      </c>
      <c r="G2972">
        <v>5.7</v>
      </c>
      <c r="H2972" t="s">
        <v>18</v>
      </c>
      <c r="I2972" t="s">
        <v>19</v>
      </c>
      <c r="J2972">
        <v>304000</v>
      </c>
      <c r="K2972" t="s">
        <v>45</v>
      </c>
      <c r="L2972">
        <v>0</v>
      </c>
      <c r="M2972" t="b">
        <v>1</v>
      </c>
    </row>
    <row r="2973" spans="1:13" x14ac:dyDescent="0.35">
      <c r="A2973" t="s">
        <v>73</v>
      </c>
      <c r="B2973">
        <v>3</v>
      </c>
      <c r="C2973">
        <v>2019</v>
      </c>
      <c r="D2973" t="s">
        <v>15</v>
      </c>
      <c r="E2973" t="s">
        <v>33</v>
      </c>
      <c r="F2973" t="s">
        <v>26</v>
      </c>
      <c r="G2973">
        <v>1.6</v>
      </c>
      <c r="H2973" t="s">
        <v>18</v>
      </c>
      <c r="I2973" t="s">
        <v>19</v>
      </c>
      <c r="J2973">
        <v>55800</v>
      </c>
      <c r="K2973" t="s">
        <v>45</v>
      </c>
      <c r="L2973">
        <v>0</v>
      </c>
      <c r="M2973" t="b">
        <v>1</v>
      </c>
    </row>
    <row r="2974" spans="1:13" x14ac:dyDescent="0.35">
      <c r="A2974" t="s">
        <v>34</v>
      </c>
      <c r="B2974" t="s">
        <v>318</v>
      </c>
      <c r="C2974">
        <v>2016</v>
      </c>
      <c r="D2974" t="s">
        <v>44</v>
      </c>
      <c r="E2974" t="s">
        <v>23</v>
      </c>
      <c r="F2974" t="s">
        <v>26</v>
      </c>
      <c r="G2974">
        <v>1.6</v>
      </c>
      <c r="H2974" t="s">
        <v>18</v>
      </c>
      <c r="I2974" t="s">
        <v>19</v>
      </c>
      <c r="J2974">
        <v>168000</v>
      </c>
      <c r="K2974" t="s">
        <v>45</v>
      </c>
      <c r="L2974">
        <v>0</v>
      </c>
      <c r="M2974" t="b">
        <v>1</v>
      </c>
    </row>
    <row r="2975" spans="1:13" x14ac:dyDescent="0.35">
      <c r="A2975" t="s">
        <v>76</v>
      </c>
      <c r="B2975" t="s">
        <v>235</v>
      </c>
      <c r="C2975">
        <v>2014</v>
      </c>
      <c r="D2975" t="s">
        <v>44</v>
      </c>
      <c r="E2975" t="s">
        <v>16</v>
      </c>
      <c r="F2975" t="s">
        <v>26</v>
      </c>
      <c r="G2975">
        <v>2.5</v>
      </c>
      <c r="H2975" t="s">
        <v>18</v>
      </c>
      <c r="I2975" t="s">
        <v>19</v>
      </c>
      <c r="J2975">
        <v>283000</v>
      </c>
      <c r="K2975" t="s">
        <v>45</v>
      </c>
      <c r="L2975">
        <v>0</v>
      </c>
      <c r="M2975" t="b">
        <v>1</v>
      </c>
    </row>
    <row r="2976" spans="1:13" x14ac:dyDescent="0.35">
      <c r="A2976" t="s">
        <v>21</v>
      </c>
      <c r="B2976" t="s">
        <v>162</v>
      </c>
      <c r="C2976">
        <v>2013</v>
      </c>
      <c r="D2976" t="s">
        <v>15</v>
      </c>
      <c r="E2976" t="s">
        <v>38</v>
      </c>
      <c r="F2976" t="s">
        <v>17</v>
      </c>
      <c r="G2976">
        <v>4.8</v>
      </c>
      <c r="H2976" t="s">
        <v>18</v>
      </c>
      <c r="I2976" t="s">
        <v>68</v>
      </c>
      <c r="J2976">
        <v>311000</v>
      </c>
      <c r="K2976" t="s">
        <v>45</v>
      </c>
      <c r="L2976">
        <v>0</v>
      </c>
      <c r="M2976" t="b">
        <v>1</v>
      </c>
    </row>
    <row r="2977" spans="1:13" x14ac:dyDescent="0.35">
      <c r="A2977" t="s">
        <v>76</v>
      </c>
      <c r="B2977" t="s">
        <v>202</v>
      </c>
      <c r="C2977">
        <v>2014</v>
      </c>
      <c r="D2977" t="s">
        <v>15</v>
      </c>
      <c r="E2977" t="s">
        <v>38</v>
      </c>
      <c r="F2977" t="s">
        <v>26</v>
      </c>
      <c r="G2977">
        <v>1.5</v>
      </c>
      <c r="H2977" t="s">
        <v>18</v>
      </c>
      <c r="I2977" t="s">
        <v>19</v>
      </c>
      <c r="J2977">
        <v>107000</v>
      </c>
      <c r="K2977" t="s">
        <v>45</v>
      </c>
      <c r="L2977">
        <v>0</v>
      </c>
      <c r="M2977" t="b">
        <v>1</v>
      </c>
    </row>
    <row r="2978" spans="1:13" x14ac:dyDescent="0.35">
      <c r="A2978" t="s">
        <v>48</v>
      </c>
      <c r="B2978" t="s">
        <v>106</v>
      </c>
      <c r="C2978">
        <v>2006</v>
      </c>
      <c r="D2978" t="s">
        <v>15</v>
      </c>
      <c r="E2978" t="s">
        <v>75</v>
      </c>
      <c r="F2978" t="s">
        <v>17</v>
      </c>
      <c r="G2978">
        <v>6.3</v>
      </c>
      <c r="H2978" t="s">
        <v>18</v>
      </c>
      <c r="I2978" t="s">
        <v>19</v>
      </c>
      <c r="J2978">
        <v>133641</v>
      </c>
      <c r="K2978" t="s">
        <v>45</v>
      </c>
      <c r="L2978">
        <v>0</v>
      </c>
      <c r="M2978" t="b">
        <v>1</v>
      </c>
    </row>
    <row r="2979" spans="1:13" x14ac:dyDescent="0.35">
      <c r="A2979" t="s">
        <v>36</v>
      </c>
      <c r="B2979" t="s">
        <v>37</v>
      </c>
      <c r="C2979">
        <v>2016</v>
      </c>
      <c r="D2979" t="s">
        <v>15</v>
      </c>
      <c r="E2979" t="s">
        <v>16</v>
      </c>
      <c r="F2979" t="s">
        <v>26</v>
      </c>
      <c r="G2979">
        <v>5.3</v>
      </c>
      <c r="H2979" t="s">
        <v>18</v>
      </c>
      <c r="I2979" t="s">
        <v>19</v>
      </c>
      <c r="J2979">
        <v>174000</v>
      </c>
      <c r="K2979" t="s">
        <v>45</v>
      </c>
      <c r="L2979">
        <v>0</v>
      </c>
      <c r="M2979" t="b">
        <v>1</v>
      </c>
    </row>
    <row r="2980" spans="1:13" x14ac:dyDescent="0.35">
      <c r="A2980" t="s">
        <v>34</v>
      </c>
      <c r="B2980" t="s">
        <v>379</v>
      </c>
      <c r="C2980">
        <v>1990</v>
      </c>
      <c r="D2980" t="s">
        <v>15</v>
      </c>
      <c r="E2980" t="s">
        <v>23</v>
      </c>
      <c r="F2980" t="s">
        <v>26</v>
      </c>
      <c r="G2980">
        <v>2.8</v>
      </c>
      <c r="H2980" t="s">
        <v>18</v>
      </c>
      <c r="I2980" t="s">
        <v>68</v>
      </c>
      <c r="J2980">
        <v>187000</v>
      </c>
      <c r="K2980" t="s">
        <v>45</v>
      </c>
      <c r="L2980">
        <v>0</v>
      </c>
      <c r="M2980" t="b">
        <v>1</v>
      </c>
    </row>
    <row r="2981" spans="1:13" x14ac:dyDescent="0.35">
      <c r="A2981" t="s">
        <v>73</v>
      </c>
      <c r="B2981">
        <v>6</v>
      </c>
      <c r="C2981">
        <v>2016</v>
      </c>
      <c r="D2981" t="s">
        <v>44</v>
      </c>
      <c r="E2981" t="s">
        <v>75</v>
      </c>
      <c r="F2981" t="s">
        <v>30</v>
      </c>
      <c r="G2981">
        <v>2.5</v>
      </c>
      <c r="H2981" t="s">
        <v>18</v>
      </c>
      <c r="I2981" t="s">
        <v>19</v>
      </c>
      <c r="J2981">
        <v>134000</v>
      </c>
      <c r="K2981" t="s">
        <v>45</v>
      </c>
      <c r="L2981">
        <v>0</v>
      </c>
      <c r="M2981" t="b">
        <v>1</v>
      </c>
    </row>
    <row r="2982" spans="1:13" x14ac:dyDescent="0.35">
      <c r="A2982" t="s">
        <v>34</v>
      </c>
      <c r="B2982" t="s">
        <v>35</v>
      </c>
      <c r="C2982">
        <v>2013</v>
      </c>
      <c r="D2982" t="s">
        <v>15</v>
      </c>
      <c r="E2982" t="s">
        <v>38</v>
      </c>
      <c r="F2982" t="s">
        <v>26</v>
      </c>
      <c r="G2982">
        <v>4</v>
      </c>
      <c r="H2982" t="s">
        <v>18</v>
      </c>
      <c r="I2982" t="s">
        <v>68</v>
      </c>
      <c r="J2982">
        <v>525000</v>
      </c>
      <c r="K2982" t="s">
        <v>45</v>
      </c>
      <c r="L2982">
        <v>0</v>
      </c>
      <c r="M2982" t="b">
        <v>1</v>
      </c>
    </row>
    <row r="2983" spans="1:13" x14ac:dyDescent="0.35">
      <c r="A2983" t="s">
        <v>181</v>
      </c>
      <c r="B2983" t="s">
        <v>380</v>
      </c>
      <c r="C2983">
        <v>2016</v>
      </c>
      <c r="D2983" t="s">
        <v>44</v>
      </c>
      <c r="E2983" t="s">
        <v>16</v>
      </c>
      <c r="F2983" t="s">
        <v>26</v>
      </c>
      <c r="G2983">
        <v>1.6</v>
      </c>
      <c r="H2983" t="s">
        <v>18</v>
      </c>
      <c r="I2983" t="s">
        <v>19</v>
      </c>
      <c r="J2983">
        <v>80000</v>
      </c>
      <c r="K2983" t="s">
        <v>45</v>
      </c>
      <c r="L2983">
        <v>0</v>
      </c>
      <c r="M2983" t="b">
        <v>1</v>
      </c>
    </row>
    <row r="2984" spans="1:13" x14ac:dyDescent="0.35">
      <c r="A2984" t="s">
        <v>34</v>
      </c>
      <c r="B2984" t="s">
        <v>41</v>
      </c>
      <c r="C2984">
        <v>2015</v>
      </c>
      <c r="D2984" t="s">
        <v>44</v>
      </c>
      <c r="E2984" t="s">
        <v>29</v>
      </c>
      <c r="F2984" t="s">
        <v>26</v>
      </c>
      <c r="G2984">
        <v>1.5</v>
      </c>
      <c r="H2984" t="s">
        <v>18</v>
      </c>
      <c r="I2984" t="s">
        <v>19</v>
      </c>
      <c r="J2984">
        <v>94000</v>
      </c>
      <c r="K2984" t="s">
        <v>45</v>
      </c>
      <c r="L2984">
        <v>0</v>
      </c>
      <c r="M2984" t="b">
        <v>1</v>
      </c>
    </row>
    <row r="2985" spans="1:13" x14ac:dyDescent="0.35">
      <c r="A2985" t="s">
        <v>34</v>
      </c>
      <c r="B2985" t="s">
        <v>43</v>
      </c>
      <c r="C2985">
        <v>2016</v>
      </c>
      <c r="D2985" t="s">
        <v>15</v>
      </c>
      <c r="E2985" t="s">
        <v>78</v>
      </c>
      <c r="F2985" t="s">
        <v>26</v>
      </c>
      <c r="G2985">
        <v>2.5</v>
      </c>
      <c r="H2985" t="s">
        <v>18</v>
      </c>
      <c r="I2985" t="s">
        <v>19</v>
      </c>
      <c r="J2985">
        <v>377000</v>
      </c>
      <c r="K2985" t="s">
        <v>45</v>
      </c>
      <c r="L2985">
        <v>0</v>
      </c>
      <c r="M2985" t="b">
        <v>1</v>
      </c>
    </row>
    <row r="2986" spans="1:13" x14ac:dyDescent="0.35">
      <c r="A2986" t="s">
        <v>60</v>
      </c>
      <c r="B2986" t="s">
        <v>241</v>
      </c>
      <c r="C2986">
        <v>2003</v>
      </c>
      <c r="D2986" t="s">
        <v>15</v>
      </c>
      <c r="E2986" t="s">
        <v>25</v>
      </c>
      <c r="F2986" t="s">
        <v>17</v>
      </c>
      <c r="G2986">
        <v>4.5999999999999996</v>
      </c>
      <c r="H2986" t="s">
        <v>18</v>
      </c>
      <c r="I2986" t="s">
        <v>19</v>
      </c>
      <c r="J2986">
        <v>200000</v>
      </c>
      <c r="K2986" t="s">
        <v>45</v>
      </c>
      <c r="L2986">
        <v>0</v>
      </c>
      <c r="M2986" t="b">
        <v>1</v>
      </c>
    </row>
    <row r="2987" spans="1:13" x14ac:dyDescent="0.35">
      <c r="A2987" t="s">
        <v>27</v>
      </c>
      <c r="B2987" t="s">
        <v>88</v>
      </c>
      <c r="C2987">
        <v>2019</v>
      </c>
      <c r="D2987" t="s">
        <v>15</v>
      </c>
      <c r="E2987" t="s">
        <v>29</v>
      </c>
      <c r="F2987" t="s">
        <v>26</v>
      </c>
      <c r="G2987">
        <v>1.4</v>
      </c>
      <c r="H2987" t="s">
        <v>18</v>
      </c>
      <c r="I2987" t="s">
        <v>19</v>
      </c>
      <c r="J2987">
        <v>78000</v>
      </c>
      <c r="K2987" t="s">
        <v>45</v>
      </c>
      <c r="L2987">
        <v>40000</v>
      </c>
      <c r="M2987" t="b">
        <v>0</v>
      </c>
    </row>
    <row r="2988" spans="1:13" x14ac:dyDescent="0.35">
      <c r="A2988" t="s">
        <v>47</v>
      </c>
      <c r="B2988" t="s">
        <v>47</v>
      </c>
      <c r="C2988">
        <v>2019</v>
      </c>
      <c r="D2988" t="s">
        <v>47</v>
      </c>
      <c r="E2988" t="s">
        <v>23</v>
      </c>
      <c r="F2988" t="s">
        <v>17</v>
      </c>
      <c r="G2988">
        <v>8</v>
      </c>
      <c r="H2988" t="s">
        <v>56</v>
      </c>
      <c r="I2988" t="s">
        <v>68</v>
      </c>
      <c r="J2988">
        <v>24643</v>
      </c>
      <c r="K2988" t="s">
        <v>59</v>
      </c>
      <c r="L2988">
        <v>330000</v>
      </c>
      <c r="M2988" t="b">
        <v>0</v>
      </c>
    </row>
    <row r="2989" spans="1:13" x14ac:dyDescent="0.35">
      <c r="A2989" t="s">
        <v>76</v>
      </c>
      <c r="B2989" t="s">
        <v>256</v>
      </c>
      <c r="C2989">
        <v>2016</v>
      </c>
      <c r="D2989" t="s">
        <v>47</v>
      </c>
      <c r="E2989" t="s">
        <v>65</v>
      </c>
      <c r="F2989" t="s">
        <v>17</v>
      </c>
      <c r="G2989">
        <v>5</v>
      </c>
      <c r="H2989" t="s">
        <v>18</v>
      </c>
      <c r="I2989" t="s">
        <v>19</v>
      </c>
      <c r="J2989">
        <v>92000</v>
      </c>
      <c r="K2989" t="s">
        <v>45</v>
      </c>
      <c r="L2989">
        <v>129000</v>
      </c>
      <c r="M2989" t="b">
        <v>0</v>
      </c>
    </row>
    <row r="2990" spans="1:13" x14ac:dyDescent="0.35">
      <c r="A2990" t="s">
        <v>34</v>
      </c>
      <c r="B2990" t="s">
        <v>287</v>
      </c>
      <c r="C2990">
        <v>2016</v>
      </c>
      <c r="D2990" t="s">
        <v>15</v>
      </c>
      <c r="E2990" t="s">
        <v>23</v>
      </c>
      <c r="F2990" t="s">
        <v>26</v>
      </c>
      <c r="G2990">
        <v>2.7</v>
      </c>
      <c r="H2990" t="s">
        <v>18</v>
      </c>
      <c r="I2990" t="s">
        <v>68</v>
      </c>
      <c r="J2990">
        <v>264000</v>
      </c>
      <c r="K2990" t="s">
        <v>45</v>
      </c>
      <c r="L2990">
        <v>65000</v>
      </c>
      <c r="M2990" t="b">
        <v>0</v>
      </c>
    </row>
    <row r="2991" spans="1:13" x14ac:dyDescent="0.35">
      <c r="A2991" t="s">
        <v>60</v>
      </c>
      <c r="B2991" t="s">
        <v>92</v>
      </c>
      <c r="C2991">
        <v>2018</v>
      </c>
      <c r="D2991" t="s">
        <v>15</v>
      </c>
      <c r="E2991" t="s">
        <v>23</v>
      </c>
      <c r="F2991" t="s">
        <v>17</v>
      </c>
      <c r="G2991">
        <v>4.5999999999999996</v>
      </c>
      <c r="H2991" t="s">
        <v>18</v>
      </c>
      <c r="I2991" t="s">
        <v>19</v>
      </c>
      <c r="J2991">
        <v>53189</v>
      </c>
      <c r="K2991" t="s">
        <v>20</v>
      </c>
      <c r="L2991">
        <v>179000</v>
      </c>
      <c r="M2991" t="b">
        <v>0</v>
      </c>
    </row>
    <row r="2992" spans="1:13" x14ac:dyDescent="0.35">
      <c r="A2992" t="s">
        <v>60</v>
      </c>
      <c r="B2992" t="s">
        <v>61</v>
      </c>
      <c r="C2992">
        <v>2016</v>
      </c>
      <c r="D2992" t="s">
        <v>15</v>
      </c>
      <c r="E2992" t="s">
        <v>29</v>
      </c>
      <c r="F2992" t="s">
        <v>17</v>
      </c>
      <c r="G2992">
        <v>3.5</v>
      </c>
      <c r="H2992" t="s">
        <v>18</v>
      </c>
      <c r="I2992" t="s">
        <v>19</v>
      </c>
      <c r="J2992">
        <v>69070</v>
      </c>
      <c r="K2992" t="s">
        <v>42</v>
      </c>
      <c r="L2992">
        <v>180000</v>
      </c>
      <c r="M2992" t="b">
        <v>0</v>
      </c>
    </row>
    <row r="2993" spans="1:13" x14ac:dyDescent="0.35">
      <c r="A2993" t="s">
        <v>36</v>
      </c>
      <c r="B2993" t="s">
        <v>37</v>
      </c>
      <c r="C2993">
        <v>2020</v>
      </c>
      <c r="D2993" t="s">
        <v>15</v>
      </c>
      <c r="E2993" t="s">
        <v>16</v>
      </c>
      <c r="F2993" t="s">
        <v>26</v>
      </c>
      <c r="G2993">
        <v>5.3</v>
      </c>
      <c r="H2993" t="s">
        <v>18</v>
      </c>
      <c r="I2993" t="s">
        <v>19</v>
      </c>
      <c r="J2993">
        <v>19348</v>
      </c>
      <c r="K2993" t="s">
        <v>20</v>
      </c>
      <c r="L2993">
        <v>186500</v>
      </c>
      <c r="M2993" t="b">
        <v>0</v>
      </c>
    </row>
    <row r="2994" spans="1:13" x14ac:dyDescent="0.35">
      <c r="A2994" t="s">
        <v>60</v>
      </c>
      <c r="B2994" t="s">
        <v>61</v>
      </c>
      <c r="C2994">
        <v>2017</v>
      </c>
      <c r="D2994" t="s">
        <v>44</v>
      </c>
      <c r="E2994" t="s">
        <v>16</v>
      </c>
      <c r="F2994" t="s">
        <v>17</v>
      </c>
      <c r="G2994">
        <v>3.5</v>
      </c>
      <c r="H2994" t="s">
        <v>18</v>
      </c>
      <c r="I2994" t="s">
        <v>19</v>
      </c>
      <c r="J2994">
        <v>59073</v>
      </c>
      <c r="K2994" t="s">
        <v>20</v>
      </c>
      <c r="L2994">
        <v>186500</v>
      </c>
      <c r="M2994" t="b">
        <v>0</v>
      </c>
    </row>
    <row r="2995" spans="1:13" x14ac:dyDescent="0.35">
      <c r="A2995" t="s">
        <v>60</v>
      </c>
      <c r="B2995" t="s">
        <v>80</v>
      </c>
      <c r="C2995">
        <v>2014</v>
      </c>
      <c r="D2995" t="s">
        <v>15</v>
      </c>
      <c r="E2995" t="s">
        <v>75</v>
      </c>
      <c r="F2995" t="s">
        <v>30</v>
      </c>
      <c r="G2995">
        <v>3.5</v>
      </c>
      <c r="H2995" t="s">
        <v>18</v>
      </c>
      <c r="I2995" t="s">
        <v>19</v>
      </c>
      <c r="J2995">
        <v>121000</v>
      </c>
      <c r="K2995" t="s">
        <v>45</v>
      </c>
      <c r="L2995">
        <v>90000</v>
      </c>
      <c r="M2995" t="b">
        <v>0</v>
      </c>
    </row>
    <row r="2996" spans="1:13" x14ac:dyDescent="0.35">
      <c r="A2996" t="s">
        <v>99</v>
      </c>
      <c r="B2996">
        <v>360</v>
      </c>
      <c r="C2996">
        <v>2018</v>
      </c>
      <c r="D2996" t="s">
        <v>15</v>
      </c>
      <c r="E2996" t="s">
        <v>78</v>
      </c>
      <c r="F2996" t="s">
        <v>26</v>
      </c>
      <c r="G2996">
        <v>1.5</v>
      </c>
      <c r="H2996" t="s">
        <v>18</v>
      </c>
      <c r="I2996" t="s">
        <v>19</v>
      </c>
      <c r="J2996">
        <v>50000</v>
      </c>
      <c r="K2996" t="s">
        <v>20</v>
      </c>
      <c r="L2996">
        <v>26500</v>
      </c>
      <c r="M2996" t="b">
        <v>0</v>
      </c>
    </row>
    <row r="2997" spans="1:13" x14ac:dyDescent="0.35">
      <c r="A2997" t="s">
        <v>39</v>
      </c>
      <c r="B2997" t="s">
        <v>286</v>
      </c>
      <c r="C2997">
        <v>2017</v>
      </c>
      <c r="D2997" t="s">
        <v>44</v>
      </c>
      <c r="E2997" t="s">
        <v>23</v>
      </c>
      <c r="F2997" t="s">
        <v>30</v>
      </c>
      <c r="G2997">
        <v>3.6</v>
      </c>
      <c r="H2997" t="s">
        <v>18</v>
      </c>
      <c r="I2997" t="s">
        <v>19</v>
      </c>
      <c r="J2997">
        <v>115000</v>
      </c>
      <c r="K2997" t="s">
        <v>211</v>
      </c>
      <c r="L2997">
        <v>63000</v>
      </c>
      <c r="M2997" t="b">
        <v>0</v>
      </c>
    </row>
    <row r="2998" spans="1:13" x14ac:dyDescent="0.35">
      <c r="A2998" t="s">
        <v>34</v>
      </c>
      <c r="B2998" t="s">
        <v>287</v>
      </c>
      <c r="C2998">
        <v>2016</v>
      </c>
      <c r="D2998" t="s">
        <v>44</v>
      </c>
      <c r="E2998" t="s">
        <v>23</v>
      </c>
      <c r="F2998" t="s">
        <v>26</v>
      </c>
      <c r="G2998">
        <v>2.7</v>
      </c>
      <c r="H2998" t="s">
        <v>18</v>
      </c>
      <c r="I2998" t="s">
        <v>68</v>
      </c>
      <c r="J2998">
        <v>146000</v>
      </c>
      <c r="K2998" t="s">
        <v>59</v>
      </c>
      <c r="L2998">
        <v>55000</v>
      </c>
      <c r="M2998" t="b">
        <v>0</v>
      </c>
    </row>
    <row r="2999" spans="1:13" x14ac:dyDescent="0.35">
      <c r="A2999" t="s">
        <v>36</v>
      </c>
      <c r="B2999" t="s">
        <v>146</v>
      </c>
      <c r="C2999">
        <v>2020</v>
      </c>
      <c r="D2999" t="s">
        <v>15</v>
      </c>
      <c r="E2999" t="s">
        <v>65</v>
      </c>
      <c r="F2999" t="s">
        <v>26</v>
      </c>
      <c r="G2999">
        <v>3</v>
      </c>
      <c r="H2999" t="s">
        <v>18</v>
      </c>
      <c r="I2999" t="s">
        <v>19</v>
      </c>
      <c r="J2999">
        <v>24000</v>
      </c>
      <c r="K2999" t="s">
        <v>42</v>
      </c>
      <c r="L2999">
        <v>135000</v>
      </c>
      <c r="M2999" t="b">
        <v>0</v>
      </c>
    </row>
    <row r="3000" spans="1:13" x14ac:dyDescent="0.35">
      <c r="A3000" t="s">
        <v>34</v>
      </c>
      <c r="B3000" t="s">
        <v>123</v>
      </c>
      <c r="C3000">
        <v>2017</v>
      </c>
      <c r="D3000" t="s">
        <v>15</v>
      </c>
      <c r="E3000" t="s">
        <v>23</v>
      </c>
      <c r="F3000" t="s">
        <v>26</v>
      </c>
      <c r="G3000">
        <v>2.7</v>
      </c>
      <c r="H3000" t="s">
        <v>18</v>
      </c>
      <c r="I3000" t="s">
        <v>68</v>
      </c>
      <c r="J3000">
        <v>73000</v>
      </c>
      <c r="K3000" t="s">
        <v>45</v>
      </c>
      <c r="L3000">
        <v>72000</v>
      </c>
      <c r="M3000" t="b">
        <v>0</v>
      </c>
    </row>
    <row r="3001" spans="1:13" x14ac:dyDescent="0.35">
      <c r="A3001" t="s">
        <v>166</v>
      </c>
      <c r="B3001" t="s">
        <v>167</v>
      </c>
      <c r="C3001">
        <v>2020</v>
      </c>
      <c r="D3001" t="s">
        <v>15</v>
      </c>
      <c r="E3001" t="s">
        <v>25</v>
      </c>
      <c r="F3001" t="s">
        <v>26</v>
      </c>
      <c r="G3001">
        <v>1.5</v>
      </c>
      <c r="H3001" t="s">
        <v>18</v>
      </c>
      <c r="I3001" t="s">
        <v>19</v>
      </c>
      <c r="J3001">
        <v>37000</v>
      </c>
      <c r="K3001" t="s">
        <v>20</v>
      </c>
      <c r="L3001">
        <v>28000</v>
      </c>
      <c r="M3001" t="b">
        <v>0</v>
      </c>
    </row>
    <row r="3002" spans="1:13" x14ac:dyDescent="0.35">
      <c r="A3002" t="s">
        <v>76</v>
      </c>
      <c r="B3002" t="s">
        <v>112</v>
      </c>
      <c r="C3002">
        <v>2012</v>
      </c>
      <c r="D3002" t="s">
        <v>15</v>
      </c>
      <c r="E3002" t="s">
        <v>23</v>
      </c>
      <c r="F3002" t="s">
        <v>30</v>
      </c>
      <c r="G3002">
        <v>3.5</v>
      </c>
      <c r="H3002" t="s">
        <v>18</v>
      </c>
      <c r="I3002" t="s">
        <v>19</v>
      </c>
      <c r="J3002">
        <v>327000</v>
      </c>
      <c r="K3002" t="s">
        <v>45</v>
      </c>
      <c r="L3002">
        <v>35000</v>
      </c>
      <c r="M3002" t="b">
        <v>0</v>
      </c>
    </row>
    <row r="3003" spans="1:13" x14ac:dyDescent="0.35">
      <c r="A3003" t="s">
        <v>76</v>
      </c>
      <c r="B3003" t="s">
        <v>151</v>
      </c>
      <c r="C3003">
        <v>2016</v>
      </c>
      <c r="D3003" t="s">
        <v>47</v>
      </c>
      <c r="E3003" t="s">
        <v>25</v>
      </c>
      <c r="F3003" t="s">
        <v>26</v>
      </c>
      <c r="G3003">
        <v>3.5</v>
      </c>
      <c r="H3003" t="s">
        <v>18</v>
      </c>
      <c r="I3003" t="s">
        <v>19</v>
      </c>
      <c r="J3003">
        <v>183000</v>
      </c>
      <c r="K3003" t="s">
        <v>155</v>
      </c>
      <c r="L3003">
        <v>60000</v>
      </c>
      <c r="M3003" t="b">
        <v>0</v>
      </c>
    </row>
    <row r="3004" spans="1:13" x14ac:dyDescent="0.35">
      <c r="A3004" t="s">
        <v>139</v>
      </c>
      <c r="B3004" t="s">
        <v>381</v>
      </c>
      <c r="C3004">
        <v>2010</v>
      </c>
      <c r="D3004" t="s">
        <v>15</v>
      </c>
      <c r="E3004" t="s">
        <v>23</v>
      </c>
      <c r="F3004" t="s">
        <v>26</v>
      </c>
      <c r="G3004">
        <v>1.3</v>
      </c>
      <c r="H3004" t="s">
        <v>18</v>
      </c>
      <c r="I3004" t="s">
        <v>68</v>
      </c>
      <c r="J3004">
        <v>93000</v>
      </c>
      <c r="K3004" t="s">
        <v>20</v>
      </c>
      <c r="L3004">
        <v>14000</v>
      </c>
      <c r="M3004" t="b">
        <v>0</v>
      </c>
    </row>
    <row r="3005" spans="1:13" x14ac:dyDescent="0.35">
      <c r="A3005" t="s">
        <v>174</v>
      </c>
      <c r="B3005" t="s">
        <v>175</v>
      </c>
      <c r="C3005">
        <v>2010</v>
      </c>
      <c r="D3005" t="s">
        <v>15</v>
      </c>
      <c r="E3005" t="s">
        <v>29</v>
      </c>
      <c r="F3005" t="s">
        <v>26</v>
      </c>
      <c r="G3005">
        <v>2</v>
      </c>
      <c r="H3005" t="s">
        <v>18</v>
      </c>
      <c r="I3005" t="s">
        <v>19</v>
      </c>
      <c r="J3005">
        <v>290</v>
      </c>
      <c r="K3005" t="s">
        <v>59</v>
      </c>
      <c r="L3005">
        <v>0</v>
      </c>
      <c r="M3005" t="b">
        <v>1</v>
      </c>
    </row>
    <row r="3006" spans="1:13" x14ac:dyDescent="0.35">
      <c r="A3006" t="s">
        <v>139</v>
      </c>
      <c r="B3006" t="s">
        <v>381</v>
      </c>
      <c r="C3006">
        <v>2013</v>
      </c>
      <c r="D3006" t="s">
        <v>15</v>
      </c>
      <c r="E3006" t="s">
        <v>23</v>
      </c>
      <c r="F3006" t="s">
        <v>26</v>
      </c>
      <c r="G3006">
        <v>1.3</v>
      </c>
      <c r="H3006" t="s">
        <v>18</v>
      </c>
      <c r="I3006" t="s">
        <v>68</v>
      </c>
      <c r="J3006">
        <v>35700</v>
      </c>
      <c r="K3006" t="s">
        <v>20</v>
      </c>
      <c r="L3006">
        <v>16000</v>
      </c>
      <c r="M3006" t="b">
        <v>0</v>
      </c>
    </row>
    <row r="3007" spans="1:13" x14ac:dyDescent="0.35">
      <c r="A3007" t="s">
        <v>76</v>
      </c>
      <c r="B3007" t="s">
        <v>144</v>
      </c>
      <c r="C3007">
        <v>2001</v>
      </c>
      <c r="D3007" t="s">
        <v>47</v>
      </c>
      <c r="E3007" t="s">
        <v>25</v>
      </c>
      <c r="F3007" t="s">
        <v>17</v>
      </c>
      <c r="G3007">
        <v>4.5999999999999996</v>
      </c>
      <c r="H3007" t="s">
        <v>18</v>
      </c>
      <c r="I3007" t="s">
        <v>19</v>
      </c>
      <c r="J3007">
        <v>200000</v>
      </c>
      <c r="K3007" t="s">
        <v>254</v>
      </c>
      <c r="L3007">
        <v>0</v>
      </c>
      <c r="M3007" t="b">
        <v>1</v>
      </c>
    </row>
    <row r="3008" spans="1:13" x14ac:dyDescent="0.35">
      <c r="A3008" t="s">
        <v>76</v>
      </c>
      <c r="B3008" t="s">
        <v>112</v>
      </c>
      <c r="C3008">
        <v>2015</v>
      </c>
      <c r="D3008" t="s">
        <v>303</v>
      </c>
      <c r="E3008" t="s">
        <v>65</v>
      </c>
      <c r="F3008" t="s">
        <v>26</v>
      </c>
      <c r="G3008">
        <v>3.5</v>
      </c>
      <c r="H3008" t="s">
        <v>18</v>
      </c>
      <c r="I3008" t="s">
        <v>19</v>
      </c>
      <c r="J3008">
        <v>175000</v>
      </c>
      <c r="K3008" t="s">
        <v>20</v>
      </c>
      <c r="L3008">
        <v>0</v>
      </c>
      <c r="M3008" t="b">
        <v>1</v>
      </c>
    </row>
    <row r="3009" spans="1:13" x14ac:dyDescent="0.35">
      <c r="A3009" t="s">
        <v>60</v>
      </c>
      <c r="B3009" t="s">
        <v>80</v>
      </c>
      <c r="C3009">
        <v>2013</v>
      </c>
      <c r="D3009" t="s">
        <v>15</v>
      </c>
      <c r="E3009" t="s">
        <v>23</v>
      </c>
      <c r="F3009" t="s">
        <v>30</v>
      </c>
      <c r="G3009">
        <v>2.5</v>
      </c>
      <c r="H3009" t="s">
        <v>18</v>
      </c>
      <c r="I3009" t="s">
        <v>19</v>
      </c>
      <c r="J3009">
        <v>239</v>
      </c>
      <c r="K3009" t="s">
        <v>64</v>
      </c>
      <c r="L3009">
        <v>65000</v>
      </c>
      <c r="M3009" t="b">
        <v>0</v>
      </c>
    </row>
    <row r="3010" spans="1:13" x14ac:dyDescent="0.35">
      <c r="A3010" t="s">
        <v>39</v>
      </c>
      <c r="B3010" t="s">
        <v>205</v>
      </c>
      <c r="C3010">
        <v>2012</v>
      </c>
      <c r="D3010" t="s">
        <v>303</v>
      </c>
      <c r="E3010" t="s">
        <v>29</v>
      </c>
      <c r="F3010" t="s">
        <v>30</v>
      </c>
      <c r="G3010">
        <v>5.3</v>
      </c>
      <c r="H3010" t="s">
        <v>18</v>
      </c>
      <c r="I3010" t="s">
        <v>19</v>
      </c>
      <c r="J3010">
        <v>300000</v>
      </c>
      <c r="K3010" t="s">
        <v>45</v>
      </c>
      <c r="L3010">
        <v>0</v>
      </c>
      <c r="M3010" t="b">
        <v>1</v>
      </c>
    </row>
    <row r="3011" spans="1:13" x14ac:dyDescent="0.35">
      <c r="A3011" t="s">
        <v>36</v>
      </c>
      <c r="B3011" t="s">
        <v>37</v>
      </c>
      <c r="C3011">
        <v>2021</v>
      </c>
      <c r="D3011" t="s">
        <v>15</v>
      </c>
      <c r="E3011" t="s">
        <v>75</v>
      </c>
      <c r="F3011" t="s">
        <v>26</v>
      </c>
      <c r="G3011">
        <v>5.3</v>
      </c>
      <c r="H3011" t="s">
        <v>18</v>
      </c>
      <c r="I3011" t="s">
        <v>19</v>
      </c>
      <c r="J3011">
        <v>4000</v>
      </c>
      <c r="K3011" t="s">
        <v>42</v>
      </c>
      <c r="L3011">
        <v>1000</v>
      </c>
      <c r="M3011" t="b">
        <v>0</v>
      </c>
    </row>
    <row r="3012" spans="1:13" x14ac:dyDescent="0.35">
      <c r="A3012" t="s">
        <v>76</v>
      </c>
      <c r="B3012" t="s">
        <v>112</v>
      </c>
      <c r="C3012">
        <v>2015</v>
      </c>
      <c r="D3012" t="s">
        <v>47</v>
      </c>
      <c r="E3012" t="s">
        <v>29</v>
      </c>
      <c r="F3012" t="s">
        <v>17</v>
      </c>
      <c r="G3012">
        <v>3.5</v>
      </c>
      <c r="H3012" t="s">
        <v>18</v>
      </c>
      <c r="I3012" t="s">
        <v>19</v>
      </c>
      <c r="J3012">
        <v>100000</v>
      </c>
      <c r="K3012" t="s">
        <v>45</v>
      </c>
      <c r="L3012">
        <v>79000</v>
      </c>
      <c r="M3012" t="b">
        <v>0</v>
      </c>
    </row>
    <row r="3013" spans="1:13" x14ac:dyDescent="0.35">
      <c r="A3013" t="s">
        <v>48</v>
      </c>
      <c r="B3013" t="s">
        <v>149</v>
      </c>
      <c r="C3013">
        <v>2016</v>
      </c>
      <c r="D3013" t="s">
        <v>47</v>
      </c>
      <c r="E3013" t="s">
        <v>23</v>
      </c>
      <c r="F3013" t="s">
        <v>17</v>
      </c>
      <c r="G3013">
        <v>2</v>
      </c>
      <c r="H3013" t="s">
        <v>18</v>
      </c>
      <c r="I3013" t="s">
        <v>19</v>
      </c>
      <c r="J3013">
        <v>84000</v>
      </c>
      <c r="K3013" t="s">
        <v>45</v>
      </c>
      <c r="L3013">
        <v>129000</v>
      </c>
      <c r="M3013" t="b">
        <v>0</v>
      </c>
    </row>
    <row r="3014" spans="1:13" x14ac:dyDescent="0.35">
      <c r="A3014" t="s">
        <v>76</v>
      </c>
      <c r="B3014" t="s">
        <v>112</v>
      </c>
      <c r="C3014">
        <v>2015</v>
      </c>
      <c r="D3014" t="s">
        <v>47</v>
      </c>
      <c r="E3014" t="s">
        <v>29</v>
      </c>
      <c r="F3014" t="s">
        <v>17</v>
      </c>
      <c r="G3014">
        <v>3.5</v>
      </c>
      <c r="H3014" t="s">
        <v>18</v>
      </c>
      <c r="I3014" t="s">
        <v>19</v>
      </c>
      <c r="J3014">
        <v>112000</v>
      </c>
      <c r="K3014" t="s">
        <v>45</v>
      </c>
      <c r="L3014">
        <v>81000</v>
      </c>
      <c r="M3014" t="b">
        <v>0</v>
      </c>
    </row>
    <row r="3015" spans="1:13" x14ac:dyDescent="0.35">
      <c r="A3015" t="s">
        <v>76</v>
      </c>
      <c r="B3015" t="s">
        <v>256</v>
      </c>
      <c r="C3015">
        <v>2016</v>
      </c>
      <c r="D3015" t="s">
        <v>15</v>
      </c>
      <c r="E3015" t="s">
        <v>25</v>
      </c>
      <c r="F3015" t="s">
        <v>26</v>
      </c>
      <c r="G3015">
        <v>5</v>
      </c>
      <c r="H3015" t="s">
        <v>18</v>
      </c>
      <c r="I3015" t="s">
        <v>19</v>
      </c>
      <c r="J3015">
        <v>184000</v>
      </c>
      <c r="K3015" t="s">
        <v>253</v>
      </c>
      <c r="L3015">
        <v>3049</v>
      </c>
      <c r="M3015" t="b">
        <v>0</v>
      </c>
    </row>
    <row r="3016" spans="1:13" x14ac:dyDescent="0.35">
      <c r="A3016" t="s">
        <v>39</v>
      </c>
      <c r="B3016" t="s">
        <v>46</v>
      </c>
      <c r="C3016">
        <v>2016</v>
      </c>
      <c r="D3016" t="s">
        <v>15</v>
      </c>
      <c r="E3016" t="s">
        <v>78</v>
      </c>
      <c r="F3016" t="s">
        <v>26</v>
      </c>
      <c r="G3016">
        <v>5.3</v>
      </c>
      <c r="H3016" t="s">
        <v>18</v>
      </c>
      <c r="I3016" t="s">
        <v>19</v>
      </c>
      <c r="J3016">
        <v>196000</v>
      </c>
      <c r="K3016" t="s">
        <v>42</v>
      </c>
      <c r="L3016">
        <v>0</v>
      </c>
      <c r="M3016" t="b">
        <v>1</v>
      </c>
    </row>
    <row r="3017" spans="1:13" x14ac:dyDescent="0.35">
      <c r="A3017" t="s">
        <v>34</v>
      </c>
      <c r="B3017" t="s">
        <v>35</v>
      </c>
      <c r="C3017">
        <v>2021</v>
      </c>
      <c r="D3017" t="s">
        <v>44</v>
      </c>
      <c r="E3017" t="s">
        <v>23</v>
      </c>
      <c r="F3017" t="s">
        <v>17</v>
      </c>
      <c r="G3017">
        <v>4.5999999999999996</v>
      </c>
      <c r="H3017" t="s">
        <v>18</v>
      </c>
      <c r="I3017" t="s">
        <v>19</v>
      </c>
      <c r="J3017">
        <v>25000</v>
      </c>
      <c r="K3017" t="s">
        <v>255</v>
      </c>
      <c r="L3017">
        <v>0</v>
      </c>
      <c r="M3017" t="b">
        <v>1</v>
      </c>
    </row>
    <row r="3018" spans="1:13" x14ac:dyDescent="0.35">
      <c r="A3018" t="s">
        <v>109</v>
      </c>
      <c r="B3018" t="s">
        <v>110</v>
      </c>
      <c r="C3018">
        <v>2020</v>
      </c>
      <c r="D3018" t="s">
        <v>303</v>
      </c>
      <c r="E3018" t="s">
        <v>29</v>
      </c>
      <c r="F3018" t="s">
        <v>17</v>
      </c>
      <c r="G3018">
        <v>3.6</v>
      </c>
      <c r="H3018" t="s">
        <v>18</v>
      </c>
      <c r="I3018" t="s">
        <v>19</v>
      </c>
      <c r="J3018">
        <v>9120</v>
      </c>
      <c r="K3018" t="s">
        <v>20</v>
      </c>
      <c r="L3018">
        <v>115000</v>
      </c>
      <c r="M3018" t="b">
        <v>0</v>
      </c>
    </row>
    <row r="3019" spans="1:13" x14ac:dyDescent="0.35">
      <c r="A3019" t="s">
        <v>34</v>
      </c>
      <c r="B3019" t="s">
        <v>35</v>
      </c>
      <c r="C3019">
        <v>2020</v>
      </c>
      <c r="D3019" t="s">
        <v>15</v>
      </c>
      <c r="E3019" t="s">
        <v>23</v>
      </c>
      <c r="F3019" t="s">
        <v>26</v>
      </c>
      <c r="G3019">
        <v>4</v>
      </c>
      <c r="H3019" t="s">
        <v>18</v>
      </c>
      <c r="I3019" t="s">
        <v>19</v>
      </c>
      <c r="J3019">
        <v>560</v>
      </c>
      <c r="K3019" t="s">
        <v>20</v>
      </c>
      <c r="L3019">
        <v>191500</v>
      </c>
      <c r="M3019" t="b">
        <v>0</v>
      </c>
    </row>
    <row r="3020" spans="1:13" x14ac:dyDescent="0.35">
      <c r="A3020" t="s">
        <v>174</v>
      </c>
      <c r="B3020" t="s">
        <v>175</v>
      </c>
      <c r="C3020">
        <v>2019</v>
      </c>
      <c r="D3020" t="s">
        <v>15</v>
      </c>
      <c r="E3020" t="s">
        <v>23</v>
      </c>
      <c r="F3020" t="s">
        <v>30</v>
      </c>
      <c r="G3020">
        <v>2</v>
      </c>
      <c r="H3020" t="s">
        <v>18</v>
      </c>
      <c r="I3020" t="s">
        <v>19</v>
      </c>
      <c r="J3020">
        <v>49000</v>
      </c>
      <c r="K3020" t="s">
        <v>42</v>
      </c>
      <c r="L3020">
        <v>194000</v>
      </c>
      <c r="M3020" t="b">
        <v>0</v>
      </c>
    </row>
    <row r="3021" spans="1:13" x14ac:dyDescent="0.35">
      <c r="A3021" t="s">
        <v>62</v>
      </c>
      <c r="B3021" t="s">
        <v>63</v>
      </c>
      <c r="C3021">
        <v>2015</v>
      </c>
      <c r="D3021" t="s">
        <v>15</v>
      </c>
      <c r="E3021" t="s">
        <v>23</v>
      </c>
      <c r="F3021" t="s">
        <v>26</v>
      </c>
      <c r="G3021">
        <v>2</v>
      </c>
      <c r="H3021" t="s">
        <v>18</v>
      </c>
      <c r="I3021" t="s">
        <v>19</v>
      </c>
      <c r="J3021">
        <v>94000</v>
      </c>
      <c r="K3021" t="s">
        <v>45</v>
      </c>
      <c r="L3021">
        <v>96000</v>
      </c>
      <c r="M3021" t="b">
        <v>0</v>
      </c>
    </row>
    <row r="3022" spans="1:13" x14ac:dyDescent="0.35">
      <c r="A3022" t="s">
        <v>34</v>
      </c>
      <c r="B3022" t="s">
        <v>43</v>
      </c>
      <c r="C3022">
        <v>2010</v>
      </c>
      <c r="D3022" t="s">
        <v>303</v>
      </c>
      <c r="E3022" t="s">
        <v>23</v>
      </c>
      <c r="F3022" t="s">
        <v>26</v>
      </c>
      <c r="G3022">
        <v>2.5</v>
      </c>
      <c r="H3022" t="s">
        <v>18</v>
      </c>
      <c r="I3022" t="s">
        <v>19</v>
      </c>
      <c r="J3022">
        <v>142333</v>
      </c>
      <c r="K3022" t="s">
        <v>42</v>
      </c>
      <c r="L3022">
        <v>0</v>
      </c>
      <c r="M3022" t="b">
        <v>1</v>
      </c>
    </row>
    <row r="3023" spans="1:13" x14ac:dyDescent="0.35">
      <c r="A3023" t="s">
        <v>109</v>
      </c>
      <c r="B3023" t="s">
        <v>227</v>
      </c>
      <c r="C3023">
        <v>2007</v>
      </c>
      <c r="D3023" t="s">
        <v>15</v>
      </c>
      <c r="E3023" t="s">
        <v>65</v>
      </c>
      <c r="F3023" t="s">
        <v>17</v>
      </c>
      <c r="G3023">
        <v>5.7</v>
      </c>
      <c r="H3023" t="s">
        <v>18</v>
      </c>
      <c r="I3023" t="s">
        <v>19</v>
      </c>
      <c r="J3023">
        <v>300060</v>
      </c>
      <c r="K3023" t="s">
        <v>20</v>
      </c>
      <c r="L3023">
        <v>0</v>
      </c>
      <c r="M3023" t="b">
        <v>1</v>
      </c>
    </row>
    <row r="3024" spans="1:13" x14ac:dyDescent="0.35">
      <c r="A3024" t="s">
        <v>174</v>
      </c>
      <c r="B3024" t="s">
        <v>175</v>
      </c>
      <c r="C3024">
        <v>1989</v>
      </c>
      <c r="D3024" t="s">
        <v>47</v>
      </c>
      <c r="E3024" t="s">
        <v>33</v>
      </c>
      <c r="F3024" t="s">
        <v>17</v>
      </c>
      <c r="G3024">
        <v>5</v>
      </c>
      <c r="H3024" t="s">
        <v>18</v>
      </c>
      <c r="I3024" t="s">
        <v>19</v>
      </c>
      <c r="J3024">
        <v>67000</v>
      </c>
      <c r="K3024" t="s">
        <v>45</v>
      </c>
      <c r="L3024">
        <v>48000</v>
      </c>
      <c r="M3024" t="b">
        <v>0</v>
      </c>
    </row>
    <row r="3025" spans="1:13" x14ac:dyDescent="0.35">
      <c r="A3025" t="s">
        <v>174</v>
      </c>
      <c r="B3025" t="s">
        <v>175</v>
      </c>
      <c r="C3025">
        <v>1989</v>
      </c>
      <c r="D3025" t="s">
        <v>47</v>
      </c>
      <c r="E3025" t="s">
        <v>25</v>
      </c>
      <c r="F3025" t="s">
        <v>17</v>
      </c>
      <c r="G3025">
        <v>5</v>
      </c>
      <c r="H3025" t="s">
        <v>18</v>
      </c>
      <c r="I3025" t="s">
        <v>19</v>
      </c>
      <c r="J3025">
        <v>176000</v>
      </c>
      <c r="K3025" t="s">
        <v>45</v>
      </c>
      <c r="L3025">
        <v>33000</v>
      </c>
      <c r="M3025" t="b">
        <v>0</v>
      </c>
    </row>
    <row r="3026" spans="1:13" x14ac:dyDescent="0.35">
      <c r="A3026" t="s">
        <v>34</v>
      </c>
      <c r="B3026" t="s">
        <v>51</v>
      </c>
      <c r="C3026">
        <v>2010</v>
      </c>
      <c r="D3026" t="s">
        <v>15</v>
      </c>
      <c r="E3026" t="s">
        <v>23</v>
      </c>
      <c r="F3026" t="s">
        <v>30</v>
      </c>
      <c r="G3026">
        <v>1.6</v>
      </c>
      <c r="H3026" t="s">
        <v>18</v>
      </c>
      <c r="I3026" t="s">
        <v>68</v>
      </c>
      <c r="J3026">
        <v>606645</v>
      </c>
      <c r="K3026" t="s">
        <v>20</v>
      </c>
      <c r="L3026">
        <v>0</v>
      </c>
      <c r="M3026" t="b">
        <v>1</v>
      </c>
    </row>
    <row r="3027" spans="1:13" x14ac:dyDescent="0.35">
      <c r="A3027" t="s">
        <v>221</v>
      </c>
      <c r="B3027" t="s">
        <v>308</v>
      </c>
      <c r="C3027">
        <v>2012</v>
      </c>
      <c r="D3027" t="s">
        <v>303</v>
      </c>
      <c r="E3027" t="s">
        <v>23</v>
      </c>
      <c r="F3027" t="s">
        <v>26</v>
      </c>
      <c r="G3027">
        <v>3.7</v>
      </c>
      <c r="H3027" t="s">
        <v>18</v>
      </c>
      <c r="I3027" t="s">
        <v>68</v>
      </c>
      <c r="J3027">
        <v>370000</v>
      </c>
      <c r="K3027" t="s">
        <v>64</v>
      </c>
      <c r="L3027">
        <v>0</v>
      </c>
      <c r="M3027" t="b">
        <v>1</v>
      </c>
    </row>
    <row r="3028" spans="1:13" x14ac:dyDescent="0.35">
      <c r="A3028" t="s">
        <v>27</v>
      </c>
      <c r="B3028" t="s">
        <v>89</v>
      </c>
      <c r="C3028">
        <v>2016</v>
      </c>
      <c r="D3028" t="s">
        <v>303</v>
      </c>
      <c r="E3028" t="s">
        <v>75</v>
      </c>
      <c r="F3028" t="s">
        <v>30</v>
      </c>
      <c r="G3028">
        <v>2.4</v>
      </c>
      <c r="H3028" t="s">
        <v>18</v>
      </c>
      <c r="I3028" t="s">
        <v>19</v>
      </c>
      <c r="J3028">
        <v>258000</v>
      </c>
      <c r="K3028" t="s">
        <v>155</v>
      </c>
      <c r="L3028">
        <v>38000</v>
      </c>
      <c r="M3028" t="b">
        <v>0</v>
      </c>
    </row>
    <row r="3029" spans="1:13" x14ac:dyDescent="0.35">
      <c r="A3029" t="s">
        <v>34</v>
      </c>
      <c r="B3029" t="s">
        <v>55</v>
      </c>
      <c r="C3029">
        <v>2016</v>
      </c>
      <c r="D3029" t="s">
        <v>15</v>
      </c>
      <c r="E3029" t="s">
        <v>23</v>
      </c>
      <c r="F3029" t="s">
        <v>30</v>
      </c>
      <c r="G3029">
        <v>2.7</v>
      </c>
      <c r="H3029" t="s">
        <v>18</v>
      </c>
      <c r="I3029" t="s">
        <v>19</v>
      </c>
      <c r="J3029">
        <v>158000</v>
      </c>
      <c r="K3029" t="s">
        <v>42</v>
      </c>
      <c r="L3029">
        <v>0</v>
      </c>
      <c r="M3029" t="b">
        <v>1</v>
      </c>
    </row>
    <row r="3030" spans="1:13" x14ac:dyDescent="0.35">
      <c r="A3030" t="s">
        <v>60</v>
      </c>
      <c r="B3030" t="s">
        <v>80</v>
      </c>
      <c r="C3030">
        <v>2021</v>
      </c>
      <c r="D3030" t="s">
        <v>303</v>
      </c>
      <c r="E3030" t="s">
        <v>25</v>
      </c>
      <c r="F3030" t="s">
        <v>17</v>
      </c>
      <c r="G3030">
        <v>3.5</v>
      </c>
      <c r="H3030" t="s">
        <v>18</v>
      </c>
      <c r="I3030" t="s">
        <v>19</v>
      </c>
      <c r="J3030">
        <v>1300</v>
      </c>
      <c r="K3030" t="s">
        <v>42</v>
      </c>
      <c r="L3030">
        <v>175000</v>
      </c>
      <c r="M3030" t="b">
        <v>0</v>
      </c>
    </row>
    <row r="3031" spans="1:13" x14ac:dyDescent="0.35">
      <c r="A3031" t="s">
        <v>39</v>
      </c>
      <c r="B3031" t="s">
        <v>46</v>
      </c>
      <c r="C3031">
        <v>2020</v>
      </c>
      <c r="D3031" t="s">
        <v>15</v>
      </c>
      <c r="E3031" t="s">
        <v>65</v>
      </c>
      <c r="F3031" t="s">
        <v>26</v>
      </c>
      <c r="G3031">
        <v>5.3</v>
      </c>
      <c r="H3031" t="s">
        <v>18</v>
      </c>
      <c r="I3031" t="s">
        <v>19</v>
      </c>
      <c r="J3031">
        <v>18000</v>
      </c>
      <c r="K3031" t="s">
        <v>42</v>
      </c>
      <c r="L3031">
        <v>0</v>
      </c>
      <c r="M3031" t="b">
        <v>1</v>
      </c>
    </row>
    <row r="3032" spans="1:13" x14ac:dyDescent="0.35">
      <c r="A3032" t="s">
        <v>39</v>
      </c>
      <c r="B3032" t="s">
        <v>131</v>
      </c>
      <c r="C3032">
        <v>2009</v>
      </c>
      <c r="D3032" t="s">
        <v>15</v>
      </c>
      <c r="E3032" t="s">
        <v>23</v>
      </c>
      <c r="F3032" t="s">
        <v>17</v>
      </c>
      <c r="G3032">
        <v>6.3</v>
      </c>
      <c r="H3032" t="s">
        <v>18</v>
      </c>
      <c r="I3032" t="s">
        <v>19</v>
      </c>
      <c r="J3032">
        <v>211000</v>
      </c>
      <c r="K3032" t="s">
        <v>20</v>
      </c>
      <c r="L3032">
        <v>40000</v>
      </c>
      <c r="M3032" t="b">
        <v>0</v>
      </c>
    </row>
    <row r="3033" spans="1:13" x14ac:dyDescent="0.35">
      <c r="A3033" t="s">
        <v>121</v>
      </c>
      <c r="B3033" t="s">
        <v>382</v>
      </c>
      <c r="C3033">
        <v>2016</v>
      </c>
      <c r="D3033" t="s">
        <v>15</v>
      </c>
      <c r="E3033" t="s">
        <v>23</v>
      </c>
      <c r="F3033" t="s">
        <v>17</v>
      </c>
      <c r="G3033">
        <v>3</v>
      </c>
      <c r="H3033" t="s">
        <v>18</v>
      </c>
      <c r="I3033" t="s">
        <v>19</v>
      </c>
      <c r="J3033">
        <v>38000</v>
      </c>
      <c r="K3033" t="s">
        <v>42</v>
      </c>
      <c r="L3033">
        <v>155000</v>
      </c>
      <c r="M3033" t="b">
        <v>0</v>
      </c>
    </row>
    <row r="3034" spans="1:13" x14ac:dyDescent="0.35">
      <c r="A3034" t="s">
        <v>34</v>
      </c>
      <c r="B3034" t="s">
        <v>123</v>
      </c>
      <c r="C3034">
        <v>2005</v>
      </c>
      <c r="D3034" t="s">
        <v>15</v>
      </c>
      <c r="E3034" t="s">
        <v>23</v>
      </c>
      <c r="F3034" t="s">
        <v>17</v>
      </c>
      <c r="G3034">
        <v>2.7</v>
      </c>
      <c r="H3034" t="s">
        <v>18</v>
      </c>
      <c r="I3034" t="s">
        <v>68</v>
      </c>
      <c r="J3034">
        <v>270000</v>
      </c>
      <c r="K3034" t="s">
        <v>255</v>
      </c>
      <c r="L3034">
        <v>0</v>
      </c>
      <c r="M3034" t="b">
        <v>1</v>
      </c>
    </row>
    <row r="3035" spans="1:13" x14ac:dyDescent="0.35">
      <c r="A3035" t="s">
        <v>48</v>
      </c>
      <c r="B3035" t="s">
        <v>106</v>
      </c>
      <c r="C3035">
        <v>2008</v>
      </c>
      <c r="D3035" t="s">
        <v>15</v>
      </c>
      <c r="E3035" t="s">
        <v>16</v>
      </c>
      <c r="F3035" t="s">
        <v>17</v>
      </c>
      <c r="G3035">
        <v>1</v>
      </c>
      <c r="H3035" t="s">
        <v>18</v>
      </c>
      <c r="I3035" t="s">
        <v>19</v>
      </c>
      <c r="J3035">
        <v>190</v>
      </c>
      <c r="K3035" t="s">
        <v>111</v>
      </c>
      <c r="L3035">
        <v>65000</v>
      </c>
      <c r="M3035" t="b">
        <v>0</v>
      </c>
    </row>
    <row r="3036" spans="1:13" x14ac:dyDescent="0.35">
      <c r="A3036" t="s">
        <v>34</v>
      </c>
      <c r="B3036" t="s">
        <v>123</v>
      </c>
      <c r="C3036">
        <v>2018</v>
      </c>
      <c r="D3036" t="s">
        <v>15</v>
      </c>
      <c r="E3036" t="s">
        <v>23</v>
      </c>
      <c r="F3036" t="s">
        <v>17</v>
      </c>
      <c r="G3036">
        <v>2.7</v>
      </c>
      <c r="H3036" t="s">
        <v>18</v>
      </c>
      <c r="I3036" t="s">
        <v>68</v>
      </c>
      <c r="J3036">
        <v>27000</v>
      </c>
      <c r="K3036" t="s">
        <v>42</v>
      </c>
      <c r="L3036">
        <v>88000</v>
      </c>
      <c r="M3036" t="b">
        <v>0</v>
      </c>
    </row>
    <row r="3037" spans="1:13" x14ac:dyDescent="0.35">
      <c r="A3037" t="s">
        <v>34</v>
      </c>
      <c r="B3037" t="s">
        <v>123</v>
      </c>
      <c r="C3037">
        <v>2019</v>
      </c>
      <c r="D3037" t="s">
        <v>15</v>
      </c>
      <c r="E3037" t="s">
        <v>23</v>
      </c>
      <c r="F3037" t="s">
        <v>30</v>
      </c>
      <c r="G3037">
        <v>2.7</v>
      </c>
      <c r="H3037" t="s">
        <v>18</v>
      </c>
      <c r="I3037" t="s">
        <v>68</v>
      </c>
      <c r="J3037">
        <v>23000</v>
      </c>
      <c r="K3037" t="s">
        <v>42</v>
      </c>
      <c r="L3037">
        <v>90000</v>
      </c>
      <c r="M3037" t="b">
        <v>0</v>
      </c>
    </row>
    <row r="3038" spans="1:13" x14ac:dyDescent="0.35">
      <c r="A3038" t="s">
        <v>107</v>
      </c>
      <c r="B3038" t="s">
        <v>263</v>
      </c>
      <c r="C3038">
        <v>2014</v>
      </c>
      <c r="D3038" t="s">
        <v>15</v>
      </c>
      <c r="E3038" t="s">
        <v>75</v>
      </c>
      <c r="F3038" t="s">
        <v>17</v>
      </c>
      <c r="G3038">
        <v>3.7</v>
      </c>
      <c r="H3038" t="s">
        <v>18</v>
      </c>
      <c r="I3038" t="s">
        <v>19</v>
      </c>
      <c r="J3038">
        <v>160000</v>
      </c>
      <c r="K3038" t="s">
        <v>211</v>
      </c>
      <c r="L3038">
        <v>0</v>
      </c>
      <c r="M3038" t="b">
        <v>1</v>
      </c>
    </row>
    <row r="3039" spans="1:13" x14ac:dyDescent="0.35">
      <c r="A3039" t="s">
        <v>27</v>
      </c>
      <c r="B3039" t="s">
        <v>89</v>
      </c>
      <c r="C3039">
        <v>2018</v>
      </c>
      <c r="D3039" t="s">
        <v>15</v>
      </c>
      <c r="E3039" t="s">
        <v>25</v>
      </c>
      <c r="F3039" t="s">
        <v>26</v>
      </c>
      <c r="G3039">
        <v>2.4</v>
      </c>
      <c r="H3039" t="s">
        <v>18</v>
      </c>
      <c r="I3039" t="s">
        <v>19</v>
      </c>
      <c r="J3039">
        <v>134000</v>
      </c>
      <c r="K3039" t="s">
        <v>20</v>
      </c>
      <c r="L3039">
        <v>48000</v>
      </c>
      <c r="M3039" t="b">
        <v>0</v>
      </c>
    </row>
    <row r="3040" spans="1:13" x14ac:dyDescent="0.35">
      <c r="A3040" t="s">
        <v>48</v>
      </c>
      <c r="B3040" t="s">
        <v>149</v>
      </c>
      <c r="C3040">
        <v>2016</v>
      </c>
      <c r="D3040" t="s">
        <v>47</v>
      </c>
      <c r="E3040" t="s">
        <v>29</v>
      </c>
      <c r="F3040" t="s">
        <v>17</v>
      </c>
      <c r="G3040">
        <v>2</v>
      </c>
      <c r="H3040" t="s">
        <v>18</v>
      </c>
      <c r="I3040" t="s">
        <v>19</v>
      </c>
      <c r="J3040">
        <v>120000</v>
      </c>
      <c r="K3040" t="s">
        <v>20</v>
      </c>
      <c r="L3040">
        <v>114000</v>
      </c>
      <c r="M3040" t="b">
        <v>0</v>
      </c>
    </row>
    <row r="3041" spans="1:13" x14ac:dyDescent="0.35">
      <c r="A3041" t="s">
        <v>60</v>
      </c>
      <c r="B3041" t="s">
        <v>80</v>
      </c>
      <c r="C3041">
        <v>2007</v>
      </c>
      <c r="D3041" t="s">
        <v>47</v>
      </c>
      <c r="E3041" t="s">
        <v>16</v>
      </c>
      <c r="F3041" t="s">
        <v>17</v>
      </c>
      <c r="G3041">
        <v>6.1</v>
      </c>
      <c r="H3041" t="s">
        <v>18</v>
      </c>
      <c r="I3041" t="s">
        <v>19</v>
      </c>
      <c r="J3041">
        <v>240000</v>
      </c>
      <c r="K3041" t="s">
        <v>211</v>
      </c>
      <c r="L3041">
        <v>24000</v>
      </c>
      <c r="M3041" t="b">
        <v>0</v>
      </c>
    </row>
    <row r="3042" spans="1:13" x14ac:dyDescent="0.35">
      <c r="A3042" t="s">
        <v>34</v>
      </c>
      <c r="B3042" t="s">
        <v>123</v>
      </c>
      <c r="C3042">
        <v>2016</v>
      </c>
      <c r="D3042" t="s">
        <v>15</v>
      </c>
      <c r="E3042" t="s">
        <v>23</v>
      </c>
      <c r="F3042" t="s">
        <v>17</v>
      </c>
      <c r="G3042">
        <v>2.7</v>
      </c>
      <c r="H3042" t="s">
        <v>18</v>
      </c>
      <c r="I3042" t="s">
        <v>68</v>
      </c>
      <c r="J3042">
        <v>320000</v>
      </c>
      <c r="K3042" t="s">
        <v>20</v>
      </c>
      <c r="L3042">
        <v>65000</v>
      </c>
      <c r="M3042" t="b">
        <v>0</v>
      </c>
    </row>
    <row r="3043" spans="1:13" x14ac:dyDescent="0.35">
      <c r="A3043" t="s">
        <v>34</v>
      </c>
      <c r="B3043" t="s">
        <v>35</v>
      </c>
      <c r="C3043">
        <v>2019</v>
      </c>
      <c r="D3043" t="s">
        <v>44</v>
      </c>
      <c r="E3043" t="s">
        <v>23</v>
      </c>
      <c r="F3043" t="s">
        <v>17</v>
      </c>
      <c r="G3043">
        <v>4</v>
      </c>
      <c r="H3043" t="s">
        <v>18</v>
      </c>
      <c r="I3043" t="s">
        <v>19</v>
      </c>
      <c r="J3043">
        <v>106665</v>
      </c>
      <c r="K3043" t="s">
        <v>42</v>
      </c>
      <c r="L3043">
        <v>205000</v>
      </c>
      <c r="M3043" t="b">
        <v>0</v>
      </c>
    </row>
    <row r="3044" spans="1:13" x14ac:dyDescent="0.35">
      <c r="A3044" t="s">
        <v>34</v>
      </c>
      <c r="B3044" t="s">
        <v>35</v>
      </c>
      <c r="C3044">
        <v>2018</v>
      </c>
      <c r="D3044" t="s">
        <v>15</v>
      </c>
      <c r="E3044" t="s">
        <v>23</v>
      </c>
      <c r="F3044" t="s">
        <v>17</v>
      </c>
      <c r="G3044">
        <v>4.5999999999999996</v>
      </c>
      <c r="H3044" t="s">
        <v>18</v>
      </c>
      <c r="I3044" t="s">
        <v>19</v>
      </c>
      <c r="J3044">
        <v>124226</v>
      </c>
      <c r="K3044" t="s">
        <v>20</v>
      </c>
      <c r="L3044">
        <v>206500</v>
      </c>
      <c r="M3044" t="b">
        <v>0</v>
      </c>
    </row>
    <row r="3045" spans="1:13" x14ac:dyDescent="0.35">
      <c r="A3045" t="s">
        <v>60</v>
      </c>
      <c r="B3045" t="s">
        <v>90</v>
      </c>
      <c r="C3045">
        <v>2015</v>
      </c>
      <c r="D3045" t="s">
        <v>15</v>
      </c>
      <c r="E3045" t="s">
        <v>23</v>
      </c>
      <c r="F3045" t="s">
        <v>17</v>
      </c>
      <c r="G3045">
        <v>5.7</v>
      </c>
      <c r="H3045" t="s">
        <v>18</v>
      </c>
      <c r="I3045" t="s">
        <v>19</v>
      </c>
      <c r="J3045">
        <v>108478</v>
      </c>
      <c r="K3045" t="s">
        <v>20</v>
      </c>
      <c r="L3045">
        <v>211500</v>
      </c>
      <c r="M3045" t="b">
        <v>0</v>
      </c>
    </row>
    <row r="3046" spans="1:13" x14ac:dyDescent="0.35">
      <c r="A3046" t="s">
        <v>60</v>
      </c>
      <c r="B3046" t="s">
        <v>241</v>
      </c>
      <c r="C3046">
        <v>2020</v>
      </c>
      <c r="D3046" t="s">
        <v>15</v>
      </c>
      <c r="E3046" t="s">
        <v>23</v>
      </c>
      <c r="F3046" t="s">
        <v>17</v>
      </c>
      <c r="G3046">
        <v>3.6</v>
      </c>
      <c r="H3046" t="s">
        <v>79</v>
      </c>
      <c r="I3046" t="s">
        <v>19</v>
      </c>
      <c r="J3046">
        <v>27000</v>
      </c>
      <c r="K3046" t="s">
        <v>20</v>
      </c>
      <c r="L3046">
        <v>360000</v>
      </c>
      <c r="M3046" t="b">
        <v>0</v>
      </c>
    </row>
    <row r="3047" spans="1:13" x14ac:dyDescent="0.35">
      <c r="A3047" t="s">
        <v>34</v>
      </c>
      <c r="B3047" t="s">
        <v>35</v>
      </c>
      <c r="C3047">
        <v>1997</v>
      </c>
      <c r="D3047" t="s">
        <v>44</v>
      </c>
      <c r="E3047" t="s">
        <v>23</v>
      </c>
      <c r="F3047" t="s">
        <v>30</v>
      </c>
      <c r="G3047">
        <v>4.5</v>
      </c>
      <c r="H3047" t="s">
        <v>18</v>
      </c>
      <c r="I3047" t="s">
        <v>68</v>
      </c>
      <c r="J3047">
        <v>600000</v>
      </c>
      <c r="K3047" t="s">
        <v>42</v>
      </c>
      <c r="L3047">
        <v>0</v>
      </c>
      <c r="M3047" t="b">
        <v>1</v>
      </c>
    </row>
    <row r="3048" spans="1:13" x14ac:dyDescent="0.35">
      <c r="A3048" t="s">
        <v>21</v>
      </c>
      <c r="B3048" t="s">
        <v>22</v>
      </c>
      <c r="C3048">
        <v>2014</v>
      </c>
      <c r="D3048" t="s">
        <v>15</v>
      </c>
      <c r="E3048" t="s">
        <v>23</v>
      </c>
      <c r="F3048" t="s">
        <v>17</v>
      </c>
      <c r="G3048">
        <v>4</v>
      </c>
      <c r="H3048" t="s">
        <v>18</v>
      </c>
      <c r="I3048" t="s">
        <v>19</v>
      </c>
      <c r="J3048">
        <v>25000</v>
      </c>
      <c r="K3048" t="s">
        <v>20</v>
      </c>
      <c r="L3048">
        <v>115000</v>
      </c>
      <c r="M3048" t="b">
        <v>0</v>
      </c>
    </row>
    <row r="3049" spans="1:13" x14ac:dyDescent="0.35">
      <c r="A3049" t="s">
        <v>34</v>
      </c>
      <c r="B3049" t="s">
        <v>35</v>
      </c>
      <c r="C3049">
        <v>2021</v>
      </c>
      <c r="D3049" t="s">
        <v>44</v>
      </c>
      <c r="E3049" t="s">
        <v>23</v>
      </c>
      <c r="F3049" t="s">
        <v>17</v>
      </c>
      <c r="G3049">
        <v>4.5999999999999996</v>
      </c>
      <c r="H3049" t="s">
        <v>18</v>
      </c>
      <c r="I3049" t="s">
        <v>19</v>
      </c>
      <c r="J3049">
        <v>3000</v>
      </c>
      <c r="K3049" t="s">
        <v>255</v>
      </c>
      <c r="L3049">
        <v>260000</v>
      </c>
      <c r="M3049" t="b">
        <v>0</v>
      </c>
    </row>
    <row r="3050" spans="1:13" x14ac:dyDescent="0.35">
      <c r="A3050" t="s">
        <v>34</v>
      </c>
      <c r="B3050" t="s">
        <v>41</v>
      </c>
      <c r="C3050">
        <v>2017</v>
      </c>
      <c r="D3050" t="s">
        <v>15</v>
      </c>
      <c r="E3050" t="s">
        <v>29</v>
      </c>
      <c r="F3050" t="s">
        <v>26</v>
      </c>
      <c r="G3050">
        <v>1.3</v>
      </c>
      <c r="H3050" t="s">
        <v>18</v>
      </c>
      <c r="I3050" t="s">
        <v>19</v>
      </c>
      <c r="J3050">
        <v>137200</v>
      </c>
      <c r="K3050" t="s">
        <v>42</v>
      </c>
      <c r="L3050">
        <v>32000</v>
      </c>
      <c r="M3050" t="b">
        <v>0</v>
      </c>
    </row>
    <row r="3051" spans="1:13" x14ac:dyDescent="0.35">
      <c r="A3051" t="s">
        <v>27</v>
      </c>
      <c r="B3051" t="s">
        <v>88</v>
      </c>
      <c r="C3051">
        <v>2018</v>
      </c>
      <c r="D3051" t="s">
        <v>303</v>
      </c>
      <c r="E3051" t="s">
        <v>25</v>
      </c>
      <c r="F3051" t="s">
        <v>26</v>
      </c>
      <c r="G3051">
        <v>1.4</v>
      </c>
      <c r="H3051" t="s">
        <v>18</v>
      </c>
      <c r="I3051" t="s">
        <v>19</v>
      </c>
      <c r="J3051">
        <v>143000</v>
      </c>
      <c r="K3051" t="s">
        <v>253</v>
      </c>
      <c r="L3051">
        <v>0</v>
      </c>
      <c r="M3051" t="b">
        <v>1</v>
      </c>
    </row>
    <row r="3052" spans="1:13" x14ac:dyDescent="0.35">
      <c r="A3052" t="s">
        <v>181</v>
      </c>
      <c r="B3052" t="s">
        <v>182</v>
      </c>
      <c r="C3052">
        <v>2021</v>
      </c>
      <c r="D3052" t="s">
        <v>15</v>
      </c>
      <c r="E3052" t="s">
        <v>29</v>
      </c>
      <c r="F3052" t="s">
        <v>26</v>
      </c>
      <c r="G3052">
        <v>1.2</v>
      </c>
      <c r="H3052" t="s">
        <v>18</v>
      </c>
      <c r="I3052" t="s">
        <v>19</v>
      </c>
      <c r="J3052">
        <v>900</v>
      </c>
      <c r="K3052" t="s">
        <v>20</v>
      </c>
      <c r="L3052">
        <v>37000</v>
      </c>
      <c r="M3052" t="b">
        <v>0</v>
      </c>
    </row>
    <row r="3053" spans="1:13" x14ac:dyDescent="0.35">
      <c r="A3053" t="s">
        <v>174</v>
      </c>
      <c r="B3053" t="s">
        <v>204</v>
      </c>
      <c r="C3053">
        <v>2017</v>
      </c>
      <c r="D3053" t="s">
        <v>15</v>
      </c>
      <c r="E3053" t="s">
        <v>16</v>
      </c>
      <c r="F3053" t="s">
        <v>17</v>
      </c>
      <c r="G3053">
        <v>2</v>
      </c>
      <c r="H3053" t="s">
        <v>18</v>
      </c>
      <c r="I3053" t="s">
        <v>19</v>
      </c>
      <c r="J3053">
        <v>165</v>
      </c>
      <c r="K3053" t="s">
        <v>20</v>
      </c>
      <c r="L3053">
        <v>0</v>
      </c>
      <c r="M3053" t="b">
        <v>1</v>
      </c>
    </row>
    <row r="3054" spans="1:13" x14ac:dyDescent="0.35">
      <c r="A3054" t="s">
        <v>76</v>
      </c>
      <c r="B3054" t="s">
        <v>151</v>
      </c>
      <c r="C3054">
        <v>2011</v>
      </c>
      <c r="D3054" t="s">
        <v>47</v>
      </c>
      <c r="E3054" t="s">
        <v>25</v>
      </c>
      <c r="F3054" t="s">
        <v>26</v>
      </c>
      <c r="G3054">
        <v>9</v>
      </c>
      <c r="H3054" t="s">
        <v>18</v>
      </c>
      <c r="I3054" t="s">
        <v>19</v>
      </c>
      <c r="J3054">
        <v>300000</v>
      </c>
      <c r="K3054" t="s">
        <v>45</v>
      </c>
      <c r="L3054">
        <v>0</v>
      </c>
      <c r="M3054" t="b">
        <v>1</v>
      </c>
    </row>
    <row r="3055" spans="1:13" x14ac:dyDescent="0.35">
      <c r="A3055" t="s">
        <v>73</v>
      </c>
      <c r="B3055" t="s">
        <v>74</v>
      </c>
      <c r="C3055">
        <v>2015</v>
      </c>
      <c r="D3055" t="s">
        <v>15</v>
      </c>
      <c r="E3055" t="s">
        <v>25</v>
      </c>
      <c r="F3055" t="s">
        <v>30</v>
      </c>
      <c r="G3055">
        <v>3.7</v>
      </c>
      <c r="H3055" t="s">
        <v>18</v>
      </c>
      <c r="I3055" t="s">
        <v>19</v>
      </c>
      <c r="J3055">
        <v>93000</v>
      </c>
      <c r="K3055" t="s">
        <v>70</v>
      </c>
      <c r="L3055">
        <v>0</v>
      </c>
      <c r="M3055" t="b">
        <v>1</v>
      </c>
    </row>
    <row r="3056" spans="1:13" x14ac:dyDescent="0.35">
      <c r="A3056" t="s">
        <v>36</v>
      </c>
      <c r="B3056" t="s">
        <v>37</v>
      </c>
      <c r="C3056">
        <v>2008</v>
      </c>
      <c r="D3056" t="s">
        <v>15</v>
      </c>
      <c r="E3056" t="s">
        <v>16</v>
      </c>
      <c r="F3056" t="s">
        <v>26</v>
      </c>
      <c r="G3056">
        <v>5.3</v>
      </c>
      <c r="H3056" t="s">
        <v>18</v>
      </c>
      <c r="I3056" t="s">
        <v>19</v>
      </c>
      <c r="J3056">
        <v>440000</v>
      </c>
      <c r="K3056" t="s">
        <v>45</v>
      </c>
      <c r="L3056">
        <v>28000</v>
      </c>
      <c r="M3056" t="b">
        <v>0</v>
      </c>
    </row>
    <row r="3057" spans="1:13" x14ac:dyDescent="0.35">
      <c r="A3057" t="s">
        <v>34</v>
      </c>
      <c r="B3057" t="s">
        <v>287</v>
      </c>
      <c r="C3057">
        <v>2016</v>
      </c>
      <c r="D3057" t="s">
        <v>15</v>
      </c>
      <c r="E3057" t="s">
        <v>23</v>
      </c>
      <c r="F3057" t="s">
        <v>30</v>
      </c>
      <c r="G3057">
        <v>2.7</v>
      </c>
      <c r="H3057" t="s">
        <v>18</v>
      </c>
      <c r="I3057" t="s">
        <v>68</v>
      </c>
      <c r="J3057">
        <v>203</v>
      </c>
      <c r="K3057" t="s">
        <v>111</v>
      </c>
      <c r="L3057">
        <v>58000</v>
      </c>
      <c r="M3057" t="b">
        <v>0</v>
      </c>
    </row>
    <row r="3058" spans="1:13" x14ac:dyDescent="0.35">
      <c r="A3058" t="s">
        <v>34</v>
      </c>
      <c r="B3058" t="s">
        <v>123</v>
      </c>
      <c r="C3058">
        <v>2019</v>
      </c>
      <c r="D3058" t="s">
        <v>15</v>
      </c>
      <c r="E3058" t="s">
        <v>23</v>
      </c>
      <c r="F3058" t="s">
        <v>17</v>
      </c>
      <c r="G3058">
        <v>2.7</v>
      </c>
      <c r="H3058" t="s">
        <v>18</v>
      </c>
      <c r="I3058" t="s">
        <v>68</v>
      </c>
      <c r="J3058">
        <v>122</v>
      </c>
      <c r="K3058" t="s">
        <v>111</v>
      </c>
      <c r="L3058">
        <v>75000</v>
      </c>
      <c r="M3058" t="b">
        <v>0</v>
      </c>
    </row>
    <row r="3059" spans="1:13" x14ac:dyDescent="0.35">
      <c r="A3059" t="s">
        <v>34</v>
      </c>
      <c r="B3059" t="s">
        <v>58</v>
      </c>
      <c r="C3059">
        <v>2011</v>
      </c>
      <c r="D3059" t="s">
        <v>15</v>
      </c>
      <c r="E3059" t="s">
        <v>25</v>
      </c>
      <c r="F3059" t="s">
        <v>17</v>
      </c>
      <c r="G3059">
        <v>4</v>
      </c>
      <c r="H3059" t="s">
        <v>18</v>
      </c>
      <c r="I3059" t="s">
        <v>19</v>
      </c>
      <c r="J3059">
        <v>285</v>
      </c>
      <c r="K3059" t="s">
        <v>20</v>
      </c>
      <c r="L3059">
        <v>0</v>
      </c>
      <c r="M3059" t="b">
        <v>1</v>
      </c>
    </row>
    <row r="3060" spans="1:13" x14ac:dyDescent="0.35">
      <c r="A3060" t="s">
        <v>76</v>
      </c>
      <c r="B3060" t="s">
        <v>112</v>
      </c>
      <c r="C3060">
        <v>2012</v>
      </c>
      <c r="D3060" t="s">
        <v>15</v>
      </c>
      <c r="E3060" t="s">
        <v>78</v>
      </c>
      <c r="F3060" t="s">
        <v>30</v>
      </c>
      <c r="G3060">
        <v>6</v>
      </c>
      <c r="H3060" t="s">
        <v>18</v>
      </c>
      <c r="I3060" t="s">
        <v>19</v>
      </c>
      <c r="J3060">
        <v>166000</v>
      </c>
      <c r="K3060" t="s">
        <v>126</v>
      </c>
      <c r="L3060">
        <v>30000</v>
      </c>
      <c r="M3060" t="b">
        <v>0</v>
      </c>
    </row>
    <row r="3061" spans="1:13" x14ac:dyDescent="0.35">
      <c r="A3061" t="s">
        <v>60</v>
      </c>
      <c r="B3061" t="s">
        <v>90</v>
      </c>
      <c r="C3061">
        <v>2015</v>
      </c>
      <c r="D3061" t="s">
        <v>47</v>
      </c>
      <c r="E3061" t="s">
        <v>23</v>
      </c>
      <c r="F3061" t="s">
        <v>17</v>
      </c>
      <c r="G3061">
        <v>5.7</v>
      </c>
      <c r="H3061" t="s">
        <v>18</v>
      </c>
      <c r="I3061" t="s">
        <v>19</v>
      </c>
      <c r="J3061">
        <v>300000</v>
      </c>
      <c r="K3061" t="s">
        <v>20</v>
      </c>
      <c r="L3061">
        <v>0</v>
      </c>
      <c r="M3061" t="b">
        <v>1</v>
      </c>
    </row>
    <row r="3062" spans="1:13" x14ac:dyDescent="0.35">
      <c r="A3062" t="s">
        <v>21</v>
      </c>
      <c r="B3062" t="s">
        <v>120</v>
      </c>
      <c r="C3062">
        <v>2015</v>
      </c>
      <c r="D3062" t="s">
        <v>47</v>
      </c>
      <c r="E3062" t="s">
        <v>23</v>
      </c>
      <c r="F3062" t="s">
        <v>30</v>
      </c>
      <c r="G3062">
        <v>2.4</v>
      </c>
      <c r="H3062" t="s">
        <v>18</v>
      </c>
      <c r="I3062" t="s">
        <v>68</v>
      </c>
      <c r="J3062">
        <v>108500</v>
      </c>
      <c r="K3062" t="s">
        <v>20</v>
      </c>
      <c r="L3062">
        <v>27500</v>
      </c>
      <c r="M3062" t="b">
        <v>0</v>
      </c>
    </row>
    <row r="3063" spans="1:13" x14ac:dyDescent="0.35">
      <c r="A3063" t="s">
        <v>34</v>
      </c>
      <c r="B3063" t="s">
        <v>41</v>
      </c>
      <c r="C3063">
        <v>2017</v>
      </c>
      <c r="D3063" t="s">
        <v>15</v>
      </c>
      <c r="E3063" t="s">
        <v>23</v>
      </c>
      <c r="F3063" t="s">
        <v>26</v>
      </c>
      <c r="G3063">
        <v>1.5</v>
      </c>
      <c r="H3063" t="s">
        <v>18</v>
      </c>
      <c r="I3063" t="s">
        <v>19</v>
      </c>
      <c r="J3063">
        <v>140000</v>
      </c>
      <c r="K3063" t="s">
        <v>20</v>
      </c>
      <c r="L3063">
        <v>0</v>
      </c>
      <c r="M3063" t="b">
        <v>1</v>
      </c>
    </row>
    <row r="3064" spans="1:13" x14ac:dyDescent="0.35">
      <c r="A3064" t="s">
        <v>21</v>
      </c>
      <c r="B3064" t="s">
        <v>120</v>
      </c>
      <c r="C3064">
        <v>2015</v>
      </c>
      <c r="D3064" t="s">
        <v>15</v>
      </c>
      <c r="E3064" t="s">
        <v>23</v>
      </c>
      <c r="F3064" t="s">
        <v>17</v>
      </c>
      <c r="G3064">
        <v>2.4</v>
      </c>
      <c r="H3064" t="s">
        <v>18</v>
      </c>
      <c r="I3064" t="s">
        <v>68</v>
      </c>
      <c r="J3064">
        <v>205000</v>
      </c>
      <c r="K3064" t="s">
        <v>45</v>
      </c>
      <c r="L3064">
        <v>30000</v>
      </c>
      <c r="M3064" t="b">
        <v>0</v>
      </c>
    </row>
    <row r="3065" spans="1:13" x14ac:dyDescent="0.35">
      <c r="A3065" t="s">
        <v>60</v>
      </c>
      <c r="B3065" t="s">
        <v>309</v>
      </c>
      <c r="C3065">
        <v>2015</v>
      </c>
      <c r="D3065" t="s">
        <v>15</v>
      </c>
      <c r="E3065" t="s">
        <v>29</v>
      </c>
      <c r="F3065" t="s">
        <v>17</v>
      </c>
      <c r="G3065">
        <v>3.5</v>
      </c>
      <c r="H3065" t="s">
        <v>18</v>
      </c>
      <c r="I3065" t="s">
        <v>19</v>
      </c>
      <c r="J3065">
        <v>130000</v>
      </c>
      <c r="K3065" t="s">
        <v>42</v>
      </c>
      <c r="L3065">
        <v>0</v>
      </c>
      <c r="M3065" t="b">
        <v>1</v>
      </c>
    </row>
    <row r="3066" spans="1:13" x14ac:dyDescent="0.35">
      <c r="A3066" t="s">
        <v>39</v>
      </c>
      <c r="B3066" t="s">
        <v>46</v>
      </c>
      <c r="C3066">
        <v>2013</v>
      </c>
      <c r="D3066" t="s">
        <v>15</v>
      </c>
      <c r="E3066" t="s">
        <v>25</v>
      </c>
      <c r="F3066" t="s">
        <v>26</v>
      </c>
      <c r="G3066">
        <v>5.3</v>
      </c>
      <c r="H3066" t="s">
        <v>18</v>
      </c>
      <c r="I3066" t="s">
        <v>19</v>
      </c>
      <c r="J3066">
        <v>300000</v>
      </c>
      <c r="K3066" t="s">
        <v>42</v>
      </c>
      <c r="L3066">
        <v>48000</v>
      </c>
      <c r="M3066" t="b">
        <v>0</v>
      </c>
    </row>
    <row r="3067" spans="1:13" x14ac:dyDescent="0.35">
      <c r="A3067" t="s">
        <v>383</v>
      </c>
      <c r="B3067" t="s">
        <v>384</v>
      </c>
      <c r="C3067">
        <v>2016</v>
      </c>
      <c r="D3067" t="s">
        <v>15</v>
      </c>
      <c r="E3067" t="s">
        <v>65</v>
      </c>
      <c r="F3067" t="s">
        <v>17</v>
      </c>
      <c r="G3067">
        <v>1.6</v>
      </c>
      <c r="H3067" t="s">
        <v>18</v>
      </c>
      <c r="I3067" t="s">
        <v>19</v>
      </c>
      <c r="J3067">
        <v>128000</v>
      </c>
      <c r="K3067" t="s">
        <v>42</v>
      </c>
      <c r="L3067">
        <v>25000</v>
      </c>
      <c r="M3067" t="b">
        <v>0</v>
      </c>
    </row>
    <row r="3068" spans="1:13" x14ac:dyDescent="0.35">
      <c r="A3068" t="s">
        <v>34</v>
      </c>
      <c r="B3068" t="s">
        <v>51</v>
      </c>
      <c r="C3068">
        <v>2014</v>
      </c>
      <c r="D3068" t="s">
        <v>15</v>
      </c>
      <c r="E3068" t="s">
        <v>23</v>
      </c>
      <c r="F3068" t="s">
        <v>26</v>
      </c>
      <c r="G3068">
        <v>1.6</v>
      </c>
      <c r="H3068" t="s">
        <v>18</v>
      </c>
      <c r="I3068" t="s">
        <v>19</v>
      </c>
      <c r="J3068">
        <v>275000</v>
      </c>
      <c r="K3068" t="s">
        <v>42</v>
      </c>
      <c r="L3068">
        <v>25000</v>
      </c>
      <c r="M3068" t="b">
        <v>0</v>
      </c>
    </row>
    <row r="3069" spans="1:13" x14ac:dyDescent="0.35">
      <c r="A3069" t="s">
        <v>34</v>
      </c>
      <c r="B3069" t="s">
        <v>35</v>
      </c>
      <c r="C3069">
        <v>2021</v>
      </c>
      <c r="D3069" t="s">
        <v>15</v>
      </c>
      <c r="E3069" t="s">
        <v>16</v>
      </c>
      <c r="F3069" t="s">
        <v>30</v>
      </c>
      <c r="G3069">
        <v>4</v>
      </c>
      <c r="H3069" t="s">
        <v>18</v>
      </c>
      <c r="I3069" t="s">
        <v>19</v>
      </c>
      <c r="J3069">
        <v>5352</v>
      </c>
      <c r="K3069" t="s">
        <v>20</v>
      </c>
      <c r="L3069">
        <v>216500</v>
      </c>
      <c r="M3069" t="b">
        <v>0</v>
      </c>
    </row>
    <row r="3070" spans="1:13" x14ac:dyDescent="0.35">
      <c r="A3070" t="s">
        <v>34</v>
      </c>
      <c r="B3070" t="s">
        <v>35</v>
      </c>
      <c r="C3070">
        <v>2016</v>
      </c>
      <c r="D3070" t="s">
        <v>15</v>
      </c>
      <c r="E3070" t="s">
        <v>23</v>
      </c>
      <c r="F3070" t="s">
        <v>30</v>
      </c>
      <c r="G3070">
        <v>5.7</v>
      </c>
      <c r="H3070" t="s">
        <v>18</v>
      </c>
      <c r="I3070" t="s">
        <v>19</v>
      </c>
      <c r="J3070">
        <v>68534</v>
      </c>
      <c r="K3070" t="s">
        <v>20</v>
      </c>
      <c r="L3070">
        <v>224500</v>
      </c>
      <c r="M3070" t="b">
        <v>0</v>
      </c>
    </row>
    <row r="3071" spans="1:13" x14ac:dyDescent="0.35">
      <c r="A3071" t="s">
        <v>34</v>
      </c>
      <c r="B3071" t="s">
        <v>35</v>
      </c>
      <c r="C3071">
        <v>2021</v>
      </c>
      <c r="D3071" t="s">
        <v>44</v>
      </c>
      <c r="E3071" t="s">
        <v>23</v>
      </c>
      <c r="F3071" t="s">
        <v>30</v>
      </c>
      <c r="G3071">
        <v>4</v>
      </c>
      <c r="H3071" t="s">
        <v>18</v>
      </c>
      <c r="I3071" t="s">
        <v>19</v>
      </c>
      <c r="J3071">
        <v>4780</v>
      </c>
      <c r="K3071" t="s">
        <v>20</v>
      </c>
      <c r="L3071">
        <v>226500</v>
      </c>
      <c r="M3071" t="b">
        <v>0</v>
      </c>
    </row>
    <row r="3072" spans="1:13" x14ac:dyDescent="0.35">
      <c r="A3072" t="s">
        <v>48</v>
      </c>
      <c r="B3072" t="s">
        <v>106</v>
      </c>
      <c r="C3072">
        <v>2016</v>
      </c>
      <c r="D3072" t="s">
        <v>47</v>
      </c>
      <c r="E3072" t="s">
        <v>23</v>
      </c>
      <c r="F3072" t="s">
        <v>17</v>
      </c>
      <c r="G3072">
        <v>4.7</v>
      </c>
      <c r="H3072" t="s">
        <v>18</v>
      </c>
      <c r="I3072" t="s">
        <v>19</v>
      </c>
      <c r="J3072">
        <v>95061</v>
      </c>
      <c r="K3072" t="s">
        <v>20</v>
      </c>
      <c r="L3072">
        <v>236500</v>
      </c>
      <c r="M3072" t="b">
        <v>0</v>
      </c>
    </row>
    <row r="3073" spans="1:13" x14ac:dyDescent="0.35">
      <c r="A3073" t="s">
        <v>36</v>
      </c>
      <c r="B3073" t="s">
        <v>37</v>
      </c>
      <c r="C3073">
        <v>2005</v>
      </c>
      <c r="D3073" t="s">
        <v>15</v>
      </c>
      <c r="E3073" t="s">
        <v>16</v>
      </c>
      <c r="F3073" t="s">
        <v>30</v>
      </c>
      <c r="G3073">
        <v>5.3</v>
      </c>
      <c r="H3073" t="s">
        <v>18</v>
      </c>
      <c r="I3073" t="s">
        <v>19</v>
      </c>
      <c r="J3073">
        <v>450000</v>
      </c>
      <c r="K3073" t="s">
        <v>45</v>
      </c>
      <c r="L3073">
        <v>0</v>
      </c>
      <c r="M3073" t="b">
        <v>1</v>
      </c>
    </row>
    <row r="3074" spans="1:13" x14ac:dyDescent="0.35">
      <c r="A3074" t="s">
        <v>34</v>
      </c>
      <c r="B3074" t="s">
        <v>145</v>
      </c>
      <c r="C3074">
        <v>2016</v>
      </c>
      <c r="D3074" t="s">
        <v>15</v>
      </c>
      <c r="E3074" t="s">
        <v>25</v>
      </c>
      <c r="F3074" t="s">
        <v>30</v>
      </c>
      <c r="G3074">
        <v>2.7</v>
      </c>
      <c r="H3074" t="s">
        <v>18</v>
      </c>
      <c r="I3074" t="s">
        <v>19</v>
      </c>
      <c r="J3074">
        <v>179600</v>
      </c>
      <c r="K3074" t="s">
        <v>45</v>
      </c>
      <c r="L3074">
        <v>51000</v>
      </c>
      <c r="M3074" t="b">
        <v>0</v>
      </c>
    </row>
    <row r="3075" spans="1:13" x14ac:dyDescent="0.35">
      <c r="A3075" t="s">
        <v>209</v>
      </c>
      <c r="B3075" t="s">
        <v>343</v>
      </c>
      <c r="C3075">
        <v>2018</v>
      </c>
      <c r="D3075" t="s">
        <v>44</v>
      </c>
      <c r="E3075" t="s">
        <v>65</v>
      </c>
      <c r="F3075" t="s">
        <v>17</v>
      </c>
      <c r="G3075">
        <v>2</v>
      </c>
      <c r="H3075" t="s">
        <v>18</v>
      </c>
      <c r="I3075" t="s">
        <v>19</v>
      </c>
      <c r="J3075">
        <v>64000</v>
      </c>
      <c r="K3075" t="s">
        <v>20</v>
      </c>
      <c r="L3075">
        <v>0</v>
      </c>
      <c r="M3075" t="b">
        <v>1</v>
      </c>
    </row>
    <row r="3076" spans="1:13" x14ac:dyDescent="0.35">
      <c r="A3076" t="s">
        <v>181</v>
      </c>
      <c r="B3076" t="s">
        <v>199</v>
      </c>
      <c r="C3076">
        <v>2016</v>
      </c>
      <c r="D3076" t="s">
        <v>15</v>
      </c>
      <c r="E3076" t="s">
        <v>23</v>
      </c>
      <c r="F3076" t="s">
        <v>26</v>
      </c>
      <c r="G3076">
        <v>3.8</v>
      </c>
      <c r="H3076" t="s">
        <v>18</v>
      </c>
      <c r="I3076" t="s">
        <v>19</v>
      </c>
      <c r="J3076">
        <v>144624</v>
      </c>
      <c r="K3076" t="s">
        <v>20</v>
      </c>
      <c r="L3076">
        <v>47000</v>
      </c>
      <c r="M3076" t="b">
        <v>0</v>
      </c>
    </row>
    <row r="3077" spans="1:13" x14ac:dyDescent="0.35">
      <c r="A3077" t="s">
        <v>82</v>
      </c>
      <c r="B3077" t="s">
        <v>156</v>
      </c>
      <c r="C3077">
        <v>2017</v>
      </c>
      <c r="D3077" t="s">
        <v>47</v>
      </c>
      <c r="E3077" t="s">
        <v>16</v>
      </c>
      <c r="F3077" t="s">
        <v>26</v>
      </c>
      <c r="G3077">
        <v>1.4</v>
      </c>
      <c r="H3077" t="s">
        <v>18</v>
      </c>
      <c r="I3077" t="s">
        <v>19</v>
      </c>
      <c r="J3077">
        <v>147000</v>
      </c>
      <c r="K3077" t="s">
        <v>42</v>
      </c>
      <c r="L3077">
        <v>26000</v>
      </c>
      <c r="M3077" t="b">
        <v>0</v>
      </c>
    </row>
    <row r="3078" spans="1:13" x14ac:dyDescent="0.35">
      <c r="A3078" t="s">
        <v>34</v>
      </c>
      <c r="B3078" t="s">
        <v>35</v>
      </c>
      <c r="C3078">
        <v>2019</v>
      </c>
      <c r="D3078" t="s">
        <v>15</v>
      </c>
      <c r="E3078" t="s">
        <v>23</v>
      </c>
      <c r="F3078" t="s">
        <v>17</v>
      </c>
      <c r="G3078">
        <v>4.5</v>
      </c>
      <c r="H3078" t="s">
        <v>56</v>
      </c>
      <c r="I3078" t="s">
        <v>19</v>
      </c>
      <c r="J3078">
        <v>92543</v>
      </c>
      <c r="K3078" t="s">
        <v>20</v>
      </c>
      <c r="L3078">
        <v>0</v>
      </c>
      <c r="M3078" t="b">
        <v>1</v>
      </c>
    </row>
    <row r="3079" spans="1:13" x14ac:dyDescent="0.35">
      <c r="A3079" t="s">
        <v>34</v>
      </c>
      <c r="B3079" t="s">
        <v>145</v>
      </c>
      <c r="C3079">
        <v>2015</v>
      </c>
      <c r="D3079" t="s">
        <v>15</v>
      </c>
      <c r="E3079" t="s">
        <v>23</v>
      </c>
      <c r="F3079" t="s">
        <v>17</v>
      </c>
      <c r="G3079">
        <v>2.7</v>
      </c>
      <c r="H3079" t="s">
        <v>18</v>
      </c>
      <c r="I3079" t="s">
        <v>19</v>
      </c>
      <c r="J3079">
        <v>195000</v>
      </c>
      <c r="K3079" t="s">
        <v>20</v>
      </c>
      <c r="L3079">
        <v>52000</v>
      </c>
      <c r="M3079" t="b">
        <v>0</v>
      </c>
    </row>
    <row r="3080" spans="1:13" x14ac:dyDescent="0.35">
      <c r="A3080" t="s">
        <v>34</v>
      </c>
      <c r="B3080" t="s">
        <v>35</v>
      </c>
      <c r="C3080">
        <v>2011</v>
      </c>
      <c r="D3080" t="s">
        <v>15</v>
      </c>
      <c r="E3080" t="s">
        <v>23</v>
      </c>
      <c r="F3080" t="s">
        <v>17</v>
      </c>
      <c r="G3080">
        <v>4</v>
      </c>
      <c r="H3080" t="s">
        <v>18</v>
      </c>
      <c r="I3080" t="s">
        <v>19</v>
      </c>
      <c r="J3080">
        <v>273392</v>
      </c>
      <c r="K3080" t="s">
        <v>20</v>
      </c>
      <c r="L3080">
        <v>100000</v>
      </c>
      <c r="M3080" t="b">
        <v>0</v>
      </c>
    </row>
    <row r="3081" spans="1:13" x14ac:dyDescent="0.35">
      <c r="A3081" t="s">
        <v>34</v>
      </c>
      <c r="B3081" t="s">
        <v>35</v>
      </c>
      <c r="C3081">
        <v>2011</v>
      </c>
      <c r="D3081" t="s">
        <v>15</v>
      </c>
      <c r="E3081" t="s">
        <v>23</v>
      </c>
      <c r="F3081" t="s">
        <v>17</v>
      </c>
      <c r="G3081">
        <v>4</v>
      </c>
      <c r="H3081" t="s">
        <v>18</v>
      </c>
      <c r="I3081" t="s">
        <v>19</v>
      </c>
      <c r="J3081">
        <v>349266</v>
      </c>
      <c r="K3081" t="s">
        <v>20</v>
      </c>
      <c r="L3081">
        <v>100000</v>
      </c>
      <c r="M3081" t="b">
        <v>0</v>
      </c>
    </row>
    <row r="3082" spans="1:13" x14ac:dyDescent="0.35">
      <c r="A3082" t="s">
        <v>60</v>
      </c>
      <c r="B3082" t="s">
        <v>90</v>
      </c>
      <c r="C3082">
        <v>2006</v>
      </c>
      <c r="D3082" t="s">
        <v>44</v>
      </c>
      <c r="E3082" t="s">
        <v>38</v>
      </c>
      <c r="F3082" t="s">
        <v>17</v>
      </c>
      <c r="G3082">
        <v>5.7</v>
      </c>
      <c r="H3082" t="s">
        <v>18</v>
      </c>
      <c r="I3082" t="s">
        <v>19</v>
      </c>
      <c r="J3082">
        <v>390000</v>
      </c>
      <c r="K3082" t="s">
        <v>20</v>
      </c>
      <c r="L3082">
        <v>74000</v>
      </c>
      <c r="M3082" t="b">
        <v>0</v>
      </c>
    </row>
    <row r="3083" spans="1:13" x14ac:dyDescent="0.35">
      <c r="A3083" t="s">
        <v>27</v>
      </c>
      <c r="B3083" t="s">
        <v>160</v>
      </c>
      <c r="C3083">
        <v>2016</v>
      </c>
      <c r="D3083" t="s">
        <v>15</v>
      </c>
      <c r="E3083" t="s">
        <v>25</v>
      </c>
      <c r="F3083" t="s">
        <v>17</v>
      </c>
      <c r="G3083">
        <v>2.4</v>
      </c>
      <c r="H3083" t="s">
        <v>18</v>
      </c>
      <c r="I3083" t="s">
        <v>19</v>
      </c>
      <c r="J3083">
        <v>87000</v>
      </c>
      <c r="K3083" t="s">
        <v>20</v>
      </c>
      <c r="L3083">
        <v>0</v>
      </c>
      <c r="M3083" t="b">
        <v>1</v>
      </c>
    </row>
    <row r="3084" spans="1:13" x14ac:dyDescent="0.35">
      <c r="A3084" t="s">
        <v>34</v>
      </c>
      <c r="B3084" t="s">
        <v>162</v>
      </c>
      <c r="C3084">
        <v>2013</v>
      </c>
      <c r="D3084" t="s">
        <v>15</v>
      </c>
      <c r="E3084" t="s">
        <v>75</v>
      </c>
      <c r="F3084" t="s">
        <v>26</v>
      </c>
      <c r="G3084">
        <v>4</v>
      </c>
      <c r="H3084" t="s">
        <v>18</v>
      </c>
      <c r="I3084" t="s">
        <v>68</v>
      </c>
      <c r="J3084">
        <v>287808</v>
      </c>
      <c r="K3084" t="s">
        <v>20</v>
      </c>
      <c r="L3084">
        <v>0</v>
      </c>
      <c r="M3084" t="b">
        <v>1</v>
      </c>
    </row>
    <row r="3085" spans="1:13" x14ac:dyDescent="0.35">
      <c r="A3085" t="s">
        <v>34</v>
      </c>
      <c r="B3085" t="s">
        <v>35</v>
      </c>
      <c r="C3085">
        <v>2015</v>
      </c>
      <c r="D3085" t="s">
        <v>15</v>
      </c>
      <c r="E3085" t="s">
        <v>23</v>
      </c>
      <c r="F3085" t="s">
        <v>17</v>
      </c>
      <c r="G3085">
        <v>4.5999999999999996</v>
      </c>
      <c r="H3085" t="s">
        <v>18</v>
      </c>
      <c r="I3085" t="s">
        <v>19</v>
      </c>
      <c r="J3085">
        <v>215000</v>
      </c>
      <c r="K3085" t="s">
        <v>20</v>
      </c>
      <c r="L3085">
        <v>146000</v>
      </c>
      <c r="M3085" t="b">
        <v>0</v>
      </c>
    </row>
    <row r="3086" spans="1:13" x14ac:dyDescent="0.35">
      <c r="A3086" t="s">
        <v>27</v>
      </c>
      <c r="B3086" t="s">
        <v>28</v>
      </c>
      <c r="C3086">
        <v>2017</v>
      </c>
      <c r="D3086" t="s">
        <v>15</v>
      </c>
      <c r="E3086" t="s">
        <v>23</v>
      </c>
      <c r="F3086" t="s">
        <v>26</v>
      </c>
      <c r="G3086">
        <v>1.1000000000000001</v>
      </c>
      <c r="H3086" t="s">
        <v>18</v>
      </c>
      <c r="I3086" t="s">
        <v>19</v>
      </c>
      <c r="J3086">
        <v>158</v>
      </c>
      <c r="K3086" t="s">
        <v>20</v>
      </c>
      <c r="L3086">
        <v>0</v>
      </c>
      <c r="M3086" t="b">
        <v>1</v>
      </c>
    </row>
    <row r="3087" spans="1:13" x14ac:dyDescent="0.35">
      <c r="A3087" t="s">
        <v>13</v>
      </c>
      <c r="B3087" t="s">
        <v>14</v>
      </c>
      <c r="C3087">
        <v>2005</v>
      </c>
      <c r="D3087" t="s">
        <v>47</v>
      </c>
      <c r="E3087" t="s">
        <v>25</v>
      </c>
      <c r="F3087" t="s">
        <v>17</v>
      </c>
      <c r="G3087">
        <v>5.7</v>
      </c>
      <c r="H3087" t="s">
        <v>18</v>
      </c>
      <c r="I3087" t="s">
        <v>19</v>
      </c>
      <c r="J3087">
        <v>331000</v>
      </c>
      <c r="K3087" t="s">
        <v>45</v>
      </c>
      <c r="L3087">
        <v>15000</v>
      </c>
      <c r="M3087" t="b">
        <v>0</v>
      </c>
    </row>
    <row r="3088" spans="1:13" x14ac:dyDescent="0.35">
      <c r="A3088" t="s">
        <v>34</v>
      </c>
      <c r="B3088" t="s">
        <v>72</v>
      </c>
      <c r="C3088">
        <v>2018</v>
      </c>
      <c r="D3088" t="s">
        <v>15</v>
      </c>
      <c r="E3088" t="s">
        <v>23</v>
      </c>
      <c r="F3088" t="s">
        <v>17</v>
      </c>
      <c r="G3088">
        <v>2.5</v>
      </c>
      <c r="H3088" t="s">
        <v>18</v>
      </c>
      <c r="I3088" t="s">
        <v>19</v>
      </c>
      <c r="J3088">
        <v>90000</v>
      </c>
      <c r="K3088" t="s">
        <v>81</v>
      </c>
      <c r="L3088">
        <v>1300</v>
      </c>
      <c r="M3088" t="b">
        <v>0</v>
      </c>
    </row>
    <row r="3089" spans="1:13" x14ac:dyDescent="0.35">
      <c r="A3089" t="s">
        <v>48</v>
      </c>
      <c r="B3089" t="s">
        <v>50</v>
      </c>
      <c r="C3089">
        <v>2014</v>
      </c>
      <c r="D3089" t="s">
        <v>15</v>
      </c>
      <c r="E3089" t="s">
        <v>16</v>
      </c>
      <c r="F3089" t="s">
        <v>17</v>
      </c>
      <c r="G3089">
        <v>4</v>
      </c>
      <c r="H3089" t="s">
        <v>18</v>
      </c>
      <c r="I3089" t="s">
        <v>19</v>
      </c>
      <c r="J3089">
        <v>161000</v>
      </c>
      <c r="K3089" t="s">
        <v>45</v>
      </c>
      <c r="L3089">
        <v>95000</v>
      </c>
      <c r="M3089" t="b">
        <v>0</v>
      </c>
    </row>
    <row r="3090" spans="1:13" x14ac:dyDescent="0.35">
      <c r="A3090" t="s">
        <v>21</v>
      </c>
      <c r="B3090" t="s">
        <v>130</v>
      </c>
      <c r="C3090">
        <v>2006</v>
      </c>
      <c r="D3090" t="s">
        <v>47</v>
      </c>
      <c r="E3090" t="s">
        <v>75</v>
      </c>
      <c r="F3090" t="s">
        <v>26</v>
      </c>
      <c r="G3090">
        <v>3</v>
      </c>
      <c r="H3090" t="s">
        <v>18</v>
      </c>
      <c r="I3090" t="s">
        <v>68</v>
      </c>
      <c r="J3090">
        <v>400000</v>
      </c>
      <c r="K3090" t="s">
        <v>42</v>
      </c>
      <c r="L3090">
        <v>10000</v>
      </c>
      <c r="M3090" t="b">
        <v>0</v>
      </c>
    </row>
    <row r="3091" spans="1:13" x14ac:dyDescent="0.35">
      <c r="A3091" t="s">
        <v>34</v>
      </c>
      <c r="B3091" t="s">
        <v>127</v>
      </c>
      <c r="C3091">
        <v>2016</v>
      </c>
      <c r="D3091" t="s">
        <v>15</v>
      </c>
      <c r="E3091" t="s">
        <v>23</v>
      </c>
      <c r="F3091" t="s">
        <v>17</v>
      </c>
      <c r="G3091">
        <v>4</v>
      </c>
      <c r="H3091" t="s">
        <v>18</v>
      </c>
      <c r="I3091" t="s">
        <v>68</v>
      </c>
      <c r="J3091">
        <v>15000</v>
      </c>
      <c r="K3091" t="s">
        <v>20</v>
      </c>
      <c r="L3091">
        <v>0</v>
      </c>
      <c r="M3091" t="b">
        <v>1</v>
      </c>
    </row>
    <row r="3092" spans="1:13" x14ac:dyDescent="0.35">
      <c r="A3092" t="s">
        <v>73</v>
      </c>
      <c r="B3092" t="s">
        <v>74</v>
      </c>
      <c r="C3092">
        <v>2019</v>
      </c>
      <c r="D3092" t="s">
        <v>15</v>
      </c>
      <c r="E3092" t="s">
        <v>65</v>
      </c>
      <c r="F3092" t="s">
        <v>17</v>
      </c>
      <c r="G3092">
        <v>2.5</v>
      </c>
      <c r="H3092" t="s">
        <v>18</v>
      </c>
      <c r="I3092" t="s">
        <v>19</v>
      </c>
      <c r="J3092">
        <v>48000</v>
      </c>
      <c r="K3092" t="s">
        <v>64</v>
      </c>
      <c r="L3092">
        <v>120000</v>
      </c>
      <c r="M3092" t="b">
        <v>0</v>
      </c>
    </row>
    <row r="3093" spans="1:13" x14ac:dyDescent="0.35">
      <c r="A3093" t="s">
        <v>174</v>
      </c>
      <c r="B3093" t="s">
        <v>175</v>
      </c>
      <c r="C3093">
        <v>2010</v>
      </c>
      <c r="D3093" t="s">
        <v>15</v>
      </c>
      <c r="E3093" t="s">
        <v>38</v>
      </c>
      <c r="F3093" t="s">
        <v>17</v>
      </c>
      <c r="G3093">
        <v>2</v>
      </c>
      <c r="H3093" t="s">
        <v>18</v>
      </c>
      <c r="I3093" t="s">
        <v>19</v>
      </c>
      <c r="J3093">
        <v>205</v>
      </c>
      <c r="K3093" t="s">
        <v>20</v>
      </c>
      <c r="L3093">
        <v>45000</v>
      </c>
      <c r="M3093" t="b">
        <v>0</v>
      </c>
    </row>
    <row r="3094" spans="1:13" x14ac:dyDescent="0.35">
      <c r="A3094" t="s">
        <v>34</v>
      </c>
      <c r="B3094" t="s">
        <v>58</v>
      </c>
      <c r="C3094">
        <v>2009</v>
      </c>
      <c r="D3094" t="s">
        <v>15</v>
      </c>
      <c r="E3094" t="s">
        <v>25</v>
      </c>
      <c r="F3094" t="s">
        <v>26</v>
      </c>
      <c r="G3094">
        <v>2.7</v>
      </c>
      <c r="H3094" t="s">
        <v>18</v>
      </c>
      <c r="I3094" t="s">
        <v>68</v>
      </c>
      <c r="J3094">
        <v>530500</v>
      </c>
      <c r="K3094" t="s">
        <v>138</v>
      </c>
      <c r="L3094">
        <v>33000</v>
      </c>
      <c r="M3094" t="b">
        <v>0</v>
      </c>
    </row>
    <row r="3095" spans="1:13" x14ac:dyDescent="0.35">
      <c r="A3095" t="s">
        <v>21</v>
      </c>
      <c r="B3095" t="s">
        <v>237</v>
      </c>
      <c r="C3095">
        <v>2013</v>
      </c>
      <c r="D3095" t="s">
        <v>15</v>
      </c>
      <c r="E3095" t="s">
        <v>78</v>
      </c>
      <c r="F3095" t="s">
        <v>30</v>
      </c>
      <c r="G3095">
        <v>3.5</v>
      </c>
      <c r="H3095" t="s">
        <v>18</v>
      </c>
      <c r="I3095" t="s">
        <v>19</v>
      </c>
      <c r="J3095">
        <v>260000</v>
      </c>
      <c r="K3095" t="s">
        <v>170</v>
      </c>
      <c r="L3095">
        <v>45000</v>
      </c>
      <c r="M3095" t="b">
        <v>0</v>
      </c>
    </row>
    <row r="3096" spans="1:13" x14ac:dyDescent="0.35">
      <c r="A3096" t="s">
        <v>21</v>
      </c>
      <c r="B3096" t="s">
        <v>22</v>
      </c>
      <c r="C3096">
        <v>2020</v>
      </c>
      <c r="D3096" t="s">
        <v>15</v>
      </c>
      <c r="E3096" t="s">
        <v>23</v>
      </c>
      <c r="F3096" t="s">
        <v>17</v>
      </c>
      <c r="G3096">
        <v>4</v>
      </c>
      <c r="H3096" t="s">
        <v>18</v>
      </c>
      <c r="I3096" t="s">
        <v>19</v>
      </c>
      <c r="J3096">
        <v>42835</v>
      </c>
      <c r="K3096" t="s">
        <v>20</v>
      </c>
      <c r="L3096">
        <v>241500</v>
      </c>
      <c r="M3096" t="b">
        <v>0</v>
      </c>
    </row>
    <row r="3097" spans="1:13" x14ac:dyDescent="0.35">
      <c r="A3097" t="s">
        <v>62</v>
      </c>
      <c r="B3097" t="s">
        <v>63</v>
      </c>
      <c r="C3097">
        <v>2016</v>
      </c>
      <c r="D3097" t="s">
        <v>44</v>
      </c>
      <c r="E3097" t="s">
        <v>23</v>
      </c>
      <c r="F3097" t="s">
        <v>17</v>
      </c>
      <c r="G3097">
        <v>5</v>
      </c>
      <c r="H3097" t="s">
        <v>18</v>
      </c>
      <c r="I3097" t="s">
        <v>19</v>
      </c>
      <c r="J3097">
        <v>132501</v>
      </c>
      <c r="K3097" t="s">
        <v>20</v>
      </c>
      <c r="L3097">
        <v>245000</v>
      </c>
      <c r="M3097" t="b">
        <v>0</v>
      </c>
    </row>
    <row r="3098" spans="1:13" x14ac:dyDescent="0.35">
      <c r="A3098" t="s">
        <v>34</v>
      </c>
      <c r="B3098" t="s">
        <v>35</v>
      </c>
      <c r="C3098">
        <v>2016</v>
      </c>
      <c r="D3098" t="s">
        <v>15</v>
      </c>
      <c r="E3098" t="s">
        <v>23</v>
      </c>
      <c r="F3098" t="s">
        <v>17</v>
      </c>
      <c r="G3098">
        <v>5.7</v>
      </c>
      <c r="H3098" t="s">
        <v>18</v>
      </c>
      <c r="I3098" t="s">
        <v>19</v>
      </c>
      <c r="J3098">
        <v>1918</v>
      </c>
      <c r="K3098" t="s">
        <v>42</v>
      </c>
      <c r="L3098">
        <v>251500</v>
      </c>
      <c r="M3098" t="b">
        <v>0</v>
      </c>
    </row>
    <row r="3099" spans="1:13" x14ac:dyDescent="0.35">
      <c r="A3099" t="s">
        <v>62</v>
      </c>
      <c r="B3099" t="s">
        <v>63</v>
      </c>
      <c r="C3099">
        <v>2016</v>
      </c>
      <c r="D3099" t="s">
        <v>44</v>
      </c>
      <c r="E3099" t="s">
        <v>16</v>
      </c>
      <c r="F3099" t="s">
        <v>17</v>
      </c>
      <c r="G3099">
        <v>5</v>
      </c>
      <c r="H3099" t="s">
        <v>18</v>
      </c>
      <c r="I3099" t="s">
        <v>19</v>
      </c>
      <c r="J3099">
        <v>120346</v>
      </c>
      <c r="K3099" t="s">
        <v>20</v>
      </c>
      <c r="L3099">
        <v>257000</v>
      </c>
      <c r="M3099" t="b">
        <v>0</v>
      </c>
    </row>
    <row r="3100" spans="1:13" x14ac:dyDescent="0.35">
      <c r="A3100" t="s">
        <v>76</v>
      </c>
      <c r="B3100" t="s">
        <v>125</v>
      </c>
      <c r="C3100">
        <v>2015</v>
      </c>
      <c r="D3100" t="s">
        <v>15</v>
      </c>
      <c r="E3100" t="s">
        <v>23</v>
      </c>
      <c r="F3100" t="s">
        <v>26</v>
      </c>
      <c r="G3100">
        <v>3.5</v>
      </c>
      <c r="H3100" t="s">
        <v>18</v>
      </c>
      <c r="I3100" t="s">
        <v>19</v>
      </c>
      <c r="J3100">
        <v>223000</v>
      </c>
      <c r="K3100" t="s">
        <v>45</v>
      </c>
      <c r="L3100">
        <v>0</v>
      </c>
      <c r="M3100" t="b">
        <v>1</v>
      </c>
    </row>
    <row r="3101" spans="1:13" x14ac:dyDescent="0.35">
      <c r="A3101" t="s">
        <v>39</v>
      </c>
      <c r="B3101" t="s">
        <v>331</v>
      </c>
      <c r="C3101">
        <v>2004</v>
      </c>
      <c r="D3101" t="s">
        <v>47</v>
      </c>
      <c r="E3101" t="s">
        <v>23</v>
      </c>
      <c r="F3101" t="s">
        <v>30</v>
      </c>
      <c r="G3101">
        <v>3.8</v>
      </c>
      <c r="H3101" t="s">
        <v>18</v>
      </c>
      <c r="I3101" t="s">
        <v>19</v>
      </c>
      <c r="J3101">
        <v>280</v>
      </c>
      <c r="K3101" t="s">
        <v>20</v>
      </c>
      <c r="L3101">
        <v>12500</v>
      </c>
      <c r="M3101" t="b">
        <v>0</v>
      </c>
    </row>
    <row r="3102" spans="1:13" x14ac:dyDescent="0.35">
      <c r="A3102" t="s">
        <v>34</v>
      </c>
      <c r="B3102" t="s">
        <v>287</v>
      </c>
      <c r="C3102">
        <v>2007</v>
      </c>
      <c r="D3102" t="s">
        <v>15</v>
      </c>
      <c r="E3102" t="s">
        <v>23</v>
      </c>
      <c r="F3102" t="s">
        <v>26</v>
      </c>
      <c r="G3102">
        <v>2.7</v>
      </c>
      <c r="H3102" t="s">
        <v>18</v>
      </c>
      <c r="I3102" t="s">
        <v>68</v>
      </c>
      <c r="J3102">
        <v>230</v>
      </c>
      <c r="K3102" t="s">
        <v>42</v>
      </c>
      <c r="L3102">
        <v>25000</v>
      </c>
      <c r="M3102" t="b">
        <v>0</v>
      </c>
    </row>
    <row r="3103" spans="1:13" x14ac:dyDescent="0.35">
      <c r="A3103" t="s">
        <v>27</v>
      </c>
      <c r="B3103" t="s">
        <v>88</v>
      </c>
      <c r="C3103">
        <v>2016</v>
      </c>
      <c r="D3103" t="s">
        <v>15</v>
      </c>
      <c r="E3103" t="s">
        <v>23</v>
      </c>
      <c r="F3103" t="s">
        <v>26</v>
      </c>
      <c r="G3103">
        <v>1.2</v>
      </c>
      <c r="H3103" t="s">
        <v>18</v>
      </c>
      <c r="I3103" t="s">
        <v>19</v>
      </c>
      <c r="J3103">
        <v>74000</v>
      </c>
      <c r="K3103" t="s">
        <v>45</v>
      </c>
      <c r="L3103">
        <v>30000</v>
      </c>
      <c r="M3103" t="b">
        <v>0</v>
      </c>
    </row>
    <row r="3104" spans="1:13" x14ac:dyDescent="0.35">
      <c r="A3104" t="s">
        <v>60</v>
      </c>
      <c r="B3104" t="s">
        <v>241</v>
      </c>
      <c r="C3104">
        <v>1997</v>
      </c>
      <c r="D3104" t="s">
        <v>15</v>
      </c>
      <c r="E3104" t="s">
        <v>213</v>
      </c>
      <c r="F3104" t="s">
        <v>17</v>
      </c>
      <c r="G3104">
        <v>4</v>
      </c>
      <c r="H3104" t="s">
        <v>18</v>
      </c>
      <c r="I3104" t="s">
        <v>19</v>
      </c>
      <c r="J3104">
        <v>361000</v>
      </c>
      <c r="K3104" t="s">
        <v>20</v>
      </c>
      <c r="L3104">
        <v>12000</v>
      </c>
      <c r="M3104" t="b">
        <v>0</v>
      </c>
    </row>
    <row r="3105" spans="1:13" x14ac:dyDescent="0.35">
      <c r="A3105" t="s">
        <v>39</v>
      </c>
      <c r="B3105" t="s">
        <v>131</v>
      </c>
      <c r="C3105">
        <v>2013</v>
      </c>
      <c r="D3105" t="s">
        <v>15</v>
      </c>
      <c r="E3105" t="s">
        <v>25</v>
      </c>
      <c r="F3105" t="s">
        <v>26</v>
      </c>
      <c r="G3105">
        <v>6</v>
      </c>
      <c r="H3105" t="s">
        <v>18</v>
      </c>
      <c r="I3105" t="s">
        <v>19</v>
      </c>
      <c r="J3105">
        <v>313000</v>
      </c>
      <c r="K3105" t="s">
        <v>20</v>
      </c>
      <c r="L3105">
        <v>35000</v>
      </c>
      <c r="M3105" t="b">
        <v>0</v>
      </c>
    </row>
    <row r="3106" spans="1:13" x14ac:dyDescent="0.35">
      <c r="A3106" t="s">
        <v>76</v>
      </c>
      <c r="B3106" t="s">
        <v>112</v>
      </c>
      <c r="C3106">
        <v>2016</v>
      </c>
      <c r="D3106" t="s">
        <v>15</v>
      </c>
      <c r="E3106" t="s">
        <v>16</v>
      </c>
      <c r="F3106" t="s">
        <v>26</v>
      </c>
      <c r="G3106">
        <v>3.5</v>
      </c>
      <c r="H3106" t="s">
        <v>18</v>
      </c>
      <c r="I3106" t="s">
        <v>19</v>
      </c>
      <c r="J3106">
        <v>161000</v>
      </c>
      <c r="K3106" t="s">
        <v>20</v>
      </c>
      <c r="L3106">
        <v>0</v>
      </c>
      <c r="M3106" t="b">
        <v>1</v>
      </c>
    </row>
    <row r="3107" spans="1:13" x14ac:dyDescent="0.35">
      <c r="A3107" t="s">
        <v>36</v>
      </c>
      <c r="B3107" t="s">
        <v>37</v>
      </c>
      <c r="C3107">
        <v>2012</v>
      </c>
      <c r="D3107" t="s">
        <v>15</v>
      </c>
      <c r="E3107" t="s">
        <v>29</v>
      </c>
      <c r="F3107" t="s">
        <v>26</v>
      </c>
      <c r="G3107">
        <v>5.3</v>
      </c>
      <c r="H3107" t="s">
        <v>18</v>
      </c>
      <c r="I3107" t="s">
        <v>19</v>
      </c>
      <c r="J3107">
        <v>273000</v>
      </c>
      <c r="K3107" t="s">
        <v>45</v>
      </c>
      <c r="L3107">
        <v>0</v>
      </c>
      <c r="M3107" t="b">
        <v>1</v>
      </c>
    </row>
    <row r="3108" spans="1:13" x14ac:dyDescent="0.35">
      <c r="A3108" t="s">
        <v>48</v>
      </c>
      <c r="B3108" t="s">
        <v>106</v>
      </c>
      <c r="C3108">
        <v>2020</v>
      </c>
      <c r="D3108" t="s">
        <v>15</v>
      </c>
      <c r="E3108" t="s">
        <v>16</v>
      </c>
      <c r="F3108" t="s">
        <v>17</v>
      </c>
      <c r="G3108">
        <v>3.5</v>
      </c>
      <c r="H3108" t="s">
        <v>18</v>
      </c>
      <c r="I3108" t="s">
        <v>19</v>
      </c>
      <c r="J3108">
        <v>19700</v>
      </c>
      <c r="K3108" t="s">
        <v>45</v>
      </c>
      <c r="L3108">
        <v>395000</v>
      </c>
      <c r="M3108" t="b">
        <v>0</v>
      </c>
    </row>
    <row r="3109" spans="1:13" x14ac:dyDescent="0.35">
      <c r="A3109" t="s">
        <v>27</v>
      </c>
      <c r="B3109" t="s">
        <v>88</v>
      </c>
      <c r="C3109">
        <v>2014</v>
      </c>
      <c r="D3109" t="s">
        <v>15</v>
      </c>
      <c r="E3109" t="s">
        <v>23</v>
      </c>
      <c r="F3109" t="s">
        <v>26</v>
      </c>
      <c r="G3109">
        <v>1.5</v>
      </c>
      <c r="H3109" t="s">
        <v>18</v>
      </c>
      <c r="I3109" t="s">
        <v>19</v>
      </c>
      <c r="J3109">
        <v>230000</v>
      </c>
      <c r="K3109" t="s">
        <v>42</v>
      </c>
      <c r="L3109">
        <v>0</v>
      </c>
      <c r="M3109" t="b">
        <v>1</v>
      </c>
    </row>
    <row r="3110" spans="1:13" x14ac:dyDescent="0.35">
      <c r="A3110" t="s">
        <v>76</v>
      </c>
      <c r="B3110" t="s">
        <v>77</v>
      </c>
      <c r="C3110">
        <v>2013</v>
      </c>
      <c r="D3110" t="s">
        <v>15</v>
      </c>
      <c r="E3110" t="s">
        <v>65</v>
      </c>
      <c r="F3110" t="s">
        <v>26</v>
      </c>
      <c r="G3110">
        <v>5.4</v>
      </c>
      <c r="H3110" t="s">
        <v>18</v>
      </c>
      <c r="I3110" t="s">
        <v>19</v>
      </c>
      <c r="J3110">
        <v>21700</v>
      </c>
      <c r="K3110" t="s">
        <v>45</v>
      </c>
      <c r="L3110">
        <v>35000</v>
      </c>
      <c r="M3110" t="b">
        <v>0</v>
      </c>
    </row>
    <row r="3111" spans="1:13" x14ac:dyDescent="0.35">
      <c r="A3111" t="s">
        <v>109</v>
      </c>
      <c r="B3111" t="s">
        <v>227</v>
      </c>
      <c r="C3111">
        <v>2013</v>
      </c>
      <c r="D3111" t="s">
        <v>47</v>
      </c>
      <c r="E3111" t="s">
        <v>16</v>
      </c>
      <c r="F3111" t="s">
        <v>17</v>
      </c>
      <c r="G3111">
        <v>5.7</v>
      </c>
      <c r="H3111" t="s">
        <v>18</v>
      </c>
      <c r="I3111" t="s">
        <v>19</v>
      </c>
      <c r="J3111">
        <v>275000</v>
      </c>
      <c r="K3111" t="s">
        <v>81</v>
      </c>
      <c r="L3111">
        <v>40000</v>
      </c>
      <c r="M3111" t="b">
        <v>0</v>
      </c>
    </row>
    <row r="3112" spans="1:13" x14ac:dyDescent="0.35">
      <c r="A3112" t="s">
        <v>174</v>
      </c>
      <c r="B3112" t="s">
        <v>175</v>
      </c>
      <c r="C3112">
        <v>2020</v>
      </c>
      <c r="D3112" t="s">
        <v>47</v>
      </c>
      <c r="E3112" t="s">
        <v>29</v>
      </c>
      <c r="F3112" t="s">
        <v>17</v>
      </c>
      <c r="G3112">
        <v>9</v>
      </c>
      <c r="H3112" t="s">
        <v>18</v>
      </c>
      <c r="I3112" t="s">
        <v>19</v>
      </c>
      <c r="J3112">
        <v>710000</v>
      </c>
      <c r="K3112" t="s">
        <v>42</v>
      </c>
      <c r="L3112">
        <v>0</v>
      </c>
      <c r="M3112" t="b">
        <v>1</v>
      </c>
    </row>
    <row r="3113" spans="1:13" x14ac:dyDescent="0.35">
      <c r="A3113" t="s">
        <v>36</v>
      </c>
      <c r="B3113" t="s">
        <v>37</v>
      </c>
      <c r="C3113">
        <v>2007</v>
      </c>
      <c r="D3113" t="s">
        <v>47</v>
      </c>
      <c r="E3113" t="s">
        <v>29</v>
      </c>
      <c r="F3113" t="s">
        <v>26</v>
      </c>
      <c r="G3113">
        <v>1</v>
      </c>
      <c r="H3113" t="s">
        <v>18</v>
      </c>
      <c r="I3113" t="s">
        <v>19</v>
      </c>
      <c r="J3113">
        <v>300</v>
      </c>
      <c r="K3113" t="s">
        <v>20</v>
      </c>
      <c r="L3113">
        <v>0</v>
      </c>
      <c r="M3113" t="b">
        <v>1</v>
      </c>
    </row>
    <row r="3114" spans="1:13" x14ac:dyDescent="0.35">
      <c r="A3114" t="s">
        <v>82</v>
      </c>
      <c r="B3114" t="s">
        <v>298</v>
      </c>
      <c r="C3114">
        <v>2021</v>
      </c>
      <c r="D3114" t="s">
        <v>15</v>
      </c>
      <c r="E3114" t="s">
        <v>25</v>
      </c>
      <c r="F3114" t="s">
        <v>26</v>
      </c>
      <c r="G3114">
        <v>2.5</v>
      </c>
      <c r="H3114" t="s">
        <v>18</v>
      </c>
      <c r="I3114" t="s">
        <v>19</v>
      </c>
      <c r="J3114">
        <v>30000</v>
      </c>
      <c r="K3114" t="s">
        <v>111</v>
      </c>
      <c r="L3114">
        <v>1414</v>
      </c>
      <c r="M3114" t="b">
        <v>0</v>
      </c>
    </row>
    <row r="3115" spans="1:13" x14ac:dyDescent="0.35">
      <c r="A3115" t="s">
        <v>76</v>
      </c>
      <c r="B3115" t="s">
        <v>77</v>
      </c>
      <c r="C3115">
        <v>2016</v>
      </c>
      <c r="D3115" t="s">
        <v>15</v>
      </c>
      <c r="E3115" t="s">
        <v>25</v>
      </c>
      <c r="F3115" t="s">
        <v>26</v>
      </c>
      <c r="G3115">
        <v>3.6</v>
      </c>
      <c r="H3115" t="s">
        <v>18</v>
      </c>
      <c r="I3115" t="s">
        <v>19</v>
      </c>
      <c r="J3115">
        <v>127500</v>
      </c>
      <c r="K3115" t="s">
        <v>42</v>
      </c>
      <c r="L3115">
        <v>79000</v>
      </c>
      <c r="M3115" t="b">
        <v>0</v>
      </c>
    </row>
    <row r="3116" spans="1:13" x14ac:dyDescent="0.35">
      <c r="A3116" t="s">
        <v>34</v>
      </c>
      <c r="B3116" t="s">
        <v>145</v>
      </c>
      <c r="C3116">
        <v>2013</v>
      </c>
      <c r="D3116" t="s">
        <v>15</v>
      </c>
      <c r="E3116" t="s">
        <v>23</v>
      </c>
      <c r="F3116" t="s">
        <v>17</v>
      </c>
      <c r="G3116">
        <v>2.7</v>
      </c>
      <c r="H3116" t="s">
        <v>18</v>
      </c>
      <c r="I3116" t="s">
        <v>19</v>
      </c>
      <c r="J3116">
        <v>201000</v>
      </c>
      <c r="K3116" t="s">
        <v>20</v>
      </c>
      <c r="L3116">
        <v>36000</v>
      </c>
      <c r="M3116" t="b">
        <v>0</v>
      </c>
    </row>
    <row r="3117" spans="1:13" x14ac:dyDescent="0.35">
      <c r="A3117" t="s">
        <v>76</v>
      </c>
      <c r="B3117" t="s">
        <v>47</v>
      </c>
      <c r="C3117">
        <v>2013</v>
      </c>
      <c r="D3117" t="s">
        <v>44</v>
      </c>
      <c r="E3117" t="s">
        <v>102</v>
      </c>
      <c r="F3117" t="s">
        <v>30</v>
      </c>
      <c r="G3117">
        <v>3</v>
      </c>
      <c r="H3117" t="s">
        <v>18</v>
      </c>
      <c r="I3117" t="s">
        <v>19</v>
      </c>
      <c r="J3117">
        <v>318000</v>
      </c>
      <c r="K3117" t="s">
        <v>20</v>
      </c>
      <c r="L3117">
        <v>40000</v>
      </c>
      <c r="M3117" t="b">
        <v>0</v>
      </c>
    </row>
    <row r="3118" spans="1:13" x14ac:dyDescent="0.35">
      <c r="A3118" t="s">
        <v>21</v>
      </c>
      <c r="B3118" t="s">
        <v>218</v>
      </c>
      <c r="C3118">
        <v>2015</v>
      </c>
      <c r="D3118" t="s">
        <v>15</v>
      </c>
      <c r="E3118" t="s">
        <v>23</v>
      </c>
      <c r="F3118" t="s">
        <v>30</v>
      </c>
      <c r="G3118">
        <v>2.5</v>
      </c>
      <c r="H3118" t="s">
        <v>18</v>
      </c>
      <c r="I3118" t="s">
        <v>68</v>
      </c>
      <c r="J3118">
        <v>119000</v>
      </c>
      <c r="K3118" t="s">
        <v>248</v>
      </c>
      <c r="L3118">
        <v>45000</v>
      </c>
      <c r="M3118" t="b">
        <v>0</v>
      </c>
    </row>
    <row r="3119" spans="1:13" x14ac:dyDescent="0.35">
      <c r="A3119" t="s">
        <v>34</v>
      </c>
      <c r="B3119" t="s">
        <v>284</v>
      </c>
      <c r="C3119">
        <v>2015</v>
      </c>
      <c r="D3119" t="s">
        <v>44</v>
      </c>
      <c r="E3119" t="s">
        <v>16</v>
      </c>
      <c r="F3119" t="s">
        <v>26</v>
      </c>
      <c r="G3119">
        <v>2.4</v>
      </c>
      <c r="H3119" t="s">
        <v>18</v>
      </c>
      <c r="I3119" t="s">
        <v>19</v>
      </c>
      <c r="J3119">
        <v>218000</v>
      </c>
      <c r="K3119" t="s">
        <v>20</v>
      </c>
      <c r="L3119">
        <v>45000</v>
      </c>
      <c r="M3119" t="b">
        <v>0</v>
      </c>
    </row>
    <row r="3120" spans="1:13" x14ac:dyDescent="0.35">
      <c r="A3120" t="s">
        <v>39</v>
      </c>
      <c r="B3120" t="s">
        <v>115</v>
      </c>
      <c r="C3120">
        <v>1999</v>
      </c>
      <c r="D3120" t="s">
        <v>47</v>
      </c>
      <c r="E3120" t="s">
        <v>29</v>
      </c>
      <c r="F3120" t="s">
        <v>26</v>
      </c>
      <c r="G3120">
        <v>1.6</v>
      </c>
      <c r="H3120" t="s">
        <v>18</v>
      </c>
      <c r="I3120" t="s">
        <v>19</v>
      </c>
      <c r="J3120">
        <v>175000</v>
      </c>
      <c r="K3120" t="s">
        <v>20</v>
      </c>
      <c r="L3120">
        <v>0</v>
      </c>
      <c r="M3120" t="b">
        <v>1</v>
      </c>
    </row>
    <row r="3121" spans="1:13" x14ac:dyDescent="0.35">
      <c r="A3121" t="s">
        <v>34</v>
      </c>
      <c r="B3121" t="s">
        <v>72</v>
      </c>
      <c r="C3121">
        <v>2016</v>
      </c>
      <c r="D3121" t="s">
        <v>15</v>
      </c>
      <c r="E3121" t="s">
        <v>29</v>
      </c>
      <c r="F3121" t="s">
        <v>17</v>
      </c>
      <c r="G3121">
        <v>1.4</v>
      </c>
      <c r="H3121" t="s">
        <v>18</v>
      </c>
      <c r="I3121" t="s">
        <v>19</v>
      </c>
      <c r="J3121">
        <v>38000</v>
      </c>
      <c r="K3121" t="s">
        <v>42</v>
      </c>
      <c r="L3121">
        <v>0</v>
      </c>
      <c r="M3121" t="b">
        <v>1</v>
      </c>
    </row>
    <row r="3122" spans="1:13" x14ac:dyDescent="0.35">
      <c r="A3122" t="s">
        <v>103</v>
      </c>
      <c r="B3122" t="s">
        <v>212</v>
      </c>
      <c r="C3122">
        <v>2014</v>
      </c>
      <c r="D3122" t="s">
        <v>15</v>
      </c>
      <c r="E3122" t="s">
        <v>29</v>
      </c>
      <c r="F3122" t="s">
        <v>17</v>
      </c>
      <c r="G3122">
        <v>3.6</v>
      </c>
      <c r="H3122" t="s">
        <v>18</v>
      </c>
      <c r="I3122" t="s">
        <v>19</v>
      </c>
      <c r="J3122">
        <v>88000</v>
      </c>
      <c r="K3122" t="s">
        <v>64</v>
      </c>
      <c r="L3122">
        <v>89000</v>
      </c>
      <c r="M3122" t="b">
        <v>0</v>
      </c>
    </row>
    <row r="3123" spans="1:13" x14ac:dyDescent="0.35">
      <c r="A3123" t="s">
        <v>99</v>
      </c>
      <c r="B3123">
        <v>5</v>
      </c>
      <c r="C3123">
        <v>2020</v>
      </c>
      <c r="D3123" t="s">
        <v>15</v>
      </c>
      <c r="E3123" t="s">
        <v>78</v>
      </c>
      <c r="F3123" t="s">
        <v>26</v>
      </c>
      <c r="G3123">
        <v>1.5</v>
      </c>
      <c r="H3123" t="s">
        <v>18</v>
      </c>
      <c r="I3123" t="s">
        <v>19</v>
      </c>
      <c r="J3123">
        <v>7000</v>
      </c>
      <c r="K3123" t="s">
        <v>81</v>
      </c>
      <c r="L3123">
        <v>34000</v>
      </c>
      <c r="M3123" t="b">
        <v>0</v>
      </c>
    </row>
    <row r="3124" spans="1:13" x14ac:dyDescent="0.35">
      <c r="A3124" t="s">
        <v>34</v>
      </c>
      <c r="B3124" t="s">
        <v>43</v>
      </c>
      <c r="C3124">
        <v>2017</v>
      </c>
      <c r="D3124" t="s">
        <v>15</v>
      </c>
      <c r="E3124" t="s">
        <v>23</v>
      </c>
      <c r="F3124" t="s">
        <v>17</v>
      </c>
      <c r="G3124">
        <v>1.6</v>
      </c>
      <c r="H3124" t="s">
        <v>18</v>
      </c>
      <c r="I3124" t="s">
        <v>19</v>
      </c>
      <c r="J3124">
        <v>99000</v>
      </c>
      <c r="K3124" t="s">
        <v>64</v>
      </c>
      <c r="L3124">
        <v>0</v>
      </c>
      <c r="M3124" t="b">
        <v>1</v>
      </c>
    </row>
    <row r="3125" spans="1:13" x14ac:dyDescent="0.35">
      <c r="A3125" t="s">
        <v>95</v>
      </c>
      <c r="B3125" t="s">
        <v>223</v>
      </c>
      <c r="C3125">
        <v>2019</v>
      </c>
      <c r="D3125" t="s">
        <v>15</v>
      </c>
      <c r="E3125" t="s">
        <v>29</v>
      </c>
      <c r="F3125" t="s">
        <v>17</v>
      </c>
      <c r="G3125">
        <v>6.2</v>
      </c>
      <c r="H3125" t="s">
        <v>18</v>
      </c>
      <c r="I3125" t="s">
        <v>19</v>
      </c>
      <c r="J3125">
        <v>58678</v>
      </c>
      <c r="K3125" t="s">
        <v>20</v>
      </c>
      <c r="L3125">
        <v>261500</v>
      </c>
      <c r="M3125" t="b">
        <v>0</v>
      </c>
    </row>
    <row r="3126" spans="1:13" x14ac:dyDescent="0.35">
      <c r="A3126" t="s">
        <v>62</v>
      </c>
      <c r="B3126" t="s">
        <v>63</v>
      </c>
      <c r="C3126">
        <v>2016</v>
      </c>
      <c r="D3126" t="s">
        <v>44</v>
      </c>
      <c r="E3126" t="s">
        <v>16</v>
      </c>
      <c r="F3126" t="s">
        <v>17</v>
      </c>
      <c r="G3126">
        <v>5</v>
      </c>
      <c r="H3126" t="s">
        <v>18</v>
      </c>
      <c r="I3126" t="s">
        <v>19</v>
      </c>
      <c r="J3126">
        <v>102522</v>
      </c>
      <c r="K3126" t="s">
        <v>20</v>
      </c>
      <c r="L3126">
        <v>267000</v>
      </c>
      <c r="M3126" t="b">
        <v>0</v>
      </c>
    </row>
    <row r="3127" spans="1:13" x14ac:dyDescent="0.35">
      <c r="A3127" t="s">
        <v>34</v>
      </c>
      <c r="B3127" t="s">
        <v>35</v>
      </c>
      <c r="C3127">
        <v>2021</v>
      </c>
      <c r="D3127" t="s">
        <v>15</v>
      </c>
      <c r="E3127" t="s">
        <v>23</v>
      </c>
      <c r="F3127" t="s">
        <v>17</v>
      </c>
      <c r="G3127">
        <v>4.5999999999999996</v>
      </c>
      <c r="H3127" t="s">
        <v>18</v>
      </c>
      <c r="I3127" t="s">
        <v>19</v>
      </c>
      <c r="J3127">
        <v>3549</v>
      </c>
      <c r="K3127" t="s">
        <v>20</v>
      </c>
      <c r="L3127">
        <v>286500</v>
      </c>
      <c r="M3127" t="b">
        <v>0</v>
      </c>
    </row>
    <row r="3128" spans="1:13" x14ac:dyDescent="0.35">
      <c r="A3128" t="s">
        <v>34</v>
      </c>
      <c r="B3128" t="s">
        <v>35</v>
      </c>
      <c r="C3128">
        <v>2020</v>
      </c>
      <c r="D3128" t="s">
        <v>44</v>
      </c>
      <c r="E3128" t="s">
        <v>23</v>
      </c>
      <c r="F3128" t="s">
        <v>30</v>
      </c>
      <c r="G3128">
        <v>5.7</v>
      </c>
      <c r="H3128" t="s">
        <v>18</v>
      </c>
      <c r="I3128" t="s">
        <v>19</v>
      </c>
      <c r="J3128">
        <v>14598</v>
      </c>
      <c r="K3128" t="s">
        <v>20</v>
      </c>
      <c r="L3128">
        <v>289500</v>
      </c>
      <c r="M3128" t="b">
        <v>0</v>
      </c>
    </row>
    <row r="3129" spans="1:13" x14ac:dyDescent="0.35">
      <c r="A3129" t="s">
        <v>39</v>
      </c>
      <c r="B3129" t="s">
        <v>46</v>
      </c>
      <c r="C3129">
        <v>2014</v>
      </c>
      <c r="D3129" t="s">
        <v>15</v>
      </c>
      <c r="E3129" t="s">
        <v>16</v>
      </c>
      <c r="F3129" t="s">
        <v>17</v>
      </c>
      <c r="G3129">
        <v>5.7</v>
      </c>
      <c r="H3129" t="s">
        <v>18</v>
      </c>
      <c r="I3129" t="s">
        <v>19</v>
      </c>
      <c r="J3129">
        <v>205000</v>
      </c>
      <c r="K3129" t="s">
        <v>45</v>
      </c>
      <c r="L3129">
        <v>70000</v>
      </c>
      <c r="M3129" t="b">
        <v>0</v>
      </c>
    </row>
    <row r="3130" spans="1:13" x14ac:dyDescent="0.35">
      <c r="A3130" t="s">
        <v>36</v>
      </c>
      <c r="B3130" t="s">
        <v>37</v>
      </c>
      <c r="C3130">
        <v>2010</v>
      </c>
      <c r="D3130" t="s">
        <v>15</v>
      </c>
      <c r="E3130" t="s">
        <v>23</v>
      </c>
      <c r="F3130" t="s">
        <v>17</v>
      </c>
      <c r="G3130">
        <v>9</v>
      </c>
      <c r="H3130" t="s">
        <v>18</v>
      </c>
      <c r="I3130" t="s">
        <v>19</v>
      </c>
      <c r="J3130">
        <v>172000</v>
      </c>
      <c r="K3130" t="s">
        <v>20</v>
      </c>
      <c r="L3130">
        <v>0</v>
      </c>
      <c r="M3130" t="b">
        <v>1</v>
      </c>
    </row>
    <row r="3131" spans="1:13" x14ac:dyDescent="0.35">
      <c r="A3131" t="s">
        <v>76</v>
      </c>
      <c r="B3131" t="s">
        <v>77</v>
      </c>
      <c r="C3131">
        <v>2012</v>
      </c>
      <c r="D3131" t="s">
        <v>15</v>
      </c>
      <c r="E3131" t="s">
        <v>23</v>
      </c>
      <c r="F3131" t="s">
        <v>30</v>
      </c>
      <c r="G3131">
        <v>8</v>
      </c>
      <c r="H3131" t="s">
        <v>18</v>
      </c>
      <c r="I3131" t="s">
        <v>19</v>
      </c>
      <c r="J3131">
        <v>190</v>
      </c>
      <c r="K3131" t="s">
        <v>42</v>
      </c>
      <c r="L3131">
        <v>0</v>
      </c>
      <c r="M3131" t="b">
        <v>1</v>
      </c>
    </row>
    <row r="3132" spans="1:13" x14ac:dyDescent="0.35">
      <c r="A3132" t="s">
        <v>34</v>
      </c>
      <c r="B3132" t="s">
        <v>35</v>
      </c>
      <c r="C3132">
        <v>2018</v>
      </c>
      <c r="D3132" t="s">
        <v>15</v>
      </c>
      <c r="E3132" t="s">
        <v>23</v>
      </c>
      <c r="F3132" t="s">
        <v>17</v>
      </c>
      <c r="G3132">
        <v>4.5999999999999996</v>
      </c>
      <c r="H3132" t="s">
        <v>18</v>
      </c>
      <c r="I3132" t="s">
        <v>19</v>
      </c>
      <c r="J3132">
        <v>141197</v>
      </c>
      <c r="K3132" t="s">
        <v>20</v>
      </c>
      <c r="L3132">
        <v>195000</v>
      </c>
      <c r="M3132" t="b">
        <v>0</v>
      </c>
    </row>
    <row r="3133" spans="1:13" x14ac:dyDescent="0.35">
      <c r="A3133" t="s">
        <v>172</v>
      </c>
      <c r="B3133" t="s">
        <v>173</v>
      </c>
      <c r="C3133">
        <v>2019</v>
      </c>
      <c r="D3133" t="s">
        <v>47</v>
      </c>
      <c r="E3133" t="s">
        <v>23</v>
      </c>
      <c r="F3133" t="s">
        <v>17</v>
      </c>
      <c r="G3133">
        <v>2</v>
      </c>
      <c r="H3133" t="s">
        <v>18</v>
      </c>
      <c r="I3133" t="s">
        <v>19</v>
      </c>
      <c r="J3133">
        <v>62000</v>
      </c>
      <c r="K3133" t="s">
        <v>20</v>
      </c>
      <c r="L3133">
        <v>55000</v>
      </c>
      <c r="M3133" t="b">
        <v>0</v>
      </c>
    </row>
    <row r="3134" spans="1:13" x14ac:dyDescent="0.35">
      <c r="A3134" t="s">
        <v>27</v>
      </c>
      <c r="B3134" t="s">
        <v>89</v>
      </c>
      <c r="C3134">
        <v>2018</v>
      </c>
      <c r="D3134" t="s">
        <v>15</v>
      </c>
      <c r="E3134" t="s">
        <v>23</v>
      </c>
      <c r="F3134" t="s">
        <v>30</v>
      </c>
      <c r="G3134">
        <v>2.5</v>
      </c>
      <c r="H3134" t="s">
        <v>18</v>
      </c>
      <c r="I3134" t="s">
        <v>19</v>
      </c>
      <c r="J3134">
        <v>90000</v>
      </c>
      <c r="K3134" t="s">
        <v>42</v>
      </c>
      <c r="L3134">
        <v>55000</v>
      </c>
      <c r="M3134" t="b">
        <v>0</v>
      </c>
    </row>
    <row r="3135" spans="1:13" x14ac:dyDescent="0.35">
      <c r="A3135" t="s">
        <v>34</v>
      </c>
      <c r="B3135" t="s">
        <v>123</v>
      </c>
      <c r="C3135">
        <v>2016</v>
      </c>
      <c r="D3135" t="s">
        <v>15</v>
      </c>
      <c r="E3135" t="s">
        <v>23</v>
      </c>
      <c r="F3135" t="s">
        <v>30</v>
      </c>
      <c r="G3135">
        <v>2.7</v>
      </c>
      <c r="H3135" t="s">
        <v>18</v>
      </c>
      <c r="I3135" t="s">
        <v>68</v>
      </c>
      <c r="J3135">
        <v>155000</v>
      </c>
      <c r="K3135" t="s">
        <v>170</v>
      </c>
      <c r="L3135">
        <v>0</v>
      </c>
      <c r="M3135" t="b">
        <v>1</v>
      </c>
    </row>
    <row r="3136" spans="1:13" x14ac:dyDescent="0.35">
      <c r="A3136" t="s">
        <v>76</v>
      </c>
      <c r="B3136" t="s">
        <v>144</v>
      </c>
      <c r="C3136">
        <v>2008</v>
      </c>
      <c r="D3136" t="s">
        <v>47</v>
      </c>
      <c r="E3136" t="s">
        <v>65</v>
      </c>
      <c r="F3136" t="s">
        <v>17</v>
      </c>
      <c r="G3136">
        <v>4.5999999999999996</v>
      </c>
      <c r="H3136" t="s">
        <v>18</v>
      </c>
      <c r="I3136" t="s">
        <v>19</v>
      </c>
      <c r="J3136">
        <v>500</v>
      </c>
      <c r="K3136" t="s">
        <v>254</v>
      </c>
      <c r="L3136">
        <v>0</v>
      </c>
      <c r="M3136" t="b">
        <v>1</v>
      </c>
    </row>
    <row r="3137" spans="1:13" x14ac:dyDescent="0.35">
      <c r="A3137" t="s">
        <v>34</v>
      </c>
      <c r="B3137" t="s">
        <v>162</v>
      </c>
      <c r="C3137">
        <v>2008</v>
      </c>
      <c r="D3137" t="s">
        <v>15</v>
      </c>
      <c r="E3137" t="s">
        <v>75</v>
      </c>
      <c r="F3137" t="s">
        <v>26</v>
      </c>
      <c r="G3137">
        <v>4</v>
      </c>
      <c r="H3137" t="s">
        <v>18</v>
      </c>
      <c r="I3137" t="s">
        <v>68</v>
      </c>
      <c r="J3137">
        <v>160</v>
      </c>
      <c r="K3137" t="s">
        <v>64</v>
      </c>
      <c r="L3137">
        <v>0</v>
      </c>
      <c r="M3137" t="b">
        <v>1</v>
      </c>
    </row>
    <row r="3138" spans="1:13" x14ac:dyDescent="0.35">
      <c r="A3138" t="s">
        <v>39</v>
      </c>
      <c r="B3138" t="s">
        <v>71</v>
      </c>
      <c r="C3138">
        <v>2020</v>
      </c>
      <c r="D3138" t="s">
        <v>15</v>
      </c>
      <c r="E3138" t="s">
        <v>16</v>
      </c>
      <c r="F3138" t="s">
        <v>26</v>
      </c>
      <c r="G3138">
        <v>1.5</v>
      </c>
      <c r="H3138" t="s">
        <v>18</v>
      </c>
      <c r="I3138" t="s">
        <v>19</v>
      </c>
      <c r="J3138">
        <v>62000</v>
      </c>
      <c r="K3138" t="s">
        <v>170</v>
      </c>
      <c r="L3138">
        <v>57000</v>
      </c>
      <c r="M3138" t="b">
        <v>0</v>
      </c>
    </row>
    <row r="3139" spans="1:13" x14ac:dyDescent="0.35">
      <c r="A3139" t="s">
        <v>76</v>
      </c>
      <c r="B3139" t="s">
        <v>385</v>
      </c>
      <c r="C3139">
        <v>2013</v>
      </c>
      <c r="D3139" t="s">
        <v>47</v>
      </c>
      <c r="E3139" t="s">
        <v>23</v>
      </c>
      <c r="F3139" t="s">
        <v>30</v>
      </c>
      <c r="G3139">
        <v>3.6</v>
      </c>
      <c r="H3139" t="s">
        <v>18</v>
      </c>
      <c r="I3139" t="s">
        <v>19</v>
      </c>
      <c r="J3139">
        <v>186</v>
      </c>
      <c r="K3139" t="s">
        <v>81</v>
      </c>
      <c r="L3139">
        <v>45000</v>
      </c>
      <c r="M3139" t="b">
        <v>0</v>
      </c>
    </row>
    <row r="3140" spans="1:13" x14ac:dyDescent="0.35">
      <c r="A3140" t="s">
        <v>181</v>
      </c>
      <c r="B3140" t="s">
        <v>199</v>
      </c>
      <c r="C3140">
        <v>2015</v>
      </c>
      <c r="D3140" t="s">
        <v>15</v>
      </c>
      <c r="E3140" t="s">
        <v>23</v>
      </c>
      <c r="F3140" t="s">
        <v>17</v>
      </c>
      <c r="G3140">
        <v>3.8</v>
      </c>
      <c r="H3140" t="s">
        <v>18</v>
      </c>
      <c r="I3140" t="s">
        <v>19</v>
      </c>
      <c r="J3140">
        <v>54000</v>
      </c>
      <c r="K3140" t="s">
        <v>42</v>
      </c>
      <c r="L3140">
        <v>70000</v>
      </c>
      <c r="M3140" t="b">
        <v>0</v>
      </c>
    </row>
    <row r="3141" spans="1:13" x14ac:dyDescent="0.35">
      <c r="A3141" t="s">
        <v>82</v>
      </c>
      <c r="B3141" t="s">
        <v>156</v>
      </c>
      <c r="C3141">
        <v>2017</v>
      </c>
      <c r="D3141" t="s">
        <v>15</v>
      </c>
      <c r="E3141" t="s">
        <v>23</v>
      </c>
      <c r="F3141" t="s">
        <v>30</v>
      </c>
      <c r="G3141">
        <v>1.6</v>
      </c>
      <c r="H3141" t="s">
        <v>18</v>
      </c>
      <c r="I3141" t="s">
        <v>19</v>
      </c>
      <c r="J3141">
        <v>124000</v>
      </c>
      <c r="K3141" t="s">
        <v>42</v>
      </c>
      <c r="L3141">
        <v>0</v>
      </c>
      <c r="M3141" t="b">
        <v>1</v>
      </c>
    </row>
    <row r="3142" spans="1:13" x14ac:dyDescent="0.35">
      <c r="A3142" t="s">
        <v>34</v>
      </c>
      <c r="B3142" t="s">
        <v>72</v>
      </c>
      <c r="C3142">
        <v>2018</v>
      </c>
      <c r="D3142" t="s">
        <v>15</v>
      </c>
      <c r="E3142" t="s">
        <v>23</v>
      </c>
      <c r="F3142" t="s">
        <v>26</v>
      </c>
      <c r="G3142">
        <v>2.5</v>
      </c>
      <c r="H3142" t="s">
        <v>18</v>
      </c>
      <c r="I3142" t="s">
        <v>19</v>
      </c>
      <c r="J3142">
        <v>72000</v>
      </c>
      <c r="K3142" t="s">
        <v>42</v>
      </c>
      <c r="L3142">
        <v>95000</v>
      </c>
      <c r="M3142" t="b">
        <v>0</v>
      </c>
    </row>
    <row r="3143" spans="1:13" x14ac:dyDescent="0.35">
      <c r="A3143" t="s">
        <v>36</v>
      </c>
      <c r="B3143" t="s">
        <v>386</v>
      </c>
      <c r="C3143">
        <v>2009</v>
      </c>
      <c r="D3143" t="s">
        <v>47</v>
      </c>
      <c r="E3143" t="s">
        <v>75</v>
      </c>
      <c r="F3143" t="s">
        <v>26</v>
      </c>
      <c r="G3143">
        <v>4.2</v>
      </c>
      <c r="H3143" t="s">
        <v>18</v>
      </c>
      <c r="I3143" t="s">
        <v>19</v>
      </c>
      <c r="J3143">
        <v>242000</v>
      </c>
      <c r="K3143" t="s">
        <v>42</v>
      </c>
      <c r="L3143">
        <v>14250</v>
      </c>
      <c r="M3143" t="b">
        <v>0</v>
      </c>
    </row>
    <row r="3144" spans="1:13" x14ac:dyDescent="0.35">
      <c r="A3144" t="s">
        <v>109</v>
      </c>
      <c r="B3144" t="s">
        <v>132</v>
      </c>
      <c r="C3144">
        <v>2014</v>
      </c>
      <c r="D3144" t="s">
        <v>15</v>
      </c>
      <c r="E3144" t="s">
        <v>25</v>
      </c>
      <c r="F3144" t="s">
        <v>17</v>
      </c>
      <c r="G3144">
        <v>5.7</v>
      </c>
      <c r="H3144" t="s">
        <v>18</v>
      </c>
      <c r="I3144" t="s">
        <v>19</v>
      </c>
      <c r="J3144">
        <v>155000</v>
      </c>
      <c r="K3144" t="s">
        <v>20</v>
      </c>
      <c r="L3144">
        <v>68000</v>
      </c>
      <c r="M3144" t="b">
        <v>0</v>
      </c>
    </row>
    <row r="3145" spans="1:13" x14ac:dyDescent="0.35">
      <c r="A3145" t="s">
        <v>60</v>
      </c>
      <c r="B3145" t="s">
        <v>61</v>
      </c>
      <c r="C3145">
        <v>2003</v>
      </c>
      <c r="D3145" t="s">
        <v>15</v>
      </c>
      <c r="E3145" t="s">
        <v>29</v>
      </c>
      <c r="F3145" t="s">
        <v>17</v>
      </c>
      <c r="G3145">
        <v>3.5</v>
      </c>
      <c r="H3145" t="s">
        <v>18</v>
      </c>
      <c r="I3145" t="s">
        <v>19</v>
      </c>
      <c r="J3145">
        <v>270</v>
      </c>
      <c r="K3145" t="s">
        <v>42</v>
      </c>
      <c r="L3145">
        <v>0</v>
      </c>
      <c r="M3145" t="b">
        <v>1</v>
      </c>
    </row>
    <row r="3146" spans="1:13" x14ac:dyDescent="0.35">
      <c r="A3146" t="s">
        <v>48</v>
      </c>
      <c r="B3146" t="s">
        <v>149</v>
      </c>
      <c r="C3146">
        <v>2018</v>
      </c>
      <c r="D3146" t="s">
        <v>44</v>
      </c>
      <c r="E3146" t="s">
        <v>25</v>
      </c>
      <c r="F3146" t="s">
        <v>17</v>
      </c>
      <c r="G3146">
        <v>2</v>
      </c>
      <c r="H3146" t="s">
        <v>18</v>
      </c>
      <c r="I3146" t="s">
        <v>19</v>
      </c>
      <c r="J3146">
        <v>57000</v>
      </c>
      <c r="K3146" t="s">
        <v>45</v>
      </c>
      <c r="L3146">
        <v>167000</v>
      </c>
      <c r="M3146" t="b">
        <v>0</v>
      </c>
    </row>
    <row r="3147" spans="1:13" x14ac:dyDescent="0.35">
      <c r="A3147" t="s">
        <v>82</v>
      </c>
      <c r="B3147" t="s">
        <v>169</v>
      </c>
      <c r="C3147">
        <v>2016</v>
      </c>
      <c r="D3147" t="s">
        <v>15</v>
      </c>
      <c r="E3147" t="s">
        <v>78</v>
      </c>
      <c r="F3147" t="s">
        <v>30</v>
      </c>
      <c r="G3147">
        <v>2</v>
      </c>
      <c r="H3147" t="s">
        <v>18</v>
      </c>
      <c r="I3147" t="s">
        <v>19</v>
      </c>
      <c r="J3147">
        <v>168000</v>
      </c>
      <c r="K3147" t="s">
        <v>20</v>
      </c>
      <c r="L3147">
        <v>0</v>
      </c>
      <c r="M3147" t="b">
        <v>1</v>
      </c>
    </row>
    <row r="3148" spans="1:13" x14ac:dyDescent="0.35">
      <c r="A3148" t="s">
        <v>27</v>
      </c>
      <c r="B3148" t="s">
        <v>88</v>
      </c>
      <c r="C3148">
        <v>2018</v>
      </c>
      <c r="D3148" t="s">
        <v>15</v>
      </c>
      <c r="E3148" t="s">
        <v>23</v>
      </c>
      <c r="F3148" t="s">
        <v>26</v>
      </c>
      <c r="G3148">
        <v>1.4</v>
      </c>
      <c r="H3148" t="s">
        <v>18</v>
      </c>
      <c r="I3148" t="s">
        <v>19</v>
      </c>
      <c r="J3148">
        <v>127000</v>
      </c>
      <c r="K3148" t="s">
        <v>45</v>
      </c>
      <c r="L3148">
        <v>29000</v>
      </c>
      <c r="M3148" t="b">
        <v>0</v>
      </c>
    </row>
    <row r="3149" spans="1:13" x14ac:dyDescent="0.35">
      <c r="A3149" t="s">
        <v>103</v>
      </c>
      <c r="B3149" t="s">
        <v>387</v>
      </c>
      <c r="C3149">
        <v>2012</v>
      </c>
      <c r="D3149" t="s">
        <v>47</v>
      </c>
      <c r="E3149" t="s">
        <v>196</v>
      </c>
      <c r="F3149" t="s">
        <v>30</v>
      </c>
      <c r="G3149">
        <v>2.4</v>
      </c>
      <c r="H3149" t="s">
        <v>18</v>
      </c>
      <c r="I3149" t="s">
        <v>19</v>
      </c>
      <c r="J3149">
        <v>187000</v>
      </c>
      <c r="K3149" t="s">
        <v>20</v>
      </c>
      <c r="L3149">
        <v>28500</v>
      </c>
      <c r="M3149" t="b">
        <v>0</v>
      </c>
    </row>
    <row r="3150" spans="1:13" x14ac:dyDescent="0.35">
      <c r="A3150" t="s">
        <v>39</v>
      </c>
      <c r="B3150" t="s">
        <v>46</v>
      </c>
      <c r="C3150">
        <v>2013</v>
      </c>
      <c r="D3150" t="s">
        <v>15</v>
      </c>
      <c r="E3150" t="s">
        <v>94</v>
      </c>
      <c r="F3150" t="s">
        <v>26</v>
      </c>
      <c r="G3150">
        <v>5.3</v>
      </c>
      <c r="H3150" t="s">
        <v>18</v>
      </c>
      <c r="I3150" t="s">
        <v>19</v>
      </c>
      <c r="J3150">
        <v>362000</v>
      </c>
      <c r="K3150" t="s">
        <v>42</v>
      </c>
      <c r="L3150">
        <v>58000</v>
      </c>
      <c r="M3150" t="b">
        <v>0</v>
      </c>
    </row>
    <row r="3151" spans="1:13" x14ac:dyDescent="0.35">
      <c r="A3151" t="s">
        <v>34</v>
      </c>
      <c r="B3151" t="s">
        <v>43</v>
      </c>
      <c r="C3151">
        <v>2013</v>
      </c>
      <c r="D3151" t="s">
        <v>15</v>
      </c>
      <c r="E3151" t="s">
        <v>23</v>
      </c>
      <c r="F3151" t="s">
        <v>30</v>
      </c>
      <c r="G3151">
        <v>2.5</v>
      </c>
      <c r="H3151" t="s">
        <v>18</v>
      </c>
      <c r="I3151" t="s">
        <v>19</v>
      </c>
      <c r="J3151">
        <v>300000</v>
      </c>
      <c r="K3151" t="s">
        <v>20</v>
      </c>
      <c r="L3151">
        <v>35000</v>
      </c>
      <c r="M3151" t="b">
        <v>0</v>
      </c>
    </row>
    <row r="3152" spans="1:13" x14ac:dyDescent="0.35">
      <c r="A3152" t="s">
        <v>34</v>
      </c>
      <c r="B3152" t="s">
        <v>123</v>
      </c>
      <c r="C3152">
        <v>2018</v>
      </c>
      <c r="D3152" t="s">
        <v>44</v>
      </c>
      <c r="E3152" t="s">
        <v>23</v>
      </c>
      <c r="F3152" t="s">
        <v>26</v>
      </c>
      <c r="G3152">
        <v>2.4</v>
      </c>
      <c r="H3152" t="s">
        <v>18</v>
      </c>
      <c r="I3152" t="s">
        <v>68</v>
      </c>
      <c r="J3152">
        <v>130000</v>
      </c>
      <c r="K3152" t="s">
        <v>45</v>
      </c>
      <c r="L3152">
        <v>80000</v>
      </c>
      <c r="M3152" t="b">
        <v>0</v>
      </c>
    </row>
    <row r="3153" spans="1:13" x14ac:dyDescent="0.35">
      <c r="A3153" t="s">
        <v>76</v>
      </c>
      <c r="B3153" t="s">
        <v>147</v>
      </c>
      <c r="C3153">
        <v>2019</v>
      </c>
      <c r="D3153" t="s">
        <v>15</v>
      </c>
      <c r="E3153" t="s">
        <v>102</v>
      </c>
      <c r="F3153" t="s">
        <v>30</v>
      </c>
      <c r="G3153">
        <v>3.5</v>
      </c>
      <c r="H3153" t="s">
        <v>18</v>
      </c>
      <c r="I3153" t="s">
        <v>19</v>
      </c>
      <c r="J3153">
        <v>13339</v>
      </c>
      <c r="K3153" t="s">
        <v>20</v>
      </c>
      <c r="L3153">
        <v>291500</v>
      </c>
      <c r="M3153" t="b">
        <v>0</v>
      </c>
    </row>
    <row r="3154" spans="1:13" x14ac:dyDescent="0.35">
      <c r="A3154" t="s">
        <v>60</v>
      </c>
      <c r="B3154" t="s">
        <v>90</v>
      </c>
      <c r="C3154">
        <v>2019</v>
      </c>
      <c r="D3154" t="s">
        <v>15</v>
      </c>
      <c r="E3154" t="s">
        <v>23</v>
      </c>
      <c r="F3154" t="s">
        <v>17</v>
      </c>
      <c r="G3154">
        <v>5.7</v>
      </c>
      <c r="H3154" t="s">
        <v>18</v>
      </c>
      <c r="I3154" t="s">
        <v>19</v>
      </c>
      <c r="J3154">
        <v>41142</v>
      </c>
      <c r="K3154" t="s">
        <v>20</v>
      </c>
      <c r="L3154">
        <v>381000</v>
      </c>
      <c r="M3154" t="b">
        <v>0</v>
      </c>
    </row>
    <row r="3155" spans="1:13" x14ac:dyDescent="0.35">
      <c r="A3155" t="s">
        <v>62</v>
      </c>
      <c r="B3155" t="s">
        <v>63</v>
      </c>
      <c r="C3155">
        <v>2019</v>
      </c>
      <c r="D3155" t="s">
        <v>44</v>
      </c>
      <c r="E3155" t="s">
        <v>23</v>
      </c>
      <c r="F3155" t="s">
        <v>17</v>
      </c>
      <c r="G3155">
        <v>3</v>
      </c>
      <c r="H3155" t="s">
        <v>18</v>
      </c>
      <c r="I3155" t="s">
        <v>19</v>
      </c>
      <c r="J3155">
        <v>49626</v>
      </c>
      <c r="K3155" t="s">
        <v>20</v>
      </c>
      <c r="L3155">
        <v>401500</v>
      </c>
      <c r="M3155" t="b">
        <v>0</v>
      </c>
    </row>
    <row r="3156" spans="1:13" x14ac:dyDescent="0.35">
      <c r="A3156" t="s">
        <v>21</v>
      </c>
      <c r="B3156" t="s">
        <v>22</v>
      </c>
      <c r="C3156">
        <v>2016</v>
      </c>
      <c r="D3156" t="s">
        <v>15</v>
      </c>
      <c r="E3156" t="s">
        <v>23</v>
      </c>
      <c r="F3156" t="s">
        <v>30</v>
      </c>
      <c r="G3156">
        <v>5.6</v>
      </c>
      <c r="H3156" t="s">
        <v>18</v>
      </c>
      <c r="I3156" t="s">
        <v>19</v>
      </c>
      <c r="J3156">
        <v>50000</v>
      </c>
      <c r="K3156" t="s">
        <v>45</v>
      </c>
      <c r="L3156">
        <v>150000</v>
      </c>
      <c r="M3156" t="b">
        <v>0</v>
      </c>
    </row>
    <row r="3157" spans="1:13" x14ac:dyDescent="0.35">
      <c r="A3157" t="s">
        <v>31</v>
      </c>
      <c r="B3157" t="s">
        <v>32</v>
      </c>
      <c r="C3157">
        <v>2016</v>
      </c>
      <c r="D3157" t="s">
        <v>15</v>
      </c>
      <c r="E3157" t="s">
        <v>23</v>
      </c>
      <c r="F3157" t="s">
        <v>30</v>
      </c>
      <c r="G3157">
        <v>2.4</v>
      </c>
      <c r="H3157" t="s">
        <v>18</v>
      </c>
      <c r="I3157" t="s">
        <v>19</v>
      </c>
      <c r="J3157">
        <v>15000</v>
      </c>
      <c r="K3157" t="s">
        <v>59</v>
      </c>
      <c r="L3157">
        <v>65000</v>
      </c>
      <c r="M3157" t="b">
        <v>0</v>
      </c>
    </row>
    <row r="3158" spans="1:13" x14ac:dyDescent="0.35">
      <c r="A3158" t="s">
        <v>76</v>
      </c>
      <c r="B3158" t="s">
        <v>147</v>
      </c>
      <c r="C3158">
        <v>2013</v>
      </c>
      <c r="D3158" t="s">
        <v>15</v>
      </c>
      <c r="E3158" t="s">
        <v>23</v>
      </c>
      <c r="F3158" t="s">
        <v>26</v>
      </c>
      <c r="G3158">
        <v>5</v>
      </c>
      <c r="H3158" t="s">
        <v>18</v>
      </c>
      <c r="I3158" t="s">
        <v>19</v>
      </c>
      <c r="J3158">
        <v>299000</v>
      </c>
      <c r="K3158" t="s">
        <v>45</v>
      </c>
      <c r="L3158">
        <v>36000</v>
      </c>
      <c r="M3158" t="b">
        <v>0</v>
      </c>
    </row>
    <row r="3159" spans="1:13" x14ac:dyDescent="0.35">
      <c r="A3159" t="s">
        <v>34</v>
      </c>
      <c r="B3159" t="s">
        <v>162</v>
      </c>
      <c r="C3159">
        <v>2015</v>
      </c>
      <c r="D3159" t="s">
        <v>15</v>
      </c>
      <c r="E3159" t="s">
        <v>23</v>
      </c>
      <c r="F3159" t="s">
        <v>30</v>
      </c>
      <c r="G3159">
        <v>4</v>
      </c>
      <c r="H3159" t="s">
        <v>18</v>
      </c>
      <c r="I3159" t="s">
        <v>68</v>
      </c>
      <c r="J3159">
        <v>157000</v>
      </c>
      <c r="K3159" t="s">
        <v>45</v>
      </c>
      <c r="L3159">
        <v>90000</v>
      </c>
      <c r="M3159" t="b">
        <v>0</v>
      </c>
    </row>
    <row r="3160" spans="1:13" x14ac:dyDescent="0.35">
      <c r="A3160" t="s">
        <v>48</v>
      </c>
      <c r="B3160" t="s">
        <v>106</v>
      </c>
      <c r="C3160">
        <v>2016</v>
      </c>
      <c r="D3160" t="s">
        <v>15</v>
      </c>
      <c r="E3160" t="s">
        <v>16</v>
      </c>
      <c r="F3160" t="s">
        <v>30</v>
      </c>
      <c r="G3160">
        <v>3</v>
      </c>
      <c r="H3160" t="s">
        <v>18</v>
      </c>
      <c r="I3160" t="s">
        <v>19</v>
      </c>
      <c r="J3160">
        <v>70000</v>
      </c>
      <c r="K3160" t="s">
        <v>45</v>
      </c>
      <c r="L3160">
        <v>290000</v>
      </c>
      <c r="M3160" t="b">
        <v>0</v>
      </c>
    </row>
    <row r="3161" spans="1:13" x14ac:dyDescent="0.35">
      <c r="A3161" t="s">
        <v>36</v>
      </c>
      <c r="B3161" t="s">
        <v>146</v>
      </c>
      <c r="C3161">
        <v>2011</v>
      </c>
      <c r="D3161" t="s">
        <v>15</v>
      </c>
      <c r="E3161" t="s">
        <v>23</v>
      </c>
      <c r="F3161" t="s">
        <v>17</v>
      </c>
      <c r="G3161">
        <v>6.2</v>
      </c>
      <c r="H3161" t="s">
        <v>18</v>
      </c>
      <c r="I3161" t="s">
        <v>19</v>
      </c>
      <c r="J3161">
        <v>165000</v>
      </c>
      <c r="K3161" t="s">
        <v>45</v>
      </c>
      <c r="L3161">
        <v>65000</v>
      </c>
      <c r="M3161" t="b">
        <v>0</v>
      </c>
    </row>
    <row r="3162" spans="1:13" x14ac:dyDescent="0.35">
      <c r="A3162" t="s">
        <v>48</v>
      </c>
      <c r="B3162" t="s">
        <v>388</v>
      </c>
      <c r="C3162">
        <v>2014</v>
      </c>
      <c r="D3162" t="s">
        <v>15</v>
      </c>
      <c r="E3162" t="s">
        <v>16</v>
      </c>
      <c r="F3162" t="s">
        <v>17</v>
      </c>
      <c r="G3162">
        <v>4.5999999999999996</v>
      </c>
      <c r="H3162" t="s">
        <v>18</v>
      </c>
      <c r="I3162" t="s">
        <v>19</v>
      </c>
      <c r="J3162">
        <v>159000</v>
      </c>
      <c r="K3162" t="s">
        <v>45</v>
      </c>
      <c r="L3162">
        <v>140000</v>
      </c>
      <c r="M3162" t="b">
        <v>0</v>
      </c>
    </row>
    <row r="3163" spans="1:13" x14ac:dyDescent="0.35">
      <c r="A3163" t="s">
        <v>48</v>
      </c>
      <c r="B3163" t="s">
        <v>106</v>
      </c>
      <c r="C3163">
        <v>2015</v>
      </c>
      <c r="D3163" t="s">
        <v>15</v>
      </c>
      <c r="E3163" t="s">
        <v>33</v>
      </c>
      <c r="F3163" t="s">
        <v>17</v>
      </c>
      <c r="G3163">
        <v>5</v>
      </c>
      <c r="H3163" t="s">
        <v>18</v>
      </c>
      <c r="I3163" t="s">
        <v>19</v>
      </c>
      <c r="J3163">
        <v>99000</v>
      </c>
      <c r="K3163" t="s">
        <v>45</v>
      </c>
      <c r="L3163">
        <v>255000</v>
      </c>
      <c r="M3163" t="b">
        <v>0</v>
      </c>
    </row>
    <row r="3164" spans="1:13" x14ac:dyDescent="0.35">
      <c r="A3164" t="s">
        <v>48</v>
      </c>
      <c r="B3164" t="s">
        <v>106</v>
      </c>
      <c r="C3164">
        <v>2014</v>
      </c>
      <c r="D3164" t="s">
        <v>15</v>
      </c>
      <c r="E3164" t="s">
        <v>196</v>
      </c>
      <c r="F3164" t="s">
        <v>30</v>
      </c>
      <c r="G3164">
        <v>4</v>
      </c>
      <c r="H3164" t="s">
        <v>18</v>
      </c>
      <c r="I3164" t="s">
        <v>19</v>
      </c>
      <c r="J3164">
        <v>138000</v>
      </c>
      <c r="K3164" t="s">
        <v>45</v>
      </c>
      <c r="L3164">
        <v>260000</v>
      </c>
      <c r="M3164" t="b">
        <v>0</v>
      </c>
    </row>
    <row r="3165" spans="1:13" x14ac:dyDescent="0.35">
      <c r="A3165" t="s">
        <v>27</v>
      </c>
      <c r="B3165" t="s">
        <v>28</v>
      </c>
      <c r="C3165">
        <v>2016</v>
      </c>
      <c r="D3165" t="s">
        <v>15</v>
      </c>
      <c r="E3165" t="s">
        <v>29</v>
      </c>
      <c r="F3165" t="s">
        <v>26</v>
      </c>
      <c r="G3165">
        <v>1.6</v>
      </c>
      <c r="H3165" t="s">
        <v>18</v>
      </c>
      <c r="I3165" t="s">
        <v>19</v>
      </c>
      <c r="J3165">
        <v>141000</v>
      </c>
      <c r="K3165" t="s">
        <v>45</v>
      </c>
      <c r="L3165">
        <v>36000</v>
      </c>
      <c r="M3165" t="b">
        <v>0</v>
      </c>
    </row>
    <row r="3166" spans="1:13" x14ac:dyDescent="0.35">
      <c r="A3166" t="s">
        <v>180</v>
      </c>
      <c r="B3166" t="s">
        <v>273</v>
      </c>
      <c r="C3166">
        <v>2018</v>
      </c>
      <c r="D3166" t="s">
        <v>15</v>
      </c>
      <c r="E3166" t="s">
        <v>65</v>
      </c>
      <c r="F3166" t="s">
        <v>26</v>
      </c>
      <c r="G3166">
        <v>3.5</v>
      </c>
      <c r="H3166" t="s">
        <v>18</v>
      </c>
      <c r="I3166" t="s">
        <v>19</v>
      </c>
      <c r="J3166">
        <v>26000</v>
      </c>
      <c r="K3166" t="s">
        <v>45</v>
      </c>
      <c r="L3166">
        <v>330000</v>
      </c>
      <c r="M3166" t="b">
        <v>0</v>
      </c>
    </row>
    <row r="3167" spans="1:13" x14ac:dyDescent="0.35">
      <c r="A3167" t="s">
        <v>62</v>
      </c>
      <c r="B3167" t="s">
        <v>63</v>
      </c>
      <c r="C3167">
        <v>2015</v>
      </c>
      <c r="D3167" t="s">
        <v>15</v>
      </c>
      <c r="E3167" t="s">
        <v>102</v>
      </c>
      <c r="F3167" t="s">
        <v>17</v>
      </c>
      <c r="G3167">
        <v>3</v>
      </c>
      <c r="H3167" t="s">
        <v>18</v>
      </c>
      <c r="I3167" t="s">
        <v>19</v>
      </c>
      <c r="J3167">
        <v>105000</v>
      </c>
      <c r="K3167" t="s">
        <v>45</v>
      </c>
      <c r="L3167">
        <v>190000</v>
      </c>
      <c r="M3167" t="b">
        <v>0</v>
      </c>
    </row>
    <row r="3168" spans="1:13" x14ac:dyDescent="0.35">
      <c r="A3168" t="s">
        <v>21</v>
      </c>
      <c r="B3168" t="s">
        <v>24</v>
      </c>
      <c r="C3168">
        <v>2018</v>
      </c>
      <c r="D3168" t="s">
        <v>15</v>
      </c>
      <c r="E3168" t="s">
        <v>23</v>
      </c>
      <c r="F3168" t="s">
        <v>26</v>
      </c>
      <c r="G3168">
        <v>1.5</v>
      </c>
      <c r="H3168" t="s">
        <v>18</v>
      </c>
      <c r="I3168" t="s">
        <v>19</v>
      </c>
      <c r="J3168">
        <v>94000</v>
      </c>
      <c r="K3168" t="s">
        <v>45</v>
      </c>
      <c r="L3168">
        <v>28500</v>
      </c>
      <c r="M3168" t="b">
        <v>0</v>
      </c>
    </row>
    <row r="3169" spans="1:13" x14ac:dyDescent="0.35">
      <c r="A3169" t="s">
        <v>62</v>
      </c>
      <c r="B3169" t="s">
        <v>63</v>
      </c>
      <c r="C3169">
        <v>2015</v>
      </c>
      <c r="D3169" t="s">
        <v>15</v>
      </c>
      <c r="E3169" t="s">
        <v>23</v>
      </c>
      <c r="F3169" t="s">
        <v>17</v>
      </c>
      <c r="G3169">
        <v>5</v>
      </c>
      <c r="H3169" t="s">
        <v>18</v>
      </c>
      <c r="I3169" t="s">
        <v>19</v>
      </c>
      <c r="J3169">
        <v>140000</v>
      </c>
      <c r="K3169" t="s">
        <v>45</v>
      </c>
      <c r="L3169">
        <v>245000</v>
      </c>
      <c r="M3169" t="b">
        <v>0</v>
      </c>
    </row>
    <row r="3170" spans="1:13" x14ac:dyDescent="0.35">
      <c r="A3170" t="s">
        <v>73</v>
      </c>
      <c r="B3170">
        <v>3</v>
      </c>
      <c r="C3170">
        <v>2016</v>
      </c>
      <c r="D3170" t="s">
        <v>15</v>
      </c>
      <c r="E3170" t="s">
        <v>25</v>
      </c>
      <c r="F3170" t="s">
        <v>26</v>
      </c>
      <c r="G3170">
        <v>1.6</v>
      </c>
      <c r="H3170" t="s">
        <v>18</v>
      </c>
      <c r="I3170" t="s">
        <v>19</v>
      </c>
      <c r="J3170">
        <v>217000</v>
      </c>
      <c r="K3170" t="s">
        <v>20</v>
      </c>
      <c r="L3170">
        <v>0</v>
      </c>
      <c r="M3170" t="b">
        <v>1</v>
      </c>
    </row>
    <row r="3171" spans="1:13" x14ac:dyDescent="0.35">
      <c r="A3171" t="s">
        <v>174</v>
      </c>
      <c r="B3171" t="s">
        <v>389</v>
      </c>
      <c r="C3171">
        <v>2018</v>
      </c>
      <c r="D3171" t="s">
        <v>44</v>
      </c>
      <c r="E3171" t="s">
        <v>16</v>
      </c>
      <c r="F3171" t="s">
        <v>26</v>
      </c>
      <c r="G3171">
        <v>2</v>
      </c>
      <c r="H3171" t="s">
        <v>18</v>
      </c>
      <c r="I3171" t="s">
        <v>19</v>
      </c>
      <c r="J3171">
        <v>1600</v>
      </c>
      <c r="K3171" t="s">
        <v>45</v>
      </c>
      <c r="L3171">
        <v>135000</v>
      </c>
      <c r="M3171" t="b">
        <v>0</v>
      </c>
    </row>
    <row r="3172" spans="1:13" x14ac:dyDescent="0.35">
      <c r="A3172" t="s">
        <v>27</v>
      </c>
      <c r="B3172" t="s">
        <v>88</v>
      </c>
      <c r="C3172">
        <v>2017</v>
      </c>
      <c r="D3172" t="s">
        <v>15</v>
      </c>
      <c r="E3172" t="s">
        <v>23</v>
      </c>
      <c r="F3172" t="s">
        <v>26</v>
      </c>
      <c r="G3172">
        <v>1.4</v>
      </c>
      <c r="H3172" t="s">
        <v>18</v>
      </c>
      <c r="I3172" t="s">
        <v>19</v>
      </c>
      <c r="J3172">
        <v>32000</v>
      </c>
      <c r="K3172" t="s">
        <v>45</v>
      </c>
      <c r="L3172">
        <v>33000</v>
      </c>
      <c r="M3172" t="b">
        <v>0</v>
      </c>
    </row>
    <row r="3173" spans="1:13" x14ac:dyDescent="0.35">
      <c r="A3173" t="s">
        <v>27</v>
      </c>
      <c r="B3173" t="s">
        <v>28</v>
      </c>
      <c r="C3173">
        <v>2016</v>
      </c>
      <c r="D3173" t="s">
        <v>15</v>
      </c>
      <c r="E3173" t="s">
        <v>23</v>
      </c>
      <c r="F3173" t="s">
        <v>30</v>
      </c>
      <c r="G3173">
        <v>2</v>
      </c>
      <c r="H3173" t="s">
        <v>18</v>
      </c>
      <c r="I3173" t="s">
        <v>19</v>
      </c>
      <c r="J3173">
        <v>100000</v>
      </c>
      <c r="K3173" t="s">
        <v>45</v>
      </c>
      <c r="L3173">
        <v>40000</v>
      </c>
      <c r="M3173" t="b">
        <v>0</v>
      </c>
    </row>
    <row r="3174" spans="1:13" x14ac:dyDescent="0.35">
      <c r="A3174" t="s">
        <v>34</v>
      </c>
      <c r="B3174" t="s">
        <v>72</v>
      </c>
      <c r="C3174">
        <v>2011</v>
      </c>
      <c r="D3174" t="s">
        <v>15</v>
      </c>
      <c r="E3174" t="s">
        <v>25</v>
      </c>
      <c r="F3174" t="s">
        <v>26</v>
      </c>
      <c r="G3174">
        <v>2.5</v>
      </c>
      <c r="H3174" t="s">
        <v>18</v>
      </c>
      <c r="I3174" t="s">
        <v>19</v>
      </c>
      <c r="J3174">
        <v>485000</v>
      </c>
      <c r="K3174" t="s">
        <v>45</v>
      </c>
      <c r="L3174">
        <v>32000</v>
      </c>
      <c r="M3174" t="b">
        <v>0</v>
      </c>
    </row>
    <row r="3175" spans="1:13" x14ac:dyDescent="0.35">
      <c r="A3175" t="s">
        <v>34</v>
      </c>
      <c r="B3175" t="s">
        <v>35</v>
      </c>
      <c r="C3175">
        <v>2015</v>
      </c>
      <c r="D3175" t="s">
        <v>15</v>
      </c>
      <c r="E3175" t="s">
        <v>29</v>
      </c>
      <c r="F3175" t="s">
        <v>17</v>
      </c>
      <c r="G3175">
        <v>4</v>
      </c>
      <c r="H3175" t="s">
        <v>18</v>
      </c>
      <c r="I3175" t="s">
        <v>19</v>
      </c>
      <c r="J3175">
        <v>180000</v>
      </c>
      <c r="K3175" t="s">
        <v>45</v>
      </c>
      <c r="L3175">
        <v>135000</v>
      </c>
      <c r="M3175" t="b">
        <v>0</v>
      </c>
    </row>
    <row r="3176" spans="1:13" x14ac:dyDescent="0.35">
      <c r="A3176" t="s">
        <v>39</v>
      </c>
      <c r="B3176" t="s">
        <v>115</v>
      </c>
      <c r="C3176">
        <v>2016</v>
      </c>
      <c r="D3176" t="s">
        <v>15</v>
      </c>
      <c r="E3176" t="s">
        <v>16</v>
      </c>
      <c r="F3176" t="s">
        <v>26</v>
      </c>
      <c r="G3176">
        <v>5.3</v>
      </c>
      <c r="H3176" t="s">
        <v>18</v>
      </c>
      <c r="I3176" t="s">
        <v>19</v>
      </c>
      <c r="J3176">
        <v>170000</v>
      </c>
      <c r="K3176" t="s">
        <v>45</v>
      </c>
      <c r="L3176">
        <v>100000</v>
      </c>
      <c r="M3176" t="b">
        <v>0</v>
      </c>
    </row>
    <row r="3177" spans="1:13" x14ac:dyDescent="0.35">
      <c r="A3177" t="s">
        <v>291</v>
      </c>
      <c r="B3177" t="s">
        <v>292</v>
      </c>
      <c r="C3177">
        <v>2010</v>
      </c>
      <c r="D3177" t="s">
        <v>15</v>
      </c>
      <c r="E3177" t="s">
        <v>75</v>
      </c>
      <c r="F3177" t="s">
        <v>17</v>
      </c>
      <c r="G3177">
        <v>5</v>
      </c>
      <c r="H3177" t="s">
        <v>18</v>
      </c>
      <c r="I3177" t="s">
        <v>19</v>
      </c>
      <c r="J3177">
        <v>58000</v>
      </c>
      <c r="K3177" t="s">
        <v>45</v>
      </c>
      <c r="L3177">
        <v>175000</v>
      </c>
      <c r="M3177" t="b">
        <v>0</v>
      </c>
    </row>
    <row r="3178" spans="1:13" x14ac:dyDescent="0.35">
      <c r="A3178" t="s">
        <v>48</v>
      </c>
      <c r="B3178" t="s">
        <v>106</v>
      </c>
      <c r="C3178">
        <v>2016</v>
      </c>
      <c r="D3178" t="s">
        <v>15</v>
      </c>
      <c r="E3178" t="s">
        <v>25</v>
      </c>
      <c r="F3178" t="s">
        <v>17</v>
      </c>
      <c r="G3178">
        <v>4</v>
      </c>
      <c r="H3178" t="s">
        <v>18</v>
      </c>
      <c r="I3178" t="s">
        <v>19</v>
      </c>
      <c r="J3178">
        <v>64000</v>
      </c>
      <c r="K3178" t="s">
        <v>45</v>
      </c>
      <c r="L3178">
        <v>330000</v>
      </c>
      <c r="M3178" t="b">
        <v>0</v>
      </c>
    </row>
    <row r="3179" spans="1:13" x14ac:dyDescent="0.35">
      <c r="A3179" t="s">
        <v>48</v>
      </c>
      <c r="B3179" t="s">
        <v>214</v>
      </c>
      <c r="C3179">
        <v>2015</v>
      </c>
      <c r="D3179" t="s">
        <v>15</v>
      </c>
      <c r="E3179" t="s">
        <v>16</v>
      </c>
      <c r="F3179" t="s">
        <v>17</v>
      </c>
      <c r="G3179">
        <v>4</v>
      </c>
      <c r="H3179" t="s">
        <v>18</v>
      </c>
      <c r="I3179" t="s">
        <v>19</v>
      </c>
      <c r="J3179">
        <v>188000</v>
      </c>
      <c r="K3179" t="s">
        <v>45</v>
      </c>
      <c r="L3179">
        <v>270000</v>
      </c>
      <c r="M3179" t="b">
        <v>0</v>
      </c>
    </row>
    <row r="3180" spans="1:13" x14ac:dyDescent="0.35">
      <c r="A3180" t="s">
        <v>39</v>
      </c>
      <c r="B3180" t="s">
        <v>40</v>
      </c>
      <c r="C3180">
        <v>2016</v>
      </c>
      <c r="D3180" t="s">
        <v>15</v>
      </c>
      <c r="E3180" t="s">
        <v>16</v>
      </c>
      <c r="F3180" t="s">
        <v>26</v>
      </c>
      <c r="G3180">
        <v>3.5</v>
      </c>
      <c r="H3180" t="s">
        <v>18</v>
      </c>
      <c r="I3180" t="s">
        <v>19</v>
      </c>
      <c r="J3180">
        <v>192000</v>
      </c>
      <c r="K3180" t="s">
        <v>45</v>
      </c>
      <c r="L3180">
        <v>65000</v>
      </c>
      <c r="M3180" t="b">
        <v>0</v>
      </c>
    </row>
    <row r="3181" spans="1:13" x14ac:dyDescent="0.35">
      <c r="A3181" t="s">
        <v>60</v>
      </c>
      <c r="B3181" t="s">
        <v>90</v>
      </c>
      <c r="C3181">
        <v>2020</v>
      </c>
      <c r="D3181" t="s">
        <v>44</v>
      </c>
      <c r="E3181" t="s">
        <v>16</v>
      </c>
      <c r="F3181" t="s">
        <v>17</v>
      </c>
      <c r="G3181">
        <v>5.7</v>
      </c>
      <c r="H3181" t="s">
        <v>18</v>
      </c>
      <c r="I3181" t="s">
        <v>19</v>
      </c>
      <c r="J3181">
        <v>19131</v>
      </c>
      <c r="K3181" t="s">
        <v>20</v>
      </c>
      <c r="L3181">
        <v>406500</v>
      </c>
      <c r="M3181" t="b">
        <v>0</v>
      </c>
    </row>
    <row r="3182" spans="1:13" x14ac:dyDescent="0.35">
      <c r="A3182" t="s">
        <v>60</v>
      </c>
      <c r="B3182" t="s">
        <v>90</v>
      </c>
      <c r="C3182">
        <v>2020</v>
      </c>
      <c r="D3182" t="s">
        <v>44</v>
      </c>
      <c r="E3182" t="s">
        <v>25</v>
      </c>
      <c r="F3182" t="s">
        <v>17</v>
      </c>
      <c r="G3182">
        <v>5.7</v>
      </c>
      <c r="H3182" t="s">
        <v>18</v>
      </c>
      <c r="I3182" t="s">
        <v>19</v>
      </c>
      <c r="J3182">
        <v>12794</v>
      </c>
      <c r="K3182" t="s">
        <v>20</v>
      </c>
      <c r="L3182">
        <v>431500</v>
      </c>
      <c r="M3182" t="b">
        <v>0</v>
      </c>
    </row>
    <row r="3183" spans="1:13" x14ac:dyDescent="0.35">
      <c r="A3183" t="s">
        <v>62</v>
      </c>
      <c r="B3183" t="s">
        <v>63</v>
      </c>
      <c r="C3183">
        <v>2018</v>
      </c>
      <c r="D3183" t="s">
        <v>44</v>
      </c>
      <c r="E3183" t="s">
        <v>23</v>
      </c>
      <c r="F3183" t="s">
        <v>17</v>
      </c>
      <c r="G3183">
        <v>5</v>
      </c>
      <c r="H3183" t="s">
        <v>18</v>
      </c>
      <c r="I3183" t="s">
        <v>19</v>
      </c>
      <c r="J3183">
        <v>79858</v>
      </c>
      <c r="K3183" t="s">
        <v>20</v>
      </c>
      <c r="L3183">
        <v>470000</v>
      </c>
      <c r="M3183" t="b">
        <v>0</v>
      </c>
    </row>
    <row r="3184" spans="1:13" x14ac:dyDescent="0.35">
      <c r="A3184" t="s">
        <v>291</v>
      </c>
      <c r="B3184" t="s">
        <v>390</v>
      </c>
      <c r="C3184">
        <v>2020</v>
      </c>
      <c r="D3184" t="s">
        <v>15</v>
      </c>
      <c r="E3184" t="s">
        <v>16</v>
      </c>
      <c r="F3184" t="s">
        <v>26</v>
      </c>
      <c r="G3184">
        <v>1</v>
      </c>
      <c r="H3184" t="s">
        <v>18</v>
      </c>
      <c r="I3184" t="s">
        <v>19</v>
      </c>
      <c r="J3184">
        <v>300</v>
      </c>
      <c r="K3184" t="s">
        <v>42</v>
      </c>
      <c r="L3184">
        <v>772500</v>
      </c>
      <c r="M3184" t="b">
        <v>0</v>
      </c>
    </row>
    <row r="3185" spans="1:13" x14ac:dyDescent="0.35">
      <c r="A3185" t="s">
        <v>180</v>
      </c>
      <c r="B3185" t="s">
        <v>224</v>
      </c>
      <c r="C3185">
        <v>2014</v>
      </c>
      <c r="D3185" t="s">
        <v>15</v>
      </c>
      <c r="E3185" t="s">
        <v>94</v>
      </c>
      <c r="F3185" t="s">
        <v>17</v>
      </c>
      <c r="G3185">
        <v>3</v>
      </c>
      <c r="H3185" t="s">
        <v>18</v>
      </c>
      <c r="I3185" t="s">
        <v>19</v>
      </c>
      <c r="J3185">
        <v>118000</v>
      </c>
      <c r="K3185" t="s">
        <v>45</v>
      </c>
      <c r="L3185">
        <v>145000</v>
      </c>
      <c r="M3185" t="b">
        <v>0</v>
      </c>
    </row>
    <row r="3186" spans="1:13" x14ac:dyDescent="0.35">
      <c r="A3186" t="s">
        <v>60</v>
      </c>
      <c r="B3186" t="s">
        <v>90</v>
      </c>
      <c r="C3186">
        <v>2017</v>
      </c>
      <c r="D3186" t="s">
        <v>15</v>
      </c>
      <c r="E3186" t="s">
        <v>25</v>
      </c>
      <c r="F3186" t="s">
        <v>17</v>
      </c>
      <c r="G3186">
        <v>5.7</v>
      </c>
      <c r="H3186" t="s">
        <v>18</v>
      </c>
      <c r="I3186" t="s">
        <v>19</v>
      </c>
      <c r="J3186">
        <v>8000</v>
      </c>
      <c r="K3186" t="s">
        <v>155</v>
      </c>
      <c r="L3186">
        <v>325000</v>
      </c>
      <c r="M3186" t="b">
        <v>0</v>
      </c>
    </row>
    <row r="3187" spans="1:13" x14ac:dyDescent="0.35">
      <c r="A3187" t="s">
        <v>34</v>
      </c>
      <c r="B3187" t="s">
        <v>123</v>
      </c>
      <c r="C3187">
        <v>2012</v>
      </c>
      <c r="D3187" t="s">
        <v>15</v>
      </c>
      <c r="E3187" t="s">
        <v>25</v>
      </c>
      <c r="F3187" t="s">
        <v>17</v>
      </c>
      <c r="G3187">
        <v>2.7</v>
      </c>
      <c r="H3187" t="s">
        <v>18</v>
      </c>
      <c r="I3187" t="s">
        <v>19</v>
      </c>
      <c r="J3187">
        <v>127000</v>
      </c>
      <c r="K3187" t="s">
        <v>20</v>
      </c>
      <c r="L3187">
        <v>65000</v>
      </c>
      <c r="M3187" t="b">
        <v>0</v>
      </c>
    </row>
    <row r="3188" spans="1:13" x14ac:dyDescent="0.35">
      <c r="A3188" t="s">
        <v>36</v>
      </c>
      <c r="B3188" t="s">
        <v>115</v>
      </c>
      <c r="C3188">
        <v>1995</v>
      </c>
      <c r="D3188" t="s">
        <v>15</v>
      </c>
      <c r="E3188" t="s">
        <v>75</v>
      </c>
      <c r="F3188" t="s">
        <v>30</v>
      </c>
      <c r="G3188">
        <v>5.3</v>
      </c>
      <c r="H3188" t="s">
        <v>18</v>
      </c>
      <c r="I3188" t="s">
        <v>19</v>
      </c>
      <c r="J3188">
        <v>307000</v>
      </c>
      <c r="K3188" t="s">
        <v>111</v>
      </c>
      <c r="L3188">
        <v>0</v>
      </c>
      <c r="M3188" t="b">
        <v>1</v>
      </c>
    </row>
    <row r="3189" spans="1:13" x14ac:dyDescent="0.35">
      <c r="A3189" t="s">
        <v>118</v>
      </c>
      <c r="B3189" t="s">
        <v>348</v>
      </c>
      <c r="C3189">
        <v>2021</v>
      </c>
      <c r="D3189" t="s">
        <v>15</v>
      </c>
      <c r="E3189" t="s">
        <v>23</v>
      </c>
      <c r="F3189" t="s">
        <v>30</v>
      </c>
      <c r="G3189">
        <v>2</v>
      </c>
      <c r="H3189" t="s">
        <v>56</v>
      </c>
      <c r="I3189" t="s">
        <v>68</v>
      </c>
      <c r="J3189">
        <v>10000</v>
      </c>
      <c r="K3189" t="s">
        <v>138</v>
      </c>
      <c r="L3189">
        <v>0</v>
      </c>
      <c r="M3189" t="b">
        <v>1</v>
      </c>
    </row>
    <row r="3190" spans="1:13" x14ac:dyDescent="0.35">
      <c r="A3190" t="s">
        <v>109</v>
      </c>
      <c r="B3190" t="s">
        <v>110</v>
      </c>
      <c r="C3190">
        <v>2016</v>
      </c>
      <c r="D3190" t="s">
        <v>15</v>
      </c>
      <c r="E3190" t="s">
        <v>16</v>
      </c>
      <c r="F3190" t="s">
        <v>26</v>
      </c>
      <c r="G3190">
        <v>3.6</v>
      </c>
      <c r="H3190" t="s">
        <v>18</v>
      </c>
      <c r="I3190" t="s">
        <v>19</v>
      </c>
      <c r="J3190">
        <v>172000</v>
      </c>
      <c r="K3190" t="s">
        <v>20</v>
      </c>
      <c r="L3190">
        <v>0</v>
      </c>
      <c r="M3190" t="b">
        <v>1</v>
      </c>
    </row>
    <row r="3191" spans="1:13" x14ac:dyDescent="0.35">
      <c r="A3191" t="s">
        <v>36</v>
      </c>
      <c r="B3191" t="s">
        <v>37</v>
      </c>
      <c r="C3191">
        <v>2011</v>
      </c>
      <c r="D3191" t="s">
        <v>15</v>
      </c>
      <c r="E3191" t="s">
        <v>16</v>
      </c>
      <c r="F3191" t="s">
        <v>17</v>
      </c>
      <c r="G3191">
        <v>6.2</v>
      </c>
      <c r="H3191" t="s">
        <v>18</v>
      </c>
      <c r="I3191" t="s">
        <v>19</v>
      </c>
      <c r="J3191">
        <v>328000</v>
      </c>
      <c r="K3191" t="s">
        <v>20</v>
      </c>
      <c r="L3191">
        <v>0</v>
      </c>
      <c r="M3191" t="b">
        <v>1</v>
      </c>
    </row>
    <row r="3192" spans="1:13" x14ac:dyDescent="0.35">
      <c r="A3192" t="s">
        <v>121</v>
      </c>
      <c r="B3192" t="s">
        <v>382</v>
      </c>
      <c r="C3192">
        <v>2014</v>
      </c>
      <c r="D3192" t="s">
        <v>15</v>
      </c>
      <c r="E3192" t="s">
        <v>75</v>
      </c>
      <c r="F3192" t="s">
        <v>17</v>
      </c>
      <c r="G3192">
        <v>3</v>
      </c>
      <c r="H3192" t="s">
        <v>18</v>
      </c>
      <c r="I3192" t="s">
        <v>19</v>
      </c>
      <c r="J3192">
        <v>112000</v>
      </c>
      <c r="K3192" t="s">
        <v>45</v>
      </c>
      <c r="L3192">
        <v>95000</v>
      </c>
      <c r="M3192" t="b">
        <v>0</v>
      </c>
    </row>
    <row r="3193" spans="1:13" x14ac:dyDescent="0.35">
      <c r="A3193" t="s">
        <v>181</v>
      </c>
      <c r="B3193" t="s">
        <v>391</v>
      </c>
      <c r="C3193">
        <v>2021</v>
      </c>
      <c r="D3193" t="s">
        <v>15</v>
      </c>
      <c r="E3193" t="s">
        <v>29</v>
      </c>
      <c r="F3193" t="s">
        <v>17</v>
      </c>
      <c r="G3193">
        <v>2</v>
      </c>
      <c r="H3193" t="s">
        <v>18</v>
      </c>
      <c r="I3193" t="s">
        <v>19</v>
      </c>
      <c r="J3193">
        <v>2300</v>
      </c>
      <c r="K3193" t="s">
        <v>20</v>
      </c>
      <c r="L3193">
        <v>75000</v>
      </c>
      <c r="M3193" t="b">
        <v>0</v>
      </c>
    </row>
    <row r="3194" spans="1:13" x14ac:dyDescent="0.35">
      <c r="A3194" t="s">
        <v>34</v>
      </c>
      <c r="B3194" t="s">
        <v>51</v>
      </c>
      <c r="C3194">
        <v>2018</v>
      </c>
      <c r="D3194" t="s">
        <v>15</v>
      </c>
      <c r="E3194" t="s">
        <v>23</v>
      </c>
      <c r="F3194" t="s">
        <v>26</v>
      </c>
      <c r="G3194">
        <v>1.6</v>
      </c>
      <c r="H3194" t="s">
        <v>18</v>
      </c>
      <c r="I3194" t="s">
        <v>19</v>
      </c>
      <c r="J3194">
        <v>57000</v>
      </c>
      <c r="K3194" t="s">
        <v>45</v>
      </c>
      <c r="L3194">
        <v>45000</v>
      </c>
      <c r="M3194" t="b">
        <v>0</v>
      </c>
    </row>
    <row r="3195" spans="1:13" x14ac:dyDescent="0.35">
      <c r="A3195" t="s">
        <v>121</v>
      </c>
      <c r="B3195" t="s">
        <v>392</v>
      </c>
      <c r="C3195">
        <v>2016</v>
      </c>
      <c r="D3195" t="s">
        <v>44</v>
      </c>
      <c r="E3195" t="s">
        <v>65</v>
      </c>
      <c r="F3195" t="s">
        <v>17</v>
      </c>
      <c r="G3195">
        <v>3</v>
      </c>
      <c r="H3195" t="s">
        <v>18</v>
      </c>
      <c r="I3195" t="s">
        <v>19</v>
      </c>
      <c r="J3195">
        <v>42000</v>
      </c>
      <c r="K3195" t="s">
        <v>45</v>
      </c>
      <c r="L3195">
        <v>190000</v>
      </c>
      <c r="M3195" t="b">
        <v>0</v>
      </c>
    </row>
    <row r="3196" spans="1:13" x14ac:dyDescent="0.35">
      <c r="A3196" t="s">
        <v>34</v>
      </c>
      <c r="B3196" t="s">
        <v>41</v>
      </c>
      <c r="C3196">
        <v>2018</v>
      </c>
      <c r="D3196" t="s">
        <v>15</v>
      </c>
      <c r="E3196" t="s">
        <v>94</v>
      </c>
      <c r="F3196" t="s">
        <v>26</v>
      </c>
      <c r="G3196">
        <v>1.5</v>
      </c>
      <c r="H3196" t="s">
        <v>18</v>
      </c>
      <c r="I3196" t="s">
        <v>19</v>
      </c>
      <c r="J3196">
        <v>122000</v>
      </c>
      <c r="K3196" t="s">
        <v>45</v>
      </c>
      <c r="L3196">
        <v>37000</v>
      </c>
      <c r="M3196" t="b">
        <v>0</v>
      </c>
    </row>
    <row r="3197" spans="1:13" x14ac:dyDescent="0.35">
      <c r="A3197" t="s">
        <v>48</v>
      </c>
      <c r="B3197" t="s">
        <v>106</v>
      </c>
      <c r="C3197">
        <v>2011</v>
      </c>
      <c r="D3197" t="s">
        <v>15</v>
      </c>
      <c r="E3197" t="s">
        <v>29</v>
      </c>
      <c r="F3197" t="s">
        <v>17</v>
      </c>
      <c r="G3197">
        <v>3</v>
      </c>
      <c r="H3197" t="s">
        <v>18</v>
      </c>
      <c r="I3197" t="s">
        <v>19</v>
      </c>
      <c r="J3197">
        <v>189</v>
      </c>
      <c r="K3197" t="s">
        <v>54</v>
      </c>
      <c r="L3197">
        <v>100000</v>
      </c>
      <c r="M3197" t="b">
        <v>0</v>
      </c>
    </row>
    <row r="3198" spans="1:13" x14ac:dyDescent="0.35">
      <c r="A3198" t="s">
        <v>34</v>
      </c>
      <c r="B3198" t="s">
        <v>41</v>
      </c>
      <c r="C3198">
        <v>2016</v>
      </c>
      <c r="D3198" t="s">
        <v>15</v>
      </c>
      <c r="E3198" t="s">
        <v>23</v>
      </c>
      <c r="F3198" t="s">
        <v>26</v>
      </c>
      <c r="G3198">
        <v>1.5</v>
      </c>
      <c r="H3198" t="s">
        <v>18</v>
      </c>
      <c r="I3198" t="s">
        <v>19</v>
      </c>
      <c r="J3198">
        <v>190000</v>
      </c>
      <c r="K3198" t="s">
        <v>45</v>
      </c>
      <c r="L3198">
        <v>26000</v>
      </c>
      <c r="M3198" t="b">
        <v>0</v>
      </c>
    </row>
    <row r="3199" spans="1:13" x14ac:dyDescent="0.35">
      <c r="A3199" t="s">
        <v>48</v>
      </c>
      <c r="B3199" t="s">
        <v>149</v>
      </c>
      <c r="C3199">
        <v>2014</v>
      </c>
      <c r="D3199" t="s">
        <v>15</v>
      </c>
      <c r="E3199" t="s">
        <v>23</v>
      </c>
      <c r="F3199" t="s">
        <v>30</v>
      </c>
      <c r="G3199">
        <v>2</v>
      </c>
      <c r="H3199" t="s">
        <v>18</v>
      </c>
      <c r="I3199" t="s">
        <v>19</v>
      </c>
      <c r="J3199">
        <v>270000</v>
      </c>
      <c r="K3199" t="s">
        <v>64</v>
      </c>
      <c r="L3199">
        <v>57000</v>
      </c>
      <c r="M3199" t="b">
        <v>0</v>
      </c>
    </row>
    <row r="3200" spans="1:13" x14ac:dyDescent="0.35">
      <c r="A3200" t="s">
        <v>36</v>
      </c>
      <c r="B3200" t="s">
        <v>37</v>
      </c>
      <c r="C3200">
        <v>2006</v>
      </c>
      <c r="D3200" t="s">
        <v>15</v>
      </c>
      <c r="E3200" t="s">
        <v>29</v>
      </c>
      <c r="F3200" t="s">
        <v>17</v>
      </c>
      <c r="G3200">
        <v>5.3</v>
      </c>
      <c r="H3200" t="s">
        <v>18</v>
      </c>
      <c r="I3200" t="s">
        <v>19</v>
      </c>
      <c r="J3200">
        <v>257274</v>
      </c>
      <c r="K3200" t="s">
        <v>42</v>
      </c>
      <c r="L3200">
        <v>0</v>
      </c>
      <c r="M3200" t="b">
        <v>1</v>
      </c>
    </row>
    <row r="3201" spans="1:13" x14ac:dyDescent="0.35">
      <c r="A3201" t="s">
        <v>21</v>
      </c>
      <c r="B3201" t="s">
        <v>312</v>
      </c>
      <c r="C3201">
        <v>2018</v>
      </c>
      <c r="D3201" t="s">
        <v>15</v>
      </c>
      <c r="E3201" t="s">
        <v>94</v>
      </c>
      <c r="F3201" t="s">
        <v>30</v>
      </c>
      <c r="G3201">
        <v>5.7</v>
      </c>
      <c r="H3201" t="s">
        <v>18</v>
      </c>
      <c r="I3201" t="s">
        <v>19</v>
      </c>
      <c r="J3201">
        <v>26000</v>
      </c>
      <c r="K3201" t="s">
        <v>20</v>
      </c>
      <c r="L3201">
        <v>0</v>
      </c>
      <c r="M3201" t="b">
        <v>1</v>
      </c>
    </row>
    <row r="3202" spans="1:13" x14ac:dyDescent="0.35">
      <c r="A3202" t="s">
        <v>73</v>
      </c>
      <c r="B3202" t="s">
        <v>74</v>
      </c>
      <c r="C3202">
        <v>2014</v>
      </c>
      <c r="D3202" t="s">
        <v>15</v>
      </c>
      <c r="E3202" t="s">
        <v>16</v>
      </c>
      <c r="F3202" t="s">
        <v>17</v>
      </c>
      <c r="G3202">
        <v>3.7</v>
      </c>
      <c r="H3202" t="s">
        <v>18</v>
      </c>
      <c r="I3202" t="s">
        <v>19</v>
      </c>
      <c r="J3202">
        <v>131000</v>
      </c>
      <c r="K3202" t="s">
        <v>64</v>
      </c>
      <c r="L3202">
        <v>0</v>
      </c>
      <c r="M3202" t="b">
        <v>1</v>
      </c>
    </row>
    <row r="3203" spans="1:13" x14ac:dyDescent="0.35">
      <c r="A3203" t="s">
        <v>76</v>
      </c>
      <c r="B3203" t="s">
        <v>112</v>
      </c>
      <c r="C3203">
        <v>2019</v>
      </c>
      <c r="D3203" t="s">
        <v>47</v>
      </c>
      <c r="E3203" t="s">
        <v>65</v>
      </c>
      <c r="F3203" t="s">
        <v>30</v>
      </c>
      <c r="G3203">
        <v>3.5</v>
      </c>
      <c r="H3203" t="s">
        <v>18</v>
      </c>
      <c r="I3203" t="s">
        <v>19</v>
      </c>
      <c r="J3203">
        <v>108000</v>
      </c>
      <c r="K3203" t="s">
        <v>45</v>
      </c>
      <c r="L3203">
        <v>97000</v>
      </c>
      <c r="M3203" t="b">
        <v>0</v>
      </c>
    </row>
    <row r="3204" spans="1:13" x14ac:dyDescent="0.35">
      <c r="A3204" t="s">
        <v>31</v>
      </c>
      <c r="B3204" t="s">
        <v>32</v>
      </c>
      <c r="C3204">
        <v>2015</v>
      </c>
      <c r="D3204" t="s">
        <v>15</v>
      </c>
      <c r="E3204" t="s">
        <v>23</v>
      </c>
      <c r="F3204" t="s">
        <v>26</v>
      </c>
      <c r="G3204">
        <v>2.4</v>
      </c>
      <c r="H3204" t="s">
        <v>18</v>
      </c>
      <c r="I3204" t="s">
        <v>19</v>
      </c>
      <c r="J3204">
        <v>85000</v>
      </c>
      <c r="K3204" t="s">
        <v>45</v>
      </c>
      <c r="L3204">
        <v>69000</v>
      </c>
      <c r="M3204" t="b">
        <v>0</v>
      </c>
    </row>
    <row r="3205" spans="1:13" x14ac:dyDescent="0.35">
      <c r="A3205" t="s">
        <v>36</v>
      </c>
      <c r="B3205" t="s">
        <v>146</v>
      </c>
      <c r="C3205">
        <v>2015</v>
      </c>
      <c r="D3205" t="s">
        <v>47</v>
      </c>
      <c r="E3205" t="s">
        <v>94</v>
      </c>
      <c r="F3205" t="s">
        <v>26</v>
      </c>
      <c r="G3205">
        <v>5.3</v>
      </c>
      <c r="H3205" t="s">
        <v>18</v>
      </c>
      <c r="I3205" t="s">
        <v>19</v>
      </c>
      <c r="J3205">
        <v>145000</v>
      </c>
      <c r="K3205" t="s">
        <v>20</v>
      </c>
      <c r="L3205">
        <v>87500</v>
      </c>
      <c r="M3205" t="b">
        <v>0</v>
      </c>
    </row>
    <row r="3206" spans="1:13" x14ac:dyDescent="0.35">
      <c r="A3206" t="s">
        <v>76</v>
      </c>
      <c r="B3206" t="s">
        <v>112</v>
      </c>
      <c r="C3206">
        <v>2016</v>
      </c>
      <c r="D3206" t="s">
        <v>47</v>
      </c>
      <c r="E3206" t="s">
        <v>16</v>
      </c>
      <c r="F3206" t="s">
        <v>17</v>
      </c>
      <c r="G3206">
        <v>3.5</v>
      </c>
      <c r="H3206" t="s">
        <v>18</v>
      </c>
      <c r="I3206" t="s">
        <v>19</v>
      </c>
      <c r="J3206">
        <v>110000</v>
      </c>
      <c r="K3206" t="s">
        <v>45</v>
      </c>
      <c r="L3206">
        <v>75000</v>
      </c>
      <c r="M3206" t="b">
        <v>0</v>
      </c>
    </row>
    <row r="3207" spans="1:13" x14ac:dyDescent="0.35">
      <c r="A3207" t="s">
        <v>76</v>
      </c>
      <c r="B3207" t="s">
        <v>112</v>
      </c>
      <c r="C3207">
        <v>2016</v>
      </c>
      <c r="D3207" t="s">
        <v>47</v>
      </c>
      <c r="E3207" t="s">
        <v>94</v>
      </c>
      <c r="F3207" t="s">
        <v>17</v>
      </c>
      <c r="G3207">
        <v>3.5</v>
      </c>
      <c r="H3207" t="s">
        <v>18</v>
      </c>
      <c r="I3207" t="s">
        <v>19</v>
      </c>
      <c r="J3207">
        <v>91000</v>
      </c>
      <c r="K3207" t="s">
        <v>45</v>
      </c>
      <c r="L3207">
        <v>70000</v>
      </c>
      <c r="M3207" t="b">
        <v>0</v>
      </c>
    </row>
    <row r="3208" spans="1:13" x14ac:dyDescent="0.35">
      <c r="A3208" t="s">
        <v>36</v>
      </c>
      <c r="B3208" t="s">
        <v>37</v>
      </c>
      <c r="C3208">
        <v>2016</v>
      </c>
      <c r="D3208" t="s">
        <v>47</v>
      </c>
      <c r="E3208" t="s">
        <v>25</v>
      </c>
      <c r="F3208" t="s">
        <v>17</v>
      </c>
      <c r="G3208">
        <v>4.5</v>
      </c>
      <c r="H3208" t="s">
        <v>18</v>
      </c>
      <c r="I3208" t="s">
        <v>19</v>
      </c>
      <c r="J3208">
        <v>158000</v>
      </c>
      <c r="K3208" t="s">
        <v>45</v>
      </c>
      <c r="L3208">
        <v>152000</v>
      </c>
      <c r="M3208" t="b">
        <v>0</v>
      </c>
    </row>
    <row r="3209" spans="1:13" x14ac:dyDescent="0.35">
      <c r="A3209" t="s">
        <v>95</v>
      </c>
      <c r="B3209" t="s">
        <v>223</v>
      </c>
      <c r="C3209">
        <v>2016</v>
      </c>
      <c r="D3209" t="s">
        <v>47</v>
      </c>
      <c r="E3209" t="s">
        <v>23</v>
      </c>
      <c r="F3209" t="s">
        <v>17</v>
      </c>
      <c r="G3209">
        <v>6.2</v>
      </c>
      <c r="H3209" t="s">
        <v>18</v>
      </c>
      <c r="I3209" t="s">
        <v>19</v>
      </c>
      <c r="J3209">
        <v>119000</v>
      </c>
      <c r="K3209" t="s">
        <v>45</v>
      </c>
      <c r="L3209">
        <v>178000</v>
      </c>
      <c r="M3209" t="b">
        <v>0</v>
      </c>
    </row>
    <row r="3210" spans="1:13" x14ac:dyDescent="0.35">
      <c r="A3210" t="s">
        <v>34</v>
      </c>
      <c r="B3210" t="s">
        <v>35</v>
      </c>
      <c r="C3210">
        <v>2016</v>
      </c>
      <c r="D3210" t="s">
        <v>44</v>
      </c>
      <c r="E3210" t="s">
        <v>23</v>
      </c>
      <c r="F3210" t="s">
        <v>17</v>
      </c>
      <c r="G3210">
        <v>5.7</v>
      </c>
      <c r="H3210" t="s">
        <v>18</v>
      </c>
      <c r="I3210" t="s">
        <v>19</v>
      </c>
      <c r="J3210">
        <v>216000</v>
      </c>
      <c r="K3210" t="s">
        <v>20</v>
      </c>
      <c r="L3210">
        <v>151000</v>
      </c>
      <c r="M3210" t="b">
        <v>0</v>
      </c>
    </row>
    <row r="3211" spans="1:13" x14ac:dyDescent="0.35">
      <c r="A3211" t="s">
        <v>109</v>
      </c>
      <c r="B3211" t="s">
        <v>132</v>
      </c>
      <c r="C3211">
        <v>2018</v>
      </c>
      <c r="D3211" t="s">
        <v>47</v>
      </c>
      <c r="E3211" t="s">
        <v>16</v>
      </c>
      <c r="F3211" t="s">
        <v>17</v>
      </c>
      <c r="G3211">
        <v>3.6</v>
      </c>
      <c r="H3211" t="s">
        <v>18</v>
      </c>
      <c r="I3211" t="s">
        <v>19</v>
      </c>
      <c r="J3211">
        <v>90000</v>
      </c>
      <c r="K3211" t="s">
        <v>45</v>
      </c>
      <c r="L3211">
        <v>109000</v>
      </c>
      <c r="M3211" t="b">
        <v>0</v>
      </c>
    </row>
    <row r="3212" spans="1:13" x14ac:dyDescent="0.35">
      <c r="A3212" t="s">
        <v>107</v>
      </c>
      <c r="B3212" t="s">
        <v>313</v>
      </c>
      <c r="C3212">
        <v>2019</v>
      </c>
      <c r="D3212" t="s">
        <v>15</v>
      </c>
      <c r="E3212" t="s">
        <v>25</v>
      </c>
      <c r="F3212" t="s">
        <v>17</v>
      </c>
      <c r="G3212">
        <v>3.5</v>
      </c>
      <c r="H3212" t="s">
        <v>18</v>
      </c>
      <c r="I3212" t="s">
        <v>19</v>
      </c>
      <c r="J3212">
        <v>5000</v>
      </c>
      <c r="K3212" t="s">
        <v>20</v>
      </c>
      <c r="L3212">
        <v>90500</v>
      </c>
      <c r="M3212" t="b">
        <v>0</v>
      </c>
    </row>
    <row r="3213" spans="1:13" x14ac:dyDescent="0.35">
      <c r="A3213" t="s">
        <v>34</v>
      </c>
      <c r="B3213" t="s">
        <v>284</v>
      </c>
      <c r="C3213">
        <v>2017</v>
      </c>
      <c r="D3213" t="s">
        <v>44</v>
      </c>
      <c r="E3213" t="s">
        <v>23</v>
      </c>
      <c r="F3213" t="s">
        <v>17</v>
      </c>
      <c r="G3213">
        <v>2.4</v>
      </c>
      <c r="H3213" t="s">
        <v>18</v>
      </c>
      <c r="I3213" t="s">
        <v>19</v>
      </c>
      <c r="J3213">
        <v>183000</v>
      </c>
      <c r="K3213" t="s">
        <v>20</v>
      </c>
      <c r="L3213">
        <v>70000</v>
      </c>
      <c r="M3213" t="b">
        <v>0</v>
      </c>
    </row>
    <row r="3214" spans="1:13" x14ac:dyDescent="0.35">
      <c r="A3214" t="s">
        <v>39</v>
      </c>
      <c r="B3214" t="s">
        <v>40</v>
      </c>
      <c r="C3214">
        <v>2019</v>
      </c>
      <c r="D3214" t="s">
        <v>44</v>
      </c>
      <c r="E3214" t="s">
        <v>25</v>
      </c>
      <c r="F3214" t="s">
        <v>26</v>
      </c>
      <c r="G3214">
        <v>3.6</v>
      </c>
      <c r="H3214" t="s">
        <v>18</v>
      </c>
      <c r="I3214" t="s">
        <v>19</v>
      </c>
      <c r="J3214">
        <v>58000</v>
      </c>
      <c r="K3214" t="s">
        <v>20</v>
      </c>
      <c r="L3214">
        <v>65000</v>
      </c>
      <c r="M3214" t="b">
        <v>0</v>
      </c>
    </row>
    <row r="3215" spans="1:13" x14ac:dyDescent="0.35">
      <c r="A3215" t="s">
        <v>60</v>
      </c>
      <c r="B3215" t="s">
        <v>148</v>
      </c>
      <c r="C3215">
        <v>2020</v>
      </c>
      <c r="D3215" t="s">
        <v>44</v>
      </c>
      <c r="E3215" t="s">
        <v>29</v>
      </c>
      <c r="F3215" t="s">
        <v>17</v>
      </c>
      <c r="G3215">
        <v>2</v>
      </c>
      <c r="H3215" t="s">
        <v>18</v>
      </c>
      <c r="I3215" t="s">
        <v>19</v>
      </c>
      <c r="J3215">
        <v>25785</v>
      </c>
      <c r="K3215" t="s">
        <v>20</v>
      </c>
      <c r="L3215">
        <v>146000</v>
      </c>
      <c r="M3215" t="b">
        <v>0</v>
      </c>
    </row>
    <row r="3216" spans="1:13" x14ac:dyDescent="0.35">
      <c r="A3216" t="s">
        <v>39</v>
      </c>
      <c r="B3216" t="s">
        <v>40</v>
      </c>
      <c r="C3216">
        <v>2017</v>
      </c>
      <c r="D3216" t="s">
        <v>15</v>
      </c>
      <c r="E3216" t="s">
        <v>23</v>
      </c>
      <c r="F3216" t="s">
        <v>30</v>
      </c>
      <c r="G3216">
        <v>3.6</v>
      </c>
      <c r="H3216" t="s">
        <v>18</v>
      </c>
      <c r="I3216" t="s">
        <v>19</v>
      </c>
      <c r="J3216">
        <v>79000</v>
      </c>
      <c r="K3216" t="s">
        <v>20</v>
      </c>
      <c r="L3216">
        <v>63500</v>
      </c>
      <c r="M3216" t="b">
        <v>0</v>
      </c>
    </row>
    <row r="3217" spans="1:13" x14ac:dyDescent="0.35">
      <c r="A3217" t="s">
        <v>73</v>
      </c>
      <c r="B3217" t="s">
        <v>190</v>
      </c>
      <c r="C3217">
        <v>2020</v>
      </c>
      <c r="D3217" t="s">
        <v>44</v>
      </c>
      <c r="E3217" t="s">
        <v>23</v>
      </c>
      <c r="F3217" t="s">
        <v>30</v>
      </c>
      <c r="G3217">
        <v>2.5</v>
      </c>
      <c r="H3217" t="s">
        <v>18</v>
      </c>
      <c r="I3217" t="s">
        <v>19</v>
      </c>
      <c r="J3217">
        <v>19928</v>
      </c>
      <c r="K3217" t="s">
        <v>20</v>
      </c>
      <c r="L3217">
        <v>86500</v>
      </c>
      <c r="M3217" t="b">
        <v>0</v>
      </c>
    </row>
    <row r="3218" spans="1:13" x14ac:dyDescent="0.35">
      <c r="A3218" t="s">
        <v>76</v>
      </c>
      <c r="B3218" t="s">
        <v>256</v>
      </c>
      <c r="C3218">
        <v>2018</v>
      </c>
      <c r="D3218" t="s">
        <v>47</v>
      </c>
      <c r="E3218" t="s">
        <v>75</v>
      </c>
      <c r="F3218" t="s">
        <v>17</v>
      </c>
      <c r="G3218">
        <v>2.2999999999999998</v>
      </c>
      <c r="H3218" t="s">
        <v>18</v>
      </c>
      <c r="I3218" t="s">
        <v>19</v>
      </c>
      <c r="J3218">
        <v>81000</v>
      </c>
      <c r="K3218" t="s">
        <v>45</v>
      </c>
      <c r="L3218">
        <v>119000</v>
      </c>
      <c r="M3218" t="b">
        <v>0</v>
      </c>
    </row>
    <row r="3219" spans="1:13" x14ac:dyDescent="0.35">
      <c r="A3219" t="s">
        <v>39</v>
      </c>
      <c r="B3219" t="s">
        <v>205</v>
      </c>
      <c r="C3219">
        <v>2016</v>
      </c>
      <c r="D3219" t="s">
        <v>44</v>
      </c>
      <c r="E3219" t="s">
        <v>23</v>
      </c>
      <c r="F3219" t="s">
        <v>26</v>
      </c>
      <c r="G3219">
        <v>5.3</v>
      </c>
      <c r="H3219" t="s">
        <v>18</v>
      </c>
      <c r="I3219" t="s">
        <v>19</v>
      </c>
      <c r="J3219">
        <v>143000</v>
      </c>
      <c r="K3219" t="s">
        <v>45</v>
      </c>
      <c r="L3219">
        <v>87000</v>
      </c>
      <c r="M3219" t="b">
        <v>0</v>
      </c>
    </row>
    <row r="3220" spans="1:13" x14ac:dyDescent="0.35">
      <c r="A3220" t="s">
        <v>36</v>
      </c>
      <c r="B3220" t="s">
        <v>146</v>
      </c>
      <c r="C3220">
        <v>2018</v>
      </c>
      <c r="D3220" t="s">
        <v>15</v>
      </c>
      <c r="E3220" t="s">
        <v>23</v>
      </c>
      <c r="F3220" t="s">
        <v>26</v>
      </c>
      <c r="G3220">
        <v>5.3</v>
      </c>
      <c r="H3220" t="s">
        <v>18</v>
      </c>
      <c r="I3220" t="s">
        <v>19</v>
      </c>
      <c r="J3220">
        <v>95000</v>
      </c>
      <c r="K3220" t="s">
        <v>45</v>
      </c>
      <c r="L3220">
        <v>93000</v>
      </c>
      <c r="M3220" t="b">
        <v>0</v>
      </c>
    </row>
    <row r="3221" spans="1:13" x14ac:dyDescent="0.35">
      <c r="A3221" t="s">
        <v>60</v>
      </c>
      <c r="B3221" t="s">
        <v>309</v>
      </c>
      <c r="C3221">
        <v>2015</v>
      </c>
      <c r="D3221" t="s">
        <v>47</v>
      </c>
      <c r="E3221" t="s">
        <v>23</v>
      </c>
      <c r="F3221" t="s">
        <v>17</v>
      </c>
      <c r="G3221">
        <v>2.2000000000000002</v>
      </c>
      <c r="H3221" t="s">
        <v>18</v>
      </c>
      <c r="I3221" t="s">
        <v>19</v>
      </c>
      <c r="J3221">
        <v>94000</v>
      </c>
      <c r="K3221" t="s">
        <v>45</v>
      </c>
      <c r="L3221">
        <v>102000</v>
      </c>
      <c r="M3221" t="b">
        <v>0</v>
      </c>
    </row>
    <row r="3222" spans="1:13" x14ac:dyDescent="0.35">
      <c r="A3222" t="s">
        <v>76</v>
      </c>
      <c r="B3222" t="s">
        <v>112</v>
      </c>
      <c r="C3222">
        <v>2018</v>
      </c>
      <c r="D3222" t="s">
        <v>47</v>
      </c>
      <c r="E3222" t="s">
        <v>16</v>
      </c>
      <c r="F3222" t="s">
        <v>17</v>
      </c>
      <c r="G3222">
        <v>3.5</v>
      </c>
      <c r="H3222" t="s">
        <v>18</v>
      </c>
      <c r="I3222" t="s">
        <v>19</v>
      </c>
      <c r="J3222">
        <v>92000</v>
      </c>
      <c r="K3222" t="s">
        <v>45</v>
      </c>
      <c r="L3222">
        <v>93000</v>
      </c>
      <c r="M3222" t="b">
        <v>0</v>
      </c>
    </row>
    <row r="3223" spans="1:13" x14ac:dyDescent="0.35">
      <c r="A3223" t="s">
        <v>82</v>
      </c>
      <c r="B3223" t="s">
        <v>142</v>
      </c>
      <c r="C3223">
        <v>2016</v>
      </c>
      <c r="D3223" t="s">
        <v>15</v>
      </c>
      <c r="E3223" t="s">
        <v>25</v>
      </c>
      <c r="F3223" t="s">
        <v>26</v>
      </c>
      <c r="G3223">
        <v>1.6</v>
      </c>
      <c r="H3223" t="s">
        <v>18</v>
      </c>
      <c r="I3223" t="s">
        <v>19</v>
      </c>
      <c r="J3223">
        <v>74000</v>
      </c>
      <c r="K3223" t="s">
        <v>45</v>
      </c>
      <c r="L3223">
        <v>36000</v>
      </c>
      <c r="M3223" t="b">
        <v>0</v>
      </c>
    </row>
    <row r="3224" spans="1:13" x14ac:dyDescent="0.35">
      <c r="A3224" t="s">
        <v>76</v>
      </c>
      <c r="B3224" t="s">
        <v>112</v>
      </c>
      <c r="C3224">
        <v>2018</v>
      </c>
      <c r="D3224" t="s">
        <v>47</v>
      </c>
      <c r="E3224" t="s">
        <v>16</v>
      </c>
      <c r="F3224" t="s">
        <v>30</v>
      </c>
      <c r="G3224">
        <v>3.5</v>
      </c>
      <c r="H3224" t="s">
        <v>18</v>
      </c>
      <c r="I3224" t="s">
        <v>19</v>
      </c>
      <c r="J3224">
        <v>118000</v>
      </c>
      <c r="K3224" t="s">
        <v>45</v>
      </c>
      <c r="L3224">
        <v>88000</v>
      </c>
      <c r="M3224" t="b">
        <v>0</v>
      </c>
    </row>
    <row r="3225" spans="1:13" x14ac:dyDescent="0.35">
      <c r="A3225" t="s">
        <v>39</v>
      </c>
      <c r="B3225" t="s">
        <v>46</v>
      </c>
      <c r="C3225">
        <v>2018</v>
      </c>
      <c r="D3225" t="s">
        <v>47</v>
      </c>
      <c r="E3225" t="s">
        <v>16</v>
      </c>
      <c r="F3225" t="s">
        <v>30</v>
      </c>
      <c r="G3225">
        <v>3</v>
      </c>
      <c r="H3225" t="s">
        <v>18</v>
      </c>
      <c r="I3225" t="s">
        <v>19</v>
      </c>
      <c r="J3225">
        <v>127000</v>
      </c>
      <c r="K3225" t="s">
        <v>45</v>
      </c>
      <c r="L3225">
        <v>159000</v>
      </c>
      <c r="M3225" t="b">
        <v>0</v>
      </c>
    </row>
    <row r="3226" spans="1:13" x14ac:dyDescent="0.35">
      <c r="A3226" t="s">
        <v>27</v>
      </c>
      <c r="B3226" t="s">
        <v>160</v>
      </c>
      <c r="C3226">
        <v>2016</v>
      </c>
      <c r="D3226" t="s">
        <v>15</v>
      </c>
      <c r="E3226" t="s">
        <v>75</v>
      </c>
      <c r="F3226" t="s">
        <v>30</v>
      </c>
      <c r="G3226">
        <v>2.4</v>
      </c>
      <c r="H3226" t="s">
        <v>18</v>
      </c>
      <c r="I3226" t="s">
        <v>19</v>
      </c>
      <c r="J3226">
        <v>76000</v>
      </c>
      <c r="K3226" t="s">
        <v>45</v>
      </c>
      <c r="L3226">
        <v>59000</v>
      </c>
      <c r="M3226" t="b">
        <v>0</v>
      </c>
    </row>
    <row r="3227" spans="1:13" x14ac:dyDescent="0.35">
      <c r="A3227" t="s">
        <v>60</v>
      </c>
      <c r="B3227" t="s">
        <v>309</v>
      </c>
      <c r="C3227">
        <v>2017</v>
      </c>
      <c r="D3227" t="s">
        <v>47</v>
      </c>
      <c r="E3227" t="s">
        <v>23</v>
      </c>
      <c r="F3227" t="s">
        <v>17</v>
      </c>
      <c r="G3227">
        <v>3</v>
      </c>
      <c r="H3227" t="s">
        <v>18</v>
      </c>
      <c r="I3227" t="s">
        <v>19</v>
      </c>
      <c r="J3227">
        <v>90000</v>
      </c>
      <c r="K3227" t="s">
        <v>45</v>
      </c>
      <c r="L3227">
        <v>117000</v>
      </c>
      <c r="M3227" t="b">
        <v>0</v>
      </c>
    </row>
    <row r="3228" spans="1:13" x14ac:dyDescent="0.35">
      <c r="A3228" t="s">
        <v>34</v>
      </c>
      <c r="B3228" t="s">
        <v>55</v>
      </c>
      <c r="C3228">
        <v>2016</v>
      </c>
      <c r="D3228" t="s">
        <v>44</v>
      </c>
      <c r="E3228" t="s">
        <v>23</v>
      </c>
      <c r="F3228" t="s">
        <v>17</v>
      </c>
      <c r="G3228">
        <v>3.8</v>
      </c>
      <c r="H3228" t="s">
        <v>18</v>
      </c>
      <c r="I3228" t="s">
        <v>19</v>
      </c>
      <c r="J3228">
        <v>168000</v>
      </c>
      <c r="K3228" t="s">
        <v>20</v>
      </c>
      <c r="L3228">
        <v>109500</v>
      </c>
      <c r="M3228" t="b">
        <v>0</v>
      </c>
    </row>
    <row r="3229" spans="1:13" x14ac:dyDescent="0.35">
      <c r="A3229" t="s">
        <v>21</v>
      </c>
      <c r="B3229" t="s">
        <v>207</v>
      </c>
      <c r="C3229">
        <v>2017</v>
      </c>
      <c r="D3229" t="s">
        <v>15</v>
      </c>
      <c r="E3229" t="s">
        <v>75</v>
      </c>
      <c r="F3229" t="s">
        <v>26</v>
      </c>
      <c r="G3229">
        <v>2.5</v>
      </c>
      <c r="H3229" t="s">
        <v>18</v>
      </c>
      <c r="I3229" t="s">
        <v>19</v>
      </c>
      <c r="J3229">
        <v>105000</v>
      </c>
      <c r="K3229" t="s">
        <v>20</v>
      </c>
      <c r="L3229">
        <v>35000</v>
      </c>
      <c r="M3229" t="b">
        <v>0</v>
      </c>
    </row>
    <row r="3230" spans="1:13" x14ac:dyDescent="0.35">
      <c r="A3230" t="s">
        <v>34</v>
      </c>
      <c r="B3230" t="s">
        <v>55</v>
      </c>
      <c r="C3230">
        <v>2018</v>
      </c>
      <c r="D3230" t="s">
        <v>44</v>
      </c>
      <c r="E3230" t="s">
        <v>23</v>
      </c>
      <c r="F3230" t="s">
        <v>30</v>
      </c>
      <c r="G3230">
        <v>4</v>
      </c>
      <c r="H3230" t="s">
        <v>18</v>
      </c>
      <c r="I3230" t="s">
        <v>19</v>
      </c>
      <c r="J3230">
        <v>24000</v>
      </c>
      <c r="K3230" t="s">
        <v>20</v>
      </c>
      <c r="L3230">
        <v>140000</v>
      </c>
      <c r="M3230" t="b">
        <v>0</v>
      </c>
    </row>
    <row r="3231" spans="1:13" x14ac:dyDescent="0.35">
      <c r="A3231" t="s">
        <v>76</v>
      </c>
      <c r="B3231" t="s">
        <v>125</v>
      </c>
      <c r="C3231">
        <v>2016</v>
      </c>
      <c r="D3231" t="s">
        <v>44</v>
      </c>
      <c r="E3231" t="s">
        <v>23</v>
      </c>
      <c r="F3231" t="s">
        <v>17</v>
      </c>
      <c r="G3231">
        <v>3.5</v>
      </c>
      <c r="H3231" t="s">
        <v>18</v>
      </c>
      <c r="I3231" t="s">
        <v>19</v>
      </c>
      <c r="J3231">
        <v>127000</v>
      </c>
      <c r="K3231" t="s">
        <v>20</v>
      </c>
      <c r="L3231">
        <v>88000</v>
      </c>
      <c r="M3231" t="b">
        <v>0</v>
      </c>
    </row>
    <row r="3232" spans="1:13" x14ac:dyDescent="0.35">
      <c r="A3232" t="s">
        <v>103</v>
      </c>
      <c r="B3232" t="s">
        <v>206</v>
      </c>
      <c r="C3232">
        <v>2019</v>
      </c>
      <c r="D3232" t="s">
        <v>47</v>
      </c>
      <c r="E3232" t="s">
        <v>23</v>
      </c>
      <c r="F3232" t="s">
        <v>30</v>
      </c>
      <c r="G3232">
        <v>2.4</v>
      </c>
      <c r="H3232" t="s">
        <v>18</v>
      </c>
      <c r="I3232" t="s">
        <v>19</v>
      </c>
      <c r="J3232">
        <v>55000</v>
      </c>
      <c r="K3232" t="s">
        <v>20</v>
      </c>
      <c r="L3232">
        <v>75000</v>
      </c>
      <c r="M3232" t="b">
        <v>0</v>
      </c>
    </row>
    <row r="3233" spans="1:13" x14ac:dyDescent="0.35">
      <c r="A3233" t="s">
        <v>219</v>
      </c>
      <c r="B3233" t="s">
        <v>393</v>
      </c>
      <c r="C3233">
        <v>2016</v>
      </c>
      <c r="D3233" t="s">
        <v>44</v>
      </c>
      <c r="E3233" t="s">
        <v>23</v>
      </c>
      <c r="F3233" t="s">
        <v>17</v>
      </c>
      <c r="G3233">
        <v>2</v>
      </c>
      <c r="H3233" t="s">
        <v>18</v>
      </c>
      <c r="I3233" t="s">
        <v>19</v>
      </c>
      <c r="J3233">
        <v>111000</v>
      </c>
      <c r="K3233" t="s">
        <v>20</v>
      </c>
      <c r="L3233">
        <v>65000</v>
      </c>
      <c r="M3233" t="b">
        <v>0</v>
      </c>
    </row>
    <row r="3234" spans="1:13" x14ac:dyDescent="0.35">
      <c r="A3234" t="s">
        <v>34</v>
      </c>
      <c r="B3234" t="s">
        <v>163</v>
      </c>
      <c r="C3234">
        <v>1993</v>
      </c>
      <c r="D3234" t="s">
        <v>44</v>
      </c>
      <c r="E3234" t="s">
        <v>23</v>
      </c>
      <c r="F3234" t="s">
        <v>26</v>
      </c>
      <c r="G3234">
        <v>1.2</v>
      </c>
      <c r="H3234" t="s">
        <v>18</v>
      </c>
      <c r="I3234" t="s">
        <v>68</v>
      </c>
      <c r="J3234">
        <v>25000</v>
      </c>
      <c r="K3234" t="s">
        <v>42</v>
      </c>
      <c r="L3234">
        <v>15000</v>
      </c>
      <c r="M3234" t="b">
        <v>0</v>
      </c>
    </row>
    <row r="3235" spans="1:13" x14ac:dyDescent="0.35">
      <c r="A3235" t="s">
        <v>21</v>
      </c>
      <c r="B3235" t="s">
        <v>24</v>
      </c>
      <c r="C3235">
        <v>2011</v>
      </c>
      <c r="D3235" t="s">
        <v>15</v>
      </c>
      <c r="E3235" t="s">
        <v>23</v>
      </c>
      <c r="F3235" t="s">
        <v>26</v>
      </c>
      <c r="G3235">
        <v>1.5</v>
      </c>
      <c r="H3235" t="s">
        <v>18</v>
      </c>
      <c r="I3235" t="s">
        <v>19</v>
      </c>
      <c r="J3235">
        <v>182000</v>
      </c>
      <c r="K3235" t="s">
        <v>253</v>
      </c>
      <c r="L3235">
        <v>15000</v>
      </c>
      <c r="M3235" t="b">
        <v>0</v>
      </c>
    </row>
    <row r="3236" spans="1:13" x14ac:dyDescent="0.35">
      <c r="A3236" t="s">
        <v>103</v>
      </c>
      <c r="B3236" t="s">
        <v>212</v>
      </c>
      <c r="C3236">
        <v>2020</v>
      </c>
      <c r="D3236" t="s">
        <v>47</v>
      </c>
      <c r="E3236" t="s">
        <v>16</v>
      </c>
      <c r="F3236" t="s">
        <v>17</v>
      </c>
      <c r="G3236">
        <v>3.6</v>
      </c>
      <c r="H3236" t="s">
        <v>18</v>
      </c>
      <c r="I3236" t="s">
        <v>19</v>
      </c>
      <c r="J3236">
        <v>17000</v>
      </c>
      <c r="K3236" t="s">
        <v>20</v>
      </c>
      <c r="L3236">
        <v>185000</v>
      </c>
      <c r="M3236" t="b">
        <v>0</v>
      </c>
    </row>
    <row r="3237" spans="1:13" x14ac:dyDescent="0.35">
      <c r="A3237" t="s">
        <v>34</v>
      </c>
      <c r="B3237" t="s">
        <v>145</v>
      </c>
      <c r="C3237">
        <v>2017</v>
      </c>
      <c r="D3237" t="s">
        <v>15</v>
      </c>
      <c r="E3237" t="s">
        <v>23</v>
      </c>
      <c r="F3237" t="s">
        <v>17</v>
      </c>
      <c r="G3237">
        <v>2.7</v>
      </c>
      <c r="H3237" t="s">
        <v>18</v>
      </c>
      <c r="I3237" t="s">
        <v>19</v>
      </c>
      <c r="J3237">
        <v>58000</v>
      </c>
      <c r="K3237" t="s">
        <v>42</v>
      </c>
      <c r="L3237">
        <v>0</v>
      </c>
      <c r="M3237" t="b">
        <v>1</v>
      </c>
    </row>
    <row r="3238" spans="1:13" x14ac:dyDescent="0.35">
      <c r="A3238" t="s">
        <v>34</v>
      </c>
      <c r="B3238" t="s">
        <v>51</v>
      </c>
      <c r="C3238">
        <v>2019</v>
      </c>
      <c r="D3238" t="s">
        <v>15</v>
      </c>
      <c r="E3238" t="s">
        <v>29</v>
      </c>
      <c r="F3238" t="s">
        <v>30</v>
      </c>
      <c r="G3238">
        <v>1.6</v>
      </c>
      <c r="H3238" t="s">
        <v>18</v>
      </c>
      <c r="I3238" t="s">
        <v>19</v>
      </c>
      <c r="J3238">
        <v>31000</v>
      </c>
      <c r="K3238" t="s">
        <v>42</v>
      </c>
      <c r="L3238">
        <v>0</v>
      </c>
      <c r="M3238" t="b">
        <v>1</v>
      </c>
    </row>
    <row r="3239" spans="1:13" x14ac:dyDescent="0.35">
      <c r="A3239" t="s">
        <v>34</v>
      </c>
      <c r="B3239" t="s">
        <v>66</v>
      </c>
      <c r="C3239">
        <v>2016</v>
      </c>
      <c r="D3239" t="s">
        <v>15</v>
      </c>
      <c r="E3239" t="s">
        <v>23</v>
      </c>
      <c r="F3239" t="s">
        <v>17</v>
      </c>
      <c r="G3239">
        <v>3.5</v>
      </c>
      <c r="H3239" t="s">
        <v>18</v>
      </c>
      <c r="I3239" t="s">
        <v>19</v>
      </c>
      <c r="J3239">
        <v>60000</v>
      </c>
      <c r="K3239" t="s">
        <v>42</v>
      </c>
      <c r="L3239">
        <v>0</v>
      </c>
      <c r="M3239" t="b">
        <v>1</v>
      </c>
    </row>
    <row r="3240" spans="1:13" x14ac:dyDescent="0.35">
      <c r="A3240" t="s">
        <v>27</v>
      </c>
      <c r="B3240" t="s">
        <v>89</v>
      </c>
      <c r="C3240">
        <v>2020</v>
      </c>
      <c r="D3240" t="s">
        <v>15</v>
      </c>
      <c r="E3240" t="s">
        <v>23</v>
      </c>
      <c r="F3240" t="s">
        <v>30</v>
      </c>
      <c r="G3240">
        <v>2.5</v>
      </c>
      <c r="H3240" t="s">
        <v>18</v>
      </c>
      <c r="I3240" t="s">
        <v>19</v>
      </c>
      <c r="J3240">
        <v>20000</v>
      </c>
      <c r="K3240" t="s">
        <v>42</v>
      </c>
      <c r="L3240">
        <v>0</v>
      </c>
      <c r="M3240" t="b">
        <v>1</v>
      </c>
    </row>
    <row r="3241" spans="1:13" x14ac:dyDescent="0.35">
      <c r="A3241" t="s">
        <v>34</v>
      </c>
      <c r="B3241" t="s">
        <v>307</v>
      </c>
      <c r="C3241">
        <v>2021</v>
      </c>
      <c r="D3241" t="s">
        <v>15</v>
      </c>
      <c r="E3241" t="s">
        <v>23</v>
      </c>
      <c r="F3241" t="s">
        <v>26</v>
      </c>
      <c r="G3241">
        <v>1.5</v>
      </c>
      <c r="H3241" t="s">
        <v>18</v>
      </c>
      <c r="I3241" t="s">
        <v>19</v>
      </c>
      <c r="J3241">
        <v>5000</v>
      </c>
      <c r="K3241" t="s">
        <v>42</v>
      </c>
      <c r="L3241">
        <v>0</v>
      </c>
      <c r="M3241" t="b">
        <v>1</v>
      </c>
    </row>
    <row r="3242" spans="1:13" x14ac:dyDescent="0.35">
      <c r="A3242" t="s">
        <v>34</v>
      </c>
      <c r="B3242" t="s">
        <v>72</v>
      </c>
      <c r="C3242">
        <v>2018</v>
      </c>
      <c r="D3242" t="s">
        <v>15</v>
      </c>
      <c r="E3242" t="s">
        <v>75</v>
      </c>
      <c r="F3242" t="s">
        <v>17</v>
      </c>
      <c r="G3242">
        <v>2.5</v>
      </c>
      <c r="H3242" t="s">
        <v>18</v>
      </c>
      <c r="I3242" t="s">
        <v>19</v>
      </c>
      <c r="J3242">
        <v>48000</v>
      </c>
      <c r="K3242" t="s">
        <v>42</v>
      </c>
      <c r="L3242">
        <v>0</v>
      </c>
      <c r="M3242" t="b">
        <v>1</v>
      </c>
    </row>
    <row r="3243" spans="1:13" x14ac:dyDescent="0.35">
      <c r="A3243" t="s">
        <v>109</v>
      </c>
      <c r="B3243" t="s">
        <v>110</v>
      </c>
      <c r="C3243">
        <v>2020</v>
      </c>
      <c r="D3243" t="s">
        <v>15</v>
      </c>
      <c r="E3243" t="s">
        <v>75</v>
      </c>
      <c r="F3243" t="s">
        <v>30</v>
      </c>
      <c r="G3243">
        <v>3.6</v>
      </c>
      <c r="H3243" t="s">
        <v>18</v>
      </c>
      <c r="I3243" t="s">
        <v>19</v>
      </c>
      <c r="J3243">
        <v>38000</v>
      </c>
      <c r="K3243" t="s">
        <v>42</v>
      </c>
      <c r="L3243">
        <v>0</v>
      </c>
      <c r="M3243" t="b">
        <v>1</v>
      </c>
    </row>
    <row r="3244" spans="1:13" x14ac:dyDescent="0.35">
      <c r="A3244" t="s">
        <v>34</v>
      </c>
      <c r="B3244" t="s">
        <v>58</v>
      </c>
      <c r="C3244">
        <v>2017</v>
      </c>
      <c r="D3244" t="s">
        <v>15</v>
      </c>
      <c r="E3244" t="s">
        <v>23</v>
      </c>
      <c r="F3244" t="s">
        <v>17</v>
      </c>
      <c r="G3244">
        <v>2.7</v>
      </c>
      <c r="H3244" t="s">
        <v>18</v>
      </c>
      <c r="I3244" t="s">
        <v>19</v>
      </c>
      <c r="J3244">
        <v>24083</v>
      </c>
      <c r="K3244" t="s">
        <v>42</v>
      </c>
      <c r="L3244">
        <v>0</v>
      </c>
      <c r="M3244" t="b">
        <v>1</v>
      </c>
    </row>
    <row r="3245" spans="1:13" x14ac:dyDescent="0.35">
      <c r="A3245" t="s">
        <v>27</v>
      </c>
      <c r="B3245" t="s">
        <v>88</v>
      </c>
      <c r="C3245">
        <v>2017</v>
      </c>
      <c r="D3245" t="s">
        <v>15</v>
      </c>
      <c r="E3245" t="s">
        <v>23</v>
      </c>
      <c r="F3245" t="s">
        <v>26</v>
      </c>
      <c r="G3245">
        <v>1.6</v>
      </c>
      <c r="H3245" t="s">
        <v>18</v>
      </c>
      <c r="I3245" t="s">
        <v>19</v>
      </c>
      <c r="J3245">
        <v>74000</v>
      </c>
      <c r="K3245" t="s">
        <v>42</v>
      </c>
      <c r="L3245">
        <v>0</v>
      </c>
      <c r="M3245" t="b">
        <v>1</v>
      </c>
    </row>
    <row r="3246" spans="1:13" x14ac:dyDescent="0.35">
      <c r="A3246" t="s">
        <v>34</v>
      </c>
      <c r="B3246" t="s">
        <v>145</v>
      </c>
      <c r="C3246">
        <v>2018</v>
      </c>
      <c r="D3246" t="s">
        <v>15</v>
      </c>
      <c r="E3246" t="s">
        <v>23</v>
      </c>
      <c r="F3246" t="s">
        <v>17</v>
      </c>
      <c r="G3246">
        <v>2.7</v>
      </c>
      <c r="H3246" t="s">
        <v>18</v>
      </c>
      <c r="I3246" t="s">
        <v>19</v>
      </c>
      <c r="J3246">
        <v>1000</v>
      </c>
      <c r="K3246" t="s">
        <v>42</v>
      </c>
      <c r="L3246">
        <v>0</v>
      </c>
      <c r="M3246" t="b">
        <v>1</v>
      </c>
    </row>
    <row r="3247" spans="1:13" x14ac:dyDescent="0.35">
      <c r="A3247" t="s">
        <v>34</v>
      </c>
      <c r="B3247" t="s">
        <v>145</v>
      </c>
      <c r="C3247">
        <v>2019</v>
      </c>
      <c r="D3247" t="s">
        <v>15</v>
      </c>
      <c r="E3247" t="s">
        <v>23</v>
      </c>
      <c r="F3247" t="s">
        <v>26</v>
      </c>
      <c r="G3247">
        <v>2.7</v>
      </c>
      <c r="H3247" t="s">
        <v>18</v>
      </c>
      <c r="I3247" t="s">
        <v>19</v>
      </c>
      <c r="J3247">
        <v>75000</v>
      </c>
      <c r="K3247" t="s">
        <v>42</v>
      </c>
      <c r="L3247">
        <v>0</v>
      </c>
      <c r="M3247" t="b">
        <v>1</v>
      </c>
    </row>
    <row r="3248" spans="1:13" x14ac:dyDescent="0.35">
      <c r="A3248" t="s">
        <v>34</v>
      </c>
      <c r="B3248" t="s">
        <v>51</v>
      </c>
      <c r="C3248">
        <v>2020</v>
      </c>
      <c r="D3248" t="s">
        <v>15</v>
      </c>
      <c r="E3248" t="s">
        <v>23</v>
      </c>
      <c r="F3248" t="s">
        <v>26</v>
      </c>
      <c r="G3248">
        <v>1.6</v>
      </c>
      <c r="H3248" t="s">
        <v>18</v>
      </c>
      <c r="I3248" t="s">
        <v>19</v>
      </c>
      <c r="J3248">
        <v>47002</v>
      </c>
      <c r="K3248" t="s">
        <v>42</v>
      </c>
      <c r="L3248">
        <v>0</v>
      </c>
      <c r="M3248" t="b">
        <v>1</v>
      </c>
    </row>
    <row r="3249" spans="1:13" x14ac:dyDescent="0.35">
      <c r="A3249" t="s">
        <v>73</v>
      </c>
      <c r="B3249" t="s">
        <v>74</v>
      </c>
      <c r="C3249">
        <v>2020</v>
      </c>
      <c r="D3249" t="s">
        <v>15</v>
      </c>
      <c r="E3249" t="s">
        <v>33</v>
      </c>
      <c r="F3249" t="s">
        <v>17</v>
      </c>
      <c r="G3249">
        <v>2.5</v>
      </c>
      <c r="H3249" t="s">
        <v>18</v>
      </c>
      <c r="I3249" t="s">
        <v>19</v>
      </c>
      <c r="J3249">
        <v>40000</v>
      </c>
      <c r="K3249" t="s">
        <v>42</v>
      </c>
      <c r="L3249">
        <v>0</v>
      </c>
      <c r="M3249" t="b">
        <v>1</v>
      </c>
    </row>
    <row r="3250" spans="1:13" x14ac:dyDescent="0.35">
      <c r="A3250" t="s">
        <v>27</v>
      </c>
      <c r="B3250" t="s">
        <v>91</v>
      </c>
      <c r="C3250">
        <v>2020</v>
      </c>
      <c r="D3250" t="s">
        <v>15</v>
      </c>
      <c r="E3250" t="s">
        <v>23</v>
      </c>
      <c r="F3250" t="s">
        <v>30</v>
      </c>
      <c r="G3250">
        <v>2.4</v>
      </c>
      <c r="H3250" t="s">
        <v>18</v>
      </c>
      <c r="I3250" t="s">
        <v>19</v>
      </c>
      <c r="J3250">
        <v>52000</v>
      </c>
      <c r="K3250" t="s">
        <v>42</v>
      </c>
      <c r="L3250">
        <v>0</v>
      </c>
      <c r="M3250" t="b">
        <v>1</v>
      </c>
    </row>
    <row r="3251" spans="1:13" x14ac:dyDescent="0.35">
      <c r="A3251" t="s">
        <v>27</v>
      </c>
      <c r="B3251" t="s">
        <v>89</v>
      </c>
      <c r="C3251">
        <v>2019</v>
      </c>
      <c r="D3251" t="s">
        <v>15</v>
      </c>
      <c r="E3251" t="s">
        <v>29</v>
      </c>
      <c r="F3251" t="s">
        <v>30</v>
      </c>
      <c r="G3251">
        <v>2.4</v>
      </c>
      <c r="H3251" t="s">
        <v>18</v>
      </c>
      <c r="I3251" t="s">
        <v>19</v>
      </c>
      <c r="J3251">
        <v>24000</v>
      </c>
      <c r="K3251" t="s">
        <v>42</v>
      </c>
      <c r="L3251">
        <v>0</v>
      </c>
      <c r="M3251" t="b">
        <v>1</v>
      </c>
    </row>
    <row r="3252" spans="1:13" x14ac:dyDescent="0.35">
      <c r="A3252" t="s">
        <v>27</v>
      </c>
      <c r="B3252" t="s">
        <v>91</v>
      </c>
      <c r="C3252">
        <v>2019</v>
      </c>
      <c r="D3252" t="s">
        <v>15</v>
      </c>
      <c r="E3252" t="s">
        <v>23</v>
      </c>
      <c r="F3252" t="s">
        <v>30</v>
      </c>
      <c r="G3252">
        <v>2.4</v>
      </c>
      <c r="H3252" t="s">
        <v>18</v>
      </c>
      <c r="I3252" t="s">
        <v>19</v>
      </c>
      <c r="J3252">
        <v>42000</v>
      </c>
      <c r="K3252" t="s">
        <v>42</v>
      </c>
      <c r="L3252">
        <v>0</v>
      </c>
      <c r="M3252" t="b">
        <v>1</v>
      </c>
    </row>
    <row r="3253" spans="1:13" x14ac:dyDescent="0.35">
      <c r="A3253" t="s">
        <v>27</v>
      </c>
      <c r="B3253" t="s">
        <v>91</v>
      </c>
      <c r="C3253">
        <v>2020</v>
      </c>
      <c r="D3253" t="s">
        <v>15</v>
      </c>
      <c r="E3253" t="s">
        <v>23</v>
      </c>
      <c r="F3253" t="s">
        <v>30</v>
      </c>
      <c r="G3253">
        <v>2.4</v>
      </c>
      <c r="H3253" t="s">
        <v>18</v>
      </c>
      <c r="I3253" t="s">
        <v>19</v>
      </c>
      <c r="J3253">
        <v>21000</v>
      </c>
      <c r="K3253" t="s">
        <v>42</v>
      </c>
      <c r="L3253">
        <v>0</v>
      </c>
      <c r="M3253" t="b">
        <v>1</v>
      </c>
    </row>
    <row r="3254" spans="1:13" x14ac:dyDescent="0.35">
      <c r="A3254" t="s">
        <v>73</v>
      </c>
      <c r="B3254" t="s">
        <v>74</v>
      </c>
      <c r="C3254">
        <v>2019</v>
      </c>
      <c r="D3254" t="s">
        <v>15</v>
      </c>
      <c r="E3254" t="s">
        <v>65</v>
      </c>
      <c r="F3254" t="s">
        <v>17</v>
      </c>
      <c r="G3254">
        <v>2.5</v>
      </c>
      <c r="H3254" t="s">
        <v>18</v>
      </c>
      <c r="I3254" t="s">
        <v>19</v>
      </c>
      <c r="J3254">
        <v>52000</v>
      </c>
      <c r="K3254" t="s">
        <v>42</v>
      </c>
      <c r="L3254">
        <v>0</v>
      </c>
      <c r="M3254" t="b">
        <v>1</v>
      </c>
    </row>
    <row r="3255" spans="1:13" x14ac:dyDescent="0.35">
      <c r="A3255" t="s">
        <v>34</v>
      </c>
      <c r="B3255" t="s">
        <v>55</v>
      </c>
      <c r="C3255">
        <v>2014</v>
      </c>
      <c r="D3255" t="s">
        <v>15</v>
      </c>
      <c r="E3255" t="s">
        <v>75</v>
      </c>
      <c r="F3255" t="s">
        <v>17</v>
      </c>
      <c r="G3255">
        <v>4</v>
      </c>
      <c r="H3255" t="s">
        <v>18</v>
      </c>
      <c r="I3255" t="s">
        <v>19</v>
      </c>
      <c r="J3255">
        <v>54000</v>
      </c>
      <c r="K3255" t="s">
        <v>42</v>
      </c>
      <c r="L3255">
        <v>0</v>
      </c>
      <c r="M3255" t="b">
        <v>1</v>
      </c>
    </row>
    <row r="3256" spans="1:13" x14ac:dyDescent="0.35">
      <c r="A3256" t="s">
        <v>34</v>
      </c>
      <c r="B3256" t="s">
        <v>145</v>
      </c>
      <c r="C3256">
        <v>2017</v>
      </c>
      <c r="D3256" t="s">
        <v>15</v>
      </c>
      <c r="E3256" t="s">
        <v>23</v>
      </c>
      <c r="F3256" t="s">
        <v>26</v>
      </c>
      <c r="G3256">
        <v>2.7</v>
      </c>
      <c r="H3256" t="s">
        <v>18</v>
      </c>
      <c r="I3256" t="s">
        <v>19</v>
      </c>
      <c r="J3256">
        <v>159000</v>
      </c>
      <c r="K3256" t="s">
        <v>42</v>
      </c>
      <c r="L3256">
        <v>0</v>
      </c>
      <c r="M3256" t="b">
        <v>1</v>
      </c>
    </row>
    <row r="3257" spans="1:13" x14ac:dyDescent="0.35">
      <c r="A3257" t="s">
        <v>31</v>
      </c>
      <c r="B3257" t="s">
        <v>32</v>
      </c>
      <c r="C3257">
        <v>2019</v>
      </c>
      <c r="D3257" t="s">
        <v>15</v>
      </c>
      <c r="E3257" t="s">
        <v>23</v>
      </c>
      <c r="F3257" t="s">
        <v>17</v>
      </c>
      <c r="G3257">
        <v>2.5</v>
      </c>
      <c r="H3257" t="s">
        <v>18</v>
      </c>
      <c r="I3257" t="s">
        <v>19</v>
      </c>
      <c r="J3257">
        <v>19000</v>
      </c>
      <c r="K3257" t="s">
        <v>42</v>
      </c>
      <c r="L3257">
        <v>0</v>
      </c>
      <c r="M3257" t="b">
        <v>1</v>
      </c>
    </row>
    <row r="3258" spans="1:13" x14ac:dyDescent="0.35">
      <c r="A3258" t="s">
        <v>60</v>
      </c>
      <c r="B3258" t="s">
        <v>90</v>
      </c>
      <c r="C3258">
        <v>2019</v>
      </c>
      <c r="D3258" t="s">
        <v>15</v>
      </c>
      <c r="E3258" t="s">
        <v>23</v>
      </c>
      <c r="F3258" t="s">
        <v>17</v>
      </c>
      <c r="G3258">
        <v>5.7</v>
      </c>
      <c r="H3258" t="s">
        <v>18</v>
      </c>
      <c r="I3258" t="s">
        <v>19</v>
      </c>
      <c r="J3258">
        <v>45000</v>
      </c>
      <c r="K3258" t="s">
        <v>42</v>
      </c>
      <c r="L3258">
        <v>0</v>
      </c>
      <c r="M3258" t="b">
        <v>1</v>
      </c>
    </row>
    <row r="3259" spans="1:13" x14ac:dyDescent="0.35">
      <c r="A3259" t="s">
        <v>109</v>
      </c>
      <c r="B3259" t="s">
        <v>352</v>
      </c>
      <c r="C3259">
        <v>2019</v>
      </c>
      <c r="D3259" t="s">
        <v>15</v>
      </c>
      <c r="E3259" t="s">
        <v>16</v>
      </c>
      <c r="F3259" t="s">
        <v>17</v>
      </c>
      <c r="G3259">
        <v>5.7</v>
      </c>
      <c r="H3259" t="s">
        <v>18</v>
      </c>
      <c r="I3259" t="s">
        <v>19</v>
      </c>
      <c r="J3259">
        <v>45000</v>
      </c>
      <c r="K3259" t="s">
        <v>42</v>
      </c>
      <c r="L3259">
        <v>0</v>
      </c>
      <c r="M3259" t="b">
        <v>1</v>
      </c>
    </row>
    <row r="3260" spans="1:13" x14ac:dyDescent="0.35">
      <c r="A3260" t="s">
        <v>34</v>
      </c>
      <c r="B3260" t="s">
        <v>41</v>
      </c>
      <c r="C3260">
        <v>2019</v>
      </c>
      <c r="D3260" t="s">
        <v>15</v>
      </c>
      <c r="E3260" t="s">
        <v>23</v>
      </c>
      <c r="F3260" t="s">
        <v>26</v>
      </c>
      <c r="G3260">
        <v>1.5</v>
      </c>
      <c r="H3260" t="s">
        <v>18</v>
      </c>
      <c r="I3260" t="s">
        <v>19</v>
      </c>
      <c r="J3260">
        <v>38000</v>
      </c>
      <c r="K3260" t="s">
        <v>42</v>
      </c>
      <c r="L3260">
        <v>0</v>
      </c>
      <c r="M3260" t="b">
        <v>1</v>
      </c>
    </row>
    <row r="3261" spans="1:13" x14ac:dyDescent="0.35">
      <c r="A3261" t="s">
        <v>27</v>
      </c>
      <c r="B3261" t="s">
        <v>88</v>
      </c>
      <c r="C3261">
        <v>2017</v>
      </c>
      <c r="D3261" t="s">
        <v>15</v>
      </c>
      <c r="E3261" t="s">
        <v>23</v>
      </c>
      <c r="F3261" t="s">
        <v>26</v>
      </c>
      <c r="G3261">
        <v>1.6</v>
      </c>
      <c r="H3261" t="s">
        <v>18</v>
      </c>
      <c r="I3261" t="s">
        <v>19</v>
      </c>
      <c r="J3261">
        <v>37000</v>
      </c>
      <c r="K3261" t="s">
        <v>42</v>
      </c>
      <c r="L3261">
        <v>0</v>
      </c>
      <c r="M3261" t="b">
        <v>1</v>
      </c>
    </row>
    <row r="3262" spans="1:13" x14ac:dyDescent="0.35">
      <c r="A3262" t="s">
        <v>27</v>
      </c>
      <c r="B3262" t="s">
        <v>28</v>
      </c>
      <c r="C3262">
        <v>2017</v>
      </c>
      <c r="D3262" t="s">
        <v>15</v>
      </c>
      <c r="E3262" t="s">
        <v>65</v>
      </c>
      <c r="F3262" t="s">
        <v>17</v>
      </c>
      <c r="G3262">
        <v>2</v>
      </c>
      <c r="H3262" t="s">
        <v>18</v>
      </c>
      <c r="I3262" t="s">
        <v>19</v>
      </c>
      <c r="J3262">
        <v>77000</v>
      </c>
      <c r="K3262" t="s">
        <v>42</v>
      </c>
      <c r="L3262">
        <v>0</v>
      </c>
      <c r="M3262" t="b">
        <v>1</v>
      </c>
    </row>
    <row r="3263" spans="1:13" x14ac:dyDescent="0.35">
      <c r="A3263" t="s">
        <v>27</v>
      </c>
      <c r="B3263" t="s">
        <v>160</v>
      </c>
      <c r="C3263">
        <v>2018</v>
      </c>
      <c r="D3263" t="s">
        <v>15</v>
      </c>
      <c r="E3263" t="s">
        <v>23</v>
      </c>
      <c r="F3263" t="s">
        <v>26</v>
      </c>
      <c r="G3263">
        <v>2.4</v>
      </c>
      <c r="H3263" t="s">
        <v>18</v>
      </c>
      <c r="I3263" t="s">
        <v>19</v>
      </c>
      <c r="J3263">
        <v>34000</v>
      </c>
      <c r="K3263" t="s">
        <v>42</v>
      </c>
      <c r="L3263">
        <v>0</v>
      </c>
      <c r="M3263" t="b">
        <v>1</v>
      </c>
    </row>
    <row r="3264" spans="1:13" x14ac:dyDescent="0.35">
      <c r="A3264" t="s">
        <v>34</v>
      </c>
      <c r="B3264" t="s">
        <v>55</v>
      </c>
      <c r="C3264">
        <v>2017</v>
      </c>
      <c r="D3264" t="s">
        <v>15</v>
      </c>
      <c r="E3264" t="s">
        <v>23</v>
      </c>
      <c r="F3264" t="s">
        <v>30</v>
      </c>
      <c r="G3264">
        <v>4</v>
      </c>
      <c r="H3264" t="s">
        <v>18</v>
      </c>
      <c r="I3264" t="s">
        <v>19</v>
      </c>
      <c r="J3264">
        <v>44000</v>
      </c>
      <c r="K3264" t="s">
        <v>42</v>
      </c>
      <c r="L3264">
        <v>0</v>
      </c>
      <c r="M3264" t="b">
        <v>1</v>
      </c>
    </row>
    <row r="3265" spans="1:13" x14ac:dyDescent="0.35">
      <c r="A3265" t="s">
        <v>34</v>
      </c>
      <c r="B3265" t="s">
        <v>66</v>
      </c>
      <c r="C3265">
        <v>2019</v>
      </c>
      <c r="D3265" t="s">
        <v>15</v>
      </c>
      <c r="E3265" t="s">
        <v>23</v>
      </c>
      <c r="F3265" t="s">
        <v>30</v>
      </c>
      <c r="G3265">
        <v>3.5</v>
      </c>
      <c r="H3265" t="s">
        <v>18</v>
      </c>
      <c r="I3265" t="s">
        <v>19</v>
      </c>
      <c r="J3265">
        <v>46000</v>
      </c>
      <c r="K3265" t="s">
        <v>42</v>
      </c>
      <c r="L3265">
        <v>0</v>
      </c>
      <c r="M3265" t="b">
        <v>1</v>
      </c>
    </row>
    <row r="3266" spans="1:13" x14ac:dyDescent="0.35">
      <c r="A3266" t="s">
        <v>21</v>
      </c>
      <c r="B3266" t="s">
        <v>207</v>
      </c>
      <c r="C3266">
        <v>2020</v>
      </c>
      <c r="D3266" t="s">
        <v>15</v>
      </c>
      <c r="E3266" t="s">
        <v>29</v>
      </c>
      <c r="F3266" t="s">
        <v>30</v>
      </c>
      <c r="G3266">
        <v>2.5</v>
      </c>
      <c r="H3266" t="s">
        <v>18</v>
      </c>
      <c r="I3266" t="s">
        <v>19</v>
      </c>
      <c r="J3266">
        <v>58000</v>
      </c>
      <c r="K3266" t="s">
        <v>42</v>
      </c>
      <c r="L3266">
        <v>0</v>
      </c>
      <c r="M3266" t="b">
        <v>1</v>
      </c>
    </row>
    <row r="3267" spans="1:13" x14ac:dyDescent="0.35">
      <c r="A3267" t="s">
        <v>73</v>
      </c>
      <c r="B3267" t="s">
        <v>74</v>
      </c>
      <c r="C3267">
        <v>2020</v>
      </c>
      <c r="D3267" t="s">
        <v>15</v>
      </c>
      <c r="E3267" t="s">
        <v>23</v>
      </c>
      <c r="F3267" t="s">
        <v>17</v>
      </c>
      <c r="G3267">
        <v>2.5</v>
      </c>
      <c r="H3267" t="s">
        <v>18</v>
      </c>
      <c r="I3267" t="s">
        <v>19</v>
      </c>
      <c r="J3267">
        <v>31000</v>
      </c>
      <c r="K3267" t="s">
        <v>42</v>
      </c>
      <c r="L3267">
        <v>0</v>
      </c>
      <c r="M3267" t="b">
        <v>1</v>
      </c>
    </row>
    <row r="3268" spans="1:13" x14ac:dyDescent="0.35">
      <c r="A3268" t="s">
        <v>34</v>
      </c>
      <c r="B3268" t="s">
        <v>43</v>
      </c>
      <c r="C3268">
        <v>2020</v>
      </c>
      <c r="D3268" t="s">
        <v>15</v>
      </c>
      <c r="E3268" t="s">
        <v>23</v>
      </c>
      <c r="F3268" t="s">
        <v>17</v>
      </c>
      <c r="G3268">
        <v>3.5</v>
      </c>
      <c r="H3268" t="s">
        <v>18</v>
      </c>
      <c r="I3268" t="s">
        <v>19</v>
      </c>
      <c r="J3268">
        <v>35000</v>
      </c>
      <c r="K3268" t="s">
        <v>42</v>
      </c>
      <c r="L3268">
        <v>0</v>
      </c>
      <c r="M3268" t="b">
        <v>1</v>
      </c>
    </row>
    <row r="3269" spans="1:13" x14ac:dyDescent="0.35">
      <c r="A3269" t="s">
        <v>34</v>
      </c>
      <c r="B3269" t="s">
        <v>66</v>
      </c>
      <c r="C3269">
        <v>2017</v>
      </c>
      <c r="D3269" t="s">
        <v>15</v>
      </c>
      <c r="E3269" t="s">
        <v>75</v>
      </c>
      <c r="F3269" t="s">
        <v>17</v>
      </c>
      <c r="G3269">
        <v>3.5</v>
      </c>
      <c r="H3269" t="s">
        <v>18</v>
      </c>
      <c r="I3269" t="s">
        <v>19</v>
      </c>
      <c r="J3269">
        <v>38000</v>
      </c>
      <c r="K3269" t="s">
        <v>42</v>
      </c>
      <c r="L3269">
        <v>0</v>
      </c>
      <c r="M3269" t="b">
        <v>1</v>
      </c>
    </row>
    <row r="3270" spans="1:13" x14ac:dyDescent="0.35">
      <c r="A3270" t="s">
        <v>34</v>
      </c>
      <c r="B3270" t="s">
        <v>124</v>
      </c>
      <c r="C3270">
        <v>2016</v>
      </c>
      <c r="D3270" t="s">
        <v>15</v>
      </c>
      <c r="E3270" t="s">
        <v>23</v>
      </c>
      <c r="F3270" t="s">
        <v>17</v>
      </c>
      <c r="G3270">
        <v>4</v>
      </c>
      <c r="H3270" t="s">
        <v>18</v>
      </c>
      <c r="I3270" t="s">
        <v>19</v>
      </c>
      <c r="J3270">
        <v>138000</v>
      </c>
      <c r="K3270" t="s">
        <v>42</v>
      </c>
      <c r="L3270">
        <v>0</v>
      </c>
      <c r="M3270" t="b">
        <v>1</v>
      </c>
    </row>
    <row r="3271" spans="1:13" x14ac:dyDescent="0.35">
      <c r="A3271" t="s">
        <v>34</v>
      </c>
      <c r="B3271" t="s">
        <v>307</v>
      </c>
      <c r="C3271">
        <v>2020</v>
      </c>
      <c r="D3271" t="s">
        <v>15</v>
      </c>
      <c r="E3271" t="s">
        <v>29</v>
      </c>
      <c r="F3271" t="s">
        <v>30</v>
      </c>
      <c r="G3271">
        <v>1.5</v>
      </c>
      <c r="H3271" t="s">
        <v>18</v>
      </c>
      <c r="I3271" t="s">
        <v>19</v>
      </c>
      <c r="J3271">
        <v>5000</v>
      </c>
      <c r="K3271" t="s">
        <v>42</v>
      </c>
      <c r="L3271">
        <v>0</v>
      </c>
      <c r="M3271" t="b">
        <v>1</v>
      </c>
    </row>
    <row r="3272" spans="1:13" x14ac:dyDescent="0.35">
      <c r="A3272" t="s">
        <v>34</v>
      </c>
      <c r="B3272" t="s">
        <v>55</v>
      </c>
      <c r="C3272">
        <v>2018</v>
      </c>
      <c r="D3272" t="s">
        <v>15</v>
      </c>
      <c r="E3272" t="s">
        <v>23</v>
      </c>
      <c r="F3272" t="s">
        <v>17</v>
      </c>
      <c r="G3272">
        <v>2.7</v>
      </c>
      <c r="H3272" t="s">
        <v>18</v>
      </c>
      <c r="I3272" t="s">
        <v>19</v>
      </c>
      <c r="J3272">
        <v>67000</v>
      </c>
      <c r="K3272" t="s">
        <v>42</v>
      </c>
      <c r="L3272">
        <v>0</v>
      </c>
      <c r="M3272" t="b">
        <v>1</v>
      </c>
    </row>
    <row r="3273" spans="1:13" x14ac:dyDescent="0.35">
      <c r="A3273" t="s">
        <v>34</v>
      </c>
      <c r="B3273" t="s">
        <v>58</v>
      </c>
      <c r="C3273">
        <v>2017</v>
      </c>
      <c r="D3273" t="s">
        <v>15</v>
      </c>
      <c r="E3273" t="s">
        <v>23</v>
      </c>
      <c r="F3273" t="s">
        <v>30</v>
      </c>
      <c r="G3273">
        <v>2.7</v>
      </c>
      <c r="H3273" t="s">
        <v>18</v>
      </c>
      <c r="I3273" t="s">
        <v>19</v>
      </c>
      <c r="J3273">
        <v>24000</v>
      </c>
      <c r="K3273" t="s">
        <v>42</v>
      </c>
      <c r="L3273">
        <v>0</v>
      </c>
      <c r="M3273" t="b">
        <v>1</v>
      </c>
    </row>
    <row r="3274" spans="1:13" x14ac:dyDescent="0.35">
      <c r="A3274" t="s">
        <v>34</v>
      </c>
      <c r="B3274" t="s">
        <v>72</v>
      </c>
      <c r="C3274">
        <v>2016</v>
      </c>
      <c r="D3274" t="s">
        <v>15</v>
      </c>
      <c r="E3274" t="s">
        <v>23</v>
      </c>
      <c r="F3274" t="s">
        <v>26</v>
      </c>
      <c r="G3274">
        <v>2.5</v>
      </c>
      <c r="H3274" t="s">
        <v>18</v>
      </c>
      <c r="I3274" t="s">
        <v>19</v>
      </c>
      <c r="J3274">
        <v>152000</v>
      </c>
      <c r="K3274" t="s">
        <v>42</v>
      </c>
      <c r="L3274">
        <v>0</v>
      </c>
      <c r="M3274" t="b">
        <v>1</v>
      </c>
    </row>
    <row r="3275" spans="1:13" x14ac:dyDescent="0.35">
      <c r="A3275" t="s">
        <v>34</v>
      </c>
      <c r="B3275" t="s">
        <v>66</v>
      </c>
      <c r="C3275">
        <v>2020</v>
      </c>
      <c r="D3275" t="s">
        <v>15</v>
      </c>
      <c r="E3275" t="s">
        <v>16</v>
      </c>
      <c r="F3275" t="s">
        <v>17</v>
      </c>
      <c r="G3275">
        <v>3.6</v>
      </c>
      <c r="H3275" t="s">
        <v>18</v>
      </c>
      <c r="I3275" t="s">
        <v>19</v>
      </c>
      <c r="J3275">
        <v>22000</v>
      </c>
      <c r="K3275" t="s">
        <v>42</v>
      </c>
      <c r="L3275">
        <v>0</v>
      </c>
      <c r="M3275" t="b">
        <v>1</v>
      </c>
    </row>
    <row r="3276" spans="1:13" x14ac:dyDescent="0.35">
      <c r="A3276" t="s">
        <v>21</v>
      </c>
      <c r="B3276" t="s">
        <v>22</v>
      </c>
      <c r="C3276">
        <v>2020</v>
      </c>
      <c r="D3276" t="s">
        <v>15</v>
      </c>
      <c r="E3276" t="s">
        <v>23</v>
      </c>
      <c r="F3276" t="s">
        <v>30</v>
      </c>
      <c r="G3276">
        <v>4</v>
      </c>
      <c r="H3276" t="s">
        <v>18</v>
      </c>
      <c r="I3276" t="s">
        <v>19</v>
      </c>
      <c r="J3276">
        <v>57000</v>
      </c>
      <c r="K3276" t="s">
        <v>42</v>
      </c>
      <c r="L3276">
        <v>0</v>
      </c>
      <c r="M3276" t="b">
        <v>1</v>
      </c>
    </row>
    <row r="3277" spans="1:13" x14ac:dyDescent="0.35">
      <c r="A3277" t="s">
        <v>27</v>
      </c>
      <c r="B3277" t="s">
        <v>88</v>
      </c>
      <c r="C3277">
        <v>2017</v>
      </c>
      <c r="D3277" t="s">
        <v>15</v>
      </c>
      <c r="E3277" t="s">
        <v>23</v>
      </c>
      <c r="F3277" t="s">
        <v>26</v>
      </c>
      <c r="G3277">
        <v>1.6</v>
      </c>
      <c r="H3277" t="s">
        <v>18</v>
      </c>
      <c r="I3277" t="s">
        <v>19</v>
      </c>
      <c r="J3277">
        <v>57000</v>
      </c>
      <c r="K3277" t="s">
        <v>42</v>
      </c>
      <c r="L3277">
        <v>0</v>
      </c>
      <c r="M3277" t="b">
        <v>1</v>
      </c>
    </row>
    <row r="3278" spans="1:13" x14ac:dyDescent="0.35">
      <c r="A3278" t="s">
        <v>31</v>
      </c>
      <c r="B3278" t="s">
        <v>157</v>
      </c>
      <c r="C3278">
        <v>2016</v>
      </c>
      <c r="D3278" t="s">
        <v>15</v>
      </c>
      <c r="E3278" t="s">
        <v>29</v>
      </c>
      <c r="F3278" t="s">
        <v>26</v>
      </c>
      <c r="G3278">
        <v>3.5</v>
      </c>
      <c r="H3278" t="s">
        <v>18</v>
      </c>
      <c r="I3278" t="s">
        <v>19</v>
      </c>
      <c r="J3278">
        <v>84000</v>
      </c>
      <c r="K3278" t="s">
        <v>42</v>
      </c>
      <c r="L3278">
        <v>0</v>
      </c>
      <c r="M3278" t="b">
        <v>1</v>
      </c>
    </row>
    <row r="3279" spans="1:13" x14ac:dyDescent="0.35">
      <c r="A3279" t="s">
        <v>34</v>
      </c>
      <c r="B3279" t="s">
        <v>318</v>
      </c>
      <c r="C3279">
        <v>2018</v>
      </c>
      <c r="D3279" t="s">
        <v>15</v>
      </c>
      <c r="E3279" t="s">
        <v>75</v>
      </c>
      <c r="F3279" t="s">
        <v>17</v>
      </c>
      <c r="G3279">
        <v>1.5</v>
      </c>
      <c r="H3279" t="s">
        <v>18</v>
      </c>
      <c r="I3279" t="s">
        <v>19</v>
      </c>
      <c r="J3279">
        <v>24000</v>
      </c>
      <c r="K3279" t="s">
        <v>42</v>
      </c>
      <c r="L3279">
        <v>0</v>
      </c>
      <c r="M3279" t="b">
        <v>1</v>
      </c>
    </row>
    <row r="3280" spans="1:13" x14ac:dyDescent="0.35">
      <c r="A3280" t="s">
        <v>60</v>
      </c>
      <c r="B3280" t="s">
        <v>80</v>
      </c>
      <c r="C3280">
        <v>2012</v>
      </c>
      <c r="D3280" t="s">
        <v>15</v>
      </c>
      <c r="E3280" t="s">
        <v>23</v>
      </c>
      <c r="F3280" t="s">
        <v>17</v>
      </c>
      <c r="G3280">
        <v>3.5</v>
      </c>
      <c r="H3280" t="s">
        <v>18</v>
      </c>
      <c r="I3280" t="s">
        <v>19</v>
      </c>
      <c r="J3280">
        <v>48000</v>
      </c>
      <c r="K3280" t="s">
        <v>42</v>
      </c>
      <c r="L3280">
        <v>0</v>
      </c>
      <c r="M3280" t="b">
        <v>1</v>
      </c>
    </row>
    <row r="3281" spans="1:13" x14ac:dyDescent="0.35">
      <c r="A3281" t="s">
        <v>60</v>
      </c>
      <c r="B3281" t="s">
        <v>80</v>
      </c>
      <c r="C3281">
        <v>2014</v>
      </c>
      <c r="D3281" t="s">
        <v>15</v>
      </c>
      <c r="E3281" t="s">
        <v>94</v>
      </c>
      <c r="F3281" t="s">
        <v>17</v>
      </c>
      <c r="G3281">
        <v>2.5</v>
      </c>
      <c r="H3281" t="s">
        <v>18</v>
      </c>
      <c r="I3281" t="s">
        <v>19</v>
      </c>
      <c r="J3281">
        <v>27000</v>
      </c>
      <c r="K3281" t="s">
        <v>42</v>
      </c>
      <c r="L3281">
        <v>0</v>
      </c>
      <c r="M3281" t="b">
        <v>1</v>
      </c>
    </row>
    <row r="3282" spans="1:13" x14ac:dyDescent="0.35">
      <c r="A3282" t="s">
        <v>48</v>
      </c>
      <c r="B3282" t="s">
        <v>106</v>
      </c>
      <c r="C3282">
        <v>2015</v>
      </c>
      <c r="D3282" t="s">
        <v>15</v>
      </c>
      <c r="E3282" t="s">
        <v>23</v>
      </c>
      <c r="F3282" t="s">
        <v>26</v>
      </c>
      <c r="G3282">
        <v>5</v>
      </c>
      <c r="H3282" t="s">
        <v>18</v>
      </c>
      <c r="I3282" t="s">
        <v>19</v>
      </c>
      <c r="J3282">
        <v>39000</v>
      </c>
      <c r="K3282" t="s">
        <v>42</v>
      </c>
      <c r="L3282">
        <v>0</v>
      </c>
      <c r="M3282" t="b">
        <v>1</v>
      </c>
    </row>
    <row r="3283" spans="1:13" x14ac:dyDescent="0.35">
      <c r="A3283" t="s">
        <v>34</v>
      </c>
      <c r="B3283" t="s">
        <v>51</v>
      </c>
      <c r="C3283">
        <v>2020</v>
      </c>
      <c r="D3283" t="s">
        <v>15</v>
      </c>
      <c r="E3283" t="s">
        <v>75</v>
      </c>
      <c r="F3283" t="s">
        <v>26</v>
      </c>
      <c r="G3283">
        <v>1.6</v>
      </c>
      <c r="H3283" t="s">
        <v>18</v>
      </c>
      <c r="I3283" t="s">
        <v>19</v>
      </c>
      <c r="J3283">
        <v>13000</v>
      </c>
      <c r="K3283" t="s">
        <v>42</v>
      </c>
      <c r="L3283">
        <v>0</v>
      </c>
      <c r="M3283" t="b">
        <v>1</v>
      </c>
    </row>
    <row r="3284" spans="1:13" x14ac:dyDescent="0.35">
      <c r="A3284" t="s">
        <v>34</v>
      </c>
      <c r="B3284" t="s">
        <v>55</v>
      </c>
      <c r="C3284">
        <v>2015</v>
      </c>
      <c r="D3284" t="s">
        <v>15</v>
      </c>
      <c r="E3284" t="s">
        <v>23</v>
      </c>
      <c r="F3284" t="s">
        <v>30</v>
      </c>
      <c r="G3284">
        <v>2.7</v>
      </c>
      <c r="H3284" t="s">
        <v>18</v>
      </c>
      <c r="I3284" t="s">
        <v>19</v>
      </c>
      <c r="J3284">
        <v>97000</v>
      </c>
      <c r="K3284" t="s">
        <v>42</v>
      </c>
      <c r="L3284">
        <v>0</v>
      </c>
      <c r="M3284" t="b">
        <v>1</v>
      </c>
    </row>
    <row r="3285" spans="1:13" x14ac:dyDescent="0.35">
      <c r="A3285" t="s">
        <v>82</v>
      </c>
      <c r="B3285" t="s">
        <v>83</v>
      </c>
      <c r="C3285">
        <v>2020</v>
      </c>
      <c r="D3285" t="s">
        <v>15</v>
      </c>
      <c r="E3285" t="s">
        <v>25</v>
      </c>
      <c r="F3285" t="s">
        <v>26</v>
      </c>
      <c r="G3285">
        <v>3.5</v>
      </c>
      <c r="H3285" t="s">
        <v>18</v>
      </c>
      <c r="I3285" t="s">
        <v>19</v>
      </c>
      <c r="J3285">
        <v>5000</v>
      </c>
      <c r="K3285" t="s">
        <v>42</v>
      </c>
      <c r="L3285">
        <v>108000</v>
      </c>
      <c r="M3285" t="b">
        <v>0</v>
      </c>
    </row>
    <row r="3286" spans="1:13" x14ac:dyDescent="0.35">
      <c r="A3286" t="s">
        <v>27</v>
      </c>
      <c r="B3286" t="s">
        <v>93</v>
      </c>
      <c r="C3286">
        <v>2020</v>
      </c>
      <c r="D3286" t="s">
        <v>15</v>
      </c>
      <c r="E3286" t="s">
        <v>75</v>
      </c>
      <c r="F3286" t="s">
        <v>26</v>
      </c>
      <c r="G3286">
        <v>3.5</v>
      </c>
      <c r="H3286" t="s">
        <v>18</v>
      </c>
      <c r="I3286" t="s">
        <v>19</v>
      </c>
      <c r="J3286">
        <v>39000</v>
      </c>
      <c r="K3286" t="s">
        <v>42</v>
      </c>
      <c r="L3286">
        <v>99000</v>
      </c>
      <c r="M3286" t="b">
        <v>0</v>
      </c>
    </row>
    <row r="3287" spans="1:13" x14ac:dyDescent="0.35">
      <c r="A3287" t="s">
        <v>166</v>
      </c>
      <c r="B3287" t="s">
        <v>290</v>
      </c>
      <c r="C3287">
        <v>2021</v>
      </c>
      <c r="D3287" t="s">
        <v>15</v>
      </c>
      <c r="E3287" t="s">
        <v>65</v>
      </c>
      <c r="F3287" t="s">
        <v>26</v>
      </c>
      <c r="G3287">
        <v>1.6</v>
      </c>
      <c r="H3287" t="s">
        <v>18</v>
      </c>
      <c r="I3287" t="s">
        <v>19</v>
      </c>
      <c r="J3287">
        <v>8000</v>
      </c>
      <c r="K3287" t="s">
        <v>42</v>
      </c>
      <c r="L3287">
        <v>62000</v>
      </c>
      <c r="M3287" t="b">
        <v>0</v>
      </c>
    </row>
    <row r="3288" spans="1:13" x14ac:dyDescent="0.35">
      <c r="A3288" t="s">
        <v>121</v>
      </c>
      <c r="B3288" t="s">
        <v>392</v>
      </c>
      <c r="C3288">
        <v>2018</v>
      </c>
      <c r="D3288" t="s">
        <v>15</v>
      </c>
      <c r="E3288" t="s">
        <v>16</v>
      </c>
      <c r="F3288" t="s">
        <v>17</v>
      </c>
      <c r="G3288">
        <v>3</v>
      </c>
      <c r="H3288" t="s">
        <v>18</v>
      </c>
      <c r="I3288" t="s">
        <v>19</v>
      </c>
      <c r="J3288">
        <v>40000</v>
      </c>
      <c r="K3288" t="s">
        <v>45</v>
      </c>
      <c r="L3288">
        <v>235000</v>
      </c>
      <c r="M3288" t="b">
        <v>0</v>
      </c>
    </row>
    <row r="3289" spans="1:13" x14ac:dyDescent="0.35">
      <c r="A3289" t="s">
        <v>34</v>
      </c>
      <c r="B3289" t="s">
        <v>35</v>
      </c>
      <c r="C3289">
        <v>2018</v>
      </c>
      <c r="D3289" t="s">
        <v>15</v>
      </c>
      <c r="E3289" t="s">
        <v>23</v>
      </c>
      <c r="F3289" t="s">
        <v>17</v>
      </c>
      <c r="G3289">
        <v>4.5999999999999996</v>
      </c>
      <c r="H3289" t="s">
        <v>18</v>
      </c>
      <c r="I3289" t="s">
        <v>19</v>
      </c>
      <c r="J3289">
        <v>100</v>
      </c>
      <c r="K3289" t="s">
        <v>20</v>
      </c>
      <c r="L3289">
        <v>0</v>
      </c>
      <c r="M3289" t="b">
        <v>1</v>
      </c>
    </row>
    <row r="3290" spans="1:13" x14ac:dyDescent="0.35">
      <c r="A3290" t="s">
        <v>73</v>
      </c>
      <c r="B3290" t="s">
        <v>74</v>
      </c>
      <c r="C3290">
        <v>2020</v>
      </c>
      <c r="D3290" t="s">
        <v>15</v>
      </c>
      <c r="E3290" t="s">
        <v>23</v>
      </c>
      <c r="F3290" t="s">
        <v>17</v>
      </c>
      <c r="G3290">
        <v>2.5</v>
      </c>
      <c r="H3290" t="s">
        <v>18</v>
      </c>
      <c r="I3290" t="s">
        <v>19</v>
      </c>
      <c r="J3290">
        <v>30877</v>
      </c>
      <c r="K3290" t="s">
        <v>42</v>
      </c>
      <c r="L3290">
        <v>135000</v>
      </c>
      <c r="M3290" t="b">
        <v>0</v>
      </c>
    </row>
    <row r="3291" spans="1:13" x14ac:dyDescent="0.35">
      <c r="A3291" t="s">
        <v>82</v>
      </c>
      <c r="B3291" t="s">
        <v>164</v>
      </c>
      <c r="C3291">
        <v>2018</v>
      </c>
      <c r="D3291" t="s">
        <v>44</v>
      </c>
      <c r="E3291" t="s">
        <v>23</v>
      </c>
      <c r="F3291" t="s">
        <v>30</v>
      </c>
      <c r="G3291">
        <v>2.4</v>
      </c>
      <c r="H3291" t="s">
        <v>18</v>
      </c>
      <c r="I3291" t="s">
        <v>19</v>
      </c>
      <c r="J3291">
        <v>77000</v>
      </c>
      <c r="K3291" t="s">
        <v>20</v>
      </c>
      <c r="L3291">
        <v>58000</v>
      </c>
      <c r="M3291" t="b">
        <v>0</v>
      </c>
    </row>
    <row r="3292" spans="1:13" x14ac:dyDescent="0.35">
      <c r="A3292" t="s">
        <v>27</v>
      </c>
      <c r="B3292" t="s">
        <v>84</v>
      </c>
      <c r="C3292">
        <v>2016</v>
      </c>
      <c r="D3292" t="s">
        <v>15</v>
      </c>
      <c r="E3292" t="s">
        <v>23</v>
      </c>
      <c r="F3292" t="s">
        <v>26</v>
      </c>
      <c r="G3292">
        <v>2</v>
      </c>
      <c r="H3292" t="s">
        <v>18</v>
      </c>
      <c r="I3292" t="s">
        <v>19</v>
      </c>
      <c r="J3292">
        <v>155000</v>
      </c>
      <c r="K3292" t="s">
        <v>45</v>
      </c>
      <c r="L3292">
        <v>45000</v>
      </c>
      <c r="M3292" t="b">
        <v>0</v>
      </c>
    </row>
    <row r="3293" spans="1:13" x14ac:dyDescent="0.35">
      <c r="A3293" t="s">
        <v>34</v>
      </c>
      <c r="B3293" t="s">
        <v>35</v>
      </c>
      <c r="C3293">
        <v>2014</v>
      </c>
      <c r="D3293" t="s">
        <v>15</v>
      </c>
      <c r="E3293" t="s">
        <v>23</v>
      </c>
      <c r="F3293" t="s">
        <v>17</v>
      </c>
      <c r="G3293">
        <v>4.5999999999999996</v>
      </c>
      <c r="H3293" t="s">
        <v>18</v>
      </c>
      <c r="I3293" t="s">
        <v>19</v>
      </c>
      <c r="J3293">
        <v>169500</v>
      </c>
      <c r="K3293" t="s">
        <v>59</v>
      </c>
      <c r="L3293">
        <v>0</v>
      </c>
      <c r="M3293" t="b">
        <v>1</v>
      </c>
    </row>
    <row r="3294" spans="1:13" x14ac:dyDescent="0.35">
      <c r="A3294" t="s">
        <v>34</v>
      </c>
      <c r="B3294" t="s">
        <v>35</v>
      </c>
      <c r="C3294">
        <v>1989</v>
      </c>
      <c r="D3294" t="s">
        <v>44</v>
      </c>
      <c r="E3294" t="s">
        <v>75</v>
      </c>
      <c r="F3294" t="s">
        <v>30</v>
      </c>
      <c r="G3294">
        <v>4.5999999999999996</v>
      </c>
      <c r="H3294" t="s">
        <v>18</v>
      </c>
      <c r="I3294" t="s">
        <v>68</v>
      </c>
      <c r="J3294">
        <v>600000</v>
      </c>
      <c r="K3294" t="s">
        <v>111</v>
      </c>
      <c r="L3294">
        <v>0</v>
      </c>
      <c r="M3294" t="b">
        <v>1</v>
      </c>
    </row>
    <row r="3295" spans="1:13" x14ac:dyDescent="0.35">
      <c r="A3295" t="s">
        <v>181</v>
      </c>
      <c r="B3295" t="s">
        <v>293</v>
      </c>
      <c r="C3295">
        <v>2020</v>
      </c>
      <c r="D3295" t="s">
        <v>15</v>
      </c>
      <c r="E3295" t="s">
        <v>23</v>
      </c>
      <c r="F3295" t="s">
        <v>30</v>
      </c>
      <c r="G3295">
        <v>2.4</v>
      </c>
      <c r="H3295" t="s">
        <v>18</v>
      </c>
      <c r="I3295" t="s">
        <v>19</v>
      </c>
      <c r="J3295">
        <v>43000</v>
      </c>
      <c r="K3295" t="s">
        <v>59</v>
      </c>
      <c r="L3295">
        <v>1625</v>
      </c>
      <c r="M3295" t="b">
        <v>0</v>
      </c>
    </row>
    <row r="3296" spans="1:13" x14ac:dyDescent="0.35">
      <c r="A3296" t="s">
        <v>36</v>
      </c>
      <c r="B3296" t="s">
        <v>146</v>
      </c>
      <c r="C3296">
        <v>2014</v>
      </c>
      <c r="D3296" t="s">
        <v>15</v>
      </c>
      <c r="E3296" t="s">
        <v>65</v>
      </c>
      <c r="F3296" t="s">
        <v>17</v>
      </c>
      <c r="G3296">
        <v>5.3</v>
      </c>
      <c r="H3296" t="s">
        <v>18</v>
      </c>
      <c r="I3296" t="s">
        <v>19</v>
      </c>
      <c r="J3296">
        <v>200005</v>
      </c>
      <c r="K3296" t="s">
        <v>254</v>
      </c>
      <c r="L3296">
        <v>0</v>
      </c>
      <c r="M3296" t="b">
        <v>1</v>
      </c>
    </row>
    <row r="3297" spans="1:13" x14ac:dyDescent="0.35">
      <c r="A3297" t="s">
        <v>82</v>
      </c>
      <c r="B3297" t="s">
        <v>142</v>
      </c>
      <c r="C3297">
        <v>2016</v>
      </c>
      <c r="D3297" t="s">
        <v>47</v>
      </c>
      <c r="E3297" t="s">
        <v>16</v>
      </c>
      <c r="F3297" t="s">
        <v>17</v>
      </c>
      <c r="G3297">
        <v>2</v>
      </c>
      <c r="H3297" t="s">
        <v>18</v>
      </c>
      <c r="I3297" t="s">
        <v>19</v>
      </c>
      <c r="J3297">
        <v>89000</v>
      </c>
      <c r="K3297" t="s">
        <v>42</v>
      </c>
      <c r="L3297">
        <v>40000</v>
      </c>
      <c r="M3297" t="b">
        <v>0</v>
      </c>
    </row>
    <row r="3298" spans="1:13" x14ac:dyDescent="0.35">
      <c r="A3298" t="s">
        <v>21</v>
      </c>
      <c r="B3298" t="s">
        <v>231</v>
      </c>
      <c r="C3298">
        <v>2016</v>
      </c>
      <c r="D3298" t="s">
        <v>44</v>
      </c>
      <c r="E3298" t="s">
        <v>25</v>
      </c>
      <c r="F3298" t="s">
        <v>26</v>
      </c>
      <c r="G3298">
        <v>1.6</v>
      </c>
      <c r="H3298" t="s">
        <v>18</v>
      </c>
      <c r="I3298" t="s">
        <v>19</v>
      </c>
      <c r="J3298">
        <v>67000</v>
      </c>
      <c r="K3298" t="s">
        <v>59</v>
      </c>
      <c r="L3298">
        <v>0</v>
      </c>
      <c r="M3298" t="b">
        <v>1</v>
      </c>
    </row>
    <row r="3299" spans="1:13" x14ac:dyDescent="0.35">
      <c r="A3299" t="s">
        <v>27</v>
      </c>
      <c r="B3299" t="s">
        <v>84</v>
      </c>
      <c r="C3299">
        <v>2017</v>
      </c>
      <c r="D3299" t="s">
        <v>47</v>
      </c>
      <c r="E3299" t="s">
        <v>23</v>
      </c>
      <c r="F3299" t="s">
        <v>26</v>
      </c>
      <c r="G3299">
        <v>2</v>
      </c>
      <c r="H3299" t="s">
        <v>18</v>
      </c>
      <c r="I3299" t="s">
        <v>19</v>
      </c>
      <c r="J3299">
        <v>117000</v>
      </c>
      <c r="K3299" t="s">
        <v>59</v>
      </c>
      <c r="L3299">
        <v>0</v>
      </c>
      <c r="M3299" t="b">
        <v>1</v>
      </c>
    </row>
    <row r="3300" spans="1:13" x14ac:dyDescent="0.35">
      <c r="A3300" t="s">
        <v>34</v>
      </c>
      <c r="B3300" t="s">
        <v>127</v>
      </c>
      <c r="C3300">
        <v>2007</v>
      </c>
      <c r="D3300" t="s">
        <v>15</v>
      </c>
      <c r="E3300" t="s">
        <v>38</v>
      </c>
      <c r="F3300" t="s">
        <v>26</v>
      </c>
      <c r="G3300">
        <v>4</v>
      </c>
      <c r="H3300" t="s">
        <v>18</v>
      </c>
      <c r="I3300" t="s">
        <v>68</v>
      </c>
      <c r="J3300">
        <v>168000</v>
      </c>
      <c r="K3300" t="s">
        <v>59</v>
      </c>
      <c r="L3300">
        <v>0</v>
      </c>
      <c r="M3300" t="b">
        <v>1</v>
      </c>
    </row>
    <row r="3301" spans="1:13" x14ac:dyDescent="0.35">
      <c r="A3301" t="s">
        <v>39</v>
      </c>
      <c r="B3301" t="s">
        <v>71</v>
      </c>
      <c r="C3301">
        <v>2016</v>
      </c>
      <c r="D3301" t="s">
        <v>47</v>
      </c>
      <c r="E3301" t="s">
        <v>16</v>
      </c>
      <c r="F3301" t="s">
        <v>17</v>
      </c>
      <c r="G3301">
        <v>2.5</v>
      </c>
      <c r="H3301" t="s">
        <v>18</v>
      </c>
      <c r="I3301" t="s">
        <v>19</v>
      </c>
      <c r="J3301">
        <v>202000</v>
      </c>
      <c r="K3301" t="s">
        <v>59</v>
      </c>
      <c r="L3301">
        <v>0</v>
      </c>
      <c r="M3301" t="b">
        <v>1</v>
      </c>
    </row>
    <row r="3302" spans="1:13" x14ac:dyDescent="0.35">
      <c r="A3302" t="s">
        <v>181</v>
      </c>
      <c r="B3302" t="s">
        <v>199</v>
      </c>
      <c r="C3302">
        <v>2017</v>
      </c>
      <c r="D3302" t="s">
        <v>44</v>
      </c>
      <c r="E3302" t="s">
        <v>23</v>
      </c>
      <c r="F3302" t="s">
        <v>30</v>
      </c>
      <c r="G3302">
        <v>3.2</v>
      </c>
      <c r="H3302" t="s">
        <v>56</v>
      </c>
      <c r="I3302" t="s">
        <v>19</v>
      </c>
      <c r="J3302">
        <v>122000</v>
      </c>
      <c r="K3302" t="s">
        <v>59</v>
      </c>
      <c r="L3302">
        <v>0</v>
      </c>
      <c r="M3302" t="b">
        <v>1</v>
      </c>
    </row>
    <row r="3303" spans="1:13" x14ac:dyDescent="0.35">
      <c r="A3303" t="s">
        <v>27</v>
      </c>
      <c r="B3303" t="s">
        <v>84</v>
      </c>
      <c r="C3303">
        <v>2017</v>
      </c>
      <c r="D3303" t="s">
        <v>44</v>
      </c>
      <c r="E3303" t="s">
        <v>23</v>
      </c>
      <c r="F3303" t="s">
        <v>30</v>
      </c>
      <c r="G3303">
        <v>2</v>
      </c>
      <c r="H3303" t="s">
        <v>18</v>
      </c>
      <c r="I3303" t="s">
        <v>19</v>
      </c>
      <c r="J3303">
        <v>149293</v>
      </c>
      <c r="K3303" t="s">
        <v>59</v>
      </c>
      <c r="L3303">
        <v>0</v>
      </c>
      <c r="M3303" t="b">
        <v>1</v>
      </c>
    </row>
    <row r="3304" spans="1:13" x14ac:dyDescent="0.35">
      <c r="A3304" t="s">
        <v>73</v>
      </c>
      <c r="B3304">
        <v>3</v>
      </c>
      <c r="C3304">
        <v>2017</v>
      </c>
      <c r="D3304" t="s">
        <v>44</v>
      </c>
      <c r="E3304" t="s">
        <v>65</v>
      </c>
      <c r="F3304" t="s">
        <v>26</v>
      </c>
      <c r="G3304">
        <v>1.5</v>
      </c>
      <c r="H3304" t="s">
        <v>18</v>
      </c>
      <c r="I3304" t="s">
        <v>19</v>
      </c>
      <c r="J3304">
        <v>149000</v>
      </c>
      <c r="K3304" t="s">
        <v>59</v>
      </c>
      <c r="L3304">
        <v>0</v>
      </c>
      <c r="M3304" t="b">
        <v>1</v>
      </c>
    </row>
    <row r="3305" spans="1:13" x14ac:dyDescent="0.35">
      <c r="A3305" t="s">
        <v>73</v>
      </c>
      <c r="B3305">
        <v>3</v>
      </c>
      <c r="C3305">
        <v>2017</v>
      </c>
      <c r="D3305" t="s">
        <v>44</v>
      </c>
      <c r="E3305" t="s">
        <v>25</v>
      </c>
      <c r="F3305" t="s">
        <v>26</v>
      </c>
      <c r="G3305">
        <v>1.5</v>
      </c>
      <c r="H3305" t="s">
        <v>18</v>
      </c>
      <c r="I3305" t="s">
        <v>19</v>
      </c>
      <c r="J3305">
        <v>90000</v>
      </c>
      <c r="K3305" t="s">
        <v>59</v>
      </c>
      <c r="L3305">
        <v>0</v>
      </c>
      <c r="M3305" t="b">
        <v>1</v>
      </c>
    </row>
    <row r="3306" spans="1:13" x14ac:dyDescent="0.35">
      <c r="A3306" t="s">
        <v>73</v>
      </c>
      <c r="B3306">
        <v>3</v>
      </c>
      <c r="C3306">
        <v>2017</v>
      </c>
      <c r="D3306" t="s">
        <v>44</v>
      </c>
      <c r="E3306" t="s">
        <v>29</v>
      </c>
      <c r="F3306" t="s">
        <v>26</v>
      </c>
      <c r="G3306">
        <v>1.5</v>
      </c>
      <c r="H3306" t="s">
        <v>18</v>
      </c>
      <c r="I3306" t="s">
        <v>19</v>
      </c>
      <c r="J3306">
        <v>108098</v>
      </c>
      <c r="K3306" t="s">
        <v>59</v>
      </c>
      <c r="L3306">
        <v>0</v>
      </c>
      <c r="M3306" t="b">
        <v>1</v>
      </c>
    </row>
    <row r="3307" spans="1:13" x14ac:dyDescent="0.35">
      <c r="A3307" t="s">
        <v>73</v>
      </c>
      <c r="B3307">
        <v>6</v>
      </c>
      <c r="C3307">
        <v>2018</v>
      </c>
      <c r="D3307" t="s">
        <v>44</v>
      </c>
      <c r="E3307" t="s">
        <v>29</v>
      </c>
      <c r="F3307" t="s">
        <v>26</v>
      </c>
      <c r="G3307">
        <v>2</v>
      </c>
      <c r="H3307" t="s">
        <v>18</v>
      </c>
      <c r="I3307" t="s">
        <v>19</v>
      </c>
      <c r="J3307">
        <v>71000</v>
      </c>
      <c r="K3307" t="s">
        <v>59</v>
      </c>
      <c r="L3307">
        <v>65000</v>
      </c>
      <c r="M3307" t="b">
        <v>0</v>
      </c>
    </row>
    <row r="3308" spans="1:13" x14ac:dyDescent="0.35">
      <c r="A3308" t="s">
        <v>185</v>
      </c>
      <c r="B3308" t="s">
        <v>277</v>
      </c>
      <c r="C3308">
        <v>2017</v>
      </c>
      <c r="D3308" t="s">
        <v>15</v>
      </c>
      <c r="E3308" t="s">
        <v>23</v>
      </c>
      <c r="F3308" t="s">
        <v>26</v>
      </c>
      <c r="G3308">
        <v>2.5</v>
      </c>
      <c r="H3308" t="s">
        <v>56</v>
      </c>
      <c r="I3308" t="s">
        <v>68</v>
      </c>
      <c r="J3308">
        <v>171461</v>
      </c>
      <c r="K3308" t="s">
        <v>59</v>
      </c>
      <c r="L3308">
        <v>0</v>
      </c>
      <c r="M3308" t="b">
        <v>1</v>
      </c>
    </row>
    <row r="3309" spans="1:13" x14ac:dyDescent="0.35">
      <c r="A3309" t="s">
        <v>62</v>
      </c>
      <c r="B3309" t="s">
        <v>63</v>
      </c>
      <c r="C3309">
        <v>2014</v>
      </c>
      <c r="D3309" t="s">
        <v>15</v>
      </c>
      <c r="E3309" t="s">
        <v>38</v>
      </c>
      <c r="F3309" t="s">
        <v>17</v>
      </c>
      <c r="G3309">
        <v>5</v>
      </c>
      <c r="H3309" t="s">
        <v>18</v>
      </c>
      <c r="I3309" t="s">
        <v>19</v>
      </c>
      <c r="J3309">
        <v>106000</v>
      </c>
      <c r="K3309" t="s">
        <v>45</v>
      </c>
      <c r="L3309">
        <v>250000</v>
      </c>
      <c r="M3309" t="b">
        <v>0</v>
      </c>
    </row>
    <row r="3310" spans="1:13" x14ac:dyDescent="0.35">
      <c r="A3310" t="s">
        <v>60</v>
      </c>
      <c r="B3310" t="s">
        <v>90</v>
      </c>
      <c r="C3310">
        <v>2021</v>
      </c>
      <c r="D3310" t="s">
        <v>15</v>
      </c>
      <c r="E3310" t="s">
        <v>23</v>
      </c>
      <c r="F3310" t="s">
        <v>17</v>
      </c>
      <c r="G3310">
        <v>5.7</v>
      </c>
      <c r="H3310" t="s">
        <v>18</v>
      </c>
      <c r="I3310" t="s">
        <v>19</v>
      </c>
      <c r="J3310">
        <v>14000</v>
      </c>
      <c r="K3310" t="s">
        <v>45</v>
      </c>
      <c r="L3310">
        <v>445000</v>
      </c>
      <c r="M3310" t="b">
        <v>0</v>
      </c>
    </row>
    <row r="3311" spans="1:13" x14ac:dyDescent="0.35">
      <c r="A3311" t="s">
        <v>34</v>
      </c>
      <c r="B3311" t="s">
        <v>43</v>
      </c>
      <c r="C3311">
        <v>2018</v>
      </c>
      <c r="D3311" t="s">
        <v>44</v>
      </c>
      <c r="E3311" t="s">
        <v>16</v>
      </c>
      <c r="F3311" t="s">
        <v>17</v>
      </c>
      <c r="G3311">
        <v>3.5</v>
      </c>
      <c r="H3311" t="s">
        <v>18</v>
      </c>
      <c r="I3311" t="s">
        <v>19</v>
      </c>
      <c r="J3311">
        <v>55000</v>
      </c>
      <c r="K3311" t="s">
        <v>59</v>
      </c>
      <c r="L3311">
        <v>0</v>
      </c>
      <c r="M3311" t="b">
        <v>1</v>
      </c>
    </row>
    <row r="3312" spans="1:13" x14ac:dyDescent="0.35">
      <c r="A3312" t="s">
        <v>21</v>
      </c>
      <c r="B3312" t="s">
        <v>231</v>
      </c>
      <c r="C3312">
        <v>2016</v>
      </c>
      <c r="D3312" t="s">
        <v>44</v>
      </c>
      <c r="E3312" t="s">
        <v>23</v>
      </c>
      <c r="F3312" t="s">
        <v>26</v>
      </c>
      <c r="G3312">
        <v>1.6</v>
      </c>
      <c r="H3312" t="s">
        <v>18</v>
      </c>
      <c r="I3312" t="s">
        <v>19</v>
      </c>
      <c r="J3312">
        <v>98496</v>
      </c>
      <c r="K3312" t="s">
        <v>59</v>
      </c>
      <c r="L3312">
        <v>0</v>
      </c>
      <c r="M3312" t="b">
        <v>1</v>
      </c>
    </row>
    <row r="3313" spans="1:13" x14ac:dyDescent="0.35">
      <c r="A3313" t="s">
        <v>73</v>
      </c>
      <c r="B3313">
        <v>6</v>
      </c>
      <c r="C3313">
        <v>2018</v>
      </c>
      <c r="D3313" t="s">
        <v>47</v>
      </c>
      <c r="E3313" t="s">
        <v>75</v>
      </c>
      <c r="F3313" t="s">
        <v>26</v>
      </c>
      <c r="G3313">
        <v>2</v>
      </c>
      <c r="H3313" t="s">
        <v>18</v>
      </c>
      <c r="I3313" t="s">
        <v>19</v>
      </c>
      <c r="J3313">
        <v>71000</v>
      </c>
      <c r="K3313" t="s">
        <v>59</v>
      </c>
      <c r="L3313">
        <v>62000</v>
      </c>
      <c r="M3313" t="b">
        <v>0</v>
      </c>
    </row>
    <row r="3314" spans="1:13" x14ac:dyDescent="0.35">
      <c r="A3314" t="s">
        <v>27</v>
      </c>
      <c r="B3314" t="s">
        <v>91</v>
      </c>
      <c r="C3314">
        <v>2016</v>
      </c>
      <c r="D3314" t="s">
        <v>44</v>
      </c>
      <c r="E3314" t="s">
        <v>94</v>
      </c>
      <c r="F3314" t="s">
        <v>30</v>
      </c>
      <c r="G3314">
        <v>3.5</v>
      </c>
      <c r="H3314" t="s">
        <v>18</v>
      </c>
      <c r="I3314" t="s">
        <v>19</v>
      </c>
      <c r="J3314">
        <v>97000</v>
      </c>
      <c r="K3314" t="s">
        <v>59</v>
      </c>
      <c r="L3314">
        <v>0</v>
      </c>
      <c r="M3314" t="b">
        <v>1</v>
      </c>
    </row>
    <row r="3315" spans="1:13" x14ac:dyDescent="0.35">
      <c r="A3315" t="s">
        <v>34</v>
      </c>
      <c r="B3315" t="s">
        <v>35</v>
      </c>
      <c r="C3315">
        <v>2016</v>
      </c>
      <c r="D3315" t="s">
        <v>15</v>
      </c>
      <c r="E3315" t="s">
        <v>23</v>
      </c>
      <c r="F3315" t="s">
        <v>30</v>
      </c>
      <c r="G3315">
        <v>4</v>
      </c>
      <c r="H3315" t="s">
        <v>18</v>
      </c>
      <c r="I3315" t="s">
        <v>19</v>
      </c>
      <c r="J3315">
        <v>165684</v>
      </c>
      <c r="K3315" t="s">
        <v>59</v>
      </c>
      <c r="L3315">
        <v>0</v>
      </c>
      <c r="M3315" t="b">
        <v>1</v>
      </c>
    </row>
    <row r="3316" spans="1:13" x14ac:dyDescent="0.35">
      <c r="A3316" t="s">
        <v>60</v>
      </c>
      <c r="B3316" t="s">
        <v>152</v>
      </c>
      <c r="C3316">
        <v>2019</v>
      </c>
      <c r="D3316" t="s">
        <v>15</v>
      </c>
      <c r="E3316" t="s">
        <v>23</v>
      </c>
      <c r="F3316" t="s">
        <v>26</v>
      </c>
      <c r="G3316">
        <v>2</v>
      </c>
      <c r="H3316" t="s">
        <v>18</v>
      </c>
      <c r="I3316" t="s">
        <v>19</v>
      </c>
      <c r="J3316">
        <v>45000</v>
      </c>
      <c r="K3316" t="s">
        <v>42</v>
      </c>
      <c r="L3316">
        <v>130000</v>
      </c>
      <c r="M3316" t="b">
        <v>0</v>
      </c>
    </row>
    <row r="3317" spans="1:13" x14ac:dyDescent="0.35">
      <c r="A3317" t="s">
        <v>31</v>
      </c>
      <c r="B3317" t="s">
        <v>32</v>
      </c>
      <c r="C3317">
        <v>2017</v>
      </c>
      <c r="D3317" t="s">
        <v>44</v>
      </c>
      <c r="E3317" t="s">
        <v>25</v>
      </c>
      <c r="F3317" t="s">
        <v>17</v>
      </c>
      <c r="G3317">
        <v>2.5</v>
      </c>
      <c r="H3317" t="s">
        <v>18</v>
      </c>
      <c r="I3317" t="s">
        <v>19</v>
      </c>
      <c r="J3317">
        <v>242000</v>
      </c>
      <c r="K3317" t="s">
        <v>59</v>
      </c>
      <c r="L3317">
        <v>0</v>
      </c>
      <c r="M3317" t="b">
        <v>1</v>
      </c>
    </row>
    <row r="3318" spans="1:13" x14ac:dyDescent="0.35">
      <c r="A3318" t="s">
        <v>21</v>
      </c>
      <c r="B3318" t="s">
        <v>237</v>
      </c>
      <c r="C3318">
        <v>2014</v>
      </c>
      <c r="D3318" t="s">
        <v>15</v>
      </c>
      <c r="E3318" t="s">
        <v>23</v>
      </c>
      <c r="F3318" t="s">
        <v>26</v>
      </c>
      <c r="G3318">
        <v>3.5</v>
      </c>
      <c r="H3318" t="s">
        <v>18</v>
      </c>
      <c r="I3318" t="s">
        <v>19</v>
      </c>
      <c r="J3318">
        <v>111000</v>
      </c>
      <c r="K3318" t="s">
        <v>59</v>
      </c>
      <c r="L3318">
        <v>0</v>
      </c>
      <c r="M3318" t="b">
        <v>1</v>
      </c>
    </row>
    <row r="3319" spans="1:13" x14ac:dyDescent="0.35">
      <c r="A3319" t="s">
        <v>62</v>
      </c>
      <c r="B3319" t="s">
        <v>63</v>
      </c>
      <c r="C3319">
        <v>2016</v>
      </c>
      <c r="D3319" t="s">
        <v>15</v>
      </c>
      <c r="E3319" t="s">
        <v>65</v>
      </c>
      <c r="F3319" t="s">
        <v>30</v>
      </c>
      <c r="G3319">
        <v>4</v>
      </c>
      <c r="H3319" t="s">
        <v>18</v>
      </c>
      <c r="I3319" t="s">
        <v>19</v>
      </c>
      <c r="J3319">
        <v>72000</v>
      </c>
      <c r="K3319" t="s">
        <v>64</v>
      </c>
      <c r="L3319">
        <v>280000</v>
      </c>
      <c r="M3319" t="b">
        <v>0</v>
      </c>
    </row>
    <row r="3320" spans="1:13" x14ac:dyDescent="0.35">
      <c r="A3320" t="s">
        <v>103</v>
      </c>
      <c r="B3320" t="s">
        <v>206</v>
      </c>
      <c r="C3320">
        <v>2020</v>
      </c>
      <c r="D3320" t="s">
        <v>15</v>
      </c>
      <c r="E3320" t="s">
        <v>23</v>
      </c>
      <c r="F3320" t="s">
        <v>17</v>
      </c>
      <c r="G3320">
        <v>3.6</v>
      </c>
      <c r="H3320" t="s">
        <v>18</v>
      </c>
      <c r="I3320" t="s">
        <v>19</v>
      </c>
      <c r="J3320">
        <v>8000</v>
      </c>
      <c r="K3320" t="s">
        <v>59</v>
      </c>
      <c r="L3320">
        <v>0</v>
      </c>
      <c r="M3320" t="b">
        <v>1</v>
      </c>
    </row>
    <row r="3321" spans="1:13" x14ac:dyDescent="0.35">
      <c r="A3321" t="s">
        <v>27</v>
      </c>
      <c r="B3321" t="s">
        <v>89</v>
      </c>
      <c r="C3321">
        <v>2016</v>
      </c>
      <c r="D3321" t="s">
        <v>44</v>
      </c>
      <c r="E3321" t="s">
        <v>29</v>
      </c>
      <c r="F3321" t="s">
        <v>30</v>
      </c>
      <c r="G3321">
        <v>2.4</v>
      </c>
      <c r="H3321" t="s">
        <v>18</v>
      </c>
      <c r="I3321" t="s">
        <v>19</v>
      </c>
      <c r="J3321">
        <v>76000</v>
      </c>
      <c r="K3321" t="s">
        <v>59</v>
      </c>
      <c r="L3321">
        <v>0</v>
      </c>
      <c r="M3321" t="b">
        <v>1</v>
      </c>
    </row>
    <row r="3322" spans="1:13" x14ac:dyDescent="0.35">
      <c r="A3322" t="s">
        <v>39</v>
      </c>
      <c r="B3322" t="s">
        <v>71</v>
      </c>
      <c r="C3322">
        <v>2018</v>
      </c>
      <c r="D3322" t="s">
        <v>15</v>
      </c>
      <c r="E3322" t="s">
        <v>23</v>
      </c>
      <c r="F3322" t="s">
        <v>26</v>
      </c>
      <c r="G3322">
        <v>1.5</v>
      </c>
      <c r="H3322" t="s">
        <v>18</v>
      </c>
      <c r="I3322" t="s">
        <v>19</v>
      </c>
      <c r="J3322">
        <v>80000</v>
      </c>
      <c r="K3322" t="s">
        <v>59</v>
      </c>
      <c r="L3322">
        <v>0</v>
      </c>
      <c r="M3322" t="b">
        <v>1</v>
      </c>
    </row>
    <row r="3323" spans="1:13" x14ac:dyDescent="0.35">
      <c r="A3323" t="s">
        <v>73</v>
      </c>
      <c r="B3323">
        <v>6</v>
      </c>
      <c r="C3323">
        <v>2016</v>
      </c>
      <c r="D3323" t="s">
        <v>44</v>
      </c>
      <c r="E3323" t="s">
        <v>23</v>
      </c>
      <c r="F3323" t="s">
        <v>26</v>
      </c>
      <c r="G3323">
        <v>2</v>
      </c>
      <c r="H3323" t="s">
        <v>18</v>
      </c>
      <c r="I3323" t="s">
        <v>19</v>
      </c>
      <c r="J3323">
        <v>196000</v>
      </c>
      <c r="K3323" t="s">
        <v>59</v>
      </c>
      <c r="L3323">
        <v>50000</v>
      </c>
      <c r="M3323" t="b">
        <v>0</v>
      </c>
    </row>
    <row r="3324" spans="1:13" x14ac:dyDescent="0.35">
      <c r="A3324" t="s">
        <v>73</v>
      </c>
      <c r="B3324">
        <v>3</v>
      </c>
      <c r="C3324">
        <v>2016</v>
      </c>
      <c r="D3324" t="s">
        <v>44</v>
      </c>
      <c r="E3324" t="s">
        <v>25</v>
      </c>
      <c r="F3324" t="s">
        <v>26</v>
      </c>
      <c r="G3324">
        <v>1.5</v>
      </c>
      <c r="H3324" t="s">
        <v>18</v>
      </c>
      <c r="I3324" t="s">
        <v>19</v>
      </c>
      <c r="J3324">
        <v>287000</v>
      </c>
      <c r="K3324" t="s">
        <v>59</v>
      </c>
      <c r="L3324">
        <v>0</v>
      </c>
      <c r="M3324" t="b">
        <v>1</v>
      </c>
    </row>
    <row r="3325" spans="1:13" x14ac:dyDescent="0.35">
      <c r="A3325" t="s">
        <v>21</v>
      </c>
      <c r="B3325" t="s">
        <v>231</v>
      </c>
      <c r="C3325">
        <v>2016</v>
      </c>
      <c r="D3325" t="s">
        <v>44</v>
      </c>
      <c r="E3325" t="s">
        <v>25</v>
      </c>
      <c r="F3325" t="s">
        <v>26</v>
      </c>
      <c r="G3325">
        <v>1.6</v>
      </c>
      <c r="H3325" t="s">
        <v>18</v>
      </c>
      <c r="I3325" t="s">
        <v>19</v>
      </c>
      <c r="J3325">
        <v>93000</v>
      </c>
      <c r="K3325" t="s">
        <v>59</v>
      </c>
      <c r="L3325">
        <v>33000</v>
      </c>
      <c r="M3325" t="b">
        <v>0</v>
      </c>
    </row>
    <row r="3326" spans="1:13" x14ac:dyDescent="0.35">
      <c r="A3326" t="s">
        <v>73</v>
      </c>
      <c r="B3326" t="s">
        <v>74</v>
      </c>
      <c r="C3326">
        <v>2016</v>
      </c>
      <c r="D3326" t="s">
        <v>44</v>
      </c>
      <c r="E3326" t="s">
        <v>65</v>
      </c>
      <c r="F3326" t="s">
        <v>26</v>
      </c>
      <c r="G3326">
        <v>2</v>
      </c>
      <c r="H3326" t="s">
        <v>18</v>
      </c>
      <c r="I3326" t="s">
        <v>19</v>
      </c>
      <c r="J3326">
        <v>77000</v>
      </c>
      <c r="K3326" t="s">
        <v>59</v>
      </c>
      <c r="L3326">
        <v>0</v>
      </c>
      <c r="M3326" t="b">
        <v>1</v>
      </c>
    </row>
    <row r="3327" spans="1:13" x14ac:dyDescent="0.35">
      <c r="A3327" t="s">
        <v>185</v>
      </c>
      <c r="B3327" t="s">
        <v>186</v>
      </c>
      <c r="C3327">
        <v>2014</v>
      </c>
      <c r="D3327" t="s">
        <v>44</v>
      </c>
      <c r="E3327" t="s">
        <v>23</v>
      </c>
      <c r="F3327" t="s">
        <v>17</v>
      </c>
      <c r="G3327">
        <v>6</v>
      </c>
      <c r="H3327" t="s">
        <v>56</v>
      </c>
      <c r="I3327" t="s">
        <v>68</v>
      </c>
      <c r="J3327">
        <v>460000</v>
      </c>
      <c r="K3327" t="s">
        <v>59</v>
      </c>
      <c r="L3327">
        <v>120000</v>
      </c>
      <c r="M3327" t="b">
        <v>0</v>
      </c>
    </row>
    <row r="3328" spans="1:13" x14ac:dyDescent="0.35">
      <c r="A3328" t="s">
        <v>27</v>
      </c>
      <c r="B3328" t="s">
        <v>91</v>
      </c>
      <c r="C3328">
        <v>2016</v>
      </c>
      <c r="D3328" t="s">
        <v>44</v>
      </c>
      <c r="E3328" t="s">
        <v>65</v>
      </c>
      <c r="F3328" t="s">
        <v>30</v>
      </c>
      <c r="G3328">
        <v>3.3</v>
      </c>
      <c r="H3328" t="s">
        <v>18</v>
      </c>
      <c r="I3328" t="s">
        <v>19</v>
      </c>
      <c r="J3328">
        <v>138675</v>
      </c>
      <c r="K3328" t="s">
        <v>59</v>
      </c>
      <c r="L3328">
        <v>60000</v>
      </c>
      <c r="M3328" t="b">
        <v>0</v>
      </c>
    </row>
    <row r="3329" spans="1:13" x14ac:dyDescent="0.35">
      <c r="A3329" t="s">
        <v>39</v>
      </c>
      <c r="B3329" t="s">
        <v>286</v>
      </c>
      <c r="C3329">
        <v>2008</v>
      </c>
      <c r="D3329" t="s">
        <v>15</v>
      </c>
      <c r="E3329" t="s">
        <v>75</v>
      </c>
      <c r="F3329" t="s">
        <v>17</v>
      </c>
      <c r="G3329">
        <v>3.6</v>
      </c>
      <c r="H3329" t="s">
        <v>18</v>
      </c>
      <c r="I3329" t="s">
        <v>19</v>
      </c>
      <c r="J3329">
        <v>220000</v>
      </c>
      <c r="K3329" t="s">
        <v>42</v>
      </c>
      <c r="L3329">
        <v>18000</v>
      </c>
      <c r="M3329" t="b">
        <v>0</v>
      </c>
    </row>
    <row r="3330" spans="1:13" x14ac:dyDescent="0.35">
      <c r="A3330" t="s">
        <v>76</v>
      </c>
      <c r="B3330" t="s">
        <v>77</v>
      </c>
      <c r="C3330">
        <v>2012</v>
      </c>
      <c r="D3330" t="s">
        <v>15</v>
      </c>
      <c r="E3330" t="s">
        <v>29</v>
      </c>
      <c r="F3330" t="s">
        <v>26</v>
      </c>
      <c r="G3330">
        <v>5.4</v>
      </c>
      <c r="H3330" t="s">
        <v>18</v>
      </c>
      <c r="I3330" t="s">
        <v>19</v>
      </c>
      <c r="J3330">
        <v>350000</v>
      </c>
      <c r="K3330" t="s">
        <v>42</v>
      </c>
      <c r="L3330">
        <v>30000</v>
      </c>
      <c r="M3330" t="b">
        <v>0</v>
      </c>
    </row>
    <row r="3331" spans="1:13" x14ac:dyDescent="0.35">
      <c r="A3331" t="s">
        <v>34</v>
      </c>
      <c r="B3331" t="s">
        <v>123</v>
      </c>
      <c r="C3331">
        <v>2014</v>
      </c>
      <c r="D3331" t="s">
        <v>47</v>
      </c>
      <c r="E3331" t="s">
        <v>23</v>
      </c>
      <c r="F3331" t="s">
        <v>30</v>
      </c>
      <c r="G3331">
        <v>2.7</v>
      </c>
      <c r="H3331" t="s">
        <v>18</v>
      </c>
      <c r="I3331" t="s">
        <v>68</v>
      </c>
      <c r="J3331">
        <v>240000</v>
      </c>
      <c r="K3331" t="s">
        <v>155</v>
      </c>
      <c r="L3331">
        <v>0</v>
      </c>
      <c r="M3331" t="b">
        <v>1</v>
      </c>
    </row>
    <row r="3332" spans="1:13" x14ac:dyDescent="0.35">
      <c r="A3332" t="s">
        <v>73</v>
      </c>
      <c r="B3332">
        <v>6</v>
      </c>
      <c r="C3332">
        <v>2006</v>
      </c>
      <c r="D3332" t="s">
        <v>15</v>
      </c>
      <c r="E3332" t="s">
        <v>25</v>
      </c>
      <c r="F3332" t="s">
        <v>26</v>
      </c>
      <c r="G3332">
        <v>1.6</v>
      </c>
      <c r="H3332" t="s">
        <v>18</v>
      </c>
      <c r="I3332" t="s">
        <v>19</v>
      </c>
      <c r="J3332">
        <v>288000</v>
      </c>
      <c r="K3332" t="s">
        <v>45</v>
      </c>
      <c r="L3332">
        <v>11000</v>
      </c>
      <c r="M3332" t="b">
        <v>0</v>
      </c>
    </row>
    <row r="3333" spans="1:13" x14ac:dyDescent="0.35">
      <c r="A3333" t="s">
        <v>27</v>
      </c>
      <c r="B3333" t="s">
        <v>89</v>
      </c>
      <c r="C3333">
        <v>2017</v>
      </c>
      <c r="D3333" t="s">
        <v>47</v>
      </c>
      <c r="E3333" t="s">
        <v>23</v>
      </c>
      <c r="F3333" t="s">
        <v>17</v>
      </c>
      <c r="G3333">
        <v>2.4</v>
      </c>
      <c r="H3333" t="s">
        <v>18</v>
      </c>
      <c r="I3333" t="s">
        <v>19</v>
      </c>
      <c r="J3333">
        <v>135</v>
      </c>
      <c r="K3333" t="s">
        <v>126</v>
      </c>
      <c r="L3333">
        <v>0</v>
      </c>
      <c r="M3333" t="b">
        <v>1</v>
      </c>
    </row>
    <row r="3334" spans="1:13" x14ac:dyDescent="0.35">
      <c r="A3334" t="s">
        <v>27</v>
      </c>
      <c r="B3334" t="s">
        <v>394</v>
      </c>
      <c r="C3334">
        <v>2010</v>
      </c>
      <c r="D3334" t="s">
        <v>15</v>
      </c>
      <c r="E3334" t="s">
        <v>29</v>
      </c>
      <c r="F3334" t="s">
        <v>17</v>
      </c>
      <c r="G3334">
        <v>3.8</v>
      </c>
      <c r="H3334" t="s">
        <v>18</v>
      </c>
      <c r="I3334" t="s">
        <v>19</v>
      </c>
      <c r="J3334">
        <v>240</v>
      </c>
      <c r="K3334" t="s">
        <v>254</v>
      </c>
      <c r="L3334">
        <v>25000</v>
      </c>
      <c r="M3334" t="b">
        <v>0</v>
      </c>
    </row>
    <row r="3335" spans="1:13" x14ac:dyDescent="0.35">
      <c r="A3335" t="s">
        <v>62</v>
      </c>
      <c r="B3335" t="s">
        <v>63</v>
      </c>
      <c r="C3335">
        <v>2006</v>
      </c>
      <c r="D3335" t="s">
        <v>47</v>
      </c>
      <c r="E3335" t="s">
        <v>23</v>
      </c>
      <c r="F3335" t="s">
        <v>17</v>
      </c>
      <c r="G3335">
        <v>4</v>
      </c>
      <c r="H3335" t="s">
        <v>18</v>
      </c>
      <c r="I3335" t="s">
        <v>19</v>
      </c>
      <c r="J3335">
        <v>335000</v>
      </c>
      <c r="K3335" t="s">
        <v>170</v>
      </c>
      <c r="L3335">
        <v>0</v>
      </c>
      <c r="M3335" t="b">
        <v>1</v>
      </c>
    </row>
    <row r="3336" spans="1:13" x14ac:dyDescent="0.35">
      <c r="A3336" t="s">
        <v>62</v>
      </c>
      <c r="B3336" t="s">
        <v>63</v>
      </c>
      <c r="C3336">
        <v>2012</v>
      </c>
      <c r="D3336" t="s">
        <v>15</v>
      </c>
      <c r="E3336" t="s">
        <v>16</v>
      </c>
      <c r="F3336" t="s">
        <v>26</v>
      </c>
      <c r="G3336">
        <v>8</v>
      </c>
      <c r="H3336" t="s">
        <v>18</v>
      </c>
      <c r="I3336" t="s">
        <v>19</v>
      </c>
      <c r="J3336">
        <v>149</v>
      </c>
      <c r="K3336" t="s">
        <v>42</v>
      </c>
      <c r="L3336">
        <v>0</v>
      </c>
      <c r="M3336" t="b">
        <v>1</v>
      </c>
    </row>
    <row r="3337" spans="1:13" x14ac:dyDescent="0.35">
      <c r="A3337" t="s">
        <v>48</v>
      </c>
      <c r="B3337" t="s">
        <v>50</v>
      </c>
      <c r="C3337">
        <v>2008</v>
      </c>
      <c r="D3337" t="s">
        <v>47</v>
      </c>
      <c r="E3337" t="s">
        <v>33</v>
      </c>
      <c r="F3337" t="s">
        <v>17</v>
      </c>
      <c r="G3337">
        <v>3.5</v>
      </c>
      <c r="H3337" t="s">
        <v>18</v>
      </c>
      <c r="I3337" t="s">
        <v>19</v>
      </c>
      <c r="J3337">
        <v>243000</v>
      </c>
      <c r="K3337" t="s">
        <v>45</v>
      </c>
      <c r="L3337">
        <v>25000</v>
      </c>
      <c r="M3337" t="b">
        <v>0</v>
      </c>
    </row>
    <row r="3338" spans="1:13" x14ac:dyDescent="0.35">
      <c r="A3338" t="s">
        <v>121</v>
      </c>
      <c r="B3338" t="s">
        <v>122</v>
      </c>
      <c r="C3338">
        <v>2019</v>
      </c>
      <c r="D3338" t="s">
        <v>15</v>
      </c>
      <c r="E3338" t="s">
        <v>102</v>
      </c>
      <c r="F3338" t="s">
        <v>17</v>
      </c>
      <c r="G3338">
        <v>2.5</v>
      </c>
      <c r="H3338" t="s">
        <v>18</v>
      </c>
      <c r="I3338" t="s">
        <v>19</v>
      </c>
      <c r="J3338">
        <v>27000</v>
      </c>
      <c r="K3338" t="s">
        <v>20</v>
      </c>
      <c r="L3338">
        <v>185000</v>
      </c>
      <c r="M3338" t="b">
        <v>0</v>
      </c>
    </row>
    <row r="3339" spans="1:13" x14ac:dyDescent="0.35">
      <c r="A3339" t="s">
        <v>34</v>
      </c>
      <c r="B3339" t="s">
        <v>35</v>
      </c>
      <c r="C3339">
        <v>2011</v>
      </c>
      <c r="D3339" t="s">
        <v>15</v>
      </c>
      <c r="E3339" t="s">
        <v>23</v>
      </c>
      <c r="F3339" t="s">
        <v>30</v>
      </c>
      <c r="G3339">
        <v>4.5999999999999996</v>
      </c>
      <c r="H3339" t="s">
        <v>18</v>
      </c>
      <c r="I3339" t="s">
        <v>19</v>
      </c>
      <c r="J3339">
        <v>324000</v>
      </c>
      <c r="K3339" t="s">
        <v>20</v>
      </c>
      <c r="L3339">
        <v>0</v>
      </c>
      <c r="M3339" t="b">
        <v>1</v>
      </c>
    </row>
    <row r="3340" spans="1:13" x14ac:dyDescent="0.35">
      <c r="A3340" t="s">
        <v>31</v>
      </c>
      <c r="B3340" t="s">
        <v>32</v>
      </c>
      <c r="C3340">
        <v>2019</v>
      </c>
      <c r="D3340" t="s">
        <v>44</v>
      </c>
      <c r="E3340" t="s">
        <v>25</v>
      </c>
      <c r="F3340" t="s">
        <v>17</v>
      </c>
      <c r="G3340">
        <v>2.4</v>
      </c>
      <c r="H3340" t="s">
        <v>18</v>
      </c>
      <c r="I3340" t="s">
        <v>19</v>
      </c>
      <c r="J3340">
        <v>63000</v>
      </c>
      <c r="K3340" t="s">
        <v>59</v>
      </c>
      <c r="L3340">
        <v>0</v>
      </c>
      <c r="M3340" t="b">
        <v>1</v>
      </c>
    </row>
    <row r="3341" spans="1:13" x14ac:dyDescent="0.35">
      <c r="A3341" t="s">
        <v>34</v>
      </c>
      <c r="B3341" t="s">
        <v>123</v>
      </c>
      <c r="C3341">
        <v>2016</v>
      </c>
      <c r="D3341" t="s">
        <v>44</v>
      </c>
      <c r="E3341" t="s">
        <v>23</v>
      </c>
      <c r="F3341" t="s">
        <v>17</v>
      </c>
      <c r="G3341">
        <v>1.6</v>
      </c>
      <c r="H3341" t="s">
        <v>18</v>
      </c>
      <c r="I3341" t="s">
        <v>68</v>
      </c>
      <c r="J3341">
        <v>120</v>
      </c>
      <c r="K3341" t="s">
        <v>395</v>
      </c>
      <c r="L3341">
        <v>60000</v>
      </c>
      <c r="M3341" t="b">
        <v>0</v>
      </c>
    </row>
    <row r="3342" spans="1:13" x14ac:dyDescent="0.35">
      <c r="A3342" t="s">
        <v>31</v>
      </c>
      <c r="B3342" t="s">
        <v>32</v>
      </c>
      <c r="C3342">
        <v>2017</v>
      </c>
      <c r="D3342" t="s">
        <v>15</v>
      </c>
      <c r="E3342" t="s">
        <v>23</v>
      </c>
      <c r="F3342" t="s">
        <v>30</v>
      </c>
      <c r="G3342">
        <v>2.4</v>
      </c>
      <c r="H3342" t="s">
        <v>18</v>
      </c>
      <c r="I3342" t="s">
        <v>19</v>
      </c>
      <c r="J3342">
        <v>80000</v>
      </c>
      <c r="K3342" t="s">
        <v>54</v>
      </c>
      <c r="L3342">
        <v>0</v>
      </c>
      <c r="M3342" t="b">
        <v>1</v>
      </c>
    </row>
    <row r="3343" spans="1:13" x14ac:dyDescent="0.35">
      <c r="A3343" t="s">
        <v>48</v>
      </c>
      <c r="B3343" t="s">
        <v>269</v>
      </c>
      <c r="C3343">
        <v>2018</v>
      </c>
      <c r="D3343" t="s">
        <v>15</v>
      </c>
      <c r="E3343" t="s">
        <v>16</v>
      </c>
      <c r="F3343" t="s">
        <v>17</v>
      </c>
      <c r="G3343">
        <v>3.5</v>
      </c>
      <c r="H3343" t="s">
        <v>18</v>
      </c>
      <c r="I3343" t="s">
        <v>19</v>
      </c>
      <c r="J3343">
        <v>21000</v>
      </c>
      <c r="K3343" t="s">
        <v>42</v>
      </c>
      <c r="L3343">
        <v>272000</v>
      </c>
      <c r="M3343" t="b">
        <v>0</v>
      </c>
    </row>
    <row r="3344" spans="1:13" x14ac:dyDescent="0.35">
      <c r="A3344" t="s">
        <v>60</v>
      </c>
      <c r="B3344" t="s">
        <v>61</v>
      </c>
      <c r="C3344">
        <v>2015</v>
      </c>
      <c r="D3344" t="s">
        <v>15</v>
      </c>
      <c r="E3344" t="s">
        <v>75</v>
      </c>
      <c r="F3344" t="s">
        <v>17</v>
      </c>
      <c r="G3344">
        <v>3.5</v>
      </c>
      <c r="H3344" t="s">
        <v>18</v>
      </c>
      <c r="I3344" t="s">
        <v>19</v>
      </c>
      <c r="J3344">
        <v>49000</v>
      </c>
      <c r="K3344" t="s">
        <v>42</v>
      </c>
      <c r="L3344">
        <v>123000</v>
      </c>
      <c r="M3344" t="b">
        <v>0</v>
      </c>
    </row>
    <row r="3345" spans="1:13" x14ac:dyDescent="0.35">
      <c r="A3345" t="s">
        <v>76</v>
      </c>
      <c r="B3345" t="s">
        <v>112</v>
      </c>
      <c r="C3345">
        <v>2019</v>
      </c>
      <c r="D3345" t="s">
        <v>15</v>
      </c>
      <c r="E3345" t="s">
        <v>16</v>
      </c>
      <c r="F3345" t="s">
        <v>26</v>
      </c>
      <c r="G3345">
        <v>2</v>
      </c>
      <c r="H3345" t="s">
        <v>18</v>
      </c>
      <c r="I3345" t="s">
        <v>19</v>
      </c>
      <c r="J3345">
        <v>26000</v>
      </c>
      <c r="K3345" t="s">
        <v>42</v>
      </c>
      <c r="L3345">
        <v>84000</v>
      </c>
      <c r="M3345" t="b">
        <v>0</v>
      </c>
    </row>
    <row r="3346" spans="1:13" x14ac:dyDescent="0.35">
      <c r="A3346" t="s">
        <v>27</v>
      </c>
      <c r="B3346" t="s">
        <v>84</v>
      </c>
      <c r="C3346">
        <v>2019</v>
      </c>
      <c r="D3346" t="s">
        <v>15</v>
      </c>
      <c r="E3346" t="s">
        <v>65</v>
      </c>
      <c r="F3346" t="s">
        <v>30</v>
      </c>
      <c r="G3346">
        <v>2</v>
      </c>
      <c r="H3346" t="s">
        <v>18</v>
      </c>
      <c r="I3346" t="s">
        <v>19</v>
      </c>
      <c r="J3346">
        <v>21000</v>
      </c>
      <c r="K3346" t="s">
        <v>42</v>
      </c>
      <c r="L3346">
        <v>75000</v>
      </c>
      <c r="M3346" t="b">
        <v>0</v>
      </c>
    </row>
    <row r="3347" spans="1:13" x14ac:dyDescent="0.35">
      <c r="A3347" t="s">
        <v>27</v>
      </c>
      <c r="B3347" t="s">
        <v>84</v>
      </c>
      <c r="C3347">
        <v>2018</v>
      </c>
      <c r="D3347" t="s">
        <v>15</v>
      </c>
      <c r="E3347" t="s">
        <v>29</v>
      </c>
      <c r="F3347" t="s">
        <v>26</v>
      </c>
      <c r="G3347">
        <v>2</v>
      </c>
      <c r="H3347" t="s">
        <v>18</v>
      </c>
      <c r="I3347" t="s">
        <v>19</v>
      </c>
      <c r="J3347">
        <v>96000</v>
      </c>
      <c r="K3347" t="s">
        <v>42</v>
      </c>
      <c r="L3347">
        <v>64000</v>
      </c>
      <c r="M3347" t="b">
        <v>0</v>
      </c>
    </row>
    <row r="3348" spans="1:13" x14ac:dyDescent="0.35">
      <c r="A3348" t="s">
        <v>27</v>
      </c>
      <c r="B3348" t="s">
        <v>28</v>
      </c>
      <c r="C3348">
        <v>2020</v>
      </c>
      <c r="D3348" t="s">
        <v>15</v>
      </c>
      <c r="E3348" t="s">
        <v>75</v>
      </c>
      <c r="F3348" t="s">
        <v>17</v>
      </c>
      <c r="G3348">
        <v>2</v>
      </c>
      <c r="H3348" t="s">
        <v>18</v>
      </c>
      <c r="I3348" t="s">
        <v>19</v>
      </c>
      <c r="J3348">
        <v>44000</v>
      </c>
      <c r="K3348" t="s">
        <v>42</v>
      </c>
      <c r="L3348">
        <v>61000</v>
      </c>
      <c r="M3348" t="b">
        <v>0</v>
      </c>
    </row>
    <row r="3349" spans="1:13" x14ac:dyDescent="0.35">
      <c r="A3349" t="s">
        <v>82</v>
      </c>
      <c r="B3349" t="s">
        <v>164</v>
      </c>
      <c r="C3349">
        <v>2019</v>
      </c>
      <c r="D3349" t="s">
        <v>15</v>
      </c>
      <c r="E3349" t="s">
        <v>75</v>
      </c>
      <c r="F3349" t="s">
        <v>26</v>
      </c>
      <c r="G3349">
        <v>1.6</v>
      </c>
      <c r="H3349" t="s">
        <v>18</v>
      </c>
      <c r="I3349" t="s">
        <v>19</v>
      </c>
      <c r="J3349">
        <v>61000</v>
      </c>
      <c r="K3349" t="s">
        <v>42</v>
      </c>
      <c r="L3349">
        <v>59000</v>
      </c>
      <c r="M3349" t="b">
        <v>0</v>
      </c>
    </row>
    <row r="3350" spans="1:13" x14ac:dyDescent="0.35">
      <c r="A3350" t="s">
        <v>27</v>
      </c>
      <c r="B3350" t="s">
        <v>84</v>
      </c>
      <c r="C3350">
        <v>2017</v>
      </c>
      <c r="D3350" t="s">
        <v>15</v>
      </c>
      <c r="E3350" t="s">
        <v>33</v>
      </c>
      <c r="F3350" t="s">
        <v>26</v>
      </c>
      <c r="G3350">
        <v>2</v>
      </c>
      <c r="H3350" t="s">
        <v>18</v>
      </c>
      <c r="I3350" t="s">
        <v>19</v>
      </c>
      <c r="J3350">
        <v>124000</v>
      </c>
      <c r="K3350" t="s">
        <v>42</v>
      </c>
      <c r="L3350">
        <v>58500</v>
      </c>
      <c r="M3350" t="b">
        <v>0</v>
      </c>
    </row>
    <row r="3351" spans="1:13" x14ac:dyDescent="0.35">
      <c r="A3351" t="s">
        <v>27</v>
      </c>
      <c r="B3351" t="s">
        <v>89</v>
      </c>
      <c r="C3351">
        <v>2019</v>
      </c>
      <c r="D3351" t="s">
        <v>15</v>
      </c>
      <c r="E3351" t="s">
        <v>23</v>
      </c>
      <c r="F3351" t="s">
        <v>26</v>
      </c>
      <c r="G3351">
        <v>2.4</v>
      </c>
      <c r="H3351" t="s">
        <v>18</v>
      </c>
      <c r="I3351" t="s">
        <v>19</v>
      </c>
      <c r="J3351">
        <v>106000</v>
      </c>
      <c r="K3351" t="s">
        <v>42</v>
      </c>
      <c r="L3351">
        <v>56000</v>
      </c>
      <c r="M3351" t="b">
        <v>0</v>
      </c>
    </row>
    <row r="3352" spans="1:13" x14ac:dyDescent="0.35">
      <c r="A3352" t="s">
        <v>34</v>
      </c>
      <c r="B3352" t="s">
        <v>43</v>
      </c>
      <c r="C3352">
        <v>2016</v>
      </c>
      <c r="D3352" t="s">
        <v>15</v>
      </c>
      <c r="E3352" t="s">
        <v>102</v>
      </c>
      <c r="F3352" t="s">
        <v>17</v>
      </c>
      <c r="G3352">
        <v>2.5</v>
      </c>
      <c r="H3352" t="s">
        <v>18</v>
      </c>
      <c r="I3352" t="s">
        <v>19</v>
      </c>
      <c r="J3352">
        <v>164000</v>
      </c>
      <c r="K3352" t="s">
        <v>42</v>
      </c>
      <c r="L3352">
        <v>51000</v>
      </c>
      <c r="M3352" t="b">
        <v>0</v>
      </c>
    </row>
    <row r="3353" spans="1:13" x14ac:dyDescent="0.35">
      <c r="A3353" t="s">
        <v>27</v>
      </c>
      <c r="B3353" t="s">
        <v>28</v>
      </c>
      <c r="C3353">
        <v>2019</v>
      </c>
      <c r="D3353" t="s">
        <v>15</v>
      </c>
      <c r="E3353" t="s">
        <v>23</v>
      </c>
      <c r="F3353" t="s">
        <v>26</v>
      </c>
      <c r="G3353">
        <v>1.6</v>
      </c>
      <c r="H3353" t="s">
        <v>18</v>
      </c>
      <c r="I3353" t="s">
        <v>19</v>
      </c>
      <c r="J3353">
        <v>119000</v>
      </c>
      <c r="K3353" t="s">
        <v>42</v>
      </c>
      <c r="L3353">
        <v>48000</v>
      </c>
      <c r="M3353" t="b">
        <v>0</v>
      </c>
    </row>
    <row r="3354" spans="1:13" x14ac:dyDescent="0.35">
      <c r="A3354" t="s">
        <v>27</v>
      </c>
      <c r="B3354" t="s">
        <v>89</v>
      </c>
      <c r="C3354">
        <v>2017</v>
      </c>
      <c r="D3354" t="s">
        <v>15</v>
      </c>
      <c r="E3354" t="s">
        <v>29</v>
      </c>
      <c r="F3354" t="s">
        <v>26</v>
      </c>
      <c r="G3354">
        <v>2.4</v>
      </c>
      <c r="H3354" t="s">
        <v>18</v>
      </c>
      <c r="I3354" t="s">
        <v>19</v>
      </c>
      <c r="J3354">
        <v>173000</v>
      </c>
      <c r="K3354" t="s">
        <v>42</v>
      </c>
      <c r="L3354">
        <v>44000</v>
      </c>
      <c r="M3354" t="b">
        <v>0</v>
      </c>
    </row>
    <row r="3355" spans="1:13" x14ac:dyDescent="0.35">
      <c r="A3355" t="s">
        <v>34</v>
      </c>
      <c r="B3355" t="s">
        <v>51</v>
      </c>
      <c r="C3355">
        <v>2018</v>
      </c>
      <c r="D3355" t="s">
        <v>15</v>
      </c>
      <c r="E3355" t="s">
        <v>75</v>
      </c>
      <c r="F3355" t="s">
        <v>26</v>
      </c>
      <c r="G3355">
        <v>1.6</v>
      </c>
      <c r="H3355" t="s">
        <v>18</v>
      </c>
      <c r="I3355" t="s">
        <v>19</v>
      </c>
      <c r="J3355">
        <v>138000</v>
      </c>
      <c r="K3355" t="s">
        <v>42</v>
      </c>
      <c r="L3355">
        <v>43000</v>
      </c>
      <c r="M3355" t="b">
        <v>0</v>
      </c>
    </row>
    <row r="3356" spans="1:13" x14ac:dyDescent="0.35">
      <c r="A3356" t="s">
        <v>82</v>
      </c>
      <c r="B3356" t="s">
        <v>105</v>
      </c>
      <c r="C3356">
        <v>2017</v>
      </c>
      <c r="D3356" t="s">
        <v>15</v>
      </c>
      <c r="E3356" t="s">
        <v>23</v>
      </c>
      <c r="F3356" t="s">
        <v>30</v>
      </c>
      <c r="G3356">
        <v>2.5</v>
      </c>
      <c r="H3356" t="s">
        <v>18</v>
      </c>
      <c r="I3356" t="s">
        <v>19</v>
      </c>
      <c r="J3356">
        <v>116000</v>
      </c>
      <c r="K3356" t="s">
        <v>42</v>
      </c>
      <c r="L3356">
        <v>42000</v>
      </c>
      <c r="M3356" t="b">
        <v>0</v>
      </c>
    </row>
    <row r="3357" spans="1:13" x14ac:dyDescent="0.35">
      <c r="A3357" t="s">
        <v>27</v>
      </c>
      <c r="B3357" t="s">
        <v>88</v>
      </c>
      <c r="C3357">
        <v>2019</v>
      </c>
      <c r="D3357" t="s">
        <v>15</v>
      </c>
      <c r="E3357" t="s">
        <v>23</v>
      </c>
      <c r="F3357" t="s">
        <v>26</v>
      </c>
      <c r="G3357">
        <v>1.4</v>
      </c>
      <c r="H3357" t="s">
        <v>18</v>
      </c>
      <c r="I3357" t="s">
        <v>19</v>
      </c>
      <c r="J3357">
        <v>44000</v>
      </c>
      <c r="K3357" t="s">
        <v>42</v>
      </c>
      <c r="L3357">
        <v>39000</v>
      </c>
      <c r="M3357" t="b">
        <v>0</v>
      </c>
    </row>
    <row r="3358" spans="1:13" x14ac:dyDescent="0.35">
      <c r="A3358" t="s">
        <v>27</v>
      </c>
      <c r="B3358" t="s">
        <v>28</v>
      </c>
      <c r="C3358">
        <v>2017</v>
      </c>
      <c r="D3358" t="s">
        <v>15</v>
      </c>
      <c r="E3358" t="s">
        <v>23</v>
      </c>
      <c r="F3358" t="s">
        <v>26</v>
      </c>
      <c r="G3358">
        <v>2</v>
      </c>
      <c r="H3358" t="s">
        <v>18</v>
      </c>
      <c r="I3358" t="s">
        <v>19</v>
      </c>
      <c r="J3358">
        <v>137000</v>
      </c>
      <c r="K3358" t="s">
        <v>42</v>
      </c>
      <c r="L3358">
        <v>39000</v>
      </c>
      <c r="M3358" t="b">
        <v>0</v>
      </c>
    </row>
    <row r="3359" spans="1:13" x14ac:dyDescent="0.35">
      <c r="A3359" t="s">
        <v>27</v>
      </c>
      <c r="B3359" t="s">
        <v>88</v>
      </c>
      <c r="C3359">
        <v>2018</v>
      </c>
      <c r="D3359" t="s">
        <v>15</v>
      </c>
      <c r="E3359" t="s">
        <v>16</v>
      </c>
      <c r="F3359" t="s">
        <v>17</v>
      </c>
      <c r="G3359">
        <v>1.6</v>
      </c>
      <c r="H3359" t="s">
        <v>18</v>
      </c>
      <c r="I3359" t="s">
        <v>19</v>
      </c>
      <c r="J3359">
        <v>130000</v>
      </c>
      <c r="K3359" t="s">
        <v>42</v>
      </c>
      <c r="L3359">
        <v>38500</v>
      </c>
      <c r="M3359" t="b">
        <v>0</v>
      </c>
    </row>
    <row r="3360" spans="1:13" x14ac:dyDescent="0.35">
      <c r="A3360" t="s">
        <v>34</v>
      </c>
      <c r="B3360" t="s">
        <v>41</v>
      </c>
      <c r="C3360">
        <v>2019</v>
      </c>
      <c r="D3360" t="s">
        <v>15</v>
      </c>
      <c r="E3360" t="s">
        <v>23</v>
      </c>
      <c r="F3360" t="s">
        <v>26</v>
      </c>
      <c r="G3360">
        <v>1.5</v>
      </c>
      <c r="H3360" t="s">
        <v>18</v>
      </c>
      <c r="I3360" t="s">
        <v>19</v>
      </c>
      <c r="J3360">
        <v>55000</v>
      </c>
      <c r="K3360" t="s">
        <v>42</v>
      </c>
      <c r="L3360">
        <v>37000</v>
      </c>
      <c r="M3360" t="b">
        <v>0</v>
      </c>
    </row>
    <row r="3361" spans="1:13" x14ac:dyDescent="0.35">
      <c r="A3361" t="s">
        <v>27</v>
      </c>
      <c r="B3361" t="s">
        <v>28</v>
      </c>
      <c r="C3361">
        <v>2017</v>
      </c>
      <c r="D3361" t="s">
        <v>15</v>
      </c>
      <c r="E3361" t="s">
        <v>23</v>
      </c>
      <c r="F3361" t="s">
        <v>26</v>
      </c>
      <c r="G3361">
        <v>2</v>
      </c>
      <c r="H3361" t="s">
        <v>18</v>
      </c>
      <c r="I3361" t="s">
        <v>19</v>
      </c>
      <c r="J3361">
        <v>145000</v>
      </c>
      <c r="K3361" t="s">
        <v>42</v>
      </c>
      <c r="L3361">
        <v>37000</v>
      </c>
      <c r="M3361" t="b">
        <v>0</v>
      </c>
    </row>
    <row r="3362" spans="1:13" x14ac:dyDescent="0.35">
      <c r="A3362" t="s">
        <v>27</v>
      </c>
      <c r="B3362" t="s">
        <v>88</v>
      </c>
      <c r="C3362">
        <v>2019</v>
      </c>
      <c r="D3362" t="s">
        <v>15</v>
      </c>
      <c r="E3362" t="s">
        <v>23</v>
      </c>
      <c r="F3362" t="s">
        <v>26</v>
      </c>
      <c r="G3362">
        <v>1.4</v>
      </c>
      <c r="H3362" t="s">
        <v>18</v>
      </c>
      <c r="I3362" t="s">
        <v>19</v>
      </c>
      <c r="J3362">
        <v>72000</v>
      </c>
      <c r="K3362" t="s">
        <v>42</v>
      </c>
      <c r="L3362">
        <v>36500</v>
      </c>
      <c r="M3362" t="b">
        <v>0</v>
      </c>
    </row>
    <row r="3363" spans="1:13" x14ac:dyDescent="0.35">
      <c r="A3363" t="s">
        <v>27</v>
      </c>
      <c r="B3363" t="s">
        <v>88</v>
      </c>
      <c r="C3363">
        <v>2019</v>
      </c>
      <c r="D3363" t="s">
        <v>15</v>
      </c>
      <c r="E3363" t="s">
        <v>23</v>
      </c>
      <c r="F3363" t="s">
        <v>26</v>
      </c>
      <c r="G3363">
        <v>1.4</v>
      </c>
      <c r="H3363" t="s">
        <v>18</v>
      </c>
      <c r="I3363" t="s">
        <v>19</v>
      </c>
      <c r="J3363">
        <v>92000</v>
      </c>
      <c r="K3363" t="s">
        <v>42</v>
      </c>
      <c r="L3363">
        <v>36000</v>
      </c>
      <c r="M3363" t="b">
        <v>0</v>
      </c>
    </row>
    <row r="3364" spans="1:13" x14ac:dyDescent="0.35">
      <c r="A3364" t="s">
        <v>34</v>
      </c>
      <c r="B3364" t="s">
        <v>41</v>
      </c>
      <c r="C3364">
        <v>2018</v>
      </c>
      <c r="D3364" t="s">
        <v>15</v>
      </c>
      <c r="E3364" t="s">
        <v>23</v>
      </c>
      <c r="F3364" t="s">
        <v>26</v>
      </c>
      <c r="G3364">
        <v>1.5</v>
      </c>
      <c r="H3364" t="s">
        <v>18</v>
      </c>
      <c r="I3364" t="s">
        <v>19</v>
      </c>
      <c r="J3364">
        <v>79000</v>
      </c>
      <c r="K3364" t="s">
        <v>42</v>
      </c>
      <c r="L3364">
        <v>36000</v>
      </c>
      <c r="M3364" t="b">
        <v>0</v>
      </c>
    </row>
    <row r="3365" spans="1:13" x14ac:dyDescent="0.35">
      <c r="A3365" t="s">
        <v>82</v>
      </c>
      <c r="B3365" t="s">
        <v>156</v>
      </c>
      <c r="C3365">
        <v>2019</v>
      </c>
      <c r="D3365" t="s">
        <v>15</v>
      </c>
      <c r="E3365" t="s">
        <v>23</v>
      </c>
      <c r="F3365" t="s">
        <v>26</v>
      </c>
      <c r="G3365">
        <v>1.4</v>
      </c>
      <c r="H3365" t="s">
        <v>18</v>
      </c>
      <c r="I3365" t="s">
        <v>19</v>
      </c>
      <c r="J3365">
        <v>85000</v>
      </c>
      <c r="K3365" t="s">
        <v>42</v>
      </c>
      <c r="L3365">
        <v>35500</v>
      </c>
      <c r="M3365" t="b">
        <v>0</v>
      </c>
    </row>
    <row r="3366" spans="1:13" x14ac:dyDescent="0.35">
      <c r="A3366" t="s">
        <v>34</v>
      </c>
      <c r="B3366" t="s">
        <v>41</v>
      </c>
      <c r="C3366">
        <v>2019</v>
      </c>
      <c r="D3366" t="s">
        <v>15</v>
      </c>
      <c r="E3366" t="s">
        <v>23</v>
      </c>
      <c r="F3366" t="s">
        <v>26</v>
      </c>
      <c r="G3366">
        <v>1.5</v>
      </c>
      <c r="H3366" t="s">
        <v>18</v>
      </c>
      <c r="I3366" t="s">
        <v>19</v>
      </c>
      <c r="J3366">
        <v>80000</v>
      </c>
      <c r="K3366" t="s">
        <v>42</v>
      </c>
      <c r="L3366">
        <v>35500</v>
      </c>
      <c r="M3366" t="b">
        <v>0</v>
      </c>
    </row>
    <row r="3367" spans="1:13" x14ac:dyDescent="0.35">
      <c r="A3367" t="s">
        <v>34</v>
      </c>
      <c r="B3367" t="s">
        <v>41</v>
      </c>
      <c r="C3367">
        <v>2019</v>
      </c>
      <c r="D3367" t="s">
        <v>15</v>
      </c>
      <c r="E3367" t="s">
        <v>23</v>
      </c>
      <c r="F3367" t="s">
        <v>26</v>
      </c>
      <c r="G3367">
        <v>1.5</v>
      </c>
      <c r="H3367" t="s">
        <v>18</v>
      </c>
      <c r="I3367" t="s">
        <v>19</v>
      </c>
      <c r="J3367">
        <v>86000</v>
      </c>
      <c r="K3367" t="s">
        <v>42</v>
      </c>
      <c r="L3367">
        <v>35500</v>
      </c>
      <c r="M3367" t="b">
        <v>0</v>
      </c>
    </row>
    <row r="3368" spans="1:13" x14ac:dyDescent="0.35">
      <c r="A3368" t="s">
        <v>82</v>
      </c>
      <c r="B3368" t="s">
        <v>156</v>
      </c>
      <c r="C3368">
        <v>2019</v>
      </c>
      <c r="D3368" t="s">
        <v>15</v>
      </c>
      <c r="E3368" t="s">
        <v>23</v>
      </c>
      <c r="F3368" t="s">
        <v>26</v>
      </c>
      <c r="G3368">
        <v>1.4</v>
      </c>
      <c r="H3368" t="s">
        <v>18</v>
      </c>
      <c r="I3368" t="s">
        <v>19</v>
      </c>
      <c r="J3368">
        <v>79000</v>
      </c>
      <c r="K3368" t="s">
        <v>42</v>
      </c>
      <c r="L3368">
        <v>31000</v>
      </c>
      <c r="M3368" t="b">
        <v>0</v>
      </c>
    </row>
    <row r="3369" spans="1:13" x14ac:dyDescent="0.35">
      <c r="A3369" t="s">
        <v>27</v>
      </c>
      <c r="B3369" t="s">
        <v>88</v>
      </c>
      <c r="C3369">
        <v>2017</v>
      </c>
      <c r="D3369" t="s">
        <v>15</v>
      </c>
      <c r="E3369" t="s">
        <v>29</v>
      </c>
      <c r="F3369" t="s">
        <v>17</v>
      </c>
      <c r="G3369">
        <v>1.6</v>
      </c>
      <c r="H3369" t="s">
        <v>18</v>
      </c>
      <c r="I3369" t="s">
        <v>19</v>
      </c>
      <c r="J3369">
        <v>140000</v>
      </c>
      <c r="K3369" t="s">
        <v>42</v>
      </c>
      <c r="L3369">
        <v>30000</v>
      </c>
      <c r="M3369" t="b">
        <v>0</v>
      </c>
    </row>
    <row r="3370" spans="1:13" x14ac:dyDescent="0.35">
      <c r="A3370" t="s">
        <v>221</v>
      </c>
      <c r="B3370" t="s">
        <v>222</v>
      </c>
      <c r="C3370">
        <v>2015</v>
      </c>
      <c r="D3370" t="s">
        <v>15</v>
      </c>
      <c r="E3370" t="s">
        <v>23</v>
      </c>
      <c r="F3370" t="s">
        <v>26</v>
      </c>
      <c r="G3370">
        <v>1.5</v>
      </c>
      <c r="H3370" t="s">
        <v>18</v>
      </c>
      <c r="I3370" t="s">
        <v>19</v>
      </c>
      <c r="J3370">
        <v>53000</v>
      </c>
      <c r="K3370" t="s">
        <v>42</v>
      </c>
      <c r="L3370">
        <v>30000</v>
      </c>
      <c r="M3370" t="b">
        <v>0</v>
      </c>
    </row>
    <row r="3371" spans="1:13" x14ac:dyDescent="0.35">
      <c r="A3371" t="s">
        <v>27</v>
      </c>
      <c r="B3371" t="s">
        <v>88</v>
      </c>
      <c r="C3371">
        <v>2018</v>
      </c>
      <c r="D3371" t="s">
        <v>15</v>
      </c>
      <c r="E3371" t="s">
        <v>23</v>
      </c>
      <c r="F3371" t="s">
        <v>26</v>
      </c>
      <c r="G3371">
        <v>1.4</v>
      </c>
      <c r="H3371" t="s">
        <v>18</v>
      </c>
      <c r="I3371" t="s">
        <v>19</v>
      </c>
      <c r="J3371">
        <v>187000</v>
      </c>
      <c r="K3371" t="s">
        <v>42</v>
      </c>
      <c r="L3371">
        <v>29000</v>
      </c>
      <c r="M3371" t="b">
        <v>0</v>
      </c>
    </row>
    <row r="3372" spans="1:13" x14ac:dyDescent="0.35">
      <c r="A3372" t="s">
        <v>21</v>
      </c>
      <c r="B3372" t="s">
        <v>24</v>
      </c>
      <c r="C3372">
        <v>2019</v>
      </c>
      <c r="D3372" t="s">
        <v>15</v>
      </c>
      <c r="E3372" t="s">
        <v>25</v>
      </c>
      <c r="F3372" t="s">
        <v>26</v>
      </c>
      <c r="G3372">
        <v>1.5</v>
      </c>
      <c r="H3372" t="s">
        <v>18</v>
      </c>
      <c r="I3372" t="s">
        <v>19</v>
      </c>
      <c r="J3372">
        <v>92000</v>
      </c>
      <c r="K3372" t="s">
        <v>42</v>
      </c>
      <c r="L3372">
        <v>28500</v>
      </c>
      <c r="M3372" t="b">
        <v>0</v>
      </c>
    </row>
    <row r="3373" spans="1:13" x14ac:dyDescent="0.35">
      <c r="A3373" t="s">
        <v>27</v>
      </c>
      <c r="B3373" t="s">
        <v>88</v>
      </c>
      <c r="C3373">
        <v>2017</v>
      </c>
      <c r="D3373" t="s">
        <v>15</v>
      </c>
      <c r="E3373" t="s">
        <v>23</v>
      </c>
      <c r="F3373" t="s">
        <v>26</v>
      </c>
      <c r="G3373">
        <v>1.4</v>
      </c>
      <c r="H3373" t="s">
        <v>18</v>
      </c>
      <c r="I3373" t="s">
        <v>19</v>
      </c>
      <c r="J3373">
        <v>135000</v>
      </c>
      <c r="K3373" t="s">
        <v>42</v>
      </c>
      <c r="L3373">
        <v>27500</v>
      </c>
      <c r="M3373" t="b">
        <v>0</v>
      </c>
    </row>
    <row r="3374" spans="1:13" x14ac:dyDescent="0.35">
      <c r="A3374" t="s">
        <v>21</v>
      </c>
      <c r="B3374" t="s">
        <v>24</v>
      </c>
      <c r="C3374">
        <v>2018</v>
      </c>
      <c r="D3374" t="s">
        <v>15</v>
      </c>
      <c r="E3374" t="s">
        <v>75</v>
      </c>
      <c r="F3374" t="s">
        <v>26</v>
      </c>
      <c r="G3374">
        <v>1.5</v>
      </c>
      <c r="H3374" t="s">
        <v>18</v>
      </c>
      <c r="I3374" t="s">
        <v>19</v>
      </c>
      <c r="J3374">
        <v>106000</v>
      </c>
      <c r="K3374" t="s">
        <v>42</v>
      </c>
      <c r="L3374">
        <v>24500</v>
      </c>
      <c r="M3374" t="b">
        <v>0</v>
      </c>
    </row>
    <row r="3375" spans="1:13" x14ac:dyDescent="0.35">
      <c r="A3375" t="s">
        <v>181</v>
      </c>
      <c r="B3375" t="s">
        <v>182</v>
      </c>
      <c r="C3375">
        <v>2018</v>
      </c>
      <c r="D3375" t="s">
        <v>15</v>
      </c>
      <c r="E3375" t="s">
        <v>25</v>
      </c>
      <c r="F3375" t="s">
        <v>26</v>
      </c>
      <c r="G3375">
        <v>1.2</v>
      </c>
      <c r="H3375" t="s">
        <v>18</v>
      </c>
      <c r="I3375" t="s">
        <v>19</v>
      </c>
      <c r="J3375">
        <v>159000</v>
      </c>
      <c r="K3375" t="s">
        <v>42</v>
      </c>
      <c r="L3375">
        <v>22000</v>
      </c>
      <c r="M3375" t="b">
        <v>0</v>
      </c>
    </row>
    <row r="3376" spans="1:13" x14ac:dyDescent="0.35">
      <c r="A3376" t="s">
        <v>82</v>
      </c>
      <c r="B3376" t="s">
        <v>164</v>
      </c>
      <c r="C3376">
        <v>2017</v>
      </c>
      <c r="D3376" t="s">
        <v>47</v>
      </c>
      <c r="E3376" t="s">
        <v>25</v>
      </c>
      <c r="F3376" t="s">
        <v>17</v>
      </c>
      <c r="G3376">
        <v>1.6</v>
      </c>
      <c r="H3376" t="s">
        <v>56</v>
      </c>
      <c r="I3376" t="s">
        <v>19</v>
      </c>
      <c r="J3376">
        <v>53312</v>
      </c>
      <c r="K3376" t="s">
        <v>59</v>
      </c>
      <c r="L3376">
        <v>61000</v>
      </c>
      <c r="M3376" t="b">
        <v>0</v>
      </c>
    </row>
    <row r="3377" spans="1:13" x14ac:dyDescent="0.35">
      <c r="A3377" t="s">
        <v>34</v>
      </c>
      <c r="B3377" t="s">
        <v>127</v>
      </c>
      <c r="C3377">
        <v>2014</v>
      </c>
      <c r="D3377" t="s">
        <v>15</v>
      </c>
      <c r="E3377" t="s">
        <v>75</v>
      </c>
      <c r="F3377" t="s">
        <v>30</v>
      </c>
      <c r="G3377">
        <v>4</v>
      </c>
      <c r="H3377" t="s">
        <v>18</v>
      </c>
      <c r="I3377" t="s">
        <v>68</v>
      </c>
      <c r="J3377">
        <v>70000</v>
      </c>
      <c r="K3377" t="s">
        <v>45</v>
      </c>
      <c r="L3377">
        <v>69000</v>
      </c>
      <c r="M3377" t="b">
        <v>0</v>
      </c>
    </row>
    <row r="3378" spans="1:13" x14ac:dyDescent="0.35">
      <c r="A3378" t="s">
        <v>48</v>
      </c>
      <c r="B3378" t="s">
        <v>106</v>
      </c>
      <c r="C3378">
        <v>1996</v>
      </c>
      <c r="D3378" t="s">
        <v>47</v>
      </c>
      <c r="E3378" t="s">
        <v>75</v>
      </c>
      <c r="F3378" t="s">
        <v>17</v>
      </c>
      <c r="G3378">
        <v>3</v>
      </c>
      <c r="H3378" t="s">
        <v>18</v>
      </c>
      <c r="I3378" t="s">
        <v>19</v>
      </c>
      <c r="J3378">
        <v>350</v>
      </c>
      <c r="K3378" t="s">
        <v>42</v>
      </c>
      <c r="L3378">
        <v>0</v>
      </c>
      <c r="M3378" t="b">
        <v>1</v>
      </c>
    </row>
    <row r="3379" spans="1:13" x14ac:dyDescent="0.35">
      <c r="A3379" t="s">
        <v>95</v>
      </c>
      <c r="B3379" t="s">
        <v>223</v>
      </c>
      <c r="C3379">
        <v>2007</v>
      </c>
      <c r="D3379" t="s">
        <v>47</v>
      </c>
      <c r="E3379" t="s">
        <v>23</v>
      </c>
      <c r="F3379" t="s">
        <v>30</v>
      </c>
      <c r="G3379">
        <v>8</v>
      </c>
      <c r="H3379" t="s">
        <v>18</v>
      </c>
      <c r="I3379" t="s">
        <v>19</v>
      </c>
      <c r="J3379">
        <v>166000</v>
      </c>
      <c r="K3379" t="s">
        <v>20</v>
      </c>
      <c r="L3379">
        <v>48000</v>
      </c>
      <c r="M3379" t="b">
        <v>0</v>
      </c>
    </row>
    <row r="3380" spans="1:13" x14ac:dyDescent="0.35">
      <c r="A3380" t="s">
        <v>82</v>
      </c>
      <c r="B3380" t="s">
        <v>164</v>
      </c>
      <c r="C3380">
        <v>2016</v>
      </c>
      <c r="D3380" t="s">
        <v>15</v>
      </c>
      <c r="E3380" t="s">
        <v>213</v>
      </c>
      <c r="F3380" t="s">
        <v>30</v>
      </c>
      <c r="G3380">
        <v>2</v>
      </c>
      <c r="H3380" t="s">
        <v>18</v>
      </c>
      <c r="I3380" t="s">
        <v>19</v>
      </c>
      <c r="J3380">
        <v>120000</v>
      </c>
      <c r="K3380" t="s">
        <v>42</v>
      </c>
      <c r="L3380">
        <v>0</v>
      </c>
      <c r="M3380" t="b">
        <v>1</v>
      </c>
    </row>
    <row r="3381" spans="1:13" x14ac:dyDescent="0.35">
      <c r="A3381" t="s">
        <v>21</v>
      </c>
      <c r="B3381" t="s">
        <v>24</v>
      </c>
      <c r="C3381">
        <v>2020</v>
      </c>
      <c r="D3381" t="s">
        <v>15</v>
      </c>
      <c r="E3381" t="s">
        <v>25</v>
      </c>
      <c r="F3381" t="s">
        <v>26</v>
      </c>
      <c r="G3381">
        <v>1.5</v>
      </c>
      <c r="H3381" t="s">
        <v>18</v>
      </c>
      <c r="I3381" t="s">
        <v>19</v>
      </c>
      <c r="J3381">
        <v>8500</v>
      </c>
      <c r="K3381" t="s">
        <v>20</v>
      </c>
      <c r="L3381">
        <v>33000</v>
      </c>
      <c r="M3381" t="b">
        <v>0</v>
      </c>
    </row>
    <row r="3382" spans="1:13" x14ac:dyDescent="0.35">
      <c r="A3382" t="s">
        <v>27</v>
      </c>
      <c r="B3382" t="s">
        <v>93</v>
      </c>
      <c r="C3382">
        <v>2018</v>
      </c>
      <c r="D3382" t="s">
        <v>15</v>
      </c>
      <c r="E3382" t="s">
        <v>23</v>
      </c>
      <c r="F3382" t="s">
        <v>26</v>
      </c>
      <c r="G3382">
        <v>3</v>
      </c>
      <c r="H3382" t="s">
        <v>18</v>
      </c>
      <c r="I3382" t="s">
        <v>19</v>
      </c>
      <c r="J3382">
        <v>147000</v>
      </c>
      <c r="K3382" t="s">
        <v>20</v>
      </c>
      <c r="L3382">
        <v>75000</v>
      </c>
      <c r="M3382" t="b">
        <v>0</v>
      </c>
    </row>
    <row r="3383" spans="1:13" x14ac:dyDescent="0.35">
      <c r="A3383" t="s">
        <v>34</v>
      </c>
      <c r="B3383" t="s">
        <v>66</v>
      </c>
      <c r="C3383">
        <v>2013</v>
      </c>
      <c r="D3383" t="s">
        <v>15</v>
      </c>
      <c r="E3383" t="s">
        <v>23</v>
      </c>
      <c r="F3383" t="s">
        <v>26</v>
      </c>
      <c r="G3383">
        <v>3.5</v>
      </c>
      <c r="H3383" t="s">
        <v>18</v>
      </c>
      <c r="I3383" t="s">
        <v>19</v>
      </c>
      <c r="J3383">
        <v>294</v>
      </c>
      <c r="K3383" t="s">
        <v>64</v>
      </c>
      <c r="L3383">
        <v>0</v>
      </c>
      <c r="M3383" t="b">
        <v>1</v>
      </c>
    </row>
    <row r="3384" spans="1:13" x14ac:dyDescent="0.35">
      <c r="A3384" t="s">
        <v>21</v>
      </c>
      <c r="B3384" t="s">
        <v>272</v>
      </c>
      <c r="C3384">
        <v>2016</v>
      </c>
      <c r="D3384" t="s">
        <v>44</v>
      </c>
      <c r="E3384" t="s">
        <v>23</v>
      </c>
      <c r="F3384" t="s">
        <v>26</v>
      </c>
      <c r="G3384">
        <v>4.8</v>
      </c>
      <c r="H3384" t="s">
        <v>18</v>
      </c>
      <c r="I3384" t="s">
        <v>68</v>
      </c>
      <c r="J3384">
        <v>55000</v>
      </c>
      <c r="K3384" t="s">
        <v>395</v>
      </c>
      <c r="L3384">
        <v>0</v>
      </c>
      <c r="M3384" t="b">
        <v>1</v>
      </c>
    </row>
    <row r="3385" spans="1:13" x14ac:dyDescent="0.35">
      <c r="A3385" t="s">
        <v>76</v>
      </c>
      <c r="B3385" t="s">
        <v>202</v>
      </c>
      <c r="C3385">
        <v>2020</v>
      </c>
      <c r="D3385" t="s">
        <v>44</v>
      </c>
      <c r="E3385" t="s">
        <v>25</v>
      </c>
      <c r="F3385" t="s">
        <v>26</v>
      </c>
      <c r="G3385">
        <v>1.5</v>
      </c>
      <c r="H3385" t="s">
        <v>18</v>
      </c>
      <c r="I3385" t="s">
        <v>19</v>
      </c>
      <c r="J3385">
        <v>2819</v>
      </c>
      <c r="K3385" t="s">
        <v>45</v>
      </c>
      <c r="L3385">
        <v>59000</v>
      </c>
      <c r="M3385" t="b">
        <v>0</v>
      </c>
    </row>
    <row r="3386" spans="1:13" x14ac:dyDescent="0.35">
      <c r="A3386" t="s">
        <v>60</v>
      </c>
      <c r="B3386" t="s">
        <v>241</v>
      </c>
      <c r="C3386">
        <v>2018</v>
      </c>
      <c r="D3386" t="s">
        <v>44</v>
      </c>
      <c r="E3386" t="s">
        <v>23</v>
      </c>
      <c r="F3386" t="s">
        <v>17</v>
      </c>
      <c r="G3386">
        <v>3.5</v>
      </c>
      <c r="H3386" t="s">
        <v>18</v>
      </c>
      <c r="I3386" t="s">
        <v>19</v>
      </c>
      <c r="J3386">
        <v>55000</v>
      </c>
      <c r="K3386" t="s">
        <v>45</v>
      </c>
      <c r="L3386">
        <v>298000</v>
      </c>
      <c r="M3386" t="b">
        <v>0</v>
      </c>
    </row>
    <row r="3387" spans="1:13" x14ac:dyDescent="0.35">
      <c r="A3387" t="s">
        <v>60</v>
      </c>
      <c r="B3387" t="s">
        <v>90</v>
      </c>
      <c r="C3387">
        <v>2016</v>
      </c>
      <c r="D3387" t="s">
        <v>15</v>
      </c>
      <c r="E3387" t="s">
        <v>23</v>
      </c>
      <c r="F3387" t="s">
        <v>17</v>
      </c>
      <c r="G3387">
        <v>5.7</v>
      </c>
      <c r="H3387" t="s">
        <v>18</v>
      </c>
      <c r="I3387" t="s">
        <v>19</v>
      </c>
      <c r="J3387">
        <v>143000</v>
      </c>
      <c r="K3387" t="s">
        <v>54</v>
      </c>
      <c r="L3387">
        <v>0</v>
      </c>
      <c r="M3387" t="b">
        <v>1</v>
      </c>
    </row>
    <row r="3388" spans="1:13" x14ac:dyDescent="0.35">
      <c r="A3388" t="s">
        <v>27</v>
      </c>
      <c r="B3388" t="s">
        <v>89</v>
      </c>
      <c r="C3388">
        <v>2018</v>
      </c>
      <c r="D3388" t="s">
        <v>15</v>
      </c>
      <c r="E3388" t="s">
        <v>25</v>
      </c>
      <c r="F3388" t="s">
        <v>30</v>
      </c>
      <c r="G3388">
        <v>2.4</v>
      </c>
      <c r="H3388" t="s">
        <v>18</v>
      </c>
      <c r="I3388" t="s">
        <v>19</v>
      </c>
      <c r="J3388">
        <v>55000</v>
      </c>
      <c r="K3388" t="s">
        <v>20</v>
      </c>
      <c r="L3388">
        <v>57000</v>
      </c>
      <c r="M3388" t="b">
        <v>0</v>
      </c>
    </row>
    <row r="3389" spans="1:13" x14ac:dyDescent="0.35">
      <c r="A3389" t="s">
        <v>36</v>
      </c>
      <c r="B3389" t="s">
        <v>37</v>
      </c>
      <c r="C3389">
        <v>2013</v>
      </c>
      <c r="D3389" t="s">
        <v>15</v>
      </c>
      <c r="E3389" t="s">
        <v>16</v>
      </c>
      <c r="F3389" t="s">
        <v>30</v>
      </c>
      <c r="G3389">
        <v>5.3</v>
      </c>
      <c r="H3389" t="s">
        <v>18</v>
      </c>
      <c r="I3389" t="s">
        <v>19</v>
      </c>
      <c r="J3389">
        <v>289000</v>
      </c>
      <c r="K3389" t="s">
        <v>45</v>
      </c>
      <c r="L3389">
        <v>55000</v>
      </c>
      <c r="M3389" t="b">
        <v>0</v>
      </c>
    </row>
    <row r="3390" spans="1:13" x14ac:dyDescent="0.35">
      <c r="A3390" t="s">
        <v>34</v>
      </c>
      <c r="B3390" t="s">
        <v>43</v>
      </c>
      <c r="C3390">
        <v>2018</v>
      </c>
      <c r="D3390" t="s">
        <v>15</v>
      </c>
      <c r="E3390" t="s">
        <v>38</v>
      </c>
      <c r="F3390" t="s">
        <v>26</v>
      </c>
      <c r="G3390">
        <v>2.5</v>
      </c>
      <c r="H3390" t="s">
        <v>18</v>
      </c>
      <c r="I3390" t="s">
        <v>19</v>
      </c>
      <c r="J3390">
        <v>179000</v>
      </c>
      <c r="K3390" t="s">
        <v>45</v>
      </c>
      <c r="L3390">
        <v>76000</v>
      </c>
      <c r="M3390" t="b">
        <v>0</v>
      </c>
    </row>
    <row r="3391" spans="1:13" x14ac:dyDescent="0.35">
      <c r="A3391" t="s">
        <v>82</v>
      </c>
      <c r="B3391" t="s">
        <v>169</v>
      </c>
      <c r="C3391">
        <v>2013</v>
      </c>
      <c r="D3391" t="s">
        <v>15</v>
      </c>
      <c r="E3391" t="s">
        <v>23</v>
      </c>
      <c r="F3391" t="s">
        <v>26</v>
      </c>
      <c r="G3391">
        <v>3.3</v>
      </c>
      <c r="H3391" t="s">
        <v>18</v>
      </c>
      <c r="I3391" t="s">
        <v>19</v>
      </c>
      <c r="J3391">
        <v>75000</v>
      </c>
      <c r="K3391" t="s">
        <v>42</v>
      </c>
      <c r="L3391">
        <v>0</v>
      </c>
      <c r="M3391" t="b">
        <v>1</v>
      </c>
    </row>
    <row r="3392" spans="1:13" x14ac:dyDescent="0.35">
      <c r="A3392" t="s">
        <v>36</v>
      </c>
      <c r="B3392" t="s">
        <v>115</v>
      </c>
      <c r="C3392">
        <v>2008</v>
      </c>
      <c r="D3392" t="s">
        <v>15</v>
      </c>
      <c r="E3392" t="s">
        <v>94</v>
      </c>
      <c r="F3392" t="s">
        <v>17</v>
      </c>
      <c r="G3392">
        <v>5.3</v>
      </c>
      <c r="H3392" t="s">
        <v>18</v>
      </c>
      <c r="I3392" t="s">
        <v>19</v>
      </c>
      <c r="J3392">
        <v>154</v>
      </c>
      <c r="K3392" t="s">
        <v>70</v>
      </c>
      <c r="L3392">
        <v>0</v>
      </c>
      <c r="M3392" t="b">
        <v>1</v>
      </c>
    </row>
    <row r="3393" spans="1:13" x14ac:dyDescent="0.35">
      <c r="A3393" t="s">
        <v>76</v>
      </c>
      <c r="B3393" t="s">
        <v>77</v>
      </c>
      <c r="C3393">
        <v>2013</v>
      </c>
      <c r="D3393" t="s">
        <v>15</v>
      </c>
      <c r="E3393" t="s">
        <v>23</v>
      </c>
      <c r="F3393" t="s">
        <v>30</v>
      </c>
      <c r="G3393">
        <v>5.4</v>
      </c>
      <c r="H3393" t="s">
        <v>18</v>
      </c>
      <c r="I3393" t="s">
        <v>19</v>
      </c>
      <c r="J3393">
        <v>360000</v>
      </c>
      <c r="K3393" t="s">
        <v>20</v>
      </c>
      <c r="L3393">
        <v>0</v>
      </c>
      <c r="M3393" t="b">
        <v>1</v>
      </c>
    </row>
    <row r="3394" spans="1:13" x14ac:dyDescent="0.35">
      <c r="A3394" t="s">
        <v>76</v>
      </c>
      <c r="B3394" t="s">
        <v>240</v>
      </c>
      <c r="C3394">
        <v>2012</v>
      </c>
      <c r="D3394" t="s">
        <v>15</v>
      </c>
      <c r="E3394" t="s">
        <v>23</v>
      </c>
      <c r="F3394" t="s">
        <v>30</v>
      </c>
      <c r="G3394">
        <v>5</v>
      </c>
      <c r="H3394" t="s">
        <v>18</v>
      </c>
      <c r="I3394" t="s">
        <v>19</v>
      </c>
      <c r="J3394">
        <v>318000</v>
      </c>
      <c r="K3394" t="s">
        <v>45</v>
      </c>
      <c r="L3394">
        <v>35000</v>
      </c>
      <c r="M3394" t="b">
        <v>0</v>
      </c>
    </row>
    <row r="3395" spans="1:13" x14ac:dyDescent="0.35">
      <c r="A3395" t="s">
        <v>174</v>
      </c>
      <c r="B3395" t="s">
        <v>246</v>
      </c>
      <c r="C3395">
        <v>2016</v>
      </c>
      <c r="D3395" t="s">
        <v>15</v>
      </c>
      <c r="E3395" t="s">
        <v>29</v>
      </c>
      <c r="F3395" t="s">
        <v>30</v>
      </c>
      <c r="G3395">
        <v>3</v>
      </c>
      <c r="H3395" t="s">
        <v>18</v>
      </c>
      <c r="I3395" t="s">
        <v>19</v>
      </c>
      <c r="J3395">
        <v>39000</v>
      </c>
      <c r="K3395" t="s">
        <v>20</v>
      </c>
      <c r="L3395">
        <v>190000</v>
      </c>
      <c r="M3395" t="b">
        <v>0</v>
      </c>
    </row>
    <row r="3396" spans="1:13" x14ac:dyDescent="0.35">
      <c r="A3396" t="s">
        <v>34</v>
      </c>
      <c r="B3396" t="s">
        <v>43</v>
      </c>
      <c r="C3396">
        <v>2010</v>
      </c>
      <c r="D3396" t="s">
        <v>15</v>
      </c>
      <c r="E3396" t="s">
        <v>29</v>
      </c>
      <c r="F3396" t="s">
        <v>30</v>
      </c>
      <c r="G3396">
        <v>2.5</v>
      </c>
      <c r="H3396" t="s">
        <v>18</v>
      </c>
      <c r="I3396" t="s">
        <v>19</v>
      </c>
      <c r="J3396">
        <v>240000</v>
      </c>
      <c r="K3396" t="s">
        <v>45</v>
      </c>
      <c r="L3396">
        <v>30000</v>
      </c>
      <c r="M3396" t="b">
        <v>0</v>
      </c>
    </row>
    <row r="3397" spans="1:13" x14ac:dyDescent="0.35">
      <c r="A3397" t="s">
        <v>219</v>
      </c>
      <c r="B3397" t="s">
        <v>334</v>
      </c>
      <c r="C3397">
        <v>2013</v>
      </c>
      <c r="D3397" t="s">
        <v>15</v>
      </c>
      <c r="E3397" t="s">
        <v>102</v>
      </c>
      <c r="F3397" t="s">
        <v>26</v>
      </c>
      <c r="G3397">
        <v>2.5</v>
      </c>
      <c r="H3397" t="s">
        <v>18</v>
      </c>
      <c r="I3397" t="s">
        <v>19</v>
      </c>
      <c r="J3397">
        <v>160000</v>
      </c>
      <c r="K3397" t="s">
        <v>42</v>
      </c>
      <c r="L3397">
        <v>35000</v>
      </c>
      <c r="M3397" t="b">
        <v>0</v>
      </c>
    </row>
    <row r="3398" spans="1:13" x14ac:dyDescent="0.35">
      <c r="A3398" t="s">
        <v>134</v>
      </c>
      <c r="B3398" t="s">
        <v>136</v>
      </c>
      <c r="C3398">
        <v>2015</v>
      </c>
      <c r="D3398" t="s">
        <v>15</v>
      </c>
      <c r="E3398" t="s">
        <v>23</v>
      </c>
      <c r="F3398" t="s">
        <v>30</v>
      </c>
      <c r="G3398">
        <v>1.6</v>
      </c>
      <c r="H3398" t="s">
        <v>18</v>
      </c>
      <c r="I3398" t="s">
        <v>19</v>
      </c>
      <c r="J3398">
        <v>132000</v>
      </c>
      <c r="K3398" t="s">
        <v>20</v>
      </c>
      <c r="L3398">
        <v>23000</v>
      </c>
      <c r="M3398" t="b">
        <v>0</v>
      </c>
    </row>
    <row r="3399" spans="1:13" x14ac:dyDescent="0.35">
      <c r="A3399" t="s">
        <v>60</v>
      </c>
      <c r="B3399" t="s">
        <v>80</v>
      </c>
      <c r="C3399">
        <v>2008</v>
      </c>
      <c r="D3399" t="s">
        <v>15</v>
      </c>
      <c r="E3399" t="s">
        <v>23</v>
      </c>
      <c r="F3399" t="s">
        <v>17</v>
      </c>
      <c r="G3399">
        <v>3.5</v>
      </c>
      <c r="H3399" t="s">
        <v>18</v>
      </c>
      <c r="I3399" t="s">
        <v>19</v>
      </c>
      <c r="J3399">
        <v>390000</v>
      </c>
      <c r="K3399" t="s">
        <v>45</v>
      </c>
      <c r="L3399">
        <v>36000</v>
      </c>
      <c r="M3399" t="b">
        <v>0</v>
      </c>
    </row>
    <row r="3400" spans="1:13" x14ac:dyDescent="0.35">
      <c r="A3400" t="s">
        <v>48</v>
      </c>
      <c r="B3400" t="s">
        <v>50</v>
      </c>
      <c r="C3400">
        <v>2019</v>
      </c>
      <c r="D3400" t="s">
        <v>47</v>
      </c>
      <c r="E3400" t="s">
        <v>23</v>
      </c>
      <c r="F3400" t="s">
        <v>26</v>
      </c>
      <c r="G3400">
        <v>2</v>
      </c>
      <c r="H3400" t="s">
        <v>56</v>
      </c>
      <c r="I3400" t="s">
        <v>19</v>
      </c>
      <c r="J3400">
        <v>28000</v>
      </c>
      <c r="K3400" t="s">
        <v>20</v>
      </c>
      <c r="L3400">
        <v>185000</v>
      </c>
      <c r="M3400" t="b">
        <v>0</v>
      </c>
    </row>
    <row r="3401" spans="1:13" x14ac:dyDescent="0.35">
      <c r="A3401" t="s">
        <v>48</v>
      </c>
      <c r="B3401" t="s">
        <v>106</v>
      </c>
      <c r="C3401">
        <v>2021</v>
      </c>
      <c r="D3401" t="s">
        <v>44</v>
      </c>
      <c r="E3401" t="s">
        <v>16</v>
      </c>
      <c r="F3401" t="s">
        <v>17</v>
      </c>
      <c r="G3401">
        <v>3</v>
      </c>
      <c r="H3401" t="s">
        <v>18</v>
      </c>
      <c r="I3401" t="s">
        <v>19</v>
      </c>
      <c r="J3401">
        <v>2500</v>
      </c>
      <c r="K3401" t="s">
        <v>45</v>
      </c>
      <c r="L3401">
        <v>748000</v>
      </c>
      <c r="M3401" t="b">
        <v>0</v>
      </c>
    </row>
    <row r="3402" spans="1:13" x14ac:dyDescent="0.35">
      <c r="A3402" t="s">
        <v>76</v>
      </c>
      <c r="B3402" t="s">
        <v>112</v>
      </c>
      <c r="C3402">
        <v>2013</v>
      </c>
      <c r="D3402" t="s">
        <v>15</v>
      </c>
      <c r="E3402" t="s">
        <v>23</v>
      </c>
      <c r="F3402" t="s">
        <v>17</v>
      </c>
      <c r="G3402">
        <v>3</v>
      </c>
      <c r="H3402" t="s">
        <v>18</v>
      </c>
      <c r="I3402" t="s">
        <v>19</v>
      </c>
      <c r="J3402">
        <v>148000</v>
      </c>
      <c r="K3402" t="s">
        <v>54</v>
      </c>
      <c r="L3402">
        <v>0</v>
      </c>
      <c r="M3402" t="b">
        <v>1</v>
      </c>
    </row>
    <row r="3403" spans="1:13" x14ac:dyDescent="0.35">
      <c r="A3403" t="s">
        <v>13</v>
      </c>
      <c r="B3403" t="s">
        <v>14</v>
      </c>
      <c r="C3403">
        <v>2018</v>
      </c>
      <c r="D3403" t="s">
        <v>15</v>
      </c>
      <c r="E3403" t="s">
        <v>16</v>
      </c>
      <c r="F3403" t="s">
        <v>17</v>
      </c>
      <c r="G3403">
        <v>5.7</v>
      </c>
      <c r="H3403" t="s">
        <v>18</v>
      </c>
      <c r="I3403" t="s">
        <v>19</v>
      </c>
      <c r="J3403">
        <v>34000</v>
      </c>
      <c r="K3403" t="s">
        <v>20</v>
      </c>
      <c r="L3403">
        <v>80000</v>
      </c>
      <c r="M3403" t="b">
        <v>0</v>
      </c>
    </row>
    <row r="3404" spans="1:13" x14ac:dyDescent="0.35">
      <c r="A3404" t="s">
        <v>27</v>
      </c>
      <c r="B3404" t="s">
        <v>89</v>
      </c>
      <c r="C3404">
        <v>2016</v>
      </c>
      <c r="D3404" t="s">
        <v>47</v>
      </c>
      <c r="E3404" t="s">
        <v>16</v>
      </c>
      <c r="F3404" t="s">
        <v>17</v>
      </c>
      <c r="G3404">
        <v>2</v>
      </c>
      <c r="H3404" t="s">
        <v>56</v>
      </c>
      <c r="I3404" t="s">
        <v>19</v>
      </c>
      <c r="J3404">
        <v>86234</v>
      </c>
      <c r="K3404" t="s">
        <v>59</v>
      </c>
      <c r="L3404">
        <v>60000</v>
      </c>
      <c r="M3404" t="b">
        <v>0</v>
      </c>
    </row>
    <row r="3405" spans="1:13" x14ac:dyDescent="0.35">
      <c r="A3405" t="s">
        <v>36</v>
      </c>
      <c r="B3405" t="s">
        <v>115</v>
      </c>
      <c r="C3405">
        <v>1997</v>
      </c>
      <c r="D3405" t="s">
        <v>15</v>
      </c>
      <c r="E3405" t="s">
        <v>25</v>
      </c>
      <c r="F3405" t="s">
        <v>26</v>
      </c>
      <c r="G3405">
        <v>5.3</v>
      </c>
      <c r="H3405" t="s">
        <v>18</v>
      </c>
      <c r="I3405" t="s">
        <v>19</v>
      </c>
      <c r="J3405">
        <v>20000</v>
      </c>
      <c r="K3405" t="s">
        <v>59</v>
      </c>
      <c r="L3405">
        <v>45000</v>
      </c>
      <c r="M3405" t="b">
        <v>0</v>
      </c>
    </row>
    <row r="3406" spans="1:13" x14ac:dyDescent="0.35">
      <c r="A3406" t="s">
        <v>36</v>
      </c>
      <c r="B3406" t="s">
        <v>115</v>
      </c>
      <c r="C3406">
        <v>2005</v>
      </c>
      <c r="D3406" t="s">
        <v>15</v>
      </c>
      <c r="E3406" t="s">
        <v>38</v>
      </c>
      <c r="F3406" t="s">
        <v>30</v>
      </c>
      <c r="G3406">
        <v>8</v>
      </c>
      <c r="H3406" t="s">
        <v>18</v>
      </c>
      <c r="I3406" t="s">
        <v>19</v>
      </c>
      <c r="J3406">
        <v>4010000</v>
      </c>
      <c r="K3406" t="s">
        <v>20</v>
      </c>
      <c r="L3406">
        <v>0</v>
      </c>
      <c r="M3406" t="b">
        <v>1</v>
      </c>
    </row>
    <row r="3407" spans="1:13" x14ac:dyDescent="0.35">
      <c r="A3407" t="s">
        <v>82</v>
      </c>
      <c r="B3407" t="s">
        <v>105</v>
      </c>
      <c r="C3407">
        <v>2015</v>
      </c>
      <c r="D3407" t="s">
        <v>15</v>
      </c>
      <c r="E3407" t="s">
        <v>16</v>
      </c>
      <c r="F3407" t="s">
        <v>26</v>
      </c>
      <c r="G3407">
        <v>2</v>
      </c>
      <c r="H3407" t="s">
        <v>18</v>
      </c>
      <c r="I3407" t="s">
        <v>19</v>
      </c>
      <c r="J3407">
        <v>72000</v>
      </c>
      <c r="K3407" t="s">
        <v>42</v>
      </c>
      <c r="L3407">
        <v>43000</v>
      </c>
      <c r="M3407" t="b">
        <v>0</v>
      </c>
    </row>
    <row r="3408" spans="1:13" x14ac:dyDescent="0.35">
      <c r="A3408" t="s">
        <v>82</v>
      </c>
      <c r="B3408" t="s">
        <v>117</v>
      </c>
      <c r="C3408">
        <v>2015</v>
      </c>
      <c r="D3408" t="s">
        <v>15</v>
      </c>
      <c r="E3408" t="s">
        <v>29</v>
      </c>
      <c r="F3408" t="s">
        <v>26</v>
      </c>
      <c r="G3408">
        <v>1</v>
      </c>
      <c r="H3408" t="s">
        <v>18</v>
      </c>
      <c r="I3408" t="s">
        <v>19</v>
      </c>
      <c r="J3408">
        <v>142000</v>
      </c>
      <c r="K3408" t="s">
        <v>54</v>
      </c>
      <c r="L3408">
        <v>18500</v>
      </c>
      <c r="M3408" t="b">
        <v>0</v>
      </c>
    </row>
    <row r="3409" spans="1:13" x14ac:dyDescent="0.35">
      <c r="A3409" t="s">
        <v>34</v>
      </c>
      <c r="B3409" t="s">
        <v>58</v>
      </c>
      <c r="C3409">
        <v>2014</v>
      </c>
      <c r="D3409" t="s">
        <v>15</v>
      </c>
      <c r="E3409" t="s">
        <v>38</v>
      </c>
      <c r="F3409" t="s">
        <v>17</v>
      </c>
      <c r="G3409">
        <v>4</v>
      </c>
      <c r="H3409" t="s">
        <v>18</v>
      </c>
      <c r="I3409" t="s">
        <v>19</v>
      </c>
      <c r="J3409">
        <v>214000</v>
      </c>
      <c r="K3409" t="s">
        <v>54</v>
      </c>
      <c r="L3409">
        <v>0</v>
      </c>
      <c r="M3409" t="b">
        <v>1</v>
      </c>
    </row>
    <row r="3410" spans="1:13" x14ac:dyDescent="0.35">
      <c r="A3410" t="s">
        <v>141</v>
      </c>
      <c r="B3410" t="s">
        <v>362</v>
      </c>
      <c r="C3410">
        <v>2016</v>
      </c>
      <c r="D3410" t="s">
        <v>15</v>
      </c>
      <c r="E3410" t="s">
        <v>23</v>
      </c>
      <c r="F3410" t="s">
        <v>26</v>
      </c>
      <c r="G3410">
        <v>2.8</v>
      </c>
      <c r="H3410" t="s">
        <v>56</v>
      </c>
      <c r="I3410" t="s">
        <v>68</v>
      </c>
      <c r="J3410">
        <v>195000</v>
      </c>
      <c r="K3410" t="s">
        <v>20</v>
      </c>
      <c r="L3410">
        <v>52000</v>
      </c>
      <c r="M3410" t="b">
        <v>0</v>
      </c>
    </row>
    <row r="3411" spans="1:13" x14ac:dyDescent="0.35">
      <c r="A3411" t="s">
        <v>48</v>
      </c>
      <c r="B3411" t="s">
        <v>106</v>
      </c>
      <c r="C3411">
        <v>2018</v>
      </c>
      <c r="D3411" t="s">
        <v>15</v>
      </c>
      <c r="E3411" t="s">
        <v>94</v>
      </c>
      <c r="F3411" t="s">
        <v>30</v>
      </c>
      <c r="G3411">
        <v>5</v>
      </c>
      <c r="H3411" t="s">
        <v>18</v>
      </c>
      <c r="I3411" t="s">
        <v>19</v>
      </c>
      <c r="J3411">
        <v>30000</v>
      </c>
      <c r="K3411" t="s">
        <v>45</v>
      </c>
      <c r="L3411">
        <v>335000</v>
      </c>
      <c r="M3411" t="b">
        <v>0</v>
      </c>
    </row>
    <row r="3412" spans="1:13" x14ac:dyDescent="0.35">
      <c r="A3412" t="s">
        <v>82</v>
      </c>
      <c r="B3412" t="s">
        <v>294</v>
      </c>
      <c r="C3412">
        <v>2016</v>
      </c>
      <c r="D3412" t="s">
        <v>44</v>
      </c>
      <c r="E3412" t="s">
        <v>23</v>
      </c>
      <c r="F3412" t="s">
        <v>30</v>
      </c>
      <c r="G3412">
        <v>3</v>
      </c>
      <c r="H3412" t="s">
        <v>18</v>
      </c>
      <c r="I3412" t="s">
        <v>19</v>
      </c>
      <c r="J3412">
        <v>51000</v>
      </c>
      <c r="K3412" t="s">
        <v>59</v>
      </c>
      <c r="L3412">
        <v>62000</v>
      </c>
      <c r="M3412" t="b">
        <v>0</v>
      </c>
    </row>
    <row r="3413" spans="1:13" x14ac:dyDescent="0.35">
      <c r="A3413" t="s">
        <v>60</v>
      </c>
      <c r="B3413" t="s">
        <v>90</v>
      </c>
      <c r="C3413">
        <v>2020</v>
      </c>
      <c r="D3413" t="s">
        <v>44</v>
      </c>
      <c r="E3413" t="s">
        <v>16</v>
      </c>
      <c r="F3413" t="s">
        <v>17</v>
      </c>
      <c r="G3413">
        <v>5.7</v>
      </c>
      <c r="H3413" t="s">
        <v>18</v>
      </c>
      <c r="I3413" t="s">
        <v>19</v>
      </c>
      <c r="J3413">
        <v>38000</v>
      </c>
      <c r="K3413" t="s">
        <v>45</v>
      </c>
      <c r="L3413">
        <v>450000</v>
      </c>
      <c r="M3413" t="b">
        <v>0</v>
      </c>
    </row>
    <row r="3414" spans="1:13" x14ac:dyDescent="0.35">
      <c r="A3414" t="s">
        <v>174</v>
      </c>
      <c r="B3414" t="s">
        <v>175</v>
      </c>
      <c r="C3414">
        <v>2020</v>
      </c>
      <c r="D3414" t="s">
        <v>44</v>
      </c>
      <c r="E3414" t="s">
        <v>23</v>
      </c>
      <c r="F3414" t="s">
        <v>17</v>
      </c>
      <c r="G3414">
        <v>2</v>
      </c>
      <c r="H3414" t="s">
        <v>18</v>
      </c>
      <c r="I3414" t="s">
        <v>19</v>
      </c>
      <c r="J3414">
        <v>22000</v>
      </c>
      <c r="K3414" t="s">
        <v>20</v>
      </c>
      <c r="L3414">
        <v>0</v>
      </c>
      <c r="M3414" t="b">
        <v>1</v>
      </c>
    </row>
    <row r="3415" spans="1:13" x14ac:dyDescent="0.35">
      <c r="A3415" t="s">
        <v>21</v>
      </c>
      <c r="B3415" t="s">
        <v>120</v>
      </c>
      <c r="C3415">
        <v>2015</v>
      </c>
      <c r="D3415" t="s">
        <v>15</v>
      </c>
      <c r="E3415" t="s">
        <v>23</v>
      </c>
      <c r="F3415" t="s">
        <v>26</v>
      </c>
      <c r="G3415">
        <v>1</v>
      </c>
      <c r="H3415" t="s">
        <v>18</v>
      </c>
      <c r="I3415" t="s">
        <v>68</v>
      </c>
      <c r="J3415">
        <v>223000</v>
      </c>
      <c r="K3415" t="s">
        <v>111</v>
      </c>
      <c r="L3415">
        <v>0</v>
      </c>
      <c r="M3415" t="b">
        <v>1</v>
      </c>
    </row>
    <row r="3416" spans="1:13" x14ac:dyDescent="0.35">
      <c r="A3416" t="s">
        <v>39</v>
      </c>
      <c r="B3416" t="s">
        <v>46</v>
      </c>
      <c r="C3416">
        <v>2015</v>
      </c>
      <c r="D3416" t="s">
        <v>44</v>
      </c>
      <c r="E3416" t="s">
        <v>23</v>
      </c>
      <c r="F3416" t="s">
        <v>17</v>
      </c>
      <c r="G3416">
        <v>8</v>
      </c>
      <c r="H3416" t="s">
        <v>18</v>
      </c>
      <c r="I3416" t="s">
        <v>19</v>
      </c>
      <c r="J3416">
        <v>370</v>
      </c>
      <c r="K3416" t="s">
        <v>155</v>
      </c>
      <c r="L3416">
        <v>0</v>
      </c>
      <c r="M3416" t="b">
        <v>1</v>
      </c>
    </row>
    <row r="3417" spans="1:13" x14ac:dyDescent="0.35">
      <c r="A3417" t="s">
        <v>34</v>
      </c>
      <c r="B3417" t="s">
        <v>35</v>
      </c>
      <c r="C3417">
        <v>2021</v>
      </c>
      <c r="D3417" t="s">
        <v>15</v>
      </c>
      <c r="E3417" t="s">
        <v>23</v>
      </c>
      <c r="F3417" t="s">
        <v>17</v>
      </c>
      <c r="G3417">
        <v>4.5999999999999996</v>
      </c>
      <c r="H3417" t="s">
        <v>18</v>
      </c>
      <c r="I3417" t="s">
        <v>19</v>
      </c>
      <c r="J3417">
        <v>6711</v>
      </c>
      <c r="K3417" t="s">
        <v>20</v>
      </c>
      <c r="L3417">
        <v>290000</v>
      </c>
      <c r="M3417" t="b">
        <v>0</v>
      </c>
    </row>
    <row r="3418" spans="1:13" x14ac:dyDescent="0.35">
      <c r="A3418" t="s">
        <v>82</v>
      </c>
      <c r="B3418" t="s">
        <v>83</v>
      </c>
      <c r="C3418">
        <v>2011</v>
      </c>
      <c r="D3418" t="s">
        <v>44</v>
      </c>
      <c r="E3418" t="s">
        <v>23</v>
      </c>
      <c r="F3418" t="s">
        <v>17</v>
      </c>
      <c r="G3418">
        <v>3.3</v>
      </c>
      <c r="H3418" t="s">
        <v>18</v>
      </c>
      <c r="I3418" t="s">
        <v>19</v>
      </c>
      <c r="J3418">
        <v>334624</v>
      </c>
      <c r="K3418" t="s">
        <v>64</v>
      </c>
      <c r="L3418">
        <v>27500</v>
      </c>
      <c r="M3418" t="b">
        <v>0</v>
      </c>
    </row>
    <row r="3419" spans="1:13" x14ac:dyDescent="0.35">
      <c r="A3419" t="s">
        <v>76</v>
      </c>
      <c r="B3419" t="s">
        <v>325</v>
      </c>
      <c r="C3419">
        <v>2008</v>
      </c>
      <c r="D3419" t="s">
        <v>15</v>
      </c>
      <c r="E3419" t="s">
        <v>25</v>
      </c>
      <c r="F3419" t="s">
        <v>30</v>
      </c>
      <c r="G3419">
        <v>3.5</v>
      </c>
      <c r="H3419" t="s">
        <v>18</v>
      </c>
      <c r="I3419" t="s">
        <v>19</v>
      </c>
      <c r="J3419">
        <v>146000</v>
      </c>
      <c r="K3419" t="s">
        <v>20</v>
      </c>
      <c r="L3419">
        <v>0</v>
      </c>
      <c r="M3419" t="b">
        <v>1</v>
      </c>
    </row>
    <row r="3420" spans="1:13" x14ac:dyDescent="0.35">
      <c r="A3420" t="s">
        <v>82</v>
      </c>
      <c r="B3420" t="s">
        <v>142</v>
      </c>
      <c r="C3420">
        <v>2019</v>
      </c>
      <c r="D3420" t="s">
        <v>15</v>
      </c>
      <c r="E3420" t="s">
        <v>23</v>
      </c>
      <c r="F3420" t="s">
        <v>30</v>
      </c>
      <c r="G3420">
        <v>1.6</v>
      </c>
      <c r="H3420" t="s">
        <v>18</v>
      </c>
      <c r="I3420" t="s">
        <v>19</v>
      </c>
      <c r="J3420">
        <v>68200</v>
      </c>
      <c r="K3420" t="s">
        <v>42</v>
      </c>
      <c r="L3420">
        <v>0</v>
      </c>
      <c r="M3420" t="b">
        <v>1</v>
      </c>
    </row>
    <row r="3421" spans="1:13" x14ac:dyDescent="0.35">
      <c r="A3421" t="s">
        <v>34</v>
      </c>
      <c r="B3421" t="s">
        <v>43</v>
      </c>
      <c r="C3421">
        <v>2010</v>
      </c>
      <c r="D3421" t="s">
        <v>15</v>
      </c>
      <c r="E3421" t="s">
        <v>25</v>
      </c>
      <c r="F3421" t="s">
        <v>17</v>
      </c>
      <c r="G3421">
        <v>2.4</v>
      </c>
      <c r="H3421" t="s">
        <v>18</v>
      </c>
      <c r="I3421" t="s">
        <v>19</v>
      </c>
      <c r="J3421">
        <v>298000</v>
      </c>
      <c r="K3421" t="s">
        <v>20</v>
      </c>
      <c r="L3421">
        <v>0</v>
      </c>
      <c r="M3421" t="b">
        <v>1</v>
      </c>
    </row>
    <row r="3422" spans="1:13" x14ac:dyDescent="0.35">
      <c r="A3422" t="s">
        <v>82</v>
      </c>
      <c r="B3422" t="s">
        <v>169</v>
      </c>
      <c r="C3422">
        <v>2016</v>
      </c>
      <c r="D3422" t="s">
        <v>15</v>
      </c>
      <c r="E3422" t="s">
        <v>16</v>
      </c>
      <c r="F3422" t="s">
        <v>17</v>
      </c>
      <c r="G3422">
        <v>3.3</v>
      </c>
      <c r="H3422" t="s">
        <v>18</v>
      </c>
      <c r="I3422" t="s">
        <v>19</v>
      </c>
      <c r="J3422">
        <v>120000</v>
      </c>
      <c r="K3422" t="s">
        <v>20</v>
      </c>
      <c r="L3422">
        <v>70000</v>
      </c>
      <c r="M3422" t="b">
        <v>0</v>
      </c>
    </row>
    <row r="3423" spans="1:13" x14ac:dyDescent="0.35">
      <c r="A3423" t="s">
        <v>82</v>
      </c>
      <c r="B3423" t="s">
        <v>164</v>
      </c>
      <c r="C3423">
        <v>2016</v>
      </c>
      <c r="D3423" t="s">
        <v>47</v>
      </c>
      <c r="E3423" t="s">
        <v>94</v>
      </c>
      <c r="F3423" t="s">
        <v>30</v>
      </c>
      <c r="G3423">
        <v>1.7</v>
      </c>
      <c r="H3423" t="s">
        <v>56</v>
      </c>
      <c r="I3423" t="s">
        <v>19</v>
      </c>
      <c r="J3423">
        <v>90000</v>
      </c>
      <c r="K3423" t="s">
        <v>59</v>
      </c>
      <c r="L3423">
        <v>59000</v>
      </c>
      <c r="M3423" t="b">
        <v>0</v>
      </c>
    </row>
    <row r="3424" spans="1:13" x14ac:dyDescent="0.35">
      <c r="A3424" t="s">
        <v>178</v>
      </c>
      <c r="B3424" t="s">
        <v>396</v>
      </c>
      <c r="C3424">
        <v>1990</v>
      </c>
      <c r="D3424" t="s">
        <v>15</v>
      </c>
      <c r="E3424" t="s">
        <v>75</v>
      </c>
      <c r="F3424" t="s">
        <v>17</v>
      </c>
      <c r="G3424">
        <v>6.7</v>
      </c>
      <c r="H3424" t="s">
        <v>18</v>
      </c>
      <c r="I3424" t="s">
        <v>19</v>
      </c>
      <c r="J3424">
        <v>5000</v>
      </c>
      <c r="K3424" t="s">
        <v>45</v>
      </c>
      <c r="L3424">
        <v>500000</v>
      </c>
      <c r="M3424" t="b">
        <v>0</v>
      </c>
    </row>
    <row r="3425" spans="1:13" x14ac:dyDescent="0.35">
      <c r="A3425" t="s">
        <v>60</v>
      </c>
      <c r="B3425" t="s">
        <v>309</v>
      </c>
      <c r="C3425">
        <v>2016</v>
      </c>
      <c r="D3425" t="s">
        <v>47</v>
      </c>
      <c r="E3425" t="s">
        <v>23</v>
      </c>
      <c r="F3425" t="s">
        <v>17</v>
      </c>
      <c r="G3425">
        <v>3.5</v>
      </c>
      <c r="H3425" t="s">
        <v>18</v>
      </c>
      <c r="I3425" t="s">
        <v>19</v>
      </c>
      <c r="J3425">
        <v>96000</v>
      </c>
      <c r="K3425" t="s">
        <v>45</v>
      </c>
      <c r="L3425">
        <v>108000</v>
      </c>
      <c r="M3425" t="b">
        <v>0</v>
      </c>
    </row>
    <row r="3426" spans="1:13" x14ac:dyDescent="0.35">
      <c r="A3426" t="s">
        <v>172</v>
      </c>
      <c r="B3426" t="s">
        <v>173</v>
      </c>
      <c r="C3426">
        <v>2020</v>
      </c>
      <c r="D3426" t="s">
        <v>15</v>
      </c>
      <c r="E3426" t="s">
        <v>102</v>
      </c>
      <c r="F3426" t="s">
        <v>17</v>
      </c>
      <c r="G3426">
        <v>1.5</v>
      </c>
      <c r="H3426" t="s">
        <v>18</v>
      </c>
      <c r="I3426" t="s">
        <v>19</v>
      </c>
      <c r="J3426">
        <v>9000</v>
      </c>
      <c r="K3426" t="s">
        <v>20</v>
      </c>
      <c r="L3426">
        <v>70000</v>
      </c>
      <c r="M3426" t="b">
        <v>0</v>
      </c>
    </row>
    <row r="3427" spans="1:13" x14ac:dyDescent="0.35">
      <c r="A3427" t="s">
        <v>62</v>
      </c>
      <c r="B3427" t="s">
        <v>63</v>
      </c>
      <c r="C3427">
        <v>2015</v>
      </c>
      <c r="D3427" t="s">
        <v>15</v>
      </c>
      <c r="E3427" t="s">
        <v>75</v>
      </c>
      <c r="F3427" t="s">
        <v>17</v>
      </c>
      <c r="G3427">
        <v>3</v>
      </c>
      <c r="H3427" t="s">
        <v>18</v>
      </c>
      <c r="I3427" t="s">
        <v>19</v>
      </c>
      <c r="J3427">
        <v>71500</v>
      </c>
      <c r="K3427" t="s">
        <v>20</v>
      </c>
      <c r="L3427">
        <v>265000</v>
      </c>
      <c r="M3427" t="b">
        <v>0</v>
      </c>
    </row>
    <row r="3428" spans="1:13" x14ac:dyDescent="0.35">
      <c r="A3428" t="s">
        <v>36</v>
      </c>
      <c r="B3428" t="s">
        <v>115</v>
      </c>
      <c r="C3428">
        <v>2016</v>
      </c>
      <c r="D3428" t="s">
        <v>15</v>
      </c>
      <c r="E3428" t="s">
        <v>38</v>
      </c>
      <c r="F3428" t="s">
        <v>17</v>
      </c>
      <c r="G3428">
        <v>5.3</v>
      </c>
      <c r="H3428" t="s">
        <v>18</v>
      </c>
      <c r="I3428" t="s">
        <v>19</v>
      </c>
      <c r="J3428">
        <v>240000</v>
      </c>
      <c r="K3428" t="s">
        <v>20</v>
      </c>
      <c r="L3428">
        <v>110000</v>
      </c>
      <c r="M3428" t="b">
        <v>0</v>
      </c>
    </row>
    <row r="3429" spans="1:13" x14ac:dyDescent="0.35">
      <c r="A3429" t="s">
        <v>39</v>
      </c>
      <c r="B3429" t="s">
        <v>46</v>
      </c>
      <c r="C3429">
        <v>2018</v>
      </c>
      <c r="D3429" t="s">
        <v>15</v>
      </c>
      <c r="E3429" t="s">
        <v>29</v>
      </c>
      <c r="F3429" t="s">
        <v>26</v>
      </c>
      <c r="G3429">
        <v>5.3</v>
      </c>
      <c r="H3429" t="s">
        <v>18</v>
      </c>
      <c r="I3429" t="s">
        <v>19</v>
      </c>
      <c r="J3429">
        <v>90000</v>
      </c>
      <c r="K3429" t="s">
        <v>45</v>
      </c>
      <c r="L3429">
        <v>128000</v>
      </c>
      <c r="M3429" t="b">
        <v>0</v>
      </c>
    </row>
    <row r="3430" spans="1:13" x14ac:dyDescent="0.35">
      <c r="A3430" t="s">
        <v>34</v>
      </c>
      <c r="B3430" t="s">
        <v>307</v>
      </c>
      <c r="C3430">
        <v>2019</v>
      </c>
      <c r="D3430" t="s">
        <v>15</v>
      </c>
      <c r="E3430" t="s">
        <v>75</v>
      </c>
      <c r="F3430" t="s">
        <v>17</v>
      </c>
      <c r="G3430">
        <v>1.5</v>
      </c>
      <c r="H3430" t="s">
        <v>18</v>
      </c>
      <c r="I3430" t="s">
        <v>19</v>
      </c>
      <c r="J3430">
        <v>40000</v>
      </c>
      <c r="K3430" t="s">
        <v>42</v>
      </c>
      <c r="L3430">
        <v>57000</v>
      </c>
      <c r="M3430" t="b">
        <v>0</v>
      </c>
    </row>
    <row r="3431" spans="1:13" x14ac:dyDescent="0.35">
      <c r="A3431" t="s">
        <v>34</v>
      </c>
      <c r="B3431" t="s">
        <v>35</v>
      </c>
      <c r="C3431">
        <v>2018</v>
      </c>
      <c r="D3431" t="s">
        <v>15</v>
      </c>
      <c r="E3431" t="s">
        <v>23</v>
      </c>
      <c r="F3431" t="s">
        <v>17</v>
      </c>
      <c r="G3431">
        <v>4.8</v>
      </c>
      <c r="H3431" t="s">
        <v>56</v>
      </c>
      <c r="I3431" t="s">
        <v>19</v>
      </c>
      <c r="J3431">
        <v>136858</v>
      </c>
      <c r="K3431" t="s">
        <v>279</v>
      </c>
      <c r="L3431">
        <v>0</v>
      </c>
      <c r="M3431" t="b">
        <v>1</v>
      </c>
    </row>
    <row r="3432" spans="1:13" x14ac:dyDescent="0.35">
      <c r="A3432" t="s">
        <v>82</v>
      </c>
      <c r="B3432" t="s">
        <v>164</v>
      </c>
      <c r="C3432">
        <v>2019</v>
      </c>
      <c r="D3432" t="s">
        <v>15</v>
      </c>
      <c r="E3432" t="s">
        <v>23</v>
      </c>
      <c r="F3432" t="s">
        <v>26</v>
      </c>
      <c r="G3432">
        <v>2</v>
      </c>
      <c r="H3432" t="s">
        <v>18</v>
      </c>
      <c r="I3432" t="s">
        <v>19</v>
      </c>
      <c r="J3432">
        <v>93000</v>
      </c>
      <c r="K3432" t="s">
        <v>64</v>
      </c>
      <c r="L3432">
        <v>0</v>
      </c>
      <c r="M3432" t="b">
        <v>1</v>
      </c>
    </row>
    <row r="3433" spans="1:13" x14ac:dyDescent="0.35">
      <c r="A3433" t="s">
        <v>27</v>
      </c>
      <c r="B3433" t="s">
        <v>28</v>
      </c>
      <c r="C3433">
        <v>2009</v>
      </c>
      <c r="D3433" t="s">
        <v>15</v>
      </c>
      <c r="E3433" t="s">
        <v>23</v>
      </c>
      <c r="F3433" t="s">
        <v>26</v>
      </c>
      <c r="G3433">
        <v>1</v>
      </c>
      <c r="H3433" t="s">
        <v>18</v>
      </c>
      <c r="I3433" t="s">
        <v>68</v>
      </c>
      <c r="J3433">
        <v>4000</v>
      </c>
      <c r="K3433" t="s">
        <v>20</v>
      </c>
      <c r="L3433">
        <v>11000</v>
      </c>
      <c r="M3433" t="b">
        <v>0</v>
      </c>
    </row>
    <row r="3434" spans="1:13" x14ac:dyDescent="0.35">
      <c r="A3434" t="s">
        <v>34</v>
      </c>
      <c r="B3434" t="s">
        <v>123</v>
      </c>
      <c r="C3434">
        <v>2014</v>
      </c>
      <c r="D3434" t="s">
        <v>15</v>
      </c>
      <c r="E3434" t="s">
        <v>23</v>
      </c>
      <c r="F3434" t="s">
        <v>26</v>
      </c>
      <c r="G3434">
        <v>2.7</v>
      </c>
      <c r="H3434" t="s">
        <v>18</v>
      </c>
      <c r="I3434" t="s">
        <v>68</v>
      </c>
      <c r="J3434">
        <v>217000</v>
      </c>
      <c r="K3434" t="s">
        <v>20</v>
      </c>
      <c r="L3434">
        <v>37000</v>
      </c>
      <c r="M3434" t="b">
        <v>0</v>
      </c>
    </row>
    <row r="3435" spans="1:13" x14ac:dyDescent="0.35">
      <c r="A3435" t="s">
        <v>48</v>
      </c>
      <c r="B3435" t="s">
        <v>214</v>
      </c>
      <c r="C3435">
        <v>2013</v>
      </c>
      <c r="D3435" t="s">
        <v>15</v>
      </c>
      <c r="E3435" t="s">
        <v>16</v>
      </c>
      <c r="F3435" t="s">
        <v>17</v>
      </c>
      <c r="G3435">
        <v>6</v>
      </c>
      <c r="H3435" t="s">
        <v>18</v>
      </c>
      <c r="I3435" t="s">
        <v>19</v>
      </c>
      <c r="J3435">
        <v>32800</v>
      </c>
      <c r="K3435" t="s">
        <v>45</v>
      </c>
      <c r="L3435">
        <v>375000</v>
      </c>
      <c r="M3435" t="b">
        <v>0</v>
      </c>
    </row>
    <row r="3436" spans="1:13" x14ac:dyDescent="0.35">
      <c r="A3436" t="s">
        <v>34</v>
      </c>
      <c r="B3436" t="s">
        <v>43</v>
      </c>
      <c r="C3436">
        <v>2017</v>
      </c>
      <c r="D3436" t="s">
        <v>15</v>
      </c>
      <c r="E3436" t="s">
        <v>25</v>
      </c>
      <c r="F3436" t="s">
        <v>26</v>
      </c>
      <c r="G3436">
        <v>2.5</v>
      </c>
      <c r="H3436" t="s">
        <v>18</v>
      </c>
      <c r="I3436" t="s">
        <v>19</v>
      </c>
      <c r="J3436">
        <v>303000</v>
      </c>
      <c r="K3436" t="s">
        <v>45</v>
      </c>
      <c r="L3436">
        <v>46000</v>
      </c>
      <c r="M3436" t="b">
        <v>0</v>
      </c>
    </row>
    <row r="3437" spans="1:13" x14ac:dyDescent="0.35">
      <c r="A3437" t="s">
        <v>82</v>
      </c>
      <c r="B3437" t="s">
        <v>83</v>
      </c>
      <c r="C3437">
        <v>2017</v>
      </c>
      <c r="D3437" t="s">
        <v>15</v>
      </c>
      <c r="E3437" t="s">
        <v>16</v>
      </c>
      <c r="F3437" t="s">
        <v>17</v>
      </c>
      <c r="G3437">
        <v>3.3</v>
      </c>
      <c r="H3437" t="s">
        <v>18</v>
      </c>
      <c r="I3437" t="s">
        <v>19</v>
      </c>
      <c r="J3437">
        <v>88000</v>
      </c>
      <c r="K3437" t="s">
        <v>20</v>
      </c>
      <c r="L3437">
        <v>83000</v>
      </c>
      <c r="M3437" t="b">
        <v>0</v>
      </c>
    </row>
    <row r="3438" spans="1:13" x14ac:dyDescent="0.35">
      <c r="A3438" t="s">
        <v>31</v>
      </c>
      <c r="B3438" t="s">
        <v>32</v>
      </c>
      <c r="C3438">
        <v>2019</v>
      </c>
      <c r="D3438" t="s">
        <v>44</v>
      </c>
      <c r="E3438" t="s">
        <v>23</v>
      </c>
      <c r="F3438" t="s">
        <v>26</v>
      </c>
      <c r="G3438">
        <v>1.5</v>
      </c>
      <c r="H3438" t="s">
        <v>18</v>
      </c>
      <c r="I3438" t="s">
        <v>19</v>
      </c>
      <c r="J3438">
        <v>28000</v>
      </c>
      <c r="K3438" t="s">
        <v>59</v>
      </c>
      <c r="L3438">
        <v>88000</v>
      </c>
      <c r="M3438" t="b">
        <v>0</v>
      </c>
    </row>
    <row r="3439" spans="1:13" x14ac:dyDescent="0.35">
      <c r="A3439" t="s">
        <v>27</v>
      </c>
      <c r="B3439" t="s">
        <v>89</v>
      </c>
      <c r="C3439">
        <v>2017</v>
      </c>
      <c r="D3439" t="s">
        <v>15</v>
      </c>
      <c r="E3439" t="s">
        <v>16</v>
      </c>
      <c r="F3439" t="s">
        <v>30</v>
      </c>
      <c r="G3439">
        <v>2.4</v>
      </c>
      <c r="H3439" t="s">
        <v>18</v>
      </c>
      <c r="I3439" t="s">
        <v>19</v>
      </c>
      <c r="J3439">
        <v>226000</v>
      </c>
      <c r="K3439" t="s">
        <v>20</v>
      </c>
      <c r="L3439">
        <v>41000</v>
      </c>
      <c r="M3439" t="b">
        <v>0</v>
      </c>
    </row>
    <row r="3440" spans="1:13" x14ac:dyDescent="0.35">
      <c r="A3440" t="s">
        <v>36</v>
      </c>
      <c r="B3440" t="s">
        <v>37</v>
      </c>
      <c r="C3440">
        <v>2017</v>
      </c>
      <c r="D3440" t="s">
        <v>15</v>
      </c>
      <c r="E3440" t="s">
        <v>16</v>
      </c>
      <c r="F3440" t="s">
        <v>26</v>
      </c>
      <c r="G3440">
        <v>4</v>
      </c>
      <c r="H3440" t="s">
        <v>18</v>
      </c>
      <c r="I3440" t="s">
        <v>19</v>
      </c>
      <c r="J3440">
        <v>107</v>
      </c>
      <c r="K3440" t="s">
        <v>20</v>
      </c>
      <c r="L3440">
        <v>125000</v>
      </c>
      <c r="M3440" t="b">
        <v>0</v>
      </c>
    </row>
    <row r="3441" spans="1:13" x14ac:dyDescent="0.35">
      <c r="A3441" t="s">
        <v>31</v>
      </c>
      <c r="B3441" t="s">
        <v>201</v>
      </c>
      <c r="C3441">
        <v>2017</v>
      </c>
      <c r="D3441" t="s">
        <v>15</v>
      </c>
      <c r="E3441" t="s">
        <v>23</v>
      </c>
      <c r="F3441" t="s">
        <v>26</v>
      </c>
      <c r="G3441">
        <v>1.5</v>
      </c>
      <c r="H3441" t="s">
        <v>18</v>
      </c>
      <c r="I3441" t="s">
        <v>19</v>
      </c>
      <c r="J3441">
        <v>92000</v>
      </c>
      <c r="K3441" t="s">
        <v>45</v>
      </c>
      <c r="L3441">
        <v>28000</v>
      </c>
      <c r="M3441" t="b">
        <v>0</v>
      </c>
    </row>
    <row r="3442" spans="1:13" x14ac:dyDescent="0.35">
      <c r="A3442" t="s">
        <v>27</v>
      </c>
      <c r="B3442" t="s">
        <v>88</v>
      </c>
      <c r="C3442">
        <v>2018</v>
      </c>
      <c r="D3442" t="s">
        <v>15</v>
      </c>
      <c r="E3442" t="s">
        <v>29</v>
      </c>
      <c r="F3442" t="s">
        <v>26</v>
      </c>
      <c r="G3442">
        <v>1.6</v>
      </c>
      <c r="H3442" t="s">
        <v>18</v>
      </c>
      <c r="I3442" t="s">
        <v>19</v>
      </c>
      <c r="J3442">
        <v>114000</v>
      </c>
      <c r="K3442" t="s">
        <v>59</v>
      </c>
      <c r="L3442">
        <v>37000</v>
      </c>
      <c r="M3442" t="b">
        <v>0</v>
      </c>
    </row>
    <row r="3443" spans="1:13" x14ac:dyDescent="0.35">
      <c r="A3443" t="s">
        <v>27</v>
      </c>
      <c r="B3443" t="s">
        <v>88</v>
      </c>
      <c r="C3443">
        <v>2017</v>
      </c>
      <c r="D3443" t="s">
        <v>15</v>
      </c>
      <c r="E3443" t="s">
        <v>23</v>
      </c>
      <c r="F3443" t="s">
        <v>26</v>
      </c>
      <c r="G3443">
        <v>1.4</v>
      </c>
      <c r="H3443" t="s">
        <v>18</v>
      </c>
      <c r="I3443" t="s">
        <v>19</v>
      </c>
      <c r="J3443">
        <v>71000</v>
      </c>
      <c r="K3443" t="s">
        <v>45</v>
      </c>
      <c r="L3443">
        <v>27500</v>
      </c>
      <c r="M3443" t="b">
        <v>0</v>
      </c>
    </row>
    <row r="3444" spans="1:13" x14ac:dyDescent="0.35">
      <c r="A3444" t="s">
        <v>34</v>
      </c>
      <c r="B3444" t="s">
        <v>123</v>
      </c>
      <c r="C3444">
        <v>2008</v>
      </c>
      <c r="D3444" t="s">
        <v>15</v>
      </c>
      <c r="E3444" t="s">
        <v>23</v>
      </c>
      <c r="F3444" t="s">
        <v>26</v>
      </c>
      <c r="G3444">
        <v>2.7</v>
      </c>
      <c r="H3444" t="s">
        <v>18</v>
      </c>
      <c r="I3444" t="s">
        <v>68</v>
      </c>
      <c r="J3444">
        <v>533399</v>
      </c>
      <c r="K3444" t="s">
        <v>59</v>
      </c>
      <c r="L3444">
        <v>35000</v>
      </c>
      <c r="M3444" t="b">
        <v>0</v>
      </c>
    </row>
    <row r="3445" spans="1:13" x14ac:dyDescent="0.35">
      <c r="A3445" t="s">
        <v>34</v>
      </c>
      <c r="B3445" t="s">
        <v>43</v>
      </c>
      <c r="C3445">
        <v>2017</v>
      </c>
      <c r="D3445" t="s">
        <v>44</v>
      </c>
      <c r="E3445" t="s">
        <v>23</v>
      </c>
      <c r="F3445" t="s">
        <v>17</v>
      </c>
      <c r="G3445">
        <v>2.5</v>
      </c>
      <c r="H3445" t="s">
        <v>18</v>
      </c>
      <c r="I3445" t="s">
        <v>19</v>
      </c>
      <c r="J3445">
        <v>61811</v>
      </c>
      <c r="K3445" t="s">
        <v>59</v>
      </c>
      <c r="L3445">
        <v>68000</v>
      </c>
      <c r="M3445" t="b">
        <v>0</v>
      </c>
    </row>
    <row r="3446" spans="1:13" x14ac:dyDescent="0.35">
      <c r="A3446" t="s">
        <v>34</v>
      </c>
      <c r="B3446" t="s">
        <v>58</v>
      </c>
      <c r="C3446">
        <v>2020</v>
      </c>
      <c r="D3446" t="s">
        <v>15</v>
      </c>
      <c r="E3446" t="s">
        <v>23</v>
      </c>
      <c r="F3446" t="s">
        <v>30</v>
      </c>
      <c r="G3446">
        <v>2.7</v>
      </c>
      <c r="H3446" t="s">
        <v>18</v>
      </c>
      <c r="I3446" t="s">
        <v>19</v>
      </c>
      <c r="J3446">
        <v>25000</v>
      </c>
      <c r="K3446" t="s">
        <v>45</v>
      </c>
      <c r="L3446">
        <v>110000</v>
      </c>
      <c r="M3446" t="b">
        <v>0</v>
      </c>
    </row>
    <row r="3447" spans="1:13" x14ac:dyDescent="0.35">
      <c r="A3447" t="s">
        <v>27</v>
      </c>
      <c r="B3447" t="s">
        <v>88</v>
      </c>
      <c r="C3447">
        <v>2019</v>
      </c>
      <c r="D3447" t="s">
        <v>15</v>
      </c>
      <c r="E3447" t="s">
        <v>102</v>
      </c>
      <c r="F3447" t="s">
        <v>26</v>
      </c>
      <c r="G3447">
        <v>1.4</v>
      </c>
      <c r="H3447" t="s">
        <v>18</v>
      </c>
      <c r="I3447" t="s">
        <v>19</v>
      </c>
      <c r="J3447">
        <v>7000</v>
      </c>
      <c r="K3447" t="s">
        <v>45</v>
      </c>
      <c r="L3447">
        <v>42500</v>
      </c>
      <c r="M3447" t="b">
        <v>0</v>
      </c>
    </row>
    <row r="3448" spans="1:13" x14ac:dyDescent="0.35">
      <c r="A3448" t="s">
        <v>82</v>
      </c>
      <c r="B3448" t="s">
        <v>156</v>
      </c>
      <c r="C3448">
        <v>2016</v>
      </c>
      <c r="D3448" t="s">
        <v>15</v>
      </c>
      <c r="E3448" t="s">
        <v>102</v>
      </c>
      <c r="F3448" t="s">
        <v>26</v>
      </c>
      <c r="G3448">
        <v>1.6</v>
      </c>
      <c r="H3448" t="s">
        <v>18</v>
      </c>
      <c r="I3448" t="s">
        <v>19</v>
      </c>
      <c r="J3448">
        <v>14000</v>
      </c>
      <c r="K3448" t="s">
        <v>54</v>
      </c>
      <c r="L3448">
        <v>0</v>
      </c>
      <c r="M3448" t="b">
        <v>1</v>
      </c>
    </row>
    <row r="3449" spans="1:13" x14ac:dyDescent="0.35">
      <c r="A3449" t="s">
        <v>281</v>
      </c>
      <c r="B3449" t="s">
        <v>328</v>
      </c>
      <c r="C3449">
        <v>2015</v>
      </c>
      <c r="D3449" t="s">
        <v>15</v>
      </c>
      <c r="E3449" t="s">
        <v>94</v>
      </c>
      <c r="F3449" t="s">
        <v>17</v>
      </c>
      <c r="G3449">
        <v>3</v>
      </c>
      <c r="H3449" t="s">
        <v>18</v>
      </c>
      <c r="I3449" t="s">
        <v>19</v>
      </c>
      <c r="J3449">
        <v>85000</v>
      </c>
      <c r="K3449" t="s">
        <v>64</v>
      </c>
      <c r="L3449">
        <v>180000</v>
      </c>
      <c r="M3449" t="b">
        <v>0</v>
      </c>
    </row>
    <row r="3450" spans="1:13" x14ac:dyDescent="0.35">
      <c r="A3450" t="s">
        <v>39</v>
      </c>
      <c r="B3450" t="s">
        <v>46</v>
      </c>
      <c r="C3450">
        <v>2007</v>
      </c>
      <c r="D3450" t="s">
        <v>15</v>
      </c>
      <c r="E3450" t="s">
        <v>23</v>
      </c>
      <c r="F3450" t="s">
        <v>17</v>
      </c>
      <c r="G3450">
        <v>5.3</v>
      </c>
      <c r="H3450" t="s">
        <v>18</v>
      </c>
      <c r="I3450" t="s">
        <v>19</v>
      </c>
      <c r="J3450">
        <v>35000</v>
      </c>
      <c r="K3450" t="s">
        <v>81</v>
      </c>
      <c r="L3450">
        <v>35000</v>
      </c>
      <c r="M3450" t="b">
        <v>0</v>
      </c>
    </row>
    <row r="3451" spans="1:13" x14ac:dyDescent="0.35">
      <c r="A3451" t="s">
        <v>73</v>
      </c>
      <c r="B3451">
        <v>3</v>
      </c>
      <c r="C3451">
        <v>2018</v>
      </c>
      <c r="D3451" t="s">
        <v>44</v>
      </c>
      <c r="E3451" t="s">
        <v>33</v>
      </c>
      <c r="F3451" t="s">
        <v>30</v>
      </c>
      <c r="G3451">
        <v>1.6</v>
      </c>
      <c r="H3451" t="s">
        <v>18</v>
      </c>
      <c r="I3451" t="s">
        <v>19</v>
      </c>
      <c r="J3451">
        <v>70000</v>
      </c>
      <c r="K3451" t="s">
        <v>42</v>
      </c>
      <c r="L3451">
        <v>46000</v>
      </c>
      <c r="M3451" t="b">
        <v>0</v>
      </c>
    </row>
    <row r="3452" spans="1:13" x14ac:dyDescent="0.35">
      <c r="A3452" t="s">
        <v>60</v>
      </c>
      <c r="B3452" t="s">
        <v>80</v>
      </c>
      <c r="C3452">
        <v>2015</v>
      </c>
      <c r="D3452" t="s">
        <v>15</v>
      </c>
      <c r="E3452" t="s">
        <v>94</v>
      </c>
      <c r="F3452" t="s">
        <v>30</v>
      </c>
      <c r="G3452">
        <v>3.5</v>
      </c>
      <c r="H3452" t="s">
        <v>18</v>
      </c>
      <c r="I3452" t="s">
        <v>19</v>
      </c>
      <c r="J3452">
        <v>246398</v>
      </c>
      <c r="K3452" t="s">
        <v>20</v>
      </c>
      <c r="L3452">
        <v>85000</v>
      </c>
      <c r="M3452" t="b">
        <v>0</v>
      </c>
    </row>
    <row r="3453" spans="1:13" x14ac:dyDescent="0.35">
      <c r="A3453" t="s">
        <v>34</v>
      </c>
      <c r="B3453" t="s">
        <v>58</v>
      </c>
      <c r="C3453">
        <v>2010</v>
      </c>
      <c r="D3453" t="s">
        <v>15</v>
      </c>
      <c r="E3453" t="s">
        <v>25</v>
      </c>
      <c r="F3453" t="s">
        <v>17</v>
      </c>
      <c r="G3453">
        <v>2.7</v>
      </c>
      <c r="H3453" t="s">
        <v>18</v>
      </c>
      <c r="I3453" t="s">
        <v>68</v>
      </c>
      <c r="J3453">
        <v>450000</v>
      </c>
      <c r="K3453" t="s">
        <v>111</v>
      </c>
      <c r="L3453">
        <v>38000</v>
      </c>
      <c r="M3453" t="b">
        <v>0</v>
      </c>
    </row>
    <row r="3454" spans="1:13" x14ac:dyDescent="0.35">
      <c r="A3454" t="s">
        <v>27</v>
      </c>
      <c r="B3454" t="s">
        <v>160</v>
      </c>
      <c r="C3454">
        <v>2015</v>
      </c>
      <c r="D3454" t="s">
        <v>15</v>
      </c>
      <c r="E3454" t="s">
        <v>23</v>
      </c>
      <c r="F3454" t="s">
        <v>26</v>
      </c>
      <c r="G3454">
        <v>2.4</v>
      </c>
      <c r="H3454" t="s">
        <v>18</v>
      </c>
      <c r="I3454" t="s">
        <v>19</v>
      </c>
      <c r="J3454">
        <v>144000</v>
      </c>
      <c r="K3454" t="s">
        <v>20</v>
      </c>
      <c r="L3454">
        <v>50000</v>
      </c>
      <c r="M3454" t="b">
        <v>0</v>
      </c>
    </row>
    <row r="3455" spans="1:13" x14ac:dyDescent="0.35">
      <c r="A3455" t="s">
        <v>21</v>
      </c>
      <c r="B3455" t="s">
        <v>272</v>
      </c>
      <c r="C3455">
        <v>2006</v>
      </c>
      <c r="D3455" t="s">
        <v>15</v>
      </c>
      <c r="E3455" t="s">
        <v>94</v>
      </c>
      <c r="F3455" t="s">
        <v>26</v>
      </c>
      <c r="G3455">
        <v>4</v>
      </c>
      <c r="H3455" t="s">
        <v>18</v>
      </c>
      <c r="I3455" t="s">
        <v>19</v>
      </c>
      <c r="J3455">
        <v>317109</v>
      </c>
      <c r="K3455" t="s">
        <v>20</v>
      </c>
      <c r="L3455">
        <v>35000</v>
      </c>
      <c r="M3455" t="b">
        <v>0</v>
      </c>
    </row>
    <row r="3456" spans="1:13" x14ac:dyDescent="0.35">
      <c r="A3456" t="s">
        <v>332</v>
      </c>
      <c r="B3456" t="s">
        <v>397</v>
      </c>
      <c r="C3456">
        <v>2016</v>
      </c>
      <c r="D3456" t="s">
        <v>15</v>
      </c>
      <c r="E3456" t="s">
        <v>23</v>
      </c>
      <c r="F3456" t="s">
        <v>26</v>
      </c>
      <c r="G3456">
        <v>1.4</v>
      </c>
      <c r="H3456" t="s">
        <v>18</v>
      </c>
      <c r="I3456" t="s">
        <v>68</v>
      </c>
      <c r="J3456">
        <v>28400</v>
      </c>
      <c r="K3456" t="s">
        <v>20</v>
      </c>
      <c r="L3456">
        <v>20000</v>
      </c>
      <c r="M3456" t="b">
        <v>0</v>
      </c>
    </row>
    <row r="3457" spans="1:13" x14ac:dyDescent="0.35">
      <c r="A3457" t="s">
        <v>281</v>
      </c>
      <c r="B3457" t="s">
        <v>328</v>
      </c>
      <c r="C3457">
        <v>2013</v>
      </c>
      <c r="D3457" t="s">
        <v>15</v>
      </c>
      <c r="E3457" t="s">
        <v>29</v>
      </c>
      <c r="F3457" t="s">
        <v>17</v>
      </c>
      <c r="G3457">
        <v>3</v>
      </c>
      <c r="H3457" t="s">
        <v>18</v>
      </c>
      <c r="I3457" t="s">
        <v>19</v>
      </c>
      <c r="J3457">
        <v>172678</v>
      </c>
      <c r="K3457" t="s">
        <v>20</v>
      </c>
      <c r="L3457">
        <v>0</v>
      </c>
      <c r="M3457" t="b">
        <v>1</v>
      </c>
    </row>
    <row r="3458" spans="1:13" x14ac:dyDescent="0.35">
      <c r="A3458" t="s">
        <v>34</v>
      </c>
      <c r="B3458" t="s">
        <v>398</v>
      </c>
      <c r="C3458">
        <v>2013</v>
      </c>
      <c r="D3458" t="s">
        <v>15</v>
      </c>
      <c r="E3458" t="s">
        <v>75</v>
      </c>
      <c r="F3458" t="s">
        <v>17</v>
      </c>
      <c r="G3458">
        <v>4</v>
      </c>
      <c r="H3458" t="s">
        <v>18</v>
      </c>
      <c r="I3458" t="s">
        <v>68</v>
      </c>
      <c r="J3458">
        <v>41129</v>
      </c>
      <c r="K3458" t="s">
        <v>20</v>
      </c>
      <c r="L3458">
        <v>0</v>
      </c>
      <c r="M3458" t="b">
        <v>1</v>
      </c>
    </row>
    <row r="3459" spans="1:13" x14ac:dyDescent="0.35">
      <c r="A3459" t="s">
        <v>13</v>
      </c>
      <c r="B3459" t="s">
        <v>399</v>
      </c>
      <c r="C3459">
        <v>2008</v>
      </c>
      <c r="D3459" t="s">
        <v>47</v>
      </c>
      <c r="E3459" t="s">
        <v>16</v>
      </c>
      <c r="F3459" t="s">
        <v>17</v>
      </c>
      <c r="G3459">
        <v>5.7</v>
      </c>
      <c r="H3459" t="s">
        <v>18</v>
      </c>
      <c r="I3459" t="s">
        <v>19</v>
      </c>
      <c r="J3459">
        <v>300</v>
      </c>
      <c r="K3459" t="s">
        <v>54</v>
      </c>
      <c r="L3459">
        <v>0</v>
      </c>
      <c r="M3459" t="b">
        <v>1</v>
      </c>
    </row>
    <row r="3460" spans="1:13" x14ac:dyDescent="0.35">
      <c r="A3460" t="s">
        <v>39</v>
      </c>
      <c r="B3460" t="s">
        <v>46</v>
      </c>
      <c r="C3460">
        <v>2019</v>
      </c>
      <c r="D3460" t="s">
        <v>15</v>
      </c>
      <c r="E3460" t="s">
        <v>16</v>
      </c>
      <c r="F3460" t="s">
        <v>30</v>
      </c>
      <c r="G3460">
        <v>8</v>
      </c>
      <c r="H3460" t="s">
        <v>18</v>
      </c>
      <c r="I3460" t="s">
        <v>19</v>
      </c>
      <c r="J3460">
        <v>132346</v>
      </c>
      <c r="K3460" t="s">
        <v>111</v>
      </c>
      <c r="L3460">
        <v>140000</v>
      </c>
      <c r="M3460" t="b">
        <v>0</v>
      </c>
    </row>
    <row r="3461" spans="1:13" x14ac:dyDescent="0.35">
      <c r="A3461" t="s">
        <v>99</v>
      </c>
      <c r="B3461" t="s">
        <v>341</v>
      </c>
      <c r="C3461">
        <v>2021</v>
      </c>
      <c r="D3461" t="s">
        <v>15</v>
      </c>
      <c r="E3461" t="s">
        <v>23</v>
      </c>
      <c r="F3461" t="s">
        <v>17</v>
      </c>
      <c r="G3461">
        <v>2</v>
      </c>
      <c r="H3461" t="s">
        <v>18</v>
      </c>
      <c r="I3461" t="s">
        <v>19</v>
      </c>
      <c r="J3461">
        <v>4000</v>
      </c>
      <c r="K3461" t="s">
        <v>111</v>
      </c>
      <c r="L3461">
        <v>105000</v>
      </c>
      <c r="M3461" t="b">
        <v>0</v>
      </c>
    </row>
    <row r="3462" spans="1:13" x14ac:dyDescent="0.35">
      <c r="A3462" t="s">
        <v>36</v>
      </c>
      <c r="B3462" t="s">
        <v>37</v>
      </c>
      <c r="C3462">
        <v>2010</v>
      </c>
      <c r="D3462" t="s">
        <v>15</v>
      </c>
      <c r="E3462" t="s">
        <v>16</v>
      </c>
      <c r="F3462" t="s">
        <v>30</v>
      </c>
      <c r="G3462">
        <v>4.5</v>
      </c>
      <c r="H3462" t="s">
        <v>18</v>
      </c>
      <c r="I3462" t="s">
        <v>19</v>
      </c>
      <c r="J3462">
        <v>115000</v>
      </c>
      <c r="K3462" t="s">
        <v>70</v>
      </c>
      <c r="L3462">
        <v>80000</v>
      </c>
      <c r="M3462" t="b">
        <v>0</v>
      </c>
    </row>
    <row r="3463" spans="1:13" x14ac:dyDescent="0.35">
      <c r="A3463" t="s">
        <v>39</v>
      </c>
      <c r="B3463" t="s">
        <v>225</v>
      </c>
      <c r="C3463">
        <v>2017</v>
      </c>
      <c r="D3463" t="s">
        <v>47</v>
      </c>
      <c r="E3463" t="s">
        <v>25</v>
      </c>
      <c r="F3463" t="s">
        <v>30</v>
      </c>
      <c r="G3463">
        <v>1.6</v>
      </c>
      <c r="H3463" t="s">
        <v>18</v>
      </c>
      <c r="I3463" t="s">
        <v>19</v>
      </c>
      <c r="J3463">
        <v>118000</v>
      </c>
      <c r="K3463" t="s">
        <v>20</v>
      </c>
      <c r="L3463">
        <v>20000</v>
      </c>
      <c r="M3463" t="b">
        <v>0</v>
      </c>
    </row>
    <row r="3464" spans="1:13" x14ac:dyDescent="0.35">
      <c r="A3464" t="s">
        <v>76</v>
      </c>
      <c r="B3464" t="s">
        <v>125</v>
      </c>
      <c r="C3464">
        <v>2010</v>
      </c>
      <c r="D3464" t="s">
        <v>47</v>
      </c>
      <c r="E3464" t="s">
        <v>75</v>
      </c>
      <c r="F3464" t="s">
        <v>26</v>
      </c>
      <c r="G3464">
        <v>6.6</v>
      </c>
      <c r="H3464" t="s">
        <v>18</v>
      </c>
      <c r="I3464" t="s">
        <v>19</v>
      </c>
      <c r="J3464">
        <v>190000</v>
      </c>
      <c r="K3464" t="s">
        <v>42</v>
      </c>
      <c r="L3464">
        <v>20000</v>
      </c>
      <c r="M3464" t="b">
        <v>0</v>
      </c>
    </row>
    <row r="3465" spans="1:13" x14ac:dyDescent="0.35">
      <c r="A3465" t="s">
        <v>109</v>
      </c>
      <c r="B3465" t="s">
        <v>110</v>
      </c>
      <c r="C3465">
        <v>2012</v>
      </c>
      <c r="D3465" t="s">
        <v>15</v>
      </c>
      <c r="E3465" t="s">
        <v>65</v>
      </c>
      <c r="F3465" t="s">
        <v>17</v>
      </c>
      <c r="G3465">
        <v>5.7</v>
      </c>
      <c r="H3465" t="s">
        <v>18</v>
      </c>
      <c r="I3465" t="s">
        <v>19</v>
      </c>
      <c r="J3465">
        <v>223650</v>
      </c>
      <c r="K3465" t="s">
        <v>42</v>
      </c>
      <c r="L3465">
        <v>0</v>
      </c>
      <c r="M3465" t="b">
        <v>1</v>
      </c>
    </row>
    <row r="3466" spans="1:13" x14ac:dyDescent="0.35">
      <c r="A3466" t="s">
        <v>21</v>
      </c>
      <c r="B3466" t="s">
        <v>24</v>
      </c>
      <c r="C3466">
        <v>2011</v>
      </c>
      <c r="D3466" t="s">
        <v>15</v>
      </c>
      <c r="E3466" t="s">
        <v>25</v>
      </c>
      <c r="F3466" t="s">
        <v>17</v>
      </c>
      <c r="G3466">
        <v>1.5</v>
      </c>
      <c r="H3466" t="s">
        <v>18</v>
      </c>
      <c r="I3466" t="s">
        <v>19</v>
      </c>
      <c r="J3466">
        <v>112</v>
      </c>
      <c r="K3466" t="s">
        <v>42</v>
      </c>
      <c r="L3466">
        <v>0</v>
      </c>
      <c r="M3466" t="b">
        <v>1</v>
      </c>
    </row>
    <row r="3467" spans="1:13" x14ac:dyDescent="0.35">
      <c r="A3467" t="s">
        <v>34</v>
      </c>
      <c r="B3467" t="s">
        <v>162</v>
      </c>
      <c r="C3467">
        <v>2010</v>
      </c>
      <c r="D3467" t="s">
        <v>44</v>
      </c>
      <c r="E3467" t="s">
        <v>38</v>
      </c>
      <c r="F3467" t="s">
        <v>17</v>
      </c>
      <c r="G3467">
        <v>4</v>
      </c>
      <c r="H3467" t="s">
        <v>18</v>
      </c>
      <c r="I3467" t="s">
        <v>68</v>
      </c>
      <c r="J3467">
        <v>410</v>
      </c>
      <c r="K3467" t="s">
        <v>64</v>
      </c>
      <c r="L3467">
        <v>0</v>
      </c>
      <c r="M3467" t="b">
        <v>1</v>
      </c>
    </row>
    <row r="3468" spans="1:13" x14ac:dyDescent="0.35">
      <c r="A3468" t="s">
        <v>39</v>
      </c>
      <c r="B3468" t="s">
        <v>131</v>
      </c>
      <c r="C3468">
        <v>2011</v>
      </c>
      <c r="D3468" t="s">
        <v>15</v>
      </c>
      <c r="E3468" t="s">
        <v>75</v>
      </c>
      <c r="F3468" t="s">
        <v>30</v>
      </c>
      <c r="G3468">
        <v>8</v>
      </c>
      <c r="H3468" t="s">
        <v>18</v>
      </c>
      <c r="I3468" t="s">
        <v>19</v>
      </c>
      <c r="J3468">
        <v>236000</v>
      </c>
      <c r="K3468" t="s">
        <v>81</v>
      </c>
      <c r="L3468">
        <v>35000</v>
      </c>
      <c r="M3468" t="b">
        <v>0</v>
      </c>
    </row>
    <row r="3469" spans="1:13" x14ac:dyDescent="0.35">
      <c r="A3469" t="s">
        <v>34</v>
      </c>
      <c r="B3469" t="s">
        <v>43</v>
      </c>
      <c r="C3469">
        <v>2000</v>
      </c>
      <c r="D3469" t="s">
        <v>47</v>
      </c>
      <c r="E3469" t="s">
        <v>75</v>
      </c>
      <c r="F3469" t="s">
        <v>17</v>
      </c>
      <c r="G3469">
        <v>3</v>
      </c>
      <c r="H3469" t="s">
        <v>18</v>
      </c>
      <c r="I3469" t="s">
        <v>19</v>
      </c>
      <c r="J3469">
        <v>169</v>
      </c>
      <c r="K3469" t="s">
        <v>42</v>
      </c>
      <c r="L3469">
        <v>0</v>
      </c>
      <c r="M3469" t="b">
        <v>1</v>
      </c>
    </row>
    <row r="3470" spans="1:13" x14ac:dyDescent="0.35">
      <c r="A3470" t="s">
        <v>34</v>
      </c>
      <c r="B3470" t="s">
        <v>35</v>
      </c>
      <c r="C3470">
        <v>2006</v>
      </c>
      <c r="D3470" t="s">
        <v>44</v>
      </c>
      <c r="E3470" t="s">
        <v>102</v>
      </c>
      <c r="F3470" t="s">
        <v>17</v>
      </c>
      <c r="G3470">
        <v>4.5999999999999996</v>
      </c>
      <c r="H3470" t="s">
        <v>18</v>
      </c>
      <c r="I3470" t="s">
        <v>19</v>
      </c>
      <c r="J3470">
        <v>285</v>
      </c>
      <c r="K3470" t="s">
        <v>228</v>
      </c>
      <c r="L3470">
        <v>65000</v>
      </c>
      <c r="M3470" t="b">
        <v>0</v>
      </c>
    </row>
    <row r="3471" spans="1:13" x14ac:dyDescent="0.35">
      <c r="A3471" t="s">
        <v>27</v>
      </c>
      <c r="B3471" t="s">
        <v>89</v>
      </c>
      <c r="C3471">
        <v>2016</v>
      </c>
      <c r="D3471" t="s">
        <v>44</v>
      </c>
      <c r="E3471" t="s">
        <v>23</v>
      </c>
      <c r="F3471" t="s">
        <v>26</v>
      </c>
      <c r="G3471">
        <v>2.4</v>
      </c>
      <c r="H3471" t="s">
        <v>18</v>
      </c>
      <c r="I3471" t="s">
        <v>19</v>
      </c>
      <c r="J3471">
        <v>80000</v>
      </c>
      <c r="K3471" t="s">
        <v>20</v>
      </c>
      <c r="L3471">
        <v>0</v>
      </c>
      <c r="M3471" t="b">
        <v>1</v>
      </c>
    </row>
    <row r="3472" spans="1:13" x14ac:dyDescent="0.35">
      <c r="A3472" t="s">
        <v>82</v>
      </c>
      <c r="B3472" t="s">
        <v>142</v>
      </c>
      <c r="C3472">
        <v>2016</v>
      </c>
      <c r="D3472" t="s">
        <v>15</v>
      </c>
      <c r="E3472" t="s">
        <v>23</v>
      </c>
      <c r="F3472" t="s">
        <v>30</v>
      </c>
      <c r="G3472">
        <v>1.6</v>
      </c>
      <c r="H3472" t="s">
        <v>18</v>
      </c>
      <c r="I3472" t="s">
        <v>19</v>
      </c>
      <c r="J3472">
        <v>159</v>
      </c>
      <c r="K3472" t="s">
        <v>42</v>
      </c>
      <c r="L3472">
        <v>33000</v>
      </c>
      <c r="M3472" t="b">
        <v>0</v>
      </c>
    </row>
    <row r="3473" spans="1:13" x14ac:dyDescent="0.35">
      <c r="A3473" t="s">
        <v>36</v>
      </c>
      <c r="B3473" t="s">
        <v>146</v>
      </c>
      <c r="C3473">
        <v>2015</v>
      </c>
      <c r="D3473" t="s">
        <v>15</v>
      </c>
      <c r="E3473" t="s">
        <v>16</v>
      </c>
      <c r="F3473" t="s">
        <v>17</v>
      </c>
      <c r="G3473">
        <v>5.3</v>
      </c>
      <c r="H3473" t="s">
        <v>18</v>
      </c>
      <c r="I3473" t="s">
        <v>19</v>
      </c>
      <c r="J3473">
        <v>112000</v>
      </c>
      <c r="K3473" t="s">
        <v>111</v>
      </c>
      <c r="L3473">
        <v>77000</v>
      </c>
      <c r="M3473" t="b">
        <v>0</v>
      </c>
    </row>
    <row r="3474" spans="1:13" x14ac:dyDescent="0.35">
      <c r="A3474" t="s">
        <v>281</v>
      </c>
      <c r="B3474" t="s">
        <v>282</v>
      </c>
      <c r="C3474">
        <v>2016</v>
      </c>
      <c r="D3474" t="s">
        <v>15</v>
      </c>
      <c r="E3474" t="s">
        <v>25</v>
      </c>
      <c r="F3474" t="s">
        <v>17</v>
      </c>
      <c r="G3474">
        <v>5</v>
      </c>
      <c r="H3474" t="s">
        <v>18</v>
      </c>
      <c r="I3474" t="s">
        <v>19</v>
      </c>
      <c r="J3474">
        <v>94000</v>
      </c>
      <c r="K3474" t="s">
        <v>20</v>
      </c>
      <c r="L3474">
        <v>0</v>
      </c>
      <c r="M3474" t="b">
        <v>1</v>
      </c>
    </row>
    <row r="3475" spans="1:13" x14ac:dyDescent="0.35">
      <c r="A3475" t="s">
        <v>60</v>
      </c>
      <c r="B3475" t="s">
        <v>61</v>
      </c>
      <c r="C3475">
        <v>2017</v>
      </c>
      <c r="D3475" t="s">
        <v>15</v>
      </c>
      <c r="E3475" t="s">
        <v>16</v>
      </c>
      <c r="F3475" t="s">
        <v>30</v>
      </c>
      <c r="G3475">
        <v>3.5</v>
      </c>
      <c r="H3475" t="s">
        <v>18</v>
      </c>
      <c r="I3475" t="s">
        <v>19</v>
      </c>
      <c r="J3475">
        <v>71000</v>
      </c>
      <c r="K3475" t="s">
        <v>20</v>
      </c>
      <c r="L3475">
        <v>130000</v>
      </c>
      <c r="M3475" t="b">
        <v>0</v>
      </c>
    </row>
    <row r="3476" spans="1:13" x14ac:dyDescent="0.35">
      <c r="A3476" t="s">
        <v>34</v>
      </c>
      <c r="B3476" t="s">
        <v>35</v>
      </c>
      <c r="C3476">
        <v>2014</v>
      </c>
      <c r="D3476" t="s">
        <v>44</v>
      </c>
      <c r="E3476" t="s">
        <v>23</v>
      </c>
      <c r="F3476" t="s">
        <v>30</v>
      </c>
      <c r="G3476">
        <v>4.5999999999999996</v>
      </c>
      <c r="H3476" t="s">
        <v>18</v>
      </c>
      <c r="I3476" t="s">
        <v>19</v>
      </c>
      <c r="J3476">
        <v>270000</v>
      </c>
      <c r="K3476" t="s">
        <v>20</v>
      </c>
      <c r="L3476">
        <v>86000</v>
      </c>
      <c r="M3476" t="b">
        <v>0</v>
      </c>
    </row>
    <row r="3477" spans="1:13" x14ac:dyDescent="0.35">
      <c r="A3477" t="s">
        <v>76</v>
      </c>
      <c r="B3477" t="s">
        <v>147</v>
      </c>
      <c r="C3477">
        <v>2018</v>
      </c>
      <c r="D3477" t="s">
        <v>15</v>
      </c>
      <c r="E3477" t="s">
        <v>75</v>
      </c>
      <c r="F3477" t="s">
        <v>30</v>
      </c>
      <c r="G3477">
        <v>5</v>
      </c>
      <c r="H3477" t="s">
        <v>18</v>
      </c>
      <c r="I3477" t="s">
        <v>19</v>
      </c>
      <c r="J3477">
        <v>50000</v>
      </c>
      <c r="K3477" t="s">
        <v>59</v>
      </c>
      <c r="L3477">
        <v>0</v>
      </c>
      <c r="M3477" t="b">
        <v>1</v>
      </c>
    </row>
    <row r="3478" spans="1:13" x14ac:dyDescent="0.35">
      <c r="A3478" t="s">
        <v>34</v>
      </c>
      <c r="B3478" t="s">
        <v>35</v>
      </c>
      <c r="C3478">
        <v>2017</v>
      </c>
      <c r="D3478" t="s">
        <v>15</v>
      </c>
      <c r="E3478" t="s">
        <v>75</v>
      </c>
      <c r="F3478" t="s">
        <v>17</v>
      </c>
      <c r="G3478">
        <v>4.5999999999999996</v>
      </c>
      <c r="H3478" t="s">
        <v>18</v>
      </c>
      <c r="I3478" t="s">
        <v>19</v>
      </c>
      <c r="J3478">
        <v>109000</v>
      </c>
      <c r="K3478" t="s">
        <v>59</v>
      </c>
      <c r="L3478">
        <v>0</v>
      </c>
      <c r="M3478" t="b">
        <v>1</v>
      </c>
    </row>
    <row r="3479" spans="1:13" x14ac:dyDescent="0.35">
      <c r="A3479" t="s">
        <v>141</v>
      </c>
      <c r="B3479">
        <v>5008</v>
      </c>
      <c r="C3479">
        <v>2018</v>
      </c>
      <c r="D3479" t="s">
        <v>15</v>
      </c>
      <c r="E3479" t="s">
        <v>38</v>
      </c>
      <c r="F3479" t="s">
        <v>30</v>
      </c>
      <c r="G3479">
        <v>1.6</v>
      </c>
      <c r="H3479" t="s">
        <v>18</v>
      </c>
      <c r="I3479" t="s">
        <v>19</v>
      </c>
      <c r="J3479">
        <v>34000</v>
      </c>
      <c r="K3479" t="s">
        <v>20</v>
      </c>
      <c r="L3479">
        <v>85000</v>
      </c>
      <c r="M3479" t="b">
        <v>0</v>
      </c>
    </row>
    <row r="3480" spans="1:13" x14ac:dyDescent="0.35">
      <c r="A3480" t="s">
        <v>21</v>
      </c>
      <c r="B3480" t="s">
        <v>315</v>
      </c>
      <c r="C3480">
        <v>2007</v>
      </c>
      <c r="D3480" t="s">
        <v>15</v>
      </c>
      <c r="E3480" t="s">
        <v>16</v>
      </c>
      <c r="F3480" t="s">
        <v>26</v>
      </c>
      <c r="G3480">
        <v>5.6</v>
      </c>
      <c r="H3480" t="s">
        <v>18</v>
      </c>
      <c r="I3480" t="s">
        <v>19</v>
      </c>
      <c r="J3480">
        <v>240000</v>
      </c>
      <c r="K3480" t="s">
        <v>20</v>
      </c>
      <c r="L3480">
        <v>30000</v>
      </c>
      <c r="M3480" t="b">
        <v>0</v>
      </c>
    </row>
    <row r="3481" spans="1:13" x14ac:dyDescent="0.35">
      <c r="A3481" t="s">
        <v>60</v>
      </c>
      <c r="B3481" t="s">
        <v>80</v>
      </c>
      <c r="C3481">
        <v>2021</v>
      </c>
      <c r="D3481" t="s">
        <v>15</v>
      </c>
      <c r="E3481" t="s">
        <v>33</v>
      </c>
      <c r="F3481" t="s">
        <v>30</v>
      </c>
      <c r="G3481">
        <v>3.5</v>
      </c>
      <c r="H3481" t="s">
        <v>18</v>
      </c>
      <c r="I3481" t="s">
        <v>19</v>
      </c>
      <c r="J3481">
        <v>6174</v>
      </c>
      <c r="K3481" t="s">
        <v>20</v>
      </c>
      <c r="L3481">
        <v>0</v>
      </c>
      <c r="M3481" t="b">
        <v>1</v>
      </c>
    </row>
    <row r="3482" spans="1:13" x14ac:dyDescent="0.35">
      <c r="A3482" t="s">
        <v>85</v>
      </c>
      <c r="B3482" t="s">
        <v>87</v>
      </c>
      <c r="C3482">
        <v>2016</v>
      </c>
      <c r="D3482" t="s">
        <v>15</v>
      </c>
      <c r="E3482" t="s">
        <v>102</v>
      </c>
      <c r="F3482" t="s">
        <v>26</v>
      </c>
      <c r="G3482">
        <v>3.8</v>
      </c>
      <c r="H3482" t="s">
        <v>18</v>
      </c>
      <c r="I3482" t="s">
        <v>19</v>
      </c>
      <c r="J3482">
        <v>140000</v>
      </c>
      <c r="K3482" t="s">
        <v>64</v>
      </c>
      <c r="L3482">
        <v>84000</v>
      </c>
      <c r="M3482" t="b">
        <v>0</v>
      </c>
    </row>
    <row r="3483" spans="1:13" x14ac:dyDescent="0.35">
      <c r="A3483" t="s">
        <v>27</v>
      </c>
      <c r="B3483" t="s">
        <v>91</v>
      </c>
      <c r="C3483">
        <v>2016</v>
      </c>
      <c r="D3483" t="s">
        <v>47</v>
      </c>
      <c r="E3483" t="s">
        <v>33</v>
      </c>
      <c r="F3483" t="s">
        <v>30</v>
      </c>
      <c r="G3483">
        <v>3.3</v>
      </c>
      <c r="H3483" t="s">
        <v>56</v>
      </c>
      <c r="I3483" t="s">
        <v>19</v>
      </c>
      <c r="J3483">
        <v>50100</v>
      </c>
      <c r="K3483" t="s">
        <v>20</v>
      </c>
      <c r="L3483">
        <v>69000</v>
      </c>
      <c r="M3483" t="b">
        <v>0</v>
      </c>
    </row>
    <row r="3484" spans="1:13" x14ac:dyDescent="0.35">
      <c r="A3484" t="s">
        <v>27</v>
      </c>
      <c r="B3484" t="s">
        <v>89</v>
      </c>
      <c r="C3484">
        <v>2018</v>
      </c>
      <c r="D3484" t="s">
        <v>44</v>
      </c>
      <c r="E3484" t="s">
        <v>23</v>
      </c>
      <c r="F3484" t="s">
        <v>17</v>
      </c>
      <c r="G3484">
        <v>2.4</v>
      </c>
      <c r="H3484" t="s">
        <v>18</v>
      </c>
      <c r="I3484" t="s">
        <v>19</v>
      </c>
      <c r="J3484">
        <v>130000</v>
      </c>
      <c r="K3484" t="s">
        <v>64</v>
      </c>
      <c r="L3484">
        <v>1503</v>
      </c>
      <c r="M3484" t="b">
        <v>0</v>
      </c>
    </row>
    <row r="3485" spans="1:13" x14ac:dyDescent="0.35">
      <c r="A3485" t="s">
        <v>39</v>
      </c>
      <c r="B3485" t="s">
        <v>46</v>
      </c>
      <c r="C3485">
        <v>2013</v>
      </c>
      <c r="D3485" t="s">
        <v>47</v>
      </c>
      <c r="E3485" t="s">
        <v>25</v>
      </c>
      <c r="F3485" t="s">
        <v>30</v>
      </c>
      <c r="G3485">
        <v>1.4</v>
      </c>
      <c r="H3485" t="s">
        <v>18</v>
      </c>
      <c r="I3485" t="s">
        <v>19</v>
      </c>
      <c r="J3485">
        <v>378000</v>
      </c>
      <c r="K3485" t="s">
        <v>64</v>
      </c>
      <c r="L3485">
        <v>0</v>
      </c>
      <c r="M3485" t="b">
        <v>1</v>
      </c>
    </row>
    <row r="3486" spans="1:13" x14ac:dyDescent="0.35">
      <c r="A3486" t="s">
        <v>34</v>
      </c>
      <c r="B3486" t="s">
        <v>127</v>
      </c>
      <c r="C3486">
        <v>2010</v>
      </c>
      <c r="D3486" t="s">
        <v>44</v>
      </c>
      <c r="E3486" t="s">
        <v>94</v>
      </c>
      <c r="F3486" t="s">
        <v>30</v>
      </c>
      <c r="G3486">
        <v>4</v>
      </c>
      <c r="H3486" t="s">
        <v>18</v>
      </c>
      <c r="I3486" t="s">
        <v>68</v>
      </c>
      <c r="J3486">
        <v>413</v>
      </c>
      <c r="K3486" t="s">
        <v>126</v>
      </c>
      <c r="L3486">
        <v>0</v>
      </c>
      <c r="M3486" t="b">
        <v>1</v>
      </c>
    </row>
    <row r="3487" spans="1:13" x14ac:dyDescent="0.35">
      <c r="A3487" t="s">
        <v>166</v>
      </c>
      <c r="B3487" t="s">
        <v>306</v>
      </c>
      <c r="C3487">
        <v>2020</v>
      </c>
      <c r="D3487" t="s">
        <v>15</v>
      </c>
      <c r="E3487" t="s">
        <v>16</v>
      </c>
      <c r="F3487" t="s">
        <v>30</v>
      </c>
      <c r="G3487">
        <v>2</v>
      </c>
      <c r="H3487" t="s">
        <v>18</v>
      </c>
      <c r="I3487" t="s">
        <v>19</v>
      </c>
      <c r="J3487">
        <v>45000</v>
      </c>
      <c r="K3487" t="s">
        <v>187</v>
      </c>
      <c r="L3487">
        <v>88000</v>
      </c>
      <c r="M3487" t="b">
        <v>0</v>
      </c>
    </row>
    <row r="3488" spans="1:13" x14ac:dyDescent="0.35">
      <c r="A3488" t="s">
        <v>39</v>
      </c>
      <c r="B3488" t="s">
        <v>217</v>
      </c>
      <c r="C3488">
        <v>2013</v>
      </c>
      <c r="D3488" t="s">
        <v>15</v>
      </c>
      <c r="E3488" t="s">
        <v>94</v>
      </c>
      <c r="F3488" t="s">
        <v>26</v>
      </c>
      <c r="G3488">
        <v>1.6</v>
      </c>
      <c r="H3488" t="s">
        <v>18</v>
      </c>
      <c r="I3488" t="s">
        <v>19</v>
      </c>
      <c r="J3488">
        <v>181000</v>
      </c>
      <c r="K3488" t="s">
        <v>64</v>
      </c>
      <c r="L3488">
        <v>10000</v>
      </c>
      <c r="M3488" t="b">
        <v>0</v>
      </c>
    </row>
    <row r="3489" spans="1:13" x14ac:dyDescent="0.35">
      <c r="A3489" t="s">
        <v>76</v>
      </c>
      <c r="B3489" t="s">
        <v>325</v>
      </c>
      <c r="C3489">
        <v>2013</v>
      </c>
      <c r="D3489" t="s">
        <v>44</v>
      </c>
      <c r="E3489" t="s">
        <v>23</v>
      </c>
      <c r="F3489" t="s">
        <v>17</v>
      </c>
      <c r="G3489">
        <v>3.7</v>
      </c>
      <c r="H3489" t="s">
        <v>18</v>
      </c>
      <c r="I3489" t="s">
        <v>19</v>
      </c>
      <c r="J3489">
        <v>341000</v>
      </c>
      <c r="K3489" t="s">
        <v>20</v>
      </c>
      <c r="L3489">
        <v>0</v>
      </c>
      <c r="M3489" t="b">
        <v>1</v>
      </c>
    </row>
    <row r="3490" spans="1:13" x14ac:dyDescent="0.35">
      <c r="A3490" t="s">
        <v>34</v>
      </c>
      <c r="B3490" t="s">
        <v>55</v>
      </c>
      <c r="C3490">
        <v>2013</v>
      </c>
      <c r="D3490" t="s">
        <v>44</v>
      </c>
      <c r="E3490" t="s">
        <v>78</v>
      </c>
      <c r="F3490" t="s">
        <v>30</v>
      </c>
      <c r="G3490">
        <v>4</v>
      </c>
      <c r="H3490" t="s">
        <v>18</v>
      </c>
      <c r="I3490" t="s">
        <v>19</v>
      </c>
      <c r="J3490">
        <v>270000</v>
      </c>
      <c r="K3490" t="s">
        <v>20</v>
      </c>
      <c r="L3490">
        <v>80000</v>
      </c>
      <c r="M3490" t="b">
        <v>0</v>
      </c>
    </row>
    <row r="3491" spans="1:13" x14ac:dyDescent="0.35">
      <c r="A3491" t="s">
        <v>34</v>
      </c>
      <c r="B3491" t="s">
        <v>43</v>
      </c>
      <c r="C3491">
        <v>2006</v>
      </c>
      <c r="D3491" t="s">
        <v>47</v>
      </c>
      <c r="E3491" t="s">
        <v>25</v>
      </c>
      <c r="F3491" t="s">
        <v>30</v>
      </c>
      <c r="G3491">
        <v>2.5</v>
      </c>
      <c r="H3491" t="s">
        <v>18</v>
      </c>
      <c r="I3491" t="s">
        <v>68</v>
      </c>
      <c r="J3491">
        <v>250</v>
      </c>
      <c r="K3491" t="s">
        <v>193</v>
      </c>
      <c r="L3491">
        <v>0</v>
      </c>
      <c r="M3491" t="b">
        <v>1</v>
      </c>
    </row>
    <row r="3492" spans="1:13" x14ac:dyDescent="0.35">
      <c r="A3492" t="s">
        <v>27</v>
      </c>
      <c r="B3492" t="s">
        <v>91</v>
      </c>
      <c r="C3492">
        <v>2013</v>
      </c>
      <c r="D3492" t="s">
        <v>15</v>
      </c>
      <c r="E3492" t="s">
        <v>29</v>
      </c>
      <c r="F3492" t="s">
        <v>17</v>
      </c>
      <c r="G3492">
        <v>3.3</v>
      </c>
      <c r="H3492" t="s">
        <v>18</v>
      </c>
      <c r="I3492" t="s">
        <v>19</v>
      </c>
      <c r="J3492">
        <v>293000</v>
      </c>
      <c r="K3492" t="s">
        <v>42</v>
      </c>
      <c r="L3492">
        <v>0</v>
      </c>
      <c r="M3492" t="b">
        <v>1</v>
      </c>
    </row>
    <row r="3493" spans="1:13" x14ac:dyDescent="0.35">
      <c r="A3493" t="s">
        <v>109</v>
      </c>
      <c r="B3493" t="s">
        <v>227</v>
      </c>
      <c r="C3493">
        <v>2012</v>
      </c>
      <c r="D3493" t="s">
        <v>47</v>
      </c>
      <c r="E3493" t="s">
        <v>102</v>
      </c>
      <c r="F3493" t="s">
        <v>30</v>
      </c>
      <c r="G3493">
        <v>5.7</v>
      </c>
      <c r="H3493" t="s">
        <v>18</v>
      </c>
      <c r="I3493" t="s">
        <v>19</v>
      </c>
      <c r="J3493">
        <v>315</v>
      </c>
      <c r="K3493" t="s">
        <v>20</v>
      </c>
      <c r="L3493">
        <v>20000</v>
      </c>
      <c r="M3493" t="b">
        <v>0</v>
      </c>
    </row>
    <row r="3494" spans="1:13" x14ac:dyDescent="0.35">
      <c r="A3494" t="s">
        <v>34</v>
      </c>
      <c r="B3494" t="s">
        <v>35</v>
      </c>
      <c r="C3494">
        <v>2007</v>
      </c>
      <c r="D3494" t="s">
        <v>47</v>
      </c>
      <c r="E3494" t="s">
        <v>23</v>
      </c>
      <c r="F3494" t="s">
        <v>17</v>
      </c>
      <c r="G3494">
        <v>4.5999999999999996</v>
      </c>
      <c r="H3494" t="s">
        <v>18</v>
      </c>
      <c r="I3494" t="s">
        <v>68</v>
      </c>
      <c r="J3494">
        <v>160000</v>
      </c>
      <c r="K3494" t="s">
        <v>70</v>
      </c>
      <c r="L3494">
        <v>125000</v>
      </c>
      <c r="M3494" t="b">
        <v>0</v>
      </c>
    </row>
    <row r="3495" spans="1:13" x14ac:dyDescent="0.35">
      <c r="A3495" t="s">
        <v>48</v>
      </c>
      <c r="B3495" t="s">
        <v>50</v>
      </c>
      <c r="C3495">
        <v>2018</v>
      </c>
      <c r="D3495" t="s">
        <v>44</v>
      </c>
      <c r="E3495" t="s">
        <v>16</v>
      </c>
      <c r="F3495" t="s">
        <v>30</v>
      </c>
      <c r="G3495">
        <v>2</v>
      </c>
      <c r="H3495" t="s">
        <v>18</v>
      </c>
      <c r="I3495" t="s">
        <v>19</v>
      </c>
      <c r="J3495">
        <v>250000</v>
      </c>
      <c r="K3495" t="s">
        <v>42</v>
      </c>
      <c r="L3495">
        <v>105000</v>
      </c>
      <c r="M3495" t="b">
        <v>0</v>
      </c>
    </row>
    <row r="3496" spans="1:13" x14ac:dyDescent="0.35">
      <c r="A3496" t="s">
        <v>39</v>
      </c>
      <c r="B3496" t="s">
        <v>46</v>
      </c>
      <c r="C3496">
        <v>2013</v>
      </c>
      <c r="D3496" t="s">
        <v>15</v>
      </c>
      <c r="E3496" t="s">
        <v>78</v>
      </c>
      <c r="F3496" t="s">
        <v>30</v>
      </c>
      <c r="G3496">
        <v>5.3</v>
      </c>
      <c r="H3496" t="s">
        <v>18</v>
      </c>
      <c r="I3496" t="s">
        <v>19</v>
      </c>
      <c r="J3496">
        <v>248000</v>
      </c>
      <c r="K3496" t="s">
        <v>155</v>
      </c>
      <c r="L3496">
        <v>49000</v>
      </c>
      <c r="M3496" t="b">
        <v>0</v>
      </c>
    </row>
    <row r="3497" spans="1:13" x14ac:dyDescent="0.35">
      <c r="A3497" t="s">
        <v>39</v>
      </c>
      <c r="B3497" t="s">
        <v>286</v>
      </c>
      <c r="C3497">
        <v>2005</v>
      </c>
      <c r="D3497" t="s">
        <v>47</v>
      </c>
      <c r="E3497" t="s">
        <v>102</v>
      </c>
      <c r="F3497" t="s">
        <v>17</v>
      </c>
      <c r="G3497">
        <v>2</v>
      </c>
      <c r="H3497" t="s">
        <v>18</v>
      </c>
      <c r="I3497" t="s">
        <v>19</v>
      </c>
      <c r="J3497">
        <v>213000</v>
      </c>
      <c r="K3497" t="s">
        <v>170</v>
      </c>
      <c r="L3497">
        <v>13500</v>
      </c>
      <c r="M3497" t="b">
        <v>0</v>
      </c>
    </row>
    <row r="3498" spans="1:13" x14ac:dyDescent="0.35">
      <c r="A3498" t="s">
        <v>34</v>
      </c>
      <c r="B3498" t="s">
        <v>124</v>
      </c>
      <c r="C3498">
        <v>2015</v>
      </c>
      <c r="D3498" t="s">
        <v>44</v>
      </c>
      <c r="E3498" t="s">
        <v>23</v>
      </c>
      <c r="F3498" t="s">
        <v>17</v>
      </c>
      <c r="G3498">
        <v>4</v>
      </c>
      <c r="H3498" t="s">
        <v>18</v>
      </c>
      <c r="I3498" t="s">
        <v>19</v>
      </c>
      <c r="J3498">
        <v>200000</v>
      </c>
      <c r="K3498" t="s">
        <v>111</v>
      </c>
      <c r="L3498">
        <v>88000</v>
      </c>
      <c r="M3498" t="b">
        <v>0</v>
      </c>
    </row>
    <row r="3499" spans="1:13" x14ac:dyDescent="0.35">
      <c r="A3499" t="s">
        <v>39</v>
      </c>
      <c r="B3499" t="s">
        <v>217</v>
      </c>
      <c r="C3499">
        <v>2010</v>
      </c>
      <c r="D3499" t="s">
        <v>15</v>
      </c>
      <c r="E3499" t="s">
        <v>23</v>
      </c>
      <c r="F3499" t="s">
        <v>26</v>
      </c>
      <c r="G3499">
        <v>1.8</v>
      </c>
      <c r="H3499" t="s">
        <v>18</v>
      </c>
      <c r="I3499" t="s">
        <v>68</v>
      </c>
      <c r="J3499">
        <v>184700</v>
      </c>
      <c r="K3499" t="s">
        <v>20</v>
      </c>
      <c r="L3499">
        <v>11000</v>
      </c>
      <c r="M3499" t="b">
        <v>0</v>
      </c>
    </row>
    <row r="3500" spans="1:13" x14ac:dyDescent="0.35">
      <c r="A3500" t="s">
        <v>48</v>
      </c>
      <c r="B3500" t="s">
        <v>335</v>
      </c>
      <c r="C3500">
        <v>2019</v>
      </c>
      <c r="D3500" t="s">
        <v>15</v>
      </c>
      <c r="E3500" t="s">
        <v>29</v>
      </c>
      <c r="F3500" t="s">
        <v>30</v>
      </c>
      <c r="G3500">
        <v>3.5</v>
      </c>
      <c r="H3500" t="s">
        <v>18</v>
      </c>
      <c r="I3500" t="s">
        <v>19</v>
      </c>
      <c r="J3500">
        <v>76000</v>
      </c>
      <c r="K3500" t="s">
        <v>45</v>
      </c>
      <c r="L3500">
        <v>0</v>
      </c>
      <c r="M3500" t="b">
        <v>1</v>
      </c>
    </row>
    <row r="3501" spans="1:13" x14ac:dyDescent="0.35">
      <c r="A3501" t="s">
        <v>180</v>
      </c>
      <c r="B3501" t="s">
        <v>310</v>
      </c>
      <c r="C3501">
        <v>2009</v>
      </c>
      <c r="D3501" t="s">
        <v>15</v>
      </c>
      <c r="E3501" t="s">
        <v>16</v>
      </c>
      <c r="F3501" t="s">
        <v>17</v>
      </c>
      <c r="G3501">
        <v>3.6</v>
      </c>
      <c r="H3501" t="s">
        <v>18</v>
      </c>
      <c r="I3501" t="s">
        <v>19</v>
      </c>
      <c r="J3501">
        <v>277000</v>
      </c>
      <c r="K3501" t="s">
        <v>42</v>
      </c>
      <c r="L3501">
        <v>42000</v>
      </c>
      <c r="M3501" t="b">
        <v>0</v>
      </c>
    </row>
    <row r="3502" spans="1:13" x14ac:dyDescent="0.35">
      <c r="A3502" t="s">
        <v>76</v>
      </c>
      <c r="B3502" t="s">
        <v>256</v>
      </c>
      <c r="C3502">
        <v>2007</v>
      </c>
      <c r="D3502" t="s">
        <v>15</v>
      </c>
      <c r="E3502" t="s">
        <v>65</v>
      </c>
      <c r="F3502" t="s">
        <v>17</v>
      </c>
      <c r="G3502">
        <v>4.5999999999999996</v>
      </c>
      <c r="H3502" t="s">
        <v>18</v>
      </c>
      <c r="I3502" t="s">
        <v>19</v>
      </c>
      <c r="J3502">
        <v>195</v>
      </c>
      <c r="K3502" t="s">
        <v>64</v>
      </c>
      <c r="L3502">
        <v>27000</v>
      </c>
      <c r="M3502" t="b">
        <v>0</v>
      </c>
    </row>
    <row r="3503" spans="1:13" x14ac:dyDescent="0.35">
      <c r="A3503" t="s">
        <v>139</v>
      </c>
      <c r="B3503" t="s">
        <v>47</v>
      </c>
      <c r="C3503">
        <v>2004</v>
      </c>
      <c r="D3503" t="s">
        <v>15</v>
      </c>
      <c r="E3503" t="s">
        <v>23</v>
      </c>
      <c r="F3503" t="s">
        <v>26</v>
      </c>
      <c r="G3503">
        <v>1</v>
      </c>
      <c r="H3503" t="s">
        <v>56</v>
      </c>
      <c r="I3503" t="s">
        <v>68</v>
      </c>
      <c r="J3503">
        <v>800</v>
      </c>
      <c r="K3503" t="s">
        <v>59</v>
      </c>
      <c r="L3503">
        <v>0</v>
      </c>
      <c r="M3503" t="b">
        <v>1</v>
      </c>
    </row>
    <row r="3504" spans="1:13" x14ac:dyDescent="0.35">
      <c r="A3504" t="s">
        <v>27</v>
      </c>
      <c r="B3504" t="s">
        <v>88</v>
      </c>
      <c r="C3504">
        <v>2013</v>
      </c>
      <c r="D3504" t="s">
        <v>47</v>
      </c>
      <c r="E3504" t="s">
        <v>25</v>
      </c>
      <c r="F3504" t="s">
        <v>26</v>
      </c>
      <c r="G3504">
        <v>1.4</v>
      </c>
      <c r="H3504" t="s">
        <v>18</v>
      </c>
      <c r="I3504" t="s">
        <v>19</v>
      </c>
      <c r="J3504">
        <v>240</v>
      </c>
      <c r="K3504" t="s">
        <v>20</v>
      </c>
      <c r="L3504">
        <v>0</v>
      </c>
      <c r="M3504" t="b">
        <v>1</v>
      </c>
    </row>
    <row r="3505" spans="1:13" x14ac:dyDescent="0.35">
      <c r="A3505" t="s">
        <v>34</v>
      </c>
      <c r="B3505" t="s">
        <v>35</v>
      </c>
      <c r="C3505">
        <v>1988</v>
      </c>
      <c r="D3505" t="s">
        <v>15</v>
      </c>
      <c r="E3505" t="s">
        <v>75</v>
      </c>
      <c r="F3505" t="s">
        <v>30</v>
      </c>
      <c r="G3505">
        <v>4</v>
      </c>
      <c r="H3505" t="s">
        <v>18</v>
      </c>
      <c r="I3505" t="s">
        <v>68</v>
      </c>
      <c r="J3505">
        <v>195000</v>
      </c>
      <c r="K3505" t="s">
        <v>254</v>
      </c>
      <c r="L3505">
        <v>30000</v>
      </c>
      <c r="M3505" t="b">
        <v>0</v>
      </c>
    </row>
    <row r="3506" spans="1:13" x14ac:dyDescent="0.35">
      <c r="A3506" t="s">
        <v>34</v>
      </c>
      <c r="B3506" t="s">
        <v>123</v>
      </c>
      <c r="C3506">
        <v>2015</v>
      </c>
      <c r="D3506" t="s">
        <v>15</v>
      </c>
      <c r="E3506" t="s">
        <v>23</v>
      </c>
      <c r="F3506" t="s">
        <v>17</v>
      </c>
      <c r="G3506">
        <v>2.7</v>
      </c>
      <c r="H3506" t="s">
        <v>18</v>
      </c>
      <c r="I3506" t="s">
        <v>68</v>
      </c>
      <c r="J3506">
        <v>300841</v>
      </c>
      <c r="K3506" t="s">
        <v>20</v>
      </c>
      <c r="L3506">
        <v>0</v>
      </c>
      <c r="M3506" t="b">
        <v>1</v>
      </c>
    </row>
    <row r="3507" spans="1:13" x14ac:dyDescent="0.35">
      <c r="A3507" t="s">
        <v>34</v>
      </c>
      <c r="B3507" t="s">
        <v>162</v>
      </c>
      <c r="C3507">
        <v>1980</v>
      </c>
      <c r="D3507" t="s">
        <v>47</v>
      </c>
      <c r="E3507" t="s">
        <v>38</v>
      </c>
      <c r="F3507" t="s">
        <v>26</v>
      </c>
      <c r="G3507">
        <v>4</v>
      </c>
      <c r="H3507" t="s">
        <v>18</v>
      </c>
      <c r="I3507" t="s">
        <v>68</v>
      </c>
      <c r="J3507">
        <v>44000</v>
      </c>
      <c r="K3507" t="s">
        <v>228</v>
      </c>
      <c r="L3507">
        <v>0</v>
      </c>
      <c r="M3507" t="b">
        <v>1</v>
      </c>
    </row>
    <row r="3508" spans="1:13" x14ac:dyDescent="0.35">
      <c r="A3508" t="s">
        <v>76</v>
      </c>
      <c r="B3508" t="s">
        <v>77</v>
      </c>
      <c r="C3508">
        <v>2014</v>
      </c>
      <c r="D3508" t="s">
        <v>15</v>
      </c>
      <c r="E3508" t="s">
        <v>29</v>
      </c>
      <c r="F3508" t="s">
        <v>30</v>
      </c>
      <c r="G3508">
        <v>5.4</v>
      </c>
      <c r="H3508" t="s">
        <v>18</v>
      </c>
      <c r="I3508" t="s">
        <v>19</v>
      </c>
      <c r="J3508">
        <v>150000</v>
      </c>
      <c r="K3508" t="s">
        <v>20</v>
      </c>
      <c r="L3508">
        <v>52000</v>
      </c>
      <c r="M3508" t="b">
        <v>0</v>
      </c>
    </row>
    <row r="3509" spans="1:13" x14ac:dyDescent="0.35">
      <c r="A3509" t="s">
        <v>36</v>
      </c>
      <c r="B3509" t="s">
        <v>37</v>
      </c>
      <c r="C3509">
        <v>2018</v>
      </c>
      <c r="D3509" t="s">
        <v>15</v>
      </c>
      <c r="E3509" t="s">
        <v>75</v>
      </c>
      <c r="F3509" t="s">
        <v>26</v>
      </c>
      <c r="G3509">
        <v>5.5</v>
      </c>
      <c r="H3509" t="s">
        <v>18</v>
      </c>
      <c r="I3509" t="s">
        <v>19</v>
      </c>
      <c r="J3509">
        <v>88000</v>
      </c>
      <c r="K3509" t="s">
        <v>20</v>
      </c>
      <c r="L3509">
        <v>145000</v>
      </c>
      <c r="M3509" t="b">
        <v>0</v>
      </c>
    </row>
    <row r="3510" spans="1:13" x14ac:dyDescent="0.35">
      <c r="A3510" t="s">
        <v>34</v>
      </c>
      <c r="B3510" t="s">
        <v>318</v>
      </c>
      <c r="C3510">
        <v>2016</v>
      </c>
      <c r="D3510" t="s">
        <v>15</v>
      </c>
      <c r="E3510" t="s">
        <v>23</v>
      </c>
      <c r="F3510" t="s">
        <v>26</v>
      </c>
      <c r="G3510">
        <v>1.6</v>
      </c>
      <c r="H3510" t="s">
        <v>18</v>
      </c>
      <c r="I3510" t="s">
        <v>19</v>
      </c>
      <c r="J3510">
        <v>160000</v>
      </c>
      <c r="K3510" t="s">
        <v>20</v>
      </c>
      <c r="L3510">
        <v>28000</v>
      </c>
      <c r="M3510" t="b">
        <v>0</v>
      </c>
    </row>
    <row r="3511" spans="1:13" x14ac:dyDescent="0.35">
      <c r="A3511" t="s">
        <v>39</v>
      </c>
      <c r="B3511" t="s">
        <v>40</v>
      </c>
      <c r="C3511">
        <v>2015</v>
      </c>
      <c r="D3511" t="s">
        <v>15</v>
      </c>
      <c r="E3511" t="s">
        <v>102</v>
      </c>
      <c r="F3511" t="s">
        <v>17</v>
      </c>
      <c r="G3511">
        <v>3.6</v>
      </c>
      <c r="H3511" t="s">
        <v>18</v>
      </c>
      <c r="I3511" t="s">
        <v>19</v>
      </c>
      <c r="J3511">
        <v>212000</v>
      </c>
      <c r="K3511" t="s">
        <v>20</v>
      </c>
      <c r="L3511">
        <v>64000</v>
      </c>
      <c r="M3511" t="b">
        <v>0</v>
      </c>
    </row>
    <row r="3512" spans="1:13" x14ac:dyDescent="0.35">
      <c r="A3512" t="s">
        <v>174</v>
      </c>
      <c r="B3512" t="s">
        <v>175</v>
      </c>
      <c r="C3512">
        <v>2010</v>
      </c>
      <c r="D3512" t="s">
        <v>15</v>
      </c>
      <c r="E3512" t="s">
        <v>23</v>
      </c>
      <c r="F3512" t="s">
        <v>26</v>
      </c>
      <c r="G3512">
        <v>2</v>
      </c>
      <c r="H3512" t="s">
        <v>18</v>
      </c>
      <c r="I3512" t="s">
        <v>19</v>
      </c>
      <c r="J3512">
        <v>149</v>
      </c>
      <c r="K3512" t="s">
        <v>20</v>
      </c>
      <c r="L3512">
        <v>0</v>
      </c>
      <c r="M3512" t="b">
        <v>1</v>
      </c>
    </row>
    <row r="3513" spans="1:13" x14ac:dyDescent="0.35">
      <c r="A3513" t="s">
        <v>34</v>
      </c>
      <c r="B3513" t="s">
        <v>43</v>
      </c>
      <c r="C3513">
        <v>2013</v>
      </c>
      <c r="D3513" t="s">
        <v>15</v>
      </c>
      <c r="E3513" t="s">
        <v>75</v>
      </c>
      <c r="F3513" t="s">
        <v>26</v>
      </c>
      <c r="G3513">
        <v>2.5</v>
      </c>
      <c r="H3513" t="s">
        <v>18</v>
      </c>
      <c r="I3513" t="s">
        <v>19</v>
      </c>
      <c r="J3513">
        <v>376580</v>
      </c>
      <c r="K3513" t="s">
        <v>70</v>
      </c>
      <c r="L3513">
        <v>28000</v>
      </c>
      <c r="M3513" t="b">
        <v>0</v>
      </c>
    </row>
    <row r="3514" spans="1:13" x14ac:dyDescent="0.35">
      <c r="A3514" t="s">
        <v>34</v>
      </c>
      <c r="B3514" t="s">
        <v>35</v>
      </c>
      <c r="C3514">
        <v>2019</v>
      </c>
      <c r="D3514" t="s">
        <v>15</v>
      </c>
      <c r="E3514" t="s">
        <v>23</v>
      </c>
      <c r="F3514" t="s">
        <v>17</v>
      </c>
      <c r="G3514">
        <v>4.5999999999999996</v>
      </c>
      <c r="H3514" t="s">
        <v>18</v>
      </c>
      <c r="I3514" t="s">
        <v>19</v>
      </c>
      <c r="J3514">
        <v>100</v>
      </c>
      <c r="K3514" t="s">
        <v>20</v>
      </c>
      <c r="L3514">
        <v>0</v>
      </c>
      <c r="M3514" t="b">
        <v>1</v>
      </c>
    </row>
    <row r="3515" spans="1:13" x14ac:dyDescent="0.35">
      <c r="A3515" t="s">
        <v>34</v>
      </c>
      <c r="B3515" t="s">
        <v>51</v>
      </c>
      <c r="C3515">
        <v>2018</v>
      </c>
      <c r="D3515" t="s">
        <v>15</v>
      </c>
      <c r="E3515" t="s">
        <v>23</v>
      </c>
      <c r="F3515" t="s">
        <v>26</v>
      </c>
      <c r="G3515">
        <v>1.6</v>
      </c>
      <c r="H3515" t="s">
        <v>18</v>
      </c>
      <c r="I3515" t="s">
        <v>19</v>
      </c>
      <c r="J3515">
        <v>19190</v>
      </c>
      <c r="K3515" t="s">
        <v>42</v>
      </c>
      <c r="L3515">
        <v>55000</v>
      </c>
      <c r="M3515" t="b">
        <v>0</v>
      </c>
    </row>
    <row r="3516" spans="1:13" x14ac:dyDescent="0.35">
      <c r="A3516" t="s">
        <v>73</v>
      </c>
      <c r="B3516" t="s">
        <v>74</v>
      </c>
      <c r="C3516">
        <v>2020</v>
      </c>
      <c r="D3516" t="s">
        <v>15</v>
      </c>
      <c r="E3516" t="s">
        <v>23</v>
      </c>
      <c r="F3516" t="s">
        <v>17</v>
      </c>
      <c r="G3516">
        <v>2.5</v>
      </c>
      <c r="H3516" t="s">
        <v>18</v>
      </c>
      <c r="I3516" t="s">
        <v>19</v>
      </c>
      <c r="J3516">
        <v>12000</v>
      </c>
      <c r="K3516" t="s">
        <v>20</v>
      </c>
      <c r="L3516">
        <v>0</v>
      </c>
      <c r="M3516" t="b">
        <v>1</v>
      </c>
    </row>
    <row r="3517" spans="1:13" x14ac:dyDescent="0.35">
      <c r="A3517" t="s">
        <v>21</v>
      </c>
      <c r="B3517" t="s">
        <v>120</v>
      </c>
      <c r="C3517">
        <v>2013</v>
      </c>
      <c r="D3517" t="s">
        <v>44</v>
      </c>
      <c r="E3517" t="s">
        <v>23</v>
      </c>
      <c r="F3517" t="s">
        <v>30</v>
      </c>
      <c r="G3517">
        <v>2.4</v>
      </c>
      <c r="H3517" t="s">
        <v>18</v>
      </c>
      <c r="I3517" t="s">
        <v>68</v>
      </c>
      <c r="J3517">
        <v>300</v>
      </c>
      <c r="K3517" t="s">
        <v>64</v>
      </c>
      <c r="L3517">
        <v>23000</v>
      </c>
      <c r="M3517" t="b">
        <v>0</v>
      </c>
    </row>
    <row r="3518" spans="1:13" x14ac:dyDescent="0.35">
      <c r="A3518" t="s">
        <v>48</v>
      </c>
      <c r="B3518" t="s">
        <v>244</v>
      </c>
      <c r="C3518">
        <v>1989</v>
      </c>
      <c r="D3518" t="s">
        <v>47</v>
      </c>
      <c r="E3518" t="s">
        <v>102</v>
      </c>
      <c r="F3518" t="s">
        <v>17</v>
      </c>
      <c r="G3518">
        <v>3</v>
      </c>
      <c r="H3518" t="s">
        <v>18</v>
      </c>
      <c r="I3518" t="s">
        <v>19</v>
      </c>
      <c r="J3518">
        <v>186000</v>
      </c>
      <c r="K3518" t="s">
        <v>20</v>
      </c>
      <c r="L3518">
        <v>55000</v>
      </c>
      <c r="M3518" t="b">
        <v>0</v>
      </c>
    </row>
    <row r="3519" spans="1:13" x14ac:dyDescent="0.35">
      <c r="A3519" t="s">
        <v>34</v>
      </c>
      <c r="B3519" t="s">
        <v>123</v>
      </c>
      <c r="C3519">
        <v>2015</v>
      </c>
      <c r="D3519" t="s">
        <v>15</v>
      </c>
      <c r="E3519" t="s">
        <v>23</v>
      </c>
      <c r="F3519" t="s">
        <v>17</v>
      </c>
      <c r="G3519">
        <v>2.7</v>
      </c>
      <c r="H3519" t="s">
        <v>18</v>
      </c>
      <c r="I3519" t="s">
        <v>68</v>
      </c>
      <c r="J3519">
        <v>119000</v>
      </c>
      <c r="K3519" t="s">
        <v>126</v>
      </c>
      <c r="L3519">
        <v>55000</v>
      </c>
      <c r="M3519" t="b">
        <v>0</v>
      </c>
    </row>
    <row r="3520" spans="1:13" x14ac:dyDescent="0.35">
      <c r="A3520" t="s">
        <v>76</v>
      </c>
      <c r="B3520" t="s">
        <v>240</v>
      </c>
      <c r="C3520">
        <v>1997</v>
      </c>
      <c r="D3520" t="s">
        <v>15</v>
      </c>
      <c r="E3520" t="s">
        <v>213</v>
      </c>
      <c r="F3520" t="s">
        <v>17</v>
      </c>
      <c r="G3520">
        <v>4.5999999999999996</v>
      </c>
      <c r="H3520" t="s">
        <v>18</v>
      </c>
      <c r="I3520" t="s">
        <v>19</v>
      </c>
      <c r="J3520">
        <v>312000</v>
      </c>
      <c r="K3520" t="s">
        <v>138</v>
      </c>
      <c r="L3520">
        <v>0</v>
      </c>
      <c r="M3520" t="b">
        <v>1</v>
      </c>
    </row>
    <row r="3521" spans="1:13" x14ac:dyDescent="0.35">
      <c r="A3521" t="s">
        <v>34</v>
      </c>
      <c r="B3521" t="s">
        <v>43</v>
      </c>
      <c r="C3521">
        <v>2011</v>
      </c>
      <c r="D3521" t="s">
        <v>15</v>
      </c>
      <c r="E3521" t="s">
        <v>25</v>
      </c>
      <c r="F3521" t="s">
        <v>30</v>
      </c>
      <c r="G3521">
        <v>2.4</v>
      </c>
      <c r="H3521" t="s">
        <v>18</v>
      </c>
      <c r="I3521" t="s">
        <v>68</v>
      </c>
      <c r="J3521">
        <v>85000</v>
      </c>
      <c r="K3521" t="s">
        <v>111</v>
      </c>
      <c r="L3521">
        <v>52000</v>
      </c>
      <c r="M3521" t="b">
        <v>0</v>
      </c>
    </row>
    <row r="3522" spans="1:13" x14ac:dyDescent="0.35">
      <c r="A3522" t="s">
        <v>34</v>
      </c>
      <c r="B3522" t="s">
        <v>35</v>
      </c>
      <c r="C3522">
        <v>2011</v>
      </c>
      <c r="D3522" t="s">
        <v>15</v>
      </c>
      <c r="E3522" t="s">
        <v>23</v>
      </c>
      <c r="F3522" t="s">
        <v>17</v>
      </c>
      <c r="G3522">
        <v>4.5999999999999996</v>
      </c>
      <c r="H3522" t="s">
        <v>18</v>
      </c>
      <c r="I3522" t="s">
        <v>19</v>
      </c>
      <c r="J3522">
        <v>145000</v>
      </c>
      <c r="K3522" t="s">
        <v>45</v>
      </c>
      <c r="L3522">
        <v>95000</v>
      </c>
      <c r="M3522" t="b">
        <v>0</v>
      </c>
    </row>
    <row r="3523" spans="1:13" x14ac:dyDescent="0.35">
      <c r="A3523" t="s">
        <v>21</v>
      </c>
      <c r="B3523" t="s">
        <v>231</v>
      </c>
      <c r="C3523">
        <v>2018</v>
      </c>
      <c r="D3523" t="s">
        <v>15</v>
      </c>
      <c r="E3523" t="s">
        <v>25</v>
      </c>
      <c r="F3523" t="s">
        <v>30</v>
      </c>
      <c r="G3523">
        <v>1.6</v>
      </c>
      <c r="H3523" t="s">
        <v>18</v>
      </c>
      <c r="I3523" t="s">
        <v>19</v>
      </c>
      <c r="J3523">
        <v>78000</v>
      </c>
      <c r="K3523" t="s">
        <v>20</v>
      </c>
      <c r="L3523">
        <v>38000</v>
      </c>
      <c r="M3523" t="b">
        <v>0</v>
      </c>
    </row>
    <row r="3524" spans="1:13" x14ac:dyDescent="0.35">
      <c r="A3524" t="s">
        <v>34</v>
      </c>
      <c r="B3524" t="s">
        <v>123</v>
      </c>
      <c r="C3524">
        <v>2013</v>
      </c>
      <c r="D3524" t="s">
        <v>15</v>
      </c>
      <c r="E3524" t="s">
        <v>23</v>
      </c>
      <c r="F3524" t="s">
        <v>17</v>
      </c>
      <c r="G3524">
        <v>2.7</v>
      </c>
      <c r="H3524" t="s">
        <v>18</v>
      </c>
      <c r="I3524" t="s">
        <v>68</v>
      </c>
      <c r="J3524">
        <v>382</v>
      </c>
      <c r="K3524" t="s">
        <v>254</v>
      </c>
      <c r="L3524">
        <v>0</v>
      </c>
      <c r="M3524" t="b">
        <v>1</v>
      </c>
    </row>
    <row r="3525" spans="1:13" x14ac:dyDescent="0.35">
      <c r="A3525" t="s">
        <v>21</v>
      </c>
      <c r="B3525" t="s">
        <v>237</v>
      </c>
      <c r="C3525">
        <v>2012</v>
      </c>
      <c r="D3525" t="s">
        <v>47</v>
      </c>
      <c r="E3525" t="s">
        <v>23</v>
      </c>
      <c r="F3525" t="s">
        <v>30</v>
      </c>
      <c r="G3525">
        <v>4</v>
      </c>
      <c r="H3525" t="s">
        <v>18</v>
      </c>
      <c r="I3525" t="s">
        <v>19</v>
      </c>
      <c r="J3525">
        <v>247000</v>
      </c>
      <c r="K3525" t="s">
        <v>20</v>
      </c>
      <c r="L3525">
        <v>0</v>
      </c>
      <c r="M3525" t="b">
        <v>1</v>
      </c>
    </row>
    <row r="3526" spans="1:13" x14ac:dyDescent="0.35">
      <c r="A3526" t="s">
        <v>36</v>
      </c>
      <c r="B3526" t="s">
        <v>37</v>
      </c>
      <c r="C3526">
        <v>2008</v>
      </c>
      <c r="D3526" t="s">
        <v>15</v>
      </c>
      <c r="E3526" t="s">
        <v>78</v>
      </c>
      <c r="F3526" t="s">
        <v>17</v>
      </c>
      <c r="G3526">
        <v>5.3</v>
      </c>
      <c r="H3526" t="s">
        <v>18</v>
      </c>
      <c r="I3526" t="s">
        <v>19</v>
      </c>
      <c r="J3526">
        <v>270</v>
      </c>
      <c r="K3526" t="s">
        <v>138</v>
      </c>
      <c r="L3526">
        <v>0</v>
      </c>
      <c r="M3526" t="b">
        <v>1</v>
      </c>
    </row>
    <row r="3527" spans="1:13" x14ac:dyDescent="0.35">
      <c r="A3527" t="s">
        <v>21</v>
      </c>
      <c r="B3527" t="s">
        <v>130</v>
      </c>
      <c r="C3527">
        <v>2000</v>
      </c>
      <c r="D3527" t="s">
        <v>15</v>
      </c>
      <c r="E3527" t="s">
        <v>25</v>
      </c>
      <c r="F3527" t="s">
        <v>26</v>
      </c>
      <c r="G3527">
        <v>3.5</v>
      </c>
      <c r="H3527" t="s">
        <v>18</v>
      </c>
      <c r="I3527" t="s">
        <v>68</v>
      </c>
      <c r="J3527">
        <v>400000</v>
      </c>
      <c r="K3527" t="s">
        <v>42</v>
      </c>
      <c r="L3527">
        <v>12500</v>
      </c>
      <c r="M3527" t="b">
        <v>0</v>
      </c>
    </row>
    <row r="3528" spans="1:13" x14ac:dyDescent="0.35">
      <c r="A3528" t="s">
        <v>34</v>
      </c>
      <c r="B3528" t="s">
        <v>51</v>
      </c>
      <c r="C3528">
        <v>2017</v>
      </c>
      <c r="D3528" t="s">
        <v>15</v>
      </c>
      <c r="E3528" t="s">
        <v>78</v>
      </c>
      <c r="F3528" t="s">
        <v>30</v>
      </c>
      <c r="G3528">
        <v>1.6</v>
      </c>
      <c r="H3528" t="s">
        <v>18</v>
      </c>
      <c r="I3528" t="s">
        <v>19</v>
      </c>
      <c r="J3528">
        <v>107000</v>
      </c>
      <c r="K3528" t="s">
        <v>20</v>
      </c>
      <c r="L3528">
        <v>39000</v>
      </c>
      <c r="M3528" t="b">
        <v>0</v>
      </c>
    </row>
    <row r="3529" spans="1:13" x14ac:dyDescent="0.35">
      <c r="A3529" t="s">
        <v>34</v>
      </c>
      <c r="B3529" t="s">
        <v>124</v>
      </c>
      <c r="C3529">
        <v>2014</v>
      </c>
      <c r="D3529" t="s">
        <v>15</v>
      </c>
      <c r="E3529" t="s">
        <v>23</v>
      </c>
      <c r="F3529" t="s">
        <v>26</v>
      </c>
      <c r="G3529">
        <v>2.7</v>
      </c>
      <c r="H3529" t="s">
        <v>18</v>
      </c>
      <c r="I3529" t="s">
        <v>68</v>
      </c>
      <c r="J3529">
        <v>210000</v>
      </c>
      <c r="K3529" t="s">
        <v>45</v>
      </c>
      <c r="L3529">
        <v>0</v>
      </c>
      <c r="M3529" t="b">
        <v>1</v>
      </c>
    </row>
    <row r="3530" spans="1:13" x14ac:dyDescent="0.35">
      <c r="A3530" t="s">
        <v>39</v>
      </c>
      <c r="B3530" t="s">
        <v>71</v>
      </c>
      <c r="C3530">
        <v>2021</v>
      </c>
      <c r="D3530" t="s">
        <v>15</v>
      </c>
      <c r="E3530" t="s">
        <v>33</v>
      </c>
      <c r="F3530" t="s">
        <v>26</v>
      </c>
      <c r="G3530">
        <v>1.5</v>
      </c>
      <c r="H3530" t="s">
        <v>18</v>
      </c>
      <c r="I3530" t="s">
        <v>19</v>
      </c>
      <c r="J3530">
        <v>10800</v>
      </c>
      <c r="K3530" t="s">
        <v>111</v>
      </c>
      <c r="L3530">
        <v>0</v>
      </c>
      <c r="M3530" t="b">
        <v>1</v>
      </c>
    </row>
    <row r="3531" spans="1:13" x14ac:dyDescent="0.35">
      <c r="A3531" t="s">
        <v>21</v>
      </c>
      <c r="B3531" t="s">
        <v>120</v>
      </c>
      <c r="C3531">
        <v>2015</v>
      </c>
      <c r="D3531" t="s">
        <v>15</v>
      </c>
      <c r="E3531" t="s">
        <v>23</v>
      </c>
      <c r="F3531" t="s">
        <v>26</v>
      </c>
      <c r="G3531">
        <v>1.5</v>
      </c>
      <c r="H3531" t="s">
        <v>18</v>
      </c>
      <c r="I3531" t="s">
        <v>68</v>
      </c>
      <c r="J3531">
        <v>137000</v>
      </c>
      <c r="K3531" t="s">
        <v>20</v>
      </c>
      <c r="L3531">
        <v>0</v>
      </c>
      <c r="M3531" t="b">
        <v>1</v>
      </c>
    </row>
    <row r="3532" spans="1:13" x14ac:dyDescent="0.35">
      <c r="A3532" t="s">
        <v>21</v>
      </c>
      <c r="B3532" t="s">
        <v>312</v>
      </c>
      <c r="C3532">
        <v>2020</v>
      </c>
      <c r="D3532" t="s">
        <v>15</v>
      </c>
      <c r="E3532" t="s">
        <v>29</v>
      </c>
      <c r="F3532" t="s">
        <v>30</v>
      </c>
      <c r="G3532">
        <v>1.6</v>
      </c>
      <c r="H3532" t="s">
        <v>18</v>
      </c>
      <c r="I3532" t="s">
        <v>19</v>
      </c>
      <c r="J3532">
        <v>200</v>
      </c>
      <c r="K3532" t="s">
        <v>20</v>
      </c>
      <c r="L3532">
        <v>66000</v>
      </c>
      <c r="M3532" t="b">
        <v>0</v>
      </c>
    </row>
    <row r="3533" spans="1:13" x14ac:dyDescent="0.35">
      <c r="A3533" t="s">
        <v>34</v>
      </c>
      <c r="B3533" t="s">
        <v>43</v>
      </c>
      <c r="C3533">
        <v>2017</v>
      </c>
      <c r="D3533" t="s">
        <v>15</v>
      </c>
      <c r="E3533" t="s">
        <v>75</v>
      </c>
      <c r="F3533" t="s">
        <v>26</v>
      </c>
      <c r="G3533">
        <v>2.5</v>
      </c>
      <c r="H3533" t="s">
        <v>18</v>
      </c>
      <c r="I3533" t="s">
        <v>19</v>
      </c>
      <c r="J3533">
        <v>312000</v>
      </c>
      <c r="K3533" t="s">
        <v>20</v>
      </c>
      <c r="L3533">
        <v>0</v>
      </c>
      <c r="M3533" t="b">
        <v>1</v>
      </c>
    </row>
    <row r="3534" spans="1:13" x14ac:dyDescent="0.35">
      <c r="A3534" t="s">
        <v>172</v>
      </c>
      <c r="B3534" t="s">
        <v>173</v>
      </c>
      <c r="C3534">
        <v>2020</v>
      </c>
      <c r="D3534" t="s">
        <v>15</v>
      </c>
      <c r="E3534" t="s">
        <v>16</v>
      </c>
      <c r="F3534" t="s">
        <v>30</v>
      </c>
      <c r="G3534">
        <v>2</v>
      </c>
      <c r="H3534" t="s">
        <v>18</v>
      </c>
      <c r="I3534" t="s">
        <v>19</v>
      </c>
      <c r="J3534">
        <v>5000</v>
      </c>
      <c r="K3534" t="s">
        <v>45</v>
      </c>
      <c r="L3534">
        <v>70000</v>
      </c>
      <c r="M3534" t="b">
        <v>0</v>
      </c>
    </row>
    <row r="3535" spans="1:13" x14ac:dyDescent="0.35">
      <c r="A3535" t="s">
        <v>39</v>
      </c>
      <c r="B3535" t="s">
        <v>46</v>
      </c>
      <c r="C3535">
        <v>2009</v>
      </c>
      <c r="D3535" t="s">
        <v>15</v>
      </c>
      <c r="E3535" t="s">
        <v>16</v>
      </c>
      <c r="F3535" t="s">
        <v>26</v>
      </c>
      <c r="G3535">
        <v>5.3</v>
      </c>
      <c r="H3535" t="s">
        <v>18</v>
      </c>
      <c r="I3535" t="s">
        <v>19</v>
      </c>
      <c r="J3535">
        <v>400</v>
      </c>
      <c r="K3535" t="s">
        <v>20</v>
      </c>
      <c r="L3535">
        <v>35000</v>
      </c>
      <c r="M3535" t="b">
        <v>0</v>
      </c>
    </row>
    <row r="3536" spans="1:13" x14ac:dyDescent="0.35">
      <c r="A3536" t="s">
        <v>21</v>
      </c>
      <c r="B3536" t="s">
        <v>218</v>
      </c>
      <c r="C3536">
        <v>2013</v>
      </c>
      <c r="D3536" t="s">
        <v>47</v>
      </c>
      <c r="E3536" t="s">
        <v>23</v>
      </c>
      <c r="F3536" t="s">
        <v>30</v>
      </c>
      <c r="G3536">
        <v>2.5</v>
      </c>
      <c r="H3536" t="s">
        <v>18</v>
      </c>
      <c r="I3536" t="s">
        <v>68</v>
      </c>
      <c r="J3536">
        <v>300</v>
      </c>
      <c r="K3536" t="s">
        <v>170</v>
      </c>
      <c r="L3536">
        <v>0</v>
      </c>
      <c r="M3536" t="b">
        <v>1</v>
      </c>
    </row>
    <row r="3537" spans="1:13" x14ac:dyDescent="0.35">
      <c r="A3537" t="s">
        <v>76</v>
      </c>
      <c r="B3537" t="s">
        <v>77</v>
      </c>
      <c r="C3537">
        <v>2009</v>
      </c>
      <c r="D3537" t="s">
        <v>15</v>
      </c>
      <c r="E3537" t="s">
        <v>65</v>
      </c>
      <c r="F3537" t="s">
        <v>26</v>
      </c>
      <c r="G3537">
        <v>5.4</v>
      </c>
      <c r="H3537" t="s">
        <v>18</v>
      </c>
      <c r="I3537" t="s">
        <v>19</v>
      </c>
      <c r="J3537">
        <v>360</v>
      </c>
      <c r="K3537" t="s">
        <v>20</v>
      </c>
      <c r="L3537">
        <v>32000</v>
      </c>
      <c r="M3537" t="b">
        <v>0</v>
      </c>
    </row>
    <row r="3538" spans="1:13" x14ac:dyDescent="0.35">
      <c r="A3538" t="s">
        <v>76</v>
      </c>
      <c r="B3538" t="s">
        <v>203</v>
      </c>
      <c r="C3538">
        <v>2020</v>
      </c>
      <c r="D3538" t="s">
        <v>47</v>
      </c>
      <c r="E3538" t="s">
        <v>23</v>
      </c>
      <c r="F3538" t="s">
        <v>26</v>
      </c>
      <c r="G3538">
        <v>1.5</v>
      </c>
      <c r="H3538" t="s">
        <v>18</v>
      </c>
      <c r="I3538" t="s">
        <v>19</v>
      </c>
      <c r="J3538">
        <v>3300</v>
      </c>
      <c r="K3538" t="s">
        <v>349</v>
      </c>
      <c r="L3538">
        <v>0</v>
      </c>
      <c r="M3538" t="b">
        <v>1</v>
      </c>
    </row>
    <row r="3539" spans="1:13" x14ac:dyDescent="0.35">
      <c r="A3539" t="s">
        <v>39</v>
      </c>
      <c r="B3539" t="s">
        <v>115</v>
      </c>
      <c r="C3539">
        <v>2009</v>
      </c>
      <c r="D3539" t="s">
        <v>15</v>
      </c>
      <c r="E3539" t="s">
        <v>23</v>
      </c>
      <c r="F3539" t="s">
        <v>26</v>
      </c>
      <c r="G3539">
        <v>5.3</v>
      </c>
      <c r="H3539" t="s">
        <v>18</v>
      </c>
      <c r="I3539" t="s">
        <v>19</v>
      </c>
      <c r="J3539">
        <v>255</v>
      </c>
      <c r="K3539" t="s">
        <v>20</v>
      </c>
      <c r="L3539">
        <v>36000</v>
      </c>
      <c r="M3539" t="b">
        <v>0</v>
      </c>
    </row>
    <row r="3540" spans="1:13" x14ac:dyDescent="0.35">
      <c r="A3540" t="s">
        <v>34</v>
      </c>
      <c r="B3540" t="s">
        <v>123</v>
      </c>
      <c r="C3540">
        <v>2020</v>
      </c>
      <c r="D3540" t="s">
        <v>15</v>
      </c>
      <c r="E3540" t="s">
        <v>23</v>
      </c>
      <c r="F3540" t="s">
        <v>17</v>
      </c>
      <c r="G3540">
        <v>2.4</v>
      </c>
      <c r="H3540" t="s">
        <v>56</v>
      </c>
      <c r="I3540" t="s">
        <v>68</v>
      </c>
      <c r="J3540">
        <v>75000</v>
      </c>
      <c r="K3540" t="s">
        <v>349</v>
      </c>
      <c r="L3540">
        <v>0</v>
      </c>
      <c r="M3540" t="b">
        <v>1</v>
      </c>
    </row>
    <row r="3541" spans="1:13" x14ac:dyDescent="0.35">
      <c r="A3541" t="s">
        <v>34</v>
      </c>
      <c r="B3541" t="s">
        <v>123</v>
      </c>
      <c r="C3541">
        <v>2013</v>
      </c>
      <c r="D3541" t="s">
        <v>15</v>
      </c>
      <c r="E3541" t="s">
        <v>23</v>
      </c>
      <c r="F3541" t="s">
        <v>17</v>
      </c>
      <c r="G3541">
        <v>2.7</v>
      </c>
      <c r="H3541" t="s">
        <v>18</v>
      </c>
      <c r="I3541" t="s">
        <v>68</v>
      </c>
      <c r="J3541">
        <v>482000</v>
      </c>
      <c r="K3541" t="s">
        <v>255</v>
      </c>
      <c r="L3541">
        <v>0</v>
      </c>
      <c r="M3541" t="b">
        <v>1</v>
      </c>
    </row>
    <row r="3542" spans="1:13" x14ac:dyDescent="0.35">
      <c r="A3542" t="s">
        <v>76</v>
      </c>
      <c r="B3542" t="s">
        <v>125</v>
      </c>
      <c r="C3542">
        <v>2015</v>
      </c>
      <c r="D3542" t="s">
        <v>15</v>
      </c>
      <c r="E3542" t="s">
        <v>33</v>
      </c>
      <c r="F3542" t="s">
        <v>17</v>
      </c>
      <c r="G3542">
        <v>2</v>
      </c>
      <c r="H3542" t="s">
        <v>18</v>
      </c>
      <c r="I3542" t="s">
        <v>19</v>
      </c>
      <c r="J3542">
        <v>40000</v>
      </c>
      <c r="K3542" t="s">
        <v>59</v>
      </c>
      <c r="L3542">
        <v>90000</v>
      </c>
      <c r="M3542" t="b">
        <v>0</v>
      </c>
    </row>
    <row r="3543" spans="1:13" x14ac:dyDescent="0.35">
      <c r="A3543" t="s">
        <v>141</v>
      </c>
      <c r="B3543">
        <v>3008</v>
      </c>
      <c r="C3543">
        <v>2014</v>
      </c>
      <c r="D3543" t="s">
        <v>15</v>
      </c>
      <c r="E3543" t="s">
        <v>29</v>
      </c>
      <c r="F3543" t="s">
        <v>17</v>
      </c>
      <c r="G3543">
        <v>1.5</v>
      </c>
      <c r="H3543" t="s">
        <v>18</v>
      </c>
      <c r="I3543" t="s">
        <v>19</v>
      </c>
      <c r="J3543">
        <v>76335</v>
      </c>
      <c r="K3543" t="s">
        <v>20</v>
      </c>
      <c r="L3543">
        <v>30000</v>
      </c>
      <c r="M3543" t="b">
        <v>0</v>
      </c>
    </row>
    <row r="3544" spans="1:13" x14ac:dyDescent="0.35">
      <c r="A3544" t="s">
        <v>326</v>
      </c>
      <c r="B3544" t="s">
        <v>327</v>
      </c>
      <c r="C3544">
        <v>2007</v>
      </c>
      <c r="D3544" t="s">
        <v>47</v>
      </c>
      <c r="E3544" t="s">
        <v>78</v>
      </c>
      <c r="F3544" t="s">
        <v>17</v>
      </c>
      <c r="G3544">
        <v>4.5999999999999996</v>
      </c>
      <c r="H3544" t="s">
        <v>18</v>
      </c>
      <c r="I3544" t="s">
        <v>19</v>
      </c>
      <c r="J3544">
        <v>570000</v>
      </c>
      <c r="K3544" t="s">
        <v>20</v>
      </c>
      <c r="L3544">
        <v>24000</v>
      </c>
      <c r="M3544" t="b">
        <v>0</v>
      </c>
    </row>
    <row r="3545" spans="1:13" x14ac:dyDescent="0.35">
      <c r="A3545" t="s">
        <v>39</v>
      </c>
      <c r="B3545" t="s">
        <v>131</v>
      </c>
      <c r="C3545">
        <v>2009</v>
      </c>
      <c r="D3545" t="s">
        <v>15</v>
      </c>
      <c r="E3545" t="s">
        <v>23</v>
      </c>
      <c r="F3545" t="s">
        <v>30</v>
      </c>
      <c r="G3545">
        <v>6</v>
      </c>
      <c r="H3545" t="s">
        <v>18</v>
      </c>
      <c r="I3545" t="s">
        <v>19</v>
      </c>
      <c r="J3545">
        <v>135000</v>
      </c>
      <c r="K3545" t="s">
        <v>20</v>
      </c>
      <c r="L3545">
        <v>32000</v>
      </c>
      <c r="M3545" t="b">
        <v>0</v>
      </c>
    </row>
    <row r="3546" spans="1:13" x14ac:dyDescent="0.35">
      <c r="A3546" t="s">
        <v>27</v>
      </c>
      <c r="B3546" t="s">
        <v>160</v>
      </c>
      <c r="C3546">
        <v>2019</v>
      </c>
      <c r="D3546" t="s">
        <v>15</v>
      </c>
      <c r="E3546" t="s">
        <v>29</v>
      </c>
      <c r="F3546" t="s">
        <v>30</v>
      </c>
      <c r="G3546">
        <v>2.4</v>
      </c>
      <c r="H3546" t="s">
        <v>18</v>
      </c>
      <c r="I3546" t="s">
        <v>19</v>
      </c>
      <c r="J3546">
        <v>29000</v>
      </c>
      <c r="K3546" t="s">
        <v>187</v>
      </c>
      <c r="L3546">
        <v>0</v>
      </c>
      <c r="M3546" t="b">
        <v>1</v>
      </c>
    </row>
    <row r="3547" spans="1:13" x14ac:dyDescent="0.35">
      <c r="A3547" t="s">
        <v>60</v>
      </c>
      <c r="B3547" t="s">
        <v>241</v>
      </c>
      <c r="C3547">
        <v>2015</v>
      </c>
      <c r="D3547" t="s">
        <v>15</v>
      </c>
      <c r="E3547" t="s">
        <v>75</v>
      </c>
      <c r="F3547" t="s">
        <v>17</v>
      </c>
      <c r="G3547">
        <v>4.5999999999999996</v>
      </c>
      <c r="H3547" t="s">
        <v>18</v>
      </c>
      <c r="I3547" t="s">
        <v>19</v>
      </c>
      <c r="J3547">
        <v>103000</v>
      </c>
      <c r="K3547" t="s">
        <v>211</v>
      </c>
      <c r="L3547">
        <v>170000</v>
      </c>
      <c r="M3547" t="b">
        <v>0</v>
      </c>
    </row>
    <row r="3548" spans="1:13" x14ac:dyDescent="0.35">
      <c r="A3548" t="s">
        <v>27</v>
      </c>
      <c r="B3548" t="s">
        <v>28</v>
      </c>
      <c r="C3548">
        <v>2016</v>
      </c>
      <c r="D3548" t="s">
        <v>15</v>
      </c>
      <c r="E3548" t="s">
        <v>29</v>
      </c>
      <c r="F3548" t="s">
        <v>26</v>
      </c>
      <c r="G3548">
        <v>1.6</v>
      </c>
      <c r="H3548" t="s">
        <v>18</v>
      </c>
      <c r="I3548" t="s">
        <v>19</v>
      </c>
      <c r="J3548">
        <v>265</v>
      </c>
      <c r="K3548" t="s">
        <v>111</v>
      </c>
      <c r="L3548">
        <v>0</v>
      </c>
      <c r="M3548" t="b">
        <v>1</v>
      </c>
    </row>
    <row r="3549" spans="1:13" x14ac:dyDescent="0.35">
      <c r="A3549" t="s">
        <v>109</v>
      </c>
      <c r="B3549" t="s">
        <v>227</v>
      </c>
      <c r="C3549">
        <v>2016</v>
      </c>
      <c r="D3549" t="s">
        <v>15</v>
      </c>
      <c r="E3549" t="s">
        <v>23</v>
      </c>
      <c r="F3549" t="s">
        <v>26</v>
      </c>
      <c r="G3549">
        <v>3.6</v>
      </c>
      <c r="H3549" t="s">
        <v>18</v>
      </c>
      <c r="I3549" t="s">
        <v>19</v>
      </c>
      <c r="J3549">
        <v>61000</v>
      </c>
      <c r="K3549" t="s">
        <v>42</v>
      </c>
      <c r="L3549">
        <v>72000</v>
      </c>
      <c r="M3549" t="b">
        <v>0</v>
      </c>
    </row>
    <row r="3550" spans="1:13" x14ac:dyDescent="0.35">
      <c r="A3550" t="s">
        <v>39</v>
      </c>
      <c r="B3550" t="s">
        <v>225</v>
      </c>
      <c r="C3550">
        <v>2011</v>
      </c>
      <c r="D3550" t="s">
        <v>15</v>
      </c>
      <c r="E3550" t="s">
        <v>29</v>
      </c>
      <c r="F3550" t="s">
        <v>26</v>
      </c>
      <c r="G3550">
        <v>1.6</v>
      </c>
      <c r="H3550" t="s">
        <v>18</v>
      </c>
      <c r="I3550" t="s">
        <v>19</v>
      </c>
      <c r="J3550">
        <v>21110</v>
      </c>
      <c r="K3550" t="s">
        <v>20</v>
      </c>
      <c r="L3550">
        <v>0</v>
      </c>
      <c r="M3550" t="b">
        <v>1</v>
      </c>
    </row>
    <row r="3551" spans="1:13" x14ac:dyDescent="0.35">
      <c r="A3551" t="s">
        <v>76</v>
      </c>
      <c r="B3551" t="s">
        <v>112</v>
      </c>
      <c r="C3551">
        <v>2016</v>
      </c>
      <c r="D3551" t="s">
        <v>15</v>
      </c>
      <c r="E3551" t="s">
        <v>75</v>
      </c>
      <c r="F3551" t="s">
        <v>30</v>
      </c>
      <c r="G3551">
        <v>3.5</v>
      </c>
      <c r="H3551" t="s">
        <v>18</v>
      </c>
      <c r="I3551" t="s">
        <v>19</v>
      </c>
      <c r="J3551">
        <v>175000</v>
      </c>
      <c r="K3551" t="s">
        <v>64</v>
      </c>
      <c r="L3551">
        <v>56008</v>
      </c>
      <c r="M3551" t="b">
        <v>0</v>
      </c>
    </row>
    <row r="3552" spans="1:13" x14ac:dyDescent="0.35">
      <c r="A3552" t="s">
        <v>34</v>
      </c>
      <c r="B3552" t="s">
        <v>35</v>
      </c>
      <c r="C3552">
        <v>2002</v>
      </c>
      <c r="D3552" t="s">
        <v>15</v>
      </c>
      <c r="E3552" t="s">
        <v>23</v>
      </c>
      <c r="F3552" t="s">
        <v>30</v>
      </c>
      <c r="G3552">
        <v>4.5999999999999996</v>
      </c>
      <c r="H3552" t="s">
        <v>18</v>
      </c>
      <c r="I3552" t="s">
        <v>68</v>
      </c>
      <c r="J3552">
        <v>214000</v>
      </c>
      <c r="K3552" t="s">
        <v>170</v>
      </c>
      <c r="L3552">
        <v>0</v>
      </c>
      <c r="M3552" t="b">
        <v>1</v>
      </c>
    </row>
    <row r="3553" spans="1:13" x14ac:dyDescent="0.35">
      <c r="A3553" t="s">
        <v>34</v>
      </c>
      <c r="B3553" t="s">
        <v>66</v>
      </c>
      <c r="C3553">
        <v>2013</v>
      </c>
      <c r="D3553" t="s">
        <v>15</v>
      </c>
      <c r="E3553" t="s">
        <v>23</v>
      </c>
      <c r="F3553" t="s">
        <v>17</v>
      </c>
      <c r="G3553">
        <v>4.0999999999999996</v>
      </c>
      <c r="H3553" t="s">
        <v>18</v>
      </c>
      <c r="I3553" t="s">
        <v>19</v>
      </c>
      <c r="J3553">
        <v>360</v>
      </c>
      <c r="K3553" t="s">
        <v>228</v>
      </c>
      <c r="L3553">
        <v>0</v>
      </c>
      <c r="M3553" t="b">
        <v>1</v>
      </c>
    </row>
    <row r="3554" spans="1:13" x14ac:dyDescent="0.35">
      <c r="A3554" t="s">
        <v>34</v>
      </c>
      <c r="B3554" t="s">
        <v>123</v>
      </c>
      <c r="C3554">
        <v>2016</v>
      </c>
      <c r="D3554" t="s">
        <v>15</v>
      </c>
      <c r="E3554" t="s">
        <v>23</v>
      </c>
      <c r="F3554" t="s">
        <v>17</v>
      </c>
      <c r="G3554">
        <v>2.8</v>
      </c>
      <c r="H3554" t="s">
        <v>18</v>
      </c>
      <c r="I3554" t="s">
        <v>19</v>
      </c>
      <c r="J3554">
        <v>97000</v>
      </c>
      <c r="K3554" t="s">
        <v>42</v>
      </c>
      <c r="L3554">
        <v>91000</v>
      </c>
      <c r="M3554" t="b">
        <v>0</v>
      </c>
    </row>
    <row r="3555" spans="1:13" x14ac:dyDescent="0.35">
      <c r="A3555" t="s">
        <v>73</v>
      </c>
      <c r="B3555">
        <v>6</v>
      </c>
      <c r="C3555">
        <v>2016</v>
      </c>
      <c r="D3555" t="s">
        <v>47</v>
      </c>
      <c r="E3555" t="s">
        <v>25</v>
      </c>
      <c r="F3555" t="s">
        <v>17</v>
      </c>
      <c r="G3555">
        <v>2.5</v>
      </c>
      <c r="H3555" t="s">
        <v>18</v>
      </c>
      <c r="I3555" t="s">
        <v>19</v>
      </c>
      <c r="J3555">
        <v>199000</v>
      </c>
      <c r="K3555" t="s">
        <v>81</v>
      </c>
      <c r="L3555">
        <v>42000</v>
      </c>
      <c r="M3555" t="b">
        <v>0</v>
      </c>
    </row>
    <row r="3556" spans="1:13" x14ac:dyDescent="0.35">
      <c r="A3556" t="s">
        <v>21</v>
      </c>
      <c r="B3556" t="s">
        <v>120</v>
      </c>
      <c r="C3556">
        <v>2016</v>
      </c>
      <c r="D3556" t="s">
        <v>44</v>
      </c>
      <c r="E3556" t="s">
        <v>23</v>
      </c>
      <c r="F3556" t="s">
        <v>30</v>
      </c>
      <c r="G3556">
        <v>2.4</v>
      </c>
      <c r="H3556" t="s">
        <v>18</v>
      </c>
      <c r="I3556" t="s">
        <v>68</v>
      </c>
      <c r="J3556">
        <v>71000</v>
      </c>
      <c r="K3556" t="s">
        <v>64</v>
      </c>
      <c r="L3556">
        <v>40000</v>
      </c>
      <c r="M3556" t="b">
        <v>0</v>
      </c>
    </row>
    <row r="3557" spans="1:13" x14ac:dyDescent="0.35">
      <c r="A3557" t="s">
        <v>60</v>
      </c>
      <c r="B3557" t="s">
        <v>90</v>
      </c>
      <c r="C3557">
        <v>2014</v>
      </c>
      <c r="D3557" t="s">
        <v>15</v>
      </c>
      <c r="E3557" t="s">
        <v>23</v>
      </c>
      <c r="F3557" t="s">
        <v>17</v>
      </c>
      <c r="G3557">
        <v>5.7</v>
      </c>
      <c r="H3557" t="s">
        <v>18</v>
      </c>
      <c r="I3557" t="s">
        <v>19</v>
      </c>
      <c r="J3557">
        <v>196000</v>
      </c>
      <c r="K3557" t="s">
        <v>20</v>
      </c>
      <c r="L3557">
        <v>0</v>
      </c>
      <c r="M3557" t="b">
        <v>1</v>
      </c>
    </row>
    <row r="3558" spans="1:13" x14ac:dyDescent="0.35">
      <c r="A3558" t="s">
        <v>39</v>
      </c>
      <c r="B3558" t="s">
        <v>46</v>
      </c>
      <c r="C3558">
        <v>2011</v>
      </c>
      <c r="D3558" t="s">
        <v>15</v>
      </c>
      <c r="E3558" t="s">
        <v>25</v>
      </c>
      <c r="F3558" t="s">
        <v>30</v>
      </c>
      <c r="G3558">
        <v>5.3</v>
      </c>
      <c r="H3558" t="s">
        <v>18</v>
      </c>
      <c r="I3558" t="s">
        <v>19</v>
      </c>
      <c r="J3558">
        <v>170000</v>
      </c>
      <c r="K3558" t="s">
        <v>126</v>
      </c>
      <c r="L3558">
        <v>0</v>
      </c>
      <c r="M3558" t="b">
        <v>1</v>
      </c>
    </row>
    <row r="3559" spans="1:13" x14ac:dyDescent="0.35">
      <c r="A3559" t="s">
        <v>62</v>
      </c>
      <c r="B3559" t="s">
        <v>63</v>
      </c>
      <c r="C3559">
        <v>2005</v>
      </c>
      <c r="D3559" t="s">
        <v>15</v>
      </c>
      <c r="E3559" t="s">
        <v>23</v>
      </c>
      <c r="F3559" t="s">
        <v>17</v>
      </c>
      <c r="G3559">
        <v>4</v>
      </c>
      <c r="H3559" t="s">
        <v>18</v>
      </c>
      <c r="I3559" t="s">
        <v>19</v>
      </c>
      <c r="J3559">
        <v>24200</v>
      </c>
      <c r="K3559" t="s">
        <v>20</v>
      </c>
      <c r="L3559">
        <v>0</v>
      </c>
      <c r="M3559" t="b">
        <v>1</v>
      </c>
    </row>
    <row r="3560" spans="1:13" x14ac:dyDescent="0.35">
      <c r="A3560" t="s">
        <v>21</v>
      </c>
      <c r="B3560" t="s">
        <v>22</v>
      </c>
      <c r="C3560">
        <v>2021</v>
      </c>
      <c r="D3560" t="s">
        <v>15</v>
      </c>
      <c r="E3560" t="s">
        <v>25</v>
      </c>
      <c r="F3560" t="s">
        <v>17</v>
      </c>
      <c r="G3560">
        <v>4</v>
      </c>
      <c r="H3560" t="s">
        <v>18</v>
      </c>
      <c r="I3560" t="s">
        <v>19</v>
      </c>
      <c r="J3560">
        <v>5000</v>
      </c>
      <c r="K3560" t="s">
        <v>155</v>
      </c>
      <c r="L3560">
        <v>3772</v>
      </c>
      <c r="M3560" t="b">
        <v>0</v>
      </c>
    </row>
    <row r="3561" spans="1:13" x14ac:dyDescent="0.35">
      <c r="A3561" t="s">
        <v>21</v>
      </c>
      <c r="B3561" t="s">
        <v>24</v>
      </c>
      <c r="C3561">
        <v>2019</v>
      </c>
      <c r="D3561" t="s">
        <v>15</v>
      </c>
      <c r="E3561" t="s">
        <v>23</v>
      </c>
      <c r="F3561" t="s">
        <v>30</v>
      </c>
      <c r="G3561">
        <v>1.5</v>
      </c>
      <c r="H3561" t="s">
        <v>18</v>
      </c>
      <c r="I3561" t="s">
        <v>19</v>
      </c>
      <c r="J3561">
        <v>116000</v>
      </c>
      <c r="K3561" t="s">
        <v>20</v>
      </c>
      <c r="L3561">
        <v>30000</v>
      </c>
      <c r="M3561" t="b">
        <v>0</v>
      </c>
    </row>
    <row r="3562" spans="1:13" x14ac:dyDescent="0.35">
      <c r="A3562" t="s">
        <v>34</v>
      </c>
      <c r="B3562" t="s">
        <v>55</v>
      </c>
      <c r="C3562">
        <v>2014</v>
      </c>
      <c r="D3562" t="s">
        <v>15</v>
      </c>
      <c r="E3562" t="s">
        <v>75</v>
      </c>
      <c r="F3562" t="s">
        <v>30</v>
      </c>
      <c r="G3562">
        <v>2.7</v>
      </c>
      <c r="H3562" t="s">
        <v>18</v>
      </c>
      <c r="I3562" t="s">
        <v>19</v>
      </c>
      <c r="J3562">
        <v>198000</v>
      </c>
      <c r="K3562" t="s">
        <v>42</v>
      </c>
      <c r="L3562">
        <v>76000</v>
      </c>
      <c r="M3562" t="b">
        <v>0</v>
      </c>
    </row>
    <row r="3563" spans="1:13" x14ac:dyDescent="0.35">
      <c r="A3563" t="s">
        <v>39</v>
      </c>
      <c r="B3563" t="s">
        <v>46</v>
      </c>
      <c r="C3563">
        <v>2011</v>
      </c>
      <c r="D3563" t="s">
        <v>15</v>
      </c>
      <c r="E3563" t="s">
        <v>29</v>
      </c>
      <c r="F3563" t="s">
        <v>26</v>
      </c>
      <c r="G3563">
        <v>5.3</v>
      </c>
      <c r="H3563" t="s">
        <v>18</v>
      </c>
      <c r="I3563" t="s">
        <v>19</v>
      </c>
      <c r="J3563">
        <v>304000</v>
      </c>
      <c r="K3563" t="s">
        <v>253</v>
      </c>
      <c r="L3563">
        <v>50000</v>
      </c>
      <c r="M3563" t="b">
        <v>0</v>
      </c>
    </row>
    <row r="3564" spans="1:13" x14ac:dyDescent="0.35">
      <c r="A3564" t="s">
        <v>95</v>
      </c>
      <c r="B3564" t="s">
        <v>400</v>
      </c>
      <c r="C3564">
        <v>2008</v>
      </c>
      <c r="D3564" t="s">
        <v>15</v>
      </c>
      <c r="E3564" t="s">
        <v>16</v>
      </c>
      <c r="F3564" t="s">
        <v>17</v>
      </c>
      <c r="G3564">
        <v>5.7</v>
      </c>
      <c r="H3564" t="s">
        <v>18</v>
      </c>
      <c r="I3564" t="s">
        <v>19</v>
      </c>
      <c r="J3564">
        <v>150000</v>
      </c>
      <c r="K3564" t="s">
        <v>20</v>
      </c>
      <c r="L3564">
        <v>0</v>
      </c>
      <c r="M3564" t="b">
        <v>1</v>
      </c>
    </row>
    <row r="3565" spans="1:13" x14ac:dyDescent="0.35">
      <c r="A3565" t="s">
        <v>39</v>
      </c>
      <c r="B3565" t="s">
        <v>177</v>
      </c>
      <c r="C3565">
        <v>2012</v>
      </c>
      <c r="D3565" t="s">
        <v>47</v>
      </c>
      <c r="E3565" t="s">
        <v>23</v>
      </c>
      <c r="F3565" t="s">
        <v>30</v>
      </c>
      <c r="G3565">
        <v>4.2</v>
      </c>
      <c r="H3565" t="s">
        <v>18</v>
      </c>
      <c r="I3565" t="s">
        <v>68</v>
      </c>
      <c r="J3565">
        <v>217912</v>
      </c>
      <c r="K3565" t="s">
        <v>45</v>
      </c>
      <c r="L3565">
        <v>9500</v>
      </c>
      <c r="M3565" t="b">
        <v>0</v>
      </c>
    </row>
    <row r="3566" spans="1:13" x14ac:dyDescent="0.35">
      <c r="A3566" t="s">
        <v>27</v>
      </c>
      <c r="B3566" t="s">
        <v>88</v>
      </c>
      <c r="C3566">
        <v>2019</v>
      </c>
      <c r="D3566" t="s">
        <v>15</v>
      </c>
      <c r="E3566" t="s">
        <v>102</v>
      </c>
      <c r="F3566" t="s">
        <v>26</v>
      </c>
      <c r="G3566">
        <v>1.4</v>
      </c>
      <c r="H3566" t="s">
        <v>18</v>
      </c>
      <c r="I3566" t="s">
        <v>19</v>
      </c>
      <c r="J3566">
        <v>41000</v>
      </c>
      <c r="K3566" t="s">
        <v>20</v>
      </c>
      <c r="L3566">
        <v>0</v>
      </c>
      <c r="M3566" t="b">
        <v>1</v>
      </c>
    </row>
    <row r="3567" spans="1:13" x14ac:dyDescent="0.35">
      <c r="A3567" t="s">
        <v>34</v>
      </c>
      <c r="B3567" t="s">
        <v>162</v>
      </c>
      <c r="C3567">
        <v>1987</v>
      </c>
      <c r="D3567" t="s">
        <v>15</v>
      </c>
      <c r="E3567" t="s">
        <v>94</v>
      </c>
      <c r="F3567" t="s">
        <v>26</v>
      </c>
      <c r="G3567">
        <v>1</v>
      </c>
      <c r="H3567" t="s">
        <v>18</v>
      </c>
      <c r="I3567" t="s">
        <v>68</v>
      </c>
      <c r="J3567">
        <v>388528</v>
      </c>
      <c r="K3567" t="s">
        <v>248</v>
      </c>
      <c r="L3567">
        <v>20000</v>
      </c>
      <c r="M3567" t="b">
        <v>0</v>
      </c>
    </row>
    <row r="3568" spans="1:13" x14ac:dyDescent="0.35">
      <c r="A3568" t="s">
        <v>34</v>
      </c>
      <c r="B3568" t="s">
        <v>41</v>
      </c>
      <c r="C3568">
        <v>2018</v>
      </c>
      <c r="D3568" t="s">
        <v>44</v>
      </c>
      <c r="E3568" t="s">
        <v>75</v>
      </c>
      <c r="F3568" t="s">
        <v>26</v>
      </c>
      <c r="G3568">
        <v>1.5</v>
      </c>
      <c r="H3568" t="s">
        <v>18</v>
      </c>
      <c r="I3568" t="s">
        <v>19</v>
      </c>
      <c r="J3568">
        <v>59600</v>
      </c>
      <c r="K3568" t="s">
        <v>42</v>
      </c>
      <c r="L3568">
        <v>0</v>
      </c>
      <c r="M3568" t="b">
        <v>1</v>
      </c>
    </row>
    <row r="3569" spans="1:13" x14ac:dyDescent="0.35">
      <c r="A3569" t="s">
        <v>76</v>
      </c>
      <c r="B3569" t="s">
        <v>125</v>
      </c>
      <c r="C3569">
        <v>2018</v>
      </c>
      <c r="D3569" t="s">
        <v>15</v>
      </c>
      <c r="E3569" t="s">
        <v>23</v>
      </c>
      <c r="F3569" t="s">
        <v>30</v>
      </c>
      <c r="G3569">
        <v>3.5</v>
      </c>
      <c r="H3569" t="s">
        <v>18</v>
      </c>
      <c r="I3569" t="s">
        <v>19</v>
      </c>
      <c r="J3569">
        <v>15000</v>
      </c>
      <c r="K3569" t="s">
        <v>20</v>
      </c>
      <c r="L3569">
        <v>0</v>
      </c>
      <c r="M3569" t="b">
        <v>1</v>
      </c>
    </row>
    <row r="3570" spans="1:13" x14ac:dyDescent="0.35">
      <c r="A3570" t="s">
        <v>21</v>
      </c>
      <c r="B3570" t="s">
        <v>218</v>
      </c>
      <c r="C3570">
        <v>2015</v>
      </c>
      <c r="D3570" t="s">
        <v>47</v>
      </c>
      <c r="E3570" t="s">
        <v>23</v>
      </c>
      <c r="F3570" t="s">
        <v>17</v>
      </c>
      <c r="G3570">
        <v>2.5</v>
      </c>
      <c r="H3570" t="s">
        <v>18</v>
      </c>
      <c r="I3570" t="s">
        <v>19</v>
      </c>
      <c r="J3570">
        <v>19000</v>
      </c>
      <c r="K3570" t="s">
        <v>42</v>
      </c>
      <c r="L3570">
        <v>38000</v>
      </c>
      <c r="M3570" t="b">
        <v>0</v>
      </c>
    </row>
    <row r="3571" spans="1:13" x14ac:dyDescent="0.35">
      <c r="A3571" t="s">
        <v>76</v>
      </c>
      <c r="B3571" t="s">
        <v>112</v>
      </c>
      <c r="C3571">
        <v>2017</v>
      </c>
      <c r="D3571" t="s">
        <v>47</v>
      </c>
      <c r="E3571" t="s">
        <v>23</v>
      </c>
      <c r="F3571" t="s">
        <v>30</v>
      </c>
      <c r="G3571">
        <v>3.5</v>
      </c>
      <c r="H3571" t="s">
        <v>18</v>
      </c>
      <c r="I3571" t="s">
        <v>19</v>
      </c>
      <c r="J3571">
        <v>61000</v>
      </c>
      <c r="K3571" t="s">
        <v>45</v>
      </c>
      <c r="L3571">
        <v>73000</v>
      </c>
      <c r="M3571" t="b">
        <v>0</v>
      </c>
    </row>
    <row r="3572" spans="1:13" x14ac:dyDescent="0.35">
      <c r="A3572" t="s">
        <v>174</v>
      </c>
      <c r="B3572" t="s">
        <v>375</v>
      </c>
      <c r="C3572">
        <v>2013</v>
      </c>
      <c r="D3572" t="s">
        <v>15</v>
      </c>
      <c r="E3572" t="s">
        <v>23</v>
      </c>
      <c r="F3572" t="s">
        <v>30</v>
      </c>
      <c r="G3572">
        <v>2</v>
      </c>
      <c r="H3572" t="s">
        <v>18</v>
      </c>
      <c r="I3572" t="s">
        <v>19</v>
      </c>
      <c r="J3572">
        <v>156000</v>
      </c>
      <c r="K3572" t="s">
        <v>20</v>
      </c>
      <c r="L3572">
        <v>45000</v>
      </c>
      <c r="M3572" t="b">
        <v>0</v>
      </c>
    </row>
    <row r="3573" spans="1:13" x14ac:dyDescent="0.35">
      <c r="A3573" t="s">
        <v>73</v>
      </c>
      <c r="B3573" t="s">
        <v>190</v>
      </c>
      <c r="C3573">
        <v>2014</v>
      </c>
      <c r="D3573" t="s">
        <v>44</v>
      </c>
      <c r="E3573" t="s">
        <v>25</v>
      </c>
      <c r="F3573" t="s">
        <v>26</v>
      </c>
      <c r="G3573">
        <v>2.5</v>
      </c>
      <c r="H3573" t="s">
        <v>18</v>
      </c>
      <c r="I3573" t="s">
        <v>19</v>
      </c>
      <c r="J3573">
        <v>110000</v>
      </c>
      <c r="K3573" t="s">
        <v>20</v>
      </c>
      <c r="L3573">
        <v>41000</v>
      </c>
      <c r="M3573" t="b">
        <v>0</v>
      </c>
    </row>
    <row r="3574" spans="1:13" x14ac:dyDescent="0.35">
      <c r="A3574" t="s">
        <v>34</v>
      </c>
      <c r="B3574" t="s">
        <v>58</v>
      </c>
      <c r="C3574">
        <v>2020</v>
      </c>
      <c r="D3574" t="s">
        <v>15</v>
      </c>
      <c r="E3574" t="s">
        <v>23</v>
      </c>
      <c r="F3574" t="s">
        <v>30</v>
      </c>
      <c r="G3574">
        <v>4</v>
      </c>
      <c r="H3574" t="s">
        <v>18</v>
      </c>
      <c r="I3574" t="s">
        <v>19</v>
      </c>
      <c r="J3574">
        <v>18000</v>
      </c>
      <c r="K3574" t="s">
        <v>45</v>
      </c>
      <c r="L3574">
        <v>128500</v>
      </c>
      <c r="M3574" t="b">
        <v>0</v>
      </c>
    </row>
    <row r="3575" spans="1:13" x14ac:dyDescent="0.35">
      <c r="A3575" t="s">
        <v>48</v>
      </c>
      <c r="B3575" t="s">
        <v>50</v>
      </c>
      <c r="C3575">
        <v>2021</v>
      </c>
      <c r="D3575" t="s">
        <v>15</v>
      </c>
      <c r="E3575" t="s">
        <v>16</v>
      </c>
      <c r="F3575" t="s">
        <v>17</v>
      </c>
      <c r="G3575">
        <v>2</v>
      </c>
      <c r="H3575" t="s">
        <v>18</v>
      </c>
      <c r="I3575" t="s">
        <v>19</v>
      </c>
      <c r="J3575">
        <v>7000</v>
      </c>
      <c r="K3575" t="s">
        <v>20</v>
      </c>
      <c r="L3575">
        <v>290000</v>
      </c>
      <c r="M3575" t="b">
        <v>0</v>
      </c>
    </row>
    <row r="3576" spans="1:13" x14ac:dyDescent="0.35">
      <c r="A3576" t="s">
        <v>82</v>
      </c>
      <c r="B3576" t="s">
        <v>294</v>
      </c>
      <c r="C3576">
        <v>2014</v>
      </c>
      <c r="D3576" t="s">
        <v>15</v>
      </c>
      <c r="E3576" t="s">
        <v>94</v>
      </c>
      <c r="F3576" t="s">
        <v>30</v>
      </c>
      <c r="G3576">
        <v>1.6</v>
      </c>
      <c r="H3576" t="s">
        <v>18</v>
      </c>
      <c r="I3576" t="s">
        <v>19</v>
      </c>
      <c r="J3576">
        <v>240000</v>
      </c>
      <c r="K3576" t="s">
        <v>45</v>
      </c>
      <c r="L3576">
        <v>0</v>
      </c>
      <c r="M3576" t="b">
        <v>1</v>
      </c>
    </row>
    <row r="3577" spans="1:13" x14ac:dyDescent="0.35">
      <c r="A3577" t="s">
        <v>76</v>
      </c>
      <c r="B3577" t="s">
        <v>202</v>
      </c>
      <c r="C3577">
        <v>2016</v>
      </c>
      <c r="D3577" t="s">
        <v>15</v>
      </c>
      <c r="E3577" t="s">
        <v>16</v>
      </c>
      <c r="F3577" t="s">
        <v>26</v>
      </c>
      <c r="G3577">
        <v>1.5</v>
      </c>
      <c r="H3577" t="s">
        <v>18</v>
      </c>
      <c r="I3577" t="s">
        <v>19</v>
      </c>
      <c r="J3577">
        <v>217000</v>
      </c>
      <c r="K3577" t="s">
        <v>20</v>
      </c>
      <c r="L3577">
        <v>25000</v>
      </c>
      <c r="M3577" t="b">
        <v>0</v>
      </c>
    </row>
    <row r="3578" spans="1:13" x14ac:dyDescent="0.35">
      <c r="A3578" t="s">
        <v>36</v>
      </c>
      <c r="B3578" t="s">
        <v>146</v>
      </c>
      <c r="C3578">
        <v>2006</v>
      </c>
      <c r="D3578" t="s">
        <v>44</v>
      </c>
      <c r="E3578" t="s">
        <v>23</v>
      </c>
      <c r="F3578" t="s">
        <v>30</v>
      </c>
      <c r="G3578">
        <v>5.3</v>
      </c>
      <c r="H3578" t="s">
        <v>18</v>
      </c>
      <c r="I3578" t="s">
        <v>19</v>
      </c>
      <c r="J3578">
        <v>283000</v>
      </c>
      <c r="K3578" t="s">
        <v>45</v>
      </c>
      <c r="L3578">
        <v>29000</v>
      </c>
      <c r="M3578" t="b">
        <v>0</v>
      </c>
    </row>
    <row r="3579" spans="1:13" x14ac:dyDescent="0.35">
      <c r="A3579" t="s">
        <v>174</v>
      </c>
      <c r="B3579" t="s">
        <v>204</v>
      </c>
      <c r="C3579">
        <v>2019</v>
      </c>
      <c r="D3579" t="s">
        <v>15</v>
      </c>
      <c r="E3579" t="s">
        <v>29</v>
      </c>
      <c r="F3579" t="s">
        <v>17</v>
      </c>
      <c r="G3579">
        <v>2</v>
      </c>
      <c r="H3579" t="s">
        <v>18</v>
      </c>
      <c r="I3579" t="s">
        <v>19</v>
      </c>
      <c r="J3579">
        <v>40000</v>
      </c>
      <c r="K3579" t="s">
        <v>42</v>
      </c>
      <c r="L3579">
        <v>220000</v>
      </c>
      <c r="M3579" t="b">
        <v>0</v>
      </c>
    </row>
    <row r="3580" spans="1:13" x14ac:dyDescent="0.35">
      <c r="A3580" t="s">
        <v>34</v>
      </c>
      <c r="B3580" t="s">
        <v>41</v>
      </c>
      <c r="C3580">
        <v>2020</v>
      </c>
      <c r="D3580" t="s">
        <v>15</v>
      </c>
      <c r="E3580" t="s">
        <v>94</v>
      </c>
      <c r="F3580" t="s">
        <v>17</v>
      </c>
      <c r="G3580">
        <v>1.5</v>
      </c>
      <c r="H3580" t="s">
        <v>18</v>
      </c>
      <c r="I3580" t="s">
        <v>19</v>
      </c>
      <c r="J3580">
        <v>2100</v>
      </c>
      <c r="K3580" t="s">
        <v>45</v>
      </c>
      <c r="L3580">
        <v>50000</v>
      </c>
      <c r="M3580" t="b">
        <v>0</v>
      </c>
    </row>
    <row r="3581" spans="1:13" x14ac:dyDescent="0.35">
      <c r="A3581" t="s">
        <v>34</v>
      </c>
      <c r="B3581" t="s">
        <v>161</v>
      </c>
      <c r="C3581">
        <v>2016</v>
      </c>
      <c r="D3581" t="s">
        <v>15</v>
      </c>
      <c r="E3581" t="s">
        <v>23</v>
      </c>
      <c r="F3581" t="s">
        <v>17</v>
      </c>
      <c r="G3581">
        <v>5.7</v>
      </c>
      <c r="H3581" t="s">
        <v>18</v>
      </c>
      <c r="I3581" t="s">
        <v>19</v>
      </c>
      <c r="J3581">
        <v>134000</v>
      </c>
      <c r="K3581" t="s">
        <v>20</v>
      </c>
      <c r="L3581">
        <v>90000</v>
      </c>
      <c r="M3581" t="b">
        <v>0</v>
      </c>
    </row>
    <row r="3582" spans="1:13" x14ac:dyDescent="0.35">
      <c r="A3582" t="s">
        <v>27</v>
      </c>
      <c r="B3582" t="s">
        <v>89</v>
      </c>
      <c r="C3582">
        <v>2020</v>
      </c>
      <c r="D3582" t="s">
        <v>15</v>
      </c>
      <c r="E3582" t="s">
        <v>29</v>
      </c>
      <c r="F3582" t="s">
        <v>26</v>
      </c>
      <c r="G3582">
        <v>2</v>
      </c>
      <c r="H3582" t="s">
        <v>18</v>
      </c>
      <c r="I3582" t="s">
        <v>19</v>
      </c>
      <c r="J3582">
        <v>7000</v>
      </c>
      <c r="K3582" t="s">
        <v>42</v>
      </c>
      <c r="L3582">
        <v>1010</v>
      </c>
      <c r="M3582" t="b">
        <v>0</v>
      </c>
    </row>
    <row r="3583" spans="1:13" x14ac:dyDescent="0.35">
      <c r="A3583" t="s">
        <v>27</v>
      </c>
      <c r="B3583" t="s">
        <v>88</v>
      </c>
      <c r="C3583">
        <v>2019</v>
      </c>
      <c r="D3583" t="s">
        <v>15</v>
      </c>
      <c r="E3583" t="s">
        <v>29</v>
      </c>
      <c r="F3583" t="s">
        <v>26</v>
      </c>
      <c r="G3583">
        <v>1.4</v>
      </c>
      <c r="H3583" t="s">
        <v>18</v>
      </c>
      <c r="I3583" t="s">
        <v>19</v>
      </c>
      <c r="J3583">
        <v>77000</v>
      </c>
      <c r="K3583" t="s">
        <v>42</v>
      </c>
      <c r="L3583">
        <v>38000</v>
      </c>
      <c r="M3583" t="b">
        <v>0</v>
      </c>
    </row>
    <row r="3584" spans="1:13" x14ac:dyDescent="0.35">
      <c r="A3584" t="s">
        <v>181</v>
      </c>
      <c r="B3584" t="s">
        <v>199</v>
      </c>
      <c r="C3584">
        <v>2015</v>
      </c>
      <c r="D3584" t="s">
        <v>15</v>
      </c>
      <c r="E3584" t="s">
        <v>94</v>
      </c>
      <c r="F3584" t="s">
        <v>26</v>
      </c>
      <c r="G3584">
        <v>3.5</v>
      </c>
      <c r="H3584" t="s">
        <v>18</v>
      </c>
      <c r="I3584" t="s">
        <v>19</v>
      </c>
      <c r="J3584">
        <v>264000</v>
      </c>
      <c r="K3584" t="s">
        <v>211</v>
      </c>
      <c r="L3584">
        <v>38000</v>
      </c>
      <c r="M3584" t="b">
        <v>0</v>
      </c>
    </row>
    <row r="3585" spans="1:13" x14ac:dyDescent="0.35">
      <c r="A3585" t="s">
        <v>21</v>
      </c>
      <c r="B3585" t="s">
        <v>315</v>
      </c>
      <c r="C3585">
        <v>2015</v>
      </c>
      <c r="D3585" t="s">
        <v>15</v>
      </c>
      <c r="E3585" t="s">
        <v>23</v>
      </c>
      <c r="F3585" t="s">
        <v>30</v>
      </c>
      <c r="G3585">
        <v>1.6</v>
      </c>
      <c r="H3585" t="s">
        <v>18</v>
      </c>
      <c r="I3585" t="s">
        <v>19</v>
      </c>
      <c r="J3585">
        <v>190000</v>
      </c>
      <c r="K3585" t="s">
        <v>211</v>
      </c>
      <c r="L3585">
        <v>0</v>
      </c>
      <c r="M3585" t="b">
        <v>1</v>
      </c>
    </row>
    <row r="3586" spans="1:13" x14ac:dyDescent="0.35">
      <c r="A3586" t="s">
        <v>34</v>
      </c>
      <c r="B3586" t="s">
        <v>124</v>
      </c>
      <c r="C3586">
        <v>2017</v>
      </c>
      <c r="D3586" t="s">
        <v>15</v>
      </c>
      <c r="E3586" t="s">
        <v>23</v>
      </c>
      <c r="F3586" t="s">
        <v>30</v>
      </c>
      <c r="G3586">
        <v>4.5999999999999996</v>
      </c>
      <c r="H3586" t="s">
        <v>18</v>
      </c>
      <c r="I3586" t="s">
        <v>19</v>
      </c>
      <c r="J3586">
        <v>90000</v>
      </c>
      <c r="K3586" t="s">
        <v>126</v>
      </c>
      <c r="L3586">
        <v>0</v>
      </c>
      <c r="M3586" t="b">
        <v>1</v>
      </c>
    </row>
    <row r="3587" spans="1:13" x14ac:dyDescent="0.35">
      <c r="A3587" t="s">
        <v>34</v>
      </c>
      <c r="B3587" t="s">
        <v>43</v>
      </c>
      <c r="C3587">
        <v>2019</v>
      </c>
      <c r="D3587" t="s">
        <v>15</v>
      </c>
      <c r="E3587" t="s">
        <v>94</v>
      </c>
      <c r="F3587" t="s">
        <v>26</v>
      </c>
      <c r="G3587">
        <v>2.5</v>
      </c>
      <c r="H3587" t="s">
        <v>18</v>
      </c>
      <c r="I3587" t="s">
        <v>19</v>
      </c>
      <c r="J3587">
        <v>47000</v>
      </c>
      <c r="K3587" t="s">
        <v>20</v>
      </c>
      <c r="L3587">
        <v>67000</v>
      </c>
      <c r="M3587" t="b">
        <v>0</v>
      </c>
    </row>
    <row r="3588" spans="1:13" x14ac:dyDescent="0.35">
      <c r="A3588" t="s">
        <v>181</v>
      </c>
      <c r="B3588" t="s">
        <v>182</v>
      </c>
      <c r="C3588">
        <v>2020</v>
      </c>
      <c r="D3588" t="s">
        <v>15</v>
      </c>
      <c r="E3588" t="s">
        <v>23</v>
      </c>
      <c r="F3588" t="s">
        <v>26</v>
      </c>
      <c r="G3588">
        <v>1.2</v>
      </c>
      <c r="H3588" t="s">
        <v>18</v>
      </c>
      <c r="I3588" t="s">
        <v>19</v>
      </c>
      <c r="J3588">
        <v>45000</v>
      </c>
      <c r="K3588" t="s">
        <v>401</v>
      </c>
      <c r="L3588">
        <v>0</v>
      </c>
      <c r="M3588" t="b">
        <v>1</v>
      </c>
    </row>
    <row r="3589" spans="1:13" x14ac:dyDescent="0.35">
      <c r="A3589" t="s">
        <v>76</v>
      </c>
      <c r="B3589" t="s">
        <v>125</v>
      </c>
      <c r="C3589">
        <v>2010</v>
      </c>
      <c r="D3589" t="s">
        <v>15</v>
      </c>
      <c r="E3589" t="s">
        <v>23</v>
      </c>
      <c r="F3589" t="s">
        <v>30</v>
      </c>
      <c r="G3589">
        <v>4</v>
      </c>
      <c r="H3589" t="s">
        <v>18</v>
      </c>
      <c r="I3589" t="s">
        <v>19</v>
      </c>
      <c r="J3589">
        <v>246000</v>
      </c>
      <c r="K3589" t="s">
        <v>138</v>
      </c>
      <c r="L3589">
        <v>0</v>
      </c>
      <c r="M3589" t="b">
        <v>1</v>
      </c>
    </row>
    <row r="3590" spans="1:13" x14ac:dyDescent="0.35">
      <c r="A3590" t="s">
        <v>27</v>
      </c>
      <c r="B3590" t="s">
        <v>402</v>
      </c>
      <c r="C3590">
        <v>2016</v>
      </c>
      <c r="D3590" t="s">
        <v>15</v>
      </c>
      <c r="E3590" t="s">
        <v>38</v>
      </c>
      <c r="F3590" t="s">
        <v>17</v>
      </c>
      <c r="G3590">
        <v>3</v>
      </c>
      <c r="H3590" t="s">
        <v>56</v>
      </c>
      <c r="I3590" t="s">
        <v>68</v>
      </c>
      <c r="J3590">
        <v>44000</v>
      </c>
      <c r="K3590" t="s">
        <v>42</v>
      </c>
      <c r="L3590">
        <v>97000</v>
      </c>
      <c r="M3590" t="b">
        <v>0</v>
      </c>
    </row>
    <row r="3591" spans="1:13" x14ac:dyDescent="0.35">
      <c r="A3591" t="s">
        <v>181</v>
      </c>
      <c r="B3591" t="s">
        <v>378</v>
      </c>
      <c r="C3591">
        <v>2016</v>
      </c>
      <c r="D3591" t="s">
        <v>15</v>
      </c>
      <c r="E3591" t="s">
        <v>23</v>
      </c>
      <c r="F3591" t="s">
        <v>26</v>
      </c>
      <c r="G3591">
        <v>2.4</v>
      </c>
      <c r="H3591" t="s">
        <v>18</v>
      </c>
      <c r="I3591" t="s">
        <v>68</v>
      </c>
      <c r="J3591">
        <v>239650</v>
      </c>
      <c r="K3591" t="s">
        <v>42</v>
      </c>
      <c r="L3591">
        <v>0</v>
      </c>
      <c r="M3591" t="b">
        <v>1</v>
      </c>
    </row>
    <row r="3592" spans="1:13" x14ac:dyDescent="0.35">
      <c r="A3592" t="s">
        <v>27</v>
      </c>
      <c r="B3592" t="s">
        <v>28</v>
      </c>
      <c r="C3592">
        <v>2020</v>
      </c>
      <c r="D3592" t="s">
        <v>15</v>
      </c>
      <c r="E3592" t="s">
        <v>23</v>
      </c>
      <c r="F3592" t="s">
        <v>26</v>
      </c>
      <c r="G3592">
        <v>2</v>
      </c>
      <c r="H3592" t="s">
        <v>18</v>
      </c>
      <c r="I3592" t="s">
        <v>19</v>
      </c>
      <c r="J3592">
        <v>142000</v>
      </c>
      <c r="K3592" t="s">
        <v>45</v>
      </c>
      <c r="L3592">
        <v>53000</v>
      </c>
      <c r="M3592" t="b">
        <v>0</v>
      </c>
    </row>
    <row r="3593" spans="1:13" x14ac:dyDescent="0.35">
      <c r="A3593" t="s">
        <v>13</v>
      </c>
      <c r="B3593" t="s">
        <v>320</v>
      </c>
      <c r="C3593">
        <v>2015</v>
      </c>
      <c r="D3593" t="s">
        <v>47</v>
      </c>
      <c r="E3593" t="s">
        <v>23</v>
      </c>
      <c r="F3593" t="s">
        <v>30</v>
      </c>
      <c r="G3593">
        <v>3.6</v>
      </c>
      <c r="H3593" t="s">
        <v>18</v>
      </c>
      <c r="I3593" t="s">
        <v>19</v>
      </c>
      <c r="J3593">
        <v>109000</v>
      </c>
      <c r="K3593" t="s">
        <v>45</v>
      </c>
      <c r="L3593">
        <v>74000</v>
      </c>
      <c r="M3593" t="b">
        <v>0</v>
      </c>
    </row>
    <row r="3594" spans="1:13" x14ac:dyDescent="0.35">
      <c r="A3594" t="s">
        <v>76</v>
      </c>
      <c r="B3594" t="s">
        <v>266</v>
      </c>
      <c r="C3594">
        <v>2011</v>
      </c>
      <c r="D3594" t="s">
        <v>15</v>
      </c>
      <c r="E3594" t="s">
        <v>23</v>
      </c>
      <c r="F3594" t="s">
        <v>17</v>
      </c>
      <c r="G3594">
        <v>2.5</v>
      </c>
      <c r="H3594" t="s">
        <v>18</v>
      </c>
      <c r="I3594" t="s">
        <v>68</v>
      </c>
      <c r="J3594">
        <v>168000</v>
      </c>
      <c r="K3594" t="s">
        <v>20</v>
      </c>
      <c r="L3594">
        <v>24000</v>
      </c>
      <c r="M3594" t="b">
        <v>0</v>
      </c>
    </row>
    <row r="3595" spans="1:13" x14ac:dyDescent="0.35">
      <c r="A3595" t="s">
        <v>34</v>
      </c>
      <c r="B3595" t="s">
        <v>123</v>
      </c>
      <c r="C3595">
        <v>2015</v>
      </c>
      <c r="D3595" t="s">
        <v>44</v>
      </c>
      <c r="E3595" t="s">
        <v>23</v>
      </c>
      <c r="F3595" t="s">
        <v>17</v>
      </c>
      <c r="G3595">
        <v>2.7</v>
      </c>
      <c r="H3595" t="s">
        <v>18</v>
      </c>
      <c r="I3595" t="s">
        <v>68</v>
      </c>
      <c r="J3595">
        <v>340000</v>
      </c>
      <c r="K3595" t="s">
        <v>20</v>
      </c>
      <c r="L3595">
        <v>0</v>
      </c>
      <c r="M3595" t="b">
        <v>1</v>
      </c>
    </row>
    <row r="3596" spans="1:13" x14ac:dyDescent="0.35">
      <c r="A3596" t="s">
        <v>48</v>
      </c>
      <c r="B3596" t="s">
        <v>106</v>
      </c>
      <c r="C3596">
        <v>1992</v>
      </c>
      <c r="D3596" t="s">
        <v>47</v>
      </c>
      <c r="E3596" t="s">
        <v>213</v>
      </c>
      <c r="F3596" t="s">
        <v>17</v>
      </c>
      <c r="G3596">
        <v>3</v>
      </c>
      <c r="H3596" t="s">
        <v>18</v>
      </c>
      <c r="I3596" t="s">
        <v>19</v>
      </c>
      <c r="J3596">
        <v>8400</v>
      </c>
      <c r="K3596" t="s">
        <v>45</v>
      </c>
      <c r="L3596">
        <v>80000</v>
      </c>
      <c r="M3596" t="b">
        <v>0</v>
      </c>
    </row>
    <row r="3597" spans="1:13" x14ac:dyDescent="0.35">
      <c r="A3597" t="s">
        <v>73</v>
      </c>
      <c r="B3597">
        <v>3</v>
      </c>
      <c r="C3597">
        <v>2019</v>
      </c>
      <c r="D3597" t="s">
        <v>15</v>
      </c>
      <c r="E3597" t="s">
        <v>29</v>
      </c>
      <c r="F3597" t="s">
        <v>26</v>
      </c>
      <c r="G3597">
        <v>2</v>
      </c>
      <c r="H3597" t="s">
        <v>18</v>
      </c>
      <c r="I3597" t="s">
        <v>19</v>
      </c>
      <c r="J3597">
        <v>101000</v>
      </c>
      <c r="K3597" t="s">
        <v>54</v>
      </c>
      <c r="L3597">
        <v>44000</v>
      </c>
      <c r="M3597" t="b">
        <v>0</v>
      </c>
    </row>
    <row r="3598" spans="1:13" x14ac:dyDescent="0.35">
      <c r="A3598" t="s">
        <v>166</v>
      </c>
      <c r="B3598" t="s">
        <v>167</v>
      </c>
      <c r="C3598">
        <v>2020</v>
      </c>
      <c r="D3598" t="s">
        <v>15</v>
      </c>
      <c r="E3598" t="s">
        <v>23</v>
      </c>
      <c r="F3598" t="s">
        <v>26</v>
      </c>
      <c r="G3598">
        <v>1.4</v>
      </c>
      <c r="H3598" t="s">
        <v>18</v>
      </c>
      <c r="I3598" t="s">
        <v>19</v>
      </c>
      <c r="J3598">
        <v>41600</v>
      </c>
      <c r="K3598" t="s">
        <v>20</v>
      </c>
      <c r="L3598">
        <v>28000</v>
      </c>
      <c r="M3598" t="b">
        <v>0</v>
      </c>
    </row>
    <row r="3599" spans="1:13" x14ac:dyDescent="0.35">
      <c r="A3599" t="s">
        <v>85</v>
      </c>
      <c r="B3599" t="s">
        <v>403</v>
      </c>
      <c r="C3599">
        <v>2016</v>
      </c>
      <c r="D3599" t="s">
        <v>15</v>
      </c>
      <c r="E3599" t="s">
        <v>23</v>
      </c>
      <c r="F3599" t="s">
        <v>30</v>
      </c>
      <c r="G3599">
        <v>3.8</v>
      </c>
      <c r="H3599" t="s">
        <v>18</v>
      </c>
      <c r="I3599" t="s">
        <v>19</v>
      </c>
      <c r="J3599">
        <v>199</v>
      </c>
      <c r="K3599" t="s">
        <v>42</v>
      </c>
      <c r="L3599">
        <v>0</v>
      </c>
      <c r="M3599" t="b">
        <v>1</v>
      </c>
    </row>
    <row r="3600" spans="1:13" x14ac:dyDescent="0.35">
      <c r="A3600" t="s">
        <v>34</v>
      </c>
      <c r="B3600" t="s">
        <v>69</v>
      </c>
      <c r="C3600">
        <v>2014</v>
      </c>
      <c r="D3600" t="s">
        <v>15</v>
      </c>
      <c r="E3600" t="s">
        <v>23</v>
      </c>
      <c r="F3600" t="s">
        <v>26</v>
      </c>
      <c r="G3600">
        <v>1</v>
      </c>
      <c r="H3600" t="s">
        <v>18</v>
      </c>
      <c r="I3600" t="s">
        <v>19</v>
      </c>
      <c r="J3600">
        <v>245</v>
      </c>
      <c r="K3600" t="s">
        <v>64</v>
      </c>
      <c r="L3600">
        <v>55000</v>
      </c>
      <c r="M3600" t="b">
        <v>0</v>
      </c>
    </row>
    <row r="3601" spans="1:13" x14ac:dyDescent="0.35">
      <c r="A3601" t="s">
        <v>332</v>
      </c>
      <c r="B3601">
        <v>500</v>
      </c>
      <c r="C3601">
        <v>2019</v>
      </c>
      <c r="D3601" t="s">
        <v>15</v>
      </c>
      <c r="E3601" t="s">
        <v>75</v>
      </c>
      <c r="F3601" t="s">
        <v>17</v>
      </c>
      <c r="G3601">
        <v>1.4</v>
      </c>
      <c r="H3601" t="s">
        <v>18</v>
      </c>
      <c r="I3601" t="s">
        <v>19</v>
      </c>
      <c r="J3601">
        <v>17000</v>
      </c>
      <c r="K3601" t="s">
        <v>45</v>
      </c>
      <c r="L3601">
        <v>70000</v>
      </c>
      <c r="M3601" t="b">
        <v>0</v>
      </c>
    </row>
    <row r="3602" spans="1:13" x14ac:dyDescent="0.35">
      <c r="A3602" t="s">
        <v>34</v>
      </c>
      <c r="B3602" t="s">
        <v>287</v>
      </c>
      <c r="C3602">
        <v>2010</v>
      </c>
      <c r="D3602" t="s">
        <v>15</v>
      </c>
      <c r="E3602" t="s">
        <v>23</v>
      </c>
      <c r="F3602" t="s">
        <v>26</v>
      </c>
      <c r="G3602">
        <v>2.7</v>
      </c>
      <c r="H3602" t="s">
        <v>18</v>
      </c>
      <c r="I3602" t="s">
        <v>68</v>
      </c>
      <c r="J3602">
        <v>573000</v>
      </c>
      <c r="K3602" t="s">
        <v>20</v>
      </c>
      <c r="L3602">
        <v>37000</v>
      </c>
      <c r="M3602" t="b">
        <v>0</v>
      </c>
    </row>
    <row r="3603" spans="1:13" x14ac:dyDescent="0.35">
      <c r="A3603" t="s">
        <v>27</v>
      </c>
      <c r="B3603" t="s">
        <v>88</v>
      </c>
      <c r="C3603">
        <v>2017</v>
      </c>
      <c r="D3603" t="s">
        <v>15</v>
      </c>
      <c r="E3603" t="s">
        <v>23</v>
      </c>
      <c r="F3603" t="s">
        <v>30</v>
      </c>
      <c r="G3603">
        <v>1.4</v>
      </c>
      <c r="H3603" t="s">
        <v>18</v>
      </c>
      <c r="I3603" t="s">
        <v>19</v>
      </c>
      <c r="J3603">
        <v>183000</v>
      </c>
      <c r="K3603" t="s">
        <v>45</v>
      </c>
      <c r="L3603">
        <v>24500</v>
      </c>
      <c r="M3603" t="b">
        <v>0</v>
      </c>
    </row>
    <row r="3604" spans="1:13" x14ac:dyDescent="0.35">
      <c r="A3604" t="s">
        <v>60</v>
      </c>
      <c r="B3604" t="s">
        <v>80</v>
      </c>
      <c r="C3604">
        <v>2021</v>
      </c>
      <c r="D3604" t="s">
        <v>15</v>
      </c>
      <c r="E3604" t="s">
        <v>25</v>
      </c>
      <c r="F3604" t="s">
        <v>26</v>
      </c>
      <c r="G3604">
        <v>2.5</v>
      </c>
      <c r="H3604" t="s">
        <v>18</v>
      </c>
      <c r="I3604" t="s">
        <v>19</v>
      </c>
      <c r="J3604">
        <v>13500</v>
      </c>
      <c r="K3604" t="s">
        <v>70</v>
      </c>
      <c r="L3604">
        <v>172500</v>
      </c>
      <c r="M3604" t="b">
        <v>0</v>
      </c>
    </row>
    <row r="3605" spans="1:13" x14ac:dyDescent="0.35">
      <c r="A3605" t="s">
        <v>76</v>
      </c>
      <c r="B3605" t="s">
        <v>112</v>
      </c>
      <c r="C3605">
        <v>2010</v>
      </c>
      <c r="D3605" t="s">
        <v>15</v>
      </c>
      <c r="E3605" t="s">
        <v>29</v>
      </c>
      <c r="F3605" t="s">
        <v>30</v>
      </c>
      <c r="G3605">
        <v>4.4000000000000004</v>
      </c>
      <c r="H3605" t="s">
        <v>18</v>
      </c>
      <c r="I3605" t="s">
        <v>19</v>
      </c>
      <c r="J3605">
        <v>10000</v>
      </c>
      <c r="K3605" t="s">
        <v>248</v>
      </c>
      <c r="L3605">
        <v>25000</v>
      </c>
      <c r="M3605" t="b">
        <v>0</v>
      </c>
    </row>
    <row r="3606" spans="1:13" x14ac:dyDescent="0.35">
      <c r="A3606" t="s">
        <v>76</v>
      </c>
      <c r="B3606" t="s">
        <v>77</v>
      </c>
      <c r="C3606">
        <v>2008</v>
      </c>
      <c r="D3606" t="s">
        <v>15</v>
      </c>
      <c r="E3606" t="s">
        <v>16</v>
      </c>
      <c r="F3606" t="s">
        <v>30</v>
      </c>
      <c r="G3606">
        <v>5.4</v>
      </c>
      <c r="H3606" t="s">
        <v>18</v>
      </c>
      <c r="I3606" t="s">
        <v>19</v>
      </c>
      <c r="J3606">
        <v>345000</v>
      </c>
      <c r="K3606" t="s">
        <v>20</v>
      </c>
      <c r="L3606">
        <v>0</v>
      </c>
      <c r="M3606" t="b">
        <v>1</v>
      </c>
    </row>
    <row r="3607" spans="1:13" x14ac:dyDescent="0.35">
      <c r="A3607" t="s">
        <v>21</v>
      </c>
      <c r="B3607" t="s">
        <v>184</v>
      </c>
      <c r="C3607">
        <v>2020</v>
      </c>
      <c r="D3607" t="s">
        <v>15</v>
      </c>
      <c r="E3607" t="s">
        <v>94</v>
      </c>
      <c r="F3607" t="s">
        <v>30</v>
      </c>
      <c r="G3607">
        <v>2.5</v>
      </c>
      <c r="H3607" t="s">
        <v>18</v>
      </c>
      <c r="I3607" t="s">
        <v>19</v>
      </c>
      <c r="J3607">
        <v>24000</v>
      </c>
      <c r="K3607" t="s">
        <v>54</v>
      </c>
      <c r="L3607">
        <v>70000</v>
      </c>
      <c r="M3607" t="b">
        <v>0</v>
      </c>
    </row>
    <row r="3608" spans="1:13" x14ac:dyDescent="0.35">
      <c r="A3608" t="s">
        <v>27</v>
      </c>
      <c r="B3608" t="s">
        <v>91</v>
      </c>
      <c r="C3608">
        <v>2014</v>
      </c>
      <c r="D3608" t="s">
        <v>15</v>
      </c>
      <c r="E3608" t="s">
        <v>16</v>
      </c>
      <c r="F3608" t="s">
        <v>26</v>
      </c>
      <c r="G3608">
        <v>3.3</v>
      </c>
      <c r="H3608" t="s">
        <v>18</v>
      </c>
      <c r="I3608" t="s">
        <v>19</v>
      </c>
      <c r="J3608">
        <v>265</v>
      </c>
      <c r="K3608" t="s">
        <v>45</v>
      </c>
      <c r="L3608">
        <v>0</v>
      </c>
      <c r="M3608" t="b">
        <v>1</v>
      </c>
    </row>
    <row r="3609" spans="1:13" x14ac:dyDescent="0.35">
      <c r="A3609" t="s">
        <v>82</v>
      </c>
      <c r="B3609" t="s">
        <v>156</v>
      </c>
      <c r="C3609">
        <v>2019</v>
      </c>
      <c r="D3609" t="s">
        <v>15</v>
      </c>
      <c r="E3609" t="s">
        <v>38</v>
      </c>
      <c r="F3609" t="s">
        <v>26</v>
      </c>
      <c r="G3609">
        <v>1.4</v>
      </c>
      <c r="H3609" t="s">
        <v>18</v>
      </c>
      <c r="I3609" t="s">
        <v>19</v>
      </c>
      <c r="J3609">
        <v>72000</v>
      </c>
      <c r="K3609" t="s">
        <v>45</v>
      </c>
      <c r="L3609">
        <v>36500</v>
      </c>
      <c r="M3609" t="b">
        <v>0</v>
      </c>
    </row>
    <row r="3610" spans="1:13" x14ac:dyDescent="0.35">
      <c r="A3610" t="s">
        <v>107</v>
      </c>
      <c r="B3610" t="s">
        <v>263</v>
      </c>
      <c r="C3610">
        <v>2012</v>
      </c>
      <c r="D3610" t="s">
        <v>15</v>
      </c>
      <c r="E3610" t="s">
        <v>196</v>
      </c>
      <c r="F3610" t="s">
        <v>17</v>
      </c>
      <c r="G3610">
        <v>5.4</v>
      </c>
      <c r="H3610" t="s">
        <v>18</v>
      </c>
      <c r="I3610" t="s">
        <v>19</v>
      </c>
      <c r="J3610">
        <v>205000</v>
      </c>
      <c r="K3610" t="s">
        <v>20</v>
      </c>
      <c r="L3610">
        <v>77000</v>
      </c>
      <c r="M3610" t="b">
        <v>0</v>
      </c>
    </row>
    <row r="3611" spans="1:13" x14ac:dyDescent="0.35">
      <c r="A3611" t="s">
        <v>21</v>
      </c>
      <c r="B3611" t="s">
        <v>24</v>
      </c>
      <c r="C3611">
        <v>2019</v>
      </c>
      <c r="D3611" t="s">
        <v>15</v>
      </c>
      <c r="E3611" t="s">
        <v>94</v>
      </c>
      <c r="F3611" t="s">
        <v>26</v>
      </c>
      <c r="G3611">
        <v>1.5</v>
      </c>
      <c r="H3611" t="s">
        <v>18</v>
      </c>
      <c r="I3611" t="s">
        <v>19</v>
      </c>
      <c r="J3611">
        <v>42000</v>
      </c>
      <c r="K3611" t="s">
        <v>45</v>
      </c>
      <c r="L3611">
        <v>34000</v>
      </c>
      <c r="M3611" t="b">
        <v>0</v>
      </c>
    </row>
    <row r="3612" spans="1:13" x14ac:dyDescent="0.35">
      <c r="A3612" t="s">
        <v>76</v>
      </c>
      <c r="B3612" t="s">
        <v>77</v>
      </c>
      <c r="C3612">
        <v>2016</v>
      </c>
      <c r="D3612" t="s">
        <v>15</v>
      </c>
      <c r="E3612" t="s">
        <v>23</v>
      </c>
      <c r="F3612" t="s">
        <v>30</v>
      </c>
      <c r="G3612">
        <v>5.4</v>
      </c>
      <c r="H3612" t="s">
        <v>18</v>
      </c>
      <c r="I3612" t="s">
        <v>19</v>
      </c>
      <c r="J3612">
        <v>109000</v>
      </c>
      <c r="K3612" t="s">
        <v>20</v>
      </c>
      <c r="L3612">
        <v>72000</v>
      </c>
      <c r="M3612" t="b">
        <v>0</v>
      </c>
    </row>
    <row r="3613" spans="1:13" x14ac:dyDescent="0.35">
      <c r="A3613" t="s">
        <v>48</v>
      </c>
      <c r="B3613" t="s">
        <v>106</v>
      </c>
      <c r="C3613">
        <v>2009</v>
      </c>
      <c r="D3613" t="s">
        <v>15</v>
      </c>
      <c r="E3613" t="s">
        <v>94</v>
      </c>
      <c r="F3613" t="s">
        <v>17</v>
      </c>
      <c r="G3613">
        <v>3.5</v>
      </c>
      <c r="H3613" t="s">
        <v>18</v>
      </c>
      <c r="I3613" t="s">
        <v>19</v>
      </c>
      <c r="J3613">
        <v>174000</v>
      </c>
      <c r="K3613" t="s">
        <v>20</v>
      </c>
      <c r="L3613">
        <v>72000</v>
      </c>
      <c r="M3613" t="b">
        <v>0</v>
      </c>
    </row>
    <row r="3614" spans="1:13" x14ac:dyDescent="0.35">
      <c r="A3614" t="s">
        <v>34</v>
      </c>
      <c r="B3614" t="s">
        <v>51</v>
      </c>
      <c r="C3614">
        <v>2018</v>
      </c>
      <c r="D3614" t="s">
        <v>15</v>
      </c>
      <c r="E3614" t="s">
        <v>25</v>
      </c>
      <c r="F3614" t="s">
        <v>26</v>
      </c>
      <c r="G3614">
        <v>1.6</v>
      </c>
      <c r="H3614" t="s">
        <v>18</v>
      </c>
      <c r="I3614" t="s">
        <v>19</v>
      </c>
      <c r="J3614">
        <v>63000</v>
      </c>
      <c r="K3614" t="s">
        <v>59</v>
      </c>
      <c r="L3614">
        <v>53000</v>
      </c>
      <c r="M3614" t="b">
        <v>0</v>
      </c>
    </row>
    <row r="3615" spans="1:13" x14ac:dyDescent="0.35">
      <c r="A3615" t="s">
        <v>76</v>
      </c>
      <c r="B3615" t="s">
        <v>112</v>
      </c>
      <c r="C3615">
        <v>2016</v>
      </c>
      <c r="D3615" t="s">
        <v>15</v>
      </c>
      <c r="E3615" t="s">
        <v>65</v>
      </c>
      <c r="F3615" t="s">
        <v>30</v>
      </c>
      <c r="G3615">
        <v>3.5</v>
      </c>
      <c r="H3615" t="s">
        <v>18</v>
      </c>
      <c r="I3615" t="s">
        <v>19</v>
      </c>
      <c r="J3615">
        <v>118000</v>
      </c>
      <c r="K3615" t="s">
        <v>45</v>
      </c>
      <c r="L3615">
        <v>65000</v>
      </c>
      <c r="M3615" t="b">
        <v>0</v>
      </c>
    </row>
    <row r="3616" spans="1:13" x14ac:dyDescent="0.35">
      <c r="A3616" t="s">
        <v>60</v>
      </c>
      <c r="B3616" t="s">
        <v>90</v>
      </c>
      <c r="C3616">
        <v>2005</v>
      </c>
      <c r="D3616" t="s">
        <v>44</v>
      </c>
      <c r="E3616" t="s">
        <v>23</v>
      </c>
      <c r="F3616" t="s">
        <v>17</v>
      </c>
      <c r="G3616">
        <v>8</v>
      </c>
      <c r="H3616" t="s">
        <v>18</v>
      </c>
      <c r="I3616" t="s">
        <v>19</v>
      </c>
      <c r="J3616">
        <v>500568</v>
      </c>
      <c r="K3616" t="s">
        <v>20</v>
      </c>
      <c r="L3616">
        <v>45000</v>
      </c>
      <c r="M3616" t="b">
        <v>0</v>
      </c>
    </row>
    <row r="3617" spans="1:13" x14ac:dyDescent="0.35">
      <c r="A3617" t="s">
        <v>34</v>
      </c>
      <c r="B3617" t="s">
        <v>162</v>
      </c>
      <c r="C3617">
        <v>2013</v>
      </c>
      <c r="D3617" t="s">
        <v>303</v>
      </c>
      <c r="E3617" t="s">
        <v>75</v>
      </c>
      <c r="F3617" t="s">
        <v>17</v>
      </c>
      <c r="G3617">
        <v>4</v>
      </c>
      <c r="H3617" t="s">
        <v>18</v>
      </c>
      <c r="I3617" t="s">
        <v>68</v>
      </c>
      <c r="J3617">
        <v>242000</v>
      </c>
      <c r="K3617" t="s">
        <v>20</v>
      </c>
      <c r="L3617">
        <v>0</v>
      </c>
      <c r="M3617" t="b">
        <v>1</v>
      </c>
    </row>
    <row r="3618" spans="1:13" x14ac:dyDescent="0.35">
      <c r="A3618" t="s">
        <v>34</v>
      </c>
      <c r="B3618" t="s">
        <v>58</v>
      </c>
      <c r="C3618">
        <v>2010</v>
      </c>
      <c r="D3618" t="s">
        <v>303</v>
      </c>
      <c r="E3618" t="s">
        <v>23</v>
      </c>
      <c r="F3618" t="s">
        <v>17</v>
      </c>
      <c r="G3618">
        <v>2.7</v>
      </c>
      <c r="H3618" t="s">
        <v>18</v>
      </c>
      <c r="I3618" t="s">
        <v>19</v>
      </c>
      <c r="J3618">
        <v>346000</v>
      </c>
      <c r="K3618" t="s">
        <v>59</v>
      </c>
      <c r="L3618">
        <v>0</v>
      </c>
      <c r="M3618" t="b">
        <v>1</v>
      </c>
    </row>
    <row r="3619" spans="1:13" x14ac:dyDescent="0.35">
      <c r="A3619" t="s">
        <v>34</v>
      </c>
      <c r="B3619" t="s">
        <v>58</v>
      </c>
      <c r="C3619">
        <v>2016</v>
      </c>
      <c r="D3619" t="s">
        <v>303</v>
      </c>
      <c r="E3619" t="s">
        <v>23</v>
      </c>
      <c r="F3619" t="s">
        <v>30</v>
      </c>
      <c r="G3619">
        <v>2.7</v>
      </c>
      <c r="H3619" t="s">
        <v>18</v>
      </c>
      <c r="I3619" t="s">
        <v>19</v>
      </c>
      <c r="J3619">
        <v>201000</v>
      </c>
      <c r="K3619" t="s">
        <v>20</v>
      </c>
      <c r="L3619">
        <v>0</v>
      </c>
      <c r="M3619" t="b">
        <v>1</v>
      </c>
    </row>
    <row r="3620" spans="1:13" x14ac:dyDescent="0.35">
      <c r="A3620" t="s">
        <v>76</v>
      </c>
      <c r="B3620" t="s">
        <v>151</v>
      </c>
      <c r="C3620">
        <v>2016</v>
      </c>
      <c r="D3620" t="s">
        <v>15</v>
      </c>
      <c r="E3620" t="s">
        <v>23</v>
      </c>
      <c r="F3620" t="s">
        <v>30</v>
      </c>
      <c r="G3620">
        <v>3.5</v>
      </c>
      <c r="H3620" t="s">
        <v>18</v>
      </c>
      <c r="I3620" t="s">
        <v>19</v>
      </c>
      <c r="J3620">
        <v>27800</v>
      </c>
      <c r="K3620" t="s">
        <v>155</v>
      </c>
      <c r="L3620">
        <v>0</v>
      </c>
      <c r="M3620" t="b">
        <v>1</v>
      </c>
    </row>
    <row r="3621" spans="1:13" x14ac:dyDescent="0.35">
      <c r="A3621" t="s">
        <v>174</v>
      </c>
      <c r="B3621" t="s">
        <v>175</v>
      </c>
      <c r="C3621">
        <v>2014</v>
      </c>
      <c r="D3621" t="s">
        <v>44</v>
      </c>
      <c r="E3621" t="s">
        <v>25</v>
      </c>
      <c r="F3621" t="s">
        <v>17</v>
      </c>
      <c r="G3621">
        <v>2</v>
      </c>
      <c r="H3621" t="s">
        <v>18</v>
      </c>
      <c r="I3621" t="s">
        <v>19</v>
      </c>
      <c r="J3621">
        <v>139000</v>
      </c>
      <c r="K3621" t="s">
        <v>20</v>
      </c>
      <c r="L3621">
        <v>90000</v>
      </c>
      <c r="M3621" t="b">
        <v>0</v>
      </c>
    </row>
    <row r="3622" spans="1:13" x14ac:dyDescent="0.35">
      <c r="A3622" t="s">
        <v>34</v>
      </c>
      <c r="B3622" t="s">
        <v>43</v>
      </c>
      <c r="C3622">
        <v>2017</v>
      </c>
      <c r="D3622" t="s">
        <v>303</v>
      </c>
      <c r="E3622" t="s">
        <v>23</v>
      </c>
      <c r="F3622" t="s">
        <v>26</v>
      </c>
      <c r="G3622">
        <v>2.5</v>
      </c>
      <c r="H3622" t="s">
        <v>18</v>
      </c>
      <c r="I3622" t="s">
        <v>19</v>
      </c>
      <c r="J3622">
        <v>120000</v>
      </c>
      <c r="K3622" t="s">
        <v>170</v>
      </c>
      <c r="L3622">
        <v>59000</v>
      </c>
      <c r="M3622" t="b">
        <v>0</v>
      </c>
    </row>
    <row r="3623" spans="1:13" x14ac:dyDescent="0.35">
      <c r="A3623" t="s">
        <v>21</v>
      </c>
      <c r="B3623" t="s">
        <v>22</v>
      </c>
      <c r="C3623">
        <v>2019</v>
      </c>
      <c r="D3623" t="s">
        <v>303</v>
      </c>
      <c r="E3623" t="s">
        <v>23</v>
      </c>
      <c r="F3623" t="s">
        <v>17</v>
      </c>
      <c r="G3623">
        <v>4</v>
      </c>
      <c r="H3623" t="s">
        <v>18</v>
      </c>
      <c r="I3623" t="s">
        <v>19</v>
      </c>
      <c r="J3623">
        <v>38000</v>
      </c>
      <c r="K3623" t="s">
        <v>20</v>
      </c>
      <c r="L3623">
        <v>0</v>
      </c>
      <c r="M3623" t="b">
        <v>1</v>
      </c>
    </row>
    <row r="3624" spans="1:13" x14ac:dyDescent="0.35">
      <c r="A3624" t="s">
        <v>36</v>
      </c>
      <c r="B3624" t="s">
        <v>37</v>
      </c>
      <c r="C3624">
        <v>2010</v>
      </c>
      <c r="D3624" t="s">
        <v>15</v>
      </c>
      <c r="E3624" t="s">
        <v>23</v>
      </c>
      <c r="F3624" t="s">
        <v>30</v>
      </c>
      <c r="G3624">
        <v>5.3</v>
      </c>
      <c r="H3624" t="s">
        <v>18</v>
      </c>
      <c r="I3624" t="s">
        <v>19</v>
      </c>
      <c r="J3624">
        <v>360000</v>
      </c>
      <c r="K3624" t="s">
        <v>70</v>
      </c>
      <c r="L3624">
        <v>22000</v>
      </c>
      <c r="M3624" t="b">
        <v>0</v>
      </c>
    </row>
    <row r="3625" spans="1:13" x14ac:dyDescent="0.35">
      <c r="A3625" t="s">
        <v>34</v>
      </c>
      <c r="B3625" t="s">
        <v>35</v>
      </c>
      <c r="C3625">
        <v>2010</v>
      </c>
      <c r="D3625" t="s">
        <v>44</v>
      </c>
      <c r="E3625" t="s">
        <v>23</v>
      </c>
      <c r="F3625" t="s">
        <v>17</v>
      </c>
      <c r="G3625">
        <v>4.5999999999999996</v>
      </c>
      <c r="H3625" t="s">
        <v>18</v>
      </c>
      <c r="I3625" t="s">
        <v>19</v>
      </c>
      <c r="J3625">
        <v>310000</v>
      </c>
      <c r="K3625" t="s">
        <v>20</v>
      </c>
      <c r="L3625">
        <v>81000</v>
      </c>
      <c r="M3625" t="b">
        <v>0</v>
      </c>
    </row>
    <row r="3626" spans="1:13" x14ac:dyDescent="0.35">
      <c r="A3626" t="s">
        <v>34</v>
      </c>
      <c r="B3626" t="s">
        <v>43</v>
      </c>
      <c r="C3626">
        <v>2017</v>
      </c>
      <c r="D3626" t="s">
        <v>303</v>
      </c>
      <c r="E3626" t="s">
        <v>23</v>
      </c>
      <c r="F3626" t="s">
        <v>26</v>
      </c>
      <c r="G3626">
        <v>2.5</v>
      </c>
      <c r="H3626" t="s">
        <v>18</v>
      </c>
      <c r="I3626" t="s">
        <v>19</v>
      </c>
      <c r="J3626">
        <v>305000</v>
      </c>
      <c r="K3626" t="s">
        <v>20</v>
      </c>
      <c r="L3626">
        <v>0</v>
      </c>
      <c r="M3626" t="b">
        <v>1</v>
      </c>
    </row>
    <row r="3627" spans="1:13" x14ac:dyDescent="0.35">
      <c r="A3627" t="s">
        <v>76</v>
      </c>
      <c r="B3627" t="s">
        <v>77</v>
      </c>
      <c r="C3627">
        <v>2014</v>
      </c>
      <c r="D3627" t="s">
        <v>44</v>
      </c>
      <c r="E3627" t="s">
        <v>23</v>
      </c>
      <c r="F3627" t="s">
        <v>30</v>
      </c>
      <c r="G3627">
        <v>5.4</v>
      </c>
      <c r="H3627" t="s">
        <v>18</v>
      </c>
      <c r="I3627" t="s">
        <v>19</v>
      </c>
      <c r="J3627">
        <v>204000</v>
      </c>
      <c r="K3627" t="s">
        <v>20</v>
      </c>
      <c r="L3627">
        <v>45000</v>
      </c>
      <c r="M3627" t="b">
        <v>0</v>
      </c>
    </row>
    <row r="3628" spans="1:13" x14ac:dyDescent="0.35">
      <c r="A3628" t="s">
        <v>39</v>
      </c>
      <c r="B3628" t="s">
        <v>225</v>
      </c>
      <c r="C3628">
        <v>2011</v>
      </c>
      <c r="D3628" t="s">
        <v>15</v>
      </c>
      <c r="E3628" t="s">
        <v>23</v>
      </c>
      <c r="F3628" t="s">
        <v>26</v>
      </c>
      <c r="G3628">
        <v>1.6</v>
      </c>
      <c r="H3628" t="s">
        <v>18</v>
      </c>
      <c r="I3628" t="s">
        <v>68</v>
      </c>
      <c r="J3628">
        <v>200000</v>
      </c>
      <c r="K3628" t="s">
        <v>20</v>
      </c>
      <c r="L3628">
        <v>0</v>
      </c>
      <c r="M3628" t="b">
        <v>1</v>
      </c>
    </row>
    <row r="3629" spans="1:13" x14ac:dyDescent="0.35">
      <c r="A3629" t="s">
        <v>36</v>
      </c>
      <c r="B3629" t="s">
        <v>37</v>
      </c>
      <c r="C3629">
        <v>2013</v>
      </c>
      <c r="D3629" t="s">
        <v>15</v>
      </c>
      <c r="E3629" t="s">
        <v>23</v>
      </c>
      <c r="F3629" t="s">
        <v>17</v>
      </c>
      <c r="G3629">
        <v>5.3</v>
      </c>
      <c r="H3629" t="s">
        <v>18</v>
      </c>
      <c r="I3629" t="s">
        <v>19</v>
      </c>
      <c r="J3629">
        <v>111500</v>
      </c>
      <c r="K3629" t="s">
        <v>20</v>
      </c>
      <c r="L3629">
        <v>0</v>
      </c>
      <c r="M3629" t="b">
        <v>1</v>
      </c>
    </row>
    <row r="3630" spans="1:13" x14ac:dyDescent="0.35">
      <c r="A3630" t="s">
        <v>27</v>
      </c>
      <c r="B3630" t="s">
        <v>88</v>
      </c>
      <c r="C3630">
        <v>2019</v>
      </c>
      <c r="D3630" t="s">
        <v>15</v>
      </c>
      <c r="E3630" t="s">
        <v>102</v>
      </c>
      <c r="F3630" t="s">
        <v>26</v>
      </c>
      <c r="G3630">
        <v>1.4</v>
      </c>
      <c r="H3630" t="s">
        <v>18</v>
      </c>
      <c r="I3630" t="s">
        <v>19</v>
      </c>
      <c r="J3630">
        <v>65392</v>
      </c>
      <c r="K3630" t="s">
        <v>155</v>
      </c>
      <c r="L3630">
        <v>37000</v>
      </c>
      <c r="M3630" t="b">
        <v>0</v>
      </c>
    </row>
    <row r="3631" spans="1:13" x14ac:dyDescent="0.35">
      <c r="A3631" t="s">
        <v>76</v>
      </c>
      <c r="B3631" t="s">
        <v>325</v>
      </c>
      <c r="C3631">
        <v>2008</v>
      </c>
      <c r="D3631" t="s">
        <v>47</v>
      </c>
      <c r="E3631" t="s">
        <v>23</v>
      </c>
      <c r="F3631" t="s">
        <v>30</v>
      </c>
      <c r="G3631">
        <v>3.5</v>
      </c>
      <c r="H3631" t="s">
        <v>18</v>
      </c>
      <c r="I3631" t="s">
        <v>19</v>
      </c>
      <c r="J3631">
        <v>415000</v>
      </c>
      <c r="K3631" t="s">
        <v>64</v>
      </c>
      <c r="L3631">
        <v>0</v>
      </c>
      <c r="M3631" t="b">
        <v>1</v>
      </c>
    </row>
    <row r="3632" spans="1:13" x14ac:dyDescent="0.35">
      <c r="A3632" t="s">
        <v>21</v>
      </c>
      <c r="B3632" t="s">
        <v>272</v>
      </c>
      <c r="C3632">
        <v>2014</v>
      </c>
      <c r="D3632" t="s">
        <v>44</v>
      </c>
      <c r="E3632" t="s">
        <v>23</v>
      </c>
      <c r="F3632" t="s">
        <v>26</v>
      </c>
      <c r="G3632">
        <v>4.8</v>
      </c>
      <c r="H3632" t="s">
        <v>18</v>
      </c>
      <c r="I3632" t="s">
        <v>68</v>
      </c>
      <c r="J3632">
        <v>244000</v>
      </c>
      <c r="K3632" t="s">
        <v>59</v>
      </c>
      <c r="L3632">
        <v>50000</v>
      </c>
      <c r="M3632" t="b">
        <v>0</v>
      </c>
    </row>
    <row r="3633" spans="1:13" x14ac:dyDescent="0.35">
      <c r="A3633" t="s">
        <v>34</v>
      </c>
      <c r="B3633" t="s">
        <v>51</v>
      </c>
      <c r="C3633">
        <v>2012</v>
      </c>
      <c r="D3633" t="s">
        <v>47</v>
      </c>
      <c r="E3633" t="s">
        <v>25</v>
      </c>
      <c r="F3633" t="s">
        <v>26</v>
      </c>
      <c r="G3633">
        <v>1.6</v>
      </c>
      <c r="H3633" t="s">
        <v>18</v>
      </c>
      <c r="I3633" t="s">
        <v>19</v>
      </c>
      <c r="J3633">
        <v>254000</v>
      </c>
      <c r="K3633" t="s">
        <v>45</v>
      </c>
      <c r="L3633">
        <v>21000</v>
      </c>
      <c r="M3633" t="b">
        <v>0</v>
      </c>
    </row>
    <row r="3634" spans="1:13" x14ac:dyDescent="0.35">
      <c r="A3634" t="s">
        <v>174</v>
      </c>
      <c r="B3634" t="s">
        <v>175</v>
      </c>
      <c r="C3634">
        <v>2012</v>
      </c>
      <c r="D3634" t="s">
        <v>15</v>
      </c>
      <c r="E3634" t="s">
        <v>16</v>
      </c>
      <c r="F3634" t="s">
        <v>30</v>
      </c>
      <c r="G3634">
        <v>2</v>
      </c>
      <c r="H3634" t="s">
        <v>18</v>
      </c>
      <c r="I3634" t="s">
        <v>19</v>
      </c>
      <c r="J3634">
        <v>197000</v>
      </c>
      <c r="K3634" t="s">
        <v>42</v>
      </c>
      <c r="L3634">
        <v>50000</v>
      </c>
      <c r="M3634" t="b">
        <v>0</v>
      </c>
    </row>
    <row r="3635" spans="1:13" x14ac:dyDescent="0.35">
      <c r="A3635" t="s">
        <v>34</v>
      </c>
      <c r="B3635" t="s">
        <v>317</v>
      </c>
      <c r="C3635">
        <v>2005</v>
      </c>
      <c r="D3635" t="s">
        <v>15</v>
      </c>
      <c r="E3635" t="s">
        <v>23</v>
      </c>
      <c r="F3635" t="s">
        <v>30</v>
      </c>
      <c r="G3635">
        <v>1.5</v>
      </c>
      <c r="H3635" t="s">
        <v>18</v>
      </c>
      <c r="I3635" t="s">
        <v>68</v>
      </c>
      <c r="J3635">
        <v>302000</v>
      </c>
      <c r="K3635" t="s">
        <v>20</v>
      </c>
      <c r="L3635">
        <v>0</v>
      </c>
      <c r="M3635" t="b">
        <v>1</v>
      </c>
    </row>
    <row r="3636" spans="1:13" x14ac:dyDescent="0.35">
      <c r="A3636" t="s">
        <v>134</v>
      </c>
      <c r="B3636" t="s">
        <v>136</v>
      </c>
      <c r="C3636">
        <v>2015</v>
      </c>
      <c r="D3636" t="s">
        <v>15</v>
      </c>
      <c r="E3636" t="s">
        <v>23</v>
      </c>
      <c r="F3636" t="s">
        <v>30</v>
      </c>
      <c r="G3636">
        <v>1.6</v>
      </c>
      <c r="H3636" t="s">
        <v>18</v>
      </c>
      <c r="I3636" t="s">
        <v>19</v>
      </c>
      <c r="J3636">
        <v>91000</v>
      </c>
      <c r="K3636" t="s">
        <v>45</v>
      </c>
      <c r="L3636">
        <v>20000</v>
      </c>
      <c r="M3636" t="b">
        <v>0</v>
      </c>
    </row>
    <row r="3637" spans="1:13" x14ac:dyDescent="0.35">
      <c r="A3637" t="s">
        <v>34</v>
      </c>
      <c r="B3637" t="s">
        <v>124</v>
      </c>
      <c r="C3637">
        <v>2015</v>
      </c>
      <c r="D3637" t="s">
        <v>15</v>
      </c>
      <c r="E3637" t="s">
        <v>23</v>
      </c>
      <c r="F3637" t="s">
        <v>17</v>
      </c>
      <c r="G3637">
        <v>4</v>
      </c>
      <c r="H3637" t="s">
        <v>18</v>
      </c>
      <c r="I3637" t="s">
        <v>19</v>
      </c>
      <c r="J3637">
        <v>146000</v>
      </c>
      <c r="K3637" t="s">
        <v>20</v>
      </c>
      <c r="L3637">
        <v>0</v>
      </c>
      <c r="M3637" t="b">
        <v>1</v>
      </c>
    </row>
    <row r="3638" spans="1:13" x14ac:dyDescent="0.35">
      <c r="A3638" t="s">
        <v>181</v>
      </c>
      <c r="B3638" t="s">
        <v>199</v>
      </c>
      <c r="C3638">
        <v>2016</v>
      </c>
      <c r="D3638" t="s">
        <v>44</v>
      </c>
      <c r="E3638" t="s">
        <v>23</v>
      </c>
      <c r="F3638" t="s">
        <v>17</v>
      </c>
      <c r="G3638">
        <v>3.8</v>
      </c>
      <c r="H3638" t="s">
        <v>18</v>
      </c>
      <c r="I3638" t="s">
        <v>19</v>
      </c>
      <c r="J3638">
        <v>178000</v>
      </c>
      <c r="K3638" t="s">
        <v>20</v>
      </c>
      <c r="L3638">
        <v>0</v>
      </c>
      <c r="M3638" t="b">
        <v>1</v>
      </c>
    </row>
    <row r="3639" spans="1:13" x14ac:dyDescent="0.35">
      <c r="A3639" t="s">
        <v>76</v>
      </c>
      <c r="B3639" t="s">
        <v>240</v>
      </c>
      <c r="C3639">
        <v>2006</v>
      </c>
      <c r="D3639" t="s">
        <v>15</v>
      </c>
      <c r="E3639" t="s">
        <v>213</v>
      </c>
      <c r="F3639" t="s">
        <v>17</v>
      </c>
      <c r="G3639">
        <v>4.5999999999999996</v>
      </c>
      <c r="H3639" t="s">
        <v>18</v>
      </c>
      <c r="I3639" t="s">
        <v>19</v>
      </c>
      <c r="J3639">
        <v>290000</v>
      </c>
      <c r="K3639" t="s">
        <v>20</v>
      </c>
      <c r="L3639">
        <v>0</v>
      </c>
      <c r="M3639" t="b">
        <v>1</v>
      </c>
    </row>
    <row r="3640" spans="1:13" x14ac:dyDescent="0.35">
      <c r="A3640" t="s">
        <v>27</v>
      </c>
      <c r="B3640" t="s">
        <v>28</v>
      </c>
      <c r="C3640">
        <v>2015</v>
      </c>
      <c r="D3640" t="s">
        <v>44</v>
      </c>
      <c r="E3640" t="s">
        <v>23</v>
      </c>
      <c r="F3640" t="s">
        <v>17</v>
      </c>
      <c r="G3640">
        <v>2</v>
      </c>
      <c r="H3640" t="s">
        <v>18</v>
      </c>
      <c r="I3640" t="s">
        <v>19</v>
      </c>
      <c r="J3640">
        <v>140</v>
      </c>
      <c r="K3640" t="s">
        <v>20</v>
      </c>
      <c r="L3640">
        <v>38000</v>
      </c>
      <c r="M3640" t="b">
        <v>0</v>
      </c>
    </row>
    <row r="3641" spans="1:13" x14ac:dyDescent="0.35">
      <c r="A3641" t="s">
        <v>76</v>
      </c>
      <c r="B3641" t="s">
        <v>77</v>
      </c>
      <c r="C3641">
        <v>2014</v>
      </c>
      <c r="D3641" t="s">
        <v>15</v>
      </c>
      <c r="E3641" t="s">
        <v>16</v>
      </c>
      <c r="F3641" t="s">
        <v>26</v>
      </c>
      <c r="G3641">
        <v>5.4</v>
      </c>
      <c r="H3641" t="s">
        <v>18</v>
      </c>
      <c r="I3641" t="s">
        <v>19</v>
      </c>
      <c r="J3641">
        <v>140</v>
      </c>
      <c r="K3641" t="s">
        <v>20</v>
      </c>
      <c r="L3641">
        <v>50000</v>
      </c>
      <c r="M3641" t="b">
        <v>0</v>
      </c>
    </row>
    <row r="3642" spans="1:13" x14ac:dyDescent="0.35">
      <c r="A3642" t="s">
        <v>31</v>
      </c>
      <c r="B3642" t="s">
        <v>32</v>
      </c>
      <c r="C3642">
        <v>2008</v>
      </c>
      <c r="D3642" t="s">
        <v>44</v>
      </c>
      <c r="E3642" t="s">
        <v>29</v>
      </c>
      <c r="F3642" t="s">
        <v>26</v>
      </c>
      <c r="G3642">
        <v>2.4</v>
      </c>
      <c r="H3642" t="s">
        <v>18</v>
      </c>
      <c r="I3642" t="s">
        <v>19</v>
      </c>
      <c r="J3642">
        <v>100</v>
      </c>
      <c r="K3642" t="s">
        <v>155</v>
      </c>
      <c r="L3642">
        <v>0</v>
      </c>
      <c r="M3642" t="b">
        <v>1</v>
      </c>
    </row>
    <row r="3643" spans="1:13" x14ac:dyDescent="0.35">
      <c r="A3643" t="s">
        <v>48</v>
      </c>
      <c r="B3643" t="s">
        <v>106</v>
      </c>
      <c r="C3643">
        <v>2008</v>
      </c>
      <c r="D3643" t="s">
        <v>15</v>
      </c>
      <c r="E3643" t="s">
        <v>23</v>
      </c>
      <c r="F3643" t="s">
        <v>17</v>
      </c>
      <c r="G3643">
        <v>3</v>
      </c>
      <c r="H3643" t="s">
        <v>18</v>
      </c>
      <c r="I3643" t="s">
        <v>19</v>
      </c>
      <c r="J3643">
        <v>340000</v>
      </c>
      <c r="K3643" t="s">
        <v>45</v>
      </c>
      <c r="L3643">
        <v>0</v>
      </c>
      <c r="M3643" t="b">
        <v>1</v>
      </c>
    </row>
    <row r="3644" spans="1:13" x14ac:dyDescent="0.35">
      <c r="A3644" t="s">
        <v>82</v>
      </c>
      <c r="B3644" t="s">
        <v>156</v>
      </c>
      <c r="C3644">
        <v>2019</v>
      </c>
      <c r="D3644" t="s">
        <v>15</v>
      </c>
      <c r="E3644" t="s">
        <v>38</v>
      </c>
      <c r="F3644" t="s">
        <v>26</v>
      </c>
      <c r="G3644">
        <v>1.4</v>
      </c>
      <c r="H3644" t="s">
        <v>18</v>
      </c>
      <c r="I3644" t="s">
        <v>19</v>
      </c>
      <c r="J3644">
        <v>55500</v>
      </c>
      <c r="K3644" t="s">
        <v>279</v>
      </c>
      <c r="L3644">
        <v>884</v>
      </c>
      <c r="M3644" t="b">
        <v>0</v>
      </c>
    </row>
    <row r="3645" spans="1:13" x14ac:dyDescent="0.35">
      <c r="A3645" t="s">
        <v>27</v>
      </c>
      <c r="B3645" t="s">
        <v>89</v>
      </c>
      <c r="C3645">
        <v>2016</v>
      </c>
      <c r="D3645" t="s">
        <v>44</v>
      </c>
      <c r="E3645" t="s">
        <v>29</v>
      </c>
      <c r="F3645" t="s">
        <v>26</v>
      </c>
      <c r="G3645">
        <v>2.4</v>
      </c>
      <c r="H3645" t="s">
        <v>18</v>
      </c>
      <c r="I3645" t="s">
        <v>19</v>
      </c>
      <c r="J3645">
        <v>94000</v>
      </c>
      <c r="K3645" t="s">
        <v>64</v>
      </c>
      <c r="L3645">
        <v>50000</v>
      </c>
      <c r="M3645" t="b">
        <v>0</v>
      </c>
    </row>
    <row r="3646" spans="1:13" x14ac:dyDescent="0.35">
      <c r="A3646" t="s">
        <v>36</v>
      </c>
      <c r="B3646" t="s">
        <v>386</v>
      </c>
      <c r="C3646">
        <v>2002</v>
      </c>
      <c r="D3646" t="s">
        <v>47</v>
      </c>
      <c r="E3646" t="s">
        <v>29</v>
      </c>
      <c r="F3646" t="s">
        <v>17</v>
      </c>
      <c r="G3646">
        <v>3.5</v>
      </c>
      <c r="H3646" t="s">
        <v>18</v>
      </c>
      <c r="I3646" t="s">
        <v>19</v>
      </c>
      <c r="J3646">
        <v>123456</v>
      </c>
      <c r="K3646" t="s">
        <v>45</v>
      </c>
      <c r="L3646">
        <v>0</v>
      </c>
      <c r="M3646" t="b">
        <v>1</v>
      </c>
    </row>
    <row r="3647" spans="1:13" x14ac:dyDescent="0.35">
      <c r="A3647" t="s">
        <v>36</v>
      </c>
      <c r="B3647" t="s">
        <v>350</v>
      </c>
      <c r="C3647">
        <v>2013</v>
      </c>
      <c r="D3647" t="s">
        <v>15</v>
      </c>
      <c r="E3647" t="s">
        <v>16</v>
      </c>
      <c r="F3647" t="s">
        <v>30</v>
      </c>
      <c r="G3647">
        <v>3.6</v>
      </c>
      <c r="H3647" t="s">
        <v>18</v>
      </c>
      <c r="I3647" t="s">
        <v>19</v>
      </c>
      <c r="J3647">
        <v>220</v>
      </c>
      <c r="K3647" t="s">
        <v>211</v>
      </c>
      <c r="L3647">
        <v>0</v>
      </c>
      <c r="M3647" t="b">
        <v>1</v>
      </c>
    </row>
    <row r="3648" spans="1:13" x14ac:dyDescent="0.35">
      <c r="A3648" t="s">
        <v>174</v>
      </c>
      <c r="B3648" t="s">
        <v>204</v>
      </c>
      <c r="C3648">
        <v>1997</v>
      </c>
      <c r="D3648" t="s">
        <v>44</v>
      </c>
      <c r="E3648" t="s">
        <v>213</v>
      </c>
      <c r="F3648" t="s">
        <v>17</v>
      </c>
      <c r="G3648">
        <v>2</v>
      </c>
      <c r="H3648" t="s">
        <v>18</v>
      </c>
      <c r="I3648" t="s">
        <v>19</v>
      </c>
      <c r="J3648">
        <v>300000</v>
      </c>
      <c r="K3648" t="s">
        <v>211</v>
      </c>
      <c r="L3648">
        <v>10000</v>
      </c>
      <c r="M3648" t="b">
        <v>0</v>
      </c>
    </row>
    <row r="3649" spans="1:13" x14ac:dyDescent="0.35">
      <c r="A3649" t="s">
        <v>21</v>
      </c>
      <c r="B3649" t="s">
        <v>24</v>
      </c>
      <c r="C3649">
        <v>1999</v>
      </c>
      <c r="D3649" t="s">
        <v>15</v>
      </c>
      <c r="E3649" t="s">
        <v>23</v>
      </c>
      <c r="F3649" t="s">
        <v>26</v>
      </c>
      <c r="G3649">
        <v>2.8</v>
      </c>
      <c r="H3649" t="s">
        <v>18</v>
      </c>
      <c r="I3649" t="s">
        <v>68</v>
      </c>
      <c r="J3649">
        <v>500000</v>
      </c>
      <c r="K3649" t="s">
        <v>20</v>
      </c>
      <c r="L3649">
        <v>0</v>
      </c>
      <c r="M3649" t="b">
        <v>1</v>
      </c>
    </row>
    <row r="3650" spans="1:13" x14ac:dyDescent="0.35">
      <c r="A3650" t="s">
        <v>76</v>
      </c>
      <c r="B3650" t="s">
        <v>144</v>
      </c>
      <c r="C3650">
        <v>2008</v>
      </c>
      <c r="D3650" t="s">
        <v>47</v>
      </c>
      <c r="E3650" t="s">
        <v>25</v>
      </c>
      <c r="F3650" t="s">
        <v>17</v>
      </c>
      <c r="G3650">
        <v>4.5999999999999996</v>
      </c>
      <c r="H3650" t="s">
        <v>18</v>
      </c>
      <c r="I3650" t="s">
        <v>19</v>
      </c>
      <c r="J3650">
        <v>171000</v>
      </c>
      <c r="K3650" t="s">
        <v>20</v>
      </c>
      <c r="L3650">
        <v>27000</v>
      </c>
      <c r="M3650" t="b">
        <v>0</v>
      </c>
    </row>
    <row r="3651" spans="1:13" x14ac:dyDescent="0.35">
      <c r="A3651" t="s">
        <v>82</v>
      </c>
      <c r="B3651" t="s">
        <v>83</v>
      </c>
      <c r="C3651">
        <v>2020</v>
      </c>
      <c r="D3651" t="s">
        <v>15</v>
      </c>
      <c r="E3651" t="s">
        <v>94</v>
      </c>
      <c r="F3651" t="s">
        <v>30</v>
      </c>
      <c r="G3651">
        <v>3.3</v>
      </c>
      <c r="H3651" t="s">
        <v>18</v>
      </c>
      <c r="I3651" t="s">
        <v>19</v>
      </c>
      <c r="J3651">
        <v>17000</v>
      </c>
      <c r="K3651" t="s">
        <v>245</v>
      </c>
      <c r="L3651">
        <v>95000</v>
      </c>
      <c r="M3651" t="b">
        <v>0</v>
      </c>
    </row>
    <row r="3652" spans="1:13" x14ac:dyDescent="0.35">
      <c r="A3652" t="s">
        <v>21</v>
      </c>
      <c r="B3652" t="s">
        <v>22</v>
      </c>
      <c r="C3652">
        <v>2006</v>
      </c>
      <c r="D3652" t="s">
        <v>15</v>
      </c>
      <c r="E3652" t="s">
        <v>23</v>
      </c>
      <c r="F3652" t="s">
        <v>30</v>
      </c>
      <c r="G3652">
        <v>4</v>
      </c>
      <c r="H3652" t="s">
        <v>18</v>
      </c>
      <c r="I3652" t="s">
        <v>68</v>
      </c>
      <c r="J3652">
        <v>430</v>
      </c>
      <c r="K3652" t="s">
        <v>59</v>
      </c>
      <c r="L3652">
        <v>0</v>
      </c>
      <c r="M3652" t="b">
        <v>1</v>
      </c>
    </row>
    <row r="3653" spans="1:13" x14ac:dyDescent="0.35">
      <c r="A3653" t="s">
        <v>21</v>
      </c>
      <c r="B3653" t="s">
        <v>237</v>
      </c>
      <c r="C3653">
        <v>2002</v>
      </c>
      <c r="D3653" t="s">
        <v>15</v>
      </c>
      <c r="E3653" t="s">
        <v>29</v>
      </c>
      <c r="F3653" t="s">
        <v>30</v>
      </c>
      <c r="G3653">
        <v>3.3</v>
      </c>
      <c r="H3653" t="s">
        <v>18</v>
      </c>
      <c r="I3653" t="s">
        <v>19</v>
      </c>
      <c r="J3653">
        <v>550000</v>
      </c>
      <c r="K3653" t="s">
        <v>155</v>
      </c>
      <c r="L3653">
        <v>10000</v>
      </c>
      <c r="M3653" t="b">
        <v>0</v>
      </c>
    </row>
    <row r="3654" spans="1:13" x14ac:dyDescent="0.35">
      <c r="A3654" t="s">
        <v>76</v>
      </c>
      <c r="B3654" t="s">
        <v>240</v>
      </c>
      <c r="C3654">
        <v>2011</v>
      </c>
      <c r="D3654" t="s">
        <v>15</v>
      </c>
      <c r="E3654" t="s">
        <v>16</v>
      </c>
      <c r="F3654" t="s">
        <v>26</v>
      </c>
      <c r="G3654">
        <v>4.5999999999999996</v>
      </c>
      <c r="H3654" t="s">
        <v>18</v>
      </c>
      <c r="I3654" t="s">
        <v>19</v>
      </c>
      <c r="J3654">
        <v>176000</v>
      </c>
      <c r="K3654" t="s">
        <v>211</v>
      </c>
      <c r="L3654">
        <v>50000</v>
      </c>
      <c r="M3654" t="b">
        <v>0</v>
      </c>
    </row>
    <row r="3655" spans="1:13" x14ac:dyDescent="0.35">
      <c r="A3655" t="s">
        <v>21</v>
      </c>
      <c r="B3655" t="s">
        <v>120</v>
      </c>
      <c r="C3655">
        <v>2003</v>
      </c>
      <c r="D3655" t="s">
        <v>15</v>
      </c>
      <c r="E3655" t="s">
        <v>23</v>
      </c>
      <c r="F3655" t="s">
        <v>26</v>
      </c>
      <c r="G3655">
        <v>2.7</v>
      </c>
      <c r="H3655" t="s">
        <v>18</v>
      </c>
      <c r="I3655" t="s">
        <v>68</v>
      </c>
      <c r="J3655">
        <v>100</v>
      </c>
      <c r="K3655" t="s">
        <v>20</v>
      </c>
      <c r="L3655">
        <v>0</v>
      </c>
      <c r="M3655" t="b">
        <v>1</v>
      </c>
    </row>
    <row r="3656" spans="1:13" x14ac:dyDescent="0.35">
      <c r="A3656" t="s">
        <v>34</v>
      </c>
      <c r="B3656" t="s">
        <v>124</v>
      </c>
      <c r="C3656">
        <v>2008</v>
      </c>
      <c r="D3656" t="s">
        <v>15</v>
      </c>
      <c r="E3656" t="s">
        <v>16</v>
      </c>
      <c r="F3656" t="s">
        <v>17</v>
      </c>
      <c r="G3656">
        <v>3.5</v>
      </c>
      <c r="H3656" t="s">
        <v>18</v>
      </c>
      <c r="I3656" t="s">
        <v>19</v>
      </c>
      <c r="J3656">
        <v>375000</v>
      </c>
      <c r="K3656" t="s">
        <v>20</v>
      </c>
      <c r="L3656">
        <v>0</v>
      </c>
      <c r="M3656" t="b">
        <v>1</v>
      </c>
    </row>
    <row r="3657" spans="1:13" x14ac:dyDescent="0.35">
      <c r="A3657" t="s">
        <v>27</v>
      </c>
      <c r="B3657" t="s">
        <v>91</v>
      </c>
      <c r="C3657">
        <v>2019</v>
      </c>
      <c r="D3657" t="s">
        <v>47</v>
      </c>
      <c r="E3657" t="s">
        <v>23</v>
      </c>
      <c r="F3657" t="s">
        <v>17</v>
      </c>
      <c r="G3657">
        <v>3.5</v>
      </c>
      <c r="H3657" t="s">
        <v>18</v>
      </c>
      <c r="I3657" t="s">
        <v>19</v>
      </c>
      <c r="J3657">
        <v>10000</v>
      </c>
      <c r="K3657" t="s">
        <v>187</v>
      </c>
      <c r="L3657">
        <v>2357</v>
      </c>
      <c r="M3657" t="b">
        <v>0</v>
      </c>
    </row>
    <row r="3658" spans="1:13" x14ac:dyDescent="0.35">
      <c r="A3658" t="s">
        <v>34</v>
      </c>
      <c r="B3658" t="s">
        <v>35</v>
      </c>
      <c r="C3658">
        <v>2020</v>
      </c>
      <c r="D3658" t="s">
        <v>303</v>
      </c>
      <c r="E3658" t="s">
        <v>23</v>
      </c>
      <c r="F3658" t="s">
        <v>17</v>
      </c>
      <c r="G3658">
        <v>4.5999999999999996</v>
      </c>
      <c r="H3658" t="s">
        <v>18</v>
      </c>
      <c r="I3658" t="s">
        <v>19</v>
      </c>
      <c r="J3658">
        <v>43000</v>
      </c>
      <c r="K3658" t="s">
        <v>20</v>
      </c>
      <c r="L3658">
        <v>265000</v>
      </c>
      <c r="M3658" t="b">
        <v>0</v>
      </c>
    </row>
    <row r="3659" spans="1:13" x14ac:dyDescent="0.35">
      <c r="A3659" t="s">
        <v>34</v>
      </c>
      <c r="B3659" t="s">
        <v>35</v>
      </c>
      <c r="C3659">
        <v>1997</v>
      </c>
      <c r="D3659" t="s">
        <v>44</v>
      </c>
      <c r="E3659" t="s">
        <v>23</v>
      </c>
      <c r="F3659" t="s">
        <v>17</v>
      </c>
      <c r="G3659">
        <v>4.5999999999999996</v>
      </c>
      <c r="H3659" t="s">
        <v>18</v>
      </c>
      <c r="I3659" t="s">
        <v>68</v>
      </c>
      <c r="J3659">
        <v>344627</v>
      </c>
      <c r="K3659" t="s">
        <v>64</v>
      </c>
      <c r="L3659">
        <v>45000</v>
      </c>
      <c r="M3659" t="b">
        <v>0</v>
      </c>
    </row>
    <row r="3660" spans="1:13" x14ac:dyDescent="0.35">
      <c r="A3660" t="s">
        <v>34</v>
      </c>
      <c r="B3660" t="s">
        <v>35</v>
      </c>
      <c r="C3660">
        <v>2005</v>
      </c>
      <c r="D3660" t="s">
        <v>15</v>
      </c>
      <c r="E3660" t="s">
        <v>23</v>
      </c>
      <c r="F3660" t="s">
        <v>17</v>
      </c>
      <c r="G3660">
        <v>4.5999999999999996</v>
      </c>
      <c r="H3660" t="s">
        <v>18</v>
      </c>
      <c r="I3660" t="s">
        <v>19</v>
      </c>
      <c r="J3660">
        <v>283</v>
      </c>
      <c r="K3660" t="s">
        <v>138</v>
      </c>
      <c r="L3660">
        <v>0</v>
      </c>
      <c r="M3660" t="b">
        <v>1</v>
      </c>
    </row>
    <row r="3661" spans="1:13" x14ac:dyDescent="0.35">
      <c r="A3661" t="s">
        <v>219</v>
      </c>
      <c r="B3661" t="s">
        <v>334</v>
      </c>
      <c r="C3661">
        <v>2012</v>
      </c>
      <c r="D3661" t="s">
        <v>15</v>
      </c>
      <c r="E3661" t="s">
        <v>75</v>
      </c>
      <c r="F3661" t="s">
        <v>30</v>
      </c>
      <c r="G3661">
        <v>2.5</v>
      </c>
      <c r="H3661" t="s">
        <v>18</v>
      </c>
      <c r="I3661" t="s">
        <v>19</v>
      </c>
      <c r="J3661">
        <v>216000</v>
      </c>
      <c r="K3661" t="s">
        <v>42</v>
      </c>
      <c r="L3661">
        <v>22000</v>
      </c>
      <c r="M3661" t="b">
        <v>0</v>
      </c>
    </row>
    <row r="3662" spans="1:13" x14ac:dyDescent="0.35">
      <c r="A3662" t="s">
        <v>48</v>
      </c>
      <c r="B3662" t="s">
        <v>106</v>
      </c>
      <c r="C3662">
        <v>2010</v>
      </c>
      <c r="D3662" t="s">
        <v>47</v>
      </c>
      <c r="E3662" t="s">
        <v>29</v>
      </c>
      <c r="F3662" t="s">
        <v>30</v>
      </c>
      <c r="G3662">
        <v>5.5</v>
      </c>
      <c r="H3662" t="s">
        <v>18</v>
      </c>
      <c r="I3662" t="s">
        <v>19</v>
      </c>
      <c r="J3662">
        <v>228000</v>
      </c>
      <c r="K3662" t="s">
        <v>155</v>
      </c>
      <c r="L3662">
        <v>63000</v>
      </c>
      <c r="M3662" t="b">
        <v>0</v>
      </c>
    </row>
    <row r="3663" spans="1:13" x14ac:dyDescent="0.35">
      <c r="A3663" t="s">
        <v>48</v>
      </c>
      <c r="B3663" t="s">
        <v>269</v>
      </c>
      <c r="C3663">
        <v>2016</v>
      </c>
      <c r="D3663" t="s">
        <v>15</v>
      </c>
      <c r="E3663" t="s">
        <v>25</v>
      </c>
      <c r="F3663" t="s">
        <v>30</v>
      </c>
      <c r="G3663">
        <v>3</v>
      </c>
      <c r="H3663" t="s">
        <v>18</v>
      </c>
      <c r="I3663" t="s">
        <v>19</v>
      </c>
      <c r="J3663">
        <v>71000</v>
      </c>
      <c r="K3663" t="s">
        <v>111</v>
      </c>
      <c r="L3663">
        <v>138000</v>
      </c>
      <c r="M3663" t="b">
        <v>0</v>
      </c>
    </row>
    <row r="3664" spans="1:13" x14ac:dyDescent="0.35">
      <c r="A3664" t="s">
        <v>34</v>
      </c>
      <c r="B3664" t="s">
        <v>123</v>
      </c>
      <c r="C3664">
        <v>2019</v>
      </c>
      <c r="D3664" t="s">
        <v>15</v>
      </c>
      <c r="E3664" t="s">
        <v>23</v>
      </c>
      <c r="F3664" t="s">
        <v>26</v>
      </c>
      <c r="G3664">
        <v>2.4</v>
      </c>
      <c r="H3664" t="s">
        <v>56</v>
      </c>
      <c r="I3664" t="s">
        <v>68</v>
      </c>
      <c r="J3664">
        <v>125000</v>
      </c>
      <c r="K3664" t="s">
        <v>349</v>
      </c>
      <c r="L3664">
        <v>0</v>
      </c>
      <c r="M3664" t="b">
        <v>1</v>
      </c>
    </row>
    <row r="3665" spans="1:13" x14ac:dyDescent="0.35">
      <c r="A3665" t="s">
        <v>34</v>
      </c>
      <c r="B3665" t="s">
        <v>43</v>
      </c>
      <c r="C3665">
        <v>2020</v>
      </c>
      <c r="D3665" t="s">
        <v>15</v>
      </c>
      <c r="E3665" t="s">
        <v>23</v>
      </c>
      <c r="F3665" t="s">
        <v>26</v>
      </c>
      <c r="G3665">
        <v>2.5</v>
      </c>
      <c r="H3665" t="s">
        <v>79</v>
      </c>
      <c r="I3665" t="s">
        <v>19</v>
      </c>
      <c r="J3665">
        <v>6500</v>
      </c>
      <c r="K3665" t="s">
        <v>70</v>
      </c>
      <c r="L3665">
        <v>0</v>
      </c>
      <c r="M3665" t="b">
        <v>1</v>
      </c>
    </row>
    <row r="3666" spans="1:13" x14ac:dyDescent="0.35">
      <c r="A3666" t="s">
        <v>365</v>
      </c>
      <c r="B3666" t="s">
        <v>404</v>
      </c>
      <c r="C3666">
        <v>2008</v>
      </c>
      <c r="D3666" t="s">
        <v>15</v>
      </c>
      <c r="E3666" t="s">
        <v>102</v>
      </c>
      <c r="F3666" t="s">
        <v>17</v>
      </c>
      <c r="G3666">
        <v>6.2</v>
      </c>
      <c r="H3666" t="s">
        <v>18</v>
      </c>
      <c r="I3666" t="s">
        <v>19</v>
      </c>
      <c r="J3666">
        <v>208</v>
      </c>
      <c r="K3666" t="s">
        <v>20</v>
      </c>
      <c r="L3666">
        <v>96000</v>
      </c>
      <c r="M3666" t="b">
        <v>0</v>
      </c>
    </row>
    <row r="3667" spans="1:13" x14ac:dyDescent="0.35">
      <c r="A3667" t="s">
        <v>39</v>
      </c>
      <c r="B3667" t="s">
        <v>143</v>
      </c>
      <c r="C3667">
        <v>2011</v>
      </c>
      <c r="D3667" t="s">
        <v>47</v>
      </c>
      <c r="E3667" t="s">
        <v>75</v>
      </c>
      <c r="F3667" t="s">
        <v>26</v>
      </c>
      <c r="G3667">
        <v>3.6</v>
      </c>
      <c r="H3667" t="s">
        <v>18</v>
      </c>
      <c r="I3667" t="s">
        <v>19</v>
      </c>
      <c r="J3667">
        <v>320000</v>
      </c>
      <c r="K3667" t="s">
        <v>20</v>
      </c>
      <c r="L3667">
        <v>23000</v>
      </c>
      <c r="M3667" t="b">
        <v>0</v>
      </c>
    </row>
    <row r="3668" spans="1:13" x14ac:dyDescent="0.35">
      <c r="A3668" t="s">
        <v>34</v>
      </c>
      <c r="B3668" t="s">
        <v>43</v>
      </c>
      <c r="C3668">
        <v>2008</v>
      </c>
      <c r="D3668" t="s">
        <v>15</v>
      </c>
      <c r="E3668" t="s">
        <v>23</v>
      </c>
      <c r="F3668" t="s">
        <v>17</v>
      </c>
      <c r="G3668">
        <v>2.4</v>
      </c>
      <c r="H3668" t="s">
        <v>18</v>
      </c>
      <c r="I3668" t="s">
        <v>68</v>
      </c>
      <c r="J3668">
        <v>360000</v>
      </c>
      <c r="K3668" t="s">
        <v>64</v>
      </c>
      <c r="L3668">
        <v>19000</v>
      </c>
      <c r="M3668" t="b">
        <v>0</v>
      </c>
    </row>
    <row r="3669" spans="1:13" x14ac:dyDescent="0.35">
      <c r="A3669" t="s">
        <v>82</v>
      </c>
      <c r="B3669" t="s">
        <v>169</v>
      </c>
      <c r="C3669">
        <v>2015</v>
      </c>
      <c r="D3669" t="s">
        <v>15</v>
      </c>
      <c r="E3669" t="s">
        <v>102</v>
      </c>
      <c r="F3669" t="s">
        <v>26</v>
      </c>
      <c r="G3669">
        <v>3.5</v>
      </c>
      <c r="H3669" t="s">
        <v>18</v>
      </c>
      <c r="I3669" t="s">
        <v>19</v>
      </c>
      <c r="J3669">
        <v>144653</v>
      </c>
      <c r="K3669" t="s">
        <v>111</v>
      </c>
      <c r="L3669">
        <v>0</v>
      </c>
      <c r="M3669" t="b">
        <v>1</v>
      </c>
    </row>
    <row r="3670" spans="1:13" x14ac:dyDescent="0.35">
      <c r="A3670" t="s">
        <v>34</v>
      </c>
      <c r="B3670" t="s">
        <v>127</v>
      </c>
      <c r="C3670">
        <v>1983</v>
      </c>
      <c r="D3670" t="s">
        <v>15</v>
      </c>
      <c r="E3670" t="s">
        <v>23</v>
      </c>
      <c r="F3670" t="s">
        <v>17</v>
      </c>
      <c r="G3670">
        <v>6</v>
      </c>
      <c r="H3670" t="s">
        <v>18</v>
      </c>
      <c r="I3670" t="s">
        <v>68</v>
      </c>
      <c r="J3670">
        <v>10000</v>
      </c>
      <c r="K3670" t="s">
        <v>138</v>
      </c>
      <c r="L3670">
        <v>0</v>
      </c>
      <c r="M3670" t="b">
        <v>1</v>
      </c>
    </row>
    <row r="3671" spans="1:13" x14ac:dyDescent="0.35">
      <c r="A3671" t="s">
        <v>34</v>
      </c>
      <c r="B3671" t="s">
        <v>72</v>
      </c>
      <c r="C3671">
        <v>2014</v>
      </c>
      <c r="D3671" t="s">
        <v>15</v>
      </c>
      <c r="E3671" t="s">
        <v>16</v>
      </c>
      <c r="F3671" t="s">
        <v>17</v>
      </c>
      <c r="G3671">
        <v>2.5</v>
      </c>
      <c r="H3671" t="s">
        <v>18</v>
      </c>
      <c r="I3671" t="s">
        <v>19</v>
      </c>
      <c r="J3671">
        <v>155</v>
      </c>
      <c r="K3671" t="s">
        <v>20</v>
      </c>
      <c r="L3671">
        <v>55000</v>
      </c>
      <c r="M3671" t="b">
        <v>0</v>
      </c>
    </row>
    <row r="3672" spans="1:13" x14ac:dyDescent="0.35">
      <c r="A3672" t="s">
        <v>36</v>
      </c>
      <c r="B3672" t="s">
        <v>37</v>
      </c>
      <c r="C3672">
        <v>2014</v>
      </c>
      <c r="D3672" t="s">
        <v>15</v>
      </c>
      <c r="E3672" t="s">
        <v>78</v>
      </c>
      <c r="F3672" t="s">
        <v>26</v>
      </c>
      <c r="G3672">
        <v>5.3</v>
      </c>
      <c r="H3672" t="s">
        <v>18</v>
      </c>
      <c r="I3672" t="s">
        <v>19</v>
      </c>
      <c r="J3672">
        <v>270000</v>
      </c>
      <c r="K3672" t="s">
        <v>54</v>
      </c>
      <c r="L3672">
        <v>0</v>
      </c>
      <c r="M3672" t="b">
        <v>1</v>
      </c>
    </row>
    <row r="3673" spans="1:13" x14ac:dyDescent="0.35">
      <c r="A3673" t="s">
        <v>21</v>
      </c>
      <c r="B3673" t="s">
        <v>22</v>
      </c>
      <c r="C3673">
        <v>1994</v>
      </c>
      <c r="D3673" t="s">
        <v>44</v>
      </c>
      <c r="E3673" t="s">
        <v>16</v>
      </c>
      <c r="F3673" t="s">
        <v>30</v>
      </c>
      <c r="G3673">
        <v>4.5</v>
      </c>
      <c r="H3673" t="s">
        <v>18</v>
      </c>
      <c r="I3673" t="s">
        <v>68</v>
      </c>
      <c r="J3673">
        <v>400000</v>
      </c>
      <c r="K3673" t="s">
        <v>20</v>
      </c>
      <c r="L3673">
        <v>0</v>
      </c>
      <c r="M3673" t="b">
        <v>1</v>
      </c>
    </row>
    <row r="3674" spans="1:13" x14ac:dyDescent="0.35">
      <c r="A3674" t="s">
        <v>21</v>
      </c>
      <c r="B3674" t="s">
        <v>22</v>
      </c>
      <c r="C3674">
        <v>2009</v>
      </c>
      <c r="D3674" t="s">
        <v>15</v>
      </c>
      <c r="E3674" t="s">
        <v>23</v>
      </c>
      <c r="F3674" t="s">
        <v>30</v>
      </c>
      <c r="G3674">
        <v>4</v>
      </c>
      <c r="H3674" t="s">
        <v>18</v>
      </c>
      <c r="I3674" t="s">
        <v>19</v>
      </c>
      <c r="J3674">
        <v>400000</v>
      </c>
      <c r="K3674" t="s">
        <v>248</v>
      </c>
      <c r="L3674">
        <v>50000</v>
      </c>
      <c r="M3674" t="b">
        <v>0</v>
      </c>
    </row>
    <row r="3675" spans="1:13" x14ac:dyDescent="0.35">
      <c r="A3675" t="s">
        <v>34</v>
      </c>
      <c r="B3675" t="s">
        <v>58</v>
      </c>
      <c r="C3675">
        <v>2015</v>
      </c>
      <c r="D3675" t="s">
        <v>15</v>
      </c>
      <c r="E3675" t="s">
        <v>23</v>
      </c>
      <c r="F3675" t="s">
        <v>17</v>
      </c>
      <c r="G3675">
        <v>4</v>
      </c>
      <c r="H3675" t="s">
        <v>18</v>
      </c>
      <c r="I3675" t="s">
        <v>19</v>
      </c>
      <c r="J3675">
        <v>137000</v>
      </c>
      <c r="K3675" t="s">
        <v>138</v>
      </c>
      <c r="L3675">
        <v>0</v>
      </c>
      <c r="M3675" t="b">
        <v>1</v>
      </c>
    </row>
    <row r="3676" spans="1:13" x14ac:dyDescent="0.35">
      <c r="A3676" t="s">
        <v>60</v>
      </c>
      <c r="B3676" t="s">
        <v>90</v>
      </c>
      <c r="C3676">
        <v>2015</v>
      </c>
      <c r="D3676" t="s">
        <v>15</v>
      </c>
      <c r="E3676" t="s">
        <v>23</v>
      </c>
      <c r="F3676" t="s">
        <v>17</v>
      </c>
      <c r="G3676">
        <v>5.7</v>
      </c>
      <c r="H3676" t="s">
        <v>18</v>
      </c>
      <c r="I3676" t="s">
        <v>19</v>
      </c>
      <c r="J3676">
        <v>248</v>
      </c>
      <c r="K3676" t="s">
        <v>111</v>
      </c>
      <c r="L3676">
        <v>200000</v>
      </c>
      <c r="M3676" t="b">
        <v>0</v>
      </c>
    </row>
    <row r="3677" spans="1:13" x14ac:dyDescent="0.35">
      <c r="A3677" t="s">
        <v>36</v>
      </c>
      <c r="B3677" t="s">
        <v>37</v>
      </c>
      <c r="C3677">
        <v>2004</v>
      </c>
      <c r="D3677" t="s">
        <v>15</v>
      </c>
      <c r="E3677" t="s">
        <v>25</v>
      </c>
      <c r="F3677" t="s">
        <v>17</v>
      </c>
      <c r="G3677">
        <v>5.3</v>
      </c>
      <c r="H3677" t="s">
        <v>18</v>
      </c>
      <c r="I3677" t="s">
        <v>19</v>
      </c>
      <c r="J3677">
        <v>470000</v>
      </c>
      <c r="K3677" t="s">
        <v>45</v>
      </c>
      <c r="L3677">
        <v>33000</v>
      </c>
      <c r="M3677" t="b">
        <v>0</v>
      </c>
    </row>
    <row r="3678" spans="1:13" x14ac:dyDescent="0.35">
      <c r="A3678" t="s">
        <v>60</v>
      </c>
      <c r="B3678" t="s">
        <v>241</v>
      </c>
      <c r="C3678">
        <v>2006</v>
      </c>
      <c r="D3678" t="s">
        <v>15</v>
      </c>
      <c r="E3678" t="s">
        <v>25</v>
      </c>
      <c r="F3678" t="s">
        <v>17</v>
      </c>
      <c r="G3678">
        <v>1</v>
      </c>
      <c r="H3678" t="s">
        <v>18</v>
      </c>
      <c r="I3678" t="s">
        <v>68</v>
      </c>
      <c r="J3678">
        <v>350</v>
      </c>
      <c r="K3678" t="s">
        <v>20</v>
      </c>
      <c r="L3678">
        <v>0</v>
      </c>
      <c r="M3678" t="b">
        <v>1</v>
      </c>
    </row>
    <row r="3679" spans="1:13" x14ac:dyDescent="0.35">
      <c r="A3679" t="s">
        <v>27</v>
      </c>
      <c r="B3679" t="s">
        <v>88</v>
      </c>
      <c r="C3679">
        <v>2018</v>
      </c>
      <c r="D3679" t="s">
        <v>44</v>
      </c>
      <c r="E3679" t="s">
        <v>25</v>
      </c>
      <c r="F3679" t="s">
        <v>30</v>
      </c>
      <c r="G3679">
        <v>1.4</v>
      </c>
      <c r="H3679" t="s">
        <v>18</v>
      </c>
      <c r="I3679" t="s">
        <v>19</v>
      </c>
      <c r="J3679">
        <v>140000</v>
      </c>
      <c r="K3679" t="s">
        <v>253</v>
      </c>
      <c r="L3679">
        <v>0</v>
      </c>
      <c r="M3679" t="b">
        <v>1</v>
      </c>
    </row>
    <row r="3680" spans="1:13" x14ac:dyDescent="0.35">
      <c r="A3680" t="s">
        <v>97</v>
      </c>
      <c r="B3680" t="s">
        <v>242</v>
      </c>
      <c r="C3680">
        <v>2019</v>
      </c>
      <c r="D3680" t="s">
        <v>15</v>
      </c>
      <c r="E3680" t="s">
        <v>102</v>
      </c>
      <c r="F3680" t="s">
        <v>30</v>
      </c>
      <c r="G3680">
        <v>1.8</v>
      </c>
      <c r="H3680" t="s">
        <v>18</v>
      </c>
      <c r="I3680" t="s">
        <v>19</v>
      </c>
      <c r="J3680">
        <v>70000</v>
      </c>
      <c r="K3680" t="s">
        <v>20</v>
      </c>
      <c r="L3680">
        <v>35000</v>
      </c>
      <c r="M3680" t="b">
        <v>0</v>
      </c>
    </row>
    <row r="3681" spans="1:13" x14ac:dyDescent="0.35">
      <c r="A3681" t="s">
        <v>39</v>
      </c>
      <c r="B3681" t="s">
        <v>46</v>
      </c>
      <c r="C3681">
        <v>2014</v>
      </c>
      <c r="D3681" t="s">
        <v>15</v>
      </c>
      <c r="E3681" t="s">
        <v>65</v>
      </c>
      <c r="F3681" t="s">
        <v>30</v>
      </c>
      <c r="G3681">
        <v>5.3</v>
      </c>
      <c r="H3681" t="s">
        <v>18</v>
      </c>
      <c r="I3681" t="s">
        <v>19</v>
      </c>
      <c r="J3681">
        <v>91000</v>
      </c>
      <c r="K3681" t="s">
        <v>20</v>
      </c>
      <c r="L3681">
        <v>0</v>
      </c>
      <c r="M3681" t="b">
        <v>1</v>
      </c>
    </row>
    <row r="3682" spans="1:13" x14ac:dyDescent="0.35">
      <c r="A3682" t="s">
        <v>21</v>
      </c>
      <c r="B3682" t="s">
        <v>207</v>
      </c>
      <c r="C3682">
        <v>2014</v>
      </c>
      <c r="D3682" t="s">
        <v>15</v>
      </c>
      <c r="E3682" t="s">
        <v>94</v>
      </c>
      <c r="F3682" t="s">
        <v>30</v>
      </c>
      <c r="G3682">
        <v>2.5</v>
      </c>
      <c r="H3682" t="s">
        <v>18</v>
      </c>
      <c r="I3682" t="s">
        <v>19</v>
      </c>
      <c r="J3682">
        <v>139000</v>
      </c>
      <c r="K3682" t="s">
        <v>20</v>
      </c>
      <c r="L3682">
        <v>36000</v>
      </c>
      <c r="M3682" t="b">
        <v>0</v>
      </c>
    </row>
    <row r="3683" spans="1:13" x14ac:dyDescent="0.35">
      <c r="A3683" t="s">
        <v>36</v>
      </c>
      <c r="B3683" t="s">
        <v>200</v>
      </c>
      <c r="C3683">
        <v>2009</v>
      </c>
      <c r="D3683" t="s">
        <v>15</v>
      </c>
      <c r="E3683" t="s">
        <v>23</v>
      </c>
      <c r="F3683" t="s">
        <v>17</v>
      </c>
      <c r="G3683">
        <v>3.6</v>
      </c>
      <c r="H3683" t="s">
        <v>18</v>
      </c>
      <c r="I3683" t="s">
        <v>19</v>
      </c>
      <c r="J3683">
        <v>272000</v>
      </c>
      <c r="K3683" t="s">
        <v>45</v>
      </c>
      <c r="L3683">
        <v>0</v>
      </c>
      <c r="M3683" t="b">
        <v>1</v>
      </c>
    </row>
    <row r="3684" spans="1:13" x14ac:dyDescent="0.35">
      <c r="A3684" t="s">
        <v>34</v>
      </c>
      <c r="B3684" t="s">
        <v>55</v>
      </c>
      <c r="C3684">
        <v>2016</v>
      </c>
      <c r="D3684" t="s">
        <v>15</v>
      </c>
      <c r="E3684" t="s">
        <v>23</v>
      </c>
      <c r="F3684" t="s">
        <v>30</v>
      </c>
      <c r="G3684">
        <v>6</v>
      </c>
      <c r="H3684" t="s">
        <v>18</v>
      </c>
      <c r="I3684" t="s">
        <v>19</v>
      </c>
      <c r="J3684">
        <v>180</v>
      </c>
      <c r="K3684" t="s">
        <v>59</v>
      </c>
      <c r="L3684">
        <v>91000</v>
      </c>
      <c r="M3684" t="b">
        <v>0</v>
      </c>
    </row>
    <row r="3685" spans="1:13" x14ac:dyDescent="0.35">
      <c r="A3685" t="s">
        <v>60</v>
      </c>
      <c r="B3685" t="s">
        <v>241</v>
      </c>
      <c r="C3685">
        <v>2016</v>
      </c>
      <c r="D3685" t="s">
        <v>47</v>
      </c>
      <c r="E3685" t="s">
        <v>25</v>
      </c>
      <c r="F3685" t="s">
        <v>17</v>
      </c>
      <c r="G3685">
        <v>4.7</v>
      </c>
      <c r="H3685" t="s">
        <v>18</v>
      </c>
      <c r="I3685" t="s">
        <v>19</v>
      </c>
      <c r="J3685">
        <v>19000</v>
      </c>
      <c r="K3685" t="s">
        <v>45</v>
      </c>
      <c r="L3685">
        <v>235000</v>
      </c>
      <c r="M3685" t="b">
        <v>0</v>
      </c>
    </row>
    <row r="3686" spans="1:13" x14ac:dyDescent="0.35">
      <c r="A3686" t="s">
        <v>34</v>
      </c>
      <c r="B3686" t="s">
        <v>35</v>
      </c>
      <c r="C3686">
        <v>1997</v>
      </c>
      <c r="D3686" t="s">
        <v>15</v>
      </c>
      <c r="E3686" t="s">
        <v>23</v>
      </c>
      <c r="F3686" t="s">
        <v>30</v>
      </c>
      <c r="G3686">
        <v>4.5999999999999996</v>
      </c>
      <c r="H3686" t="s">
        <v>18</v>
      </c>
      <c r="I3686" t="s">
        <v>68</v>
      </c>
      <c r="J3686">
        <v>400000</v>
      </c>
      <c r="K3686" t="s">
        <v>111</v>
      </c>
      <c r="L3686">
        <v>0</v>
      </c>
      <c r="M3686" t="b">
        <v>1</v>
      </c>
    </row>
    <row r="3687" spans="1:13" x14ac:dyDescent="0.35">
      <c r="A3687" t="s">
        <v>36</v>
      </c>
      <c r="B3687" t="s">
        <v>200</v>
      </c>
      <c r="C3687">
        <v>2017</v>
      </c>
      <c r="D3687" t="s">
        <v>15</v>
      </c>
      <c r="E3687" t="s">
        <v>23</v>
      </c>
      <c r="F3687" t="s">
        <v>30</v>
      </c>
      <c r="G3687">
        <v>3.6</v>
      </c>
      <c r="H3687" t="s">
        <v>18</v>
      </c>
      <c r="I3687" t="s">
        <v>19</v>
      </c>
      <c r="J3687">
        <v>298000</v>
      </c>
      <c r="K3687" t="s">
        <v>111</v>
      </c>
      <c r="L3687">
        <v>75000</v>
      </c>
      <c r="M3687" t="b">
        <v>0</v>
      </c>
    </row>
    <row r="3688" spans="1:13" x14ac:dyDescent="0.35">
      <c r="A3688" t="s">
        <v>34</v>
      </c>
      <c r="B3688" t="s">
        <v>66</v>
      </c>
      <c r="C3688">
        <v>2015</v>
      </c>
      <c r="D3688" t="s">
        <v>44</v>
      </c>
      <c r="E3688" t="s">
        <v>23</v>
      </c>
      <c r="F3688" t="s">
        <v>17</v>
      </c>
      <c r="G3688">
        <v>3.5</v>
      </c>
      <c r="H3688" t="s">
        <v>18</v>
      </c>
      <c r="I3688" t="s">
        <v>19</v>
      </c>
      <c r="J3688">
        <v>100000</v>
      </c>
      <c r="K3688" t="s">
        <v>20</v>
      </c>
      <c r="L3688">
        <v>87000</v>
      </c>
      <c r="M3688" t="b">
        <v>0</v>
      </c>
    </row>
    <row r="3689" spans="1:13" x14ac:dyDescent="0.35">
      <c r="A3689" t="s">
        <v>34</v>
      </c>
      <c r="B3689" t="s">
        <v>35</v>
      </c>
      <c r="C3689">
        <v>2013</v>
      </c>
      <c r="D3689" t="s">
        <v>44</v>
      </c>
      <c r="E3689" t="s">
        <v>23</v>
      </c>
      <c r="F3689" t="s">
        <v>17</v>
      </c>
      <c r="G3689">
        <v>1</v>
      </c>
      <c r="H3689" t="s">
        <v>18</v>
      </c>
      <c r="I3689" t="s">
        <v>19</v>
      </c>
      <c r="J3689">
        <v>495</v>
      </c>
      <c r="K3689" t="s">
        <v>20</v>
      </c>
      <c r="L3689">
        <v>90000</v>
      </c>
      <c r="M3689" t="b">
        <v>0</v>
      </c>
    </row>
    <row r="3690" spans="1:13" x14ac:dyDescent="0.35">
      <c r="A3690" t="s">
        <v>60</v>
      </c>
      <c r="B3690" t="s">
        <v>80</v>
      </c>
      <c r="C3690">
        <v>2020</v>
      </c>
      <c r="D3690" t="s">
        <v>44</v>
      </c>
      <c r="E3690" t="s">
        <v>23</v>
      </c>
      <c r="F3690" t="s">
        <v>26</v>
      </c>
      <c r="G3690">
        <v>6.3</v>
      </c>
      <c r="H3690" t="s">
        <v>18</v>
      </c>
      <c r="I3690" t="s">
        <v>19</v>
      </c>
      <c r="J3690">
        <v>10000</v>
      </c>
      <c r="K3690" t="s">
        <v>138</v>
      </c>
      <c r="L3690">
        <v>0</v>
      </c>
      <c r="M3690" t="b">
        <v>1</v>
      </c>
    </row>
    <row r="3691" spans="1:13" x14ac:dyDescent="0.35">
      <c r="A3691" t="s">
        <v>48</v>
      </c>
      <c r="B3691" t="s">
        <v>247</v>
      </c>
      <c r="C3691">
        <v>2017</v>
      </c>
      <c r="D3691" t="s">
        <v>15</v>
      </c>
      <c r="E3691" t="s">
        <v>65</v>
      </c>
      <c r="F3691" t="s">
        <v>17</v>
      </c>
      <c r="G3691">
        <v>4.7</v>
      </c>
      <c r="H3691" t="s">
        <v>18</v>
      </c>
      <c r="I3691" t="s">
        <v>19</v>
      </c>
      <c r="J3691">
        <v>81000</v>
      </c>
      <c r="K3691" t="s">
        <v>42</v>
      </c>
      <c r="L3691">
        <v>265000</v>
      </c>
      <c r="M3691" t="b">
        <v>0</v>
      </c>
    </row>
    <row r="3692" spans="1:13" x14ac:dyDescent="0.35">
      <c r="A3692" t="s">
        <v>31</v>
      </c>
      <c r="B3692" t="s">
        <v>157</v>
      </c>
      <c r="C3692">
        <v>2020</v>
      </c>
      <c r="D3692" t="s">
        <v>15</v>
      </c>
      <c r="E3692" t="s">
        <v>75</v>
      </c>
      <c r="F3692" t="s">
        <v>26</v>
      </c>
      <c r="G3692">
        <v>3.5</v>
      </c>
      <c r="H3692" t="s">
        <v>18</v>
      </c>
      <c r="I3692" t="s">
        <v>19</v>
      </c>
      <c r="J3692">
        <v>40000</v>
      </c>
      <c r="K3692" t="s">
        <v>42</v>
      </c>
      <c r="L3692">
        <v>100000</v>
      </c>
      <c r="M3692" t="b">
        <v>0</v>
      </c>
    </row>
    <row r="3693" spans="1:13" x14ac:dyDescent="0.35">
      <c r="A3693" t="s">
        <v>34</v>
      </c>
      <c r="B3693" t="s">
        <v>318</v>
      </c>
      <c r="C3693">
        <v>2016</v>
      </c>
      <c r="D3693" t="s">
        <v>15</v>
      </c>
      <c r="E3693" t="s">
        <v>102</v>
      </c>
      <c r="F3693" t="s">
        <v>26</v>
      </c>
      <c r="G3693">
        <v>1.6</v>
      </c>
      <c r="H3693" t="s">
        <v>18</v>
      </c>
      <c r="I3693" t="s">
        <v>19</v>
      </c>
      <c r="J3693">
        <v>217</v>
      </c>
      <c r="K3693" t="s">
        <v>42</v>
      </c>
      <c r="L3693">
        <v>37500</v>
      </c>
      <c r="M3693" t="b">
        <v>0</v>
      </c>
    </row>
    <row r="3694" spans="1:13" x14ac:dyDescent="0.35">
      <c r="A3694" t="s">
        <v>82</v>
      </c>
      <c r="B3694" t="s">
        <v>169</v>
      </c>
      <c r="C3694">
        <v>2019</v>
      </c>
      <c r="D3694" t="s">
        <v>44</v>
      </c>
      <c r="E3694" t="s">
        <v>23</v>
      </c>
      <c r="F3694" t="s">
        <v>30</v>
      </c>
      <c r="G3694">
        <v>3.6</v>
      </c>
      <c r="H3694" t="s">
        <v>18</v>
      </c>
      <c r="I3694" t="s">
        <v>19</v>
      </c>
      <c r="J3694">
        <v>99000</v>
      </c>
      <c r="K3694" t="s">
        <v>20</v>
      </c>
      <c r="L3694">
        <v>2141</v>
      </c>
      <c r="M3694" t="b">
        <v>0</v>
      </c>
    </row>
    <row r="3695" spans="1:13" x14ac:dyDescent="0.35">
      <c r="A3695" t="s">
        <v>36</v>
      </c>
      <c r="B3695" t="s">
        <v>37</v>
      </c>
      <c r="C3695">
        <v>2013</v>
      </c>
      <c r="D3695" t="s">
        <v>15</v>
      </c>
      <c r="E3695" t="s">
        <v>25</v>
      </c>
      <c r="F3695" t="s">
        <v>30</v>
      </c>
      <c r="G3695">
        <v>5.3</v>
      </c>
      <c r="H3695" t="s">
        <v>18</v>
      </c>
      <c r="I3695" t="s">
        <v>19</v>
      </c>
      <c r="J3695">
        <v>232</v>
      </c>
      <c r="K3695" t="s">
        <v>155</v>
      </c>
      <c r="L3695">
        <v>0</v>
      </c>
      <c r="M3695" t="b">
        <v>1</v>
      </c>
    </row>
    <row r="3696" spans="1:13" x14ac:dyDescent="0.35">
      <c r="A3696" t="s">
        <v>34</v>
      </c>
      <c r="B3696" t="s">
        <v>43</v>
      </c>
      <c r="C3696">
        <v>2004</v>
      </c>
      <c r="D3696" t="s">
        <v>15</v>
      </c>
      <c r="E3696" t="s">
        <v>23</v>
      </c>
      <c r="F3696" t="s">
        <v>26</v>
      </c>
      <c r="G3696">
        <v>2.4</v>
      </c>
      <c r="H3696" t="s">
        <v>18</v>
      </c>
      <c r="I3696" t="s">
        <v>68</v>
      </c>
      <c r="J3696">
        <v>570000</v>
      </c>
      <c r="K3696" t="s">
        <v>42</v>
      </c>
      <c r="L3696">
        <v>0</v>
      </c>
      <c r="M3696" t="b">
        <v>1</v>
      </c>
    </row>
    <row r="3697" spans="1:13" x14ac:dyDescent="0.35">
      <c r="A3697" t="s">
        <v>34</v>
      </c>
      <c r="B3697" t="s">
        <v>127</v>
      </c>
      <c r="C3697">
        <v>2018</v>
      </c>
      <c r="D3697" t="s">
        <v>15</v>
      </c>
      <c r="E3697" t="s">
        <v>23</v>
      </c>
      <c r="F3697" t="s">
        <v>17</v>
      </c>
      <c r="G3697">
        <v>4</v>
      </c>
      <c r="H3697" t="s">
        <v>18</v>
      </c>
      <c r="I3697" t="s">
        <v>68</v>
      </c>
      <c r="J3697">
        <v>70250</v>
      </c>
      <c r="K3697" t="s">
        <v>81</v>
      </c>
      <c r="L3697">
        <v>0</v>
      </c>
      <c r="M3697" t="b">
        <v>1</v>
      </c>
    </row>
    <row r="3698" spans="1:13" x14ac:dyDescent="0.35">
      <c r="A3698" t="s">
        <v>34</v>
      </c>
      <c r="B3698" t="s">
        <v>35</v>
      </c>
      <c r="C3698">
        <v>2018</v>
      </c>
      <c r="D3698" t="s">
        <v>15</v>
      </c>
      <c r="E3698" t="s">
        <v>23</v>
      </c>
      <c r="F3698" t="s">
        <v>17</v>
      </c>
      <c r="G3698">
        <v>3.8</v>
      </c>
      <c r="H3698" t="s">
        <v>18</v>
      </c>
      <c r="I3698" t="s">
        <v>19</v>
      </c>
      <c r="J3698">
        <v>60048</v>
      </c>
      <c r="K3698" t="s">
        <v>42</v>
      </c>
      <c r="L3698">
        <v>173000</v>
      </c>
      <c r="M3698" t="b">
        <v>0</v>
      </c>
    </row>
    <row r="3699" spans="1:13" x14ac:dyDescent="0.35">
      <c r="A3699" t="s">
        <v>34</v>
      </c>
      <c r="B3699" t="s">
        <v>123</v>
      </c>
      <c r="C3699">
        <v>2014</v>
      </c>
      <c r="D3699" t="s">
        <v>15</v>
      </c>
      <c r="E3699" t="s">
        <v>23</v>
      </c>
      <c r="F3699" t="s">
        <v>17</v>
      </c>
      <c r="G3699">
        <v>2.7</v>
      </c>
      <c r="H3699" t="s">
        <v>18</v>
      </c>
      <c r="I3699" t="s">
        <v>68</v>
      </c>
      <c r="J3699">
        <v>180000</v>
      </c>
      <c r="K3699" t="s">
        <v>42</v>
      </c>
      <c r="L3699">
        <v>52000</v>
      </c>
      <c r="M3699" t="b">
        <v>0</v>
      </c>
    </row>
    <row r="3700" spans="1:13" x14ac:dyDescent="0.35">
      <c r="A3700" t="s">
        <v>34</v>
      </c>
      <c r="B3700" t="s">
        <v>162</v>
      </c>
      <c r="C3700">
        <v>2013</v>
      </c>
      <c r="D3700" t="s">
        <v>15</v>
      </c>
      <c r="E3700" t="s">
        <v>75</v>
      </c>
      <c r="F3700" t="s">
        <v>17</v>
      </c>
      <c r="G3700">
        <v>4</v>
      </c>
      <c r="H3700" t="s">
        <v>18</v>
      </c>
      <c r="I3700" t="s">
        <v>68</v>
      </c>
      <c r="J3700">
        <v>73000</v>
      </c>
      <c r="K3700" t="s">
        <v>42</v>
      </c>
      <c r="L3700">
        <v>103000</v>
      </c>
      <c r="M3700" t="b">
        <v>0</v>
      </c>
    </row>
    <row r="3701" spans="1:13" x14ac:dyDescent="0.35">
      <c r="A3701" t="s">
        <v>39</v>
      </c>
      <c r="B3701" t="s">
        <v>115</v>
      </c>
      <c r="C3701">
        <v>1999</v>
      </c>
      <c r="D3701" t="s">
        <v>47</v>
      </c>
      <c r="E3701" t="s">
        <v>78</v>
      </c>
      <c r="F3701" t="s">
        <v>17</v>
      </c>
      <c r="G3701">
        <v>5.3</v>
      </c>
      <c r="H3701" t="s">
        <v>18</v>
      </c>
      <c r="I3701" t="s">
        <v>19</v>
      </c>
      <c r="J3701">
        <v>70000</v>
      </c>
      <c r="K3701" t="s">
        <v>54</v>
      </c>
      <c r="L3701">
        <v>20000</v>
      </c>
      <c r="M3701" t="b">
        <v>0</v>
      </c>
    </row>
    <row r="3702" spans="1:13" x14ac:dyDescent="0.35">
      <c r="A3702" t="s">
        <v>27</v>
      </c>
      <c r="B3702" t="s">
        <v>88</v>
      </c>
      <c r="C3702">
        <v>2019</v>
      </c>
      <c r="D3702" t="s">
        <v>15</v>
      </c>
      <c r="E3702" t="s">
        <v>23</v>
      </c>
      <c r="F3702" t="s">
        <v>26</v>
      </c>
      <c r="G3702">
        <v>1.4</v>
      </c>
      <c r="H3702" t="s">
        <v>18</v>
      </c>
      <c r="I3702" t="s">
        <v>19</v>
      </c>
      <c r="J3702">
        <v>66000</v>
      </c>
      <c r="K3702" t="s">
        <v>20</v>
      </c>
      <c r="L3702">
        <v>0</v>
      </c>
      <c r="M3702" t="b">
        <v>1</v>
      </c>
    </row>
    <row r="3703" spans="1:13" x14ac:dyDescent="0.35">
      <c r="A3703" t="s">
        <v>60</v>
      </c>
      <c r="B3703" t="s">
        <v>80</v>
      </c>
      <c r="C3703">
        <v>2016</v>
      </c>
      <c r="D3703" t="s">
        <v>47</v>
      </c>
      <c r="E3703" t="s">
        <v>29</v>
      </c>
      <c r="F3703" t="s">
        <v>17</v>
      </c>
      <c r="G3703">
        <v>3.5</v>
      </c>
      <c r="H3703" t="s">
        <v>18</v>
      </c>
      <c r="I3703" t="s">
        <v>19</v>
      </c>
      <c r="J3703">
        <v>50000</v>
      </c>
      <c r="K3703" t="s">
        <v>45</v>
      </c>
      <c r="L3703">
        <v>127000</v>
      </c>
      <c r="M3703" t="b">
        <v>0</v>
      </c>
    </row>
    <row r="3704" spans="1:13" x14ac:dyDescent="0.35">
      <c r="A3704" t="s">
        <v>34</v>
      </c>
      <c r="B3704" t="s">
        <v>55</v>
      </c>
      <c r="C3704">
        <v>2019</v>
      </c>
      <c r="D3704" t="s">
        <v>15</v>
      </c>
      <c r="E3704" t="s">
        <v>23</v>
      </c>
      <c r="F3704" t="s">
        <v>30</v>
      </c>
      <c r="G3704">
        <v>4</v>
      </c>
      <c r="H3704" t="s">
        <v>18</v>
      </c>
      <c r="I3704" t="s">
        <v>19</v>
      </c>
      <c r="J3704">
        <v>35900</v>
      </c>
      <c r="K3704" t="s">
        <v>20</v>
      </c>
      <c r="L3704">
        <v>0</v>
      </c>
      <c r="M3704" t="b">
        <v>1</v>
      </c>
    </row>
    <row r="3705" spans="1:13" x14ac:dyDescent="0.35">
      <c r="A3705" t="s">
        <v>36</v>
      </c>
      <c r="B3705" t="s">
        <v>115</v>
      </c>
      <c r="C3705">
        <v>1994</v>
      </c>
      <c r="D3705" t="s">
        <v>15</v>
      </c>
      <c r="E3705" t="s">
        <v>94</v>
      </c>
      <c r="F3705" t="s">
        <v>30</v>
      </c>
      <c r="G3705">
        <v>1.8</v>
      </c>
      <c r="H3705" t="s">
        <v>18</v>
      </c>
      <c r="I3705" t="s">
        <v>19</v>
      </c>
      <c r="J3705">
        <v>285</v>
      </c>
      <c r="K3705" t="s">
        <v>20</v>
      </c>
      <c r="L3705">
        <v>0</v>
      </c>
      <c r="M3705" t="b">
        <v>1</v>
      </c>
    </row>
    <row r="3706" spans="1:13" x14ac:dyDescent="0.35">
      <c r="A3706" t="s">
        <v>27</v>
      </c>
      <c r="B3706" t="s">
        <v>89</v>
      </c>
      <c r="C3706">
        <v>2011</v>
      </c>
      <c r="D3706" t="s">
        <v>15</v>
      </c>
      <c r="E3706" t="s">
        <v>29</v>
      </c>
      <c r="F3706" t="s">
        <v>30</v>
      </c>
      <c r="G3706">
        <v>2.4</v>
      </c>
      <c r="H3706" t="s">
        <v>18</v>
      </c>
      <c r="I3706" t="s">
        <v>19</v>
      </c>
      <c r="J3706">
        <v>450</v>
      </c>
      <c r="K3706" t="s">
        <v>111</v>
      </c>
      <c r="L3706">
        <v>18000</v>
      </c>
      <c r="M3706" t="b">
        <v>0</v>
      </c>
    </row>
    <row r="3707" spans="1:13" x14ac:dyDescent="0.35">
      <c r="A3707" t="s">
        <v>73</v>
      </c>
      <c r="B3707">
        <v>6</v>
      </c>
      <c r="C3707">
        <v>2019</v>
      </c>
      <c r="D3707" t="s">
        <v>15</v>
      </c>
      <c r="E3707" t="s">
        <v>16</v>
      </c>
      <c r="F3707" t="s">
        <v>26</v>
      </c>
      <c r="G3707">
        <v>2.5</v>
      </c>
      <c r="H3707" t="s">
        <v>18</v>
      </c>
      <c r="I3707" t="s">
        <v>19</v>
      </c>
      <c r="J3707">
        <v>66000</v>
      </c>
      <c r="K3707" t="s">
        <v>45</v>
      </c>
      <c r="L3707">
        <v>72000</v>
      </c>
      <c r="M3707" t="b">
        <v>0</v>
      </c>
    </row>
    <row r="3708" spans="1:13" x14ac:dyDescent="0.35">
      <c r="A3708" t="s">
        <v>34</v>
      </c>
      <c r="B3708" t="s">
        <v>127</v>
      </c>
      <c r="C3708">
        <v>2011</v>
      </c>
      <c r="D3708" t="s">
        <v>15</v>
      </c>
      <c r="E3708" t="s">
        <v>23</v>
      </c>
      <c r="F3708" t="s">
        <v>30</v>
      </c>
      <c r="G3708">
        <v>4</v>
      </c>
      <c r="H3708" t="s">
        <v>18</v>
      </c>
      <c r="I3708" t="s">
        <v>68</v>
      </c>
      <c r="J3708">
        <v>352500</v>
      </c>
      <c r="K3708" t="s">
        <v>126</v>
      </c>
      <c r="L3708">
        <v>58000</v>
      </c>
      <c r="M3708" t="b">
        <v>0</v>
      </c>
    </row>
    <row r="3709" spans="1:13" x14ac:dyDescent="0.35">
      <c r="A3709" t="s">
        <v>34</v>
      </c>
      <c r="B3709" t="s">
        <v>58</v>
      </c>
      <c r="C3709">
        <v>2012</v>
      </c>
      <c r="D3709" t="s">
        <v>47</v>
      </c>
      <c r="E3709" t="s">
        <v>23</v>
      </c>
      <c r="F3709" t="s">
        <v>30</v>
      </c>
      <c r="G3709">
        <v>2.7</v>
      </c>
      <c r="H3709" t="s">
        <v>18</v>
      </c>
      <c r="I3709" t="s">
        <v>19</v>
      </c>
      <c r="J3709">
        <v>225000</v>
      </c>
      <c r="K3709" t="s">
        <v>20</v>
      </c>
      <c r="L3709">
        <v>0</v>
      </c>
      <c r="M3709" t="b">
        <v>0</v>
      </c>
    </row>
    <row r="3710" spans="1:13" x14ac:dyDescent="0.35">
      <c r="A3710" t="s">
        <v>48</v>
      </c>
      <c r="B3710" t="s">
        <v>149</v>
      </c>
      <c r="C3710">
        <v>2015</v>
      </c>
      <c r="D3710" t="s">
        <v>47</v>
      </c>
      <c r="E3710" t="s">
        <v>23</v>
      </c>
      <c r="F3710" t="s">
        <v>17</v>
      </c>
      <c r="G3710">
        <v>2</v>
      </c>
      <c r="H3710" t="s">
        <v>18</v>
      </c>
      <c r="I3710" t="s">
        <v>19</v>
      </c>
      <c r="J3710">
        <v>82000</v>
      </c>
      <c r="K3710" t="s">
        <v>45</v>
      </c>
      <c r="L3710">
        <v>109000</v>
      </c>
      <c r="M3710" t="b">
        <v>0</v>
      </c>
    </row>
    <row r="3711" spans="1:13" x14ac:dyDescent="0.35">
      <c r="A3711" t="s">
        <v>21</v>
      </c>
      <c r="B3711" t="s">
        <v>237</v>
      </c>
      <c r="C3711">
        <v>2012</v>
      </c>
      <c r="D3711" t="s">
        <v>15</v>
      </c>
      <c r="E3711" t="s">
        <v>23</v>
      </c>
      <c r="F3711" t="s">
        <v>30</v>
      </c>
      <c r="G3711">
        <v>3.5</v>
      </c>
      <c r="H3711" t="s">
        <v>18</v>
      </c>
      <c r="I3711" t="s">
        <v>19</v>
      </c>
      <c r="J3711">
        <v>185000</v>
      </c>
      <c r="K3711" t="s">
        <v>42</v>
      </c>
      <c r="L3711">
        <v>0</v>
      </c>
      <c r="M3711" t="b">
        <v>1</v>
      </c>
    </row>
    <row r="3712" spans="1:13" x14ac:dyDescent="0.35">
      <c r="A3712" t="s">
        <v>99</v>
      </c>
      <c r="B3712">
        <v>5</v>
      </c>
      <c r="C3712">
        <v>2021</v>
      </c>
      <c r="D3712" t="s">
        <v>15</v>
      </c>
      <c r="E3712" t="s">
        <v>16</v>
      </c>
      <c r="F3712" t="s">
        <v>30</v>
      </c>
      <c r="G3712">
        <v>1.5</v>
      </c>
      <c r="H3712" t="s">
        <v>18</v>
      </c>
      <c r="I3712" t="s">
        <v>19</v>
      </c>
      <c r="J3712">
        <v>3400</v>
      </c>
      <c r="K3712" t="s">
        <v>228</v>
      </c>
      <c r="L3712">
        <v>42000</v>
      </c>
      <c r="M3712" t="b">
        <v>0</v>
      </c>
    </row>
    <row r="3713" spans="1:13" x14ac:dyDescent="0.35">
      <c r="A3713" t="s">
        <v>34</v>
      </c>
      <c r="B3713" t="s">
        <v>55</v>
      </c>
      <c r="C3713">
        <v>2020</v>
      </c>
      <c r="D3713" t="s">
        <v>15</v>
      </c>
      <c r="E3713" t="s">
        <v>23</v>
      </c>
      <c r="F3713" t="s">
        <v>30</v>
      </c>
      <c r="G3713">
        <v>4</v>
      </c>
      <c r="H3713" t="s">
        <v>18</v>
      </c>
      <c r="I3713" t="s">
        <v>19</v>
      </c>
      <c r="J3713">
        <v>7000</v>
      </c>
      <c r="K3713" t="s">
        <v>59</v>
      </c>
      <c r="L3713">
        <v>172000</v>
      </c>
      <c r="M3713" t="b">
        <v>0</v>
      </c>
    </row>
    <row r="3714" spans="1:13" x14ac:dyDescent="0.35">
      <c r="A3714" t="s">
        <v>34</v>
      </c>
      <c r="B3714" t="s">
        <v>162</v>
      </c>
      <c r="C3714">
        <v>2017</v>
      </c>
      <c r="D3714" t="s">
        <v>44</v>
      </c>
      <c r="E3714" t="s">
        <v>38</v>
      </c>
      <c r="F3714" t="s">
        <v>26</v>
      </c>
      <c r="G3714">
        <v>4</v>
      </c>
      <c r="H3714" t="s">
        <v>18</v>
      </c>
      <c r="I3714" t="s">
        <v>68</v>
      </c>
      <c r="J3714">
        <v>25471</v>
      </c>
      <c r="K3714" t="s">
        <v>59</v>
      </c>
      <c r="L3714">
        <v>122000</v>
      </c>
      <c r="M3714" t="b">
        <v>0</v>
      </c>
    </row>
    <row r="3715" spans="1:13" x14ac:dyDescent="0.35">
      <c r="A3715" t="s">
        <v>73</v>
      </c>
      <c r="B3715" t="s">
        <v>74</v>
      </c>
      <c r="C3715">
        <v>2015</v>
      </c>
      <c r="D3715" t="s">
        <v>15</v>
      </c>
      <c r="E3715" t="s">
        <v>29</v>
      </c>
      <c r="F3715" t="s">
        <v>17</v>
      </c>
      <c r="G3715">
        <v>2.5</v>
      </c>
      <c r="H3715" t="s">
        <v>18</v>
      </c>
      <c r="I3715" t="s">
        <v>19</v>
      </c>
      <c r="J3715">
        <v>62000</v>
      </c>
      <c r="K3715" t="s">
        <v>59</v>
      </c>
      <c r="L3715">
        <v>76000</v>
      </c>
      <c r="M3715" t="b">
        <v>0</v>
      </c>
    </row>
    <row r="3716" spans="1:13" x14ac:dyDescent="0.35">
      <c r="A3716" t="s">
        <v>34</v>
      </c>
      <c r="B3716" t="s">
        <v>124</v>
      </c>
      <c r="C3716">
        <v>2015</v>
      </c>
      <c r="D3716" t="s">
        <v>15</v>
      </c>
      <c r="E3716" t="s">
        <v>23</v>
      </c>
      <c r="F3716" t="s">
        <v>17</v>
      </c>
      <c r="G3716">
        <v>2.7</v>
      </c>
      <c r="H3716" t="s">
        <v>18</v>
      </c>
      <c r="I3716" t="s">
        <v>19</v>
      </c>
      <c r="J3716">
        <v>230000</v>
      </c>
      <c r="K3716" t="s">
        <v>59</v>
      </c>
      <c r="L3716">
        <v>85000</v>
      </c>
      <c r="M3716" t="b">
        <v>0</v>
      </c>
    </row>
    <row r="3717" spans="1:13" x14ac:dyDescent="0.35">
      <c r="A3717" t="s">
        <v>174</v>
      </c>
      <c r="B3717" t="s">
        <v>375</v>
      </c>
      <c r="C3717">
        <v>2018</v>
      </c>
      <c r="D3717" t="s">
        <v>15</v>
      </c>
      <c r="E3717" t="s">
        <v>29</v>
      </c>
      <c r="F3717" t="s">
        <v>17</v>
      </c>
      <c r="G3717">
        <v>2</v>
      </c>
      <c r="H3717" t="s">
        <v>18</v>
      </c>
      <c r="I3717" t="s">
        <v>19</v>
      </c>
      <c r="J3717">
        <v>96000</v>
      </c>
      <c r="K3717" t="s">
        <v>45</v>
      </c>
      <c r="L3717">
        <v>90000</v>
      </c>
      <c r="M3717" t="b">
        <v>0</v>
      </c>
    </row>
    <row r="3718" spans="1:13" x14ac:dyDescent="0.35">
      <c r="A3718" t="s">
        <v>332</v>
      </c>
      <c r="B3718">
        <v>500</v>
      </c>
      <c r="C3718">
        <v>2021</v>
      </c>
      <c r="D3718" t="s">
        <v>15</v>
      </c>
      <c r="E3718" t="s">
        <v>75</v>
      </c>
      <c r="F3718" t="s">
        <v>17</v>
      </c>
      <c r="G3718">
        <v>1.4</v>
      </c>
      <c r="H3718" t="s">
        <v>18</v>
      </c>
      <c r="I3718" t="s">
        <v>19</v>
      </c>
      <c r="J3718">
        <v>800</v>
      </c>
      <c r="K3718" t="s">
        <v>20</v>
      </c>
      <c r="L3718">
        <v>0</v>
      </c>
      <c r="M3718" t="b">
        <v>1</v>
      </c>
    </row>
    <row r="3719" spans="1:13" x14ac:dyDescent="0.35">
      <c r="A3719" t="s">
        <v>34</v>
      </c>
      <c r="B3719" t="s">
        <v>43</v>
      </c>
      <c r="C3719">
        <v>2020</v>
      </c>
      <c r="D3719" t="s">
        <v>15</v>
      </c>
      <c r="E3719" t="s">
        <v>23</v>
      </c>
      <c r="F3719" t="s">
        <v>26</v>
      </c>
      <c r="G3719">
        <v>2.5</v>
      </c>
      <c r="H3719" t="s">
        <v>18</v>
      </c>
      <c r="I3719" t="s">
        <v>19</v>
      </c>
      <c r="J3719">
        <v>19000</v>
      </c>
      <c r="K3719" t="s">
        <v>111</v>
      </c>
      <c r="L3719">
        <v>0</v>
      </c>
      <c r="M3719" t="b">
        <v>1</v>
      </c>
    </row>
    <row r="3720" spans="1:13" x14ac:dyDescent="0.35">
      <c r="A3720" t="s">
        <v>34</v>
      </c>
      <c r="B3720" t="s">
        <v>35</v>
      </c>
      <c r="C3720">
        <v>2013</v>
      </c>
      <c r="D3720" t="s">
        <v>15</v>
      </c>
      <c r="E3720" t="s">
        <v>23</v>
      </c>
      <c r="F3720" t="s">
        <v>17</v>
      </c>
      <c r="G3720">
        <v>4.5999999999999996</v>
      </c>
      <c r="H3720" t="s">
        <v>18</v>
      </c>
      <c r="I3720" t="s">
        <v>19</v>
      </c>
      <c r="J3720">
        <v>254</v>
      </c>
      <c r="K3720" t="s">
        <v>64</v>
      </c>
      <c r="L3720">
        <v>0</v>
      </c>
      <c r="M3720" t="b">
        <v>1</v>
      </c>
    </row>
    <row r="3721" spans="1:13" x14ac:dyDescent="0.35">
      <c r="A3721" t="s">
        <v>174</v>
      </c>
      <c r="B3721" t="s">
        <v>405</v>
      </c>
      <c r="C3721">
        <v>2015</v>
      </c>
      <c r="D3721" t="s">
        <v>15</v>
      </c>
      <c r="E3721" t="s">
        <v>23</v>
      </c>
      <c r="F3721" t="s">
        <v>17</v>
      </c>
      <c r="G3721">
        <v>4</v>
      </c>
      <c r="H3721" t="s">
        <v>18</v>
      </c>
      <c r="I3721" t="s">
        <v>19</v>
      </c>
      <c r="J3721">
        <v>65555</v>
      </c>
      <c r="K3721" t="s">
        <v>42</v>
      </c>
      <c r="L3721">
        <v>95000</v>
      </c>
      <c r="M3721" t="b">
        <v>0</v>
      </c>
    </row>
    <row r="3722" spans="1:13" x14ac:dyDescent="0.35">
      <c r="A3722" t="s">
        <v>27</v>
      </c>
      <c r="B3722" t="s">
        <v>84</v>
      </c>
      <c r="C3722">
        <v>2020</v>
      </c>
      <c r="D3722" t="s">
        <v>15</v>
      </c>
      <c r="E3722" t="s">
        <v>29</v>
      </c>
      <c r="F3722" t="s">
        <v>30</v>
      </c>
      <c r="G3722">
        <v>2</v>
      </c>
      <c r="H3722" t="s">
        <v>18</v>
      </c>
      <c r="I3722" t="s">
        <v>19</v>
      </c>
      <c r="J3722">
        <v>93000</v>
      </c>
      <c r="K3722" t="s">
        <v>70</v>
      </c>
      <c r="L3722">
        <v>0</v>
      </c>
      <c r="M3722" t="b">
        <v>1</v>
      </c>
    </row>
    <row r="3723" spans="1:13" x14ac:dyDescent="0.35">
      <c r="A3723" t="s">
        <v>27</v>
      </c>
      <c r="B3723" t="s">
        <v>89</v>
      </c>
      <c r="C3723">
        <v>2017</v>
      </c>
      <c r="D3723" t="s">
        <v>15</v>
      </c>
      <c r="E3723" t="s">
        <v>23</v>
      </c>
      <c r="F3723" t="s">
        <v>30</v>
      </c>
      <c r="G3723">
        <v>2.4</v>
      </c>
      <c r="H3723" t="s">
        <v>18</v>
      </c>
      <c r="I3723" t="s">
        <v>19</v>
      </c>
      <c r="J3723">
        <v>240000</v>
      </c>
      <c r="K3723" t="s">
        <v>42</v>
      </c>
      <c r="L3723">
        <v>35000</v>
      </c>
      <c r="M3723" t="b">
        <v>0</v>
      </c>
    </row>
    <row r="3724" spans="1:13" x14ac:dyDescent="0.35">
      <c r="A3724" t="s">
        <v>76</v>
      </c>
      <c r="B3724" t="s">
        <v>325</v>
      </c>
      <c r="C3724">
        <v>2016</v>
      </c>
      <c r="D3724" t="s">
        <v>15</v>
      </c>
      <c r="E3724" t="s">
        <v>25</v>
      </c>
      <c r="F3724" t="s">
        <v>26</v>
      </c>
      <c r="G3724">
        <v>3.6</v>
      </c>
      <c r="H3724" t="s">
        <v>18</v>
      </c>
      <c r="I3724" t="s">
        <v>19</v>
      </c>
      <c r="J3724">
        <v>197000</v>
      </c>
      <c r="K3724" t="s">
        <v>20</v>
      </c>
      <c r="L3724">
        <v>62000</v>
      </c>
      <c r="M3724" t="b">
        <v>0</v>
      </c>
    </row>
    <row r="3725" spans="1:13" x14ac:dyDescent="0.35">
      <c r="A3725" t="s">
        <v>48</v>
      </c>
      <c r="B3725" t="s">
        <v>149</v>
      </c>
      <c r="C3725">
        <v>2016</v>
      </c>
      <c r="D3725" t="s">
        <v>47</v>
      </c>
      <c r="E3725" t="s">
        <v>29</v>
      </c>
      <c r="F3725" t="s">
        <v>17</v>
      </c>
      <c r="G3725">
        <v>2</v>
      </c>
      <c r="H3725" t="s">
        <v>18</v>
      </c>
      <c r="I3725" t="s">
        <v>19</v>
      </c>
      <c r="J3725">
        <v>186000</v>
      </c>
      <c r="K3725" t="s">
        <v>64</v>
      </c>
      <c r="L3725">
        <v>108000</v>
      </c>
      <c r="M3725" t="b">
        <v>0</v>
      </c>
    </row>
    <row r="3726" spans="1:13" x14ac:dyDescent="0.35">
      <c r="A3726" t="s">
        <v>166</v>
      </c>
      <c r="B3726" t="s">
        <v>167</v>
      </c>
      <c r="C3726">
        <v>2021</v>
      </c>
      <c r="D3726" t="s">
        <v>15</v>
      </c>
      <c r="E3726" t="s">
        <v>23</v>
      </c>
      <c r="F3726" t="s">
        <v>26</v>
      </c>
      <c r="G3726">
        <v>1.5</v>
      </c>
      <c r="H3726" t="s">
        <v>18</v>
      </c>
      <c r="I3726" t="s">
        <v>19</v>
      </c>
      <c r="J3726">
        <v>11000</v>
      </c>
      <c r="K3726" t="s">
        <v>20</v>
      </c>
      <c r="L3726">
        <v>32500</v>
      </c>
      <c r="M3726" t="b">
        <v>0</v>
      </c>
    </row>
    <row r="3727" spans="1:13" x14ac:dyDescent="0.35">
      <c r="A3727" t="s">
        <v>21</v>
      </c>
      <c r="B3727" t="s">
        <v>207</v>
      </c>
      <c r="C3727">
        <v>2009</v>
      </c>
      <c r="D3727" t="s">
        <v>15</v>
      </c>
      <c r="E3727" t="s">
        <v>23</v>
      </c>
      <c r="F3727" t="s">
        <v>30</v>
      </c>
      <c r="G3727">
        <v>2.5</v>
      </c>
      <c r="H3727" t="s">
        <v>18</v>
      </c>
      <c r="I3727" t="s">
        <v>19</v>
      </c>
      <c r="J3727">
        <v>400000</v>
      </c>
      <c r="K3727" t="s">
        <v>20</v>
      </c>
      <c r="L3727">
        <v>7500</v>
      </c>
      <c r="M3727" t="b">
        <v>0</v>
      </c>
    </row>
    <row r="3728" spans="1:13" x14ac:dyDescent="0.35">
      <c r="A3728" t="s">
        <v>27</v>
      </c>
      <c r="B3728" t="s">
        <v>28</v>
      </c>
      <c r="C3728">
        <v>2012</v>
      </c>
      <c r="D3728" t="s">
        <v>15</v>
      </c>
      <c r="E3728" t="s">
        <v>75</v>
      </c>
      <c r="F3728" t="s">
        <v>26</v>
      </c>
      <c r="G3728">
        <v>2</v>
      </c>
      <c r="H3728" t="s">
        <v>18</v>
      </c>
      <c r="I3728" t="s">
        <v>19</v>
      </c>
      <c r="J3728">
        <v>289000</v>
      </c>
      <c r="K3728" t="s">
        <v>111</v>
      </c>
      <c r="L3728">
        <v>21000</v>
      </c>
      <c r="M3728" t="b">
        <v>0</v>
      </c>
    </row>
    <row r="3729" spans="1:13" x14ac:dyDescent="0.35">
      <c r="A3729" t="s">
        <v>60</v>
      </c>
      <c r="B3729" t="s">
        <v>80</v>
      </c>
      <c r="C3729">
        <v>2016</v>
      </c>
      <c r="D3729" t="s">
        <v>44</v>
      </c>
      <c r="E3729" t="s">
        <v>38</v>
      </c>
      <c r="F3729" t="s">
        <v>30</v>
      </c>
      <c r="G3729">
        <v>2.6</v>
      </c>
      <c r="H3729" t="s">
        <v>18</v>
      </c>
      <c r="I3729" t="s">
        <v>19</v>
      </c>
      <c r="J3729">
        <v>92000</v>
      </c>
      <c r="K3729" t="s">
        <v>45</v>
      </c>
      <c r="L3729">
        <v>98000</v>
      </c>
      <c r="M3729" t="b">
        <v>0</v>
      </c>
    </row>
    <row r="3730" spans="1:13" x14ac:dyDescent="0.35">
      <c r="A3730" t="s">
        <v>107</v>
      </c>
      <c r="B3730" t="s">
        <v>357</v>
      </c>
      <c r="C3730">
        <v>2007</v>
      </c>
      <c r="D3730" t="s">
        <v>44</v>
      </c>
      <c r="E3730" t="s">
        <v>94</v>
      </c>
      <c r="F3730" t="s">
        <v>17</v>
      </c>
      <c r="G3730">
        <v>5.3</v>
      </c>
      <c r="H3730" t="s">
        <v>18</v>
      </c>
      <c r="I3730" t="s">
        <v>19</v>
      </c>
      <c r="J3730">
        <v>170</v>
      </c>
      <c r="K3730" t="s">
        <v>70</v>
      </c>
      <c r="L3730">
        <v>25000</v>
      </c>
      <c r="M3730" t="b">
        <v>0</v>
      </c>
    </row>
    <row r="3731" spans="1:13" x14ac:dyDescent="0.35">
      <c r="A3731" t="s">
        <v>27</v>
      </c>
      <c r="B3731" t="s">
        <v>406</v>
      </c>
      <c r="C3731">
        <v>2017</v>
      </c>
      <c r="D3731" t="s">
        <v>47</v>
      </c>
      <c r="E3731" t="s">
        <v>23</v>
      </c>
      <c r="F3731" t="s">
        <v>17</v>
      </c>
      <c r="G3731">
        <v>1.6</v>
      </c>
      <c r="H3731" t="s">
        <v>56</v>
      </c>
      <c r="I3731" t="s">
        <v>19</v>
      </c>
      <c r="J3731">
        <v>110750</v>
      </c>
      <c r="K3731" t="s">
        <v>155</v>
      </c>
      <c r="L3731">
        <v>60000</v>
      </c>
      <c r="M3731" t="b">
        <v>0</v>
      </c>
    </row>
    <row r="3732" spans="1:13" x14ac:dyDescent="0.35">
      <c r="A3732" t="s">
        <v>39</v>
      </c>
      <c r="B3732" t="s">
        <v>46</v>
      </c>
      <c r="C3732">
        <v>2018</v>
      </c>
      <c r="D3732" t="s">
        <v>47</v>
      </c>
      <c r="E3732" t="s">
        <v>16</v>
      </c>
      <c r="F3732" t="s">
        <v>17</v>
      </c>
      <c r="G3732">
        <v>5.3</v>
      </c>
      <c r="H3732" t="s">
        <v>18</v>
      </c>
      <c r="I3732" t="s">
        <v>19</v>
      </c>
      <c r="J3732">
        <v>127000</v>
      </c>
      <c r="K3732" t="s">
        <v>45</v>
      </c>
      <c r="L3732">
        <v>155000</v>
      </c>
      <c r="M3732" t="b">
        <v>0</v>
      </c>
    </row>
    <row r="3733" spans="1:13" x14ac:dyDescent="0.35">
      <c r="A3733" t="s">
        <v>27</v>
      </c>
      <c r="B3733" t="s">
        <v>28</v>
      </c>
      <c r="C3733">
        <v>2015</v>
      </c>
      <c r="D3733" t="s">
        <v>15</v>
      </c>
      <c r="E3733" t="s">
        <v>23</v>
      </c>
      <c r="F3733" t="s">
        <v>26</v>
      </c>
      <c r="G3733">
        <v>2</v>
      </c>
      <c r="H3733" t="s">
        <v>18</v>
      </c>
      <c r="I3733" t="s">
        <v>19</v>
      </c>
      <c r="J3733">
        <v>1600074</v>
      </c>
      <c r="K3733" t="s">
        <v>20</v>
      </c>
      <c r="L3733">
        <v>27000</v>
      </c>
      <c r="M3733" t="b">
        <v>0</v>
      </c>
    </row>
    <row r="3734" spans="1:13" x14ac:dyDescent="0.35">
      <c r="A3734" t="s">
        <v>39</v>
      </c>
      <c r="B3734" t="s">
        <v>115</v>
      </c>
      <c r="C3734">
        <v>2008</v>
      </c>
      <c r="D3734" t="s">
        <v>47</v>
      </c>
      <c r="E3734" t="s">
        <v>29</v>
      </c>
      <c r="F3734" t="s">
        <v>17</v>
      </c>
      <c r="G3734">
        <v>5.3</v>
      </c>
      <c r="H3734" t="s">
        <v>18</v>
      </c>
      <c r="I3734" t="s">
        <v>19</v>
      </c>
      <c r="J3734">
        <v>300000</v>
      </c>
      <c r="K3734" t="s">
        <v>70</v>
      </c>
      <c r="L3734">
        <v>0</v>
      </c>
      <c r="M3734" t="b">
        <v>1</v>
      </c>
    </row>
    <row r="3735" spans="1:13" x14ac:dyDescent="0.35">
      <c r="A3735" t="s">
        <v>27</v>
      </c>
      <c r="B3735" t="s">
        <v>160</v>
      </c>
      <c r="C3735">
        <v>2018</v>
      </c>
      <c r="D3735" t="s">
        <v>15</v>
      </c>
      <c r="E3735" t="s">
        <v>23</v>
      </c>
      <c r="F3735" t="s">
        <v>26</v>
      </c>
      <c r="G3735">
        <v>2.4</v>
      </c>
      <c r="H3735" t="s">
        <v>18</v>
      </c>
      <c r="I3735" t="s">
        <v>19</v>
      </c>
      <c r="J3735">
        <v>179767</v>
      </c>
      <c r="K3735" t="s">
        <v>20</v>
      </c>
      <c r="L3735">
        <v>52000</v>
      </c>
      <c r="M3735" t="b">
        <v>0</v>
      </c>
    </row>
    <row r="3736" spans="1:13" x14ac:dyDescent="0.35">
      <c r="A3736" t="s">
        <v>39</v>
      </c>
      <c r="B3736" t="s">
        <v>46</v>
      </c>
      <c r="C3736">
        <v>2007</v>
      </c>
      <c r="D3736" t="s">
        <v>47</v>
      </c>
      <c r="E3736" t="s">
        <v>33</v>
      </c>
      <c r="F3736" t="s">
        <v>17</v>
      </c>
      <c r="G3736">
        <v>8</v>
      </c>
      <c r="H3736" t="s">
        <v>18</v>
      </c>
      <c r="I3736" t="s">
        <v>19</v>
      </c>
      <c r="J3736">
        <v>300000</v>
      </c>
      <c r="K3736" t="s">
        <v>138</v>
      </c>
      <c r="L3736">
        <v>0</v>
      </c>
      <c r="M3736" t="b">
        <v>1</v>
      </c>
    </row>
    <row r="3737" spans="1:13" x14ac:dyDescent="0.35">
      <c r="A3737" t="s">
        <v>34</v>
      </c>
      <c r="B3737" t="s">
        <v>35</v>
      </c>
      <c r="C3737">
        <v>2010</v>
      </c>
      <c r="D3737" t="s">
        <v>15</v>
      </c>
      <c r="E3737" t="s">
        <v>23</v>
      </c>
      <c r="F3737" t="s">
        <v>17</v>
      </c>
      <c r="G3737">
        <v>1.5</v>
      </c>
      <c r="H3737" t="s">
        <v>18</v>
      </c>
      <c r="I3737" t="s">
        <v>19</v>
      </c>
      <c r="J3737">
        <v>360000</v>
      </c>
      <c r="K3737" t="s">
        <v>20</v>
      </c>
      <c r="L3737">
        <v>83000</v>
      </c>
      <c r="M3737" t="b">
        <v>0</v>
      </c>
    </row>
    <row r="3738" spans="1:13" x14ac:dyDescent="0.35">
      <c r="A3738" t="s">
        <v>36</v>
      </c>
      <c r="B3738" t="s">
        <v>115</v>
      </c>
      <c r="C3738">
        <v>1999</v>
      </c>
      <c r="D3738" t="s">
        <v>47</v>
      </c>
      <c r="E3738" t="s">
        <v>75</v>
      </c>
      <c r="F3738" t="s">
        <v>26</v>
      </c>
      <c r="G3738">
        <v>5.3</v>
      </c>
      <c r="H3738" t="s">
        <v>18</v>
      </c>
      <c r="I3738" t="s">
        <v>19</v>
      </c>
      <c r="J3738">
        <v>190</v>
      </c>
      <c r="K3738" t="s">
        <v>20</v>
      </c>
      <c r="L3738">
        <v>0</v>
      </c>
      <c r="M3738" t="b">
        <v>1</v>
      </c>
    </row>
    <row r="3739" spans="1:13" x14ac:dyDescent="0.35">
      <c r="A3739" t="s">
        <v>36</v>
      </c>
      <c r="B3739" t="s">
        <v>37</v>
      </c>
      <c r="C3739">
        <v>2008</v>
      </c>
      <c r="D3739" t="s">
        <v>15</v>
      </c>
      <c r="E3739" t="s">
        <v>25</v>
      </c>
      <c r="F3739" t="s">
        <v>30</v>
      </c>
      <c r="G3739">
        <v>5.3</v>
      </c>
      <c r="H3739" t="s">
        <v>18</v>
      </c>
      <c r="I3739" t="s">
        <v>19</v>
      </c>
      <c r="J3739">
        <v>450000</v>
      </c>
      <c r="K3739" t="s">
        <v>111</v>
      </c>
      <c r="L3739">
        <v>0</v>
      </c>
      <c r="M3739" t="b">
        <v>1</v>
      </c>
    </row>
    <row r="3740" spans="1:13" x14ac:dyDescent="0.35">
      <c r="A3740" t="s">
        <v>76</v>
      </c>
      <c r="B3740" t="s">
        <v>125</v>
      </c>
      <c r="C3740">
        <v>2012</v>
      </c>
      <c r="D3740" t="s">
        <v>15</v>
      </c>
      <c r="E3740" t="s">
        <v>16</v>
      </c>
      <c r="F3740" t="s">
        <v>26</v>
      </c>
      <c r="G3740">
        <v>3.5</v>
      </c>
      <c r="H3740" t="s">
        <v>18</v>
      </c>
      <c r="I3740" t="s">
        <v>19</v>
      </c>
      <c r="J3740">
        <v>336000</v>
      </c>
      <c r="K3740" t="s">
        <v>45</v>
      </c>
      <c r="L3740">
        <v>35000</v>
      </c>
      <c r="M3740" t="b">
        <v>0</v>
      </c>
    </row>
    <row r="3741" spans="1:13" x14ac:dyDescent="0.35">
      <c r="A3741" t="s">
        <v>60</v>
      </c>
      <c r="B3741" t="s">
        <v>80</v>
      </c>
      <c r="C3741">
        <v>2016</v>
      </c>
      <c r="D3741" t="s">
        <v>47</v>
      </c>
      <c r="E3741" t="s">
        <v>23</v>
      </c>
      <c r="F3741" t="s">
        <v>30</v>
      </c>
      <c r="G3741">
        <v>3.5</v>
      </c>
      <c r="H3741" t="s">
        <v>18</v>
      </c>
      <c r="I3741" t="s">
        <v>19</v>
      </c>
      <c r="J3741">
        <v>95000</v>
      </c>
      <c r="K3741" t="s">
        <v>155</v>
      </c>
      <c r="L3741">
        <v>103000</v>
      </c>
      <c r="M3741" t="b">
        <v>0</v>
      </c>
    </row>
    <row r="3742" spans="1:13" x14ac:dyDescent="0.35">
      <c r="A3742" t="s">
        <v>27</v>
      </c>
      <c r="B3742" t="s">
        <v>84</v>
      </c>
      <c r="C3742">
        <v>2014</v>
      </c>
      <c r="D3742" t="s">
        <v>44</v>
      </c>
      <c r="E3742" t="s">
        <v>29</v>
      </c>
      <c r="F3742" t="s">
        <v>30</v>
      </c>
      <c r="G3742">
        <v>2</v>
      </c>
      <c r="H3742" t="s">
        <v>18</v>
      </c>
      <c r="I3742" t="s">
        <v>19</v>
      </c>
      <c r="J3742">
        <v>126000</v>
      </c>
      <c r="K3742" t="s">
        <v>20</v>
      </c>
      <c r="L3742">
        <v>0</v>
      </c>
      <c r="M3742" t="b">
        <v>1</v>
      </c>
    </row>
    <row r="3743" spans="1:13" x14ac:dyDescent="0.35">
      <c r="A3743" t="s">
        <v>62</v>
      </c>
      <c r="B3743" t="s">
        <v>63</v>
      </c>
      <c r="C3743">
        <v>2015</v>
      </c>
      <c r="D3743" t="s">
        <v>47</v>
      </c>
      <c r="E3743" t="s">
        <v>29</v>
      </c>
      <c r="F3743" t="s">
        <v>17</v>
      </c>
      <c r="G3743">
        <v>2.8</v>
      </c>
      <c r="H3743" t="s">
        <v>18</v>
      </c>
      <c r="I3743" t="s">
        <v>19</v>
      </c>
      <c r="J3743">
        <v>102000</v>
      </c>
      <c r="K3743" t="s">
        <v>155</v>
      </c>
      <c r="L3743">
        <v>158000</v>
      </c>
      <c r="M3743" t="b">
        <v>0</v>
      </c>
    </row>
    <row r="3744" spans="1:13" x14ac:dyDescent="0.35">
      <c r="A3744" t="s">
        <v>76</v>
      </c>
      <c r="B3744" t="s">
        <v>235</v>
      </c>
      <c r="C3744">
        <v>2018</v>
      </c>
      <c r="D3744" t="s">
        <v>47</v>
      </c>
      <c r="E3744" t="s">
        <v>102</v>
      </c>
      <c r="F3744" t="s">
        <v>30</v>
      </c>
      <c r="G3744">
        <v>1.5</v>
      </c>
      <c r="H3744" t="s">
        <v>18</v>
      </c>
      <c r="I3744" t="s">
        <v>19</v>
      </c>
      <c r="J3744">
        <v>125000</v>
      </c>
      <c r="K3744" t="s">
        <v>155</v>
      </c>
      <c r="L3744">
        <v>57000</v>
      </c>
      <c r="M3744" t="b">
        <v>0</v>
      </c>
    </row>
    <row r="3745" spans="1:13" x14ac:dyDescent="0.35">
      <c r="A3745" t="s">
        <v>73</v>
      </c>
      <c r="B3745">
        <v>6</v>
      </c>
      <c r="C3745">
        <v>2016</v>
      </c>
      <c r="D3745" t="s">
        <v>47</v>
      </c>
      <c r="E3745" t="s">
        <v>16</v>
      </c>
      <c r="F3745" t="s">
        <v>30</v>
      </c>
      <c r="G3745">
        <v>2</v>
      </c>
      <c r="H3745" t="s">
        <v>18</v>
      </c>
      <c r="I3745" t="s">
        <v>68</v>
      </c>
      <c r="J3745">
        <v>172000</v>
      </c>
      <c r="K3745" t="s">
        <v>155</v>
      </c>
      <c r="L3745">
        <v>45000</v>
      </c>
      <c r="M3745" t="b">
        <v>0</v>
      </c>
    </row>
    <row r="3746" spans="1:13" x14ac:dyDescent="0.35">
      <c r="A3746" t="s">
        <v>76</v>
      </c>
      <c r="B3746" t="s">
        <v>112</v>
      </c>
      <c r="C3746">
        <v>2017</v>
      </c>
      <c r="D3746" t="s">
        <v>47</v>
      </c>
      <c r="E3746" t="s">
        <v>16</v>
      </c>
      <c r="F3746" t="s">
        <v>26</v>
      </c>
      <c r="G3746">
        <v>3.5</v>
      </c>
      <c r="H3746" t="s">
        <v>18</v>
      </c>
      <c r="I3746" t="s">
        <v>19</v>
      </c>
      <c r="J3746">
        <v>118000</v>
      </c>
      <c r="K3746" t="s">
        <v>45</v>
      </c>
      <c r="L3746">
        <v>73000</v>
      </c>
      <c r="M3746" t="b">
        <v>0</v>
      </c>
    </row>
    <row r="3747" spans="1:13" x14ac:dyDescent="0.35">
      <c r="A3747" t="s">
        <v>34</v>
      </c>
      <c r="B3747" t="s">
        <v>51</v>
      </c>
      <c r="C3747">
        <v>2017</v>
      </c>
      <c r="D3747" t="s">
        <v>15</v>
      </c>
      <c r="E3747" t="s">
        <v>29</v>
      </c>
      <c r="F3747" t="s">
        <v>26</v>
      </c>
      <c r="G3747">
        <v>1.6</v>
      </c>
      <c r="H3747" t="s">
        <v>18</v>
      </c>
      <c r="I3747" t="s">
        <v>19</v>
      </c>
      <c r="J3747">
        <v>28000</v>
      </c>
      <c r="K3747" t="s">
        <v>20</v>
      </c>
      <c r="L3747">
        <v>44000</v>
      </c>
      <c r="M3747" t="b">
        <v>0</v>
      </c>
    </row>
    <row r="3748" spans="1:13" x14ac:dyDescent="0.35">
      <c r="A3748" t="s">
        <v>21</v>
      </c>
      <c r="B3748" t="s">
        <v>22</v>
      </c>
      <c r="C3748">
        <v>2020</v>
      </c>
      <c r="D3748" t="s">
        <v>15</v>
      </c>
      <c r="E3748" t="s">
        <v>25</v>
      </c>
      <c r="F3748" t="s">
        <v>17</v>
      </c>
      <c r="G3748">
        <v>4</v>
      </c>
      <c r="H3748" t="s">
        <v>18</v>
      </c>
      <c r="I3748" t="s">
        <v>19</v>
      </c>
      <c r="J3748">
        <v>56000</v>
      </c>
      <c r="K3748" t="s">
        <v>45</v>
      </c>
      <c r="L3748">
        <v>225000</v>
      </c>
      <c r="M3748" t="b">
        <v>0</v>
      </c>
    </row>
    <row r="3749" spans="1:13" x14ac:dyDescent="0.35">
      <c r="A3749" t="s">
        <v>39</v>
      </c>
      <c r="B3749" t="s">
        <v>115</v>
      </c>
      <c r="C3749">
        <v>2011</v>
      </c>
      <c r="D3749" t="s">
        <v>15</v>
      </c>
      <c r="E3749" t="s">
        <v>16</v>
      </c>
      <c r="F3749" t="s">
        <v>30</v>
      </c>
      <c r="G3749">
        <v>4.7</v>
      </c>
      <c r="H3749" t="s">
        <v>18</v>
      </c>
      <c r="I3749" t="s">
        <v>19</v>
      </c>
      <c r="J3749">
        <v>462000</v>
      </c>
      <c r="K3749" t="s">
        <v>54</v>
      </c>
      <c r="L3749">
        <v>40000</v>
      </c>
      <c r="M3749" t="b">
        <v>0</v>
      </c>
    </row>
    <row r="3750" spans="1:13" x14ac:dyDescent="0.35">
      <c r="A3750" t="s">
        <v>34</v>
      </c>
      <c r="B3750" t="s">
        <v>35</v>
      </c>
      <c r="C3750">
        <v>2016</v>
      </c>
      <c r="D3750" t="s">
        <v>15</v>
      </c>
      <c r="E3750" t="s">
        <v>23</v>
      </c>
      <c r="F3750" t="s">
        <v>17</v>
      </c>
      <c r="G3750">
        <v>5.7</v>
      </c>
      <c r="H3750" t="s">
        <v>18</v>
      </c>
      <c r="I3750" t="s">
        <v>19</v>
      </c>
      <c r="J3750">
        <v>212000</v>
      </c>
      <c r="K3750" t="s">
        <v>255</v>
      </c>
      <c r="L3750">
        <v>0</v>
      </c>
      <c r="M3750" t="b">
        <v>1</v>
      </c>
    </row>
    <row r="3751" spans="1:13" x14ac:dyDescent="0.35">
      <c r="A3751" t="s">
        <v>181</v>
      </c>
      <c r="B3751" t="s">
        <v>199</v>
      </c>
      <c r="C3751">
        <v>2016</v>
      </c>
      <c r="D3751" t="s">
        <v>44</v>
      </c>
      <c r="E3751" t="s">
        <v>23</v>
      </c>
      <c r="F3751" t="s">
        <v>17</v>
      </c>
      <c r="G3751">
        <v>3.8</v>
      </c>
      <c r="H3751" t="s">
        <v>18</v>
      </c>
      <c r="I3751" t="s">
        <v>19</v>
      </c>
      <c r="J3751">
        <v>193000</v>
      </c>
      <c r="K3751" t="s">
        <v>42</v>
      </c>
      <c r="L3751">
        <v>58000</v>
      </c>
      <c r="M3751" t="b">
        <v>0</v>
      </c>
    </row>
    <row r="3752" spans="1:13" x14ac:dyDescent="0.35">
      <c r="A3752" t="s">
        <v>21</v>
      </c>
      <c r="B3752" t="s">
        <v>120</v>
      </c>
      <c r="C3752">
        <v>2012</v>
      </c>
      <c r="D3752" t="s">
        <v>15</v>
      </c>
      <c r="E3752" t="s">
        <v>23</v>
      </c>
      <c r="F3752" t="s">
        <v>26</v>
      </c>
      <c r="G3752">
        <v>1</v>
      </c>
      <c r="H3752" t="s">
        <v>18</v>
      </c>
      <c r="I3752" t="s">
        <v>68</v>
      </c>
      <c r="J3752">
        <v>333000</v>
      </c>
      <c r="K3752" t="s">
        <v>64</v>
      </c>
      <c r="L3752">
        <v>18000</v>
      </c>
      <c r="M3752" t="b">
        <v>0</v>
      </c>
    </row>
    <row r="3753" spans="1:13" x14ac:dyDescent="0.35">
      <c r="A3753" t="s">
        <v>27</v>
      </c>
      <c r="B3753" t="s">
        <v>89</v>
      </c>
      <c r="C3753">
        <v>2016</v>
      </c>
      <c r="D3753" t="s">
        <v>15</v>
      </c>
      <c r="E3753" t="s">
        <v>29</v>
      </c>
      <c r="F3753" t="s">
        <v>30</v>
      </c>
      <c r="G3753">
        <v>2.4</v>
      </c>
      <c r="H3753" t="s">
        <v>18</v>
      </c>
      <c r="I3753" t="s">
        <v>19</v>
      </c>
      <c r="J3753">
        <v>96460</v>
      </c>
      <c r="K3753" t="s">
        <v>20</v>
      </c>
      <c r="L3753">
        <v>49000</v>
      </c>
      <c r="M3753" t="b">
        <v>0</v>
      </c>
    </row>
    <row r="3754" spans="1:13" x14ac:dyDescent="0.35">
      <c r="A3754" t="s">
        <v>34</v>
      </c>
      <c r="B3754" t="s">
        <v>43</v>
      </c>
      <c r="C3754">
        <v>2019</v>
      </c>
      <c r="D3754" t="s">
        <v>15</v>
      </c>
      <c r="E3754" t="s">
        <v>38</v>
      </c>
      <c r="F3754" t="s">
        <v>26</v>
      </c>
      <c r="G3754">
        <v>2.5</v>
      </c>
      <c r="H3754" t="s">
        <v>18</v>
      </c>
      <c r="I3754" t="s">
        <v>19</v>
      </c>
      <c r="J3754">
        <v>88000</v>
      </c>
      <c r="K3754" t="s">
        <v>20</v>
      </c>
      <c r="L3754">
        <v>70000</v>
      </c>
      <c r="M3754" t="b">
        <v>0</v>
      </c>
    </row>
    <row r="3755" spans="1:13" x14ac:dyDescent="0.35">
      <c r="A3755" t="s">
        <v>27</v>
      </c>
      <c r="B3755" t="s">
        <v>28</v>
      </c>
      <c r="C3755">
        <v>2020</v>
      </c>
      <c r="D3755" t="s">
        <v>44</v>
      </c>
      <c r="E3755" t="s">
        <v>23</v>
      </c>
      <c r="F3755" t="s">
        <v>30</v>
      </c>
      <c r="G3755">
        <v>2</v>
      </c>
      <c r="H3755" t="s">
        <v>18</v>
      </c>
      <c r="I3755" t="s">
        <v>19</v>
      </c>
      <c r="J3755">
        <v>10000</v>
      </c>
      <c r="K3755" t="s">
        <v>45</v>
      </c>
      <c r="L3755">
        <v>63000</v>
      </c>
      <c r="M3755" t="b">
        <v>0</v>
      </c>
    </row>
    <row r="3756" spans="1:13" x14ac:dyDescent="0.35">
      <c r="A3756" t="s">
        <v>34</v>
      </c>
      <c r="B3756" t="s">
        <v>35</v>
      </c>
      <c r="C3756">
        <v>2021</v>
      </c>
      <c r="D3756" t="s">
        <v>44</v>
      </c>
      <c r="E3756" t="s">
        <v>23</v>
      </c>
      <c r="F3756" t="s">
        <v>17</v>
      </c>
      <c r="G3756">
        <v>4.5999999999999996</v>
      </c>
      <c r="H3756" t="s">
        <v>18</v>
      </c>
      <c r="I3756" t="s">
        <v>19</v>
      </c>
      <c r="J3756">
        <v>13000</v>
      </c>
      <c r="K3756" t="s">
        <v>279</v>
      </c>
      <c r="L3756">
        <v>0</v>
      </c>
      <c r="M3756" t="b">
        <v>1</v>
      </c>
    </row>
    <row r="3757" spans="1:13" x14ac:dyDescent="0.35">
      <c r="A3757" t="s">
        <v>34</v>
      </c>
      <c r="B3757" t="s">
        <v>123</v>
      </c>
      <c r="C3757">
        <v>2014</v>
      </c>
      <c r="D3757" t="s">
        <v>15</v>
      </c>
      <c r="E3757" t="s">
        <v>23</v>
      </c>
      <c r="F3757" t="s">
        <v>30</v>
      </c>
      <c r="G3757">
        <v>2.7</v>
      </c>
      <c r="H3757" t="s">
        <v>18</v>
      </c>
      <c r="I3757" t="s">
        <v>68</v>
      </c>
      <c r="J3757">
        <v>309000</v>
      </c>
      <c r="K3757" t="s">
        <v>54</v>
      </c>
      <c r="L3757">
        <v>45000</v>
      </c>
      <c r="M3757" t="b">
        <v>0</v>
      </c>
    </row>
    <row r="3758" spans="1:13" x14ac:dyDescent="0.35">
      <c r="A3758" t="s">
        <v>76</v>
      </c>
      <c r="B3758" t="s">
        <v>325</v>
      </c>
      <c r="C3758">
        <v>2013</v>
      </c>
      <c r="D3758" t="s">
        <v>15</v>
      </c>
      <c r="E3758" t="s">
        <v>16</v>
      </c>
      <c r="F3758" t="s">
        <v>30</v>
      </c>
      <c r="G3758">
        <v>3.5</v>
      </c>
      <c r="H3758" t="s">
        <v>18</v>
      </c>
      <c r="I3758" t="s">
        <v>19</v>
      </c>
      <c r="J3758">
        <v>217000</v>
      </c>
      <c r="K3758" t="s">
        <v>155</v>
      </c>
      <c r="L3758">
        <v>32000</v>
      </c>
      <c r="M3758" t="b">
        <v>0</v>
      </c>
    </row>
    <row r="3759" spans="1:13" x14ac:dyDescent="0.35">
      <c r="A3759" t="s">
        <v>34</v>
      </c>
      <c r="B3759" t="s">
        <v>58</v>
      </c>
      <c r="C3759">
        <v>2016</v>
      </c>
      <c r="D3759" t="s">
        <v>15</v>
      </c>
      <c r="E3759" t="s">
        <v>23</v>
      </c>
      <c r="F3759" t="s">
        <v>30</v>
      </c>
      <c r="G3759">
        <v>2.4</v>
      </c>
      <c r="H3759" t="s">
        <v>56</v>
      </c>
      <c r="I3759" t="s">
        <v>19</v>
      </c>
      <c r="J3759">
        <v>120000</v>
      </c>
      <c r="K3759" t="s">
        <v>255</v>
      </c>
      <c r="L3759">
        <v>92000</v>
      </c>
      <c r="M3759" t="b">
        <v>0</v>
      </c>
    </row>
    <row r="3760" spans="1:13" x14ac:dyDescent="0.35">
      <c r="A3760" t="s">
        <v>39</v>
      </c>
      <c r="B3760" t="s">
        <v>46</v>
      </c>
      <c r="C3760">
        <v>2017</v>
      </c>
      <c r="D3760" t="s">
        <v>15</v>
      </c>
      <c r="E3760" t="s">
        <v>29</v>
      </c>
      <c r="F3760" t="s">
        <v>26</v>
      </c>
      <c r="G3760">
        <v>3.5</v>
      </c>
      <c r="H3760" t="s">
        <v>18</v>
      </c>
      <c r="I3760" t="s">
        <v>19</v>
      </c>
      <c r="J3760">
        <v>265</v>
      </c>
      <c r="K3760" t="s">
        <v>45</v>
      </c>
      <c r="L3760">
        <v>0</v>
      </c>
      <c r="M3760" t="b">
        <v>1</v>
      </c>
    </row>
    <row r="3761" spans="1:13" x14ac:dyDescent="0.35">
      <c r="A3761" t="s">
        <v>39</v>
      </c>
      <c r="B3761" t="s">
        <v>131</v>
      </c>
      <c r="C3761">
        <v>2004</v>
      </c>
      <c r="D3761" t="s">
        <v>47</v>
      </c>
      <c r="E3761" t="s">
        <v>78</v>
      </c>
      <c r="F3761" t="s">
        <v>26</v>
      </c>
      <c r="G3761">
        <v>6</v>
      </c>
      <c r="H3761" t="s">
        <v>18</v>
      </c>
      <c r="I3761" t="s">
        <v>19</v>
      </c>
      <c r="J3761">
        <v>322000</v>
      </c>
      <c r="K3761" t="s">
        <v>20</v>
      </c>
      <c r="L3761">
        <v>0</v>
      </c>
      <c r="M3761" t="b">
        <v>1</v>
      </c>
    </row>
    <row r="3762" spans="1:13" x14ac:dyDescent="0.35">
      <c r="A3762" t="s">
        <v>34</v>
      </c>
      <c r="B3762" t="s">
        <v>58</v>
      </c>
      <c r="C3762">
        <v>2017</v>
      </c>
      <c r="D3762" t="s">
        <v>15</v>
      </c>
      <c r="E3762" t="s">
        <v>23</v>
      </c>
      <c r="F3762" t="s">
        <v>30</v>
      </c>
      <c r="G3762">
        <v>2.7</v>
      </c>
      <c r="H3762" t="s">
        <v>18</v>
      </c>
      <c r="I3762" t="s">
        <v>19</v>
      </c>
      <c r="J3762">
        <v>6000</v>
      </c>
      <c r="K3762" t="s">
        <v>42</v>
      </c>
      <c r="L3762">
        <v>85000</v>
      </c>
      <c r="M3762" t="b">
        <v>0</v>
      </c>
    </row>
    <row r="3763" spans="1:13" x14ac:dyDescent="0.35">
      <c r="A3763" t="s">
        <v>34</v>
      </c>
      <c r="B3763" t="s">
        <v>58</v>
      </c>
      <c r="C3763">
        <v>2017</v>
      </c>
      <c r="D3763" t="s">
        <v>15</v>
      </c>
      <c r="E3763" t="s">
        <v>23</v>
      </c>
      <c r="F3763" t="s">
        <v>30</v>
      </c>
      <c r="G3763">
        <v>2.7</v>
      </c>
      <c r="H3763" t="s">
        <v>18</v>
      </c>
      <c r="I3763" t="s">
        <v>19</v>
      </c>
      <c r="J3763">
        <v>12000</v>
      </c>
      <c r="K3763" t="s">
        <v>42</v>
      </c>
      <c r="L3763">
        <v>80000</v>
      </c>
      <c r="M3763" t="b">
        <v>0</v>
      </c>
    </row>
    <row r="3764" spans="1:13" x14ac:dyDescent="0.35">
      <c r="A3764" t="s">
        <v>76</v>
      </c>
      <c r="B3764" t="s">
        <v>325</v>
      </c>
      <c r="C3764">
        <v>2017</v>
      </c>
      <c r="D3764" t="s">
        <v>15</v>
      </c>
      <c r="E3764" t="s">
        <v>23</v>
      </c>
      <c r="F3764" t="s">
        <v>26</v>
      </c>
      <c r="G3764">
        <v>3.5</v>
      </c>
      <c r="H3764" t="s">
        <v>18</v>
      </c>
      <c r="I3764" t="s">
        <v>19</v>
      </c>
      <c r="J3764">
        <v>89000</v>
      </c>
      <c r="K3764" t="s">
        <v>42</v>
      </c>
      <c r="L3764">
        <v>68000</v>
      </c>
      <c r="M3764" t="b">
        <v>0</v>
      </c>
    </row>
    <row r="3765" spans="1:13" x14ac:dyDescent="0.35">
      <c r="A3765" t="s">
        <v>27</v>
      </c>
      <c r="B3765" t="s">
        <v>89</v>
      </c>
      <c r="C3765">
        <v>2019</v>
      </c>
      <c r="D3765" t="s">
        <v>15</v>
      </c>
      <c r="E3765" t="s">
        <v>29</v>
      </c>
      <c r="F3765" t="s">
        <v>26</v>
      </c>
      <c r="G3765">
        <v>2.4</v>
      </c>
      <c r="H3765" t="s">
        <v>18</v>
      </c>
      <c r="I3765" t="s">
        <v>19</v>
      </c>
      <c r="J3765">
        <v>72000</v>
      </c>
      <c r="K3765" t="s">
        <v>42</v>
      </c>
      <c r="L3765">
        <v>60000</v>
      </c>
      <c r="M3765" t="b">
        <v>0</v>
      </c>
    </row>
    <row r="3766" spans="1:13" x14ac:dyDescent="0.35">
      <c r="A3766" t="s">
        <v>27</v>
      </c>
      <c r="B3766" t="s">
        <v>28</v>
      </c>
      <c r="C3766">
        <v>2019</v>
      </c>
      <c r="D3766" t="s">
        <v>15</v>
      </c>
      <c r="E3766" t="s">
        <v>33</v>
      </c>
      <c r="F3766" t="s">
        <v>30</v>
      </c>
      <c r="G3766">
        <v>2</v>
      </c>
      <c r="H3766" t="s">
        <v>18</v>
      </c>
      <c r="I3766" t="s">
        <v>19</v>
      </c>
      <c r="J3766">
        <v>55000</v>
      </c>
      <c r="K3766" t="s">
        <v>42</v>
      </c>
      <c r="L3766">
        <v>60000</v>
      </c>
      <c r="M3766" t="b">
        <v>0</v>
      </c>
    </row>
    <row r="3767" spans="1:13" x14ac:dyDescent="0.35">
      <c r="A3767" t="s">
        <v>27</v>
      </c>
      <c r="B3767" t="s">
        <v>89</v>
      </c>
      <c r="C3767">
        <v>2017</v>
      </c>
      <c r="D3767" t="s">
        <v>15</v>
      </c>
      <c r="E3767" t="s">
        <v>23</v>
      </c>
      <c r="F3767" t="s">
        <v>26</v>
      </c>
      <c r="G3767">
        <v>2.4</v>
      </c>
      <c r="H3767" t="s">
        <v>18</v>
      </c>
      <c r="I3767" t="s">
        <v>19</v>
      </c>
      <c r="J3767">
        <v>139000</v>
      </c>
      <c r="K3767" t="s">
        <v>42</v>
      </c>
      <c r="L3767">
        <v>43000</v>
      </c>
      <c r="M3767" t="b">
        <v>0</v>
      </c>
    </row>
    <row r="3768" spans="1:13" x14ac:dyDescent="0.35">
      <c r="A3768" t="s">
        <v>82</v>
      </c>
      <c r="B3768" t="s">
        <v>105</v>
      </c>
      <c r="C3768">
        <v>2015</v>
      </c>
      <c r="D3768" t="s">
        <v>15</v>
      </c>
      <c r="E3768" t="s">
        <v>23</v>
      </c>
      <c r="F3768" t="s">
        <v>17</v>
      </c>
      <c r="G3768">
        <v>2</v>
      </c>
      <c r="H3768" t="s">
        <v>18</v>
      </c>
      <c r="I3768" t="s">
        <v>19</v>
      </c>
      <c r="J3768">
        <v>240000</v>
      </c>
      <c r="K3768" t="s">
        <v>42</v>
      </c>
      <c r="L3768">
        <v>33000</v>
      </c>
      <c r="M3768" t="b">
        <v>0</v>
      </c>
    </row>
    <row r="3769" spans="1:13" x14ac:dyDescent="0.35">
      <c r="A3769" t="s">
        <v>21</v>
      </c>
      <c r="B3769" t="s">
        <v>120</v>
      </c>
      <c r="C3769">
        <v>2015</v>
      </c>
      <c r="D3769" t="s">
        <v>15</v>
      </c>
      <c r="E3769" t="s">
        <v>23</v>
      </c>
      <c r="F3769" t="s">
        <v>30</v>
      </c>
      <c r="G3769">
        <v>2</v>
      </c>
      <c r="H3769" t="s">
        <v>18</v>
      </c>
      <c r="I3769" t="s">
        <v>68</v>
      </c>
      <c r="J3769">
        <v>130000</v>
      </c>
      <c r="K3769" t="s">
        <v>42</v>
      </c>
      <c r="L3769">
        <v>32000</v>
      </c>
      <c r="M3769" t="b">
        <v>0</v>
      </c>
    </row>
    <row r="3770" spans="1:13" x14ac:dyDescent="0.35">
      <c r="A3770" t="s">
        <v>48</v>
      </c>
      <c r="B3770" t="s">
        <v>106</v>
      </c>
      <c r="C3770">
        <v>2015</v>
      </c>
      <c r="D3770" t="s">
        <v>15</v>
      </c>
      <c r="E3770" t="s">
        <v>23</v>
      </c>
      <c r="F3770" t="s">
        <v>17</v>
      </c>
      <c r="G3770">
        <v>2.8</v>
      </c>
      <c r="H3770" t="s">
        <v>18</v>
      </c>
      <c r="I3770" t="s">
        <v>19</v>
      </c>
      <c r="J3770">
        <v>180000</v>
      </c>
      <c r="K3770" t="s">
        <v>42</v>
      </c>
      <c r="L3770">
        <v>200000</v>
      </c>
      <c r="M3770" t="b">
        <v>0</v>
      </c>
    </row>
    <row r="3771" spans="1:13" x14ac:dyDescent="0.35">
      <c r="A3771" t="s">
        <v>291</v>
      </c>
      <c r="B3771" t="s">
        <v>292</v>
      </c>
      <c r="C3771">
        <v>2011</v>
      </c>
      <c r="D3771" t="s">
        <v>15</v>
      </c>
      <c r="E3771" t="s">
        <v>33</v>
      </c>
      <c r="F3771" t="s">
        <v>17</v>
      </c>
      <c r="G3771">
        <v>6</v>
      </c>
      <c r="H3771" t="s">
        <v>18</v>
      </c>
      <c r="I3771" t="s">
        <v>19</v>
      </c>
      <c r="J3771">
        <v>183000</v>
      </c>
      <c r="K3771" t="s">
        <v>42</v>
      </c>
      <c r="L3771">
        <v>100000</v>
      </c>
      <c r="M3771" t="b">
        <v>0</v>
      </c>
    </row>
    <row r="3772" spans="1:13" x14ac:dyDescent="0.35">
      <c r="A3772" t="s">
        <v>34</v>
      </c>
      <c r="B3772" t="s">
        <v>123</v>
      </c>
      <c r="C3772">
        <v>2016</v>
      </c>
      <c r="D3772" t="s">
        <v>15</v>
      </c>
      <c r="E3772" t="s">
        <v>23</v>
      </c>
      <c r="F3772" t="s">
        <v>26</v>
      </c>
      <c r="G3772">
        <v>2.7</v>
      </c>
      <c r="H3772" t="s">
        <v>18</v>
      </c>
      <c r="I3772" t="s">
        <v>68</v>
      </c>
      <c r="J3772">
        <v>155000</v>
      </c>
      <c r="K3772" t="s">
        <v>42</v>
      </c>
      <c r="L3772">
        <v>75000</v>
      </c>
      <c r="M3772" t="b">
        <v>0</v>
      </c>
    </row>
    <row r="3773" spans="1:13" x14ac:dyDescent="0.35">
      <c r="A3773" t="s">
        <v>36</v>
      </c>
      <c r="B3773" t="s">
        <v>146</v>
      </c>
      <c r="C3773">
        <v>2016</v>
      </c>
      <c r="D3773" t="s">
        <v>15</v>
      </c>
      <c r="E3773" t="s">
        <v>16</v>
      </c>
      <c r="F3773" t="s">
        <v>30</v>
      </c>
      <c r="G3773">
        <v>5.2</v>
      </c>
      <c r="H3773" t="s">
        <v>18</v>
      </c>
      <c r="I3773" t="s">
        <v>19</v>
      </c>
      <c r="J3773">
        <v>180000</v>
      </c>
      <c r="K3773" t="s">
        <v>42</v>
      </c>
      <c r="L3773">
        <v>72000</v>
      </c>
      <c r="M3773" t="b">
        <v>0</v>
      </c>
    </row>
    <row r="3774" spans="1:13" x14ac:dyDescent="0.35">
      <c r="A3774" t="s">
        <v>34</v>
      </c>
      <c r="B3774" t="s">
        <v>145</v>
      </c>
      <c r="C3774">
        <v>2017</v>
      </c>
      <c r="D3774" t="s">
        <v>15</v>
      </c>
      <c r="E3774" t="s">
        <v>23</v>
      </c>
      <c r="F3774" t="s">
        <v>17</v>
      </c>
      <c r="G3774">
        <v>2.7</v>
      </c>
      <c r="H3774" t="s">
        <v>18</v>
      </c>
      <c r="I3774" t="s">
        <v>19</v>
      </c>
      <c r="J3774">
        <v>130000</v>
      </c>
      <c r="K3774" t="s">
        <v>42</v>
      </c>
      <c r="L3774">
        <v>67000</v>
      </c>
      <c r="M3774" t="b">
        <v>0</v>
      </c>
    </row>
    <row r="3775" spans="1:13" x14ac:dyDescent="0.35">
      <c r="A3775" t="s">
        <v>82</v>
      </c>
      <c r="B3775" t="s">
        <v>164</v>
      </c>
      <c r="C3775">
        <v>2019</v>
      </c>
      <c r="D3775" t="s">
        <v>15</v>
      </c>
      <c r="E3775" t="s">
        <v>16</v>
      </c>
      <c r="F3775" t="s">
        <v>26</v>
      </c>
      <c r="G3775">
        <v>1.6</v>
      </c>
      <c r="H3775" t="s">
        <v>18</v>
      </c>
      <c r="I3775" t="s">
        <v>19</v>
      </c>
      <c r="J3775">
        <v>46000</v>
      </c>
      <c r="K3775" t="s">
        <v>42</v>
      </c>
      <c r="L3775">
        <v>65000</v>
      </c>
      <c r="M3775" t="b">
        <v>0</v>
      </c>
    </row>
    <row r="3776" spans="1:13" x14ac:dyDescent="0.35">
      <c r="A3776" t="s">
        <v>34</v>
      </c>
      <c r="B3776" t="s">
        <v>145</v>
      </c>
      <c r="C3776">
        <v>2017</v>
      </c>
      <c r="D3776" t="s">
        <v>15</v>
      </c>
      <c r="E3776" t="s">
        <v>23</v>
      </c>
      <c r="F3776" t="s">
        <v>17</v>
      </c>
      <c r="G3776">
        <v>2.7</v>
      </c>
      <c r="H3776" t="s">
        <v>18</v>
      </c>
      <c r="I3776" t="s">
        <v>19</v>
      </c>
      <c r="J3776">
        <v>135000</v>
      </c>
      <c r="K3776" t="s">
        <v>42</v>
      </c>
      <c r="L3776">
        <v>61000</v>
      </c>
      <c r="M3776" t="b">
        <v>0</v>
      </c>
    </row>
    <row r="3777" spans="1:13" x14ac:dyDescent="0.35">
      <c r="A3777" t="s">
        <v>34</v>
      </c>
      <c r="B3777" t="s">
        <v>43</v>
      </c>
      <c r="C3777">
        <v>2016</v>
      </c>
      <c r="D3777" t="s">
        <v>15</v>
      </c>
      <c r="E3777" t="s">
        <v>23</v>
      </c>
      <c r="F3777" t="s">
        <v>26</v>
      </c>
      <c r="G3777">
        <v>2.5</v>
      </c>
      <c r="H3777" t="s">
        <v>18</v>
      </c>
      <c r="I3777" t="s">
        <v>19</v>
      </c>
      <c r="J3777">
        <v>130000</v>
      </c>
      <c r="K3777" t="s">
        <v>42</v>
      </c>
      <c r="L3777">
        <v>55000</v>
      </c>
      <c r="M3777" t="b">
        <v>0</v>
      </c>
    </row>
    <row r="3778" spans="1:13" x14ac:dyDescent="0.35">
      <c r="A3778" t="s">
        <v>31</v>
      </c>
      <c r="B3778" t="s">
        <v>157</v>
      </c>
      <c r="C3778">
        <v>2015</v>
      </c>
      <c r="D3778" t="s">
        <v>15</v>
      </c>
      <c r="E3778" t="s">
        <v>75</v>
      </c>
      <c r="F3778" t="s">
        <v>17</v>
      </c>
      <c r="G3778">
        <v>2.4</v>
      </c>
      <c r="H3778" t="s">
        <v>18</v>
      </c>
      <c r="I3778" t="s">
        <v>19</v>
      </c>
      <c r="J3778">
        <v>100000</v>
      </c>
      <c r="K3778" t="s">
        <v>42</v>
      </c>
      <c r="L3778">
        <v>53000</v>
      </c>
      <c r="M3778" t="b">
        <v>0</v>
      </c>
    </row>
    <row r="3779" spans="1:13" x14ac:dyDescent="0.35">
      <c r="A3779" t="s">
        <v>31</v>
      </c>
      <c r="B3779" t="s">
        <v>57</v>
      </c>
      <c r="C3779">
        <v>2018</v>
      </c>
      <c r="D3779" t="s">
        <v>15</v>
      </c>
      <c r="E3779" t="s">
        <v>75</v>
      </c>
      <c r="F3779" t="s">
        <v>30</v>
      </c>
      <c r="G3779">
        <v>1.6</v>
      </c>
      <c r="H3779" t="s">
        <v>18</v>
      </c>
      <c r="I3779" t="s">
        <v>19</v>
      </c>
      <c r="J3779">
        <v>61000</v>
      </c>
      <c r="K3779" t="s">
        <v>42</v>
      </c>
      <c r="L3779">
        <v>45000</v>
      </c>
      <c r="M3779" t="b">
        <v>0</v>
      </c>
    </row>
    <row r="3780" spans="1:13" x14ac:dyDescent="0.35">
      <c r="A3780" t="s">
        <v>31</v>
      </c>
      <c r="B3780" t="s">
        <v>57</v>
      </c>
      <c r="C3780">
        <v>2018</v>
      </c>
      <c r="D3780" t="s">
        <v>15</v>
      </c>
      <c r="E3780" t="s">
        <v>23</v>
      </c>
      <c r="F3780" t="s">
        <v>30</v>
      </c>
      <c r="G3780">
        <v>1.6</v>
      </c>
      <c r="H3780" t="s">
        <v>18</v>
      </c>
      <c r="I3780" t="s">
        <v>19</v>
      </c>
      <c r="J3780">
        <v>91000</v>
      </c>
      <c r="K3780" t="s">
        <v>42</v>
      </c>
      <c r="L3780">
        <v>45000</v>
      </c>
      <c r="M3780" t="b">
        <v>0</v>
      </c>
    </row>
    <row r="3781" spans="1:13" x14ac:dyDescent="0.35">
      <c r="A3781" t="s">
        <v>27</v>
      </c>
      <c r="B3781" t="s">
        <v>89</v>
      </c>
      <c r="C3781">
        <v>2017</v>
      </c>
      <c r="D3781" t="s">
        <v>15</v>
      </c>
      <c r="E3781" t="s">
        <v>23</v>
      </c>
      <c r="F3781" t="s">
        <v>26</v>
      </c>
      <c r="G3781">
        <v>2.4</v>
      </c>
      <c r="H3781" t="s">
        <v>18</v>
      </c>
      <c r="I3781" t="s">
        <v>19</v>
      </c>
      <c r="J3781">
        <v>135000</v>
      </c>
      <c r="K3781" t="s">
        <v>42</v>
      </c>
      <c r="L3781">
        <v>45000</v>
      </c>
      <c r="M3781" t="b">
        <v>0</v>
      </c>
    </row>
    <row r="3782" spans="1:13" x14ac:dyDescent="0.35">
      <c r="A3782" t="s">
        <v>34</v>
      </c>
      <c r="B3782" t="s">
        <v>51</v>
      </c>
      <c r="C3782">
        <v>2018</v>
      </c>
      <c r="D3782" t="s">
        <v>15</v>
      </c>
      <c r="E3782" t="s">
        <v>23</v>
      </c>
      <c r="F3782" t="s">
        <v>26</v>
      </c>
      <c r="G3782">
        <v>1.6</v>
      </c>
      <c r="H3782" t="s">
        <v>18</v>
      </c>
      <c r="I3782" t="s">
        <v>19</v>
      </c>
      <c r="J3782">
        <v>100000</v>
      </c>
      <c r="K3782" t="s">
        <v>42</v>
      </c>
      <c r="L3782">
        <v>44000</v>
      </c>
      <c r="M3782" t="b">
        <v>0</v>
      </c>
    </row>
    <row r="3783" spans="1:13" x14ac:dyDescent="0.35">
      <c r="A3783" t="s">
        <v>34</v>
      </c>
      <c r="B3783" t="s">
        <v>51</v>
      </c>
      <c r="C3783">
        <v>2018</v>
      </c>
      <c r="D3783" t="s">
        <v>15</v>
      </c>
      <c r="E3783" t="s">
        <v>29</v>
      </c>
      <c r="F3783" t="s">
        <v>26</v>
      </c>
      <c r="G3783">
        <v>1.6</v>
      </c>
      <c r="H3783" t="s">
        <v>18</v>
      </c>
      <c r="I3783" t="s">
        <v>19</v>
      </c>
      <c r="J3783">
        <v>68000</v>
      </c>
      <c r="K3783" t="s">
        <v>42</v>
      </c>
      <c r="L3783">
        <v>44000</v>
      </c>
      <c r="M3783" t="b">
        <v>0</v>
      </c>
    </row>
    <row r="3784" spans="1:13" x14ac:dyDescent="0.35">
      <c r="A3784" t="s">
        <v>34</v>
      </c>
      <c r="B3784" t="s">
        <v>43</v>
      </c>
      <c r="C3784">
        <v>2017</v>
      </c>
      <c r="D3784" t="s">
        <v>15</v>
      </c>
      <c r="E3784" t="s">
        <v>23</v>
      </c>
      <c r="F3784" t="s">
        <v>26</v>
      </c>
      <c r="G3784">
        <v>2.5</v>
      </c>
      <c r="H3784" t="s">
        <v>18</v>
      </c>
      <c r="I3784" t="s">
        <v>19</v>
      </c>
      <c r="J3784">
        <v>240000</v>
      </c>
      <c r="K3784" t="s">
        <v>42</v>
      </c>
      <c r="L3784">
        <v>41000</v>
      </c>
      <c r="M3784" t="b">
        <v>0</v>
      </c>
    </row>
    <row r="3785" spans="1:13" x14ac:dyDescent="0.35">
      <c r="A3785" t="s">
        <v>21</v>
      </c>
      <c r="B3785" t="s">
        <v>207</v>
      </c>
      <c r="C3785">
        <v>2017</v>
      </c>
      <c r="D3785" t="s">
        <v>15</v>
      </c>
      <c r="E3785" t="s">
        <v>23</v>
      </c>
      <c r="F3785" t="s">
        <v>26</v>
      </c>
      <c r="G3785">
        <v>2.5</v>
      </c>
      <c r="H3785" t="s">
        <v>18</v>
      </c>
      <c r="I3785" t="s">
        <v>19</v>
      </c>
      <c r="J3785">
        <v>88000</v>
      </c>
      <c r="K3785" t="s">
        <v>42</v>
      </c>
      <c r="L3785">
        <v>37000</v>
      </c>
      <c r="M3785" t="b">
        <v>0</v>
      </c>
    </row>
    <row r="3786" spans="1:13" x14ac:dyDescent="0.35">
      <c r="A3786" t="s">
        <v>21</v>
      </c>
      <c r="B3786" t="s">
        <v>207</v>
      </c>
      <c r="C3786">
        <v>2017</v>
      </c>
      <c r="D3786" t="s">
        <v>15</v>
      </c>
      <c r="E3786" t="s">
        <v>23</v>
      </c>
      <c r="F3786" t="s">
        <v>26</v>
      </c>
      <c r="G3786">
        <v>2.5</v>
      </c>
      <c r="H3786" t="s">
        <v>18</v>
      </c>
      <c r="I3786" t="s">
        <v>19</v>
      </c>
      <c r="J3786">
        <v>181000</v>
      </c>
      <c r="K3786" t="s">
        <v>42</v>
      </c>
      <c r="L3786">
        <v>37000</v>
      </c>
      <c r="M3786" t="b">
        <v>0</v>
      </c>
    </row>
    <row r="3787" spans="1:13" x14ac:dyDescent="0.35">
      <c r="A3787" t="s">
        <v>82</v>
      </c>
      <c r="B3787" t="s">
        <v>142</v>
      </c>
      <c r="C3787">
        <v>2016</v>
      </c>
      <c r="D3787" t="s">
        <v>15</v>
      </c>
      <c r="E3787" t="s">
        <v>23</v>
      </c>
      <c r="F3787" t="s">
        <v>30</v>
      </c>
      <c r="G3787">
        <v>1.6</v>
      </c>
      <c r="H3787" t="s">
        <v>18</v>
      </c>
      <c r="I3787" t="s">
        <v>19</v>
      </c>
      <c r="J3787">
        <v>150000</v>
      </c>
      <c r="K3787" t="s">
        <v>42</v>
      </c>
      <c r="L3787">
        <v>30000</v>
      </c>
      <c r="M3787" t="b">
        <v>0</v>
      </c>
    </row>
    <row r="3788" spans="1:13" x14ac:dyDescent="0.35">
      <c r="A3788" t="s">
        <v>82</v>
      </c>
      <c r="B3788" t="s">
        <v>142</v>
      </c>
      <c r="C3788">
        <v>2016</v>
      </c>
      <c r="D3788" t="s">
        <v>15</v>
      </c>
      <c r="E3788" t="s">
        <v>75</v>
      </c>
      <c r="F3788" t="s">
        <v>30</v>
      </c>
      <c r="G3788">
        <v>1.6</v>
      </c>
      <c r="H3788" t="s">
        <v>18</v>
      </c>
      <c r="I3788" t="s">
        <v>19</v>
      </c>
      <c r="J3788">
        <v>112000</v>
      </c>
      <c r="K3788" t="s">
        <v>42</v>
      </c>
      <c r="L3788">
        <v>30000</v>
      </c>
      <c r="M3788" t="b">
        <v>0</v>
      </c>
    </row>
    <row r="3789" spans="1:13" x14ac:dyDescent="0.35">
      <c r="A3789" t="s">
        <v>27</v>
      </c>
      <c r="B3789" t="s">
        <v>88</v>
      </c>
      <c r="C3789">
        <v>2017</v>
      </c>
      <c r="D3789" t="s">
        <v>15</v>
      </c>
      <c r="E3789" t="s">
        <v>23</v>
      </c>
      <c r="F3789" t="s">
        <v>26</v>
      </c>
      <c r="G3789">
        <v>1.4</v>
      </c>
      <c r="H3789" t="s">
        <v>18</v>
      </c>
      <c r="I3789" t="s">
        <v>19</v>
      </c>
      <c r="J3789">
        <v>138000</v>
      </c>
      <c r="K3789" t="s">
        <v>42</v>
      </c>
      <c r="L3789">
        <v>24000</v>
      </c>
      <c r="M3789" t="b">
        <v>0</v>
      </c>
    </row>
    <row r="3790" spans="1:13" x14ac:dyDescent="0.35">
      <c r="A3790" t="s">
        <v>21</v>
      </c>
      <c r="B3790" t="s">
        <v>24</v>
      </c>
      <c r="C3790">
        <v>2018</v>
      </c>
      <c r="D3790" t="s">
        <v>15</v>
      </c>
      <c r="E3790" t="s">
        <v>29</v>
      </c>
      <c r="F3790" t="s">
        <v>26</v>
      </c>
      <c r="G3790">
        <v>1.5</v>
      </c>
      <c r="H3790" t="s">
        <v>18</v>
      </c>
      <c r="I3790" t="s">
        <v>19</v>
      </c>
      <c r="J3790">
        <v>88000</v>
      </c>
      <c r="K3790" t="s">
        <v>42</v>
      </c>
      <c r="L3790">
        <v>24000</v>
      </c>
      <c r="M3790" t="b">
        <v>0</v>
      </c>
    </row>
    <row r="3791" spans="1:13" x14ac:dyDescent="0.35">
      <c r="A3791" t="s">
        <v>21</v>
      </c>
      <c r="B3791" t="s">
        <v>24</v>
      </c>
      <c r="C3791">
        <v>2016</v>
      </c>
      <c r="D3791" t="s">
        <v>15</v>
      </c>
      <c r="E3791" t="s">
        <v>23</v>
      </c>
      <c r="F3791" t="s">
        <v>26</v>
      </c>
      <c r="G3791">
        <v>1.5</v>
      </c>
      <c r="H3791" t="s">
        <v>18</v>
      </c>
      <c r="I3791" t="s">
        <v>19</v>
      </c>
      <c r="J3791">
        <v>200000</v>
      </c>
      <c r="K3791" t="s">
        <v>42</v>
      </c>
      <c r="L3791">
        <v>20000</v>
      </c>
      <c r="M3791" t="b">
        <v>0</v>
      </c>
    </row>
    <row r="3792" spans="1:13" x14ac:dyDescent="0.35">
      <c r="A3792" t="s">
        <v>21</v>
      </c>
      <c r="B3792" t="s">
        <v>237</v>
      </c>
      <c r="C3792">
        <v>2005</v>
      </c>
      <c r="D3792" t="s">
        <v>15</v>
      </c>
      <c r="E3792" t="s">
        <v>23</v>
      </c>
      <c r="F3792" t="s">
        <v>26</v>
      </c>
      <c r="G3792">
        <v>3.5</v>
      </c>
      <c r="H3792" t="s">
        <v>18</v>
      </c>
      <c r="I3792" t="s">
        <v>19</v>
      </c>
      <c r="J3792">
        <v>300000</v>
      </c>
      <c r="K3792" t="s">
        <v>20</v>
      </c>
      <c r="L3792">
        <v>12000</v>
      </c>
      <c r="M3792" t="b">
        <v>0</v>
      </c>
    </row>
    <row r="3793" spans="1:13" x14ac:dyDescent="0.35">
      <c r="A3793" t="s">
        <v>36</v>
      </c>
      <c r="B3793" t="s">
        <v>146</v>
      </c>
      <c r="C3793">
        <v>2000</v>
      </c>
      <c r="D3793" t="s">
        <v>44</v>
      </c>
      <c r="E3793" t="s">
        <v>23</v>
      </c>
      <c r="F3793" t="s">
        <v>30</v>
      </c>
      <c r="G3793">
        <v>1.5</v>
      </c>
      <c r="H3793" t="s">
        <v>18</v>
      </c>
      <c r="I3793" t="s">
        <v>19</v>
      </c>
      <c r="J3793">
        <v>400000</v>
      </c>
      <c r="K3793" t="s">
        <v>138</v>
      </c>
      <c r="L3793">
        <v>10000</v>
      </c>
      <c r="M3793" t="b">
        <v>0</v>
      </c>
    </row>
    <row r="3794" spans="1:13" x14ac:dyDescent="0.35">
      <c r="A3794" t="s">
        <v>34</v>
      </c>
      <c r="B3794" t="s">
        <v>55</v>
      </c>
      <c r="C3794">
        <v>2015</v>
      </c>
      <c r="D3794" t="s">
        <v>15</v>
      </c>
      <c r="E3794" t="s">
        <v>23</v>
      </c>
      <c r="F3794" t="s">
        <v>17</v>
      </c>
      <c r="G3794">
        <v>1.6</v>
      </c>
      <c r="H3794" t="s">
        <v>18</v>
      </c>
      <c r="I3794" t="s">
        <v>19</v>
      </c>
      <c r="J3794">
        <v>55000</v>
      </c>
      <c r="K3794" t="s">
        <v>253</v>
      </c>
      <c r="L3794">
        <v>130000</v>
      </c>
      <c r="M3794" t="b">
        <v>0</v>
      </c>
    </row>
    <row r="3795" spans="1:13" x14ac:dyDescent="0.35">
      <c r="A3795" t="s">
        <v>27</v>
      </c>
      <c r="B3795" t="s">
        <v>160</v>
      </c>
      <c r="C3795">
        <v>2017</v>
      </c>
      <c r="D3795" t="s">
        <v>15</v>
      </c>
      <c r="E3795" t="s">
        <v>23</v>
      </c>
      <c r="F3795" t="s">
        <v>17</v>
      </c>
      <c r="G3795">
        <v>2.4</v>
      </c>
      <c r="H3795" t="s">
        <v>18</v>
      </c>
      <c r="I3795" t="s">
        <v>19</v>
      </c>
      <c r="J3795">
        <v>217623</v>
      </c>
      <c r="K3795" t="s">
        <v>20</v>
      </c>
      <c r="L3795">
        <v>0</v>
      </c>
      <c r="M3795" t="b">
        <v>1</v>
      </c>
    </row>
    <row r="3796" spans="1:13" x14ac:dyDescent="0.35">
      <c r="A3796" t="s">
        <v>34</v>
      </c>
      <c r="B3796" t="s">
        <v>35</v>
      </c>
      <c r="C3796">
        <v>2020</v>
      </c>
      <c r="D3796" t="s">
        <v>15</v>
      </c>
      <c r="E3796" t="s">
        <v>23</v>
      </c>
      <c r="F3796" t="s">
        <v>30</v>
      </c>
      <c r="G3796">
        <v>4.5</v>
      </c>
      <c r="H3796" t="s">
        <v>56</v>
      </c>
      <c r="I3796" t="s">
        <v>19</v>
      </c>
      <c r="J3796">
        <v>10000</v>
      </c>
      <c r="K3796" t="s">
        <v>20</v>
      </c>
      <c r="L3796">
        <v>259000</v>
      </c>
      <c r="M3796" t="b">
        <v>0</v>
      </c>
    </row>
    <row r="3797" spans="1:13" x14ac:dyDescent="0.35">
      <c r="A3797" t="s">
        <v>166</v>
      </c>
      <c r="B3797" t="s">
        <v>268</v>
      </c>
      <c r="C3797">
        <v>2020</v>
      </c>
      <c r="D3797" t="s">
        <v>15</v>
      </c>
      <c r="E3797" t="s">
        <v>65</v>
      </c>
      <c r="F3797" t="s">
        <v>30</v>
      </c>
      <c r="G3797">
        <v>1.6</v>
      </c>
      <c r="H3797" t="s">
        <v>18</v>
      </c>
      <c r="I3797" t="s">
        <v>19</v>
      </c>
      <c r="J3797">
        <v>91000</v>
      </c>
      <c r="K3797" t="s">
        <v>45</v>
      </c>
      <c r="L3797">
        <v>43000</v>
      </c>
      <c r="M3797" t="b">
        <v>0</v>
      </c>
    </row>
    <row r="3798" spans="1:13" x14ac:dyDescent="0.35">
      <c r="A3798" t="s">
        <v>76</v>
      </c>
      <c r="B3798" t="s">
        <v>112</v>
      </c>
      <c r="C3798">
        <v>2015</v>
      </c>
      <c r="D3798" t="s">
        <v>47</v>
      </c>
      <c r="E3798" t="s">
        <v>23</v>
      </c>
      <c r="F3798" t="s">
        <v>17</v>
      </c>
      <c r="G3798">
        <v>3.5</v>
      </c>
      <c r="H3798" t="s">
        <v>18</v>
      </c>
      <c r="I3798" t="s">
        <v>19</v>
      </c>
      <c r="J3798">
        <v>121000</v>
      </c>
      <c r="K3798" t="s">
        <v>45</v>
      </c>
      <c r="L3798">
        <v>82000</v>
      </c>
      <c r="M3798" t="b">
        <v>0</v>
      </c>
    </row>
    <row r="3799" spans="1:13" x14ac:dyDescent="0.35">
      <c r="A3799" t="s">
        <v>166</v>
      </c>
      <c r="B3799" t="s">
        <v>268</v>
      </c>
      <c r="C3799">
        <v>2020</v>
      </c>
      <c r="D3799" t="s">
        <v>15</v>
      </c>
      <c r="E3799" t="s">
        <v>23</v>
      </c>
      <c r="F3799" t="s">
        <v>30</v>
      </c>
      <c r="G3799">
        <v>1.6</v>
      </c>
      <c r="H3799" t="s">
        <v>18</v>
      </c>
      <c r="I3799" t="s">
        <v>19</v>
      </c>
      <c r="J3799">
        <v>64695</v>
      </c>
      <c r="K3799" t="s">
        <v>20</v>
      </c>
      <c r="L3799">
        <v>42000</v>
      </c>
      <c r="M3799" t="b">
        <v>0</v>
      </c>
    </row>
    <row r="3800" spans="1:13" x14ac:dyDescent="0.35">
      <c r="A3800" t="s">
        <v>34</v>
      </c>
      <c r="B3800" t="s">
        <v>43</v>
      </c>
      <c r="C3800">
        <v>2019</v>
      </c>
      <c r="D3800" t="s">
        <v>15</v>
      </c>
      <c r="E3800" t="s">
        <v>25</v>
      </c>
      <c r="F3800" t="s">
        <v>26</v>
      </c>
      <c r="G3800">
        <v>2.5</v>
      </c>
      <c r="H3800" t="s">
        <v>18</v>
      </c>
      <c r="I3800" t="s">
        <v>19</v>
      </c>
      <c r="J3800">
        <v>84000</v>
      </c>
      <c r="K3800" t="s">
        <v>20</v>
      </c>
      <c r="L3800">
        <v>0</v>
      </c>
      <c r="M3800" t="b">
        <v>1</v>
      </c>
    </row>
    <row r="3801" spans="1:13" x14ac:dyDescent="0.35">
      <c r="A3801" t="s">
        <v>34</v>
      </c>
      <c r="B3801" t="s">
        <v>58</v>
      </c>
      <c r="C3801">
        <v>2019</v>
      </c>
      <c r="D3801" t="s">
        <v>15</v>
      </c>
      <c r="E3801" t="s">
        <v>23</v>
      </c>
      <c r="F3801" t="s">
        <v>17</v>
      </c>
      <c r="G3801">
        <v>4</v>
      </c>
      <c r="H3801" t="s">
        <v>18</v>
      </c>
      <c r="I3801" t="s">
        <v>19</v>
      </c>
      <c r="J3801">
        <v>113000</v>
      </c>
      <c r="K3801" t="s">
        <v>20</v>
      </c>
      <c r="L3801">
        <v>105000</v>
      </c>
      <c r="M3801" t="b">
        <v>0</v>
      </c>
    </row>
    <row r="3802" spans="1:13" x14ac:dyDescent="0.35">
      <c r="A3802" t="s">
        <v>27</v>
      </c>
      <c r="B3802" t="s">
        <v>88</v>
      </c>
      <c r="C3802">
        <v>2011</v>
      </c>
      <c r="D3802" t="s">
        <v>15</v>
      </c>
      <c r="E3802" t="s">
        <v>23</v>
      </c>
      <c r="F3802" t="s">
        <v>26</v>
      </c>
      <c r="G3802">
        <v>1.8</v>
      </c>
      <c r="H3802" t="s">
        <v>18</v>
      </c>
      <c r="I3802" t="s">
        <v>19</v>
      </c>
      <c r="J3802">
        <v>285205</v>
      </c>
      <c r="K3802" t="s">
        <v>54</v>
      </c>
      <c r="L3802">
        <v>14000</v>
      </c>
      <c r="M3802" t="b">
        <v>0</v>
      </c>
    </row>
    <row r="3803" spans="1:13" x14ac:dyDescent="0.35">
      <c r="A3803" t="s">
        <v>103</v>
      </c>
      <c r="B3803" t="s">
        <v>104</v>
      </c>
      <c r="C3803">
        <v>2014</v>
      </c>
      <c r="D3803" t="s">
        <v>15</v>
      </c>
      <c r="E3803" t="s">
        <v>16</v>
      </c>
      <c r="F3803" t="s">
        <v>30</v>
      </c>
      <c r="G3803">
        <v>5.7</v>
      </c>
      <c r="H3803" t="s">
        <v>18</v>
      </c>
      <c r="I3803" t="s">
        <v>19</v>
      </c>
      <c r="J3803">
        <v>175000</v>
      </c>
      <c r="K3803" t="s">
        <v>253</v>
      </c>
      <c r="L3803">
        <v>70000</v>
      </c>
      <c r="M3803" t="b">
        <v>0</v>
      </c>
    </row>
    <row r="3804" spans="1:13" x14ac:dyDescent="0.35">
      <c r="A3804" t="s">
        <v>34</v>
      </c>
      <c r="B3804" t="s">
        <v>123</v>
      </c>
      <c r="C3804">
        <v>2016</v>
      </c>
      <c r="D3804" t="s">
        <v>15</v>
      </c>
      <c r="E3804" t="s">
        <v>23</v>
      </c>
      <c r="F3804" t="s">
        <v>17</v>
      </c>
      <c r="G3804">
        <v>1.1000000000000001</v>
      </c>
      <c r="H3804" t="s">
        <v>18</v>
      </c>
      <c r="I3804" t="s">
        <v>68</v>
      </c>
      <c r="J3804">
        <v>179</v>
      </c>
      <c r="K3804" t="s">
        <v>54</v>
      </c>
      <c r="L3804">
        <v>0</v>
      </c>
      <c r="M3804" t="b">
        <v>1</v>
      </c>
    </row>
    <row r="3805" spans="1:13" x14ac:dyDescent="0.35">
      <c r="A3805" t="s">
        <v>31</v>
      </c>
      <c r="B3805" t="s">
        <v>57</v>
      </c>
      <c r="C3805">
        <v>2017</v>
      </c>
      <c r="D3805" t="s">
        <v>15</v>
      </c>
      <c r="E3805" t="s">
        <v>25</v>
      </c>
      <c r="F3805" t="s">
        <v>26</v>
      </c>
      <c r="G3805">
        <v>1.6</v>
      </c>
      <c r="H3805" t="s">
        <v>18</v>
      </c>
      <c r="I3805" t="s">
        <v>19</v>
      </c>
      <c r="J3805">
        <v>86000</v>
      </c>
      <c r="K3805" t="s">
        <v>64</v>
      </c>
      <c r="L3805">
        <v>40000</v>
      </c>
      <c r="M3805" t="b">
        <v>0</v>
      </c>
    </row>
    <row r="3806" spans="1:13" x14ac:dyDescent="0.35">
      <c r="A3806" t="s">
        <v>34</v>
      </c>
      <c r="B3806" t="s">
        <v>41</v>
      </c>
      <c r="C3806">
        <v>2019</v>
      </c>
      <c r="D3806" t="s">
        <v>15</v>
      </c>
      <c r="E3806" t="s">
        <v>23</v>
      </c>
      <c r="F3806" t="s">
        <v>26</v>
      </c>
      <c r="G3806">
        <v>1.5</v>
      </c>
      <c r="H3806" t="s">
        <v>18</v>
      </c>
      <c r="I3806" t="s">
        <v>19</v>
      </c>
      <c r="J3806">
        <v>61000</v>
      </c>
      <c r="K3806" t="s">
        <v>45</v>
      </c>
      <c r="L3806">
        <v>38000</v>
      </c>
      <c r="M3806" t="b">
        <v>0</v>
      </c>
    </row>
    <row r="3807" spans="1:13" x14ac:dyDescent="0.35">
      <c r="A3807" t="s">
        <v>48</v>
      </c>
      <c r="B3807" t="s">
        <v>149</v>
      </c>
      <c r="C3807">
        <v>2018</v>
      </c>
      <c r="D3807" t="s">
        <v>15</v>
      </c>
      <c r="E3807" t="s">
        <v>23</v>
      </c>
      <c r="F3807" t="s">
        <v>17</v>
      </c>
      <c r="G3807">
        <v>4</v>
      </c>
      <c r="H3807" t="s">
        <v>18</v>
      </c>
      <c r="I3807" t="s">
        <v>19</v>
      </c>
      <c r="J3807">
        <v>33000</v>
      </c>
      <c r="K3807" t="s">
        <v>45</v>
      </c>
      <c r="L3807">
        <v>330000</v>
      </c>
      <c r="M3807" t="b">
        <v>0</v>
      </c>
    </row>
    <row r="3808" spans="1:13" x14ac:dyDescent="0.35">
      <c r="A3808" t="s">
        <v>62</v>
      </c>
      <c r="B3808" t="s">
        <v>63</v>
      </c>
      <c r="C3808">
        <v>2016</v>
      </c>
      <c r="D3808" t="s">
        <v>44</v>
      </c>
      <c r="E3808" t="s">
        <v>23</v>
      </c>
      <c r="F3808" t="s">
        <v>17</v>
      </c>
      <c r="G3808">
        <v>5</v>
      </c>
      <c r="H3808" t="s">
        <v>18</v>
      </c>
      <c r="I3808" t="s">
        <v>19</v>
      </c>
      <c r="J3808">
        <v>56500</v>
      </c>
      <c r="K3808" t="s">
        <v>45</v>
      </c>
      <c r="L3808">
        <v>320000</v>
      </c>
      <c r="M3808" t="b">
        <v>0</v>
      </c>
    </row>
    <row r="3809" spans="1:13" x14ac:dyDescent="0.35">
      <c r="A3809" t="s">
        <v>48</v>
      </c>
      <c r="B3809" t="s">
        <v>50</v>
      </c>
      <c r="C3809">
        <v>2020</v>
      </c>
      <c r="D3809" t="s">
        <v>15</v>
      </c>
      <c r="E3809" t="s">
        <v>23</v>
      </c>
      <c r="F3809" t="s">
        <v>17</v>
      </c>
      <c r="G3809">
        <v>2</v>
      </c>
      <c r="H3809" t="s">
        <v>18</v>
      </c>
      <c r="I3809" t="s">
        <v>19</v>
      </c>
      <c r="J3809">
        <v>16000</v>
      </c>
      <c r="K3809" t="s">
        <v>45</v>
      </c>
      <c r="L3809">
        <v>265000</v>
      </c>
      <c r="M3809" t="b">
        <v>0</v>
      </c>
    </row>
    <row r="3810" spans="1:13" x14ac:dyDescent="0.35">
      <c r="A3810" t="s">
        <v>48</v>
      </c>
      <c r="B3810" t="s">
        <v>50</v>
      </c>
      <c r="C3810">
        <v>2018</v>
      </c>
      <c r="D3810" t="s">
        <v>44</v>
      </c>
      <c r="E3810" t="s">
        <v>23</v>
      </c>
      <c r="F3810" t="s">
        <v>17</v>
      </c>
      <c r="G3810">
        <v>3</v>
      </c>
      <c r="H3810" t="s">
        <v>18</v>
      </c>
      <c r="I3810" t="s">
        <v>19</v>
      </c>
      <c r="J3810">
        <v>86000</v>
      </c>
      <c r="K3810" t="s">
        <v>45</v>
      </c>
      <c r="L3810">
        <v>245000</v>
      </c>
      <c r="M3810" t="b">
        <v>0</v>
      </c>
    </row>
    <row r="3811" spans="1:13" x14ac:dyDescent="0.35">
      <c r="A3811" t="s">
        <v>62</v>
      </c>
      <c r="B3811" t="s">
        <v>407</v>
      </c>
      <c r="C3811">
        <v>2018</v>
      </c>
      <c r="D3811" t="s">
        <v>15</v>
      </c>
      <c r="E3811" t="s">
        <v>102</v>
      </c>
      <c r="F3811" t="s">
        <v>17</v>
      </c>
      <c r="G3811">
        <v>2</v>
      </c>
      <c r="H3811" t="s">
        <v>18</v>
      </c>
      <c r="I3811" t="s">
        <v>19</v>
      </c>
      <c r="J3811">
        <v>500</v>
      </c>
      <c r="K3811" t="s">
        <v>45</v>
      </c>
      <c r="L3811">
        <v>240000</v>
      </c>
      <c r="M3811" t="b">
        <v>0</v>
      </c>
    </row>
    <row r="3812" spans="1:13" x14ac:dyDescent="0.35">
      <c r="A3812" t="s">
        <v>48</v>
      </c>
      <c r="B3812" t="s">
        <v>168</v>
      </c>
      <c r="C3812">
        <v>2020</v>
      </c>
      <c r="D3812" t="s">
        <v>44</v>
      </c>
      <c r="E3812" t="s">
        <v>23</v>
      </c>
      <c r="F3812" t="s">
        <v>17</v>
      </c>
      <c r="G3812">
        <v>2</v>
      </c>
      <c r="H3812" t="s">
        <v>18</v>
      </c>
      <c r="I3812" t="s">
        <v>19</v>
      </c>
      <c r="J3812">
        <v>4000</v>
      </c>
      <c r="K3812" t="s">
        <v>45</v>
      </c>
      <c r="L3812">
        <v>225000</v>
      </c>
      <c r="M3812" t="b">
        <v>0</v>
      </c>
    </row>
    <row r="3813" spans="1:13" x14ac:dyDescent="0.35">
      <c r="A3813" t="s">
        <v>60</v>
      </c>
      <c r="B3813" t="s">
        <v>309</v>
      </c>
      <c r="C3813">
        <v>2020</v>
      </c>
      <c r="D3813" t="s">
        <v>44</v>
      </c>
      <c r="E3813" t="s">
        <v>29</v>
      </c>
      <c r="F3813" t="s">
        <v>17</v>
      </c>
      <c r="G3813">
        <v>3</v>
      </c>
      <c r="H3813" t="s">
        <v>18</v>
      </c>
      <c r="I3813" t="s">
        <v>19</v>
      </c>
      <c r="J3813">
        <v>10000</v>
      </c>
      <c r="K3813" t="s">
        <v>45</v>
      </c>
      <c r="L3813">
        <v>197000</v>
      </c>
      <c r="M3813" t="b">
        <v>0</v>
      </c>
    </row>
    <row r="3814" spans="1:13" x14ac:dyDescent="0.35">
      <c r="A3814" t="s">
        <v>62</v>
      </c>
      <c r="B3814" t="s">
        <v>63</v>
      </c>
      <c r="C3814">
        <v>2014</v>
      </c>
      <c r="D3814" t="s">
        <v>15</v>
      </c>
      <c r="E3814" t="s">
        <v>23</v>
      </c>
      <c r="F3814" t="s">
        <v>17</v>
      </c>
      <c r="G3814">
        <v>3</v>
      </c>
      <c r="H3814" t="s">
        <v>18</v>
      </c>
      <c r="I3814" t="s">
        <v>19</v>
      </c>
      <c r="J3814">
        <v>195000</v>
      </c>
      <c r="K3814" t="s">
        <v>45</v>
      </c>
      <c r="L3814">
        <v>170000</v>
      </c>
      <c r="M3814" t="b">
        <v>0</v>
      </c>
    </row>
    <row r="3815" spans="1:13" x14ac:dyDescent="0.35">
      <c r="A3815" t="s">
        <v>48</v>
      </c>
      <c r="B3815" t="s">
        <v>388</v>
      </c>
      <c r="C3815">
        <v>2014</v>
      </c>
      <c r="D3815" t="s">
        <v>15</v>
      </c>
      <c r="E3815" t="s">
        <v>23</v>
      </c>
      <c r="F3815" t="s">
        <v>17</v>
      </c>
      <c r="G3815">
        <v>4.5999999999999996</v>
      </c>
      <c r="H3815" t="s">
        <v>18</v>
      </c>
      <c r="I3815" t="s">
        <v>19</v>
      </c>
      <c r="J3815">
        <v>139000</v>
      </c>
      <c r="K3815" t="s">
        <v>45</v>
      </c>
      <c r="L3815">
        <v>135000</v>
      </c>
      <c r="M3815" t="b">
        <v>0</v>
      </c>
    </row>
    <row r="3816" spans="1:13" x14ac:dyDescent="0.35">
      <c r="A3816" t="s">
        <v>174</v>
      </c>
      <c r="B3816" t="s">
        <v>246</v>
      </c>
      <c r="C3816">
        <v>2013</v>
      </c>
      <c r="D3816" t="s">
        <v>15</v>
      </c>
      <c r="E3816" t="s">
        <v>16</v>
      </c>
      <c r="F3816" t="s">
        <v>17</v>
      </c>
      <c r="G3816">
        <v>3</v>
      </c>
      <c r="H3816" t="s">
        <v>18</v>
      </c>
      <c r="I3816" t="s">
        <v>19</v>
      </c>
      <c r="J3816">
        <v>108000</v>
      </c>
      <c r="K3816" t="s">
        <v>45</v>
      </c>
      <c r="L3816">
        <v>120000</v>
      </c>
      <c r="M3816" t="b">
        <v>0</v>
      </c>
    </row>
    <row r="3817" spans="1:13" x14ac:dyDescent="0.35">
      <c r="A3817" t="s">
        <v>34</v>
      </c>
      <c r="B3817" t="s">
        <v>55</v>
      </c>
      <c r="C3817">
        <v>2014</v>
      </c>
      <c r="D3817" t="s">
        <v>44</v>
      </c>
      <c r="E3817" t="s">
        <v>29</v>
      </c>
      <c r="F3817" t="s">
        <v>17</v>
      </c>
      <c r="G3817">
        <v>4</v>
      </c>
      <c r="H3817" t="s">
        <v>18</v>
      </c>
      <c r="I3817" t="s">
        <v>19</v>
      </c>
      <c r="J3817">
        <v>165000</v>
      </c>
      <c r="K3817" t="s">
        <v>59</v>
      </c>
      <c r="L3817">
        <v>0</v>
      </c>
      <c r="M3817" t="b">
        <v>1</v>
      </c>
    </row>
    <row r="3818" spans="1:13" x14ac:dyDescent="0.35">
      <c r="A3818" t="s">
        <v>60</v>
      </c>
      <c r="B3818" t="s">
        <v>309</v>
      </c>
      <c r="C3818">
        <v>2016</v>
      </c>
      <c r="D3818" t="s">
        <v>44</v>
      </c>
      <c r="E3818" t="s">
        <v>23</v>
      </c>
      <c r="F3818" t="s">
        <v>17</v>
      </c>
      <c r="G3818">
        <v>3.5</v>
      </c>
      <c r="H3818" t="s">
        <v>18</v>
      </c>
      <c r="I3818" t="s">
        <v>19</v>
      </c>
      <c r="J3818">
        <v>89000</v>
      </c>
      <c r="K3818" t="s">
        <v>45</v>
      </c>
      <c r="L3818">
        <v>128000</v>
      </c>
      <c r="M3818" t="b">
        <v>0</v>
      </c>
    </row>
    <row r="3819" spans="1:13" x14ac:dyDescent="0.35">
      <c r="A3819" t="s">
        <v>21</v>
      </c>
      <c r="B3819" t="s">
        <v>231</v>
      </c>
      <c r="C3819">
        <v>2016</v>
      </c>
      <c r="D3819" t="s">
        <v>15</v>
      </c>
      <c r="E3819" t="s">
        <v>23</v>
      </c>
      <c r="F3819" t="s">
        <v>26</v>
      </c>
      <c r="G3819">
        <v>1.6</v>
      </c>
      <c r="H3819" t="s">
        <v>18</v>
      </c>
      <c r="I3819" t="s">
        <v>19</v>
      </c>
      <c r="J3819">
        <v>139000</v>
      </c>
      <c r="K3819" t="s">
        <v>20</v>
      </c>
      <c r="L3819">
        <v>36000</v>
      </c>
      <c r="M3819" t="b">
        <v>0</v>
      </c>
    </row>
    <row r="3820" spans="1:13" x14ac:dyDescent="0.35">
      <c r="A3820" t="s">
        <v>48</v>
      </c>
      <c r="B3820" t="s">
        <v>244</v>
      </c>
      <c r="C3820">
        <v>1990</v>
      </c>
      <c r="D3820" t="s">
        <v>47</v>
      </c>
      <c r="E3820" t="s">
        <v>65</v>
      </c>
      <c r="F3820" t="s">
        <v>17</v>
      </c>
      <c r="G3820">
        <v>6.2</v>
      </c>
      <c r="H3820" t="s">
        <v>18</v>
      </c>
      <c r="I3820" t="s">
        <v>19</v>
      </c>
      <c r="J3820">
        <v>79000</v>
      </c>
      <c r="K3820" t="s">
        <v>45</v>
      </c>
      <c r="L3820">
        <v>115000</v>
      </c>
      <c r="M3820" t="b">
        <v>0</v>
      </c>
    </row>
    <row r="3821" spans="1:13" x14ac:dyDescent="0.35">
      <c r="A3821" t="s">
        <v>34</v>
      </c>
      <c r="B3821" t="s">
        <v>51</v>
      </c>
      <c r="C3821">
        <v>2018</v>
      </c>
      <c r="D3821" t="s">
        <v>15</v>
      </c>
      <c r="E3821" t="s">
        <v>23</v>
      </c>
      <c r="F3821" t="s">
        <v>26</v>
      </c>
      <c r="G3821">
        <v>1.6</v>
      </c>
      <c r="H3821" t="s">
        <v>18</v>
      </c>
      <c r="I3821" t="s">
        <v>19</v>
      </c>
      <c r="J3821">
        <v>50000</v>
      </c>
      <c r="K3821" t="s">
        <v>20</v>
      </c>
      <c r="L3821">
        <v>53000</v>
      </c>
      <c r="M3821" t="b">
        <v>0</v>
      </c>
    </row>
    <row r="3822" spans="1:13" x14ac:dyDescent="0.35">
      <c r="A3822" t="s">
        <v>27</v>
      </c>
      <c r="B3822" t="s">
        <v>88</v>
      </c>
      <c r="C3822">
        <v>2019</v>
      </c>
      <c r="D3822" t="s">
        <v>15</v>
      </c>
      <c r="E3822" t="s">
        <v>94</v>
      </c>
      <c r="F3822" t="s">
        <v>26</v>
      </c>
      <c r="G3822">
        <v>1.4</v>
      </c>
      <c r="H3822" t="s">
        <v>18</v>
      </c>
      <c r="I3822" t="s">
        <v>19</v>
      </c>
      <c r="J3822">
        <v>91000</v>
      </c>
      <c r="K3822" t="s">
        <v>20</v>
      </c>
      <c r="L3822">
        <v>32000</v>
      </c>
      <c r="M3822" t="b">
        <v>0</v>
      </c>
    </row>
    <row r="3823" spans="1:13" x14ac:dyDescent="0.35">
      <c r="A3823" t="s">
        <v>76</v>
      </c>
      <c r="B3823" t="s">
        <v>147</v>
      </c>
      <c r="C3823">
        <v>2019</v>
      </c>
      <c r="D3823" t="s">
        <v>15</v>
      </c>
      <c r="E3823" t="s">
        <v>94</v>
      </c>
      <c r="F3823" t="s">
        <v>30</v>
      </c>
      <c r="G3823">
        <v>5.4</v>
      </c>
      <c r="H3823" t="s">
        <v>18</v>
      </c>
      <c r="I3823" t="s">
        <v>19</v>
      </c>
      <c r="J3823">
        <v>13000</v>
      </c>
      <c r="K3823" t="s">
        <v>45</v>
      </c>
      <c r="L3823">
        <v>108000</v>
      </c>
      <c r="M3823" t="b">
        <v>0</v>
      </c>
    </row>
    <row r="3824" spans="1:13" x14ac:dyDescent="0.35">
      <c r="A3824" t="s">
        <v>34</v>
      </c>
      <c r="B3824" t="s">
        <v>123</v>
      </c>
      <c r="C3824">
        <v>2018</v>
      </c>
      <c r="D3824" t="s">
        <v>15</v>
      </c>
      <c r="E3824" t="s">
        <v>23</v>
      </c>
      <c r="F3824" t="s">
        <v>26</v>
      </c>
      <c r="G3824">
        <v>2.7</v>
      </c>
      <c r="H3824" t="s">
        <v>18</v>
      </c>
      <c r="I3824" t="s">
        <v>68</v>
      </c>
      <c r="J3824">
        <v>194000</v>
      </c>
      <c r="K3824" t="s">
        <v>20</v>
      </c>
      <c r="L3824">
        <v>80000</v>
      </c>
      <c r="M3824" t="b">
        <v>0</v>
      </c>
    </row>
    <row r="3825" spans="1:13" x14ac:dyDescent="0.35">
      <c r="A3825" t="s">
        <v>34</v>
      </c>
      <c r="B3825" t="s">
        <v>41</v>
      </c>
      <c r="C3825">
        <v>2019</v>
      </c>
      <c r="D3825" t="s">
        <v>15</v>
      </c>
      <c r="E3825" t="s">
        <v>23</v>
      </c>
      <c r="F3825" t="s">
        <v>26</v>
      </c>
      <c r="G3825">
        <v>1.5</v>
      </c>
      <c r="H3825" t="s">
        <v>18</v>
      </c>
      <c r="I3825" t="s">
        <v>19</v>
      </c>
      <c r="J3825">
        <v>36000</v>
      </c>
      <c r="K3825" t="s">
        <v>155</v>
      </c>
      <c r="L3825">
        <v>43000</v>
      </c>
      <c r="M3825" t="b">
        <v>0</v>
      </c>
    </row>
    <row r="3826" spans="1:13" x14ac:dyDescent="0.35">
      <c r="A3826" t="s">
        <v>34</v>
      </c>
      <c r="B3826" t="s">
        <v>162</v>
      </c>
      <c r="C3826">
        <v>2014</v>
      </c>
      <c r="D3826" t="s">
        <v>44</v>
      </c>
      <c r="E3826" t="s">
        <v>94</v>
      </c>
      <c r="F3826" t="s">
        <v>30</v>
      </c>
      <c r="G3826">
        <v>4</v>
      </c>
      <c r="H3826" t="s">
        <v>18</v>
      </c>
      <c r="I3826" t="s">
        <v>68</v>
      </c>
      <c r="J3826">
        <v>185000</v>
      </c>
      <c r="K3826" t="s">
        <v>81</v>
      </c>
      <c r="L3826">
        <v>0</v>
      </c>
      <c r="M3826" t="b">
        <v>1</v>
      </c>
    </row>
    <row r="3827" spans="1:13" x14ac:dyDescent="0.35">
      <c r="A3827" t="s">
        <v>109</v>
      </c>
      <c r="B3827" t="s">
        <v>227</v>
      </c>
      <c r="C3827">
        <v>2014</v>
      </c>
      <c r="D3827" t="s">
        <v>15</v>
      </c>
      <c r="E3827" t="s">
        <v>29</v>
      </c>
      <c r="F3827" t="s">
        <v>30</v>
      </c>
      <c r="G3827">
        <v>3.6</v>
      </c>
      <c r="H3827" t="s">
        <v>18</v>
      </c>
      <c r="I3827" t="s">
        <v>19</v>
      </c>
      <c r="J3827">
        <v>244000</v>
      </c>
      <c r="K3827" t="s">
        <v>248</v>
      </c>
      <c r="L3827">
        <v>52000</v>
      </c>
      <c r="M3827" t="b">
        <v>0</v>
      </c>
    </row>
    <row r="3828" spans="1:13" x14ac:dyDescent="0.35">
      <c r="A3828" t="s">
        <v>48</v>
      </c>
      <c r="B3828" t="s">
        <v>214</v>
      </c>
      <c r="C3828">
        <v>2019</v>
      </c>
      <c r="D3828" t="s">
        <v>15</v>
      </c>
      <c r="E3828" t="s">
        <v>29</v>
      </c>
      <c r="F3828" t="s">
        <v>17</v>
      </c>
      <c r="G3828">
        <v>4</v>
      </c>
      <c r="H3828" t="s">
        <v>18</v>
      </c>
      <c r="I3828" t="s">
        <v>19</v>
      </c>
      <c r="J3828">
        <v>60000</v>
      </c>
      <c r="K3828" t="s">
        <v>20</v>
      </c>
      <c r="L3828">
        <v>835000</v>
      </c>
      <c r="M3828" t="b">
        <v>0</v>
      </c>
    </row>
    <row r="3829" spans="1:13" x14ac:dyDescent="0.35">
      <c r="A3829" t="s">
        <v>82</v>
      </c>
      <c r="B3829" t="s">
        <v>105</v>
      </c>
      <c r="C3829">
        <v>2015</v>
      </c>
      <c r="D3829" t="s">
        <v>15</v>
      </c>
      <c r="E3829" t="s">
        <v>33</v>
      </c>
      <c r="F3829" t="s">
        <v>30</v>
      </c>
      <c r="G3829">
        <v>2.4</v>
      </c>
      <c r="H3829" t="s">
        <v>18</v>
      </c>
      <c r="I3829" t="s">
        <v>19</v>
      </c>
      <c r="J3829">
        <v>173588</v>
      </c>
      <c r="K3829" t="s">
        <v>20</v>
      </c>
      <c r="L3829">
        <v>36500</v>
      </c>
      <c r="M3829" t="b">
        <v>0</v>
      </c>
    </row>
    <row r="3830" spans="1:13" x14ac:dyDescent="0.35">
      <c r="A3830" t="s">
        <v>34</v>
      </c>
      <c r="B3830" t="s">
        <v>43</v>
      </c>
      <c r="C3830">
        <v>2014</v>
      </c>
      <c r="D3830" t="s">
        <v>15</v>
      </c>
      <c r="E3830" t="s">
        <v>23</v>
      </c>
      <c r="F3830" t="s">
        <v>26</v>
      </c>
      <c r="G3830">
        <v>2.5</v>
      </c>
      <c r="H3830" t="s">
        <v>18</v>
      </c>
      <c r="I3830" t="s">
        <v>19</v>
      </c>
      <c r="J3830">
        <v>230000</v>
      </c>
      <c r="K3830" t="s">
        <v>45</v>
      </c>
      <c r="L3830">
        <v>35000</v>
      </c>
      <c r="M3830" t="b">
        <v>0</v>
      </c>
    </row>
    <row r="3831" spans="1:13" x14ac:dyDescent="0.35">
      <c r="A3831" t="s">
        <v>27</v>
      </c>
      <c r="B3831" t="s">
        <v>89</v>
      </c>
      <c r="C3831">
        <v>2018</v>
      </c>
      <c r="D3831" t="s">
        <v>15</v>
      </c>
      <c r="E3831" t="s">
        <v>23</v>
      </c>
      <c r="F3831" t="s">
        <v>26</v>
      </c>
      <c r="G3831">
        <v>2.4</v>
      </c>
      <c r="H3831" t="s">
        <v>18</v>
      </c>
      <c r="I3831" t="s">
        <v>19</v>
      </c>
      <c r="J3831">
        <v>48933</v>
      </c>
      <c r="K3831" t="s">
        <v>20</v>
      </c>
      <c r="L3831">
        <v>50000</v>
      </c>
      <c r="M3831" t="b">
        <v>0</v>
      </c>
    </row>
    <row r="3832" spans="1:13" x14ac:dyDescent="0.35">
      <c r="A3832" t="s">
        <v>34</v>
      </c>
      <c r="B3832" t="s">
        <v>58</v>
      </c>
      <c r="C3832">
        <v>2020</v>
      </c>
      <c r="D3832" t="s">
        <v>15</v>
      </c>
      <c r="E3832" t="s">
        <v>23</v>
      </c>
      <c r="F3832" t="s">
        <v>30</v>
      </c>
      <c r="G3832">
        <v>4</v>
      </c>
      <c r="H3832" t="s">
        <v>18</v>
      </c>
      <c r="I3832" t="s">
        <v>19</v>
      </c>
      <c r="J3832">
        <v>40000</v>
      </c>
      <c r="K3832" t="s">
        <v>45</v>
      </c>
      <c r="L3832">
        <v>132000</v>
      </c>
      <c r="M3832" t="b">
        <v>0</v>
      </c>
    </row>
    <row r="3833" spans="1:13" x14ac:dyDescent="0.35">
      <c r="A3833" t="s">
        <v>60</v>
      </c>
      <c r="B3833" t="s">
        <v>80</v>
      </c>
      <c r="C3833">
        <v>2017</v>
      </c>
      <c r="D3833" t="s">
        <v>44</v>
      </c>
      <c r="E3833" t="s">
        <v>16</v>
      </c>
      <c r="F3833" t="s">
        <v>17</v>
      </c>
      <c r="G3833">
        <v>3.5</v>
      </c>
      <c r="H3833" t="s">
        <v>18</v>
      </c>
      <c r="I3833" t="s">
        <v>19</v>
      </c>
      <c r="J3833">
        <v>99000</v>
      </c>
      <c r="K3833" t="s">
        <v>155</v>
      </c>
      <c r="L3833">
        <v>129000</v>
      </c>
      <c r="M3833" t="b">
        <v>0</v>
      </c>
    </row>
    <row r="3834" spans="1:13" x14ac:dyDescent="0.35">
      <c r="A3834" t="s">
        <v>82</v>
      </c>
      <c r="B3834" t="s">
        <v>105</v>
      </c>
      <c r="C3834">
        <v>2014</v>
      </c>
      <c r="D3834" t="s">
        <v>44</v>
      </c>
      <c r="E3834" t="s">
        <v>25</v>
      </c>
      <c r="F3834" t="s">
        <v>17</v>
      </c>
      <c r="G3834">
        <v>2.4</v>
      </c>
      <c r="H3834" t="s">
        <v>18</v>
      </c>
      <c r="I3834" t="s">
        <v>19</v>
      </c>
      <c r="J3834">
        <v>200</v>
      </c>
      <c r="K3834" t="s">
        <v>54</v>
      </c>
      <c r="L3834">
        <v>45000</v>
      </c>
      <c r="M3834" t="b">
        <v>0</v>
      </c>
    </row>
    <row r="3835" spans="1:13" x14ac:dyDescent="0.35">
      <c r="A3835" t="s">
        <v>60</v>
      </c>
      <c r="B3835" t="s">
        <v>241</v>
      </c>
      <c r="C3835">
        <v>1998</v>
      </c>
      <c r="D3835" t="s">
        <v>15</v>
      </c>
      <c r="E3835" t="s">
        <v>196</v>
      </c>
      <c r="F3835" t="s">
        <v>17</v>
      </c>
      <c r="G3835">
        <v>4.5999999999999996</v>
      </c>
      <c r="H3835" t="s">
        <v>18</v>
      </c>
      <c r="I3835" t="s">
        <v>19</v>
      </c>
      <c r="J3835">
        <v>300</v>
      </c>
      <c r="K3835" t="s">
        <v>111</v>
      </c>
      <c r="L3835">
        <v>0</v>
      </c>
      <c r="M3835" t="b">
        <v>1</v>
      </c>
    </row>
    <row r="3836" spans="1:13" x14ac:dyDescent="0.35">
      <c r="A3836" t="s">
        <v>34</v>
      </c>
      <c r="B3836" t="s">
        <v>43</v>
      </c>
      <c r="C3836">
        <v>2003</v>
      </c>
      <c r="D3836" t="s">
        <v>15</v>
      </c>
      <c r="E3836" t="s">
        <v>29</v>
      </c>
      <c r="F3836" t="s">
        <v>17</v>
      </c>
      <c r="G3836">
        <v>2.5</v>
      </c>
      <c r="H3836" t="s">
        <v>18</v>
      </c>
      <c r="I3836" t="s">
        <v>19</v>
      </c>
      <c r="J3836">
        <v>600000</v>
      </c>
      <c r="K3836" t="s">
        <v>42</v>
      </c>
      <c r="L3836">
        <v>0</v>
      </c>
      <c r="M3836" t="b">
        <v>1</v>
      </c>
    </row>
    <row r="3837" spans="1:13" x14ac:dyDescent="0.35">
      <c r="A3837" t="s">
        <v>34</v>
      </c>
      <c r="B3837" t="s">
        <v>123</v>
      </c>
      <c r="C3837">
        <v>2014</v>
      </c>
      <c r="D3837" t="s">
        <v>44</v>
      </c>
      <c r="E3837" t="s">
        <v>23</v>
      </c>
      <c r="F3837" t="s">
        <v>30</v>
      </c>
      <c r="G3837">
        <v>2.7</v>
      </c>
      <c r="H3837" t="s">
        <v>18</v>
      </c>
      <c r="I3837" t="s">
        <v>19</v>
      </c>
      <c r="J3837">
        <v>249000</v>
      </c>
      <c r="K3837" t="s">
        <v>59</v>
      </c>
      <c r="L3837">
        <v>0</v>
      </c>
      <c r="M3837" t="b">
        <v>1</v>
      </c>
    </row>
    <row r="3838" spans="1:13" x14ac:dyDescent="0.35">
      <c r="A3838" t="s">
        <v>174</v>
      </c>
      <c r="B3838" t="s">
        <v>208</v>
      </c>
      <c r="C3838">
        <v>2014</v>
      </c>
      <c r="D3838" t="s">
        <v>15</v>
      </c>
      <c r="E3838" t="s">
        <v>94</v>
      </c>
      <c r="F3838" t="s">
        <v>17</v>
      </c>
      <c r="G3838">
        <v>4.4000000000000004</v>
      </c>
      <c r="H3838" t="s">
        <v>18</v>
      </c>
      <c r="I3838" t="s">
        <v>19</v>
      </c>
      <c r="J3838">
        <v>124000</v>
      </c>
      <c r="K3838" t="s">
        <v>211</v>
      </c>
      <c r="L3838">
        <v>0</v>
      </c>
      <c r="M3838" t="b">
        <v>1</v>
      </c>
    </row>
    <row r="3839" spans="1:13" x14ac:dyDescent="0.35">
      <c r="A3839" t="s">
        <v>76</v>
      </c>
      <c r="B3839" t="s">
        <v>125</v>
      </c>
      <c r="C3839">
        <v>2009</v>
      </c>
      <c r="D3839" t="s">
        <v>15</v>
      </c>
      <c r="E3839" t="s">
        <v>23</v>
      </c>
      <c r="F3839" t="s">
        <v>26</v>
      </c>
      <c r="G3839">
        <v>3.5</v>
      </c>
      <c r="H3839" t="s">
        <v>18</v>
      </c>
      <c r="I3839" t="s">
        <v>19</v>
      </c>
      <c r="J3839">
        <v>99000</v>
      </c>
      <c r="K3839" t="s">
        <v>59</v>
      </c>
      <c r="L3839">
        <v>0</v>
      </c>
      <c r="M3839" t="b">
        <v>1</v>
      </c>
    </row>
    <row r="3840" spans="1:13" x14ac:dyDescent="0.35">
      <c r="A3840" t="s">
        <v>36</v>
      </c>
      <c r="B3840" t="s">
        <v>115</v>
      </c>
      <c r="C3840">
        <v>1995</v>
      </c>
      <c r="D3840" t="s">
        <v>15</v>
      </c>
      <c r="E3840" t="s">
        <v>196</v>
      </c>
      <c r="F3840" t="s">
        <v>30</v>
      </c>
      <c r="G3840">
        <v>5.3</v>
      </c>
      <c r="H3840" t="s">
        <v>18</v>
      </c>
      <c r="I3840" t="s">
        <v>19</v>
      </c>
      <c r="J3840">
        <v>215000</v>
      </c>
      <c r="K3840" t="s">
        <v>20</v>
      </c>
      <c r="L3840">
        <v>13000</v>
      </c>
      <c r="M3840" t="b">
        <v>0</v>
      </c>
    </row>
    <row r="3841" spans="1:13" x14ac:dyDescent="0.35">
      <c r="A3841" t="s">
        <v>82</v>
      </c>
      <c r="B3841" t="s">
        <v>83</v>
      </c>
      <c r="C3841">
        <v>2018</v>
      </c>
      <c r="D3841" t="s">
        <v>15</v>
      </c>
      <c r="E3841" t="s">
        <v>16</v>
      </c>
      <c r="F3841" t="s">
        <v>30</v>
      </c>
      <c r="G3841">
        <v>1.6</v>
      </c>
      <c r="H3841" t="s">
        <v>18</v>
      </c>
      <c r="I3841" t="s">
        <v>19</v>
      </c>
      <c r="J3841">
        <v>7500</v>
      </c>
      <c r="K3841" t="s">
        <v>279</v>
      </c>
      <c r="L3841">
        <v>0</v>
      </c>
      <c r="M3841" t="b">
        <v>1</v>
      </c>
    </row>
    <row r="3842" spans="1:13" x14ac:dyDescent="0.35">
      <c r="A3842" t="s">
        <v>21</v>
      </c>
      <c r="B3842" t="s">
        <v>120</v>
      </c>
      <c r="C3842">
        <v>2015</v>
      </c>
      <c r="D3842" t="s">
        <v>15</v>
      </c>
      <c r="E3842" t="s">
        <v>23</v>
      </c>
      <c r="F3842" t="s">
        <v>17</v>
      </c>
      <c r="G3842">
        <v>2.4</v>
      </c>
      <c r="H3842" t="s">
        <v>18</v>
      </c>
      <c r="I3842" t="s">
        <v>68</v>
      </c>
      <c r="J3842">
        <v>147000</v>
      </c>
      <c r="K3842" t="s">
        <v>70</v>
      </c>
      <c r="L3842">
        <v>45000</v>
      </c>
      <c r="M3842" t="b">
        <v>0</v>
      </c>
    </row>
    <row r="3843" spans="1:13" x14ac:dyDescent="0.35">
      <c r="A3843" t="s">
        <v>281</v>
      </c>
      <c r="B3843" t="s">
        <v>408</v>
      </c>
      <c r="C3843">
        <v>2014</v>
      </c>
      <c r="D3843" t="s">
        <v>44</v>
      </c>
      <c r="E3843" t="s">
        <v>23</v>
      </c>
      <c r="F3843" t="s">
        <v>17</v>
      </c>
      <c r="G3843">
        <v>2</v>
      </c>
      <c r="H3843" t="s">
        <v>18</v>
      </c>
      <c r="I3843" t="s">
        <v>19</v>
      </c>
      <c r="J3843">
        <v>324000</v>
      </c>
      <c r="K3843" t="s">
        <v>45</v>
      </c>
      <c r="L3843">
        <v>0</v>
      </c>
      <c r="M3843" t="b">
        <v>1</v>
      </c>
    </row>
    <row r="3844" spans="1:13" x14ac:dyDescent="0.35">
      <c r="A3844" t="s">
        <v>34</v>
      </c>
      <c r="B3844" t="s">
        <v>66</v>
      </c>
      <c r="C3844">
        <v>2019</v>
      </c>
      <c r="D3844" t="s">
        <v>15</v>
      </c>
      <c r="E3844" t="s">
        <v>75</v>
      </c>
      <c r="F3844" t="s">
        <v>30</v>
      </c>
      <c r="G3844">
        <v>3.5</v>
      </c>
      <c r="H3844" t="s">
        <v>18</v>
      </c>
      <c r="I3844" t="s">
        <v>19</v>
      </c>
      <c r="J3844">
        <v>60000</v>
      </c>
      <c r="K3844" t="s">
        <v>81</v>
      </c>
      <c r="L3844">
        <v>115000</v>
      </c>
      <c r="M3844" t="b">
        <v>0</v>
      </c>
    </row>
    <row r="3845" spans="1:13" x14ac:dyDescent="0.35">
      <c r="A3845" t="s">
        <v>39</v>
      </c>
      <c r="B3845" t="s">
        <v>261</v>
      </c>
      <c r="C3845">
        <v>2011</v>
      </c>
      <c r="D3845" t="s">
        <v>15</v>
      </c>
      <c r="E3845" t="s">
        <v>23</v>
      </c>
      <c r="F3845" t="s">
        <v>26</v>
      </c>
      <c r="G3845">
        <v>1.6</v>
      </c>
      <c r="H3845" t="s">
        <v>18</v>
      </c>
      <c r="I3845" t="s">
        <v>19</v>
      </c>
      <c r="J3845">
        <v>216000</v>
      </c>
      <c r="K3845" t="s">
        <v>20</v>
      </c>
      <c r="L3845">
        <v>9000</v>
      </c>
      <c r="M3845" t="b">
        <v>0</v>
      </c>
    </row>
    <row r="3846" spans="1:13" x14ac:dyDescent="0.35">
      <c r="A3846" t="s">
        <v>34</v>
      </c>
      <c r="B3846" t="s">
        <v>123</v>
      </c>
      <c r="C3846">
        <v>2014</v>
      </c>
      <c r="D3846" t="s">
        <v>15</v>
      </c>
      <c r="E3846" t="s">
        <v>23</v>
      </c>
      <c r="F3846" t="s">
        <v>26</v>
      </c>
      <c r="G3846">
        <v>2.7</v>
      </c>
      <c r="H3846" t="s">
        <v>18</v>
      </c>
      <c r="I3846" t="s">
        <v>68</v>
      </c>
      <c r="J3846">
        <v>31500</v>
      </c>
      <c r="K3846" t="s">
        <v>253</v>
      </c>
      <c r="L3846">
        <v>0</v>
      </c>
      <c r="M3846" t="b">
        <v>1</v>
      </c>
    </row>
    <row r="3847" spans="1:13" x14ac:dyDescent="0.35">
      <c r="A3847" t="s">
        <v>27</v>
      </c>
      <c r="B3847" t="s">
        <v>89</v>
      </c>
      <c r="C3847">
        <v>2020</v>
      </c>
      <c r="D3847" t="s">
        <v>15</v>
      </c>
      <c r="E3847" t="s">
        <v>29</v>
      </c>
      <c r="F3847" t="s">
        <v>30</v>
      </c>
      <c r="G3847">
        <v>2.5</v>
      </c>
      <c r="H3847" t="s">
        <v>18</v>
      </c>
      <c r="I3847" t="s">
        <v>19</v>
      </c>
      <c r="J3847">
        <v>47000</v>
      </c>
      <c r="K3847" t="s">
        <v>20</v>
      </c>
      <c r="L3847">
        <v>2314</v>
      </c>
      <c r="M3847" t="b">
        <v>0</v>
      </c>
    </row>
    <row r="3848" spans="1:13" x14ac:dyDescent="0.35">
      <c r="A3848" t="s">
        <v>34</v>
      </c>
      <c r="B3848" t="s">
        <v>123</v>
      </c>
      <c r="C3848">
        <v>2021</v>
      </c>
      <c r="D3848" t="s">
        <v>15</v>
      </c>
      <c r="E3848" t="s">
        <v>23</v>
      </c>
      <c r="F3848" t="s">
        <v>17</v>
      </c>
      <c r="G3848">
        <v>1</v>
      </c>
      <c r="H3848" t="s">
        <v>56</v>
      </c>
      <c r="I3848" t="s">
        <v>68</v>
      </c>
      <c r="J3848">
        <v>13169</v>
      </c>
      <c r="K3848" t="s">
        <v>42</v>
      </c>
      <c r="L3848">
        <v>0</v>
      </c>
      <c r="M3848" t="b">
        <v>1</v>
      </c>
    </row>
    <row r="3849" spans="1:13" x14ac:dyDescent="0.35">
      <c r="A3849" t="s">
        <v>21</v>
      </c>
      <c r="B3849" t="s">
        <v>24</v>
      </c>
      <c r="C3849">
        <v>2011</v>
      </c>
      <c r="D3849" t="s">
        <v>15</v>
      </c>
      <c r="E3849" t="s">
        <v>23</v>
      </c>
      <c r="F3849" t="s">
        <v>26</v>
      </c>
      <c r="G3849">
        <v>1.4</v>
      </c>
      <c r="H3849" t="s">
        <v>18</v>
      </c>
      <c r="I3849" t="s">
        <v>68</v>
      </c>
      <c r="J3849">
        <v>290</v>
      </c>
      <c r="K3849" t="s">
        <v>20</v>
      </c>
      <c r="L3849">
        <v>7000</v>
      </c>
      <c r="M3849" t="b">
        <v>0</v>
      </c>
    </row>
    <row r="3850" spans="1:13" x14ac:dyDescent="0.35">
      <c r="A3850" t="s">
        <v>27</v>
      </c>
      <c r="B3850" t="s">
        <v>89</v>
      </c>
      <c r="C3850">
        <v>2018</v>
      </c>
      <c r="D3850" t="s">
        <v>15</v>
      </c>
      <c r="E3850" t="s">
        <v>75</v>
      </c>
      <c r="F3850" t="s">
        <v>26</v>
      </c>
      <c r="G3850">
        <v>2.4</v>
      </c>
      <c r="H3850" t="s">
        <v>18</v>
      </c>
      <c r="I3850" t="s">
        <v>19</v>
      </c>
      <c r="J3850">
        <v>7400</v>
      </c>
      <c r="K3850" t="s">
        <v>111</v>
      </c>
      <c r="L3850">
        <v>58000</v>
      </c>
      <c r="M3850" t="b">
        <v>0</v>
      </c>
    </row>
    <row r="3851" spans="1:13" x14ac:dyDescent="0.35">
      <c r="A3851" t="s">
        <v>34</v>
      </c>
      <c r="B3851" t="s">
        <v>51</v>
      </c>
      <c r="C3851">
        <v>2001</v>
      </c>
      <c r="D3851" t="s">
        <v>15</v>
      </c>
      <c r="E3851" t="s">
        <v>75</v>
      </c>
      <c r="F3851" t="s">
        <v>26</v>
      </c>
      <c r="G3851">
        <v>8.1</v>
      </c>
      <c r="H3851" t="s">
        <v>18</v>
      </c>
      <c r="I3851" t="s">
        <v>68</v>
      </c>
      <c r="J3851">
        <v>600</v>
      </c>
      <c r="K3851" t="s">
        <v>70</v>
      </c>
      <c r="L3851">
        <v>9500</v>
      </c>
      <c r="M3851" t="b">
        <v>0</v>
      </c>
    </row>
    <row r="3852" spans="1:13" x14ac:dyDescent="0.35">
      <c r="A3852" t="s">
        <v>73</v>
      </c>
      <c r="B3852" t="s">
        <v>74</v>
      </c>
      <c r="C3852">
        <v>2016</v>
      </c>
      <c r="D3852" t="s">
        <v>15</v>
      </c>
      <c r="E3852" t="s">
        <v>75</v>
      </c>
      <c r="F3852" t="s">
        <v>17</v>
      </c>
      <c r="G3852">
        <v>2.5</v>
      </c>
      <c r="H3852" t="s">
        <v>18</v>
      </c>
      <c r="I3852" t="s">
        <v>19</v>
      </c>
      <c r="J3852">
        <v>124</v>
      </c>
      <c r="K3852" t="s">
        <v>59</v>
      </c>
      <c r="L3852">
        <v>57000</v>
      </c>
      <c r="M3852" t="b">
        <v>0</v>
      </c>
    </row>
    <row r="3853" spans="1:13" x14ac:dyDescent="0.35">
      <c r="A3853" t="s">
        <v>259</v>
      </c>
      <c r="B3853" t="s">
        <v>409</v>
      </c>
      <c r="C3853">
        <v>2016</v>
      </c>
      <c r="D3853" t="s">
        <v>15</v>
      </c>
      <c r="E3853" t="s">
        <v>16</v>
      </c>
      <c r="F3853" t="s">
        <v>17</v>
      </c>
      <c r="G3853">
        <v>1.4</v>
      </c>
      <c r="H3853" t="s">
        <v>18</v>
      </c>
      <c r="I3853" t="s">
        <v>19</v>
      </c>
      <c r="J3853">
        <v>89000</v>
      </c>
      <c r="K3853" t="s">
        <v>42</v>
      </c>
      <c r="L3853">
        <v>25000</v>
      </c>
      <c r="M3853" t="b">
        <v>0</v>
      </c>
    </row>
    <row r="3854" spans="1:13" x14ac:dyDescent="0.35">
      <c r="A3854" t="s">
        <v>36</v>
      </c>
      <c r="B3854" t="s">
        <v>146</v>
      </c>
      <c r="C3854">
        <v>2019</v>
      </c>
      <c r="D3854" t="s">
        <v>15</v>
      </c>
      <c r="E3854" t="s">
        <v>16</v>
      </c>
      <c r="F3854" t="s">
        <v>26</v>
      </c>
      <c r="G3854">
        <v>5.3</v>
      </c>
      <c r="H3854" t="s">
        <v>18</v>
      </c>
      <c r="I3854" t="s">
        <v>19</v>
      </c>
      <c r="J3854">
        <v>8900</v>
      </c>
      <c r="K3854" t="s">
        <v>255</v>
      </c>
      <c r="L3854">
        <v>130000</v>
      </c>
      <c r="M3854" t="b">
        <v>0</v>
      </c>
    </row>
    <row r="3855" spans="1:13" x14ac:dyDescent="0.35">
      <c r="A3855" t="s">
        <v>34</v>
      </c>
      <c r="B3855" t="s">
        <v>35</v>
      </c>
      <c r="C3855">
        <v>1999</v>
      </c>
      <c r="D3855" t="s">
        <v>15</v>
      </c>
      <c r="E3855" t="s">
        <v>25</v>
      </c>
      <c r="F3855" t="s">
        <v>17</v>
      </c>
      <c r="G3855">
        <v>4.7</v>
      </c>
      <c r="H3855" t="s">
        <v>18</v>
      </c>
      <c r="I3855" t="s">
        <v>68</v>
      </c>
      <c r="J3855">
        <v>238</v>
      </c>
      <c r="K3855" t="s">
        <v>64</v>
      </c>
      <c r="L3855">
        <v>40000</v>
      </c>
      <c r="M3855" t="b">
        <v>0</v>
      </c>
    </row>
    <row r="3856" spans="1:13" x14ac:dyDescent="0.35">
      <c r="A3856" t="s">
        <v>27</v>
      </c>
      <c r="B3856" t="s">
        <v>28</v>
      </c>
      <c r="C3856">
        <v>2015</v>
      </c>
      <c r="D3856" t="s">
        <v>15</v>
      </c>
      <c r="E3856" t="s">
        <v>23</v>
      </c>
      <c r="F3856" t="s">
        <v>17</v>
      </c>
      <c r="G3856">
        <v>2</v>
      </c>
      <c r="H3856" t="s">
        <v>18</v>
      </c>
      <c r="I3856" t="s">
        <v>19</v>
      </c>
      <c r="J3856">
        <v>245000</v>
      </c>
      <c r="K3856" t="s">
        <v>111</v>
      </c>
      <c r="L3856">
        <v>30000</v>
      </c>
      <c r="M3856" t="b">
        <v>0</v>
      </c>
    </row>
    <row r="3857" spans="1:13" x14ac:dyDescent="0.35">
      <c r="A3857" t="s">
        <v>34</v>
      </c>
      <c r="B3857" t="s">
        <v>307</v>
      </c>
      <c r="C3857">
        <v>2021</v>
      </c>
      <c r="D3857" t="s">
        <v>47</v>
      </c>
      <c r="E3857" t="s">
        <v>23</v>
      </c>
      <c r="F3857" t="s">
        <v>26</v>
      </c>
      <c r="G3857">
        <v>1.5</v>
      </c>
      <c r="H3857" t="s">
        <v>18</v>
      </c>
      <c r="I3857" t="s">
        <v>19</v>
      </c>
      <c r="J3857">
        <v>600</v>
      </c>
      <c r="K3857" t="s">
        <v>279</v>
      </c>
      <c r="L3857">
        <v>0</v>
      </c>
      <c r="M3857" t="b">
        <v>1</v>
      </c>
    </row>
    <row r="3858" spans="1:13" x14ac:dyDescent="0.35">
      <c r="A3858" t="s">
        <v>27</v>
      </c>
      <c r="B3858" t="s">
        <v>91</v>
      </c>
      <c r="C3858">
        <v>2013</v>
      </c>
      <c r="D3858" t="s">
        <v>15</v>
      </c>
      <c r="E3858" t="s">
        <v>23</v>
      </c>
      <c r="F3858" t="s">
        <v>30</v>
      </c>
      <c r="G3858">
        <v>3.3</v>
      </c>
      <c r="H3858" t="s">
        <v>18</v>
      </c>
      <c r="I3858" t="s">
        <v>19</v>
      </c>
      <c r="J3858">
        <v>16700</v>
      </c>
      <c r="K3858" t="s">
        <v>42</v>
      </c>
      <c r="L3858">
        <v>52000</v>
      </c>
      <c r="M3858" t="b">
        <v>0</v>
      </c>
    </row>
    <row r="3859" spans="1:13" x14ac:dyDescent="0.35">
      <c r="A3859" t="s">
        <v>34</v>
      </c>
      <c r="B3859" t="s">
        <v>123</v>
      </c>
      <c r="C3859">
        <v>2012</v>
      </c>
      <c r="D3859" t="s">
        <v>15</v>
      </c>
      <c r="E3859" t="s">
        <v>23</v>
      </c>
      <c r="F3859" t="s">
        <v>30</v>
      </c>
      <c r="G3859">
        <v>2.4</v>
      </c>
      <c r="H3859" t="s">
        <v>18</v>
      </c>
      <c r="I3859" t="s">
        <v>68</v>
      </c>
      <c r="J3859">
        <v>800000</v>
      </c>
      <c r="K3859" t="s">
        <v>138</v>
      </c>
      <c r="L3859">
        <v>0</v>
      </c>
      <c r="M3859" t="b">
        <v>1</v>
      </c>
    </row>
    <row r="3860" spans="1:13" x14ac:dyDescent="0.35">
      <c r="A3860" t="s">
        <v>34</v>
      </c>
      <c r="B3860" t="s">
        <v>66</v>
      </c>
      <c r="C3860">
        <v>2021</v>
      </c>
      <c r="D3860" t="s">
        <v>15</v>
      </c>
      <c r="E3860" t="s">
        <v>23</v>
      </c>
      <c r="F3860" t="s">
        <v>30</v>
      </c>
      <c r="G3860">
        <v>3.5</v>
      </c>
      <c r="H3860" t="s">
        <v>18</v>
      </c>
      <c r="I3860" t="s">
        <v>19</v>
      </c>
      <c r="J3860">
        <v>6500</v>
      </c>
      <c r="K3860" t="s">
        <v>20</v>
      </c>
      <c r="L3860">
        <v>140000</v>
      </c>
      <c r="M3860" t="b">
        <v>0</v>
      </c>
    </row>
    <row r="3861" spans="1:13" x14ac:dyDescent="0.35">
      <c r="A3861" t="s">
        <v>95</v>
      </c>
      <c r="B3861" t="s">
        <v>363</v>
      </c>
      <c r="C3861">
        <v>2018</v>
      </c>
      <c r="D3861" t="s">
        <v>44</v>
      </c>
      <c r="E3861" t="s">
        <v>16</v>
      </c>
      <c r="F3861" t="s">
        <v>17</v>
      </c>
      <c r="G3861">
        <v>2</v>
      </c>
      <c r="H3861" t="s">
        <v>18</v>
      </c>
      <c r="I3861" t="s">
        <v>19</v>
      </c>
      <c r="J3861">
        <v>51000</v>
      </c>
      <c r="K3861" t="s">
        <v>20</v>
      </c>
      <c r="L3861">
        <v>125000</v>
      </c>
      <c r="M3861" t="b">
        <v>0</v>
      </c>
    </row>
    <row r="3862" spans="1:13" x14ac:dyDescent="0.35">
      <c r="A3862" t="s">
        <v>62</v>
      </c>
      <c r="B3862" t="s">
        <v>63</v>
      </c>
      <c r="C3862">
        <v>2017</v>
      </c>
      <c r="D3862" t="s">
        <v>44</v>
      </c>
      <c r="E3862" t="s">
        <v>16</v>
      </c>
      <c r="F3862" t="s">
        <v>17</v>
      </c>
      <c r="G3862">
        <v>5</v>
      </c>
      <c r="H3862" t="s">
        <v>18</v>
      </c>
      <c r="I3862" t="s">
        <v>19</v>
      </c>
      <c r="J3862">
        <v>90000</v>
      </c>
      <c r="K3862" t="s">
        <v>20</v>
      </c>
      <c r="L3862">
        <v>250000</v>
      </c>
      <c r="M3862" t="b">
        <v>0</v>
      </c>
    </row>
    <row r="3863" spans="1:13" x14ac:dyDescent="0.35">
      <c r="A3863" t="s">
        <v>48</v>
      </c>
      <c r="B3863" t="s">
        <v>269</v>
      </c>
      <c r="C3863">
        <v>2020</v>
      </c>
      <c r="D3863" t="s">
        <v>47</v>
      </c>
      <c r="E3863" t="s">
        <v>16</v>
      </c>
      <c r="F3863" t="s">
        <v>17</v>
      </c>
      <c r="G3863">
        <v>6.9</v>
      </c>
      <c r="H3863" t="s">
        <v>18</v>
      </c>
      <c r="I3863" t="s">
        <v>19</v>
      </c>
      <c r="J3863">
        <v>24000</v>
      </c>
      <c r="K3863" t="s">
        <v>20</v>
      </c>
      <c r="L3863">
        <v>330000</v>
      </c>
      <c r="M3863" t="b">
        <v>0</v>
      </c>
    </row>
    <row r="3864" spans="1:13" x14ac:dyDescent="0.35">
      <c r="A3864" t="s">
        <v>27</v>
      </c>
      <c r="B3864" t="s">
        <v>89</v>
      </c>
      <c r="C3864">
        <v>2016</v>
      </c>
      <c r="D3864" t="s">
        <v>15</v>
      </c>
      <c r="E3864" t="s">
        <v>23</v>
      </c>
      <c r="F3864" t="s">
        <v>26</v>
      </c>
      <c r="G3864">
        <v>1.3</v>
      </c>
      <c r="H3864" t="s">
        <v>18</v>
      </c>
      <c r="I3864" t="s">
        <v>19</v>
      </c>
      <c r="J3864">
        <v>132560</v>
      </c>
      <c r="K3864" t="s">
        <v>20</v>
      </c>
      <c r="L3864">
        <v>0</v>
      </c>
      <c r="M3864" t="b">
        <v>1</v>
      </c>
    </row>
    <row r="3865" spans="1:13" x14ac:dyDescent="0.35">
      <c r="A3865" t="s">
        <v>48</v>
      </c>
      <c r="B3865" t="s">
        <v>50</v>
      </c>
      <c r="C3865">
        <v>2017</v>
      </c>
      <c r="D3865" t="s">
        <v>15</v>
      </c>
      <c r="E3865" t="s">
        <v>23</v>
      </c>
      <c r="F3865" t="s">
        <v>17</v>
      </c>
      <c r="G3865">
        <v>3</v>
      </c>
      <c r="H3865" t="s">
        <v>18</v>
      </c>
      <c r="I3865" t="s">
        <v>19</v>
      </c>
      <c r="J3865">
        <v>30000</v>
      </c>
      <c r="K3865" t="s">
        <v>64</v>
      </c>
      <c r="L3865">
        <v>0</v>
      </c>
      <c r="M3865" t="b">
        <v>1</v>
      </c>
    </row>
    <row r="3866" spans="1:13" x14ac:dyDescent="0.35">
      <c r="A3866" t="s">
        <v>326</v>
      </c>
      <c r="B3866" t="s">
        <v>410</v>
      </c>
      <c r="C3866">
        <v>2007</v>
      </c>
      <c r="D3866" t="s">
        <v>47</v>
      </c>
      <c r="E3866" t="s">
        <v>78</v>
      </c>
      <c r="F3866" t="s">
        <v>17</v>
      </c>
      <c r="G3866">
        <v>4</v>
      </c>
      <c r="H3866" t="s">
        <v>18</v>
      </c>
      <c r="I3866" t="s">
        <v>19</v>
      </c>
      <c r="J3866">
        <v>302000</v>
      </c>
      <c r="K3866" t="s">
        <v>187</v>
      </c>
      <c r="L3866">
        <v>0</v>
      </c>
      <c r="M3866" t="b">
        <v>1</v>
      </c>
    </row>
    <row r="3867" spans="1:13" x14ac:dyDescent="0.35">
      <c r="A3867" t="s">
        <v>27</v>
      </c>
      <c r="B3867" t="s">
        <v>28</v>
      </c>
      <c r="C3867">
        <v>2016</v>
      </c>
      <c r="D3867" t="s">
        <v>15</v>
      </c>
      <c r="E3867" t="s">
        <v>29</v>
      </c>
      <c r="F3867" t="s">
        <v>26</v>
      </c>
      <c r="G3867">
        <v>1.6</v>
      </c>
      <c r="H3867" t="s">
        <v>18</v>
      </c>
      <c r="I3867" t="s">
        <v>19</v>
      </c>
      <c r="J3867">
        <v>144000</v>
      </c>
      <c r="K3867" t="s">
        <v>45</v>
      </c>
      <c r="L3867">
        <v>0</v>
      </c>
      <c r="M3867" t="b">
        <v>1</v>
      </c>
    </row>
    <row r="3868" spans="1:13" x14ac:dyDescent="0.35">
      <c r="A3868" t="s">
        <v>34</v>
      </c>
      <c r="B3868" t="s">
        <v>66</v>
      </c>
      <c r="C3868">
        <v>2011</v>
      </c>
      <c r="D3868" t="s">
        <v>15</v>
      </c>
      <c r="E3868" t="s">
        <v>16</v>
      </c>
      <c r="F3868" t="s">
        <v>17</v>
      </c>
      <c r="G3868">
        <v>3.5</v>
      </c>
      <c r="H3868" t="s">
        <v>18</v>
      </c>
      <c r="I3868" t="s">
        <v>19</v>
      </c>
      <c r="J3868">
        <v>150000</v>
      </c>
      <c r="K3868" t="s">
        <v>64</v>
      </c>
      <c r="L3868">
        <v>58000</v>
      </c>
      <c r="M3868" t="b">
        <v>0</v>
      </c>
    </row>
    <row r="3869" spans="1:13" x14ac:dyDescent="0.35">
      <c r="A3869" t="s">
        <v>27</v>
      </c>
      <c r="B3869" t="s">
        <v>88</v>
      </c>
      <c r="C3869">
        <v>2012</v>
      </c>
      <c r="D3869" t="s">
        <v>15</v>
      </c>
      <c r="E3869" t="s">
        <v>23</v>
      </c>
      <c r="F3869" t="s">
        <v>30</v>
      </c>
      <c r="G3869">
        <v>1.6</v>
      </c>
      <c r="H3869" t="s">
        <v>18</v>
      </c>
      <c r="I3869" t="s">
        <v>68</v>
      </c>
      <c r="J3869">
        <v>228000</v>
      </c>
      <c r="K3869" t="s">
        <v>42</v>
      </c>
      <c r="L3869">
        <v>15000</v>
      </c>
      <c r="M3869" t="b">
        <v>0</v>
      </c>
    </row>
    <row r="3870" spans="1:13" x14ac:dyDescent="0.35">
      <c r="A3870" t="s">
        <v>34</v>
      </c>
      <c r="B3870" t="s">
        <v>43</v>
      </c>
      <c r="C3870">
        <v>2000</v>
      </c>
      <c r="D3870" t="s">
        <v>47</v>
      </c>
      <c r="E3870" t="s">
        <v>102</v>
      </c>
      <c r="F3870" t="s">
        <v>30</v>
      </c>
      <c r="G3870">
        <v>2.5</v>
      </c>
      <c r="H3870" t="s">
        <v>18</v>
      </c>
      <c r="I3870" t="s">
        <v>19</v>
      </c>
      <c r="J3870">
        <v>300000</v>
      </c>
      <c r="K3870" t="s">
        <v>211</v>
      </c>
      <c r="L3870">
        <v>0</v>
      </c>
      <c r="M3870" t="b">
        <v>1</v>
      </c>
    </row>
    <row r="3871" spans="1:13" x14ac:dyDescent="0.35">
      <c r="A3871" t="s">
        <v>82</v>
      </c>
      <c r="B3871" t="s">
        <v>156</v>
      </c>
      <c r="C3871">
        <v>2015</v>
      </c>
      <c r="D3871" t="s">
        <v>15</v>
      </c>
      <c r="E3871" t="s">
        <v>23</v>
      </c>
      <c r="F3871" t="s">
        <v>17</v>
      </c>
      <c r="G3871">
        <v>1.4</v>
      </c>
      <c r="H3871" t="s">
        <v>18</v>
      </c>
      <c r="I3871" t="s">
        <v>19</v>
      </c>
      <c r="J3871">
        <v>117000</v>
      </c>
      <c r="K3871" t="s">
        <v>211</v>
      </c>
      <c r="L3871">
        <v>0</v>
      </c>
      <c r="M3871" t="b">
        <v>1</v>
      </c>
    </row>
    <row r="3872" spans="1:13" x14ac:dyDescent="0.35">
      <c r="A3872" t="s">
        <v>60</v>
      </c>
      <c r="B3872" t="s">
        <v>309</v>
      </c>
      <c r="C3872">
        <v>2008</v>
      </c>
      <c r="D3872" t="s">
        <v>15</v>
      </c>
      <c r="E3872" t="s">
        <v>38</v>
      </c>
      <c r="F3872" t="s">
        <v>30</v>
      </c>
      <c r="G3872">
        <v>2</v>
      </c>
      <c r="H3872" t="s">
        <v>18</v>
      </c>
      <c r="I3872" t="s">
        <v>19</v>
      </c>
      <c r="J3872">
        <v>400000</v>
      </c>
      <c r="K3872" t="s">
        <v>20</v>
      </c>
      <c r="L3872">
        <v>22000</v>
      </c>
      <c r="M3872" t="b">
        <v>0</v>
      </c>
    </row>
    <row r="3873" spans="1:13" x14ac:dyDescent="0.35">
      <c r="A3873" t="s">
        <v>34</v>
      </c>
      <c r="B3873" t="s">
        <v>123</v>
      </c>
      <c r="C3873">
        <v>2016</v>
      </c>
      <c r="D3873" t="s">
        <v>44</v>
      </c>
      <c r="E3873" t="s">
        <v>23</v>
      </c>
      <c r="F3873" t="s">
        <v>17</v>
      </c>
      <c r="G3873">
        <v>2.7</v>
      </c>
      <c r="H3873" t="s">
        <v>18</v>
      </c>
      <c r="I3873" t="s">
        <v>68</v>
      </c>
      <c r="J3873">
        <v>220000</v>
      </c>
      <c r="K3873" t="s">
        <v>20</v>
      </c>
      <c r="L3873">
        <v>68000</v>
      </c>
      <c r="M3873" t="b">
        <v>0</v>
      </c>
    </row>
    <row r="3874" spans="1:13" x14ac:dyDescent="0.35">
      <c r="A3874" t="s">
        <v>36</v>
      </c>
      <c r="B3874" t="s">
        <v>37</v>
      </c>
      <c r="C3874">
        <v>2005</v>
      </c>
      <c r="D3874" t="s">
        <v>47</v>
      </c>
      <c r="E3874" t="s">
        <v>25</v>
      </c>
      <c r="F3874" t="s">
        <v>17</v>
      </c>
      <c r="G3874">
        <v>6</v>
      </c>
      <c r="H3874" t="s">
        <v>18</v>
      </c>
      <c r="I3874" t="s">
        <v>19</v>
      </c>
      <c r="J3874">
        <v>195000</v>
      </c>
      <c r="K3874" t="s">
        <v>64</v>
      </c>
      <c r="L3874">
        <v>23000</v>
      </c>
      <c r="M3874" t="b">
        <v>0</v>
      </c>
    </row>
    <row r="3875" spans="1:13" x14ac:dyDescent="0.35">
      <c r="A3875" t="s">
        <v>76</v>
      </c>
      <c r="B3875" t="s">
        <v>240</v>
      </c>
      <c r="C3875">
        <v>2008</v>
      </c>
      <c r="D3875" t="s">
        <v>47</v>
      </c>
      <c r="E3875" t="s">
        <v>102</v>
      </c>
      <c r="F3875" t="s">
        <v>30</v>
      </c>
      <c r="G3875">
        <v>4.5999999999999996</v>
      </c>
      <c r="H3875" t="s">
        <v>18</v>
      </c>
      <c r="I3875" t="s">
        <v>19</v>
      </c>
      <c r="J3875">
        <v>170000</v>
      </c>
      <c r="K3875" t="s">
        <v>45</v>
      </c>
      <c r="L3875">
        <v>0</v>
      </c>
      <c r="M3875" t="b">
        <v>1</v>
      </c>
    </row>
    <row r="3876" spans="1:13" x14ac:dyDescent="0.35">
      <c r="A3876" t="s">
        <v>34</v>
      </c>
      <c r="B3876" t="s">
        <v>72</v>
      </c>
      <c r="C3876">
        <v>2018</v>
      </c>
      <c r="D3876" t="s">
        <v>44</v>
      </c>
      <c r="E3876" t="s">
        <v>23</v>
      </c>
      <c r="F3876" t="s">
        <v>17</v>
      </c>
      <c r="G3876">
        <v>2.5</v>
      </c>
      <c r="H3876" t="s">
        <v>18</v>
      </c>
      <c r="I3876" t="s">
        <v>19</v>
      </c>
      <c r="J3876">
        <v>84000</v>
      </c>
      <c r="K3876" t="s">
        <v>253</v>
      </c>
      <c r="L3876">
        <v>85000</v>
      </c>
      <c r="M3876" t="b">
        <v>0</v>
      </c>
    </row>
    <row r="3877" spans="1:13" x14ac:dyDescent="0.35">
      <c r="A3877" t="s">
        <v>76</v>
      </c>
      <c r="B3877" t="s">
        <v>266</v>
      </c>
      <c r="C3877">
        <v>2021</v>
      </c>
      <c r="D3877" t="s">
        <v>15</v>
      </c>
      <c r="E3877" t="s">
        <v>33</v>
      </c>
      <c r="F3877" t="s">
        <v>26</v>
      </c>
      <c r="G3877">
        <v>2.2000000000000002</v>
      </c>
      <c r="H3877" t="s">
        <v>56</v>
      </c>
      <c r="I3877" t="s">
        <v>68</v>
      </c>
      <c r="J3877">
        <v>9000</v>
      </c>
      <c r="K3877" t="s">
        <v>170</v>
      </c>
      <c r="L3877">
        <v>85000</v>
      </c>
      <c r="M3877" t="b">
        <v>0</v>
      </c>
    </row>
    <row r="3878" spans="1:13" x14ac:dyDescent="0.35">
      <c r="A3878" t="s">
        <v>27</v>
      </c>
      <c r="B3878" t="s">
        <v>89</v>
      </c>
      <c r="C3878">
        <v>2017</v>
      </c>
      <c r="D3878" t="s">
        <v>15</v>
      </c>
      <c r="E3878" t="s">
        <v>75</v>
      </c>
      <c r="F3878" t="s">
        <v>30</v>
      </c>
      <c r="G3878">
        <v>2.4</v>
      </c>
      <c r="H3878" t="s">
        <v>18</v>
      </c>
      <c r="I3878" t="s">
        <v>19</v>
      </c>
      <c r="J3878">
        <v>20000</v>
      </c>
      <c r="K3878" t="s">
        <v>20</v>
      </c>
      <c r="L3878">
        <v>36000</v>
      </c>
      <c r="M3878" t="b">
        <v>0</v>
      </c>
    </row>
    <row r="3879" spans="1:13" x14ac:dyDescent="0.35">
      <c r="A3879" t="s">
        <v>73</v>
      </c>
      <c r="B3879">
        <v>3</v>
      </c>
      <c r="C3879">
        <v>2015</v>
      </c>
      <c r="D3879" t="s">
        <v>15</v>
      </c>
      <c r="E3879" t="s">
        <v>23</v>
      </c>
      <c r="F3879" t="s">
        <v>26</v>
      </c>
      <c r="G3879">
        <v>1.6</v>
      </c>
      <c r="H3879" t="s">
        <v>18</v>
      </c>
      <c r="I3879" t="s">
        <v>19</v>
      </c>
      <c r="J3879">
        <v>200000</v>
      </c>
      <c r="K3879" t="s">
        <v>20</v>
      </c>
      <c r="L3879">
        <v>25000</v>
      </c>
      <c r="M3879" t="b">
        <v>0</v>
      </c>
    </row>
    <row r="3880" spans="1:13" x14ac:dyDescent="0.35">
      <c r="A3880" t="s">
        <v>97</v>
      </c>
      <c r="B3880" t="s">
        <v>47</v>
      </c>
      <c r="C3880">
        <v>2017</v>
      </c>
      <c r="D3880" t="s">
        <v>15</v>
      </c>
      <c r="E3880" t="s">
        <v>102</v>
      </c>
      <c r="F3880" t="s">
        <v>17</v>
      </c>
      <c r="G3880">
        <v>1.4</v>
      </c>
      <c r="H3880" t="s">
        <v>18</v>
      </c>
      <c r="I3880" t="s">
        <v>19</v>
      </c>
      <c r="J3880">
        <v>45000</v>
      </c>
      <c r="K3880" t="s">
        <v>20</v>
      </c>
      <c r="L3880">
        <v>36000</v>
      </c>
      <c r="M3880" t="b">
        <v>0</v>
      </c>
    </row>
    <row r="3881" spans="1:13" x14ac:dyDescent="0.35">
      <c r="A3881" t="s">
        <v>39</v>
      </c>
      <c r="B3881" t="s">
        <v>131</v>
      </c>
      <c r="C3881">
        <v>2013</v>
      </c>
      <c r="D3881" t="s">
        <v>15</v>
      </c>
      <c r="E3881" t="s">
        <v>23</v>
      </c>
      <c r="F3881" t="s">
        <v>26</v>
      </c>
      <c r="G3881">
        <v>6</v>
      </c>
      <c r="H3881" t="s">
        <v>18</v>
      </c>
      <c r="I3881" t="s">
        <v>19</v>
      </c>
      <c r="J3881">
        <v>266000</v>
      </c>
      <c r="K3881" t="s">
        <v>20</v>
      </c>
      <c r="L3881">
        <v>37000</v>
      </c>
      <c r="M3881" t="b">
        <v>0</v>
      </c>
    </row>
    <row r="3882" spans="1:13" x14ac:dyDescent="0.35">
      <c r="A3882" t="s">
        <v>34</v>
      </c>
      <c r="B3882" t="s">
        <v>51</v>
      </c>
      <c r="C3882">
        <v>2013</v>
      </c>
      <c r="D3882" t="s">
        <v>15</v>
      </c>
      <c r="E3882" t="s">
        <v>25</v>
      </c>
      <c r="F3882" t="s">
        <v>30</v>
      </c>
      <c r="G3882">
        <v>1.6</v>
      </c>
      <c r="H3882" t="s">
        <v>18</v>
      </c>
      <c r="I3882" t="s">
        <v>19</v>
      </c>
      <c r="J3882">
        <v>217562</v>
      </c>
      <c r="K3882" t="s">
        <v>81</v>
      </c>
      <c r="L3882">
        <v>0</v>
      </c>
      <c r="M3882" t="b">
        <v>1</v>
      </c>
    </row>
    <row r="3883" spans="1:13" x14ac:dyDescent="0.35">
      <c r="A3883" t="s">
        <v>76</v>
      </c>
      <c r="B3883" t="s">
        <v>240</v>
      </c>
      <c r="C3883">
        <v>2015</v>
      </c>
      <c r="D3883" t="s">
        <v>15</v>
      </c>
      <c r="E3883" t="s">
        <v>16</v>
      </c>
      <c r="F3883" t="s">
        <v>30</v>
      </c>
      <c r="G3883">
        <v>4.5999999999999996</v>
      </c>
      <c r="H3883" t="s">
        <v>18</v>
      </c>
      <c r="I3883" t="s">
        <v>19</v>
      </c>
      <c r="J3883">
        <v>130000</v>
      </c>
      <c r="K3883" t="s">
        <v>45</v>
      </c>
      <c r="L3883">
        <v>70000</v>
      </c>
      <c r="M3883" t="b">
        <v>0</v>
      </c>
    </row>
    <row r="3884" spans="1:13" x14ac:dyDescent="0.35">
      <c r="A3884" t="s">
        <v>95</v>
      </c>
      <c r="B3884" t="s">
        <v>223</v>
      </c>
      <c r="C3884">
        <v>2016</v>
      </c>
      <c r="D3884" t="s">
        <v>44</v>
      </c>
      <c r="E3884" t="s">
        <v>16</v>
      </c>
      <c r="F3884" t="s">
        <v>30</v>
      </c>
      <c r="G3884">
        <v>6.2</v>
      </c>
      <c r="H3884" t="s">
        <v>18</v>
      </c>
      <c r="I3884" t="s">
        <v>19</v>
      </c>
      <c r="J3884">
        <v>130000</v>
      </c>
      <c r="K3884" t="s">
        <v>45</v>
      </c>
      <c r="L3884">
        <v>180000</v>
      </c>
      <c r="M3884" t="b">
        <v>0</v>
      </c>
    </row>
    <row r="3885" spans="1:13" x14ac:dyDescent="0.35">
      <c r="A3885" t="s">
        <v>39</v>
      </c>
      <c r="B3885" t="s">
        <v>133</v>
      </c>
      <c r="C3885">
        <v>2012</v>
      </c>
      <c r="D3885" t="s">
        <v>47</v>
      </c>
      <c r="E3885" t="s">
        <v>234</v>
      </c>
      <c r="F3885" t="s">
        <v>30</v>
      </c>
      <c r="G3885">
        <v>3.6</v>
      </c>
      <c r="H3885" t="s">
        <v>18</v>
      </c>
      <c r="I3885" t="s">
        <v>19</v>
      </c>
      <c r="J3885">
        <v>231000</v>
      </c>
      <c r="K3885" t="s">
        <v>20</v>
      </c>
      <c r="L3885">
        <v>0</v>
      </c>
      <c r="M3885" t="b">
        <v>1</v>
      </c>
    </row>
    <row r="3886" spans="1:13" x14ac:dyDescent="0.35">
      <c r="A3886" t="s">
        <v>109</v>
      </c>
      <c r="B3886" t="s">
        <v>110</v>
      </c>
      <c r="C3886">
        <v>2014</v>
      </c>
      <c r="D3886" t="s">
        <v>47</v>
      </c>
      <c r="E3886" t="s">
        <v>16</v>
      </c>
      <c r="F3886" t="s">
        <v>26</v>
      </c>
      <c r="G3886">
        <v>3.6</v>
      </c>
      <c r="H3886" t="s">
        <v>18</v>
      </c>
      <c r="I3886" t="s">
        <v>19</v>
      </c>
      <c r="J3886">
        <v>240000</v>
      </c>
      <c r="K3886" t="s">
        <v>20</v>
      </c>
      <c r="L3886">
        <v>0</v>
      </c>
      <c r="M3886" t="b">
        <v>1</v>
      </c>
    </row>
    <row r="3887" spans="1:13" x14ac:dyDescent="0.35">
      <c r="A3887" t="s">
        <v>34</v>
      </c>
      <c r="B3887" t="s">
        <v>123</v>
      </c>
      <c r="C3887">
        <v>2009</v>
      </c>
      <c r="D3887" t="s">
        <v>47</v>
      </c>
      <c r="E3887" t="s">
        <v>23</v>
      </c>
      <c r="F3887" t="s">
        <v>30</v>
      </c>
      <c r="G3887">
        <v>2.7</v>
      </c>
      <c r="H3887" t="s">
        <v>18</v>
      </c>
      <c r="I3887" t="s">
        <v>68</v>
      </c>
      <c r="J3887">
        <v>230</v>
      </c>
      <c r="K3887" t="s">
        <v>20</v>
      </c>
      <c r="L3887">
        <v>0</v>
      </c>
      <c r="M3887" t="b">
        <v>1</v>
      </c>
    </row>
    <row r="3888" spans="1:13" x14ac:dyDescent="0.35">
      <c r="A3888" t="s">
        <v>82</v>
      </c>
      <c r="B3888" t="s">
        <v>105</v>
      </c>
      <c r="C3888">
        <v>2019</v>
      </c>
      <c r="D3888" t="s">
        <v>15</v>
      </c>
      <c r="E3888" t="s">
        <v>23</v>
      </c>
      <c r="F3888" t="s">
        <v>30</v>
      </c>
      <c r="G3888">
        <v>2.4</v>
      </c>
      <c r="H3888" t="s">
        <v>18</v>
      </c>
      <c r="I3888" t="s">
        <v>19</v>
      </c>
      <c r="J3888">
        <v>65000</v>
      </c>
      <c r="K3888" t="s">
        <v>45</v>
      </c>
      <c r="L3888">
        <v>0</v>
      </c>
      <c r="M3888" t="b">
        <v>1</v>
      </c>
    </row>
    <row r="3889" spans="1:13" x14ac:dyDescent="0.35">
      <c r="A3889" t="s">
        <v>34</v>
      </c>
      <c r="B3889" t="s">
        <v>55</v>
      </c>
      <c r="C3889">
        <v>2012</v>
      </c>
      <c r="D3889" t="s">
        <v>15</v>
      </c>
      <c r="E3889" t="s">
        <v>25</v>
      </c>
      <c r="F3889" t="s">
        <v>30</v>
      </c>
      <c r="G3889">
        <v>2.7</v>
      </c>
      <c r="H3889" t="s">
        <v>18</v>
      </c>
      <c r="I3889" t="s">
        <v>19</v>
      </c>
      <c r="J3889">
        <v>186000</v>
      </c>
      <c r="K3889" t="s">
        <v>45</v>
      </c>
      <c r="L3889">
        <v>0</v>
      </c>
      <c r="M3889" t="b">
        <v>1</v>
      </c>
    </row>
    <row r="3890" spans="1:13" x14ac:dyDescent="0.35">
      <c r="A3890" t="s">
        <v>48</v>
      </c>
      <c r="B3890" t="s">
        <v>49</v>
      </c>
      <c r="C3890">
        <v>2015</v>
      </c>
      <c r="D3890" t="s">
        <v>47</v>
      </c>
      <c r="E3890" t="s">
        <v>65</v>
      </c>
      <c r="F3890" t="s">
        <v>30</v>
      </c>
      <c r="G3890">
        <v>2</v>
      </c>
      <c r="H3890" t="s">
        <v>18</v>
      </c>
      <c r="I3890" t="s">
        <v>19</v>
      </c>
      <c r="J3890">
        <v>133</v>
      </c>
      <c r="K3890" t="s">
        <v>245</v>
      </c>
      <c r="L3890">
        <v>0</v>
      </c>
      <c r="M3890" t="b">
        <v>1</v>
      </c>
    </row>
    <row r="3891" spans="1:13" x14ac:dyDescent="0.35">
      <c r="A3891" t="s">
        <v>34</v>
      </c>
      <c r="B3891" t="s">
        <v>127</v>
      </c>
      <c r="C3891">
        <v>2016</v>
      </c>
      <c r="D3891" t="s">
        <v>15</v>
      </c>
      <c r="E3891" t="s">
        <v>23</v>
      </c>
      <c r="F3891" t="s">
        <v>26</v>
      </c>
      <c r="G3891">
        <v>4</v>
      </c>
      <c r="H3891" t="s">
        <v>18</v>
      </c>
      <c r="I3891" t="s">
        <v>68</v>
      </c>
      <c r="J3891">
        <v>49900</v>
      </c>
      <c r="K3891" t="s">
        <v>45</v>
      </c>
      <c r="L3891">
        <v>0</v>
      </c>
      <c r="M3891" t="b">
        <v>1</v>
      </c>
    </row>
    <row r="3892" spans="1:13" x14ac:dyDescent="0.35">
      <c r="A3892" t="s">
        <v>82</v>
      </c>
      <c r="B3892" t="s">
        <v>330</v>
      </c>
      <c r="C3892">
        <v>2014</v>
      </c>
      <c r="D3892" t="s">
        <v>15</v>
      </c>
      <c r="E3892" t="s">
        <v>23</v>
      </c>
      <c r="F3892" t="s">
        <v>26</v>
      </c>
      <c r="G3892">
        <v>3.8</v>
      </c>
      <c r="H3892" t="s">
        <v>18</v>
      </c>
      <c r="I3892" t="s">
        <v>19</v>
      </c>
      <c r="J3892">
        <v>192</v>
      </c>
      <c r="K3892" t="s">
        <v>45</v>
      </c>
      <c r="L3892">
        <v>39000</v>
      </c>
      <c r="M3892" t="b">
        <v>0</v>
      </c>
    </row>
    <row r="3893" spans="1:13" x14ac:dyDescent="0.35">
      <c r="A3893" t="s">
        <v>34</v>
      </c>
      <c r="B3893" t="s">
        <v>51</v>
      </c>
      <c r="C3893">
        <v>2018</v>
      </c>
      <c r="D3893" t="s">
        <v>15</v>
      </c>
      <c r="E3893" t="s">
        <v>25</v>
      </c>
      <c r="F3893" t="s">
        <v>26</v>
      </c>
      <c r="G3893">
        <v>1.6</v>
      </c>
      <c r="H3893" t="s">
        <v>18</v>
      </c>
      <c r="I3893" t="s">
        <v>19</v>
      </c>
      <c r="J3893">
        <v>87000</v>
      </c>
      <c r="K3893" t="s">
        <v>45</v>
      </c>
      <c r="L3893">
        <v>0</v>
      </c>
      <c r="M3893" t="b">
        <v>1</v>
      </c>
    </row>
    <row r="3894" spans="1:13" x14ac:dyDescent="0.35">
      <c r="A3894" t="s">
        <v>34</v>
      </c>
      <c r="B3894" t="s">
        <v>123</v>
      </c>
      <c r="C3894">
        <v>2015</v>
      </c>
      <c r="D3894" t="s">
        <v>15</v>
      </c>
      <c r="E3894" t="s">
        <v>23</v>
      </c>
      <c r="F3894" t="s">
        <v>17</v>
      </c>
      <c r="G3894">
        <v>2.7</v>
      </c>
      <c r="H3894" t="s">
        <v>18</v>
      </c>
      <c r="I3894" t="s">
        <v>68</v>
      </c>
      <c r="J3894">
        <v>30000</v>
      </c>
      <c r="K3894" t="s">
        <v>20</v>
      </c>
      <c r="L3894">
        <v>0</v>
      </c>
      <c r="M3894" t="b">
        <v>1</v>
      </c>
    </row>
    <row r="3895" spans="1:13" x14ac:dyDescent="0.35">
      <c r="A3895" t="s">
        <v>76</v>
      </c>
      <c r="B3895" t="s">
        <v>112</v>
      </c>
      <c r="C3895">
        <v>2014</v>
      </c>
      <c r="D3895" t="s">
        <v>15</v>
      </c>
      <c r="E3895" t="s">
        <v>216</v>
      </c>
      <c r="F3895" t="s">
        <v>26</v>
      </c>
      <c r="G3895">
        <v>2</v>
      </c>
      <c r="H3895" t="s">
        <v>18</v>
      </c>
      <c r="I3895" t="s">
        <v>19</v>
      </c>
      <c r="J3895">
        <v>152000</v>
      </c>
      <c r="K3895" t="s">
        <v>45</v>
      </c>
      <c r="L3895">
        <v>55000</v>
      </c>
      <c r="M3895" t="b">
        <v>0</v>
      </c>
    </row>
    <row r="3896" spans="1:13" x14ac:dyDescent="0.35">
      <c r="A3896" t="s">
        <v>36</v>
      </c>
      <c r="B3896" t="s">
        <v>37</v>
      </c>
      <c r="C3896">
        <v>2013</v>
      </c>
      <c r="D3896" t="s">
        <v>15</v>
      </c>
      <c r="E3896" t="s">
        <v>23</v>
      </c>
      <c r="F3896" t="s">
        <v>17</v>
      </c>
      <c r="G3896">
        <v>2.7</v>
      </c>
      <c r="H3896" t="s">
        <v>18</v>
      </c>
      <c r="I3896" t="s">
        <v>19</v>
      </c>
      <c r="J3896">
        <v>300</v>
      </c>
      <c r="K3896" t="s">
        <v>42</v>
      </c>
      <c r="L3896">
        <v>55000</v>
      </c>
      <c r="M3896" t="b">
        <v>0</v>
      </c>
    </row>
    <row r="3897" spans="1:13" x14ac:dyDescent="0.35">
      <c r="A3897" t="s">
        <v>36</v>
      </c>
      <c r="B3897" t="s">
        <v>115</v>
      </c>
      <c r="C3897">
        <v>1999</v>
      </c>
      <c r="D3897" t="s">
        <v>15</v>
      </c>
      <c r="E3897" t="s">
        <v>65</v>
      </c>
      <c r="F3897" t="s">
        <v>26</v>
      </c>
      <c r="G3897">
        <v>1</v>
      </c>
      <c r="H3897" t="s">
        <v>18</v>
      </c>
      <c r="I3897" t="s">
        <v>19</v>
      </c>
      <c r="J3897">
        <v>291600</v>
      </c>
      <c r="K3897" t="s">
        <v>42</v>
      </c>
      <c r="L3897">
        <v>0</v>
      </c>
      <c r="M3897" t="b">
        <v>1</v>
      </c>
    </row>
    <row r="3898" spans="1:13" x14ac:dyDescent="0.35">
      <c r="A3898" t="s">
        <v>27</v>
      </c>
      <c r="B3898" t="s">
        <v>47</v>
      </c>
      <c r="C3898">
        <v>2012</v>
      </c>
      <c r="D3898" t="s">
        <v>15</v>
      </c>
      <c r="E3898" t="s">
        <v>16</v>
      </c>
      <c r="F3898" t="s">
        <v>17</v>
      </c>
      <c r="G3898">
        <v>2.4</v>
      </c>
      <c r="H3898" t="s">
        <v>18</v>
      </c>
      <c r="I3898" t="s">
        <v>19</v>
      </c>
      <c r="J3898">
        <v>3330</v>
      </c>
      <c r="K3898" t="s">
        <v>111</v>
      </c>
      <c r="L3898">
        <v>25000</v>
      </c>
      <c r="M3898" t="b">
        <v>0</v>
      </c>
    </row>
    <row r="3899" spans="1:13" x14ac:dyDescent="0.35">
      <c r="A3899" t="s">
        <v>27</v>
      </c>
      <c r="B3899" t="s">
        <v>84</v>
      </c>
      <c r="C3899">
        <v>2018</v>
      </c>
      <c r="D3899" t="s">
        <v>15</v>
      </c>
      <c r="E3899" t="s">
        <v>25</v>
      </c>
      <c r="F3899" t="s">
        <v>26</v>
      </c>
      <c r="G3899">
        <v>2</v>
      </c>
      <c r="H3899" t="s">
        <v>18</v>
      </c>
      <c r="I3899" t="s">
        <v>19</v>
      </c>
      <c r="J3899">
        <v>120000</v>
      </c>
      <c r="K3899" t="s">
        <v>42</v>
      </c>
      <c r="L3899">
        <v>62000</v>
      </c>
      <c r="M3899" t="b">
        <v>0</v>
      </c>
    </row>
    <row r="3900" spans="1:13" x14ac:dyDescent="0.35">
      <c r="A3900" t="s">
        <v>76</v>
      </c>
      <c r="B3900" t="s">
        <v>411</v>
      </c>
      <c r="C3900">
        <v>1979</v>
      </c>
      <c r="D3900" t="s">
        <v>47</v>
      </c>
      <c r="E3900" t="s">
        <v>16</v>
      </c>
      <c r="F3900" t="s">
        <v>17</v>
      </c>
      <c r="G3900">
        <v>4.9000000000000004</v>
      </c>
      <c r="H3900" t="s">
        <v>18</v>
      </c>
      <c r="I3900" t="s">
        <v>19</v>
      </c>
      <c r="J3900">
        <v>26000</v>
      </c>
      <c r="K3900" t="s">
        <v>42</v>
      </c>
      <c r="L3900">
        <v>0</v>
      </c>
      <c r="M3900" t="b">
        <v>1</v>
      </c>
    </row>
    <row r="3901" spans="1:13" x14ac:dyDescent="0.35">
      <c r="A3901" t="s">
        <v>36</v>
      </c>
      <c r="B3901" t="s">
        <v>37</v>
      </c>
      <c r="C3901">
        <v>2016</v>
      </c>
      <c r="D3901" t="s">
        <v>15</v>
      </c>
      <c r="E3901" t="s">
        <v>75</v>
      </c>
      <c r="F3901" t="s">
        <v>17</v>
      </c>
      <c r="G3901">
        <v>5.3</v>
      </c>
      <c r="H3901" t="s">
        <v>18</v>
      </c>
      <c r="I3901" t="s">
        <v>19</v>
      </c>
      <c r="J3901">
        <v>122000</v>
      </c>
      <c r="K3901" t="s">
        <v>20</v>
      </c>
      <c r="L3901">
        <v>0</v>
      </c>
      <c r="M3901" t="b">
        <v>1</v>
      </c>
    </row>
    <row r="3902" spans="1:13" x14ac:dyDescent="0.35">
      <c r="A3902" t="s">
        <v>21</v>
      </c>
      <c r="B3902" t="s">
        <v>207</v>
      </c>
      <c r="C3902">
        <v>2020</v>
      </c>
      <c r="D3902" t="s">
        <v>15</v>
      </c>
      <c r="E3902" t="s">
        <v>16</v>
      </c>
      <c r="F3902" t="s">
        <v>30</v>
      </c>
      <c r="G3902">
        <v>2.5</v>
      </c>
      <c r="H3902" t="s">
        <v>18</v>
      </c>
      <c r="I3902" t="s">
        <v>19</v>
      </c>
      <c r="J3902">
        <v>18000</v>
      </c>
      <c r="K3902" t="s">
        <v>42</v>
      </c>
      <c r="L3902">
        <v>0</v>
      </c>
      <c r="M3902" t="b">
        <v>1</v>
      </c>
    </row>
    <row r="3903" spans="1:13" x14ac:dyDescent="0.35">
      <c r="A3903" t="s">
        <v>34</v>
      </c>
      <c r="B3903" t="s">
        <v>123</v>
      </c>
      <c r="C3903">
        <v>2017</v>
      </c>
      <c r="D3903" t="s">
        <v>44</v>
      </c>
      <c r="E3903" t="s">
        <v>23</v>
      </c>
      <c r="F3903" t="s">
        <v>30</v>
      </c>
      <c r="G3903">
        <v>2.7</v>
      </c>
      <c r="H3903" t="s">
        <v>18</v>
      </c>
      <c r="I3903" t="s">
        <v>68</v>
      </c>
      <c r="J3903">
        <v>18000</v>
      </c>
      <c r="K3903" t="s">
        <v>42</v>
      </c>
      <c r="L3903">
        <v>77000</v>
      </c>
      <c r="M3903" t="b">
        <v>0</v>
      </c>
    </row>
    <row r="3904" spans="1:13" x14ac:dyDescent="0.35">
      <c r="A3904" t="s">
        <v>34</v>
      </c>
      <c r="B3904" t="s">
        <v>124</v>
      </c>
      <c r="C3904">
        <v>2016</v>
      </c>
      <c r="D3904" t="s">
        <v>15</v>
      </c>
      <c r="E3904" t="s">
        <v>23</v>
      </c>
      <c r="F3904" t="s">
        <v>17</v>
      </c>
      <c r="G3904">
        <v>4</v>
      </c>
      <c r="H3904" t="s">
        <v>18</v>
      </c>
      <c r="I3904" t="s">
        <v>19</v>
      </c>
      <c r="J3904">
        <v>148</v>
      </c>
      <c r="K3904" t="s">
        <v>81</v>
      </c>
      <c r="L3904">
        <v>98000</v>
      </c>
      <c r="M3904" t="b">
        <v>0</v>
      </c>
    </row>
    <row r="3905" spans="1:13" x14ac:dyDescent="0.35">
      <c r="A3905" t="s">
        <v>34</v>
      </c>
      <c r="B3905" t="s">
        <v>43</v>
      </c>
      <c r="C3905">
        <v>2017</v>
      </c>
      <c r="D3905" t="s">
        <v>15</v>
      </c>
      <c r="E3905" t="s">
        <v>102</v>
      </c>
      <c r="F3905" t="s">
        <v>17</v>
      </c>
      <c r="G3905">
        <v>2.5</v>
      </c>
      <c r="H3905" t="s">
        <v>18</v>
      </c>
      <c r="I3905" t="s">
        <v>19</v>
      </c>
      <c r="J3905">
        <v>31000</v>
      </c>
      <c r="K3905" t="s">
        <v>228</v>
      </c>
      <c r="L3905">
        <v>75000</v>
      </c>
      <c r="M3905" t="b">
        <v>0</v>
      </c>
    </row>
    <row r="3906" spans="1:13" x14ac:dyDescent="0.35">
      <c r="A3906" t="s">
        <v>34</v>
      </c>
      <c r="B3906" t="s">
        <v>55</v>
      </c>
      <c r="C3906">
        <v>2011</v>
      </c>
      <c r="D3906" t="s">
        <v>15</v>
      </c>
      <c r="E3906" t="s">
        <v>23</v>
      </c>
      <c r="F3906" t="s">
        <v>30</v>
      </c>
      <c r="G3906">
        <v>2.7</v>
      </c>
      <c r="H3906" t="s">
        <v>18</v>
      </c>
      <c r="I3906" t="s">
        <v>68</v>
      </c>
      <c r="J3906">
        <v>165000</v>
      </c>
      <c r="K3906" t="s">
        <v>253</v>
      </c>
      <c r="L3906">
        <v>0</v>
      </c>
      <c r="M3906" t="b">
        <v>1</v>
      </c>
    </row>
    <row r="3907" spans="1:13" x14ac:dyDescent="0.35">
      <c r="A3907" t="s">
        <v>34</v>
      </c>
      <c r="B3907" t="s">
        <v>123</v>
      </c>
      <c r="C3907">
        <v>2016</v>
      </c>
      <c r="D3907" t="s">
        <v>44</v>
      </c>
      <c r="E3907" t="s">
        <v>23</v>
      </c>
      <c r="F3907" t="s">
        <v>30</v>
      </c>
      <c r="G3907">
        <v>2.7</v>
      </c>
      <c r="H3907" t="s">
        <v>18</v>
      </c>
      <c r="I3907" t="s">
        <v>68</v>
      </c>
      <c r="J3907">
        <v>60000</v>
      </c>
      <c r="K3907" t="s">
        <v>42</v>
      </c>
      <c r="L3907">
        <v>75000</v>
      </c>
      <c r="M3907" t="b">
        <v>0</v>
      </c>
    </row>
    <row r="3908" spans="1:13" x14ac:dyDescent="0.35">
      <c r="A3908" t="s">
        <v>76</v>
      </c>
      <c r="B3908" t="s">
        <v>125</v>
      </c>
      <c r="C3908">
        <v>2002</v>
      </c>
      <c r="D3908" t="s">
        <v>47</v>
      </c>
      <c r="E3908" t="s">
        <v>16</v>
      </c>
      <c r="F3908" t="s">
        <v>17</v>
      </c>
      <c r="G3908">
        <v>3.5</v>
      </c>
      <c r="H3908" t="s">
        <v>18</v>
      </c>
      <c r="I3908" t="s">
        <v>19</v>
      </c>
      <c r="J3908">
        <v>341600</v>
      </c>
      <c r="K3908" t="s">
        <v>54</v>
      </c>
      <c r="L3908">
        <v>0</v>
      </c>
      <c r="M3908" t="b">
        <v>1</v>
      </c>
    </row>
    <row r="3909" spans="1:13" x14ac:dyDescent="0.35">
      <c r="A3909" t="s">
        <v>82</v>
      </c>
      <c r="B3909" t="s">
        <v>105</v>
      </c>
      <c r="C3909">
        <v>2017</v>
      </c>
      <c r="D3909" t="s">
        <v>15</v>
      </c>
      <c r="E3909" t="s">
        <v>75</v>
      </c>
      <c r="F3909" t="s">
        <v>30</v>
      </c>
      <c r="G3909">
        <v>2.4</v>
      </c>
      <c r="H3909" t="s">
        <v>18</v>
      </c>
      <c r="I3909" t="s">
        <v>19</v>
      </c>
      <c r="J3909">
        <v>210</v>
      </c>
      <c r="K3909" t="s">
        <v>20</v>
      </c>
      <c r="L3909">
        <v>0</v>
      </c>
      <c r="M3909" t="b">
        <v>1</v>
      </c>
    </row>
    <row r="3910" spans="1:13" x14ac:dyDescent="0.35">
      <c r="A3910" t="s">
        <v>34</v>
      </c>
      <c r="B3910" t="s">
        <v>41</v>
      </c>
      <c r="C3910">
        <v>2016</v>
      </c>
      <c r="D3910" t="s">
        <v>15</v>
      </c>
      <c r="E3910" t="s">
        <v>23</v>
      </c>
      <c r="F3910" t="s">
        <v>30</v>
      </c>
      <c r="G3910">
        <v>1.5</v>
      </c>
      <c r="H3910" t="s">
        <v>18</v>
      </c>
      <c r="I3910" t="s">
        <v>19</v>
      </c>
      <c r="J3910">
        <v>179</v>
      </c>
      <c r="K3910" t="s">
        <v>20</v>
      </c>
      <c r="L3910">
        <v>0</v>
      </c>
      <c r="M3910" t="b">
        <v>1</v>
      </c>
    </row>
    <row r="3911" spans="1:13" x14ac:dyDescent="0.35">
      <c r="A3911" t="s">
        <v>34</v>
      </c>
      <c r="B3911" t="s">
        <v>124</v>
      </c>
      <c r="C3911">
        <v>2014</v>
      </c>
      <c r="D3911" t="s">
        <v>15</v>
      </c>
      <c r="E3911" t="s">
        <v>23</v>
      </c>
      <c r="F3911" t="s">
        <v>17</v>
      </c>
      <c r="G3911">
        <v>4</v>
      </c>
      <c r="H3911" t="s">
        <v>18</v>
      </c>
      <c r="I3911" t="s">
        <v>68</v>
      </c>
      <c r="J3911">
        <v>353331</v>
      </c>
      <c r="K3911" t="s">
        <v>20</v>
      </c>
      <c r="L3911">
        <v>0</v>
      </c>
      <c r="M3911" t="b">
        <v>1</v>
      </c>
    </row>
    <row r="3912" spans="1:13" x14ac:dyDescent="0.35">
      <c r="A3912" t="s">
        <v>34</v>
      </c>
      <c r="B3912" t="s">
        <v>162</v>
      </c>
      <c r="C3912">
        <v>2018</v>
      </c>
      <c r="D3912" t="s">
        <v>44</v>
      </c>
      <c r="E3912" t="s">
        <v>23</v>
      </c>
      <c r="F3912" t="s">
        <v>17</v>
      </c>
      <c r="G3912">
        <v>4</v>
      </c>
      <c r="H3912" t="s">
        <v>18</v>
      </c>
      <c r="I3912" t="s">
        <v>68</v>
      </c>
      <c r="J3912">
        <v>125000</v>
      </c>
      <c r="K3912" t="s">
        <v>20</v>
      </c>
      <c r="L3912">
        <v>0</v>
      </c>
      <c r="M3912" t="b">
        <v>1</v>
      </c>
    </row>
    <row r="3913" spans="1:13" x14ac:dyDescent="0.35">
      <c r="A3913" t="s">
        <v>34</v>
      </c>
      <c r="B3913" t="s">
        <v>123</v>
      </c>
      <c r="C3913">
        <v>2016</v>
      </c>
      <c r="D3913" t="s">
        <v>15</v>
      </c>
      <c r="E3913" t="s">
        <v>23</v>
      </c>
      <c r="F3913" t="s">
        <v>30</v>
      </c>
      <c r="G3913">
        <v>2.7</v>
      </c>
      <c r="H3913" t="s">
        <v>18</v>
      </c>
      <c r="I3913" t="s">
        <v>19</v>
      </c>
      <c r="J3913">
        <v>95000</v>
      </c>
      <c r="K3913" t="s">
        <v>42</v>
      </c>
      <c r="L3913">
        <v>85000</v>
      </c>
      <c r="M3913" t="b">
        <v>0</v>
      </c>
    </row>
    <row r="3914" spans="1:13" x14ac:dyDescent="0.35">
      <c r="A3914" t="s">
        <v>27</v>
      </c>
      <c r="B3914" t="s">
        <v>89</v>
      </c>
      <c r="C3914">
        <v>2008</v>
      </c>
      <c r="D3914" t="s">
        <v>47</v>
      </c>
      <c r="E3914" t="s">
        <v>29</v>
      </c>
      <c r="F3914" t="s">
        <v>26</v>
      </c>
      <c r="G3914">
        <v>2</v>
      </c>
      <c r="H3914" t="s">
        <v>18</v>
      </c>
      <c r="I3914" t="s">
        <v>19</v>
      </c>
      <c r="J3914">
        <v>382</v>
      </c>
      <c r="K3914" t="s">
        <v>20</v>
      </c>
      <c r="L3914">
        <v>12000</v>
      </c>
      <c r="M3914" t="b">
        <v>0</v>
      </c>
    </row>
    <row r="3915" spans="1:13" x14ac:dyDescent="0.35">
      <c r="A3915" t="s">
        <v>73</v>
      </c>
      <c r="B3915">
        <v>6</v>
      </c>
      <c r="C3915">
        <v>2014</v>
      </c>
      <c r="D3915" t="s">
        <v>15</v>
      </c>
      <c r="E3915" t="s">
        <v>23</v>
      </c>
      <c r="F3915" t="s">
        <v>30</v>
      </c>
      <c r="G3915">
        <v>2.5</v>
      </c>
      <c r="H3915" t="s">
        <v>18</v>
      </c>
      <c r="I3915" t="s">
        <v>19</v>
      </c>
      <c r="J3915">
        <v>185000</v>
      </c>
      <c r="K3915" t="s">
        <v>54</v>
      </c>
      <c r="L3915">
        <v>45000</v>
      </c>
      <c r="M3915" t="b">
        <v>0</v>
      </c>
    </row>
    <row r="3916" spans="1:13" x14ac:dyDescent="0.35">
      <c r="A3916" t="s">
        <v>21</v>
      </c>
      <c r="B3916" t="s">
        <v>120</v>
      </c>
      <c r="C3916">
        <v>2009</v>
      </c>
      <c r="D3916" t="s">
        <v>15</v>
      </c>
      <c r="E3916" t="s">
        <v>23</v>
      </c>
      <c r="F3916" t="s">
        <v>30</v>
      </c>
      <c r="G3916">
        <v>2</v>
      </c>
      <c r="H3916" t="s">
        <v>18</v>
      </c>
      <c r="I3916" t="s">
        <v>68</v>
      </c>
      <c r="J3916">
        <v>85000</v>
      </c>
      <c r="K3916" t="s">
        <v>54</v>
      </c>
      <c r="L3916">
        <v>45000</v>
      </c>
      <c r="M3916" t="b">
        <v>0</v>
      </c>
    </row>
    <row r="3917" spans="1:13" x14ac:dyDescent="0.35">
      <c r="A3917" t="s">
        <v>21</v>
      </c>
      <c r="B3917" t="s">
        <v>237</v>
      </c>
      <c r="C3917">
        <v>2001</v>
      </c>
      <c r="D3917" t="s">
        <v>15</v>
      </c>
      <c r="E3917" t="s">
        <v>25</v>
      </c>
      <c r="F3917" t="s">
        <v>30</v>
      </c>
      <c r="G3917">
        <v>2.7</v>
      </c>
      <c r="H3917" t="s">
        <v>18</v>
      </c>
      <c r="I3917" t="s">
        <v>19</v>
      </c>
      <c r="J3917">
        <v>546473</v>
      </c>
      <c r="K3917" t="s">
        <v>54</v>
      </c>
      <c r="L3917">
        <v>14000</v>
      </c>
      <c r="M3917" t="b">
        <v>0</v>
      </c>
    </row>
    <row r="3918" spans="1:13" x14ac:dyDescent="0.35">
      <c r="A3918" t="s">
        <v>34</v>
      </c>
      <c r="B3918" t="s">
        <v>35</v>
      </c>
      <c r="C3918">
        <v>2006</v>
      </c>
      <c r="D3918" t="s">
        <v>15</v>
      </c>
      <c r="E3918" t="s">
        <v>23</v>
      </c>
      <c r="F3918" t="s">
        <v>17</v>
      </c>
      <c r="G3918">
        <v>4.5</v>
      </c>
      <c r="H3918" t="s">
        <v>18</v>
      </c>
      <c r="I3918" t="s">
        <v>19</v>
      </c>
      <c r="J3918">
        <v>311100</v>
      </c>
      <c r="K3918" t="s">
        <v>54</v>
      </c>
      <c r="L3918">
        <v>63000</v>
      </c>
      <c r="M3918" t="b">
        <v>0</v>
      </c>
    </row>
    <row r="3919" spans="1:13" x14ac:dyDescent="0.35">
      <c r="A3919" t="s">
        <v>34</v>
      </c>
      <c r="B3919" t="s">
        <v>58</v>
      </c>
      <c r="C3919">
        <v>2008</v>
      </c>
      <c r="D3919" t="s">
        <v>15</v>
      </c>
      <c r="E3919" t="s">
        <v>23</v>
      </c>
      <c r="F3919" t="s">
        <v>17</v>
      </c>
      <c r="G3919">
        <v>4</v>
      </c>
      <c r="H3919" t="s">
        <v>18</v>
      </c>
      <c r="I3919" t="s">
        <v>19</v>
      </c>
      <c r="J3919">
        <v>288000</v>
      </c>
      <c r="K3919" t="s">
        <v>54</v>
      </c>
      <c r="L3919">
        <v>36000</v>
      </c>
      <c r="M3919" t="b">
        <v>0</v>
      </c>
    </row>
    <row r="3920" spans="1:13" x14ac:dyDescent="0.35">
      <c r="A3920" t="s">
        <v>34</v>
      </c>
      <c r="B3920" t="s">
        <v>35</v>
      </c>
      <c r="C3920">
        <v>2000</v>
      </c>
      <c r="D3920" t="s">
        <v>15</v>
      </c>
      <c r="E3920" t="s">
        <v>23</v>
      </c>
      <c r="F3920" t="s">
        <v>17</v>
      </c>
      <c r="G3920">
        <v>4.8</v>
      </c>
      <c r="H3920" t="s">
        <v>18</v>
      </c>
      <c r="I3920" t="s">
        <v>19</v>
      </c>
      <c r="J3920">
        <v>396000</v>
      </c>
      <c r="K3920" t="s">
        <v>54</v>
      </c>
      <c r="L3920">
        <v>30000</v>
      </c>
      <c r="M3920" t="b">
        <v>0</v>
      </c>
    </row>
    <row r="3921" spans="1:13" x14ac:dyDescent="0.35">
      <c r="A3921" t="s">
        <v>34</v>
      </c>
      <c r="B3921" t="s">
        <v>162</v>
      </c>
      <c r="C3921">
        <v>2014</v>
      </c>
      <c r="D3921" t="s">
        <v>15</v>
      </c>
      <c r="E3921" t="s">
        <v>38</v>
      </c>
      <c r="F3921" t="s">
        <v>26</v>
      </c>
      <c r="G3921">
        <v>6</v>
      </c>
      <c r="H3921" t="s">
        <v>18</v>
      </c>
      <c r="I3921" t="s">
        <v>68</v>
      </c>
      <c r="J3921">
        <v>192000</v>
      </c>
      <c r="K3921" t="s">
        <v>54</v>
      </c>
      <c r="L3921">
        <v>73000</v>
      </c>
      <c r="M3921" t="b">
        <v>0</v>
      </c>
    </row>
    <row r="3922" spans="1:13" x14ac:dyDescent="0.35">
      <c r="A3922" t="s">
        <v>221</v>
      </c>
      <c r="B3922" t="s">
        <v>308</v>
      </c>
      <c r="C3922">
        <v>2012</v>
      </c>
      <c r="D3922" t="s">
        <v>15</v>
      </c>
      <c r="E3922" t="s">
        <v>23</v>
      </c>
      <c r="F3922" t="s">
        <v>30</v>
      </c>
      <c r="G3922">
        <v>4</v>
      </c>
      <c r="H3922" t="s">
        <v>18</v>
      </c>
      <c r="I3922" t="s">
        <v>68</v>
      </c>
      <c r="J3922">
        <v>300000</v>
      </c>
      <c r="K3922" t="s">
        <v>138</v>
      </c>
      <c r="L3922">
        <v>0</v>
      </c>
      <c r="M3922" t="b">
        <v>1</v>
      </c>
    </row>
    <row r="3923" spans="1:13" x14ac:dyDescent="0.35">
      <c r="A3923" t="s">
        <v>107</v>
      </c>
      <c r="B3923" t="s">
        <v>263</v>
      </c>
      <c r="C3923">
        <v>2016</v>
      </c>
      <c r="D3923" t="s">
        <v>15</v>
      </c>
      <c r="E3923" t="s">
        <v>29</v>
      </c>
      <c r="F3923" t="s">
        <v>17</v>
      </c>
      <c r="G3923">
        <v>5.6</v>
      </c>
      <c r="H3923" t="s">
        <v>18</v>
      </c>
      <c r="I3923" t="s">
        <v>19</v>
      </c>
      <c r="J3923">
        <v>185000</v>
      </c>
      <c r="K3923" t="s">
        <v>45</v>
      </c>
      <c r="L3923">
        <v>119000</v>
      </c>
      <c r="M3923" t="b">
        <v>0</v>
      </c>
    </row>
    <row r="3924" spans="1:13" x14ac:dyDescent="0.35">
      <c r="A3924" t="s">
        <v>34</v>
      </c>
      <c r="B3924" t="s">
        <v>58</v>
      </c>
      <c r="C3924">
        <v>2015</v>
      </c>
      <c r="D3924" t="s">
        <v>15</v>
      </c>
      <c r="E3924" t="s">
        <v>78</v>
      </c>
      <c r="F3924" t="s">
        <v>17</v>
      </c>
      <c r="G3924">
        <v>4</v>
      </c>
      <c r="H3924" t="s">
        <v>18</v>
      </c>
      <c r="I3924" t="s">
        <v>19</v>
      </c>
      <c r="J3924">
        <v>250000</v>
      </c>
      <c r="K3924" t="s">
        <v>70</v>
      </c>
      <c r="L3924">
        <v>0</v>
      </c>
      <c r="M3924" t="b">
        <v>1</v>
      </c>
    </row>
    <row r="3925" spans="1:13" x14ac:dyDescent="0.35">
      <c r="A3925" t="s">
        <v>34</v>
      </c>
      <c r="B3925" t="s">
        <v>43</v>
      </c>
      <c r="C3925">
        <v>2017</v>
      </c>
      <c r="D3925" t="s">
        <v>15</v>
      </c>
      <c r="E3925" t="s">
        <v>29</v>
      </c>
      <c r="F3925" t="s">
        <v>26</v>
      </c>
      <c r="G3925">
        <v>2.4</v>
      </c>
      <c r="H3925" t="s">
        <v>18</v>
      </c>
      <c r="I3925" t="s">
        <v>19</v>
      </c>
      <c r="J3925">
        <v>133000</v>
      </c>
      <c r="K3925" t="s">
        <v>20</v>
      </c>
      <c r="L3925">
        <v>48000</v>
      </c>
      <c r="M3925" t="b">
        <v>0</v>
      </c>
    </row>
    <row r="3926" spans="1:13" x14ac:dyDescent="0.35">
      <c r="A3926" t="s">
        <v>34</v>
      </c>
      <c r="B3926" t="s">
        <v>66</v>
      </c>
      <c r="C3926">
        <v>2006</v>
      </c>
      <c r="D3926" t="s">
        <v>15</v>
      </c>
      <c r="E3926" t="s">
        <v>75</v>
      </c>
      <c r="F3926" t="s">
        <v>17</v>
      </c>
      <c r="G3926">
        <v>3.5</v>
      </c>
      <c r="H3926" t="s">
        <v>18</v>
      </c>
      <c r="I3926" t="s">
        <v>19</v>
      </c>
      <c r="J3926">
        <v>400</v>
      </c>
      <c r="K3926" t="s">
        <v>42</v>
      </c>
      <c r="L3926">
        <v>0</v>
      </c>
      <c r="M3926" t="b">
        <v>1</v>
      </c>
    </row>
    <row r="3927" spans="1:13" x14ac:dyDescent="0.35">
      <c r="A3927" t="s">
        <v>27</v>
      </c>
      <c r="B3927" t="s">
        <v>28</v>
      </c>
      <c r="C3927">
        <v>2016</v>
      </c>
      <c r="D3927" t="s">
        <v>15</v>
      </c>
      <c r="E3927" t="s">
        <v>75</v>
      </c>
      <c r="F3927" t="s">
        <v>26</v>
      </c>
      <c r="G3927">
        <v>2</v>
      </c>
      <c r="H3927" t="s">
        <v>18</v>
      </c>
      <c r="I3927" t="s">
        <v>19</v>
      </c>
      <c r="J3927">
        <v>194000</v>
      </c>
      <c r="K3927" t="s">
        <v>20</v>
      </c>
      <c r="L3927">
        <v>0</v>
      </c>
      <c r="M3927" t="b">
        <v>1</v>
      </c>
    </row>
    <row r="3928" spans="1:13" x14ac:dyDescent="0.35">
      <c r="A3928" t="s">
        <v>76</v>
      </c>
      <c r="B3928" t="s">
        <v>112</v>
      </c>
      <c r="C3928">
        <v>2015</v>
      </c>
      <c r="D3928" t="s">
        <v>47</v>
      </c>
      <c r="E3928" t="s">
        <v>94</v>
      </c>
      <c r="F3928" t="s">
        <v>30</v>
      </c>
      <c r="G3928">
        <v>3.5</v>
      </c>
      <c r="H3928" t="s">
        <v>18</v>
      </c>
      <c r="I3928" t="s">
        <v>19</v>
      </c>
      <c r="J3928">
        <v>104000</v>
      </c>
      <c r="K3928" t="s">
        <v>45</v>
      </c>
      <c r="L3928">
        <v>74000</v>
      </c>
      <c r="M3928" t="b">
        <v>0</v>
      </c>
    </row>
    <row r="3929" spans="1:13" x14ac:dyDescent="0.35">
      <c r="A3929" t="s">
        <v>109</v>
      </c>
      <c r="B3929" t="s">
        <v>110</v>
      </c>
      <c r="C3929">
        <v>2018</v>
      </c>
      <c r="D3929" t="s">
        <v>47</v>
      </c>
      <c r="E3929" t="s">
        <v>102</v>
      </c>
      <c r="F3929" t="s">
        <v>30</v>
      </c>
      <c r="G3929">
        <v>3.6</v>
      </c>
      <c r="H3929" t="s">
        <v>18</v>
      </c>
      <c r="I3929" t="s">
        <v>19</v>
      </c>
      <c r="J3929">
        <v>89000</v>
      </c>
      <c r="K3929" t="s">
        <v>45</v>
      </c>
      <c r="L3929">
        <v>109000</v>
      </c>
      <c r="M3929" t="b">
        <v>0</v>
      </c>
    </row>
    <row r="3930" spans="1:13" x14ac:dyDescent="0.35">
      <c r="A3930" t="s">
        <v>82</v>
      </c>
      <c r="B3930" t="s">
        <v>169</v>
      </c>
      <c r="C3930">
        <v>2016</v>
      </c>
      <c r="D3930" t="s">
        <v>47</v>
      </c>
      <c r="E3930" t="s">
        <v>23</v>
      </c>
      <c r="F3930" t="s">
        <v>30</v>
      </c>
      <c r="G3930">
        <v>3.3</v>
      </c>
      <c r="H3930" t="s">
        <v>18</v>
      </c>
      <c r="I3930" t="s">
        <v>19</v>
      </c>
      <c r="J3930">
        <v>85000</v>
      </c>
      <c r="K3930" t="s">
        <v>45</v>
      </c>
      <c r="L3930">
        <v>64000</v>
      </c>
      <c r="M3930" t="b">
        <v>0</v>
      </c>
    </row>
    <row r="3931" spans="1:13" x14ac:dyDescent="0.35">
      <c r="A3931" t="s">
        <v>13</v>
      </c>
      <c r="B3931" t="s">
        <v>320</v>
      </c>
      <c r="C3931">
        <v>2018</v>
      </c>
      <c r="D3931" t="s">
        <v>47</v>
      </c>
      <c r="E3931" t="s">
        <v>33</v>
      </c>
      <c r="F3931" t="s">
        <v>17</v>
      </c>
      <c r="G3931">
        <v>3.6</v>
      </c>
      <c r="H3931" t="s">
        <v>18</v>
      </c>
      <c r="I3931" t="s">
        <v>19</v>
      </c>
      <c r="J3931">
        <v>66000</v>
      </c>
      <c r="K3931" t="s">
        <v>45</v>
      </c>
      <c r="L3931">
        <v>122000</v>
      </c>
      <c r="M3931" t="b">
        <v>0</v>
      </c>
    </row>
    <row r="3932" spans="1:13" x14ac:dyDescent="0.35">
      <c r="A3932" t="s">
        <v>76</v>
      </c>
      <c r="B3932" t="s">
        <v>151</v>
      </c>
      <c r="C3932">
        <v>2014</v>
      </c>
      <c r="D3932" t="s">
        <v>15</v>
      </c>
      <c r="E3932" t="s">
        <v>94</v>
      </c>
      <c r="F3932" t="s">
        <v>30</v>
      </c>
      <c r="G3932">
        <v>3.5</v>
      </c>
      <c r="H3932" t="s">
        <v>18</v>
      </c>
      <c r="I3932" t="s">
        <v>19</v>
      </c>
      <c r="J3932">
        <v>180000</v>
      </c>
      <c r="K3932" t="s">
        <v>45</v>
      </c>
      <c r="L3932">
        <v>49000</v>
      </c>
      <c r="M3932" t="b">
        <v>0</v>
      </c>
    </row>
    <row r="3933" spans="1:13" x14ac:dyDescent="0.35">
      <c r="A3933" t="s">
        <v>76</v>
      </c>
      <c r="B3933" t="s">
        <v>112</v>
      </c>
      <c r="C3933">
        <v>2017</v>
      </c>
      <c r="D3933" t="s">
        <v>47</v>
      </c>
      <c r="E3933" t="s">
        <v>29</v>
      </c>
      <c r="F3933" t="s">
        <v>17</v>
      </c>
      <c r="G3933">
        <v>3.5</v>
      </c>
      <c r="H3933" t="s">
        <v>18</v>
      </c>
      <c r="I3933" t="s">
        <v>19</v>
      </c>
      <c r="J3933">
        <v>131000</v>
      </c>
      <c r="K3933" t="s">
        <v>45</v>
      </c>
      <c r="L3933">
        <v>73000</v>
      </c>
      <c r="M3933" t="b">
        <v>0</v>
      </c>
    </row>
    <row r="3934" spans="1:13" x14ac:dyDescent="0.35">
      <c r="A3934" t="s">
        <v>34</v>
      </c>
      <c r="B3934" t="s">
        <v>41</v>
      </c>
      <c r="C3934">
        <v>2019</v>
      </c>
      <c r="D3934" t="s">
        <v>15</v>
      </c>
      <c r="E3934" t="s">
        <v>23</v>
      </c>
      <c r="F3934" t="s">
        <v>26</v>
      </c>
      <c r="G3934">
        <v>1.5</v>
      </c>
      <c r="H3934" t="s">
        <v>18</v>
      </c>
      <c r="I3934" t="s">
        <v>19</v>
      </c>
      <c r="J3934">
        <v>22000</v>
      </c>
      <c r="K3934" t="s">
        <v>187</v>
      </c>
      <c r="L3934">
        <v>41500</v>
      </c>
      <c r="M3934" t="b">
        <v>0</v>
      </c>
    </row>
    <row r="3935" spans="1:13" x14ac:dyDescent="0.35">
      <c r="A3935" t="s">
        <v>365</v>
      </c>
      <c r="B3935" t="s">
        <v>366</v>
      </c>
      <c r="C3935">
        <v>2007</v>
      </c>
      <c r="D3935" t="s">
        <v>47</v>
      </c>
      <c r="E3935" t="s">
        <v>23</v>
      </c>
      <c r="F3935" t="s">
        <v>17</v>
      </c>
      <c r="G3935">
        <v>3.5</v>
      </c>
      <c r="H3935" t="s">
        <v>18</v>
      </c>
      <c r="I3935" t="s">
        <v>19</v>
      </c>
      <c r="J3935">
        <v>330</v>
      </c>
      <c r="K3935" t="s">
        <v>54</v>
      </c>
      <c r="L3935">
        <v>0</v>
      </c>
      <c r="M3935" t="b">
        <v>1</v>
      </c>
    </row>
    <row r="3936" spans="1:13" x14ac:dyDescent="0.35">
      <c r="A3936" t="s">
        <v>60</v>
      </c>
      <c r="B3936" t="s">
        <v>80</v>
      </c>
      <c r="C3936">
        <v>2019</v>
      </c>
      <c r="D3936" t="s">
        <v>15</v>
      </c>
      <c r="E3936" t="s">
        <v>25</v>
      </c>
      <c r="F3936" t="s">
        <v>17</v>
      </c>
      <c r="G3936">
        <v>2.5</v>
      </c>
      <c r="H3936" t="s">
        <v>79</v>
      </c>
      <c r="I3936" t="s">
        <v>19</v>
      </c>
      <c r="J3936">
        <v>62000</v>
      </c>
      <c r="K3936" t="s">
        <v>245</v>
      </c>
      <c r="L3936">
        <v>195000</v>
      </c>
      <c r="M3936" t="b">
        <v>0</v>
      </c>
    </row>
    <row r="3937" spans="1:13" x14ac:dyDescent="0.35">
      <c r="A3937" t="s">
        <v>34</v>
      </c>
      <c r="B3937" t="s">
        <v>124</v>
      </c>
      <c r="C3937">
        <v>2012</v>
      </c>
      <c r="D3937" t="s">
        <v>47</v>
      </c>
      <c r="E3937" t="s">
        <v>23</v>
      </c>
      <c r="F3937" t="s">
        <v>17</v>
      </c>
      <c r="G3937">
        <v>4</v>
      </c>
      <c r="H3937" t="s">
        <v>18</v>
      </c>
      <c r="I3937" t="s">
        <v>19</v>
      </c>
      <c r="J3937">
        <v>270</v>
      </c>
      <c r="K3937" t="s">
        <v>81</v>
      </c>
      <c r="L3937">
        <v>60000</v>
      </c>
      <c r="M3937" t="b">
        <v>0</v>
      </c>
    </row>
    <row r="3938" spans="1:13" x14ac:dyDescent="0.35">
      <c r="A3938" t="s">
        <v>27</v>
      </c>
      <c r="B3938" t="s">
        <v>28</v>
      </c>
      <c r="C3938">
        <v>2013</v>
      </c>
      <c r="D3938" t="s">
        <v>47</v>
      </c>
      <c r="E3938" t="s">
        <v>25</v>
      </c>
      <c r="F3938" t="s">
        <v>30</v>
      </c>
      <c r="G3938">
        <v>1.6</v>
      </c>
      <c r="H3938" t="s">
        <v>18</v>
      </c>
      <c r="I3938" t="s">
        <v>19</v>
      </c>
      <c r="J3938">
        <v>169</v>
      </c>
      <c r="K3938" t="s">
        <v>20</v>
      </c>
      <c r="L3938">
        <v>20000</v>
      </c>
      <c r="M3938" t="b">
        <v>0</v>
      </c>
    </row>
    <row r="3939" spans="1:13" x14ac:dyDescent="0.35">
      <c r="A3939" t="s">
        <v>134</v>
      </c>
      <c r="B3939" t="s">
        <v>232</v>
      </c>
      <c r="C3939">
        <v>2017</v>
      </c>
      <c r="D3939" t="s">
        <v>15</v>
      </c>
      <c r="E3939" t="s">
        <v>23</v>
      </c>
      <c r="F3939" t="s">
        <v>26</v>
      </c>
      <c r="G3939">
        <v>1.6</v>
      </c>
      <c r="H3939" t="s">
        <v>18</v>
      </c>
      <c r="I3939" t="s">
        <v>68</v>
      </c>
      <c r="J3939">
        <v>101000</v>
      </c>
      <c r="K3939" t="s">
        <v>111</v>
      </c>
      <c r="L3939">
        <v>0</v>
      </c>
      <c r="M3939" t="b">
        <v>1</v>
      </c>
    </row>
    <row r="3940" spans="1:13" x14ac:dyDescent="0.35">
      <c r="A3940" t="s">
        <v>34</v>
      </c>
      <c r="B3940" t="s">
        <v>284</v>
      </c>
      <c r="C3940">
        <v>2009</v>
      </c>
      <c r="D3940" t="s">
        <v>47</v>
      </c>
      <c r="E3940" t="s">
        <v>25</v>
      </c>
      <c r="F3940" t="s">
        <v>26</v>
      </c>
      <c r="G3940">
        <v>1.7</v>
      </c>
      <c r="H3940" t="s">
        <v>18</v>
      </c>
      <c r="I3940" t="s">
        <v>19</v>
      </c>
      <c r="J3940">
        <v>400000</v>
      </c>
      <c r="K3940" t="s">
        <v>20</v>
      </c>
      <c r="L3940">
        <v>15000</v>
      </c>
      <c r="M3940" t="b">
        <v>0</v>
      </c>
    </row>
    <row r="3941" spans="1:13" x14ac:dyDescent="0.35">
      <c r="A3941" t="s">
        <v>21</v>
      </c>
      <c r="B3941" t="s">
        <v>272</v>
      </c>
      <c r="C3941">
        <v>2019</v>
      </c>
      <c r="D3941" t="s">
        <v>47</v>
      </c>
      <c r="E3941" t="s">
        <v>23</v>
      </c>
      <c r="F3941" t="s">
        <v>17</v>
      </c>
      <c r="G3941">
        <v>4.8</v>
      </c>
      <c r="H3941" t="s">
        <v>18</v>
      </c>
      <c r="I3941" t="s">
        <v>19</v>
      </c>
      <c r="J3941">
        <v>39000</v>
      </c>
      <c r="K3941" t="s">
        <v>170</v>
      </c>
      <c r="L3941">
        <v>145000</v>
      </c>
      <c r="M3941" t="b">
        <v>0</v>
      </c>
    </row>
    <row r="3942" spans="1:13" x14ac:dyDescent="0.35">
      <c r="A3942" t="s">
        <v>39</v>
      </c>
      <c r="B3942" t="s">
        <v>40</v>
      </c>
      <c r="C3942">
        <v>2014</v>
      </c>
      <c r="D3942" t="s">
        <v>44</v>
      </c>
      <c r="E3942" t="s">
        <v>23</v>
      </c>
      <c r="F3942" t="s">
        <v>26</v>
      </c>
      <c r="G3942">
        <v>3.6</v>
      </c>
      <c r="H3942" t="s">
        <v>18</v>
      </c>
      <c r="I3942" t="s">
        <v>19</v>
      </c>
      <c r="J3942">
        <v>255000</v>
      </c>
      <c r="K3942" t="s">
        <v>211</v>
      </c>
      <c r="L3942">
        <v>43000</v>
      </c>
      <c r="M3942" t="b">
        <v>0</v>
      </c>
    </row>
    <row r="3943" spans="1:13" x14ac:dyDescent="0.35">
      <c r="A3943" t="s">
        <v>34</v>
      </c>
      <c r="B3943" t="s">
        <v>35</v>
      </c>
      <c r="C3943">
        <v>2003</v>
      </c>
      <c r="D3943" t="s">
        <v>15</v>
      </c>
      <c r="E3943" t="s">
        <v>16</v>
      </c>
      <c r="F3943" t="s">
        <v>30</v>
      </c>
      <c r="G3943">
        <v>4.5</v>
      </c>
      <c r="H3943" t="s">
        <v>18</v>
      </c>
      <c r="I3943" t="s">
        <v>19</v>
      </c>
      <c r="J3943">
        <v>335000</v>
      </c>
      <c r="K3943" t="s">
        <v>45</v>
      </c>
      <c r="L3943">
        <v>51000</v>
      </c>
      <c r="M3943" t="b">
        <v>0</v>
      </c>
    </row>
    <row r="3944" spans="1:13" x14ac:dyDescent="0.35">
      <c r="A3944" t="s">
        <v>109</v>
      </c>
      <c r="B3944" t="s">
        <v>412</v>
      </c>
      <c r="C3944">
        <v>2003</v>
      </c>
      <c r="D3944" t="s">
        <v>47</v>
      </c>
      <c r="E3944" t="s">
        <v>23</v>
      </c>
      <c r="F3944" t="s">
        <v>30</v>
      </c>
      <c r="G3944">
        <v>1</v>
      </c>
      <c r="H3944" t="s">
        <v>18</v>
      </c>
      <c r="I3944" t="s">
        <v>68</v>
      </c>
      <c r="J3944">
        <v>98000</v>
      </c>
      <c r="K3944" t="s">
        <v>20</v>
      </c>
      <c r="L3944">
        <v>0</v>
      </c>
      <c r="M3944" t="b">
        <v>1</v>
      </c>
    </row>
    <row r="3945" spans="1:13" x14ac:dyDescent="0.35">
      <c r="A3945" t="s">
        <v>109</v>
      </c>
      <c r="B3945" t="s">
        <v>110</v>
      </c>
      <c r="C3945">
        <v>2020</v>
      </c>
      <c r="D3945" t="s">
        <v>47</v>
      </c>
      <c r="E3945" t="s">
        <v>29</v>
      </c>
      <c r="F3945" t="s">
        <v>30</v>
      </c>
      <c r="G3945">
        <v>3.6</v>
      </c>
      <c r="H3945" t="s">
        <v>18</v>
      </c>
      <c r="I3945" t="s">
        <v>19</v>
      </c>
      <c r="J3945">
        <v>25000</v>
      </c>
      <c r="K3945" t="s">
        <v>42</v>
      </c>
      <c r="L3945">
        <v>0</v>
      </c>
      <c r="M3945" t="b">
        <v>1</v>
      </c>
    </row>
    <row r="3946" spans="1:13" x14ac:dyDescent="0.35">
      <c r="A3946" t="s">
        <v>39</v>
      </c>
      <c r="B3946" t="s">
        <v>261</v>
      </c>
      <c r="C3946">
        <v>2008</v>
      </c>
      <c r="D3946" t="s">
        <v>47</v>
      </c>
      <c r="E3946" t="s">
        <v>102</v>
      </c>
      <c r="F3946" t="s">
        <v>30</v>
      </c>
      <c r="G3946">
        <v>1.6</v>
      </c>
      <c r="H3946" t="s">
        <v>18</v>
      </c>
      <c r="I3946" t="s">
        <v>19</v>
      </c>
      <c r="J3946">
        <v>253250</v>
      </c>
      <c r="K3946" t="s">
        <v>42</v>
      </c>
      <c r="L3946">
        <v>9000</v>
      </c>
      <c r="M3946" t="b">
        <v>0</v>
      </c>
    </row>
    <row r="3947" spans="1:13" x14ac:dyDescent="0.35">
      <c r="A3947" t="s">
        <v>27</v>
      </c>
      <c r="B3947" t="s">
        <v>28</v>
      </c>
      <c r="C3947">
        <v>2017</v>
      </c>
      <c r="D3947" t="s">
        <v>15</v>
      </c>
      <c r="E3947" t="s">
        <v>29</v>
      </c>
      <c r="F3947" t="s">
        <v>17</v>
      </c>
      <c r="G3947">
        <v>2</v>
      </c>
      <c r="H3947" t="s">
        <v>18</v>
      </c>
      <c r="I3947" t="s">
        <v>19</v>
      </c>
      <c r="J3947">
        <v>140000</v>
      </c>
      <c r="K3947" t="s">
        <v>42</v>
      </c>
      <c r="L3947">
        <v>47000</v>
      </c>
      <c r="M3947" t="b">
        <v>0</v>
      </c>
    </row>
    <row r="3948" spans="1:13" x14ac:dyDescent="0.35">
      <c r="A3948" t="s">
        <v>13</v>
      </c>
      <c r="B3948">
        <v>300</v>
      </c>
      <c r="C3948">
        <v>2014</v>
      </c>
      <c r="D3948" t="s">
        <v>15</v>
      </c>
      <c r="E3948" t="s">
        <v>16</v>
      </c>
      <c r="F3948" t="s">
        <v>30</v>
      </c>
      <c r="G3948">
        <v>3.5</v>
      </c>
      <c r="H3948" t="s">
        <v>18</v>
      </c>
      <c r="I3948" t="s">
        <v>19</v>
      </c>
      <c r="J3948">
        <v>272000</v>
      </c>
      <c r="K3948" t="s">
        <v>20</v>
      </c>
      <c r="L3948">
        <v>45000</v>
      </c>
      <c r="M3948" t="b">
        <v>0</v>
      </c>
    </row>
    <row r="3949" spans="1:13" x14ac:dyDescent="0.35">
      <c r="A3949" t="s">
        <v>34</v>
      </c>
      <c r="B3949" t="s">
        <v>55</v>
      </c>
      <c r="C3949">
        <v>2016</v>
      </c>
      <c r="D3949" t="s">
        <v>15</v>
      </c>
      <c r="E3949" t="s">
        <v>23</v>
      </c>
      <c r="F3949" t="s">
        <v>17</v>
      </c>
      <c r="G3949">
        <v>4</v>
      </c>
      <c r="H3949" t="s">
        <v>18</v>
      </c>
      <c r="I3949" t="s">
        <v>19</v>
      </c>
      <c r="J3949">
        <v>69900</v>
      </c>
      <c r="K3949" t="s">
        <v>45</v>
      </c>
      <c r="L3949">
        <v>128000</v>
      </c>
      <c r="M3949" t="b">
        <v>0</v>
      </c>
    </row>
    <row r="3950" spans="1:13" x14ac:dyDescent="0.35">
      <c r="A3950" t="s">
        <v>36</v>
      </c>
      <c r="B3950" t="s">
        <v>146</v>
      </c>
      <c r="C3950">
        <v>2020</v>
      </c>
      <c r="D3950" t="s">
        <v>15</v>
      </c>
      <c r="E3950" t="s">
        <v>65</v>
      </c>
      <c r="F3950" t="s">
        <v>30</v>
      </c>
      <c r="G3950">
        <v>5.3</v>
      </c>
      <c r="H3950" t="s">
        <v>18</v>
      </c>
      <c r="I3950" t="s">
        <v>19</v>
      </c>
      <c r="J3950">
        <v>60000</v>
      </c>
      <c r="K3950" t="s">
        <v>45</v>
      </c>
      <c r="L3950">
        <v>155000</v>
      </c>
      <c r="M3950" t="b">
        <v>0</v>
      </c>
    </row>
    <row r="3951" spans="1:13" x14ac:dyDescent="0.35">
      <c r="A3951" t="s">
        <v>34</v>
      </c>
      <c r="B3951" t="s">
        <v>123</v>
      </c>
      <c r="C3951">
        <v>2016</v>
      </c>
      <c r="D3951" t="s">
        <v>47</v>
      </c>
      <c r="E3951" t="s">
        <v>23</v>
      </c>
      <c r="F3951" t="s">
        <v>17</v>
      </c>
      <c r="G3951">
        <v>2.7</v>
      </c>
      <c r="H3951" t="s">
        <v>18</v>
      </c>
      <c r="I3951" t="s">
        <v>19</v>
      </c>
      <c r="J3951">
        <v>208</v>
      </c>
      <c r="K3951" t="s">
        <v>126</v>
      </c>
      <c r="L3951">
        <v>77000</v>
      </c>
      <c r="M3951" t="b">
        <v>0</v>
      </c>
    </row>
    <row r="3952" spans="1:13" x14ac:dyDescent="0.35">
      <c r="A3952" t="s">
        <v>34</v>
      </c>
      <c r="B3952" t="s">
        <v>51</v>
      </c>
      <c r="C3952">
        <v>2013</v>
      </c>
      <c r="D3952" t="s">
        <v>15</v>
      </c>
      <c r="E3952" t="s">
        <v>23</v>
      </c>
      <c r="F3952" t="s">
        <v>30</v>
      </c>
      <c r="G3952">
        <v>1</v>
      </c>
      <c r="H3952" t="s">
        <v>18</v>
      </c>
      <c r="I3952" t="s">
        <v>19</v>
      </c>
      <c r="J3952">
        <v>170</v>
      </c>
      <c r="K3952" t="s">
        <v>349</v>
      </c>
      <c r="L3952">
        <v>0</v>
      </c>
      <c r="M3952" t="b">
        <v>1</v>
      </c>
    </row>
    <row r="3953" spans="1:13" x14ac:dyDescent="0.35">
      <c r="A3953" t="s">
        <v>39</v>
      </c>
      <c r="B3953" t="s">
        <v>131</v>
      </c>
      <c r="C3953">
        <v>2015</v>
      </c>
      <c r="D3953" t="s">
        <v>15</v>
      </c>
      <c r="E3953" t="s">
        <v>16</v>
      </c>
      <c r="F3953" t="s">
        <v>30</v>
      </c>
      <c r="G3953">
        <v>6</v>
      </c>
      <c r="H3953" t="s">
        <v>18</v>
      </c>
      <c r="I3953" t="s">
        <v>19</v>
      </c>
      <c r="J3953">
        <v>235000</v>
      </c>
      <c r="K3953" t="s">
        <v>81</v>
      </c>
      <c r="L3953">
        <v>65000</v>
      </c>
      <c r="M3953" t="b">
        <v>0</v>
      </c>
    </row>
    <row r="3954" spans="1:13" x14ac:dyDescent="0.35">
      <c r="A3954" t="s">
        <v>27</v>
      </c>
      <c r="B3954" t="s">
        <v>88</v>
      </c>
      <c r="C3954">
        <v>2015</v>
      </c>
      <c r="D3954" t="s">
        <v>15</v>
      </c>
      <c r="E3954" t="s">
        <v>23</v>
      </c>
      <c r="F3954" t="s">
        <v>26</v>
      </c>
      <c r="G3954">
        <v>1.4</v>
      </c>
      <c r="H3954" t="s">
        <v>18</v>
      </c>
      <c r="I3954" t="s">
        <v>19</v>
      </c>
      <c r="J3954">
        <v>270000</v>
      </c>
      <c r="K3954" t="s">
        <v>20</v>
      </c>
      <c r="L3954">
        <v>0</v>
      </c>
      <c r="M3954" t="b">
        <v>1</v>
      </c>
    </row>
    <row r="3955" spans="1:13" x14ac:dyDescent="0.35">
      <c r="A3955" t="s">
        <v>27</v>
      </c>
      <c r="B3955" t="s">
        <v>84</v>
      </c>
      <c r="C3955">
        <v>2017</v>
      </c>
      <c r="D3955" t="s">
        <v>15</v>
      </c>
      <c r="E3955" t="s">
        <v>23</v>
      </c>
      <c r="F3955" t="s">
        <v>30</v>
      </c>
      <c r="G3955">
        <v>2</v>
      </c>
      <c r="H3955" t="s">
        <v>18</v>
      </c>
      <c r="I3955" t="s">
        <v>19</v>
      </c>
      <c r="J3955">
        <v>182000</v>
      </c>
      <c r="K3955" t="s">
        <v>20</v>
      </c>
      <c r="L3955">
        <v>0</v>
      </c>
      <c r="M3955" t="b">
        <v>1</v>
      </c>
    </row>
    <row r="3956" spans="1:13" x14ac:dyDescent="0.35">
      <c r="A3956" t="s">
        <v>174</v>
      </c>
      <c r="B3956" t="s">
        <v>175</v>
      </c>
      <c r="C3956">
        <v>2018</v>
      </c>
      <c r="D3956" t="s">
        <v>15</v>
      </c>
      <c r="E3956" t="s">
        <v>75</v>
      </c>
      <c r="F3956" t="s">
        <v>17</v>
      </c>
      <c r="G3956">
        <v>3</v>
      </c>
      <c r="H3956" t="s">
        <v>18</v>
      </c>
      <c r="I3956" t="s">
        <v>19</v>
      </c>
      <c r="J3956">
        <v>19000</v>
      </c>
      <c r="K3956" t="s">
        <v>20</v>
      </c>
      <c r="L3956">
        <v>225000</v>
      </c>
      <c r="M3956" t="b">
        <v>0</v>
      </c>
    </row>
    <row r="3957" spans="1:13" x14ac:dyDescent="0.35">
      <c r="A3957" t="s">
        <v>31</v>
      </c>
      <c r="B3957" t="s">
        <v>32</v>
      </c>
      <c r="C3957">
        <v>2014</v>
      </c>
      <c r="D3957" t="s">
        <v>15</v>
      </c>
      <c r="E3957" t="s">
        <v>23</v>
      </c>
      <c r="F3957" t="s">
        <v>30</v>
      </c>
      <c r="G3957">
        <v>2.4</v>
      </c>
      <c r="H3957" t="s">
        <v>18</v>
      </c>
      <c r="I3957" t="s">
        <v>19</v>
      </c>
      <c r="J3957">
        <v>300</v>
      </c>
      <c r="K3957" t="s">
        <v>20</v>
      </c>
      <c r="L3957">
        <v>45000</v>
      </c>
      <c r="M3957" t="b">
        <v>0</v>
      </c>
    </row>
    <row r="3958" spans="1:13" x14ac:dyDescent="0.35">
      <c r="A3958" t="s">
        <v>27</v>
      </c>
      <c r="B3958" t="s">
        <v>91</v>
      </c>
      <c r="C3958">
        <v>2015</v>
      </c>
      <c r="D3958" t="s">
        <v>44</v>
      </c>
      <c r="E3958" t="s">
        <v>29</v>
      </c>
      <c r="F3958" t="s">
        <v>17</v>
      </c>
      <c r="G3958">
        <v>3.3</v>
      </c>
      <c r="H3958" t="s">
        <v>18</v>
      </c>
      <c r="I3958" t="s">
        <v>19</v>
      </c>
      <c r="J3958">
        <v>245000</v>
      </c>
      <c r="K3958" t="s">
        <v>111</v>
      </c>
      <c r="L3958">
        <v>0</v>
      </c>
      <c r="M3958" t="b">
        <v>1</v>
      </c>
    </row>
    <row r="3959" spans="1:13" x14ac:dyDescent="0.35">
      <c r="A3959" t="s">
        <v>76</v>
      </c>
      <c r="B3959" t="s">
        <v>147</v>
      </c>
      <c r="C3959">
        <v>2018</v>
      </c>
      <c r="D3959" t="s">
        <v>15</v>
      </c>
      <c r="E3959" t="s">
        <v>94</v>
      </c>
      <c r="F3959" t="s">
        <v>17</v>
      </c>
      <c r="G3959">
        <v>5</v>
      </c>
      <c r="H3959" t="s">
        <v>18</v>
      </c>
      <c r="I3959" t="s">
        <v>19</v>
      </c>
      <c r="J3959">
        <v>35000</v>
      </c>
      <c r="K3959" t="s">
        <v>20</v>
      </c>
      <c r="L3959">
        <v>195000</v>
      </c>
      <c r="M3959" t="b">
        <v>0</v>
      </c>
    </row>
    <row r="3960" spans="1:13" x14ac:dyDescent="0.35">
      <c r="A3960" t="s">
        <v>27</v>
      </c>
      <c r="B3960" t="s">
        <v>89</v>
      </c>
      <c r="C3960">
        <v>2016</v>
      </c>
      <c r="D3960" t="s">
        <v>15</v>
      </c>
      <c r="E3960" t="s">
        <v>23</v>
      </c>
      <c r="F3960" t="s">
        <v>17</v>
      </c>
      <c r="G3960">
        <v>2.4</v>
      </c>
      <c r="H3960" t="s">
        <v>18</v>
      </c>
      <c r="I3960" t="s">
        <v>19</v>
      </c>
      <c r="J3960">
        <v>88089</v>
      </c>
      <c r="K3960" t="s">
        <v>20</v>
      </c>
      <c r="L3960">
        <v>0</v>
      </c>
      <c r="M3960" t="b">
        <v>1</v>
      </c>
    </row>
    <row r="3961" spans="1:13" x14ac:dyDescent="0.35">
      <c r="A3961" t="s">
        <v>181</v>
      </c>
      <c r="B3961" t="s">
        <v>199</v>
      </c>
      <c r="C3961">
        <v>2017</v>
      </c>
      <c r="D3961" t="s">
        <v>15</v>
      </c>
      <c r="E3961" t="s">
        <v>23</v>
      </c>
      <c r="F3961" t="s">
        <v>30</v>
      </c>
      <c r="G3961">
        <v>3.5</v>
      </c>
      <c r="H3961" t="s">
        <v>18</v>
      </c>
      <c r="I3961" t="s">
        <v>19</v>
      </c>
      <c r="J3961">
        <v>159000</v>
      </c>
      <c r="K3961" t="s">
        <v>45</v>
      </c>
      <c r="L3961">
        <v>55000</v>
      </c>
      <c r="M3961" t="b">
        <v>0</v>
      </c>
    </row>
    <row r="3962" spans="1:13" x14ac:dyDescent="0.35">
      <c r="A3962" t="s">
        <v>31</v>
      </c>
      <c r="B3962" t="s">
        <v>32</v>
      </c>
      <c r="C3962">
        <v>2014</v>
      </c>
      <c r="D3962" t="s">
        <v>15</v>
      </c>
      <c r="E3962" t="s">
        <v>23</v>
      </c>
      <c r="F3962" t="s">
        <v>30</v>
      </c>
      <c r="G3962">
        <v>4</v>
      </c>
      <c r="H3962" t="s">
        <v>18</v>
      </c>
      <c r="I3962" t="s">
        <v>19</v>
      </c>
      <c r="J3962">
        <v>349000</v>
      </c>
      <c r="K3962" t="s">
        <v>20</v>
      </c>
      <c r="L3962">
        <v>48000</v>
      </c>
      <c r="M3962" t="b">
        <v>0</v>
      </c>
    </row>
    <row r="3963" spans="1:13" x14ac:dyDescent="0.35">
      <c r="A3963" t="s">
        <v>21</v>
      </c>
      <c r="B3963" t="s">
        <v>120</v>
      </c>
      <c r="C3963">
        <v>2013</v>
      </c>
      <c r="D3963" t="s">
        <v>15</v>
      </c>
      <c r="E3963" t="s">
        <v>23</v>
      </c>
      <c r="F3963" t="s">
        <v>17</v>
      </c>
      <c r="G3963">
        <v>2.4</v>
      </c>
      <c r="H3963" t="s">
        <v>18</v>
      </c>
      <c r="I3963" t="s">
        <v>68</v>
      </c>
      <c r="J3963">
        <v>202702</v>
      </c>
      <c r="K3963" t="s">
        <v>195</v>
      </c>
      <c r="L3963">
        <v>0</v>
      </c>
      <c r="M3963" t="b">
        <v>1</v>
      </c>
    </row>
    <row r="3964" spans="1:13" x14ac:dyDescent="0.35">
      <c r="A3964" t="s">
        <v>39</v>
      </c>
      <c r="B3964" t="s">
        <v>115</v>
      </c>
      <c r="C3964">
        <v>2015</v>
      </c>
      <c r="D3964" t="s">
        <v>15</v>
      </c>
      <c r="E3964" t="s">
        <v>75</v>
      </c>
      <c r="F3964" t="s">
        <v>17</v>
      </c>
      <c r="G3964">
        <v>5.3</v>
      </c>
      <c r="H3964" t="s">
        <v>18</v>
      </c>
      <c r="I3964" t="s">
        <v>19</v>
      </c>
      <c r="J3964">
        <v>70000</v>
      </c>
      <c r="K3964" t="s">
        <v>228</v>
      </c>
      <c r="L3964">
        <v>160000</v>
      </c>
      <c r="M3964" t="b">
        <v>0</v>
      </c>
    </row>
    <row r="3965" spans="1:13" x14ac:dyDescent="0.35">
      <c r="A3965" t="s">
        <v>36</v>
      </c>
      <c r="B3965" t="s">
        <v>146</v>
      </c>
      <c r="C3965">
        <v>2013</v>
      </c>
      <c r="D3965" t="s">
        <v>15</v>
      </c>
      <c r="E3965" t="s">
        <v>25</v>
      </c>
      <c r="F3965" t="s">
        <v>17</v>
      </c>
      <c r="G3965">
        <v>5.3</v>
      </c>
      <c r="H3965" t="s">
        <v>18</v>
      </c>
      <c r="I3965" t="s">
        <v>19</v>
      </c>
      <c r="J3965">
        <v>334</v>
      </c>
      <c r="K3965" t="s">
        <v>20</v>
      </c>
      <c r="L3965">
        <v>45000</v>
      </c>
      <c r="M3965" t="b">
        <v>0</v>
      </c>
    </row>
    <row r="3966" spans="1:13" x14ac:dyDescent="0.35">
      <c r="A3966" t="s">
        <v>60</v>
      </c>
      <c r="B3966" t="s">
        <v>80</v>
      </c>
      <c r="C3966">
        <v>2016</v>
      </c>
      <c r="D3966" t="s">
        <v>15</v>
      </c>
      <c r="E3966" t="s">
        <v>29</v>
      </c>
      <c r="F3966" t="s">
        <v>30</v>
      </c>
      <c r="G3966">
        <v>3.6</v>
      </c>
      <c r="H3966" t="s">
        <v>18</v>
      </c>
      <c r="I3966" t="s">
        <v>19</v>
      </c>
      <c r="J3966">
        <v>200000</v>
      </c>
      <c r="K3966" t="s">
        <v>42</v>
      </c>
      <c r="L3966">
        <v>105000</v>
      </c>
      <c r="M3966" t="b">
        <v>0</v>
      </c>
    </row>
    <row r="3967" spans="1:13" x14ac:dyDescent="0.35">
      <c r="A3967" t="s">
        <v>76</v>
      </c>
      <c r="B3967" t="s">
        <v>112</v>
      </c>
      <c r="C3967">
        <v>2016</v>
      </c>
      <c r="D3967" t="s">
        <v>15</v>
      </c>
      <c r="E3967" t="s">
        <v>23</v>
      </c>
      <c r="F3967" t="s">
        <v>30</v>
      </c>
      <c r="G3967">
        <v>3.5</v>
      </c>
      <c r="H3967" t="s">
        <v>18</v>
      </c>
      <c r="I3967" t="s">
        <v>19</v>
      </c>
      <c r="J3967">
        <v>233</v>
      </c>
      <c r="K3967" t="s">
        <v>54</v>
      </c>
      <c r="L3967">
        <v>0</v>
      </c>
      <c r="M3967" t="b">
        <v>1</v>
      </c>
    </row>
    <row r="3968" spans="1:13" x14ac:dyDescent="0.35">
      <c r="A3968" t="s">
        <v>27</v>
      </c>
      <c r="B3968" t="s">
        <v>89</v>
      </c>
      <c r="C3968">
        <v>2015</v>
      </c>
      <c r="D3968" t="s">
        <v>47</v>
      </c>
      <c r="E3968" t="s">
        <v>16</v>
      </c>
      <c r="F3968" t="s">
        <v>26</v>
      </c>
      <c r="G3968">
        <v>1</v>
      </c>
      <c r="H3968" t="s">
        <v>18</v>
      </c>
      <c r="I3968" t="s">
        <v>19</v>
      </c>
      <c r="J3968">
        <v>93647</v>
      </c>
      <c r="K3968" t="s">
        <v>126</v>
      </c>
      <c r="L3968">
        <v>0</v>
      </c>
      <c r="M3968" t="b">
        <v>1</v>
      </c>
    </row>
    <row r="3969" spans="1:13" x14ac:dyDescent="0.35">
      <c r="A3969" t="s">
        <v>181</v>
      </c>
      <c r="B3969" t="s">
        <v>378</v>
      </c>
      <c r="C3969">
        <v>2020</v>
      </c>
      <c r="D3969" t="s">
        <v>15</v>
      </c>
      <c r="E3969" t="s">
        <v>23</v>
      </c>
      <c r="F3969" t="s">
        <v>17</v>
      </c>
      <c r="G3969">
        <v>2.5</v>
      </c>
      <c r="H3969" t="s">
        <v>56</v>
      </c>
      <c r="I3969" t="s">
        <v>68</v>
      </c>
      <c r="J3969">
        <v>9000</v>
      </c>
      <c r="K3969" t="s">
        <v>155</v>
      </c>
      <c r="L3969">
        <v>0</v>
      </c>
      <c r="M3969" t="b">
        <v>1</v>
      </c>
    </row>
    <row r="3970" spans="1:13" x14ac:dyDescent="0.35">
      <c r="A3970" t="s">
        <v>97</v>
      </c>
      <c r="B3970" t="s">
        <v>98</v>
      </c>
      <c r="C3970">
        <v>2014</v>
      </c>
      <c r="D3970" t="s">
        <v>15</v>
      </c>
      <c r="E3970" t="s">
        <v>16</v>
      </c>
      <c r="F3970" t="s">
        <v>17</v>
      </c>
      <c r="G3970">
        <v>1.6</v>
      </c>
      <c r="H3970" t="s">
        <v>18</v>
      </c>
      <c r="I3970" t="s">
        <v>19</v>
      </c>
      <c r="J3970">
        <v>229000</v>
      </c>
      <c r="K3970" t="s">
        <v>42</v>
      </c>
      <c r="L3970">
        <v>18000</v>
      </c>
      <c r="M3970" t="b">
        <v>0</v>
      </c>
    </row>
    <row r="3971" spans="1:13" x14ac:dyDescent="0.35">
      <c r="A3971" t="s">
        <v>76</v>
      </c>
      <c r="B3971" t="s">
        <v>125</v>
      </c>
      <c r="C3971">
        <v>2010</v>
      </c>
      <c r="D3971" t="s">
        <v>15</v>
      </c>
      <c r="E3971" t="s">
        <v>16</v>
      </c>
      <c r="F3971" t="s">
        <v>26</v>
      </c>
      <c r="G3971">
        <v>4</v>
      </c>
      <c r="H3971" t="s">
        <v>18</v>
      </c>
      <c r="I3971" t="s">
        <v>19</v>
      </c>
      <c r="J3971">
        <v>255000</v>
      </c>
      <c r="K3971" t="s">
        <v>20</v>
      </c>
      <c r="L3971">
        <v>0</v>
      </c>
      <c r="M3971" t="b">
        <v>1</v>
      </c>
    </row>
    <row r="3972" spans="1:13" x14ac:dyDescent="0.35">
      <c r="A3972" t="s">
        <v>34</v>
      </c>
      <c r="B3972" t="s">
        <v>145</v>
      </c>
      <c r="C3972">
        <v>2017</v>
      </c>
      <c r="D3972" t="s">
        <v>15</v>
      </c>
      <c r="E3972" t="s">
        <v>23</v>
      </c>
      <c r="F3972" t="s">
        <v>17</v>
      </c>
      <c r="G3972">
        <v>2.7</v>
      </c>
      <c r="H3972" t="s">
        <v>18</v>
      </c>
      <c r="I3972" t="s">
        <v>19</v>
      </c>
      <c r="J3972">
        <v>139400</v>
      </c>
      <c r="K3972" t="s">
        <v>81</v>
      </c>
      <c r="L3972">
        <v>58000</v>
      </c>
      <c r="M3972" t="b">
        <v>0</v>
      </c>
    </row>
    <row r="3973" spans="1:13" x14ac:dyDescent="0.35">
      <c r="A3973" t="s">
        <v>73</v>
      </c>
      <c r="B3973" t="s">
        <v>74</v>
      </c>
      <c r="C3973">
        <v>2020</v>
      </c>
      <c r="D3973" t="s">
        <v>15</v>
      </c>
      <c r="E3973" t="s">
        <v>29</v>
      </c>
      <c r="F3973" t="s">
        <v>17</v>
      </c>
      <c r="G3973">
        <v>4</v>
      </c>
      <c r="H3973" t="s">
        <v>18</v>
      </c>
      <c r="I3973" t="s">
        <v>19</v>
      </c>
      <c r="J3973">
        <v>51000</v>
      </c>
      <c r="K3973" t="s">
        <v>20</v>
      </c>
      <c r="L3973">
        <v>130000</v>
      </c>
      <c r="M3973" t="b">
        <v>0</v>
      </c>
    </row>
    <row r="3974" spans="1:13" x14ac:dyDescent="0.35">
      <c r="A3974" t="s">
        <v>76</v>
      </c>
      <c r="B3974" t="s">
        <v>112</v>
      </c>
      <c r="C3974">
        <v>2017</v>
      </c>
      <c r="D3974" t="s">
        <v>47</v>
      </c>
      <c r="E3974" t="s">
        <v>16</v>
      </c>
      <c r="F3974" t="s">
        <v>30</v>
      </c>
      <c r="G3974">
        <v>1.7</v>
      </c>
      <c r="H3974" t="s">
        <v>18</v>
      </c>
      <c r="I3974" t="s">
        <v>19</v>
      </c>
      <c r="J3974">
        <v>92595</v>
      </c>
      <c r="K3974" t="s">
        <v>20</v>
      </c>
      <c r="L3974">
        <v>83000</v>
      </c>
      <c r="M3974" t="b">
        <v>0</v>
      </c>
    </row>
    <row r="3975" spans="1:13" x14ac:dyDescent="0.35">
      <c r="A3975" t="s">
        <v>34</v>
      </c>
      <c r="B3975" t="s">
        <v>124</v>
      </c>
      <c r="C3975">
        <v>2015</v>
      </c>
      <c r="D3975" t="s">
        <v>44</v>
      </c>
      <c r="E3975" t="s">
        <v>23</v>
      </c>
      <c r="F3975" t="s">
        <v>17</v>
      </c>
      <c r="G3975">
        <v>4</v>
      </c>
      <c r="H3975" t="s">
        <v>18</v>
      </c>
      <c r="I3975" t="s">
        <v>19</v>
      </c>
      <c r="J3975">
        <v>337243</v>
      </c>
      <c r="K3975" t="s">
        <v>254</v>
      </c>
      <c r="L3975">
        <v>0</v>
      </c>
      <c r="M3975" t="b">
        <v>1</v>
      </c>
    </row>
    <row r="3976" spans="1:13" x14ac:dyDescent="0.35">
      <c r="A3976" t="s">
        <v>27</v>
      </c>
      <c r="B3976" t="s">
        <v>93</v>
      </c>
      <c r="C3976">
        <v>2018</v>
      </c>
      <c r="D3976" t="s">
        <v>15</v>
      </c>
      <c r="E3976" t="s">
        <v>75</v>
      </c>
      <c r="F3976" t="s">
        <v>26</v>
      </c>
      <c r="G3976">
        <v>3.5</v>
      </c>
      <c r="H3976" t="s">
        <v>18</v>
      </c>
      <c r="I3976" t="s">
        <v>19</v>
      </c>
      <c r="J3976">
        <v>147</v>
      </c>
      <c r="K3976" t="s">
        <v>81</v>
      </c>
      <c r="L3976">
        <v>2049</v>
      </c>
      <c r="M3976" t="b">
        <v>0</v>
      </c>
    </row>
    <row r="3977" spans="1:13" x14ac:dyDescent="0.35">
      <c r="A3977" t="s">
        <v>180</v>
      </c>
      <c r="B3977" t="s">
        <v>310</v>
      </c>
      <c r="C3977">
        <v>2008</v>
      </c>
      <c r="D3977" t="s">
        <v>15</v>
      </c>
      <c r="E3977" t="s">
        <v>75</v>
      </c>
      <c r="F3977" t="s">
        <v>26</v>
      </c>
      <c r="G3977">
        <v>3.6</v>
      </c>
      <c r="H3977" t="s">
        <v>18</v>
      </c>
      <c r="I3977" t="s">
        <v>19</v>
      </c>
      <c r="J3977">
        <v>190000</v>
      </c>
      <c r="K3977" t="s">
        <v>45</v>
      </c>
      <c r="L3977">
        <v>0</v>
      </c>
      <c r="M3977" t="b">
        <v>1</v>
      </c>
    </row>
    <row r="3978" spans="1:13" x14ac:dyDescent="0.35">
      <c r="A3978" t="s">
        <v>109</v>
      </c>
      <c r="B3978" t="s">
        <v>227</v>
      </c>
      <c r="C3978">
        <v>2011</v>
      </c>
      <c r="D3978" t="s">
        <v>15</v>
      </c>
      <c r="E3978" t="s">
        <v>23</v>
      </c>
      <c r="F3978" t="s">
        <v>30</v>
      </c>
      <c r="G3978">
        <v>5.7</v>
      </c>
      <c r="H3978" t="s">
        <v>18</v>
      </c>
      <c r="I3978" t="s">
        <v>19</v>
      </c>
      <c r="J3978">
        <v>200900</v>
      </c>
      <c r="K3978" t="s">
        <v>42</v>
      </c>
      <c r="L3978">
        <v>30000</v>
      </c>
      <c r="M3978" t="b">
        <v>0</v>
      </c>
    </row>
    <row r="3979" spans="1:13" x14ac:dyDescent="0.35">
      <c r="A3979" t="s">
        <v>34</v>
      </c>
      <c r="B3979" t="s">
        <v>58</v>
      </c>
      <c r="C3979">
        <v>2015</v>
      </c>
      <c r="D3979" t="s">
        <v>15</v>
      </c>
      <c r="E3979" t="s">
        <v>23</v>
      </c>
      <c r="F3979" t="s">
        <v>17</v>
      </c>
      <c r="G3979">
        <v>2.7</v>
      </c>
      <c r="H3979" t="s">
        <v>18</v>
      </c>
      <c r="I3979" t="s">
        <v>19</v>
      </c>
      <c r="J3979">
        <v>209</v>
      </c>
      <c r="K3979" t="s">
        <v>20</v>
      </c>
      <c r="L3979">
        <v>72000</v>
      </c>
      <c r="M3979" t="b">
        <v>0</v>
      </c>
    </row>
    <row r="3980" spans="1:13" x14ac:dyDescent="0.35">
      <c r="A3980" t="s">
        <v>76</v>
      </c>
      <c r="B3980" t="s">
        <v>240</v>
      </c>
      <c r="C3980">
        <v>2007</v>
      </c>
      <c r="D3980" t="s">
        <v>15</v>
      </c>
      <c r="E3980" t="s">
        <v>78</v>
      </c>
      <c r="F3980" t="s">
        <v>30</v>
      </c>
      <c r="G3980">
        <v>4.5999999999999996</v>
      </c>
      <c r="H3980" t="s">
        <v>18</v>
      </c>
      <c r="I3980" t="s">
        <v>19</v>
      </c>
      <c r="J3980">
        <v>480</v>
      </c>
      <c r="K3980" t="s">
        <v>20</v>
      </c>
      <c r="L3980">
        <v>15000</v>
      </c>
      <c r="M3980" t="b">
        <v>0</v>
      </c>
    </row>
    <row r="3981" spans="1:13" x14ac:dyDescent="0.35">
      <c r="A3981" t="s">
        <v>39</v>
      </c>
      <c r="B3981" t="s">
        <v>40</v>
      </c>
      <c r="C3981">
        <v>1964</v>
      </c>
      <c r="D3981" t="s">
        <v>47</v>
      </c>
      <c r="E3981" t="s">
        <v>213</v>
      </c>
      <c r="F3981" t="s">
        <v>17</v>
      </c>
      <c r="G3981">
        <v>1.2</v>
      </c>
      <c r="H3981" t="s">
        <v>18</v>
      </c>
      <c r="I3981" t="s">
        <v>19</v>
      </c>
      <c r="J3981">
        <v>100000</v>
      </c>
      <c r="K3981" t="s">
        <v>155</v>
      </c>
      <c r="L3981">
        <v>75000</v>
      </c>
      <c r="M3981" t="b">
        <v>0</v>
      </c>
    </row>
    <row r="3982" spans="1:13" x14ac:dyDescent="0.35">
      <c r="A3982" t="s">
        <v>21</v>
      </c>
      <c r="B3982" t="s">
        <v>67</v>
      </c>
      <c r="C3982">
        <v>2016</v>
      </c>
      <c r="D3982" t="s">
        <v>15</v>
      </c>
      <c r="E3982" t="s">
        <v>23</v>
      </c>
      <c r="F3982" t="s">
        <v>26</v>
      </c>
      <c r="G3982">
        <v>2.5</v>
      </c>
      <c r="H3982" t="s">
        <v>18</v>
      </c>
      <c r="I3982" t="s">
        <v>68</v>
      </c>
      <c r="J3982">
        <v>106000</v>
      </c>
      <c r="K3982" t="s">
        <v>45</v>
      </c>
      <c r="L3982">
        <v>65000</v>
      </c>
      <c r="M3982" t="b">
        <v>0</v>
      </c>
    </row>
    <row r="3983" spans="1:13" x14ac:dyDescent="0.35">
      <c r="A3983" t="s">
        <v>31</v>
      </c>
      <c r="B3983" t="s">
        <v>157</v>
      </c>
      <c r="C3983">
        <v>2016</v>
      </c>
      <c r="D3983" t="s">
        <v>15</v>
      </c>
      <c r="E3983" t="s">
        <v>29</v>
      </c>
      <c r="F3983" t="s">
        <v>17</v>
      </c>
      <c r="G3983">
        <v>3.6</v>
      </c>
      <c r="H3983" t="s">
        <v>18</v>
      </c>
      <c r="I3983" t="s">
        <v>19</v>
      </c>
      <c r="J3983">
        <v>72000</v>
      </c>
      <c r="K3983" t="s">
        <v>64</v>
      </c>
      <c r="L3983">
        <v>0</v>
      </c>
      <c r="M3983" t="b">
        <v>1</v>
      </c>
    </row>
    <row r="3984" spans="1:13" x14ac:dyDescent="0.35">
      <c r="A3984" t="s">
        <v>82</v>
      </c>
      <c r="B3984" t="s">
        <v>142</v>
      </c>
      <c r="C3984">
        <v>2016</v>
      </c>
      <c r="D3984" t="s">
        <v>15</v>
      </c>
      <c r="E3984" t="s">
        <v>23</v>
      </c>
      <c r="F3984" t="s">
        <v>26</v>
      </c>
      <c r="G3984">
        <v>1.6</v>
      </c>
      <c r="H3984" t="s">
        <v>18</v>
      </c>
      <c r="I3984" t="s">
        <v>19</v>
      </c>
      <c r="J3984">
        <v>91000</v>
      </c>
      <c r="K3984" t="s">
        <v>20</v>
      </c>
      <c r="L3984">
        <v>0</v>
      </c>
      <c r="M3984" t="b">
        <v>1</v>
      </c>
    </row>
    <row r="3985" spans="1:13" x14ac:dyDescent="0.35">
      <c r="A3985" t="s">
        <v>36</v>
      </c>
      <c r="B3985" t="s">
        <v>37</v>
      </c>
      <c r="C3985">
        <v>2014</v>
      </c>
      <c r="D3985" t="s">
        <v>15</v>
      </c>
      <c r="E3985" t="s">
        <v>65</v>
      </c>
      <c r="F3985" t="s">
        <v>26</v>
      </c>
      <c r="G3985">
        <v>5.3</v>
      </c>
      <c r="H3985" t="s">
        <v>18</v>
      </c>
      <c r="I3985" t="s">
        <v>19</v>
      </c>
      <c r="J3985">
        <v>92000</v>
      </c>
      <c r="K3985" t="s">
        <v>45</v>
      </c>
      <c r="L3985">
        <v>90000</v>
      </c>
      <c r="M3985" t="b">
        <v>0</v>
      </c>
    </row>
    <row r="3986" spans="1:13" x14ac:dyDescent="0.35">
      <c r="A3986" t="s">
        <v>219</v>
      </c>
      <c r="B3986" t="s">
        <v>413</v>
      </c>
      <c r="C3986">
        <v>2015</v>
      </c>
      <c r="D3986" t="s">
        <v>44</v>
      </c>
      <c r="E3986" t="s">
        <v>65</v>
      </c>
      <c r="F3986" t="s">
        <v>17</v>
      </c>
      <c r="G3986">
        <v>2</v>
      </c>
      <c r="H3986" t="s">
        <v>18</v>
      </c>
      <c r="I3986" t="s">
        <v>19</v>
      </c>
      <c r="J3986">
        <v>113</v>
      </c>
      <c r="K3986" t="s">
        <v>59</v>
      </c>
      <c r="L3986">
        <v>0</v>
      </c>
      <c r="M3986" t="b">
        <v>1</v>
      </c>
    </row>
    <row r="3987" spans="1:13" x14ac:dyDescent="0.35">
      <c r="A3987" t="s">
        <v>60</v>
      </c>
      <c r="B3987" t="s">
        <v>309</v>
      </c>
      <c r="C3987">
        <v>2015</v>
      </c>
      <c r="D3987" t="s">
        <v>15</v>
      </c>
      <c r="E3987" t="s">
        <v>38</v>
      </c>
      <c r="F3987" t="s">
        <v>17</v>
      </c>
      <c r="G3987">
        <v>3.5</v>
      </c>
      <c r="H3987" t="s">
        <v>18</v>
      </c>
      <c r="I3987" t="s">
        <v>19</v>
      </c>
      <c r="J3987">
        <v>181000</v>
      </c>
      <c r="K3987" t="s">
        <v>20</v>
      </c>
      <c r="L3987">
        <v>60000</v>
      </c>
      <c r="M3987" t="b">
        <v>0</v>
      </c>
    </row>
    <row r="3988" spans="1:13" x14ac:dyDescent="0.35">
      <c r="A3988" t="s">
        <v>39</v>
      </c>
      <c r="B3988" t="s">
        <v>177</v>
      </c>
      <c r="C3988">
        <v>2017</v>
      </c>
      <c r="D3988" t="s">
        <v>47</v>
      </c>
      <c r="E3988" t="s">
        <v>23</v>
      </c>
      <c r="F3988" t="s">
        <v>26</v>
      </c>
      <c r="G3988">
        <v>1.4</v>
      </c>
      <c r="H3988" t="s">
        <v>18</v>
      </c>
      <c r="I3988" t="s">
        <v>19</v>
      </c>
      <c r="J3988">
        <v>88739</v>
      </c>
      <c r="K3988" t="s">
        <v>20</v>
      </c>
      <c r="L3988">
        <v>0</v>
      </c>
      <c r="M3988" t="b">
        <v>1</v>
      </c>
    </row>
    <row r="3989" spans="1:13" x14ac:dyDescent="0.35">
      <c r="A3989" t="s">
        <v>60</v>
      </c>
      <c r="B3989" t="s">
        <v>241</v>
      </c>
      <c r="C3989">
        <v>2015</v>
      </c>
      <c r="D3989" t="s">
        <v>15</v>
      </c>
      <c r="E3989" t="s">
        <v>29</v>
      </c>
      <c r="F3989" t="s">
        <v>17</v>
      </c>
      <c r="G3989">
        <v>4.5999999999999996</v>
      </c>
      <c r="H3989" t="s">
        <v>18</v>
      </c>
      <c r="I3989" t="s">
        <v>19</v>
      </c>
      <c r="J3989">
        <v>110000</v>
      </c>
      <c r="K3989" t="s">
        <v>81</v>
      </c>
      <c r="L3989">
        <v>0</v>
      </c>
      <c r="M3989" t="b">
        <v>1</v>
      </c>
    </row>
    <row r="3990" spans="1:13" x14ac:dyDescent="0.35">
      <c r="A3990" t="s">
        <v>60</v>
      </c>
      <c r="B3990" t="s">
        <v>90</v>
      </c>
      <c r="C3990">
        <v>2021</v>
      </c>
      <c r="D3990" t="s">
        <v>44</v>
      </c>
      <c r="E3990" t="s">
        <v>23</v>
      </c>
      <c r="F3990" t="s">
        <v>17</v>
      </c>
      <c r="G3990">
        <v>5.7</v>
      </c>
      <c r="H3990" t="s">
        <v>18</v>
      </c>
      <c r="I3990" t="s">
        <v>19</v>
      </c>
      <c r="J3990">
        <v>5000</v>
      </c>
      <c r="K3990" t="s">
        <v>111</v>
      </c>
      <c r="L3990">
        <v>0</v>
      </c>
      <c r="M3990" t="b">
        <v>1</v>
      </c>
    </row>
    <row r="3991" spans="1:13" x14ac:dyDescent="0.35">
      <c r="A3991" t="s">
        <v>34</v>
      </c>
      <c r="B3991" t="s">
        <v>51</v>
      </c>
      <c r="C3991">
        <v>2013</v>
      </c>
      <c r="D3991" t="s">
        <v>15</v>
      </c>
      <c r="E3991" t="s">
        <v>23</v>
      </c>
      <c r="F3991" t="s">
        <v>26</v>
      </c>
      <c r="G3991">
        <v>1.6</v>
      </c>
      <c r="H3991" t="s">
        <v>18</v>
      </c>
      <c r="I3991" t="s">
        <v>19</v>
      </c>
      <c r="J3991">
        <v>233000</v>
      </c>
      <c r="K3991" t="s">
        <v>253</v>
      </c>
      <c r="L3991">
        <v>25000</v>
      </c>
      <c r="M3991" t="b">
        <v>0</v>
      </c>
    </row>
    <row r="3992" spans="1:13" x14ac:dyDescent="0.35">
      <c r="A3992" t="s">
        <v>82</v>
      </c>
      <c r="B3992" t="s">
        <v>294</v>
      </c>
      <c r="C3992">
        <v>2015</v>
      </c>
      <c r="D3992" t="s">
        <v>15</v>
      </c>
      <c r="E3992" t="s">
        <v>16</v>
      </c>
      <c r="F3992" t="s">
        <v>30</v>
      </c>
      <c r="G3992">
        <v>3.3</v>
      </c>
      <c r="H3992" t="s">
        <v>18</v>
      </c>
      <c r="I3992" t="s">
        <v>19</v>
      </c>
      <c r="J3992">
        <v>182000</v>
      </c>
      <c r="K3992" t="s">
        <v>45</v>
      </c>
      <c r="L3992">
        <v>30000</v>
      </c>
      <c r="M3992" t="b">
        <v>0</v>
      </c>
    </row>
    <row r="3993" spans="1:13" x14ac:dyDescent="0.35">
      <c r="A3993" t="s">
        <v>34</v>
      </c>
      <c r="B3993" t="s">
        <v>124</v>
      </c>
      <c r="C3993">
        <v>2010</v>
      </c>
      <c r="D3993" t="s">
        <v>15</v>
      </c>
      <c r="E3993" t="s">
        <v>75</v>
      </c>
      <c r="F3993" t="s">
        <v>17</v>
      </c>
      <c r="G3993">
        <v>4</v>
      </c>
      <c r="H3993" t="s">
        <v>18</v>
      </c>
      <c r="I3993" t="s">
        <v>19</v>
      </c>
      <c r="J3993">
        <v>295</v>
      </c>
      <c r="K3993" t="s">
        <v>45</v>
      </c>
      <c r="L3993">
        <v>0</v>
      </c>
      <c r="M3993" t="b">
        <v>1</v>
      </c>
    </row>
    <row r="3994" spans="1:13" x14ac:dyDescent="0.35">
      <c r="A3994" t="s">
        <v>27</v>
      </c>
      <c r="B3994" t="s">
        <v>154</v>
      </c>
      <c r="C3994">
        <v>2017</v>
      </c>
      <c r="D3994" t="s">
        <v>15</v>
      </c>
      <c r="E3994" t="s">
        <v>25</v>
      </c>
      <c r="F3994" t="s">
        <v>30</v>
      </c>
      <c r="G3994">
        <v>1.6</v>
      </c>
      <c r="H3994" t="s">
        <v>18</v>
      </c>
      <c r="I3994" t="s">
        <v>19</v>
      </c>
      <c r="J3994">
        <v>120000</v>
      </c>
      <c r="K3994" t="s">
        <v>42</v>
      </c>
      <c r="L3994">
        <v>50000</v>
      </c>
      <c r="M3994" t="b">
        <v>0</v>
      </c>
    </row>
    <row r="3995" spans="1:13" x14ac:dyDescent="0.35">
      <c r="A3995" t="s">
        <v>39</v>
      </c>
      <c r="B3995" t="s">
        <v>46</v>
      </c>
      <c r="C3995">
        <v>2013</v>
      </c>
      <c r="D3995" t="s">
        <v>15</v>
      </c>
      <c r="E3995" t="s">
        <v>94</v>
      </c>
      <c r="F3995" t="s">
        <v>26</v>
      </c>
      <c r="G3995">
        <v>5.3</v>
      </c>
      <c r="H3995" t="s">
        <v>18</v>
      </c>
      <c r="I3995" t="s">
        <v>19</v>
      </c>
      <c r="J3995">
        <v>315000</v>
      </c>
      <c r="K3995" t="s">
        <v>45</v>
      </c>
      <c r="L3995">
        <v>0</v>
      </c>
      <c r="M3995" t="b">
        <v>1</v>
      </c>
    </row>
    <row r="3996" spans="1:13" x14ac:dyDescent="0.35">
      <c r="A3996" t="s">
        <v>76</v>
      </c>
      <c r="B3996" t="s">
        <v>125</v>
      </c>
      <c r="C3996">
        <v>2016</v>
      </c>
      <c r="D3996" t="s">
        <v>15</v>
      </c>
      <c r="E3996" t="s">
        <v>16</v>
      </c>
      <c r="F3996" t="s">
        <v>26</v>
      </c>
      <c r="G3996">
        <v>3.5</v>
      </c>
      <c r="H3996" t="s">
        <v>18</v>
      </c>
      <c r="I3996" t="s">
        <v>19</v>
      </c>
      <c r="J3996">
        <v>228000</v>
      </c>
      <c r="K3996" t="s">
        <v>20</v>
      </c>
      <c r="L3996">
        <v>65000</v>
      </c>
      <c r="M3996" t="b">
        <v>0</v>
      </c>
    </row>
    <row r="3997" spans="1:13" x14ac:dyDescent="0.35">
      <c r="A3997" t="s">
        <v>34</v>
      </c>
      <c r="B3997" t="s">
        <v>35</v>
      </c>
      <c r="C3997">
        <v>2019</v>
      </c>
      <c r="D3997" t="s">
        <v>15</v>
      </c>
      <c r="E3997" t="s">
        <v>23</v>
      </c>
      <c r="F3997" t="s">
        <v>17</v>
      </c>
      <c r="G3997">
        <v>4.5999999999999996</v>
      </c>
      <c r="H3997" t="s">
        <v>18</v>
      </c>
      <c r="I3997" t="s">
        <v>19</v>
      </c>
      <c r="J3997">
        <v>32000</v>
      </c>
      <c r="K3997" t="s">
        <v>195</v>
      </c>
      <c r="L3997">
        <v>0</v>
      </c>
      <c r="M3997" t="b">
        <v>1</v>
      </c>
    </row>
    <row r="3998" spans="1:13" x14ac:dyDescent="0.35">
      <c r="A3998" t="s">
        <v>36</v>
      </c>
      <c r="B3998" t="s">
        <v>37</v>
      </c>
      <c r="C3998">
        <v>2014</v>
      </c>
      <c r="D3998" t="s">
        <v>15</v>
      </c>
      <c r="E3998" t="s">
        <v>16</v>
      </c>
      <c r="F3998" t="s">
        <v>26</v>
      </c>
      <c r="G3998">
        <v>8</v>
      </c>
      <c r="H3998" t="s">
        <v>18</v>
      </c>
      <c r="I3998" t="s">
        <v>19</v>
      </c>
      <c r="J3998">
        <v>135000</v>
      </c>
      <c r="K3998" t="s">
        <v>20</v>
      </c>
      <c r="L3998">
        <v>0</v>
      </c>
      <c r="M3998" t="b">
        <v>1</v>
      </c>
    </row>
    <row r="3999" spans="1:13" x14ac:dyDescent="0.35">
      <c r="A3999" t="s">
        <v>27</v>
      </c>
      <c r="B3999" t="s">
        <v>414</v>
      </c>
      <c r="C3999">
        <v>2014</v>
      </c>
      <c r="D3999" t="s">
        <v>15</v>
      </c>
      <c r="E3999" t="s">
        <v>102</v>
      </c>
      <c r="F3999" t="s">
        <v>17</v>
      </c>
      <c r="G3999">
        <v>3.8</v>
      </c>
      <c r="H3999" t="s">
        <v>18</v>
      </c>
      <c r="I3999" t="s">
        <v>19</v>
      </c>
      <c r="J3999">
        <v>127000</v>
      </c>
      <c r="K3999" t="s">
        <v>20</v>
      </c>
      <c r="L3999">
        <v>0</v>
      </c>
      <c r="M3999" t="b">
        <v>1</v>
      </c>
    </row>
    <row r="4000" spans="1:13" x14ac:dyDescent="0.35">
      <c r="A4000" t="s">
        <v>36</v>
      </c>
      <c r="B4000" t="s">
        <v>37</v>
      </c>
      <c r="C4000">
        <v>2007</v>
      </c>
      <c r="D4000" t="s">
        <v>15</v>
      </c>
      <c r="E4000" t="s">
        <v>75</v>
      </c>
      <c r="F4000" t="s">
        <v>26</v>
      </c>
      <c r="G4000">
        <v>4.7</v>
      </c>
      <c r="H4000" t="s">
        <v>18</v>
      </c>
      <c r="I4000" t="s">
        <v>19</v>
      </c>
      <c r="J4000">
        <v>418000</v>
      </c>
      <c r="K4000" t="s">
        <v>20</v>
      </c>
      <c r="L4000">
        <v>0</v>
      </c>
      <c r="M4000" t="b">
        <v>1</v>
      </c>
    </row>
    <row r="4001" spans="1:13" x14ac:dyDescent="0.35">
      <c r="A4001" t="s">
        <v>34</v>
      </c>
      <c r="B4001" t="s">
        <v>123</v>
      </c>
      <c r="C4001">
        <v>2018</v>
      </c>
      <c r="D4001" t="s">
        <v>15</v>
      </c>
      <c r="E4001" t="s">
        <v>23</v>
      </c>
      <c r="F4001" t="s">
        <v>17</v>
      </c>
      <c r="G4001">
        <v>2.7</v>
      </c>
      <c r="H4001" t="s">
        <v>18</v>
      </c>
      <c r="I4001" t="s">
        <v>68</v>
      </c>
      <c r="J4001">
        <v>71000</v>
      </c>
      <c r="K4001" t="s">
        <v>54</v>
      </c>
      <c r="L4001">
        <v>62000</v>
      </c>
      <c r="M4001" t="b">
        <v>0</v>
      </c>
    </row>
    <row r="4002" spans="1:13" x14ac:dyDescent="0.35">
      <c r="A4002" t="s">
        <v>27</v>
      </c>
      <c r="B4002" t="s">
        <v>89</v>
      </c>
      <c r="C4002">
        <v>2019</v>
      </c>
      <c r="D4002" t="s">
        <v>15</v>
      </c>
      <c r="E4002" t="s">
        <v>25</v>
      </c>
      <c r="F4002" t="s">
        <v>30</v>
      </c>
      <c r="G4002">
        <v>2.4</v>
      </c>
      <c r="H4002" t="s">
        <v>18</v>
      </c>
      <c r="I4002" t="s">
        <v>19</v>
      </c>
      <c r="J4002">
        <v>53000</v>
      </c>
      <c r="K4002" t="s">
        <v>45</v>
      </c>
      <c r="L4002">
        <v>79000</v>
      </c>
      <c r="M4002" t="b">
        <v>0</v>
      </c>
    </row>
    <row r="4003" spans="1:13" x14ac:dyDescent="0.35">
      <c r="A4003" t="s">
        <v>82</v>
      </c>
      <c r="B4003" t="s">
        <v>142</v>
      </c>
      <c r="C4003">
        <v>2015</v>
      </c>
      <c r="D4003" t="s">
        <v>15</v>
      </c>
      <c r="E4003" t="s">
        <v>23</v>
      </c>
      <c r="F4003" t="s">
        <v>26</v>
      </c>
      <c r="G4003">
        <v>1.6</v>
      </c>
      <c r="H4003" t="s">
        <v>18</v>
      </c>
      <c r="I4003" t="s">
        <v>19</v>
      </c>
      <c r="J4003">
        <v>170000</v>
      </c>
      <c r="K4003" t="s">
        <v>20</v>
      </c>
      <c r="L4003">
        <v>27000</v>
      </c>
      <c r="M4003" t="b">
        <v>0</v>
      </c>
    </row>
    <row r="4004" spans="1:13" x14ac:dyDescent="0.35">
      <c r="A4004" t="s">
        <v>27</v>
      </c>
      <c r="B4004" t="s">
        <v>88</v>
      </c>
      <c r="C4004">
        <v>2018</v>
      </c>
      <c r="D4004" t="s">
        <v>15</v>
      </c>
      <c r="E4004" t="s">
        <v>23</v>
      </c>
      <c r="F4004" t="s">
        <v>26</v>
      </c>
      <c r="G4004">
        <v>1.4</v>
      </c>
      <c r="H4004" t="s">
        <v>18</v>
      </c>
      <c r="I4004" t="s">
        <v>19</v>
      </c>
      <c r="J4004">
        <v>79000</v>
      </c>
      <c r="K4004" t="s">
        <v>45</v>
      </c>
      <c r="L4004">
        <v>33000</v>
      </c>
      <c r="M4004" t="b">
        <v>0</v>
      </c>
    </row>
    <row r="4005" spans="1:13" x14ac:dyDescent="0.35">
      <c r="A4005" t="s">
        <v>48</v>
      </c>
      <c r="B4005" t="s">
        <v>50</v>
      </c>
      <c r="C4005">
        <v>2016</v>
      </c>
      <c r="D4005" t="s">
        <v>47</v>
      </c>
      <c r="E4005" t="s">
        <v>16</v>
      </c>
      <c r="F4005" t="s">
        <v>26</v>
      </c>
      <c r="G4005">
        <v>2</v>
      </c>
      <c r="H4005" t="s">
        <v>18</v>
      </c>
      <c r="I4005" t="s">
        <v>19</v>
      </c>
      <c r="J4005">
        <v>110440</v>
      </c>
      <c r="K4005" t="s">
        <v>20</v>
      </c>
      <c r="L4005">
        <v>98000</v>
      </c>
      <c r="M4005" t="b">
        <v>0</v>
      </c>
    </row>
    <row r="4006" spans="1:13" x14ac:dyDescent="0.35">
      <c r="A4006" t="s">
        <v>34</v>
      </c>
      <c r="B4006" t="s">
        <v>66</v>
      </c>
      <c r="C4006">
        <v>2014</v>
      </c>
      <c r="D4006" t="s">
        <v>15</v>
      </c>
      <c r="E4006" t="s">
        <v>23</v>
      </c>
      <c r="F4006" t="s">
        <v>30</v>
      </c>
      <c r="G4006">
        <v>3.5</v>
      </c>
      <c r="H4006" t="s">
        <v>18</v>
      </c>
      <c r="I4006" t="s">
        <v>19</v>
      </c>
      <c r="J4006">
        <v>340000</v>
      </c>
      <c r="K4006" t="s">
        <v>81</v>
      </c>
      <c r="L4006">
        <v>43000</v>
      </c>
      <c r="M4006" t="b">
        <v>0</v>
      </c>
    </row>
    <row r="4007" spans="1:13" x14ac:dyDescent="0.35">
      <c r="A4007" t="s">
        <v>27</v>
      </c>
      <c r="B4007" t="s">
        <v>89</v>
      </c>
      <c r="C4007">
        <v>2013</v>
      </c>
      <c r="D4007" t="s">
        <v>15</v>
      </c>
      <c r="E4007" t="s">
        <v>23</v>
      </c>
      <c r="F4007" t="s">
        <v>17</v>
      </c>
      <c r="G4007">
        <v>2.6</v>
      </c>
      <c r="H4007" t="s">
        <v>18</v>
      </c>
      <c r="I4007" t="s">
        <v>19</v>
      </c>
      <c r="J4007">
        <v>280</v>
      </c>
      <c r="K4007" t="s">
        <v>20</v>
      </c>
      <c r="L4007">
        <v>25000</v>
      </c>
      <c r="M4007" t="b">
        <v>0</v>
      </c>
    </row>
    <row r="4008" spans="1:13" x14ac:dyDescent="0.35">
      <c r="A4008" t="s">
        <v>166</v>
      </c>
      <c r="B4008" t="s">
        <v>167</v>
      </c>
      <c r="C4008">
        <v>2021</v>
      </c>
      <c r="D4008" t="s">
        <v>15</v>
      </c>
      <c r="E4008" t="s">
        <v>23</v>
      </c>
      <c r="F4008" t="s">
        <v>26</v>
      </c>
      <c r="G4008">
        <v>1.5</v>
      </c>
      <c r="H4008" t="s">
        <v>18</v>
      </c>
      <c r="I4008" t="s">
        <v>19</v>
      </c>
      <c r="J4008">
        <v>9500</v>
      </c>
      <c r="K4008" t="s">
        <v>20</v>
      </c>
      <c r="L4008">
        <v>0</v>
      </c>
      <c r="M4008" t="b">
        <v>1</v>
      </c>
    </row>
    <row r="4009" spans="1:13" x14ac:dyDescent="0.35">
      <c r="A4009" t="s">
        <v>27</v>
      </c>
      <c r="B4009" t="s">
        <v>84</v>
      </c>
      <c r="C4009">
        <v>2019</v>
      </c>
      <c r="D4009" t="s">
        <v>15</v>
      </c>
      <c r="E4009" t="s">
        <v>29</v>
      </c>
      <c r="F4009" t="s">
        <v>30</v>
      </c>
      <c r="G4009">
        <v>2</v>
      </c>
      <c r="H4009" t="s">
        <v>18</v>
      </c>
      <c r="I4009" t="s">
        <v>19</v>
      </c>
      <c r="J4009">
        <v>101000</v>
      </c>
      <c r="K4009" t="s">
        <v>20</v>
      </c>
      <c r="L4009">
        <v>1300</v>
      </c>
      <c r="M4009" t="b">
        <v>0</v>
      </c>
    </row>
    <row r="4010" spans="1:13" x14ac:dyDescent="0.35">
      <c r="A4010" t="s">
        <v>36</v>
      </c>
      <c r="B4010" t="s">
        <v>350</v>
      </c>
      <c r="C4010">
        <v>2012</v>
      </c>
      <c r="D4010" t="s">
        <v>47</v>
      </c>
      <c r="E4010" t="s">
        <v>94</v>
      </c>
      <c r="F4010" t="s">
        <v>30</v>
      </c>
      <c r="G4010">
        <v>1.1000000000000001</v>
      </c>
      <c r="H4010" t="s">
        <v>18</v>
      </c>
      <c r="I4010" t="s">
        <v>19</v>
      </c>
      <c r="J4010">
        <v>214000</v>
      </c>
      <c r="K4010" t="s">
        <v>20</v>
      </c>
      <c r="L4010">
        <v>0</v>
      </c>
      <c r="M4010" t="b">
        <v>1</v>
      </c>
    </row>
    <row r="4011" spans="1:13" x14ac:dyDescent="0.35">
      <c r="A4011" t="s">
        <v>109</v>
      </c>
      <c r="B4011" t="s">
        <v>110</v>
      </c>
      <c r="C4011">
        <v>2016</v>
      </c>
      <c r="D4011" t="s">
        <v>47</v>
      </c>
      <c r="E4011" t="s">
        <v>75</v>
      </c>
      <c r="F4011" t="s">
        <v>17</v>
      </c>
      <c r="G4011">
        <v>5.7</v>
      </c>
      <c r="H4011" t="s">
        <v>18</v>
      </c>
      <c r="I4011" t="s">
        <v>19</v>
      </c>
      <c r="J4011">
        <v>100000</v>
      </c>
      <c r="K4011" t="s">
        <v>45</v>
      </c>
      <c r="L4011">
        <v>109000</v>
      </c>
      <c r="M4011" t="b">
        <v>0</v>
      </c>
    </row>
    <row r="4012" spans="1:13" x14ac:dyDescent="0.35">
      <c r="A4012" t="s">
        <v>21</v>
      </c>
      <c r="B4012" t="s">
        <v>231</v>
      </c>
      <c r="C4012">
        <v>2017</v>
      </c>
      <c r="D4012" t="s">
        <v>15</v>
      </c>
      <c r="E4012" t="s">
        <v>23</v>
      </c>
      <c r="F4012" t="s">
        <v>26</v>
      </c>
      <c r="G4012">
        <v>1.6</v>
      </c>
      <c r="H4012" t="s">
        <v>18</v>
      </c>
      <c r="I4012" t="s">
        <v>19</v>
      </c>
      <c r="J4012">
        <v>50700</v>
      </c>
      <c r="K4012" t="s">
        <v>20</v>
      </c>
      <c r="L4012">
        <v>37000</v>
      </c>
      <c r="M4012" t="b">
        <v>0</v>
      </c>
    </row>
    <row r="4013" spans="1:13" x14ac:dyDescent="0.35">
      <c r="A4013" t="s">
        <v>219</v>
      </c>
      <c r="B4013" t="s">
        <v>220</v>
      </c>
      <c r="C4013">
        <v>2006</v>
      </c>
      <c r="D4013" t="s">
        <v>47</v>
      </c>
      <c r="E4013" t="s">
        <v>75</v>
      </c>
      <c r="F4013" t="s">
        <v>30</v>
      </c>
      <c r="G4013">
        <v>4</v>
      </c>
      <c r="H4013" t="s">
        <v>18</v>
      </c>
      <c r="I4013" t="s">
        <v>19</v>
      </c>
      <c r="J4013">
        <v>290000</v>
      </c>
      <c r="K4013" t="s">
        <v>42</v>
      </c>
      <c r="L4013">
        <v>12000</v>
      </c>
      <c r="M4013" t="b">
        <v>0</v>
      </c>
    </row>
    <row r="4014" spans="1:13" x14ac:dyDescent="0.35">
      <c r="A4014" t="s">
        <v>39</v>
      </c>
      <c r="B4014" t="s">
        <v>205</v>
      </c>
      <c r="C4014">
        <v>2018</v>
      </c>
      <c r="D4014" t="s">
        <v>15</v>
      </c>
      <c r="E4014" t="s">
        <v>25</v>
      </c>
      <c r="F4014" t="s">
        <v>26</v>
      </c>
      <c r="G4014">
        <v>4.3</v>
      </c>
      <c r="H4014" t="s">
        <v>18</v>
      </c>
      <c r="I4014" t="s">
        <v>19</v>
      </c>
      <c r="J4014">
        <v>70000</v>
      </c>
      <c r="K4014" t="s">
        <v>170</v>
      </c>
      <c r="L4014">
        <v>77000</v>
      </c>
      <c r="M4014" t="b">
        <v>0</v>
      </c>
    </row>
    <row r="4015" spans="1:13" x14ac:dyDescent="0.35">
      <c r="A4015" t="s">
        <v>48</v>
      </c>
      <c r="B4015" t="s">
        <v>149</v>
      </c>
      <c r="C4015">
        <v>2016</v>
      </c>
      <c r="D4015" t="s">
        <v>47</v>
      </c>
      <c r="E4015" t="s">
        <v>23</v>
      </c>
      <c r="F4015" t="s">
        <v>30</v>
      </c>
      <c r="G4015">
        <v>2</v>
      </c>
      <c r="H4015" t="s">
        <v>18</v>
      </c>
      <c r="I4015" t="s">
        <v>19</v>
      </c>
      <c r="J4015">
        <v>76000</v>
      </c>
      <c r="K4015" t="s">
        <v>20</v>
      </c>
      <c r="L4015">
        <v>102000</v>
      </c>
      <c r="M4015" t="b">
        <v>0</v>
      </c>
    </row>
    <row r="4016" spans="1:13" x14ac:dyDescent="0.35">
      <c r="A4016" t="s">
        <v>21</v>
      </c>
      <c r="B4016" t="s">
        <v>207</v>
      </c>
      <c r="C4016">
        <v>2017</v>
      </c>
      <c r="D4016" t="s">
        <v>15</v>
      </c>
      <c r="E4016" t="s">
        <v>23</v>
      </c>
      <c r="F4016" t="s">
        <v>30</v>
      </c>
      <c r="G4016">
        <v>3</v>
      </c>
      <c r="H4016" t="s">
        <v>18</v>
      </c>
      <c r="I4016" t="s">
        <v>19</v>
      </c>
      <c r="J4016">
        <v>85000</v>
      </c>
      <c r="K4016" t="s">
        <v>20</v>
      </c>
      <c r="L4016">
        <v>58000</v>
      </c>
      <c r="M4016" t="b">
        <v>0</v>
      </c>
    </row>
    <row r="4017" spans="1:13" x14ac:dyDescent="0.35">
      <c r="A4017" t="s">
        <v>76</v>
      </c>
      <c r="B4017" t="s">
        <v>112</v>
      </c>
      <c r="C4017">
        <v>2015</v>
      </c>
      <c r="D4017" t="s">
        <v>15</v>
      </c>
      <c r="E4017" t="s">
        <v>16</v>
      </c>
      <c r="F4017" t="s">
        <v>17</v>
      </c>
      <c r="G4017">
        <v>3</v>
      </c>
      <c r="H4017" t="s">
        <v>18</v>
      </c>
      <c r="I4017" t="s">
        <v>19</v>
      </c>
      <c r="J4017">
        <v>197000</v>
      </c>
      <c r="K4017" t="s">
        <v>20</v>
      </c>
      <c r="L4017">
        <v>58000</v>
      </c>
      <c r="M4017" t="b">
        <v>0</v>
      </c>
    </row>
    <row r="4018" spans="1:13" x14ac:dyDescent="0.35">
      <c r="A4018" t="s">
        <v>21</v>
      </c>
      <c r="B4018" t="s">
        <v>218</v>
      </c>
      <c r="C4018">
        <v>2015</v>
      </c>
      <c r="D4018" t="s">
        <v>15</v>
      </c>
      <c r="E4018" t="s">
        <v>23</v>
      </c>
      <c r="F4018" t="s">
        <v>30</v>
      </c>
      <c r="G4018">
        <v>2</v>
      </c>
      <c r="H4018" t="s">
        <v>18</v>
      </c>
      <c r="I4018" t="s">
        <v>68</v>
      </c>
      <c r="J4018">
        <v>45000</v>
      </c>
      <c r="K4018" t="s">
        <v>20</v>
      </c>
      <c r="L4018">
        <v>50000</v>
      </c>
      <c r="M4018" t="b">
        <v>0</v>
      </c>
    </row>
    <row r="4019" spans="1:13" x14ac:dyDescent="0.35">
      <c r="A4019" t="s">
        <v>82</v>
      </c>
      <c r="B4019" t="s">
        <v>105</v>
      </c>
      <c r="C4019">
        <v>2015</v>
      </c>
      <c r="D4019" t="s">
        <v>15</v>
      </c>
      <c r="E4019" t="s">
        <v>33</v>
      </c>
      <c r="F4019" t="s">
        <v>30</v>
      </c>
      <c r="G4019">
        <v>2</v>
      </c>
      <c r="H4019" t="s">
        <v>18</v>
      </c>
      <c r="I4019" t="s">
        <v>19</v>
      </c>
      <c r="J4019">
        <v>191</v>
      </c>
      <c r="K4019" t="s">
        <v>20</v>
      </c>
      <c r="L4019">
        <v>38500</v>
      </c>
      <c r="M4019" t="b">
        <v>0</v>
      </c>
    </row>
    <row r="4020" spans="1:13" x14ac:dyDescent="0.35">
      <c r="A4020" t="s">
        <v>82</v>
      </c>
      <c r="B4020" t="s">
        <v>105</v>
      </c>
      <c r="C4020">
        <v>2015</v>
      </c>
      <c r="D4020" t="s">
        <v>15</v>
      </c>
      <c r="E4020" t="s">
        <v>33</v>
      </c>
      <c r="F4020" t="s">
        <v>30</v>
      </c>
      <c r="G4020">
        <v>2</v>
      </c>
      <c r="H4020" t="s">
        <v>18</v>
      </c>
      <c r="I4020" t="s">
        <v>19</v>
      </c>
      <c r="J4020">
        <v>190000</v>
      </c>
      <c r="K4020" t="s">
        <v>20</v>
      </c>
      <c r="L4020">
        <v>38000</v>
      </c>
      <c r="M4020" t="b">
        <v>0</v>
      </c>
    </row>
    <row r="4021" spans="1:13" x14ac:dyDescent="0.35">
      <c r="A4021" t="s">
        <v>21</v>
      </c>
      <c r="B4021" t="s">
        <v>355</v>
      </c>
      <c r="C4021">
        <v>2014</v>
      </c>
      <c r="D4021" t="s">
        <v>15</v>
      </c>
      <c r="E4021" t="s">
        <v>33</v>
      </c>
      <c r="F4021" t="s">
        <v>30</v>
      </c>
      <c r="G4021">
        <v>2</v>
      </c>
      <c r="H4021" t="s">
        <v>18</v>
      </c>
      <c r="I4021" t="s">
        <v>19</v>
      </c>
      <c r="J4021">
        <v>68000</v>
      </c>
      <c r="K4021" t="s">
        <v>20</v>
      </c>
      <c r="L4021">
        <v>35000</v>
      </c>
      <c r="M4021" t="b">
        <v>0</v>
      </c>
    </row>
    <row r="4022" spans="1:13" x14ac:dyDescent="0.35">
      <c r="A4022" t="s">
        <v>139</v>
      </c>
      <c r="B4022" t="s">
        <v>329</v>
      </c>
      <c r="C4022">
        <v>2013</v>
      </c>
      <c r="D4022" t="s">
        <v>15</v>
      </c>
      <c r="E4022" t="s">
        <v>23</v>
      </c>
      <c r="F4022" t="s">
        <v>30</v>
      </c>
      <c r="G4022">
        <v>2</v>
      </c>
      <c r="H4022" t="s">
        <v>18</v>
      </c>
      <c r="I4022" t="s">
        <v>68</v>
      </c>
      <c r="J4022">
        <v>16000</v>
      </c>
      <c r="K4022" t="s">
        <v>20</v>
      </c>
      <c r="L4022">
        <v>35000</v>
      </c>
      <c r="M4022" t="b">
        <v>0</v>
      </c>
    </row>
    <row r="4023" spans="1:13" x14ac:dyDescent="0.35">
      <c r="A4023" t="s">
        <v>27</v>
      </c>
      <c r="B4023" t="s">
        <v>88</v>
      </c>
      <c r="C4023">
        <v>2018</v>
      </c>
      <c r="D4023" t="s">
        <v>15</v>
      </c>
      <c r="E4023" t="s">
        <v>23</v>
      </c>
      <c r="F4023" t="s">
        <v>26</v>
      </c>
      <c r="G4023">
        <v>1.4</v>
      </c>
      <c r="H4023" t="s">
        <v>18</v>
      </c>
      <c r="I4023" t="s">
        <v>19</v>
      </c>
      <c r="J4023">
        <v>51000</v>
      </c>
      <c r="K4023" t="s">
        <v>20</v>
      </c>
      <c r="L4023">
        <v>34000</v>
      </c>
      <c r="M4023" t="b">
        <v>0</v>
      </c>
    </row>
    <row r="4024" spans="1:13" x14ac:dyDescent="0.35">
      <c r="A4024" t="s">
        <v>21</v>
      </c>
      <c r="B4024" t="s">
        <v>130</v>
      </c>
      <c r="C4024">
        <v>2012</v>
      </c>
      <c r="D4024" t="s">
        <v>44</v>
      </c>
      <c r="E4024" t="s">
        <v>23</v>
      </c>
      <c r="F4024" t="s">
        <v>17</v>
      </c>
      <c r="G4024">
        <v>3.5</v>
      </c>
      <c r="H4024" t="s">
        <v>18</v>
      </c>
      <c r="I4024" t="s">
        <v>19</v>
      </c>
      <c r="J4024">
        <v>304000</v>
      </c>
      <c r="K4024" t="s">
        <v>20</v>
      </c>
      <c r="L4024">
        <v>0</v>
      </c>
      <c r="M4024" t="b">
        <v>1</v>
      </c>
    </row>
    <row r="4025" spans="1:13" x14ac:dyDescent="0.35">
      <c r="A4025" t="s">
        <v>34</v>
      </c>
      <c r="B4025" t="s">
        <v>55</v>
      </c>
      <c r="C4025">
        <v>2016</v>
      </c>
      <c r="D4025" t="s">
        <v>15</v>
      </c>
      <c r="E4025" t="s">
        <v>29</v>
      </c>
      <c r="F4025" t="s">
        <v>30</v>
      </c>
      <c r="G4025">
        <v>4</v>
      </c>
      <c r="H4025" t="s">
        <v>18</v>
      </c>
      <c r="I4025" t="s">
        <v>19</v>
      </c>
      <c r="J4025">
        <v>67000</v>
      </c>
      <c r="K4025" t="s">
        <v>20</v>
      </c>
      <c r="L4025">
        <v>90000</v>
      </c>
      <c r="M4025" t="b">
        <v>0</v>
      </c>
    </row>
    <row r="4026" spans="1:13" x14ac:dyDescent="0.35">
      <c r="A4026" t="s">
        <v>34</v>
      </c>
      <c r="B4026" t="s">
        <v>124</v>
      </c>
      <c r="C4026">
        <v>2020</v>
      </c>
      <c r="D4026" t="s">
        <v>15</v>
      </c>
      <c r="E4026" t="s">
        <v>23</v>
      </c>
      <c r="F4026" t="s">
        <v>26</v>
      </c>
      <c r="G4026">
        <v>4</v>
      </c>
      <c r="H4026" t="s">
        <v>18</v>
      </c>
      <c r="I4026" t="s">
        <v>19</v>
      </c>
      <c r="J4026">
        <v>68500</v>
      </c>
      <c r="K4026" t="s">
        <v>20</v>
      </c>
      <c r="L4026">
        <v>117000</v>
      </c>
      <c r="M4026" t="b">
        <v>0</v>
      </c>
    </row>
    <row r="4027" spans="1:13" x14ac:dyDescent="0.35">
      <c r="A4027" t="s">
        <v>415</v>
      </c>
      <c r="B4027" t="s">
        <v>416</v>
      </c>
      <c r="C4027">
        <v>2017</v>
      </c>
      <c r="D4027" t="s">
        <v>44</v>
      </c>
      <c r="E4027" t="s">
        <v>23</v>
      </c>
      <c r="F4027" t="s">
        <v>26</v>
      </c>
      <c r="G4027">
        <v>2.7</v>
      </c>
      <c r="H4027" t="s">
        <v>18</v>
      </c>
      <c r="I4027" t="s">
        <v>68</v>
      </c>
      <c r="J4027">
        <v>145000</v>
      </c>
      <c r="K4027" t="s">
        <v>20</v>
      </c>
      <c r="L4027">
        <v>39500</v>
      </c>
      <c r="M4027" t="b">
        <v>0</v>
      </c>
    </row>
    <row r="4028" spans="1:13" x14ac:dyDescent="0.35">
      <c r="A4028" t="s">
        <v>166</v>
      </c>
      <c r="B4028" t="s">
        <v>289</v>
      </c>
      <c r="C4028">
        <v>2018</v>
      </c>
      <c r="D4028" t="s">
        <v>15</v>
      </c>
      <c r="E4028" t="s">
        <v>25</v>
      </c>
      <c r="F4028" t="s">
        <v>26</v>
      </c>
      <c r="G4028">
        <v>1.6</v>
      </c>
      <c r="H4028" t="s">
        <v>18</v>
      </c>
      <c r="I4028" t="s">
        <v>19</v>
      </c>
      <c r="J4028">
        <v>169000</v>
      </c>
      <c r="K4028" t="s">
        <v>20</v>
      </c>
      <c r="L4028">
        <v>0</v>
      </c>
      <c r="M4028" t="b">
        <v>1</v>
      </c>
    </row>
    <row r="4029" spans="1:13" x14ac:dyDescent="0.35">
      <c r="A4029" t="s">
        <v>21</v>
      </c>
      <c r="B4029" t="s">
        <v>315</v>
      </c>
      <c r="C4029">
        <v>2008</v>
      </c>
      <c r="D4029" t="s">
        <v>15</v>
      </c>
      <c r="E4029" t="s">
        <v>23</v>
      </c>
      <c r="F4029" t="s">
        <v>30</v>
      </c>
      <c r="G4029">
        <v>4</v>
      </c>
      <c r="H4029" t="s">
        <v>18</v>
      </c>
      <c r="I4029" t="s">
        <v>19</v>
      </c>
      <c r="J4029">
        <v>240000</v>
      </c>
      <c r="K4029" t="s">
        <v>155</v>
      </c>
      <c r="L4029">
        <v>0</v>
      </c>
      <c r="M4029" t="b">
        <v>1</v>
      </c>
    </row>
    <row r="4030" spans="1:13" x14ac:dyDescent="0.35">
      <c r="A4030" t="s">
        <v>34</v>
      </c>
      <c r="B4030" t="s">
        <v>66</v>
      </c>
      <c r="C4030">
        <v>2013</v>
      </c>
      <c r="D4030" t="s">
        <v>15</v>
      </c>
      <c r="E4030" t="s">
        <v>16</v>
      </c>
      <c r="F4030" t="s">
        <v>17</v>
      </c>
      <c r="G4030">
        <v>3.5</v>
      </c>
      <c r="H4030" t="s">
        <v>18</v>
      </c>
      <c r="I4030" t="s">
        <v>19</v>
      </c>
      <c r="J4030">
        <v>136000</v>
      </c>
      <c r="K4030" t="s">
        <v>20</v>
      </c>
      <c r="L4030">
        <v>0</v>
      </c>
      <c r="M4030" t="b">
        <v>1</v>
      </c>
    </row>
    <row r="4031" spans="1:13" x14ac:dyDescent="0.35">
      <c r="A4031" t="s">
        <v>76</v>
      </c>
      <c r="B4031" t="s">
        <v>235</v>
      </c>
      <c r="C4031">
        <v>2015</v>
      </c>
      <c r="D4031" t="s">
        <v>15</v>
      </c>
      <c r="E4031" t="s">
        <v>29</v>
      </c>
      <c r="F4031" t="s">
        <v>30</v>
      </c>
      <c r="G4031">
        <v>2.5</v>
      </c>
      <c r="H4031" t="s">
        <v>18</v>
      </c>
      <c r="I4031" t="s">
        <v>19</v>
      </c>
      <c r="J4031">
        <v>85000</v>
      </c>
      <c r="K4031" t="s">
        <v>20</v>
      </c>
      <c r="L4031">
        <v>35000</v>
      </c>
      <c r="M4031" t="b">
        <v>0</v>
      </c>
    </row>
    <row r="4032" spans="1:13" x14ac:dyDescent="0.35">
      <c r="A4032" t="s">
        <v>82</v>
      </c>
      <c r="B4032" t="s">
        <v>169</v>
      </c>
      <c r="C4032">
        <v>2017</v>
      </c>
      <c r="D4032" t="s">
        <v>15</v>
      </c>
      <c r="E4032" t="s">
        <v>94</v>
      </c>
      <c r="F4032" t="s">
        <v>17</v>
      </c>
      <c r="G4032">
        <v>3.3</v>
      </c>
      <c r="H4032" t="s">
        <v>18</v>
      </c>
      <c r="I4032" t="s">
        <v>19</v>
      </c>
      <c r="J4032">
        <v>82217</v>
      </c>
      <c r="K4032" t="s">
        <v>45</v>
      </c>
      <c r="L4032">
        <v>0</v>
      </c>
      <c r="M4032" t="b">
        <v>1</v>
      </c>
    </row>
    <row r="4033" spans="1:13" x14ac:dyDescent="0.35">
      <c r="A4033" t="s">
        <v>27</v>
      </c>
      <c r="B4033" t="s">
        <v>160</v>
      </c>
      <c r="C4033">
        <v>2018</v>
      </c>
      <c r="D4033" t="s">
        <v>47</v>
      </c>
      <c r="E4033" t="s">
        <v>94</v>
      </c>
      <c r="F4033" t="s">
        <v>30</v>
      </c>
      <c r="G4033">
        <v>7</v>
      </c>
      <c r="H4033" t="s">
        <v>18</v>
      </c>
      <c r="I4033" t="s">
        <v>19</v>
      </c>
      <c r="J4033">
        <v>40000</v>
      </c>
      <c r="K4033" t="s">
        <v>59</v>
      </c>
      <c r="L4033">
        <v>63000</v>
      </c>
      <c r="M4033" t="b">
        <v>0</v>
      </c>
    </row>
    <row r="4034" spans="1:13" x14ac:dyDescent="0.35">
      <c r="A4034" t="s">
        <v>82</v>
      </c>
      <c r="B4034" t="s">
        <v>105</v>
      </c>
      <c r="C4034">
        <v>2018</v>
      </c>
      <c r="D4034" t="s">
        <v>15</v>
      </c>
      <c r="E4034" t="s">
        <v>25</v>
      </c>
      <c r="F4034" t="s">
        <v>30</v>
      </c>
      <c r="G4034">
        <v>2.4</v>
      </c>
      <c r="H4034" t="s">
        <v>18</v>
      </c>
      <c r="I4034" t="s">
        <v>19</v>
      </c>
      <c r="J4034">
        <v>131000</v>
      </c>
      <c r="K4034" t="s">
        <v>20</v>
      </c>
      <c r="L4034">
        <v>59000</v>
      </c>
      <c r="M4034" t="b">
        <v>0</v>
      </c>
    </row>
    <row r="4035" spans="1:13" x14ac:dyDescent="0.35">
      <c r="A4035" t="s">
        <v>34</v>
      </c>
      <c r="B4035" t="s">
        <v>51</v>
      </c>
      <c r="C4035">
        <v>2013</v>
      </c>
      <c r="D4035" t="s">
        <v>15</v>
      </c>
      <c r="E4035" t="s">
        <v>25</v>
      </c>
      <c r="F4035" t="s">
        <v>26</v>
      </c>
      <c r="G4035">
        <v>1.6</v>
      </c>
      <c r="H4035" t="s">
        <v>18</v>
      </c>
      <c r="I4035" t="s">
        <v>19</v>
      </c>
      <c r="J4035">
        <v>186000</v>
      </c>
      <c r="K4035" t="s">
        <v>54</v>
      </c>
      <c r="L4035">
        <v>27000</v>
      </c>
      <c r="M4035" t="b">
        <v>0</v>
      </c>
    </row>
    <row r="4036" spans="1:13" x14ac:dyDescent="0.35">
      <c r="A4036" t="s">
        <v>76</v>
      </c>
      <c r="B4036" t="s">
        <v>385</v>
      </c>
      <c r="C4036">
        <v>2013</v>
      </c>
      <c r="D4036" t="s">
        <v>15</v>
      </c>
      <c r="E4036" t="s">
        <v>23</v>
      </c>
      <c r="F4036" t="s">
        <v>30</v>
      </c>
      <c r="G4036">
        <v>6.8</v>
      </c>
      <c r="H4036" t="s">
        <v>18</v>
      </c>
      <c r="I4036" t="s">
        <v>19</v>
      </c>
      <c r="J4036">
        <v>40000</v>
      </c>
      <c r="K4036" t="s">
        <v>170</v>
      </c>
      <c r="L4036">
        <v>40000</v>
      </c>
      <c r="M4036" t="b">
        <v>0</v>
      </c>
    </row>
    <row r="4037" spans="1:13" x14ac:dyDescent="0.35">
      <c r="A4037" t="s">
        <v>39</v>
      </c>
      <c r="B4037" t="s">
        <v>286</v>
      </c>
      <c r="C4037">
        <v>2007</v>
      </c>
      <c r="D4037" t="s">
        <v>15</v>
      </c>
      <c r="E4037" t="s">
        <v>16</v>
      </c>
      <c r="F4037" t="s">
        <v>30</v>
      </c>
      <c r="G4037">
        <v>6</v>
      </c>
      <c r="H4037" t="s">
        <v>18</v>
      </c>
      <c r="I4037" t="s">
        <v>19</v>
      </c>
      <c r="J4037">
        <v>400</v>
      </c>
      <c r="K4037" t="s">
        <v>70</v>
      </c>
      <c r="L4037">
        <v>8000</v>
      </c>
      <c r="M4037" t="b">
        <v>0</v>
      </c>
    </row>
    <row r="4038" spans="1:13" x14ac:dyDescent="0.35">
      <c r="A4038" t="s">
        <v>21</v>
      </c>
      <c r="B4038" t="s">
        <v>162</v>
      </c>
      <c r="C4038">
        <v>1999</v>
      </c>
      <c r="D4038" t="s">
        <v>15</v>
      </c>
      <c r="E4038" t="s">
        <v>23</v>
      </c>
      <c r="F4038" t="s">
        <v>26</v>
      </c>
      <c r="G4038">
        <v>4.5</v>
      </c>
      <c r="H4038" t="s">
        <v>18</v>
      </c>
      <c r="I4038" t="s">
        <v>68</v>
      </c>
      <c r="J4038">
        <v>180000</v>
      </c>
      <c r="K4038" t="s">
        <v>20</v>
      </c>
      <c r="L4038">
        <v>28000</v>
      </c>
      <c r="M4038" t="b">
        <v>0</v>
      </c>
    </row>
    <row r="4039" spans="1:13" x14ac:dyDescent="0.35">
      <c r="A4039" t="s">
        <v>27</v>
      </c>
      <c r="B4039" t="s">
        <v>93</v>
      </c>
      <c r="C4039">
        <v>2015</v>
      </c>
      <c r="D4039" t="s">
        <v>15</v>
      </c>
      <c r="E4039" t="s">
        <v>25</v>
      </c>
      <c r="F4039" t="s">
        <v>17</v>
      </c>
      <c r="G4039">
        <v>3.5</v>
      </c>
      <c r="H4039" t="s">
        <v>18</v>
      </c>
      <c r="I4039" t="s">
        <v>19</v>
      </c>
      <c r="J4039">
        <v>215515</v>
      </c>
      <c r="K4039" t="s">
        <v>20</v>
      </c>
      <c r="L4039">
        <v>42000</v>
      </c>
      <c r="M4039" t="b">
        <v>0</v>
      </c>
    </row>
    <row r="4040" spans="1:13" x14ac:dyDescent="0.35">
      <c r="A4040" t="s">
        <v>48</v>
      </c>
      <c r="B4040" t="s">
        <v>214</v>
      </c>
      <c r="C4040">
        <v>2019</v>
      </c>
      <c r="D4040" t="s">
        <v>47</v>
      </c>
      <c r="E4040" t="s">
        <v>16</v>
      </c>
      <c r="F4040" t="s">
        <v>17</v>
      </c>
      <c r="G4040">
        <v>4</v>
      </c>
      <c r="H4040" t="s">
        <v>18</v>
      </c>
      <c r="I4040" t="s">
        <v>19</v>
      </c>
      <c r="J4040">
        <v>39000</v>
      </c>
      <c r="K4040" t="s">
        <v>20</v>
      </c>
      <c r="L4040">
        <v>800000</v>
      </c>
      <c r="M4040" t="b">
        <v>0</v>
      </c>
    </row>
    <row r="4041" spans="1:13" x14ac:dyDescent="0.35">
      <c r="A4041" t="s">
        <v>34</v>
      </c>
      <c r="B4041" t="s">
        <v>35</v>
      </c>
      <c r="C4041">
        <v>2013</v>
      </c>
      <c r="D4041" t="s">
        <v>15</v>
      </c>
      <c r="E4041" t="s">
        <v>38</v>
      </c>
      <c r="F4041" t="s">
        <v>26</v>
      </c>
      <c r="G4041">
        <v>4.5999999999999996</v>
      </c>
      <c r="H4041" t="s">
        <v>18</v>
      </c>
      <c r="I4041" t="s">
        <v>68</v>
      </c>
      <c r="J4041">
        <v>350000</v>
      </c>
      <c r="K4041" t="s">
        <v>45</v>
      </c>
      <c r="L4041">
        <v>86000</v>
      </c>
      <c r="M4041" t="b">
        <v>0</v>
      </c>
    </row>
    <row r="4042" spans="1:13" x14ac:dyDescent="0.35">
      <c r="A4042" t="s">
        <v>82</v>
      </c>
      <c r="B4042" t="s">
        <v>142</v>
      </c>
      <c r="C4042">
        <v>2015</v>
      </c>
      <c r="D4042" t="s">
        <v>44</v>
      </c>
      <c r="E4042" t="s">
        <v>25</v>
      </c>
      <c r="F4042" t="s">
        <v>26</v>
      </c>
      <c r="G4042">
        <v>1.6</v>
      </c>
      <c r="H4042" t="s">
        <v>18</v>
      </c>
      <c r="I4042" t="s">
        <v>19</v>
      </c>
      <c r="J4042">
        <v>141000</v>
      </c>
      <c r="K4042" t="s">
        <v>45</v>
      </c>
      <c r="L4042">
        <v>25000</v>
      </c>
      <c r="M4042" t="b">
        <v>0</v>
      </c>
    </row>
    <row r="4043" spans="1:13" x14ac:dyDescent="0.35">
      <c r="A4043" t="s">
        <v>21</v>
      </c>
      <c r="B4043" t="s">
        <v>231</v>
      </c>
      <c r="C4043">
        <v>2014</v>
      </c>
      <c r="D4043" t="s">
        <v>15</v>
      </c>
      <c r="E4043" t="s">
        <v>25</v>
      </c>
      <c r="F4043" t="s">
        <v>26</v>
      </c>
      <c r="G4043">
        <v>1.6</v>
      </c>
      <c r="H4043" t="s">
        <v>18</v>
      </c>
      <c r="I4043" t="s">
        <v>19</v>
      </c>
      <c r="J4043">
        <v>19000</v>
      </c>
      <c r="K4043" t="s">
        <v>20</v>
      </c>
      <c r="L4043">
        <v>0</v>
      </c>
      <c r="M4043" t="b">
        <v>1</v>
      </c>
    </row>
    <row r="4044" spans="1:13" x14ac:dyDescent="0.35">
      <c r="A4044" t="s">
        <v>82</v>
      </c>
      <c r="B4044" t="s">
        <v>238</v>
      </c>
      <c r="C4044">
        <v>2021</v>
      </c>
      <c r="D4044" t="s">
        <v>15</v>
      </c>
      <c r="E4044" t="s">
        <v>65</v>
      </c>
      <c r="F4044" t="s">
        <v>30</v>
      </c>
      <c r="G4044">
        <v>1.6</v>
      </c>
      <c r="H4044" t="s">
        <v>18</v>
      </c>
      <c r="I4044" t="s">
        <v>19</v>
      </c>
      <c r="J4044">
        <v>10000</v>
      </c>
      <c r="K4044" t="s">
        <v>20</v>
      </c>
      <c r="L4044">
        <v>75000</v>
      </c>
      <c r="M4044" t="b">
        <v>0</v>
      </c>
    </row>
    <row r="4045" spans="1:13" x14ac:dyDescent="0.35">
      <c r="A4045" t="s">
        <v>34</v>
      </c>
      <c r="B4045" t="s">
        <v>145</v>
      </c>
      <c r="C4045">
        <v>2014</v>
      </c>
      <c r="D4045" t="s">
        <v>15</v>
      </c>
      <c r="E4045" t="s">
        <v>23</v>
      </c>
      <c r="F4045" t="s">
        <v>30</v>
      </c>
      <c r="G4045">
        <v>2.7</v>
      </c>
      <c r="H4045" t="s">
        <v>18</v>
      </c>
      <c r="I4045" t="s">
        <v>19</v>
      </c>
      <c r="J4045">
        <v>556809</v>
      </c>
      <c r="K4045" t="s">
        <v>20</v>
      </c>
      <c r="L4045">
        <v>0</v>
      </c>
      <c r="M4045" t="b">
        <v>1</v>
      </c>
    </row>
    <row r="4046" spans="1:13" x14ac:dyDescent="0.35">
      <c r="A4046" t="s">
        <v>21</v>
      </c>
      <c r="B4046" t="s">
        <v>24</v>
      </c>
      <c r="C4046">
        <v>2019</v>
      </c>
      <c r="D4046" t="s">
        <v>15</v>
      </c>
      <c r="E4046" t="s">
        <v>25</v>
      </c>
      <c r="F4046" t="s">
        <v>26</v>
      </c>
      <c r="G4046">
        <v>1.5</v>
      </c>
      <c r="H4046" t="s">
        <v>18</v>
      </c>
      <c r="I4046" t="s">
        <v>19</v>
      </c>
      <c r="J4046">
        <v>66000</v>
      </c>
      <c r="K4046" t="s">
        <v>54</v>
      </c>
      <c r="L4046">
        <v>29000</v>
      </c>
      <c r="M4046" t="b">
        <v>0</v>
      </c>
    </row>
    <row r="4047" spans="1:13" x14ac:dyDescent="0.35">
      <c r="A4047" t="s">
        <v>34</v>
      </c>
      <c r="B4047" t="s">
        <v>51</v>
      </c>
      <c r="C4047">
        <v>2020</v>
      </c>
      <c r="D4047" t="s">
        <v>15</v>
      </c>
      <c r="E4047" t="s">
        <v>75</v>
      </c>
      <c r="F4047" t="s">
        <v>30</v>
      </c>
      <c r="G4047">
        <v>1.6</v>
      </c>
      <c r="H4047" t="s">
        <v>18</v>
      </c>
      <c r="I4047" t="s">
        <v>19</v>
      </c>
      <c r="J4047">
        <v>39000</v>
      </c>
      <c r="K4047" t="s">
        <v>42</v>
      </c>
      <c r="L4047">
        <v>69000</v>
      </c>
      <c r="M4047" t="b">
        <v>0</v>
      </c>
    </row>
    <row r="4048" spans="1:13" x14ac:dyDescent="0.35">
      <c r="A4048" t="s">
        <v>48</v>
      </c>
      <c r="B4048" t="s">
        <v>214</v>
      </c>
      <c r="C4048">
        <v>2014</v>
      </c>
      <c r="D4048" t="s">
        <v>15</v>
      </c>
      <c r="E4048" t="s">
        <v>23</v>
      </c>
      <c r="F4048" t="s">
        <v>17</v>
      </c>
      <c r="G4048">
        <v>5.5</v>
      </c>
      <c r="H4048" t="s">
        <v>18</v>
      </c>
      <c r="I4048" t="s">
        <v>19</v>
      </c>
      <c r="J4048">
        <v>125000</v>
      </c>
      <c r="K4048" t="s">
        <v>20</v>
      </c>
      <c r="L4048">
        <v>245000</v>
      </c>
      <c r="M4048" t="b">
        <v>0</v>
      </c>
    </row>
    <row r="4049" spans="1:13" x14ac:dyDescent="0.35">
      <c r="A4049" t="s">
        <v>36</v>
      </c>
      <c r="B4049" t="s">
        <v>37</v>
      </c>
      <c r="C4049">
        <v>2015</v>
      </c>
      <c r="D4049" t="s">
        <v>15</v>
      </c>
      <c r="E4049" t="s">
        <v>38</v>
      </c>
      <c r="F4049" t="s">
        <v>26</v>
      </c>
      <c r="G4049">
        <v>5.2</v>
      </c>
      <c r="H4049" t="s">
        <v>18</v>
      </c>
      <c r="I4049" t="s">
        <v>19</v>
      </c>
      <c r="J4049">
        <v>131000</v>
      </c>
      <c r="K4049" t="s">
        <v>20</v>
      </c>
      <c r="L4049">
        <v>0</v>
      </c>
      <c r="M4049" t="b">
        <v>1</v>
      </c>
    </row>
    <row r="4050" spans="1:13" x14ac:dyDescent="0.35">
      <c r="A4050" t="s">
        <v>36</v>
      </c>
      <c r="B4050" t="s">
        <v>37</v>
      </c>
      <c r="C4050">
        <v>2017</v>
      </c>
      <c r="D4050" t="s">
        <v>15</v>
      </c>
      <c r="E4050" t="s">
        <v>78</v>
      </c>
      <c r="F4050" t="s">
        <v>30</v>
      </c>
      <c r="G4050">
        <v>5.3</v>
      </c>
      <c r="H4050" t="s">
        <v>18</v>
      </c>
      <c r="I4050" t="s">
        <v>19</v>
      </c>
      <c r="J4050">
        <v>30000</v>
      </c>
      <c r="K4050" t="s">
        <v>111</v>
      </c>
      <c r="L4050">
        <v>158000</v>
      </c>
      <c r="M4050" t="b">
        <v>0</v>
      </c>
    </row>
    <row r="4051" spans="1:13" x14ac:dyDescent="0.35">
      <c r="A4051" t="s">
        <v>39</v>
      </c>
      <c r="B4051" t="s">
        <v>46</v>
      </c>
      <c r="C4051">
        <v>2013</v>
      </c>
      <c r="D4051" t="s">
        <v>15</v>
      </c>
      <c r="E4051" t="s">
        <v>75</v>
      </c>
      <c r="F4051" t="s">
        <v>30</v>
      </c>
      <c r="G4051">
        <v>5.3</v>
      </c>
      <c r="H4051" t="s">
        <v>18</v>
      </c>
      <c r="I4051" t="s">
        <v>19</v>
      </c>
      <c r="J4051">
        <v>172000</v>
      </c>
      <c r="K4051" t="s">
        <v>42</v>
      </c>
      <c r="L4051">
        <v>60000</v>
      </c>
      <c r="M4051" t="b">
        <v>0</v>
      </c>
    </row>
    <row r="4052" spans="1:13" x14ac:dyDescent="0.35">
      <c r="A4052" t="s">
        <v>82</v>
      </c>
      <c r="B4052" t="s">
        <v>83</v>
      </c>
      <c r="C4052">
        <v>2017</v>
      </c>
      <c r="D4052" t="s">
        <v>15</v>
      </c>
      <c r="E4052" t="s">
        <v>25</v>
      </c>
      <c r="F4052" t="s">
        <v>26</v>
      </c>
      <c r="G4052">
        <v>3</v>
      </c>
      <c r="H4052" t="s">
        <v>18</v>
      </c>
      <c r="I4052" t="s">
        <v>19</v>
      </c>
      <c r="J4052">
        <v>93000</v>
      </c>
      <c r="K4052" t="s">
        <v>20</v>
      </c>
      <c r="L4052">
        <v>57000</v>
      </c>
      <c r="M4052" t="b">
        <v>0</v>
      </c>
    </row>
    <row r="4053" spans="1:13" x14ac:dyDescent="0.35">
      <c r="A4053" t="s">
        <v>76</v>
      </c>
      <c r="B4053" t="s">
        <v>112</v>
      </c>
      <c r="C4053">
        <v>2015</v>
      </c>
      <c r="D4053" t="s">
        <v>15</v>
      </c>
      <c r="E4053" t="s">
        <v>16</v>
      </c>
      <c r="F4053" t="s">
        <v>26</v>
      </c>
      <c r="G4053">
        <v>3.5</v>
      </c>
      <c r="H4053" t="s">
        <v>18</v>
      </c>
      <c r="I4053" t="s">
        <v>19</v>
      </c>
      <c r="J4053">
        <v>140000</v>
      </c>
      <c r="K4053" t="s">
        <v>45</v>
      </c>
      <c r="L4053">
        <v>64000</v>
      </c>
      <c r="M4053" t="b">
        <v>0</v>
      </c>
    </row>
    <row r="4054" spans="1:13" x14ac:dyDescent="0.35">
      <c r="A4054" t="s">
        <v>34</v>
      </c>
      <c r="B4054" t="s">
        <v>284</v>
      </c>
      <c r="C4054">
        <v>2015</v>
      </c>
      <c r="D4054" t="s">
        <v>44</v>
      </c>
      <c r="E4054" t="s">
        <v>23</v>
      </c>
      <c r="F4054" t="s">
        <v>17</v>
      </c>
      <c r="G4054">
        <v>2.4</v>
      </c>
      <c r="H4054" t="s">
        <v>18</v>
      </c>
      <c r="I4054" t="s">
        <v>19</v>
      </c>
      <c r="J4054">
        <v>156000</v>
      </c>
      <c r="K4054" t="s">
        <v>20</v>
      </c>
      <c r="L4054">
        <v>56500</v>
      </c>
      <c r="M4054" t="b">
        <v>0</v>
      </c>
    </row>
    <row r="4055" spans="1:13" x14ac:dyDescent="0.35">
      <c r="A4055" t="s">
        <v>13</v>
      </c>
      <c r="B4055" t="s">
        <v>14</v>
      </c>
      <c r="C4055">
        <v>2017</v>
      </c>
      <c r="D4055" t="s">
        <v>15</v>
      </c>
      <c r="E4055" t="s">
        <v>16</v>
      </c>
      <c r="F4055" t="s">
        <v>26</v>
      </c>
      <c r="G4055">
        <v>3.6</v>
      </c>
      <c r="H4055" t="s">
        <v>18</v>
      </c>
      <c r="I4055" t="s">
        <v>19</v>
      </c>
      <c r="J4055">
        <v>133000</v>
      </c>
      <c r="K4055" t="s">
        <v>20</v>
      </c>
      <c r="L4055">
        <v>70000</v>
      </c>
      <c r="M4055" t="b">
        <v>0</v>
      </c>
    </row>
    <row r="4056" spans="1:13" x14ac:dyDescent="0.35">
      <c r="A4056" t="s">
        <v>34</v>
      </c>
      <c r="B4056" t="s">
        <v>123</v>
      </c>
      <c r="C4056">
        <v>2020</v>
      </c>
      <c r="D4056" t="s">
        <v>44</v>
      </c>
      <c r="E4056" t="s">
        <v>23</v>
      </c>
      <c r="F4056" t="s">
        <v>17</v>
      </c>
      <c r="G4056">
        <v>2.7</v>
      </c>
      <c r="H4056" t="s">
        <v>18</v>
      </c>
      <c r="I4056" t="s">
        <v>68</v>
      </c>
      <c r="J4056">
        <v>15000</v>
      </c>
      <c r="K4056" t="s">
        <v>20</v>
      </c>
      <c r="L4056">
        <v>105500</v>
      </c>
      <c r="M4056" t="b">
        <v>0</v>
      </c>
    </row>
    <row r="4057" spans="1:13" x14ac:dyDescent="0.35">
      <c r="A4057" t="s">
        <v>36</v>
      </c>
      <c r="B4057" t="s">
        <v>146</v>
      </c>
      <c r="C4057">
        <v>2018</v>
      </c>
      <c r="D4057" t="s">
        <v>15</v>
      </c>
      <c r="E4057" t="s">
        <v>33</v>
      </c>
      <c r="F4057" t="s">
        <v>26</v>
      </c>
      <c r="G4057">
        <v>5.3</v>
      </c>
      <c r="H4057" t="s">
        <v>18</v>
      </c>
      <c r="I4057" t="s">
        <v>19</v>
      </c>
      <c r="J4057">
        <v>126000</v>
      </c>
      <c r="K4057" t="s">
        <v>20</v>
      </c>
      <c r="L4057">
        <v>111000</v>
      </c>
      <c r="M4057" t="b">
        <v>0</v>
      </c>
    </row>
    <row r="4058" spans="1:13" x14ac:dyDescent="0.35">
      <c r="A4058" t="s">
        <v>60</v>
      </c>
      <c r="B4058" t="s">
        <v>61</v>
      </c>
      <c r="C4058">
        <v>2016</v>
      </c>
      <c r="D4058" t="s">
        <v>44</v>
      </c>
      <c r="E4058" t="s">
        <v>94</v>
      </c>
      <c r="F4058" t="s">
        <v>17</v>
      </c>
      <c r="G4058">
        <v>3.5</v>
      </c>
      <c r="H4058" t="s">
        <v>18</v>
      </c>
      <c r="I4058" t="s">
        <v>19</v>
      </c>
      <c r="J4058">
        <v>176700</v>
      </c>
      <c r="K4058" t="s">
        <v>20</v>
      </c>
      <c r="L4058">
        <v>130000</v>
      </c>
      <c r="M4058" t="b">
        <v>0</v>
      </c>
    </row>
    <row r="4059" spans="1:13" x14ac:dyDescent="0.35">
      <c r="A4059" t="s">
        <v>34</v>
      </c>
      <c r="B4059" t="s">
        <v>123</v>
      </c>
      <c r="C4059">
        <v>2020</v>
      </c>
      <c r="D4059" t="s">
        <v>44</v>
      </c>
      <c r="E4059" t="s">
        <v>23</v>
      </c>
      <c r="F4059" t="s">
        <v>30</v>
      </c>
      <c r="G4059">
        <v>2.7</v>
      </c>
      <c r="H4059" t="s">
        <v>18</v>
      </c>
      <c r="I4059" t="s">
        <v>68</v>
      </c>
      <c r="J4059">
        <v>49000</v>
      </c>
      <c r="K4059" t="s">
        <v>20</v>
      </c>
      <c r="L4059">
        <v>103000</v>
      </c>
      <c r="M4059" t="b">
        <v>0</v>
      </c>
    </row>
    <row r="4060" spans="1:13" x14ac:dyDescent="0.35">
      <c r="A4060" t="s">
        <v>82</v>
      </c>
      <c r="B4060" t="s">
        <v>164</v>
      </c>
      <c r="C4060">
        <v>2020</v>
      </c>
      <c r="D4060" t="s">
        <v>15</v>
      </c>
      <c r="E4060" t="s">
        <v>33</v>
      </c>
      <c r="F4060" t="s">
        <v>17</v>
      </c>
      <c r="G4060">
        <v>1.6</v>
      </c>
      <c r="H4060" t="s">
        <v>18</v>
      </c>
      <c r="I4060" t="s">
        <v>19</v>
      </c>
      <c r="J4060">
        <v>7688</v>
      </c>
      <c r="K4060" t="s">
        <v>20</v>
      </c>
      <c r="L4060">
        <v>67000</v>
      </c>
      <c r="M4060" t="b">
        <v>0</v>
      </c>
    </row>
    <row r="4061" spans="1:13" x14ac:dyDescent="0.35">
      <c r="A4061" t="s">
        <v>34</v>
      </c>
      <c r="B4061" t="s">
        <v>145</v>
      </c>
      <c r="C4061">
        <v>2016</v>
      </c>
      <c r="D4061" t="s">
        <v>15</v>
      </c>
      <c r="E4061" t="s">
        <v>23</v>
      </c>
      <c r="F4061" t="s">
        <v>17</v>
      </c>
      <c r="G4061">
        <v>2.7</v>
      </c>
      <c r="H4061" t="s">
        <v>18</v>
      </c>
      <c r="I4061" t="s">
        <v>19</v>
      </c>
      <c r="J4061">
        <v>84000</v>
      </c>
      <c r="K4061" t="s">
        <v>20</v>
      </c>
      <c r="L4061">
        <v>69000</v>
      </c>
      <c r="M4061" t="b">
        <v>0</v>
      </c>
    </row>
    <row r="4062" spans="1:13" x14ac:dyDescent="0.35">
      <c r="A4062" t="s">
        <v>31</v>
      </c>
      <c r="B4062" t="s">
        <v>157</v>
      </c>
      <c r="C4062">
        <v>2015</v>
      </c>
      <c r="D4062" t="s">
        <v>44</v>
      </c>
      <c r="E4062" t="s">
        <v>94</v>
      </c>
      <c r="F4062" t="s">
        <v>17</v>
      </c>
      <c r="G4062">
        <v>2.7</v>
      </c>
      <c r="H4062" t="s">
        <v>18</v>
      </c>
      <c r="I4062" t="s">
        <v>19</v>
      </c>
      <c r="J4062">
        <v>123000</v>
      </c>
      <c r="K4062" t="s">
        <v>20</v>
      </c>
      <c r="L4062">
        <v>59000</v>
      </c>
      <c r="M4062" t="b">
        <v>0</v>
      </c>
    </row>
    <row r="4063" spans="1:13" x14ac:dyDescent="0.35">
      <c r="A4063" t="s">
        <v>60</v>
      </c>
      <c r="B4063" t="s">
        <v>241</v>
      </c>
      <c r="C4063">
        <v>2014</v>
      </c>
      <c r="D4063" t="s">
        <v>15</v>
      </c>
      <c r="E4063" t="s">
        <v>23</v>
      </c>
      <c r="F4063" t="s">
        <v>17</v>
      </c>
      <c r="G4063">
        <v>4.5999999999999996</v>
      </c>
      <c r="H4063" t="s">
        <v>18</v>
      </c>
      <c r="I4063" t="s">
        <v>19</v>
      </c>
      <c r="J4063">
        <v>202000</v>
      </c>
      <c r="K4063" t="s">
        <v>20</v>
      </c>
      <c r="L4063">
        <v>133000</v>
      </c>
      <c r="M4063" t="b">
        <v>0</v>
      </c>
    </row>
    <row r="4064" spans="1:13" x14ac:dyDescent="0.35">
      <c r="A4064" t="s">
        <v>34</v>
      </c>
      <c r="B4064" t="s">
        <v>55</v>
      </c>
      <c r="C4064">
        <v>2019</v>
      </c>
      <c r="D4064" t="s">
        <v>44</v>
      </c>
      <c r="E4064" t="s">
        <v>23</v>
      </c>
      <c r="F4064" t="s">
        <v>17</v>
      </c>
      <c r="G4064">
        <v>4</v>
      </c>
      <c r="H4064" t="s">
        <v>18</v>
      </c>
      <c r="I4064" t="s">
        <v>19</v>
      </c>
      <c r="J4064">
        <v>58000</v>
      </c>
      <c r="K4064" t="s">
        <v>20</v>
      </c>
      <c r="L4064">
        <v>151000</v>
      </c>
      <c r="M4064" t="b">
        <v>0</v>
      </c>
    </row>
    <row r="4065" spans="1:13" x14ac:dyDescent="0.35">
      <c r="A4065" t="s">
        <v>39</v>
      </c>
      <c r="B4065" t="s">
        <v>46</v>
      </c>
      <c r="C4065">
        <v>2016</v>
      </c>
      <c r="D4065" t="s">
        <v>15</v>
      </c>
      <c r="E4065" t="s">
        <v>102</v>
      </c>
      <c r="F4065" t="s">
        <v>17</v>
      </c>
      <c r="G4065">
        <v>5.6</v>
      </c>
      <c r="H4065" t="s">
        <v>18</v>
      </c>
      <c r="I4065" t="s">
        <v>19</v>
      </c>
      <c r="J4065">
        <v>168000</v>
      </c>
      <c r="K4065" t="s">
        <v>20</v>
      </c>
      <c r="L4065">
        <v>115500</v>
      </c>
      <c r="M4065" t="b">
        <v>0</v>
      </c>
    </row>
    <row r="4066" spans="1:13" x14ac:dyDescent="0.35">
      <c r="A4066" t="s">
        <v>73</v>
      </c>
      <c r="B4066">
        <v>3</v>
      </c>
      <c r="C4066">
        <v>2018</v>
      </c>
      <c r="D4066" t="s">
        <v>15</v>
      </c>
      <c r="E4066" t="s">
        <v>75</v>
      </c>
      <c r="F4066" t="s">
        <v>26</v>
      </c>
      <c r="G4066">
        <v>2</v>
      </c>
      <c r="H4066" t="s">
        <v>18</v>
      </c>
      <c r="I4066" t="s">
        <v>19</v>
      </c>
      <c r="J4066">
        <v>31000</v>
      </c>
      <c r="K4066" t="s">
        <v>54</v>
      </c>
      <c r="L4066">
        <v>54000</v>
      </c>
      <c r="M4066" t="b">
        <v>0</v>
      </c>
    </row>
    <row r="4067" spans="1:13" x14ac:dyDescent="0.35">
      <c r="A4067" t="s">
        <v>73</v>
      </c>
      <c r="B4067">
        <v>3</v>
      </c>
      <c r="C4067">
        <v>2018</v>
      </c>
      <c r="D4067" t="s">
        <v>15</v>
      </c>
      <c r="E4067" t="s">
        <v>75</v>
      </c>
      <c r="F4067" t="s">
        <v>26</v>
      </c>
      <c r="G4067">
        <v>1.8</v>
      </c>
      <c r="H4067" t="s">
        <v>18</v>
      </c>
      <c r="I4067" t="s">
        <v>19</v>
      </c>
      <c r="J4067">
        <v>53000</v>
      </c>
      <c r="K4067" t="s">
        <v>54</v>
      </c>
      <c r="L4067">
        <v>54000</v>
      </c>
      <c r="M4067" t="b">
        <v>0</v>
      </c>
    </row>
    <row r="4068" spans="1:13" x14ac:dyDescent="0.35">
      <c r="A4068" t="s">
        <v>73</v>
      </c>
      <c r="B4068">
        <v>3</v>
      </c>
      <c r="C4068">
        <v>2018</v>
      </c>
      <c r="D4068" t="s">
        <v>15</v>
      </c>
      <c r="E4068" t="s">
        <v>75</v>
      </c>
      <c r="F4068" t="s">
        <v>26</v>
      </c>
      <c r="G4068">
        <v>1.8</v>
      </c>
      <c r="H4068" t="s">
        <v>18</v>
      </c>
      <c r="I4068" t="s">
        <v>19</v>
      </c>
      <c r="J4068">
        <v>54000</v>
      </c>
      <c r="K4068" t="s">
        <v>54</v>
      </c>
      <c r="L4068">
        <v>54000</v>
      </c>
      <c r="M4068" t="b">
        <v>0</v>
      </c>
    </row>
    <row r="4069" spans="1:13" x14ac:dyDescent="0.35">
      <c r="A4069" t="s">
        <v>73</v>
      </c>
      <c r="B4069">
        <v>3</v>
      </c>
      <c r="C4069">
        <v>2018</v>
      </c>
      <c r="D4069" t="s">
        <v>15</v>
      </c>
      <c r="E4069" t="s">
        <v>25</v>
      </c>
      <c r="F4069" t="s">
        <v>26</v>
      </c>
      <c r="G4069">
        <v>1.8</v>
      </c>
      <c r="H4069" t="s">
        <v>18</v>
      </c>
      <c r="I4069" t="s">
        <v>19</v>
      </c>
      <c r="J4069">
        <v>23000</v>
      </c>
      <c r="K4069" t="s">
        <v>54</v>
      </c>
      <c r="L4069">
        <v>55000</v>
      </c>
      <c r="M4069" t="b">
        <v>0</v>
      </c>
    </row>
    <row r="4070" spans="1:13" x14ac:dyDescent="0.35">
      <c r="A4070" t="s">
        <v>73</v>
      </c>
      <c r="B4070" t="s">
        <v>257</v>
      </c>
      <c r="C4070">
        <v>2018</v>
      </c>
      <c r="D4070" t="s">
        <v>15</v>
      </c>
      <c r="E4070" t="s">
        <v>102</v>
      </c>
      <c r="F4070" t="s">
        <v>30</v>
      </c>
      <c r="G4070">
        <v>2.9</v>
      </c>
      <c r="H4070" t="s">
        <v>18</v>
      </c>
      <c r="I4070" t="s">
        <v>19</v>
      </c>
      <c r="J4070">
        <v>78000</v>
      </c>
      <c r="K4070" t="s">
        <v>54</v>
      </c>
      <c r="L4070">
        <v>54000</v>
      </c>
      <c r="M4070" t="b">
        <v>0</v>
      </c>
    </row>
    <row r="4071" spans="1:13" x14ac:dyDescent="0.35">
      <c r="A4071" t="s">
        <v>73</v>
      </c>
      <c r="B4071" t="s">
        <v>257</v>
      </c>
      <c r="C4071">
        <v>2018</v>
      </c>
      <c r="D4071" t="s">
        <v>15</v>
      </c>
      <c r="E4071" t="s">
        <v>23</v>
      </c>
      <c r="F4071" t="s">
        <v>26</v>
      </c>
      <c r="G4071">
        <v>2</v>
      </c>
      <c r="H4071" t="s">
        <v>18</v>
      </c>
      <c r="I4071" t="s">
        <v>19</v>
      </c>
      <c r="J4071">
        <v>30000</v>
      </c>
      <c r="K4071" t="s">
        <v>54</v>
      </c>
      <c r="L4071">
        <v>54000</v>
      </c>
      <c r="M4071" t="b">
        <v>0</v>
      </c>
    </row>
    <row r="4072" spans="1:13" x14ac:dyDescent="0.35">
      <c r="A4072" t="s">
        <v>73</v>
      </c>
      <c r="B4072" t="s">
        <v>257</v>
      </c>
      <c r="C4072">
        <v>2018</v>
      </c>
      <c r="D4072" t="s">
        <v>15</v>
      </c>
      <c r="E4072" t="s">
        <v>75</v>
      </c>
      <c r="F4072" t="s">
        <v>26</v>
      </c>
      <c r="G4072">
        <v>2</v>
      </c>
      <c r="H4072" t="s">
        <v>18</v>
      </c>
      <c r="I4072" t="s">
        <v>19</v>
      </c>
      <c r="J4072">
        <v>31000</v>
      </c>
      <c r="K4072" t="s">
        <v>54</v>
      </c>
      <c r="L4072">
        <v>55000</v>
      </c>
      <c r="M4072" t="b">
        <v>0</v>
      </c>
    </row>
    <row r="4073" spans="1:13" x14ac:dyDescent="0.35">
      <c r="A4073" t="s">
        <v>73</v>
      </c>
      <c r="B4073">
        <v>3</v>
      </c>
      <c r="C4073">
        <v>2019</v>
      </c>
      <c r="D4073" t="s">
        <v>15</v>
      </c>
      <c r="E4073" t="s">
        <v>23</v>
      </c>
      <c r="F4073" t="s">
        <v>26</v>
      </c>
      <c r="G4073">
        <v>1.6</v>
      </c>
      <c r="H4073" t="s">
        <v>18</v>
      </c>
      <c r="I4073" t="s">
        <v>19</v>
      </c>
      <c r="J4073">
        <v>53000</v>
      </c>
      <c r="K4073" t="s">
        <v>54</v>
      </c>
      <c r="L4073">
        <v>46500</v>
      </c>
      <c r="M4073" t="b">
        <v>0</v>
      </c>
    </row>
    <row r="4074" spans="1:13" x14ac:dyDescent="0.35">
      <c r="A4074" t="s">
        <v>34</v>
      </c>
      <c r="B4074" t="s">
        <v>55</v>
      </c>
      <c r="C4074">
        <v>2019</v>
      </c>
      <c r="D4074" t="s">
        <v>44</v>
      </c>
      <c r="E4074" t="s">
        <v>23</v>
      </c>
      <c r="F4074" t="s">
        <v>17</v>
      </c>
      <c r="G4074">
        <v>4</v>
      </c>
      <c r="H4074" t="s">
        <v>18</v>
      </c>
      <c r="I4074" t="s">
        <v>19</v>
      </c>
      <c r="J4074">
        <v>82000</v>
      </c>
      <c r="K4074" t="s">
        <v>20</v>
      </c>
      <c r="L4074">
        <v>149500</v>
      </c>
      <c r="M4074" t="b">
        <v>0</v>
      </c>
    </row>
    <row r="4075" spans="1:13" x14ac:dyDescent="0.35">
      <c r="A4075" t="s">
        <v>60</v>
      </c>
      <c r="B4075" t="s">
        <v>90</v>
      </c>
      <c r="C4075">
        <v>2015</v>
      </c>
      <c r="D4075" t="s">
        <v>15</v>
      </c>
      <c r="E4075" t="s">
        <v>78</v>
      </c>
      <c r="F4075" t="s">
        <v>17</v>
      </c>
      <c r="G4075">
        <v>5.7</v>
      </c>
      <c r="H4075" t="s">
        <v>18</v>
      </c>
      <c r="I4075" t="s">
        <v>19</v>
      </c>
      <c r="J4075">
        <v>157000</v>
      </c>
      <c r="K4075" t="s">
        <v>54</v>
      </c>
      <c r="L4075">
        <v>0</v>
      </c>
      <c r="M4075" t="b">
        <v>1</v>
      </c>
    </row>
    <row r="4076" spans="1:13" x14ac:dyDescent="0.35">
      <c r="A4076" t="s">
        <v>27</v>
      </c>
      <c r="B4076" t="s">
        <v>84</v>
      </c>
      <c r="C4076">
        <v>2017</v>
      </c>
      <c r="D4076" t="s">
        <v>15</v>
      </c>
      <c r="E4076" t="s">
        <v>102</v>
      </c>
      <c r="F4076" t="s">
        <v>17</v>
      </c>
      <c r="G4076">
        <v>2.4</v>
      </c>
      <c r="H4076" t="s">
        <v>18</v>
      </c>
      <c r="I4076" t="s">
        <v>19</v>
      </c>
      <c r="J4076">
        <v>89000</v>
      </c>
      <c r="K4076" t="s">
        <v>54</v>
      </c>
      <c r="L4076">
        <v>0</v>
      </c>
      <c r="M4076" t="b">
        <v>1</v>
      </c>
    </row>
    <row r="4077" spans="1:13" x14ac:dyDescent="0.35">
      <c r="A4077" t="s">
        <v>36</v>
      </c>
      <c r="B4077" t="s">
        <v>37</v>
      </c>
      <c r="C4077">
        <v>2016</v>
      </c>
      <c r="D4077" t="s">
        <v>15</v>
      </c>
      <c r="E4077" t="s">
        <v>78</v>
      </c>
      <c r="F4077" t="s">
        <v>17</v>
      </c>
      <c r="G4077">
        <v>4</v>
      </c>
      <c r="H4077" t="s">
        <v>18</v>
      </c>
      <c r="I4077" t="s">
        <v>19</v>
      </c>
      <c r="J4077">
        <v>139000</v>
      </c>
      <c r="K4077" t="s">
        <v>54</v>
      </c>
      <c r="L4077">
        <v>0</v>
      </c>
      <c r="M4077" t="b">
        <v>1</v>
      </c>
    </row>
    <row r="4078" spans="1:13" x14ac:dyDescent="0.35">
      <c r="A4078" t="s">
        <v>181</v>
      </c>
      <c r="B4078" t="s">
        <v>199</v>
      </c>
      <c r="C4078">
        <v>2017</v>
      </c>
      <c r="D4078" t="s">
        <v>47</v>
      </c>
      <c r="E4078" t="s">
        <v>23</v>
      </c>
      <c r="F4078" t="s">
        <v>30</v>
      </c>
      <c r="G4078">
        <v>3.5</v>
      </c>
      <c r="H4078" t="s">
        <v>18</v>
      </c>
      <c r="I4078" t="s">
        <v>19</v>
      </c>
      <c r="J4078">
        <v>87000</v>
      </c>
      <c r="K4078" t="s">
        <v>54</v>
      </c>
      <c r="L4078">
        <v>0</v>
      </c>
      <c r="M4078" t="b">
        <v>1</v>
      </c>
    </row>
    <row r="4079" spans="1:13" x14ac:dyDescent="0.35">
      <c r="A4079" t="s">
        <v>39</v>
      </c>
      <c r="B4079" t="s">
        <v>46</v>
      </c>
      <c r="C4079">
        <v>2020</v>
      </c>
      <c r="D4079" t="s">
        <v>15</v>
      </c>
      <c r="E4079" t="s">
        <v>25</v>
      </c>
      <c r="F4079" t="s">
        <v>26</v>
      </c>
      <c r="G4079">
        <v>4</v>
      </c>
      <c r="H4079" t="s">
        <v>18</v>
      </c>
      <c r="I4079" t="s">
        <v>19</v>
      </c>
      <c r="J4079">
        <v>9000</v>
      </c>
      <c r="K4079" t="s">
        <v>54</v>
      </c>
      <c r="L4079">
        <v>0</v>
      </c>
      <c r="M4079" t="b">
        <v>1</v>
      </c>
    </row>
    <row r="4080" spans="1:13" x14ac:dyDescent="0.35">
      <c r="A4080" t="s">
        <v>36</v>
      </c>
      <c r="B4080" t="s">
        <v>37</v>
      </c>
      <c r="C4080">
        <v>2016</v>
      </c>
      <c r="D4080" t="s">
        <v>15</v>
      </c>
      <c r="E4080" t="s">
        <v>75</v>
      </c>
      <c r="F4080" t="s">
        <v>26</v>
      </c>
      <c r="G4080">
        <v>4</v>
      </c>
      <c r="H4080" t="s">
        <v>18</v>
      </c>
      <c r="I4080" t="s">
        <v>19</v>
      </c>
      <c r="J4080">
        <v>75000</v>
      </c>
      <c r="K4080" t="s">
        <v>54</v>
      </c>
      <c r="L4080">
        <v>0</v>
      </c>
      <c r="M4080" t="b">
        <v>1</v>
      </c>
    </row>
    <row r="4081" spans="1:13" x14ac:dyDescent="0.35">
      <c r="A4081" t="s">
        <v>36</v>
      </c>
      <c r="B4081" t="s">
        <v>37</v>
      </c>
      <c r="C4081">
        <v>2015</v>
      </c>
      <c r="D4081" t="s">
        <v>15</v>
      </c>
      <c r="E4081" t="s">
        <v>75</v>
      </c>
      <c r="F4081" t="s">
        <v>26</v>
      </c>
      <c r="G4081">
        <v>4</v>
      </c>
      <c r="H4081" t="s">
        <v>18</v>
      </c>
      <c r="I4081" t="s">
        <v>19</v>
      </c>
      <c r="J4081">
        <v>124000</v>
      </c>
      <c r="K4081" t="s">
        <v>54</v>
      </c>
      <c r="L4081">
        <v>0</v>
      </c>
      <c r="M4081" t="b">
        <v>1</v>
      </c>
    </row>
    <row r="4082" spans="1:13" x14ac:dyDescent="0.35">
      <c r="A4082" t="s">
        <v>27</v>
      </c>
      <c r="B4082" t="s">
        <v>88</v>
      </c>
      <c r="C4082">
        <v>2018</v>
      </c>
      <c r="D4082" t="s">
        <v>15</v>
      </c>
      <c r="E4082" t="s">
        <v>16</v>
      </c>
      <c r="F4082" t="s">
        <v>26</v>
      </c>
      <c r="G4082">
        <v>1.4</v>
      </c>
      <c r="H4082" t="s">
        <v>18</v>
      </c>
      <c r="I4082" t="s">
        <v>19</v>
      </c>
      <c r="J4082">
        <v>105000</v>
      </c>
      <c r="K4082" t="s">
        <v>20</v>
      </c>
      <c r="L4082">
        <v>35000</v>
      </c>
      <c r="M4082" t="b">
        <v>0</v>
      </c>
    </row>
    <row r="4083" spans="1:13" x14ac:dyDescent="0.35">
      <c r="A4083" t="s">
        <v>62</v>
      </c>
      <c r="B4083" t="s">
        <v>63</v>
      </c>
      <c r="C4083">
        <v>2017</v>
      </c>
      <c r="D4083" t="s">
        <v>15</v>
      </c>
      <c r="E4083" t="s">
        <v>23</v>
      </c>
      <c r="F4083" t="s">
        <v>17</v>
      </c>
      <c r="G4083">
        <v>5.2</v>
      </c>
      <c r="H4083" t="s">
        <v>18</v>
      </c>
      <c r="I4083" t="s">
        <v>19</v>
      </c>
      <c r="J4083">
        <v>77000</v>
      </c>
      <c r="K4083" t="s">
        <v>54</v>
      </c>
      <c r="L4083">
        <v>275000</v>
      </c>
      <c r="M4083" t="b">
        <v>0</v>
      </c>
    </row>
    <row r="4084" spans="1:13" x14ac:dyDescent="0.35">
      <c r="A4084" t="s">
        <v>180</v>
      </c>
      <c r="B4084" t="s">
        <v>273</v>
      </c>
      <c r="C4084">
        <v>2011</v>
      </c>
      <c r="D4084" t="s">
        <v>15</v>
      </c>
      <c r="E4084" t="s">
        <v>23</v>
      </c>
      <c r="F4084" t="s">
        <v>17</v>
      </c>
      <c r="G4084">
        <v>5.7</v>
      </c>
      <c r="H4084" t="s">
        <v>18</v>
      </c>
      <c r="I4084" t="s">
        <v>19</v>
      </c>
      <c r="J4084">
        <v>108000</v>
      </c>
      <c r="K4084" t="s">
        <v>54</v>
      </c>
      <c r="L4084">
        <v>99000</v>
      </c>
      <c r="M4084" t="b">
        <v>0</v>
      </c>
    </row>
    <row r="4085" spans="1:13" x14ac:dyDescent="0.35">
      <c r="A4085" t="s">
        <v>48</v>
      </c>
      <c r="B4085" t="s">
        <v>106</v>
      </c>
      <c r="C4085">
        <v>2011</v>
      </c>
      <c r="D4085" t="s">
        <v>15</v>
      </c>
      <c r="E4085" t="s">
        <v>23</v>
      </c>
      <c r="F4085" t="s">
        <v>17</v>
      </c>
      <c r="G4085">
        <v>3.8</v>
      </c>
      <c r="H4085" t="s">
        <v>18</v>
      </c>
      <c r="I4085" t="s">
        <v>19</v>
      </c>
      <c r="J4085">
        <v>203000</v>
      </c>
      <c r="K4085" t="s">
        <v>54</v>
      </c>
      <c r="L4085">
        <v>98000</v>
      </c>
      <c r="M4085" t="b">
        <v>0</v>
      </c>
    </row>
    <row r="4086" spans="1:13" x14ac:dyDescent="0.35">
      <c r="A4086" t="s">
        <v>31</v>
      </c>
      <c r="B4086" t="s">
        <v>32</v>
      </c>
      <c r="C4086">
        <v>2018</v>
      </c>
      <c r="D4086" t="s">
        <v>15</v>
      </c>
      <c r="E4086" t="s">
        <v>25</v>
      </c>
      <c r="F4086" t="s">
        <v>17</v>
      </c>
      <c r="G4086">
        <v>1.5</v>
      </c>
      <c r="H4086" t="s">
        <v>18</v>
      </c>
      <c r="I4086" t="s">
        <v>19</v>
      </c>
      <c r="J4086">
        <v>70000</v>
      </c>
      <c r="K4086" t="s">
        <v>54</v>
      </c>
      <c r="L4086">
        <v>96000</v>
      </c>
      <c r="M4086" t="b">
        <v>0</v>
      </c>
    </row>
    <row r="4087" spans="1:13" x14ac:dyDescent="0.35">
      <c r="A4087" t="s">
        <v>48</v>
      </c>
      <c r="B4087" t="s">
        <v>106</v>
      </c>
      <c r="C4087">
        <v>2011</v>
      </c>
      <c r="D4087" t="s">
        <v>44</v>
      </c>
      <c r="E4087" t="s">
        <v>23</v>
      </c>
      <c r="F4087" t="s">
        <v>17</v>
      </c>
      <c r="G4087">
        <v>3.8</v>
      </c>
      <c r="H4087" t="s">
        <v>18</v>
      </c>
      <c r="I4087" t="s">
        <v>19</v>
      </c>
      <c r="J4087">
        <v>132000</v>
      </c>
      <c r="K4087" t="s">
        <v>54</v>
      </c>
      <c r="L4087">
        <v>90000</v>
      </c>
      <c r="M4087" t="b">
        <v>0</v>
      </c>
    </row>
    <row r="4088" spans="1:13" x14ac:dyDescent="0.35">
      <c r="A4088" t="s">
        <v>48</v>
      </c>
      <c r="B4088" t="s">
        <v>106</v>
      </c>
      <c r="C4088">
        <v>2010</v>
      </c>
      <c r="D4088" t="s">
        <v>15</v>
      </c>
      <c r="E4088" t="s">
        <v>94</v>
      </c>
      <c r="F4088" t="s">
        <v>17</v>
      </c>
      <c r="G4088">
        <v>3.8</v>
      </c>
      <c r="H4088" t="s">
        <v>18</v>
      </c>
      <c r="I4088" t="s">
        <v>19</v>
      </c>
      <c r="J4088">
        <v>114000</v>
      </c>
      <c r="K4088" t="s">
        <v>54</v>
      </c>
      <c r="L4088">
        <v>88000</v>
      </c>
      <c r="M4088" t="b">
        <v>0</v>
      </c>
    </row>
    <row r="4089" spans="1:13" x14ac:dyDescent="0.35">
      <c r="A4089" t="s">
        <v>34</v>
      </c>
      <c r="B4089" t="s">
        <v>66</v>
      </c>
      <c r="C4089">
        <v>2014</v>
      </c>
      <c r="D4089" t="s">
        <v>15</v>
      </c>
      <c r="E4089" t="s">
        <v>16</v>
      </c>
      <c r="F4089" t="s">
        <v>17</v>
      </c>
      <c r="G4089">
        <v>3.8</v>
      </c>
      <c r="H4089" t="s">
        <v>18</v>
      </c>
      <c r="I4089" t="s">
        <v>19</v>
      </c>
      <c r="J4089">
        <v>156000</v>
      </c>
      <c r="K4089" t="s">
        <v>54</v>
      </c>
      <c r="L4089">
        <v>73000</v>
      </c>
      <c r="M4089" t="b">
        <v>0</v>
      </c>
    </row>
    <row r="4090" spans="1:13" x14ac:dyDescent="0.35">
      <c r="A4090" t="s">
        <v>39</v>
      </c>
      <c r="B4090" t="s">
        <v>133</v>
      </c>
      <c r="C4090">
        <v>2013</v>
      </c>
      <c r="D4090" t="s">
        <v>15</v>
      </c>
      <c r="E4090" t="s">
        <v>29</v>
      </c>
      <c r="F4090" t="s">
        <v>17</v>
      </c>
      <c r="G4090">
        <v>5.7</v>
      </c>
      <c r="H4090" t="s">
        <v>18</v>
      </c>
      <c r="I4090" t="s">
        <v>19</v>
      </c>
      <c r="J4090">
        <v>137000</v>
      </c>
      <c r="K4090" t="s">
        <v>54</v>
      </c>
      <c r="L4090">
        <v>63000</v>
      </c>
      <c r="M4090" t="b">
        <v>0</v>
      </c>
    </row>
    <row r="4091" spans="1:13" x14ac:dyDescent="0.35">
      <c r="A4091" t="s">
        <v>73</v>
      </c>
      <c r="B4091" t="s">
        <v>257</v>
      </c>
      <c r="C4091">
        <v>2018</v>
      </c>
      <c r="D4091" t="s">
        <v>15</v>
      </c>
      <c r="E4091" t="s">
        <v>94</v>
      </c>
      <c r="F4091" t="s">
        <v>26</v>
      </c>
      <c r="G4091">
        <v>2</v>
      </c>
      <c r="H4091" t="s">
        <v>18</v>
      </c>
      <c r="I4091" t="s">
        <v>19</v>
      </c>
      <c r="J4091">
        <v>49000</v>
      </c>
      <c r="K4091" t="s">
        <v>54</v>
      </c>
      <c r="L4091">
        <v>55000</v>
      </c>
      <c r="M4091" t="b">
        <v>0</v>
      </c>
    </row>
    <row r="4092" spans="1:13" x14ac:dyDescent="0.35">
      <c r="A4092" t="s">
        <v>27</v>
      </c>
      <c r="B4092" t="s">
        <v>28</v>
      </c>
      <c r="C4092">
        <v>2019</v>
      </c>
      <c r="D4092" t="s">
        <v>15</v>
      </c>
      <c r="E4092" t="s">
        <v>23</v>
      </c>
      <c r="F4092" t="s">
        <v>26</v>
      </c>
      <c r="G4092">
        <v>1.6</v>
      </c>
      <c r="H4092" t="s">
        <v>18</v>
      </c>
      <c r="I4092" t="s">
        <v>19</v>
      </c>
      <c r="J4092">
        <v>84000</v>
      </c>
      <c r="K4092" t="s">
        <v>54</v>
      </c>
      <c r="L4092">
        <v>51000</v>
      </c>
      <c r="M4092" t="b">
        <v>0</v>
      </c>
    </row>
    <row r="4093" spans="1:13" x14ac:dyDescent="0.35">
      <c r="A4093" t="s">
        <v>73</v>
      </c>
      <c r="B4093">
        <v>3</v>
      </c>
      <c r="C4093">
        <v>2018</v>
      </c>
      <c r="D4093" t="s">
        <v>15</v>
      </c>
      <c r="E4093" t="s">
        <v>16</v>
      </c>
      <c r="F4093" t="s">
        <v>26</v>
      </c>
      <c r="G4093">
        <v>1.6</v>
      </c>
      <c r="H4093" t="s">
        <v>18</v>
      </c>
      <c r="I4093" t="s">
        <v>19</v>
      </c>
      <c r="J4093">
        <v>99000</v>
      </c>
      <c r="K4093" t="s">
        <v>54</v>
      </c>
      <c r="L4093">
        <v>45000</v>
      </c>
      <c r="M4093" t="b">
        <v>0</v>
      </c>
    </row>
    <row r="4094" spans="1:13" x14ac:dyDescent="0.35">
      <c r="A4094" t="s">
        <v>34</v>
      </c>
      <c r="B4094" t="s">
        <v>145</v>
      </c>
      <c r="C4094">
        <v>2014</v>
      </c>
      <c r="D4094" t="s">
        <v>15</v>
      </c>
      <c r="E4094" t="s">
        <v>23</v>
      </c>
      <c r="F4094" t="s">
        <v>26</v>
      </c>
      <c r="G4094">
        <v>2.5</v>
      </c>
      <c r="H4094" t="s">
        <v>18</v>
      </c>
      <c r="I4094" t="s">
        <v>19</v>
      </c>
      <c r="J4094">
        <v>163000</v>
      </c>
      <c r="K4094" t="s">
        <v>54</v>
      </c>
      <c r="L4094">
        <v>39000</v>
      </c>
      <c r="M4094" t="b">
        <v>0</v>
      </c>
    </row>
    <row r="4095" spans="1:13" x14ac:dyDescent="0.35">
      <c r="A4095" t="s">
        <v>34</v>
      </c>
      <c r="B4095" t="s">
        <v>123</v>
      </c>
      <c r="C4095">
        <v>2020</v>
      </c>
      <c r="D4095" t="s">
        <v>44</v>
      </c>
      <c r="E4095" t="s">
        <v>23</v>
      </c>
      <c r="F4095" t="s">
        <v>30</v>
      </c>
      <c r="G4095">
        <v>2.7</v>
      </c>
      <c r="H4095" t="s">
        <v>18</v>
      </c>
      <c r="I4095" t="s">
        <v>68</v>
      </c>
      <c r="J4095">
        <v>27000</v>
      </c>
      <c r="K4095" t="s">
        <v>20</v>
      </c>
      <c r="L4095">
        <v>104500</v>
      </c>
      <c r="M4095" t="b">
        <v>0</v>
      </c>
    </row>
    <row r="4096" spans="1:13" x14ac:dyDescent="0.35">
      <c r="A4096" t="s">
        <v>60</v>
      </c>
      <c r="B4096" t="s">
        <v>80</v>
      </c>
      <c r="C4096">
        <v>2018</v>
      </c>
      <c r="D4096" t="s">
        <v>44</v>
      </c>
      <c r="E4096" t="s">
        <v>23</v>
      </c>
      <c r="F4096" t="s">
        <v>17</v>
      </c>
      <c r="G4096">
        <v>3.5</v>
      </c>
      <c r="H4096" t="s">
        <v>18</v>
      </c>
      <c r="I4096" t="s">
        <v>19</v>
      </c>
      <c r="J4096">
        <v>128000</v>
      </c>
      <c r="K4096" t="s">
        <v>20</v>
      </c>
      <c r="L4096">
        <v>93500</v>
      </c>
      <c r="M4096" t="b">
        <v>0</v>
      </c>
    </row>
    <row r="4097" spans="1:13" x14ac:dyDescent="0.35">
      <c r="A4097" t="s">
        <v>34</v>
      </c>
      <c r="B4097" t="s">
        <v>284</v>
      </c>
      <c r="C4097">
        <v>2017</v>
      </c>
      <c r="D4097" t="s">
        <v>44</v>
      </c>
      <c r="E4097" t="s">
        <v>23</v>
      </c>
      <c r="F4097" t="s">
        <v>26</v>
      </c>
      <c r="G4097">
        <v>2.4</v>
      </c>
      <c r="H4097" t="s">
        <v>18</v>
      </c>
      <c r="I4097" t="s">
        <v>19</v>
      </c>
      <c r="J4097">
        <v>139000</v>
      </c>
      <c r="K4097" t="s">
        <v>20</v>
      </c>
      <c r="L4097">
        <v>62000</v>
      </c>
      <c r="M4097" t="b">
        <v>0</v>
      </c>
    </row>
    <row r="4098" spans="1:13" x14ac:dyDescent="0.35">
      <c r="A4098" t="s">
        <v>73</v>
      </c>
      <c r="B4098">
        <v>3</v>
      </c>
      <c r="C4098">
        <v>2016</v>
      </c>
      <c r="D4098" t="s">
        <v>44</v>
      </c>
      <c r="E4098" t="s">
        <v>23</v>
      </c>
      <c r="F4098" t="s">
        <v>30</v>
      </c>
      <c r="G4098">
        <v>2</v>
      </c>
      <c r="H4098" t="s">
        <v>18</v>
      </c>
      <c r="I4098" t="s">
        <v>19</v>
      </c>
      <c r="J4098">
        <v>129000</v>
      </c>
      <c r="K4098" t="s">
        <v>20</v>
      </c>
      <c r="L4098">
        <v>31000</v>
      </c>
      <c r="M4098" t="b">
        <v>0</v>
      </c>
    </row>
    <row r="4099" spans="1:13" x14ac:dyDescent="0.35">
      <c r="A4099" t="s">
        <v>34</v>
      </c>
      <c r="B4099" t="s">
        <v>123</v>
      </c>
      <c r="C4099">
        <v>2018</v>
      </c>
      <c r="D4099" t="s">
        <v>15</v>
      </c>
      <c r="E4099" t="s">
        <v>23</v>
      </c>
      <c r="F4099" t="s">
        <v>17</v>
      </c>
      <c r="G4099">
        <v>2.4</v>
      </c>
      <c r="H4099" t="s">
        <v>18</v>
      </c>
      <c r="I4099" t="s">
        <v>19</v>
      </c>
      <c r="J4099">
        <v>141000</v>
      </c>
      <c r="K4099" t="s">
        <v>54</v>
      </c>
      <c r="L4099">
        <v>0</v>
      </c>
      <c r="M4099" t="b">
        <v>1</v>
      </c>
    </row>
    <row r="4100" spans="1:13" x14ac:dyDescent="0.35">
      <c r="A4100" t="s">
        <v>34</v>
      </c>
      <c r="B4100" t="s">
        <v>43</v>
      </c>
      <c r="C4100">
        <v>2006</v>
      </c>
      <c r="D4100" t="s">
        <v>15</v>
      </c>
      <c r="E4100" t="s">
        <v>25</v>
      </c>
      <c r="F4100" t="s">
        <v>17</v>
      </c>
      <c r="G4100">
        <v>2.4</v>
      </c>
      <c r="H4100" t="s">
        <v>18</v>
      </c>
      <c r="I4100" t="s">
        <v>68</v>
      </c>
      <c r="J4100">
        <v>600000</v>
      </c>
      <c r="K4100" t="s">
        <v>54</v>
      </c>
      <c r="L4100">
        <v>0</v>
      </c>
      <c r="M4100" t="b">
        <v>1</v>
      </c>
    </row>
    <row r="4101" spans="1:13" x14ac:dyDescent="0.35">
      <c r="A4101" t="s">
        <v>34</v>
      </c>
      <c r="B4101" t="s">
        <v>127</v>
      </c>
      <c r="C4101">
        <v>2016</v>
      </c>
      <c r="D4101" t="s">
        <v>15</v>
      </c>
      <c r="E4101" t="s">
        <v>23</v>
      </c>
      <c r="F4101" t="s">
        <v>30</v>
      </c>
      <c r="G4101">
        <v>2.7</v>
      </c>
      <c r="H4101" t="s">
        <v>18</v>
      </c>
      <c r="I4101" t="s">
        <v>68</v>
      </c>
      <c r="J4101">
        <v>182000</v>
      </c>
      <c r="K4101" t="s">
        <v>54</v>
      </c>
      <c r="L4101">
        <v>0</v>
      </c>
      <c r="M4101" t="b">
        <v>1</v>
      </c>
    </row>
    <row r="4102" spans="1:13" x14ac:dyDescent="0.35">
      <c r="A4102" t="s">
        <v>34</v>
      </c>
      <c r="B4102" t="s">
        <v>123</v>
      </c>
      <c r="C4102">
        <v>2010</v>
      </c>
      <c r="D4102" t="s">
        <v>15</v>
      </c>
      <c r="E4102" t="s">
        <v>23</v>
      </c>
      <c r="F4102" t="s">
        <v>17</v>
      </c>
      <c r="G4102">
        <v>2.7</v>
      </c>
      <c r="H4102" t="s">
        <v>18</v>
      </c>
      <c r="I4102" t="s">
        <v>68</v>
      </c>
      <c r="J4102">
        <v>468000</v>
      </c>
      <c r="K4102" t="s">
        <v>54</v>
      </c>
      <c r="L4102">
        <v>0</v>
      </c>
      <c r="M4102" t="b">
        <v>1</v>
      </c>
    </row>
    <row r="4103" spans="1:13" x14ac:dyDescent="0.35">
      <c r="A4103" t="s">
        <v>60</v>
      </c>
      <c r="B4103" t="s">
        <v>90</v>
      </c>
      <c r="C4103">
        <v>2021</v>
      </c>
      <c r="D4103" t="s">
        <v>15</v>
      </c>
      <c r="E4103" t="s">
        <v>23</v>
      </c>
      <c r="F4103" t="s">
        <v>17</v>
      </c>
      <c r="G4103">
        <v>5.7</v>
      </c>
      <c r="H4103" t="s">
        <v>18</v>
      </c>
      <c r="I4103" t="s">
        <v>19</v>
      </c>
      <c r="J4103">
        <v>4500</v>
      </c>
      <c r="K4103" t="s">
        <v>54</v>
      </c>
      <c r="L4103">
        <v>460500</v>
      </c>
      <c r="M4103" t="b">
        <v>0</v>
      </c>
    </row>
    <row r="4104" spans="1:13" x14ac:dyDescent="0.35">
      <c r="A4104" t="s">
        <v>62</v>
      </c>
      <c r="B4104" t="s">
        <v>63</v>
      </c>
      <c r="C4104">
        <v>2019</v>
      </c>
      <c r="D4104" t="s">
        <v>15</v>
      </c>
      <c r="E4104" t="s">
        <v>16</v>
      </c>
      <c r="F4104" t="s">
        <v>17</v>
      </c>
      <c r="G4104">
        <v>5.6</v>
      </c>
      <c r="H4104" t="s">
        <v>18</v>
      </c>
      <c r="I4104" t="s">
        <v>19</v>
      </c>
      <c r="J4104">
        <v>36000</v>
      </c>
      <c r="K4104" t="s">
        <v>20</v>
      </c>
      <c r="L4104">
        <v>520000</v>
      </c>
      <c r="M4104" t="b">
        <v>0</v>
      </c>
    </row>
    <row r="4105" spans="1:13" x14ac:dyDescent="0.35">
      <c r="A4105" t="s">
        <v>34</v>
      </c>
      <c r="B4105" t="s">
        <v>123</v>
      </c>
      <c r="C4105">
        <v>2017</v>
      </c>
      <c r="D4105" t="s">
        <v>15</v>
      </c>
      <c r="E4105" t="s">
        <v>23</v>
      </c>
      <c r="F4105" t="s">
        <v>17</v>
      </c>
      <c r="G4105">
        <v>2.7</v>
      </c>
      <c r="H4105" t="s">
        <v>18</v>
      </c>
      <c r="I4105" t="s">
        <v>68</v>
      </c>
      <c r="J4105">
        <v>119000</v>
      </c>
      <c r="K4105" t="s">
        <v>254</v>
      </c>
      <c r="L4105">
        <v>69000</v>
      </c>
      <c r="M4105" t="b">
        <v>0</v>
      </c>
    </row>
    <row r="4106" spans="1:13" x14ac:dyDescent="0.35">
      <c r="A4106" t="s">
        <v>21</v>
      </c>
      <c r="B4106" t="s">
        <v>237</v>
      </c>
      <c r="C4106">
        <v>2013</v>
      </c>
      <c r="D4106" t="s">
        <v>15</v>
      </c>
      <c r="E4106" t="s">
        <v>25</v>
      </c>
      <c r="F4106" t="s">
        <v>30</v>
      </c>
      <c r="G4106">
        <v>3.5</v>
      </c>
      <c r="H4106" t="s">
        <v>18</v>
      </c>
      <c r="I4106" t="s">
        <v>19</v>
      </c>
      <c r="J4106">
        <v>127000</v>
      </c>
      <c r="K4106" t="s">
        <v>20</v>
      </c>
      <c r="L4106">
        <v>38000</v>
      </c>
      <c r="M4106" t="b">
        <v>0</v>
      </c>
    </row>
    <row r="4107" spans="1:13" x14ac:dyDescent="0.35">
      <c r="A4107" t="s">
        <v>27</v>
      </c>
      <c r="B4107" t="s">
        <v>28</v>
      </c>
      <c r="C4107">
        <v>2017</v>
      </c>
      <c r="D4107" t="s">
        <v>15</v>
      </c>
      <c r="E4107" t="s">
        <v>29</v>
      </c>
      <c r="F4107" t="s">
        <v>26</v>
      </c>
      <c r="G4107">
        <v>2</v>
      </c>
      <c r="H4107" t="s">
        <v>18</v>
      </c>
      <c r="I4107" t="s">
        <v>19</v>
      </c>
      <c r="J4107">
        <v>146000</v>
      </c>
      <c r="K4107" t="s">
        <v>20</v>
      </c>
      <c r="L4107">
        <v>40000</v>
      </c>
      <c r="M4107" t="b">
        <v>0</v>
      </c>
    </row>
    <row r="4108" spans="1:13" x14ac:dyDescent="0.35">
      <c r="A4108" t="s">
        <v>34</v>
      </c>
      <c r="B4108" t="s">
        <v>43</v>
      </c>
      <c r="C4108">
        <v>2020</v>
      </c>
      <c r="D4108" t="s">
        <v>15</v>
      </c>
      <c r="E4108" t="s">
        <v>23</v>
      </c>
      <c r="F4108" t="s">
        <v>17</v>
      </c>
      <c r="G4108">
        <v>3.5</v>
      </c>
      <c r="H4108" t="s">
        <v>18</v>
      </c>
      <c r="I4108" t="s">
        <v>19</v>
      </c>
      <c r="J4108">
        <v>26000</v>
      </c>
      <c r="K4108" t="s">
        <v>45</v>
      </c>
      <c r="L4108">
        <v>126000</v>
      </c>
      <c r="M4108" t="b">
        <v>0</v>
      </c>
    </row>
    <row r="4109" spans="1:13" x14ac:dyDescent="0.35">
      <c r="A4109" t="s">
        <v>34</v>
      </c>
      <c r="B4109" t="s">
        <v>58</v>
      </c>
      <c r="C4109">
        <v>2019</v>
      </c>
      <c r="D4109" t="s">
        <v>15</v>
      </c>
      <c r="E4109" t="s">
        <v>23</v>
      </c>
      <c r="F4109" t="s">
        <v>17</v>
      </c>
      <c r="G4109">
        <v>1.1000000000000001</v>
      </c>
      <c r="H4109" t="s">
        <v>18</v>
      </c>
      <c r="I4109" t="s">
        <v>19</v>
      </c>
      <c r="J4109">
        <v>166</v>
      </c>
      <c r="K4109" t="s">
        <v>20</v>
      </c>
      <c r="L4109">
        <v>0</v>
      </c>
      <c r="M4109" t="b">
        <v>1</v>
      </c>
    </row>
    <row r="4110" spans="1:13" x14ac:dyDescent="0.35">
      <c r="A4110" t="s">
        <v>365</v>
      </c>
      <c r="B4110" t="s">
        <v>366</v>
      </c>
      <c r="C4110">
        <v>2007</v>
      </c>
      <c r="D4110" t="s">
        <v>15</v>
      </c>
      <c r="E4110" t="s">
        <v>23</v>
      </c>
      <c r="F4110" t="s">
        <v>17</v>
      </c>
      <c r="G4110">
        <v>3.5</v>
      </c>
      <c r="H4110" t="s">
        <v>18</v>
      </c>
      <c r="I4110" t="s">
        <v>19</v>
      </c>
      <c r="J4110">
        <v>411000</v>
      </c>
      <c r="K4110" t="s">
        <v>20</v>
      </c>
      <c r="L4110">
        <v>0</v>
      </c>
      <c r="M4110" t="b">
        <v>1</v>
      </c>
    </row>
    <row r="4111" spans="1:13" x14ac:dyDescent="0.35">
      <c r="A4111" t="s">
        <v>21</v>
      </c>
      <c r="B4111" t="s">
        <v>272</v>
      </c>
      <c r="C4111">
        <v>2019</v>
      </c>
      <c r="D4111" t="s">
        <v>15</v>
      </c>
      <c r="E4111" t="s">
        <v>29</v>
      </c>
      <c r="F4111" t="s">
        <v>26</v>
      </c>
      <c r="G4111">
        <v>4.8</v>
      </c>
      <c r="H4111" t="s">
        <v>18</v>
      </c>
      <c r="I4111" t="s">
        <v>19</v>
      </c>
      <c r="J4111">
        <v>100</v>
      </c>
      <c r="K4111" t="s">
        <v>279</v>
      </c>
      <c r="L4111">
        <v>138000</v>
      </c>
      <c r="M4111" t="b">
        <v>0</v>
      </c>
    </row>
    <row r="4112" spans="1:13" x14ac:dyDescent="0.35">
      <c r="A4112" t="s">
        <v>181</v>
      </c>
      <c r="B4112" t="s">
        <v>199</v>
      </c>
      <c r="C4112">
        <v>2016</v>
      </c>
      <c r="D4112" t="s">
        <v>44</v>
      </c>
      <c r="E4112" t="s">
        <v>23</v>
      </c>
      <c r="F4112" t="s">
        <v>17</v>
      </c>
      <c r="G4112">
        <v>3.8</v>
      </c>
      <c r="H4112" t="s">
        <v>18</v>
      </c>
      <c r="I4112" t="s">
        <v>19</v>
      </c>
      <c r="J4112">
        <v>260000</v>
      </c>
      <c r="K4112" t="s">
        <v>20</v>
      </c>
      <c r="L4112">
        <v>60000</v>
      </c>
      <c r="M4112" t="b">
        <v>0</v>
      </c>
    </row>
    <row r="4113" spans="1:13" x14ac:dyDescent="0.35">
      <c r="A4113" t="s">
        <v>31</v>
      </c>
      <c r="B4113" t="s">
        <v>32</v>
      </c>
      <c r="C4113">
        <v>2018</v>
      </c>
      <c r="D4113" t="s">
        <v>15</v>
      </c>
      <c r="E4113" t="s">
        <v>23</v>
      </c>
      <c r="F4113" t="s">
        <v>30</v>
      </c>
      <c r="G4113">
        <v>1.5</v>
      </c>
      <c r="H4113" t="s">
        <v>18</v>
      </c>
      <c r="I4113" t="s">
        <v>19</v>
      </c>
      <c r="J4113">
        <v>28500</v>
      </c>
      <c r="K4113" t="s">
        <v>59</v>
      </c>
      <c r="L4113">
        <v>0</v>
      </c>
      <c r="M4113" t="b">
        <v>1</v>
      </c>
    </row>
    <row r="4114" spans="1:13" x14ac:dyDescent="0.35">
      <c r="A4114" t="s">
        <v>21</v>
      </c>
      <c r="B4114" t="s">
        <v>22</v>
      </c>
      <c r="C4114">
        <v>2008</v>
      </c>
      <c r="D4114" t="s">
        <v>303</v>
      </c>
      <c r="E4114" t="s">
        <v>23</v>
      </c>
      <c r="F4114" t="s">
        <v>17</v>
      </c>
      <c r="G4114">
        <v>4</v>
      </c>
      <c r="H4114" t="s">
        <v>18</v>
      </c>
      <c r="I4114" t="s">
        <v>19</v>
      </c>
      <c r="J4114">
        <v>44000</v>
      </c>
      <c r="K4114" t="s">
        <v>20</v>
      </c>
      <c r="L4114">
        <v>0</v>
      </c>
      <c r="M4114" t="b">
        <v>1</v>
      </c>
    </row>
    <row r="4115" spans="1:13" x14ac:dyDescent="0.35">
      <c r="A4115" t="s">
        <v>34</v>
      </c>
      <c r="B4115" t="s">
        <v>123</v>
      </c>
      <c r="C4115">
        <v>2020</v>
      </c>
      <c r="D4115" t="s">
        <v>15</v>
      </c>
      <c r="E4115" t="s">
        <v>23</v>
      </c>
      <c r="F4115" t="s">
        <v>17</v>
      </c>
      <c r="G4115">
        <v>2.7</v>
      </c>
      <c r="H4115" t="s">
        <v>18</v>
      </c>
      <c r="I4115" t="s">
        <v>19</v>
      </c>
      <c r="J4115">
        <v>22000</v>
      </c>
      <c r="K4115" t="s">
        <v>155</v>
      </c>
      <c r="L4115">
        <v>120000</v>
      </c>
      <c r="M4115" t="b">
        <v>0</v>
      </c>
    </row>
    <row r="4116" spans="1:13" x14ac:dyDescent="0.35">
      <c r="A4116" t="s">
        <v>13</v>
      </c>
      <c r="B4116">
        <v>300</v>
      </c>
      <c r="C4116">
        <v>2014</v>
      </c>
      <c r="D4116" t="s">
        <v>47</v>
      </c>
      <c r="E4116" t="s">
        <v>16</v>
      </c>
      <c r="F4116" t="s">
        <v>17</v>
      </c>
      <c r="G4116">
        <v>5.7</v>
      </c>
      <c r="H4116" t="s">
        <v>18</v>
      </c>
      <c r="I4116" t="s">
        <v>19</v>
      </c>
      <c r="J4116">
        <v>188000</v>
      </c>
      <c r="K4116" t="s">
        <v>155</v>
      </c>
      <c r="L4116">
        <v>57000</v>
      </c>
      <c r="M4116" t="b">
        <v>0</v>
      </c>
    </row>
    <row r="4117" spans="1:13" x14ac:dyDescent="0.35">
      <c r="A4117" t="s">
        <v>82</v>
      </c>
      <c r="B4117" t="s">
        <v>243</v>
      </c>
      <c r="C4117">
        <v>2015</v>
      </c>
      <c r="D4117" t="s">
        <v>15</v>
      </c>
      <c r="E4117" t="s">
        <v>16</v>
      </c>
      <c r="F4117" t="s">
        <v>26</v>
      </c>
      <c r="G4117">
        <v>2</v>
      </c>
      <c r="H4117" t="s">
        <v>18</v>
      </c>
      <c r="I4117" t="s">
        <v>19</v>
      </c>
      <c r="J4117">
        <v>102000</v>
      </c>
      <c r="K4117" t="s">
        <v>155</v>
      </c>
      <c r="L4117">
        <v>40000</v>
      </c>
      <c r="M4117" t="b">
        <v>0</v>
      </c>
    </row>
    <row r="4118" spans="1:13" x14ac:dyDescent="0.35">
      <c r="A4118" t="s">
        <v>27</v>
      </c>
      <c r="B4118" t="s">
        <v>88</v>
      </c>
      <c r="C4118">
        <v>2018</v>
      </c>
      <c r="D4118" t="s">
        <v>15</v>
      </c>
      <c r="E4118" t="s">
        <v>23</v>
      </c>
      <c r="F4118" t="s">
        <v>30</v>
      </c>
      <c r="G4118">
        <v>1.4</v>
      </c>
      <c r="H4118" t="s">
        <v>18</v>
      </c>
      <c r="I4118" t="s">
        <v>19</v>
      </c>
      <c r="J4118">
        <v>95000</v>
      </c>
      <c r="K4118" t="s">
        <v>155</v>
      </c>
      <c r="L4118">
        <v>41000</v>
      </c>
      <c r="M4118" t="b">
        <v>0</v>
      </c>
    </row>
    <row r="4119" spans="1:13" x14ac:dyDescent="0.35">
      <c r="A4119" t="s">
        <v>76</v>
      </c>
      <c r="B4119" t="s">
        <v>325</v>
      </c>
      <c r="C4119">
        <v>2016</v>
      </c>
      <c r="D4119" t="s">
        <v>15</v>
      </c>
      <c r="E4119" t="s">
        <v>23</v>
      </c>
      <c r="F4119" t="s">
        <v>30</v>
      </c>
      <c r="G4119">
        <v>3.5</v>
      </c>
      <c r="H4119" t="s">
        <v>18</v>
      </c>
      <c r="I4119" t="s">
        <v>19</v>
      </c>
      <c r="J4119">
        <v>198000</v>
      </c>
      <c r="K4119" t="s">
        <v>155</v>
      </c>
      <c r="L4119">
        <v>69000</v>
      </c>
      <c r="M4119" t="b">
        <v>0</v>
      </c>
    </row>
    <row r="4120" spans="1:13" x14ac:dyDescent="0.35">
      <c r="A4120" t="s">
        <v>34</v>
      </c>
      <c r="B4120" t="s">
        <v>51</v>
      </c>
      <c r="C4120">
        <v>2018</v>
      </c>
      <c r="D4120" t="s">
        <v>15</v>
      </c>
      <c r="E4120" t="s">
        <v>25</v>
      </c>
      <c r="F4120" t="s">
        <v>26</v>
      </c>
      <c r="G4120">
        <v>1.6</v>
      </c>
      <c r="H4120" t="s">
        <v>18</v>
      </c>
      <c r="I4120" t="s">
        <v>19</v>
      </c>
      <c r="J4120">
        <v>110000</v>
      </c>
      <c r="K4120" t="s">
        <v>155</v>
      </c>
      <c r="L4120">
        <v>51000</v>
      </c>
      <c r="M4120" t="b">
        <v>0</v>
      </c>
    </row>
    <row r="4121" spans="1:13" x14ac:dyDescent="0.35">
      <c r="A4121" t="s">
        <v>82</v>
      </c>
      <c r="B4121" t="s">
        <v>156</v>
      </c>
      <c r="C4121">
        <v>2016</v>
      </c>
      <c r="D4121" t="s">
        <v>15</v>
      </c>
      <c r="E4121" t="s">
        <v>29</v>
      </c>
      <c r="F4121" t="s">
        <v>17</v>
      </c>
      <c r="G4121">
        <v>1.4</v>
      </c>
      <c r="H4121" t="s">
        <v>18</v>
      </c>
      <c r="I4121" t="s">
        <v>19</v>
      </c>
      <c r="J4121">
        <v>91000</v>
      </c>
      <c r="K4121" t="s">
        <v>155</v>
      </c>
      <c r="L4121">
        <v>37000</v>
      </c>
      <c r="M4121" t="b">
        <v>0</v>
      </c>
    </row>
    <row r="4122" spans="1:13" x14ac:dyDescent="0.35">
      <c r="A4122" t="s">
        <v>13</v>
      </c>
      <c r="B4122">
        <v>300</v>
      </c>
      <c r="C4122">
        <v>2018</v>
      </c>
      <c r="D4122" t="s">
        <v>15</v>
      </c>
      <c r="E4122" t="s">
        <v>25</v>
      </c>
      <c r="F4122" t="s">
        <v>17</v>
      </c>
      <c r="G4122">
        <v>5.7</v>
      </c>
      <c r="H4122" t="s">
        <v>18</v>
      </c>
      <c r="I4122" t="s">
        <v>19</v>
      </c>
      <c r="J4122">
        <v>157000</v>
      </c>
      <c r="K4122" t="s">
        <v>155</v>
      </c>
      <c r="L4122">
        <v>127000</v>
      </c>
      <c r="M4122" t="b">
        <v>0</v>
      </c>
    </row>
    <row r="4123" spans="1:13" x14ac:dyDescent="0.35">
      <c r="A4123" t="s">
        <v>76</v>
      </c>
      <c r="B4123" t="s">
        <v>47</v>
      </c>
      <c r="C4123">
        <v>2016</v>
      </c>
      <c r="D4123" t="s">
        <v>15</v>
      </c>
      <c r="E4123" t="s">
        <v>75</v>
      </c>
      <c r="F4123" t="s">
        <v>17</v>
      </c>
      <c r="G4123">
        <v>3.2</v>
      </c>
      <c r="H4123" t="s">
        <v>18</v>
      </c>
      <c r="I4123" t="s">
        <v>19</v>
      </c>
      <c r="J4123">
        <v>15500</v>
      </c>
      <c r="K4123" t="s">
        <v>20</v>
      </c>
      <c r="L4123">
        <v>90000</v>
      </c>
      <c r="M4123" t="b">
        <v>0</v>
      </c>
    </row>
    <row r="4124" spans="1:13" x14ac:dyDescent="0.35">
      <c r="A4124" t="s">
        <v>76</v>
      </c>
      <c r="B4124" t="s">
        <v>47</v>
      </c>
      <c r="C4124">
        <v>1963</v>
      </c>
      <c r="D4124" t="s">
        <v>15</v>
      </c>
      <c r="E4124" t="s">
        <v>102</v>
      </c>
      <c r="F4124" t="s">
        <v>26</v>
      </c>
      <c r="G4124">
        <v>1</v>
      </c>
      <c r="H4124" t="s">
        <v>18</v>
      </c>
      <c r="I4124" t="s">
        <v>68</v>
      </c>
      <c r="J4124">
        <v>300</v>
      </c>
      <c r="K4124" t="s">
        <v>20</v>
      </c>
      <c r="L4124">
        <v>22000</v>
      </c>
      <c r="M4124" t="b">
        <v>0</v>
      </c>
    </row>
    <row r="4125" spans="1:13" x14ac:dyDescent="0.35">
      <c r="A4125" t="s">
        <v>39</v>
      </c>
      <c r="B4125" t="s">
        <v>115</v>
      </c>
      <c r="C4125">
        <v>1988</v>
      </c>
      <c r="D4125" t="s">
        <v>15</v>
      </c>
      <c r="E4125" t="s">
        <v>16</v>
      </c>
      <c r="F4125" t="s">
        <v>26</v>
      </c>
      <c r="G4125">
        <v>5.3</v>
      </c>
      <c r="H4125" t="s">
        <v>18</v>
      </c>
      <c r="I4125" t="s">
        <v>19</v>
      </c>
      <c r="J4125">
        <v>150000</v>
      </c>
      <c r="K4125" t="s">
        <v>20</v>
      </c>
      <c r="L4125">
        <v>0</v>
      </c>
      <c r="M4125" t="b">
        <v>1</v>
      </c>
    </row>
    <row r="4126" spans="1:13" x14ac:dyDescent="0.35">
      <c r="A4126" t="s">
        <v>60</v>
      </c>
      <c r="B4126" t="s">
        <v>309</v>
      </c>
      <c r="C4126">
        <v>2017</v>
      </c>
      <c r="D4126" t="s">
        <v>15</v>
      </c>
      <c r="E4126" t="s">
        <v>29</v>
      </c>
      <c r="F4126" t="s">
        <v>17</v>
      </c>
      <c r="G4126">
        <v>3.5</v>
      </c>
      <c r="H4126" t="s">
        <v>18</v>
      </c>
      <c r="I4126" t="s">
        <v>19</v>
      </c>
      <c r="J4126">
        <v>69000</v>
      </c>
      <c r="K4126" t="s">
        <v>70</v>
      </c>
      <c r="L4126">
        <v>150000</v>
      </c>
      <c r="M4126" t="b">
        <v>0</v>
      </c>
    </row>
    <row r="4127" spans="1:13" x14ac:dyDescent="0.35">
      <c r="A4127" t="s">
        <v>27</v>
      </c>
      <c r="B4127" t="s">
        <v>89</v>
      </c>
      <c r="C4127">
        <v>2017</v>
      </c>
      <c r="D4127" t="s">
        <v>15</v>
      </c>
      <c r="E4127" t="s">
        <v>23</v>
      </c>
      <c r="F4127" t="s">
        <v>26</v>
      </c>
      <c r="G4127">
        <v>2.4</v>
      </c>
      <c r="H4127" t="s">
        <v>18</v>
      </c>
      <c r="I4127" t="s">
        <v>19</v>
      </c>
      <c r="J4127">
        <v>105000</v>
      </c>
      <c r="K4127" t="s">
        <v>155</v>
      </c>
      <c r="L4127">
        <v>55000</v>
      </c>
      <c r="M4127" t="b">
        <v>0</v>
      </c>
    </row>
    <row r="4128" spans="1:13" x14ac:dyDescent="0.35">
      <c r="A4128" t="s">
        <v>332</v>
      </c>
      <c r="B4128" t="s">
        <v>397</v>
      </c>
      <c r="C4128">
        <v>2015</v>
      </c>
      <c r="D4128" t="s">
        <v>15</v>
      </c>
      <c r="E4128" t="s">
        <v>23</v>
      </c>
      <c r="F4128" t="s">
        <v>26</v>
      </c>
      <c r="G4128">
        <v>1.4</v>
      </c>
      <c r="H4128" t="s">
        <v>18</v>
      </c>
      <c r="I4128" t="s">
        <v>68</v>
      </c>
      <c r="J4128">
        <v>119000</v>
      </c>
      <c r="K4128" t="s">
        <v>155</v>
      </c>
      <c r="L4128">
        <v>25000</v>
      </c>
      <c r="M4128" t="b">
        <v>0</v>
      </c>
    </row>
    <row r="4129" spans="1:13" x14ac:dyDescent="0.35">
      <c r="A4129" t="s">
        <v>76</v>
      </c>
      <c r="B4129" t="s">
        <v>112</v>
      </c>
      <c r="C4129">
        <v>2019</v>
      </c>
      <c r="D4129" t="s">
        <v>47</v>
      </c>
      <c r="E4129" t="s">
        <v>65</v>
      </c>
      <c r="F4129" t="s">
        <v>30</v>
      </c>
      <c r="G4129">
        <v>3.5</v>
      </c>
      <c r="H4129" t="s">
        <v>18</v>
      </c>
      <c r="I4129" t="s">
        <v>19</v>
      </c>
      <c r="J4129">
        <v>108000</v>
      </c>
      <c r="K4129" t="s">
        <v>155</v>
      </c>
      <c r="L4129">
        <v>88000</v>
      </c>
      <c r="M4129" t="b">
        <v>0</v>
      </c>
    </row>
    <row r="4130" spans="1:13" x14ac:dyDescent="0.35">
      <c r="A4130" t="s">
        <v>21</v>
      </c>
      <c r="B4130" t="s">
        <v>231</v>
      </c>
      <c r="C4130">
        <v>2018</v>
      </c>
      <c r="D4130" t="s">
        <v>15</v>
      </c>
      <c r="E4130" t="s">
        <v>25</v>
      </c>
      <c r="F4130" t="s">
        <v>30</v>
      </c>
      <c r="G4130">
        <v>1.6</v>
      </c>
      <c r="H4130" t="s">
        <v>18</v>
      </c>
      <c r="I4130" t="s">
        <v>19</v>
      </c>
      <c r="J4130">
        <v>62000</v>
      </c>
      <c r="K4130" t="s">
        <v>155</v>
      </c>
      <c r="L4130">
        <v>41000</v>
      </c>
      <c r="M4130" t="b">
        <v>0</v>
      </c>
    </row>
    <row r="4131" spans="1:13" x14ac:dyDescent="0.35">
      <c r="A4131" t="s">
        <v>27</v>
      </c>
      <c r="B4131" t="s">
        <v>84</v>
      </c>
      <c r="C4131">
        <v>2016</v>
      </c>
      <c r="D4131" t="s">
        <v>47</v>
      </c>
      <c r="E4131" t="s">
        <v>94</v>
      </c>
      <c r="F4131" t="s">
        <v>30</v>
      </c>
      <c r="G4131">
        <v>2.4</v>
      </c>
      <c r="H4131" t="s">
        <v>18</v>
      </c>
      <c r="I4131" t="s">
        <v>19</v>
      </c>
      <c r="J4131">
        <v>119800</v>
      </c>
      <c r="K4131" t="s">
        <v>42</v>
      </c>
      <c r="L4131">
        <v>57000</v>
      </c>
      <c r="M4131" t="b">
        <v>0</v>
      </c>
    </row>
    <row r="4132" spans="1:13" x14ac:dyDescent="0.35">
      <c r="A4132" t="s">
        <v>76</v>
      </c>
      <c r="B4132" t="s">
        <v>325</v>
      </c>
      <c r="C4132">
        <v>2016</v>
      </c>
      <c r="D4132" t="s">
        <v>15</v>
      </c>
      <c r="E4132" t="s">
        <v>29</v>
      </c>
      <c r="F4132" t="s">
        <v>17</v>
      </c>
      <c r="G4132">
        <v>3.5</v>
      </c>
      <c r="H4132" t="s">
        <v>18</v>
      </c>
      <c r="I4132" t="s">
        <v>19</v>
      </c>
      <c r="J4132">
        <v>97000</v>
      </c>
      <c r="K4132" t="s">
        <v>20</v>
      </c>
      <c r="L4132">
        <v>0</v>
      </c>
      <c r="M4132" t="b">
        <v>1</v>
      </c>
    </row>
    <row r="4133" spans="1:13" x14ac:dyDescent="0.35">
      <c r="A4133" t="s">
        <v>34</v>
      </c>
      <c r="B4133" t="s">
        <v>124</v>
      </c>
      <c r="C4133">
        <v>2013</v>
      </c>
      <c r="D4133" t="s">
        <v>303</v>
      </c>
      <c r="E4133" t="s">
        <v>23</v>
      </c>
      <c r="F4133" t="s">
        <v>17</v>
      </c>
      <c r="G4133">
        <v>4</v>
      </c>
      <c r="H4133" t="s">
        <v>18</v>
      </c>
      <c r="I4133" t="s">
        <v>19</v>
      </c>
      <c r="J4133">
        <v>228000</v>
      </c>
      <c r="K4133" t="s">
        <v>59</v>
      </c>
      <c r="L4133">
        <v>0</v>
      </c>
      <c r="M4133" t="b">
        <v>1</v>
      </c>
    </row>
    <row r="4134" spans="1:13" x14ac:dyDescent="0.35">
      <c r="A4134" t="s">
        <v>21</v>
      </c>
      <c r="B4134" t="s">
        <v>120</v>
      </c>
      <c r="C4134">
        <v>2014</v>
      </c>
      <c r="D4134" t="s">
        <v>47</v>
      </c>
      <c r="E4134" t="s">
        <v>23</v>
      </c>
      <c r="F4134" t="s">
        <v>26</v>
      </c>
      <c r="G4134">
        <v>2.4</v>
      </c>
      <c r="H4134" t="s">
        <v>18</v>
      </c>
      <c r="I4134" t="s">
        <v>68</v>
      </c>
      <c r="J4134">
        <v>282</v>
      </c>
      <c r="K4134" t="s">
        <v>20</v>
      </c>
      <c r="L4134">
        <v>24000</v>
      </c>
      <c r="M4134" t="b">
        <v>0</v>
      </c>
    </row>
    <row r="4135" spans="1:13" x14ac:dyDescent="0.35">
      <c r="A4135" t="s">
        <v>76</v>
      </c>
      <c r="B4135" t="s">
        <v>112</v>
      </c>
      <c r="C4135">
        <v>2014</v>
      </c>
      <c r="D4135" t="s">
        <v>15</v>
      </c>
      <c r="E4135" t="s">
        <v>23</v>
      </c>
      <c r="F4135" t="s">
        <v>30</v>
      </c>
      <c r="G4135">
        <v>6</v>
      </c>
      <c r="H4135" t="s">
        <v>18</v>
      </c>
      <c r="I4135" t="s">
        <v>19</v>
      </c>
      <c r="J4135">
        <v>265</v>
      </c>
      <c r="K4135" t="s">
        <v>138</v>
      </c>
      <c r="L4135">
        <v>0</v>
      </c>
      <c r="M4135" t="b">
        <v>1</v>
      </c>
    </row>
    <row r="4136" spans="1:13" x14ac:dyDescent="0.35">
      <c r="A4136" t="s">
        <v>174</v>
      </c>
      <c r="B4136" t="s">
        <v>175</v>
      </c>
      <c r="C4136">
        <v>2003</v>
      </c>
      <c r="D4136" t="s">
        <v>15</v>
      </c>
      <c r="E4136" t="s">
        <v>23</v>
      </c>
      <c r="F4136" t="s">
        <v>17</v>
      </c>
      <c r="G4136">
        <v>2</v>
      </c>
      <c r="H4136" t="s">
        <v>18</v>
      </c>
      <c r="I4136" t="s">
        <v>19</v>
      </c>
      <c r="J4136">
        <v>300</v>
      </c>
      <c r="K4136" t="s">
        <v>42</v>
      </c>
      <c r="L4136">
        <v>0</v>
      </c>
      <c r="M4136" t="b">
        <v>1</v>
      </c>
    </row>
    <row r="4137" spans="1:13" x14ac:dyDescent="0.35">
      <c r="A4137" t="s">
        <v>39</v>
      </c>
      <c r="B4137" t="s">
        <v>115</v>
      </c>
      <c r="C4137">
        <v>2008</v>
      </c>
      <c r="D4137" t="s">
        <v>47</v>
      </c>
      <c r="E4137" t="s">
        <v>16</v>
      </c>
      <c r="F4137" t="s">
        <v>17</v>
      </c>
      <c r="G4137">
        <v>5.3</v>
      </c>
      <c r="H4137" t="s">
        <v>18</v>
      </c>
      <c r="I4137" t="s">
        <v>19</v>
      </c>
      <c r="J4137">
        <v>263</v>
      </c>
      <c r="K4137" t="s">
        <v>138</v>
      </c>
      <c r="L4137">
        <v>32000</v>
      </c>
      <c r="M4137" t="b">
        <v>0</v>
      </c>
    </row>
    <row r="4138" spans="1:13" x14ac:dyDescent="0.35">
      <c r="A4138" t="s">
        <v>34</v>
      </c>
      <c r="B4138" t="s">
        <v>287</v>
      </c>
      <c r="C4138">
        <v>2013</v>
      </c>
      <c r="D4138" t="s">
        <v>15</v>
      </c>
      <c r="E4138" t="s">
        <v>23</v>
      </c>
      <c r="F4138" t="s">
        <v>30</v>
      </c>
      <c r="G4138">
        <v>2.7</v>
      </c>
      <c r="H4138" t="s">
        <v>18</v>
      </c>
      <c r="I4138" t="s">
        <v>68</v>
      </c>
      <c r="J4138">
        <v>68000</v>
      </c>
      <c r="K4138" t="s">
        <v>42</v>
      </c>
      <c r="L4138">
        <v>0</v>
      </c>
      <c r="M4138" t="b">
        <v>1</v>
      </c>
    </row>
    <row r="4139" spans="1:13" x14ac:dyDescent="0.35">
      <c r="A4139" t="s">
        <v>34</v>
      </c>
      <c r="B4139" t="s">
        <v>43</v>
      </c>
      <c r="C4139">
        <v>2020</v>
      </c>
      <c r="D4139" t="s">
        <v>15</v>
      </c>
      <c r="E4139" t="s">
        <v>23</v>
      </c>
      <c r="F4139" t="s">
        <v>17</v>
      </c>
      <c r="G4139">
        <v>3.5</v>
      </c>
      <c r="H4139" t="s">
        <v>18</v>
      </c>
      <c r="I4139" t="s">
        <v>19</v>
      </c>
      <c r="J4139">
        <v>13500</v>
      </c>
      <c r="K4139" t="s">
        <v>42</v>
      </c>
      <c r="L4139">
        <v>0</v>
      </c>
      <c r="M4139" t="b">
        <v>1</v>
      </c>
    </row>
    <row r="4140" spans="1:13" x14ac:dyDescent="0.35">
      <c r="A4140" t="s">
        <v>21</v>
      </c>
      <c r="B4140" t="s">
        <v>207</v>
      </c>
      <c r="C4140">
        <v>2010</v>
      </c>
      <c r="D4140" t="s">
        <v>15</v>
      </c>
      <c r="E4140" t="s">
        <v>25</v>
      </c>
      <c r="F4140" t="s">
        <v>26</v>
      </c>
      <c r="G4140">
        <v>2.5</v>
      </c>
      <c r="H4140" t="s">
        <v>18</v>
      </c>
      <c r="I4140" t="s">
        <v>19</v>
      </c>
      <c r="J4140">
        <v>289000</v>
      </c>
      <c r="K4140" t="s">
        <v>42</v>
      </c>
      <c r="L4140">
        <v>0</v>
      </c>
      <c r="M4140" t="b">
        <v>1</v>
      </c>
    </row>
    <row r="4141" spans="1:13" x14ac:dyDescent="0.35">
      <c r="A4141" t="s">
        <v>34</v>
      </c>
      <c r="B4141" t="s">
        <v>51</v>
      </c>
      <c r="C4141">
        <v>2018</v>
      </c>
      <c r="D4141" t="s">
        <v>15</v>
      </c>
      <c r="E4141" t="s">
        <v>29</v>
      </c>
      <c r="F4141" t="s">
        <v>26</v>
      </c>
      <c r="G4141">
        <v>1.6</v>
      </c>
      <c r="H4141" t="s">
        <v>18</v>
      </c>
      <c r="I4141" t="s">
        <v>19</v>
      </c>
      <c r="J4141">
        <v>65000</v>
      </c>
      <c r="K4141" t="s">
        <v>138</v>
      </c>
      <c r="L4141">
        <v>52000</v>
      </c>
      <c r="M4141" t="b">
        <v>0</v>
      </c>
    </row>
    <row r="4142" spans="1:13" x14ac:dyDescent="0.35">
      <c r="A4142" t="s">
        <v>13</v>
      </c>
      <c r="B4142" t="s">
        <v>14</v>
      </c>
      <c r="C4142">
        <v>2013</v>
      </c>
      <c r="D4142" t="s">
        <v>15</v>
      </c>
      <c r="E4142" t="s">
        <v>23</v>
      </c>
      <c r="F4142" t="s">
        <v>17</v>
      </c>
      <c r="G4142">
        <v>5.7</v>
      </c>
      <c r="H4142" t="s">
        <v>18</v>
      </c>
      <c r="I4142" t="s">
        <v>19</v>
      </c>
      <c r="J4142">
        <v>200</v>
      </c>
      <c r="K4142" t="s">
        <v>64</v>
      </c>
      <c r="L4142">
        <v>55000</v>
      </c>
      <c r="M4142" t="b">
        <v>0</v>
      </c>
    </row>
    <row r="4143" spans="1:13" x14ac:dyDescent="0.35">
      <c r="A4143" t="s">
        <v>181</v>
      </c>
      <c r="B4143" t="s">
        <v>250</v>
      </c>
      <c r="C4143">
        <v>2010</v>
      </c>
      <c r="D4143" t="s">
        <v>15</v>
      </c>
      <c r="E4143" t="s">
        <v>25</v>
      </c>
      <c r="F4143" t="s">
        <v>30</v>
      </c>
      <c r="G4143">
        <v>3</v>
      </c>
      <c r="H4143" t="s">
        <v>18</v>
      </c>
      <c r="I4143" t="s">
        <v>19</v>
      </c>
      <c r="J4143">
        <v>244</v>
      </c>
      <c r="K4143" t="s">
        <v>126</v>
      </c>
      <c r="L4143">
        <v>17000</v>
      </c>
      <c r="M4143" t="b">
        <v>0</v>
      </c>
    </row>
    <row r="4144" spans="1:13" x14ac:dyDescent="0.35">
      <c r="A4144" t="s">
        <v>219</v>
      </c>
      <c r="B4144" t="s">
        <v>413</v>
      </c>
      <c r="C4144">
        <v>2015</v>
      </c>
      <c r="D4144" t="s">
        <v>15</v>
      </c>
      <c r="E4144" t="s">
        <v>102</v>
      </c>
      <c r="F4144" t="s">
        <v>17</v>
      </c>
      <c r="G4144">
        <v>6</v>
      </c>
      <c r="H4144" t="s">
        <v>18</v>
      </c>
      <c r="I4144" t="s">
        <v>19</v>
      </c>
      <c r="J4144">
        <v>130000</v>
      </c>
      <c r="K4144" t="s">
        <v>64</v>
      </c>
      <c r="L4144">
        <v>55000</v>
      </c>
      <c r="M4144" t="b">
        <v>0</v>
      </c>
    </row>
    <row r="4145" spans="1:13" x14ac:dyDescent="0.35">
      <c r="A4145" t="s">
        <v>21</v>
      </c>
      <c r="B4145" t="s">
        <v>272</v>
      </c>
      <c r="C4145">
        <v>2015</v>
      </c>
      <c r="D4145" t="s">
        <v>15</v>
      </c>
      <c r="E4145" t="s">
        <v>23</v>
      </c>
      <c r="F4145" t="s">
        <v>26</v>
      </c>
      <c r="G4145">
        <v>4.8</v>
      </c>
      <c r="H4145" t="s">
        <v>18</v>
      </c>
      <c r="I4145" t="s">
        <v>68</v>
      </c>
      <c r="J4145">
        <v>340000</v>
      </c>
      <c r="K4145" t="s">
        <v>155</v>
      </c>
      <c r="L4145">
        <v>49000</v>
      </c>
      <c r="M4145" t="b">
        <v>0</v>
      </c>
    </row>
    <row r="4146" spans="1:13" x14ac:dyDescent="0.35">
      <c r="A4146" t="s">
        <v>13</v>
      </c>
      <c r="B4146">
        <v>300</v>
      </c>
      <c r="C4146">
        <v>2007</v>
      </c>
      <c r="D4146" t="s">
        <v>15</v>
      </c>
      <c r="E4146" t="s">
        <v>38</v>
      </c>
      <c r="F4146" t="s">
        <v>17</v>
      </c>
      <c r="G4146">
        <v>3.5</v>
      </c>
      <c r="H4146" t="s">
        <v>18</v>
      </c>
      <c r="I4146" t="s">
        <v>19</v>
      </c>
      <c r="J4146">
        <v>30000</v>
      </c>
      <c r="K4146" t="s">
        <v>20</v>
      </c>
      <c r="L4146">
        <v>0</v>
      </c>
      <c r="M4146" t="b">
        <v>1</v>
      </c>
    </row>
    <row r="4147" spans="1:13" x14ac:dyDescent="0.35">
      <c r="A4147" t="s">
        <v>34</v>
      </c>
      <c r="B4147" t="s">
        <v>123</v>
      </c>
      <c r="C4147">
        <v>1995</v>
      </c>
      <c r="D4147" t="s">
        <v>15</v>
      </c>
      <c r="E4147" t="s">
        <v>23</v>
      </c>
      <c r="F4147" t="s">
        <v>17</v>
      </c>
      <c r="G4147">
        <v>2.4</v>
      </c>
      <c r="H4147" t="s">
        <v>18</v>
      </c>
      <c r="I4147" t="s">
        <v>68</v>
      </c>
      <c r="J4147">
        <v>300</v>
      </c>
      <c r="K4147" t="s">
        <v>111</v>
      </c>
      <c r="L4147">
        <v>15000</v>
      </c>
      <c r="M4147" t="b">
        <v>0</v>
      </c>
    </row>
    <row r="4148" spans="1:13" x14ac:dyDescent="0.35">
      <c r="A4148" t="s">
        <v>76</v>
      </c>
      <c r="B4148" t="s">
        <v>144</v>
      </c>
      <c r="C4148">
        <v>1999</v>
      </c>
      <c r="D4148" t="s">
        <v>47</v>
      </c>
      <c r="E4148" t="s">
        <v>78</v>
      </c>
      <c r="F4148" t="s">
        <v>17</v>
      </c>
      <c r="G4148">
        <v>4.5999999999999996</v>
      </c>
      <c r="H4148" t="s">
        <v>18</v>
      </c>
      <c r="I4148" t="s">
        <v>19</v>
      </c>
      <c r="J4148">
        <v>336737</v>
      </c>
      <c r="K4148" t="s">
        <v>228</v>
      </c>
      <c r="L4148">
        <v>0</v>
      </c>
      <c r="M4148" t="b">
        <v>1</v>
      </c>
    </row>
    <row r="4149" spans="1:13" x14ac:dyDescent="0.35">
      <c r="A4149" t="s">
        <v>76</v>
      </c>
      <c r="B4149" t="s">
        <v>125</v>
      </c>
      <c r="C4149">
        <v>2010</v>
      </c>
      <c r="D4149" t="s">
        <v>47</v>
      </c>
      <c r="E4149" t="s">
        <v>23</v>
      </c>
      <c r="F4149" t="s">
        <v>30</v>
      </c>
      <c r="G4149">
        <v>3.5</v>
      </c>
      <c r="H4149" t="s">
        <v>18</v>
      </c>
      <c r="I4149" t="s">
        <v>19</v>
      </c>
      <c r="J4149">
        <v>390000</v>
      </c>
      <c r="K4149" t="s">
        <v>20</v>
      </c>
      <c r="L4149">
        <v>0</v>
      </c>
      <c r="M4149" t="b">
        <v>1</v>
      </c>
    </row>
    <row r="4150" spans="1:13" x14ac:dyDescent="0.35">
      <c r="A4150" t="s">
        <v>36</v>
      </c>
      <c r="B4150" t="s">
        <v>37</v>
      </c>
      <c r="C4150">
        <v>2011</v>
      </c>
      <c r="D4150" t="s">
        <v>15</v>
      </c>
      <c r="E4150" t="s">
        <v>16</v>
      </c>
      <c r="F4150" t="s">
        <v>17</v>
      </c>
      <c r="G4150">
        <v>5.3</v>
      </c>
      <c r="H4150" t="s">
        <v>18</v>
      </c>
      <c r="I4150" t="s">
        <v>19</v>
      </c>
      <c r="J4150">
        <v>333000</v>
      </c>
      <c r="K4150" t="s">
        <v>126</v>
      </c>
      <c r="L4150">
        <v>0</v>
      </c>
      <c r="M4150" t="b">
        <v>1</v>
      </c>
    </row>
    <row r="4151" spans="1:13" x14ac:dyDescent="0.35">
      <c r="A4151" t="s">
        <v>39</v>
      </c>
      <c r="B4151" t="s">
        <v>417</v>
      </c>
      <c r="C4151">
        <v>2010</v>
      </c>
      <c r="D4151" t="s">
        <v>15</v>
      </c>
      <c r="E4151" t="s">
        <v>23</v>
      </c>
      <c r="F4151" t="s">
        <v>17</v>
      </c>
      <c r="G4151">
        <v>5.2</v>
      </c>
      <c r="H4151" t="s">
        <v>18</v>
      </c>
      <c r="I4151" t="s">
        <v>19</v>
      </c>
      <c r="J4151">
        <v>385</v>
      </c>
      <c r="K4151" t="s">
        <v>20</v>
      </c>
      <c r="L4151">
        <v>0</v>
      </c>
      <c r="M4151" t="b">
        <v>1</v>
      </c>
    </row>
    <row r="4152" spans="1:13" x14ac:dyDescent="0.35">
      <c r="A4152" t="s">
        <v>174</v>
      </c>
      <c r="B4152" t="s">
        <v>197</v>
      </c>
      <c r="C4152">
        <v>2018</v>
      </c>
      <c r="D4152" t="s">
        <v>44</v>
      </c>
      <c r="E4152" t="s">
        <v>102</v>
      </c>
      <c r="F4152" t="s">
        <v>17</v>
      </c>
      <c r="G4152">
        <v>2</v>
      </c>
      <c r="H4152" t="s">
        <v>18</v>
      </c>
      <c r="I4152" t="s">
        <v>19</v>
      </c>
      <c r="J4152">
        <v>45000</v>
      </c>
      <c r="K4152" t="s">
        <v>20</v>
      </c>
      <c r="L4152">
        <v>0</v>
      </c>
      <c r="M4152" t="b">
        <v>1</v>
      </c>
    </row>
    <row r="4153" spans="1:13" x14ac:dyDescent="0.35">
      <c r="A4153" t="s">
        <v>76</v>
      </c>
      <c r="B4153" t="s">
        <v>235</v>
      </c>
      <c r="C4153">
        <v>2012</v>
      </c>
      <c r="D4153" t="s">
        <v>47</v>
      </c>
      <c r="E4153" t="s">
        <v>25</v>
      </c>
      <c r="F4153" t="s">
        <v>30</v>
      </c>
      <c r="G4153">
        <v>2.5</v>
      </c>
      <c r="H4153" t="s">
        <v>18</v>
      </c>
      <c r="I4153" t="s">
        <v>19</v>
      </c>
      <c r="J4153">
        <v>300000</v>
      </c>
      <c r="K4153" t="s">
        <v>45</v>
      </c>
      <c r="L4153">
        <v>18000</v>
      </c>
      <c r="M4153" t="b">
        <v>0</v>
      </c>
    </row>
    <row r="4154" spans="1:13" x14ac:dyDescent="0.35">
      <c r="A4154" t="s">
        <v>34</v>
      </c>
      <c r="B4154" t="s">
        <v>47</v>
      </c>
      <c r="C4154">
        <v>2014</v>
      </c>
      <c r="D4154" t="s">
        <v>15</v>
      </c>
      <c r="E4154" t="s">
        <v>23</v>
      </c>
      <c r="F4154" t="s">
        <v>30</v>
      </c>
      <c r="G4154">
        <v>2.7</v>
      </c>
      <c r="H4154" t="s">
        <v>18</v>
      </c>
      <c r="I4154" t="s">
        <v>19</v>
      </c>
      <c r="J4154">
        <v>380</v>
      </c>
      <c r="K4154" t="s">
        <v>81</v>
      </c>
      <c r="L4154">
        <v>0</v>
      </c>
      <c r="M4154" t="b">
        <v>1</v>
      </c>
    </row>
    <row r="4155" spans="1:13" x14ac:dyDescent="0.35">
      <c r="A4155" t="s">
        <v>27</v>
      </c>
      <c r="B4155" t="s">
        <v>93</v>
      </c>
      <c r="C4155">
        <v>2016</v>
      </c>
      <c r="D4155" t="s">
        <v>15</v>
      </c>
      <c r="E4155" t="s">
        <v>23</v>
      </c>
      <c r="F4155" t="s">
        <v>30</v>
      </c>
      <c r="G4155">
        <v>2.4</v>
      </c>
      <c r="H4155" t="s">
        <v>18</v>
      </c>
      <c r="I4155" t="s">
        <v>19</v>
      </c>
      <c r="J4155">
        <v>36000</v>
      </c>
      <c r="K4155" t="s">
        <v>20</v>
      </c>
      <c r="L4155">
        <v>48000</v>
      </c>
      <c r="M4155" t="b">
        <v>0</v>
      </c>
    </row>
    <row r="4156" spans="1:13" x14ac:dyDescent="0.35">
      <c r="A4156" t="s">
        <v>21</v>
      </c>
      <c r="B4156" t="s">
        <v>120</v>
      </c>
      <c r="C4156">
        <v>2004</v>
      </c>
      <c r="D4156" t="s">
        <v>15</v>
      </c>
      <c r="E4156" t="s">
        <v>23</v>
      </c>
      <c r="F4156" t="s">
        <v>26</v>
      </c>
      <c r="G4156">
        <v>2.4</v>
      </c>
      <c r="H4156" t="s">
        <v>18</v>
      </c>
      <c r="I4156" t="s">
        <v>68</v>
      </c>
      <c r="J4156">
        <v>300000</v>
      </c>
      <c r="K4156" t="s">
        <v>20</v>
      </c>
      <c r="L4156">
        <v>0</v>
      </c>
      <c r="M4156" t="b">
        <v>1</v>
      </c>
    </row>
    <row r="4157" spans="1:13" x14ac:dyDescent="0.35">
      <c r="A4157" t="s">
        <v>181</v>
      </c>
      <c r="B4157" t="s">
        <v>199</v>
      </c>
      <c r="C4157">
        <v>2016</v>
      </c>
      <c r="D4157" t="s">
        <v>15</v>
      </c>
      <c r="E4157" t="s">
        <v>23</v>
      </c>
      <c r="F4157" t="s">
        <v>30</v>
      </c>
      <c r="G4157">
        <v>3.5</v>
      </c>
      <c r="H4157" t="s">
        <v>18</v>
      </c>
      <c r="I4157" t="s">
        <v>19</v>
      </c>
      <c r="J4157">
        <v>193000</v>
      </c>
      <c r="K4157" t="s">
        <v>20</v>
      </c>
      <c r="L4157">
        <v>45000</v>
      </c>
      <c r="M4157" t="b">
        <v>0</v>
      </c>
    </row>
    <row r="4158" spans="1:13" x14ac:dyDescent="0.35">
      <c r="A4158" t="s">
        <v>21</v>
      </c>
      <c r="B4158" t="s">
        <v>130</v>
      </c>
      <c r="C4158">
        <v>2017</v>
      </c>
      <c r="D4158" t="s">
        <v>15</v>
      </c>
      <c r="E4158" t="s">
        <v>23</v>
      </c>
      <c r="F4158" t="s">
        <v>17</v>
      </c>
      <c r="G4158">
        <v>3.5</v>
      </c>
      <c r="H4158" t="s">
        <v>18</v>
      </c>
      <c r="I4158" t="s">
        <v>19</v>
      </c>
      <c r="J4158">
        <v>170000</v>
      </c>
      <c r="K4158" t="s">
        <v>20</v>
      </c>
      <c r="L4158">
        <v>0</v>
      </c>
      <c r="M4158" t="b">
        <v>1</v>
      </c>
    </row>
    <row r="4159" spans="1:13" x14ac:dyDescent="0.35">
      <c r="A4159" t="s">
        <v>34</v>
      </c>
      <c r="B4159" t="s">
        <v>163</v>
      </c>
      <c r="C4159">
        <v>1993</v>
      </c>
      <c r="D4159" t="s">
        <v>15</v>
      </c>
      <c r="E4159" t="s">
        <v>23</v>
      </c>
      <c r="F4159" t="s">
        <v>26</v>
      </c>
      <c r="G4159">
        <v>2.4</v>
      </c>
      <c r="H4159" t="s">
        <v>18</v>
      </c>
      <c r="I4159" t="s">
        <v>68</v>
      </c>
      <c r="J4159">
        <v>300</v>
      </c>
      <c r="K4159" t="s">
        <v>54</v>
      </c>
      <c r="L4159">
        <v>0</v>
      </c>
      <c r="M4159" t="b">
        <v>1</v>
      </c>
    </row>
    <row r="4160" spans="1:13" x14ac:dyDescent="0.35">
      <c r="A4160" t="s">
        <v>34</v>
      </c>
      <c r="B4160" t="s">
        <v>43</v>
      </c>
      <c r="C4160">
        <v>2006</v>
      </c>
      <c r="D4160" t="s">
        <v>15</v>
      </c>
      <c r="E4160" t="s">
        <v>78</v>
      </c>
      <c r="F4160" t="s">
        <v>17</v>
      </c>
      <c r="G4160">
        <v>4</v>
      </c>
      <c r="H4160" t="s">
        <v>18</v>
      </c>
      <c r="I4160" t="s">
        <v>19</v>
      </c>
      <c r="J4160">
        <v>263</v>
      </c>
      <c r="K4160" t="s">
        <v>111</v>
      </c>
      <c r="L4160">
        <v>0</v>
      </c>
      <c r="M4160" t="b">
        <v>1</v>
      </c>
    </row>
    <row r="4161" spans="1:13" x14ac:dyDescent="0.35">
      <c r="A4161" t="s">
        <v>34</v>
      </c>
      <c r="B4161" t="s">
        <v>127</v>
      </c>
      <c r="C4161">
        <v>2016</v>
      </c>
      <c r="D4161" t="s">
        <v>44</v>
      </c>
      <c r="E4161" t="s">
        <v>23</v>
      </c>
      <c r="F4161" t="s">
        <v>17</v>
      </c>
      <c r="G4161">
        <v>4.5</v>
      </c>
      <c r="H4161" t="s">
        <v>18</v>
      </c>
      <c r="I4161" t="s">
        <v>68</v>
      </c>
      <c r="J4161">
        <v>127430</v>
      </c>
      <c r="K4161" t="s">
        <v>111</v>
      </c>
      <c r="L4161">
        <v>0</v>
      </c>
      <c r="M4161" t="b">
        <v>1</v>
      </c>
    </row>
    <row r="4162" spans="1:13" x14ac:dyDescent="0.35">
      <c r="A4162" t="s">
        <v>34</v>
      </c>
      <c r="B4162" t="s">
        <v>35</v>
      </c>
      <c r="C4162">
        <v>2020</v>
      </c>
      <c r="D4162" t="s">
        <v>15</v>
      </c>
      <c r="E4162" t="s">
        <v>23</v>
      </c>
      <c r="F4162" t="s">
        <v>17</v>
      </c>
      <c r="G4162">
        <v>4.5999999999999996</v>
      </c>
      <c r="H4162" t="s">
        <v>18</v>
      </c>
      <c r="I4162" t="s">
        <v>19</v>
      </c>
      <c r="J4162">
        <v>46800</v>
      </c>
      <c r="K4162" t="s">
        <v>45</v>
      </c>
      <c r="L4162">
        <v>257000</v>
      </c>
      <c r="M4162" t="b">
        <v>0</v>
      </c>
    </row>
    <row r="4163" spans="1:13" x14ac:dyDescent="0.35">
      <c r="A4163" t="s">
        <v>34</v>
      </c>
      <c r="B4163" t="s">
        <v>127</v>
      </c>
      <c r="C4163">
        <v>2018</v>
      </c>
      <c r="D4163" t="s">
        <v>15</v>
      </c>
      <c r="E4163" t="s">
        <v>75</v>
      </c>
      <c r="F4163" t="s">
        <v>30</v>
      </c>
      <c r="G4163">
        <v>4</v>
      </c>
      <c r="H4163" t="s">
        <v>18</v>
      </c>
      <c r="I4163" t="s">
        <v>68</v>
      </c>
      <c r="J4163">
        <v>45497</v>
      </c>
      <c r="K4163" t="s">
        <v>126</v>
      </c>
      <c r="L4163">
        <v>0</v>
      </c>
      <c r="M4163" t="b">
        <v>1</v>
      </c>
    </row>
    <row r="4164" spans="1:13" x14ac:dyDescent="0.35">
      <c r="A4164" t="s">
        <v>60</v>
      </c>
      <c r="B4164" t="s">
        <v>80</v>
      </c>
      <c r="C4164">
        <v>2015</v>
      </c>
      <c r="D4164" t="s">
        <v>47</v>
      </c>
      <c r="E4164" t="s">
        <v>23</v>
      </c>
      <c r="F4164" t="s">
        <v>17</v>
      </c>
      <c r="G4164">
        <v>3.5</v>
      </c>
      <c r="H4164" t="s">
        <v>18</v>
      </c>
      <c r="I4164" t="s">
        <v>19</v>
      </c>
      <c r="J4164">
        <v>96000</v>
      </c>
      <c r="K4164" t="s">
        <v>42</v>
      </c>
      <c r="L4164">
        <v>0</v>
      </c>
      <c r="M4164" t="b">
        <v>1</v>
      </c>
    </row>
    <row r="4165" spans="1:13" x14ac:dyDescent="0.35">
      <c r="A4165" t="s">
        <v>76</v>
      </c>
      <c r="B4165" t="s">
        <v>144</v>
      </c>
      <c r="C4165">
        <v>1999</v>
      </c>
      <c r="D4165" t="s">
        <v>47</v>
      </c>
      <c r="E4165" t="s">
        <v>78</v>
      </c>
      <c r="F4165" t="s">
        <v>17</v>
      </c>
      <c r="G4165">
        <v>4.5999999999999996</v>
      </c>
      <c r="H4165" t="s">
        <v>18</v>
      </c>
      <c r="I4165" t="s">
        <v>19</v>
      </c>
      <c r="J4165">
        <v>388000</v>
      </c>
      <c r="K4165" t="s">
        <v>254</v>
      </c>
      <c r="L4165">
        <v>10000</v>
      </c>
      <c r="M4165" t="b">
        <v>0</v>
      </c>
    </row>
    <row r="4166" spans="1:13" x14ac:dyDescent="0.35">
      <c r="A4166" t="s">
        <v>21</v>
      </c>
      <c r="B4166" t="s">
        <v>22</v>
      </c>
      <c r="C4166">
        <v>2015</v>
      </c>
      <c r="D4166" t="s">
        <v>15</v>
      </c>
      <c r="E4166" t="s">
        <v>23</v>
      </c>
      <c r="F4166" t="s">
        <v>30</v>
      </c>
      <c r="G4166">
        <v>4.8</v>
      </c>
      <c r="H4166" t="s">
        <v>18</v>
      </c>
      <c r="I4166" t="s">
        <v>19</v>
      </c>
      <c r="J4166">
        <v>247000</v>
      </c>
      <c r="K4166" t="s">
        <v>42</v>
      </c>
      <c r="L4166">
        <v>75000</v>
      </c>
      <c r="M4166" t="b">
        <v>0</v>
      </c>
    </row>
    <row r="4167" spans="1:13" x14ac:dyDescent="0.35">
      <c r="A4167" t="s">
        <v>60</v>
      </c>
      <c r="B4167" t="s">
        <v>148</v>
      </c>
      <c r="C4167">
        <v>2020</v>
      </c>
      <c r="D4167" t="s">
        <v>15</v>
      </c>
      <c r="E4167" t="s">
        <v>23</v>
      </c>
      <c r="F4167" t="s">
        <v>17</v>
      </c>
      <c r="G4167">
        <v>2</v>
      </c>
      <c r="H4167" t="s">
        <v>18</v>
      </c>
      <c r="I4167" t="s">
        <v>19</v>
      </c>
      <c r="J4167">
        <v>4100</v>
      </c>
      <c r="K4167" t="s">
        <v>42</v>
      </c>
      <c r="L4167">
        <v>170000</v>
      </c>
      <c r="M4167" t="b">
        <v>0</v>
      </c>
    </row>
    <row r="4168" spans="1:13" x14ac:dyDescent="0.35">
      <c r="A4168" t="s">
        <v>60</v>
      </c>
      <c r="B4168" t="s">
        <v>90</v>
      </c>
      <c r="C4168">
        <v>2017</v>
      </c>
      <c r="D4168" t="s">
        <v>15</v>
      </c>
      <c r="E4168" t="s">
        <v>23</v>
      </c>
      <c r="F4168" t="s">
        <v>17</v>
      </c>
      <c r="G4168">
        <v>5.7</v>
      </c>
      <c r="H4168" t="s">
        <v>18</v>
      </c>
      <c r="I4168" t="s">
        <v>19</v>
      </c>
      <c r="J4168">
        <v>29443</v>
      </c>
      <c r="K4168" t="s">
        <v>20</v>
      </c>
      <c r="L4168">
        <v>0</v>
      </c>
      <c r="M4168" t="b">
        <v>1</v>
      </c>
    </row>
    <row r="4169" spans="1:13" x14ac:dyDescent="0.35">
      <c r="A4169" t="s">
        <v>48</v>
      </c>
      <c r="B4169" t="s">
        <v>106</v>
      </c>
      <c r="C4169">
        <v>2011</v>
      </c>
      <c r="D4169" t="s">
        <v>15</v>
      </c>
      <c r="E4169" t="s">
        <v>94</v>
      </c>
      <c r="F4169" t="s">
        <v>17</v>
      </c>
      <c r="G4169">
        <v>3</v>
      </c>
      <c r="H4169" t="s">
        <v>18</v>
      </c>
      <c r="I4169" t="s">
        <v>19</v>
      </c>
      <c r="J4169">
        <v>137000</v>
      </c>
      <c r="K4169" t="s">
        <v>42</v>
      </c>
      <c r="L4169">
        <v>85000</v>
      </c>
      <c r="M4169" t="b">
        <v>0</v>
      </c>
    </row>
    <row r="4170" spans="1:13" x14ac:dyDescent="0.35">
      <c r="A4170" t="s">
        <v>36</v>
      </c>
      <c r="B4170" t="s">
        <v>37</v>
      </c>
      <c r="C4170">
        <v>2007</v>
      </c>
      <c r="D4170" t="s">
        <v>47</v>
      </c>
      <c r="E4170" t="s">
        <v>25</v>
      </c>
      <c r="F4170" t="s">
        <v>26</v>
      </c>
      <c r="G4170">
        <v>5.3</v>
      </c>
      <c r="H4170" t="s">
        <v>18</v>
      </c>
      <c r="I4170" t="s">
        <v>19</v>
      </c>
      <c r="J4170">
        <v>355000</v>
      </c>
      <c r="K4170" t="s">
        <v>170</v>
      </c>
      <c r="L4170">
        <v>0</v>
      </c>
      <c r="M4170" t="b">
        <v>1</v>
      </c>
    </row>
    <row r="4171" spans="1:13" x14ac:dyDescent="0.35">
      <c r="A4171" t="s">
        <v>21</v>
      </c>
      <c r="B4171" t="s">
        <v>120</v>
      </c>
      <c r="C4171">
        <v>2013</v>
      </c>
      <c r="D4171" t="s">
        <v>15</v>
      </c>
      <c r="E4171" t="s">
        <v>23</v>
      </c>
      <c r="F4171" t="s">
        <v>30</v>
      </c>
      <c r="G4171">
        <v>1.6</v>
      </c>
      <c r="H4171" t="s">
        <v>18</v>
      </c>
      <c r="I4171" t="s">
        <v>68</v>
      </c>
      <c r="J4171">
        <v>171549</v>
      </c>
      <c r="K4171" t="s">
        <v>20</v>
      </c>
      <c r="L4171">
        <v>0</v>
      </c>
      <c r="M4171" t="b">
        <v>1</v>
      </c>
    </row>
    <row r="4172" spans="1:13" x14ac:dyDescent="0.35">
      <c r="A4172" t="s">
        <v>82</v>
      </c>
      <c r="B4172" t="s">
        <v>156</v>
      </c>
      <c r="C4172">
        <v>2016</v>
      </c>
      <c r="D4172" t="s">
        <v>15</v>
      </c>
      <c r="E4172" t="s">
        <v>23</v>
      </c>
      <c r="F4172" t="s">
        <v>26</v>
      </c>
      <c r="G4172">
        <v>1.4</v>
      </c>
      <c r="H4172" t="s">
        <v>18</v>
      </c>
      <c r="I4172" t="s">
        <v>19</v>
      </c>
      <c r="J4172">
        <v>125000</v>
      </c>
      <c r="K4172" t="s">
        <v>20</v>
      </c>
      <c r="L4172">
        <v>0</v>
      </c>
      <c r="M4172" t="b">
        <v>1</v>
      </c>
    </row>
    <row r="4173" spans="1:13" x14ac:dyDescent="0.35">
      <c r="A4173" t="s">
        <v>21</v>
      </c>
      <c r="B4173" t="s">
        <v>24</v>
      </c>
      <c r="C4173">
        <v>2019</v>
      </c>
      <c r="D4173" t="s">
        <v>47</v>
      </c>
      <c r="E4173" t="s">
        <v>23</v>
      </c>
      <c r="F4173" t="s">
        <v>30</v>
      </c>
      <c r="G4173">
        <v>1.5</v>
      </c>
      <c r="H4173" t="s">
        <v>18</v>
      </c>
      <c r="I4173" t="s">
        <v>19</v>
      </c>
      <c r="J4173">
        <v>46000</v>
      </c>
      <c r="K4173" t="s">
        <v>42</v>
      </c>
      <c r="L4173">
        <v>32000</v>
      </c>
      <c r="M4173" t="b">
        <v>0</v>
      </c>
    </row>
    <row r="4174" spans="1:13" x14ac:dyDescent="0.35">
      <c r="A4174" t="s">
        <v>36</v>
      </c>
      <c r="B4174" t="s">
        <v>37</v>
      </c>
      <c r="C4174">
        <v>2008</v>
      </c>
      <c r="D4174" t="s">
        <v>15</v>
      </c>
      <c r="E4174" t="s">
        <v>78</v>
      </c>
      <c r="F4174" t="s">
        <v>30</v>
      </c>
      <c r="G4174">
        <v>5.3</v>
      </c>
      <c r="H4174" t="s">
        <v>18</v>
      </c>
      <c r="I4174" t="s">
        <v>19</v>
      </c>
      <c r="J4174">
        <v>280000</v>
      </c>
      <c r="K4174" t="s">
        <v>138</v>
      </c>
      <c r="L4174">
        <v>42000</v>
      </c>
      <c r="M4174" t="b">
        <v>0</v>
      </c>
    </row>
    <row r="4175" spans="1:13" x14ac:dyDescent="0.35">
      <c r="A4175" t="s">
        <v>76</v>
      </c>
      <c r="B4175" t="s">
        <v>144</v>
      </c>
      <c r="C4175">
        <v>2003</v>
      </c>
      <c r="D4175" t="s">
        <v>47</v>
      </c>
      <c r="E4175" t="s">
        <v>78</v>
      </c>
      <c r="F4175" t="s">
        <v>17</v>
      </c>
      <c r="G4175">
        <v>4.5999999999999996</v>
      </c>
      <c r="H4175" t="s">
        <v>18</v>
      </c>
      <c r="I4175" t="s">
        <v>19</v>
      </c>
      <c r="J4175">
        <v>417000</v>
      </c>
      <c r="K4175" t="s">
        <v>42</v>
      </c>
      <c r="L4175">
        <v>0</v>
      </c>
      <c r="M4175" t="b">
        <v>1</v>
      </c>
    </row>
    <row r="4176" spans="1:13" x14ac:dyDescent="0.35">
      <c r="A4176" t="s">
        <v>34</v>
      </c>
      <c r="B4176" t="s">
        <v>123</v>
      </c>
      <c r="C4176">
        <v>2014</v>
      </c>
      <c r="D4176" t="s">
        <v>15</v>
      </c>
      <c r="E4176" t="s">
        <v>23</v>
      </c>
      <c r="F4176" t="s">
        <v>17</v>
      </c>
      <c r="G4176">
        <v>2.7</v>
      </c>
      <c r="H4176" t="s">
        <v>18</v>
      </c>
      <c r="I4176" t="s">
        <v>68</v>
      </c>
      <c r="J4176">
        <v>293000</v>
      </c>
      <c r="K4176" t="s">
        <v>20</v>
      </c>
      <c r="L4176">
        <v>0</v>
      </c>
      <c r="M4176" t="b">
        <v>1</v>
      </c>
    </row>
    <row r="4177" spans="1:13" x14ac:dyDescent="0.35">
      <c r="A4177" t="s">
        <v>60</v>
      </c>
      <c r="B4177" t="s">
        <v>241</v>
      </c>
      <c r="C4177">
        <v>2014</v>
      </c>
      <c r="D4177" t="s">
        <v>15</v>
      </c>
      <c r="E4177" t="s">
        <v>23</v>
      </c>
      <c r="F4177" t="s">
        <v>17</v>
      </c>
      <c r="G4177">
        <v>4.5999999999999996</v>
      </c>
      <c r="H4177" t="s">
        <v>18</v>
      </c>
      <c r="I4177" t="s">
        <v>19</v>
      </c>
      <c r="J4177">
        <v>22400</v>
      </c>
      <c r="K4177" t="s">
        <v>42</v>
      </c>
      <c r="L4177">
        <v>0</v>
      </c>
      <c r="M4177" t="b">
        <v>1</v>
      </c>
    </row>
    <row r="4178" spans="1:13" x14ac:dyDescent="0.35">
      <c r="A4178" t="s">
        <v>31</v>
      </c>
      <c r="B4178" t="s">
        <v>32</v>
      </c>
      <c r="C4178">
        <v>2005</v>
      </c>
      <c r="D4178" t="s">
        <v>15</v>
      </c>
      <c r="E4178" t="s">
        <v>16</v>
      </c>
      <c r="F4178" t="s">
        <v>17</v>
      </c>
      <c r="G4178">
        <v>2</v>
      </c>
      <c r="H4178" t="s">
        <v>18</v>
      </c>
      <c r="I4178" t="s">
        <v>19</v>
      </c>
      <c r="J4178">
        <v>530000</v>
      </c>
      <c r="K4178" t="s">
        <v>111</v>
      </c>
      <c r="L4178">
        <v>0</v>
      </c>
      <c r="M4178" t="b">
        <v>1</v>
      </c>
    </row>
    <row r="4179" spans="1:13" x14ac:dyDescent="0.35">
      <c r="A4179" t="s">
        <v>21</v>
      </c>
      <c r="B4179" t="s">
        <v>218</v>
      </c>
      <c r="C4179">
        <v>2016</v>
      </c>
      <c r="D4179" t="s">
        <v>15</v>
      </c>
      <c r="E4179" t="s">
        <v>23</v>
      </c>
      <c r="F4179" t="s">
        <v>26</v>
      </c>
      <c r="G4179">
        <v>2.5</v>
      </c>
      <c r="H4179" t="s">
        <v>18</v>
      </c>
      <c r="I4179" t="s">
        <v>68</v>
      </c>
      <c r="J4179">
        <v>7000</v>
      </c>
      <c r="K4179" t="s">
        <v>42</v>
      </c>
      <c r="L4179">
        <v>65000</v>
      </c>
      <c r="M4179" t="b">
        <v>0</v>
      </c>
    </row>
    <row r="4180" spans="1:13" x14ac:dyDescent="0.35">
      <c r="A4180" t="s">
        <v>21</v>
      </c>
      <c r="B4180" t="s">
        <v>22</v>
      </c>
      <c r="C4180">
        <v>2016</v>
      </c>
      <c r="D4180" t="s">
        <v>15</v>
      </c>
      <c r="E4180" t="s">
        <v>23</v>
      </c>
      <c r="F4180" t="s">
        <v>26</v>
      </c>
      <c r="G4180">
        <v>4.8</v>
      </c>
      <c r="H4180" t="s">
        <v>18</v>
      </c>
      <c r="I4180" t="s">
        <v>19</v>
      </c>
      <c r="J4180">
        <v>59000</v>
      </c>
      <c r="K4180" t="s">
        <v>42</v>
      </c>
      <c r="L4180">
        <v>83000</v>
      </c>
      <c r="M4180" t="b">
        <v>0</v>
      </c>
    </row>
    <row r="4181" spans="1:13" x14ac:dyDescent="0.35">
      <c r="A4181" t="s">
        <v>36</v>
      </c>
      <c r="B4181" t="s">
        <v>115</v>
      </c>
      <c r="C4181">
        <v>1981</v>
      </c>
      <c r="D4181" t="s">
        <v>15</v>
      </c>
      <c r="E4181" t="s">
        <v>94</v>
      </c>
      <c r="F4181" t="s">
        <v>30</v>
      </c>
      <c r="G4181">
        <v>5.3</v>
      </c>
      <c r="H4181" t="s">
        <v>18</v>
      </c>
      <c r="I4181" t="s">
        <v>19</v>
      </c>
      <c r="J4181">
        <v>74000</v>
      </c>
      <c r="K4181" t="s">
        <v>54</v>
      </c>
      <c r="L4181">
        <v>0</v>
      </c>
      <c r="M4181" t="b">
        <v>1</v>
      </c>
    </row>
    <row r="4182" spans="1:13" x14ac:dyDescent="0.35">
      <c r="A4182" t="s">
        <v>27</v>
      </c>
      <c r="B4182" t="s">
        <v>84</v>
      </c>
      <c r="C4182">
        <v>2020</v>
      </c>
      <c r="D4182" t="s">
        <v>15</v>
      </c>
      <c r="E4182" t="s">
        <v>25</v>
      </c>
      <c r="F4182" t="s">
        <v>30</v>
      </c>
      <c r="G4182">
        <v>2</v>
      </c>
      <c r="H4182" t="s">
        <v>18</v>
      </c>
      <c r="I4182" t="s">
        <v>19</v>
      </c>
      <c r="J4182">
        <v>58000</v>
      </c>
      <c r="K4182" t="s">
        <v>64</v>
      </c>
      <c r="L4182">
        <v>1313</v>
      </c>
      <c r="M4182" t="b">
        <v>0</v>
      </c>
    </row>
    <row r="4183" spans="1:13" x14ac:dyDescent="0.35">
      <c r="A4183" t="s">
        <v>109</v>
      </c>
      <c r="B4183" t="s">
        <v>110</v>
      </c>
      <c r="C4183">
        <v>2014</v>
      </c>
      <c r="D4183" t="s">
        <v>47</v>
      </c>
      <c r="E4183" t="s">
        <v>65</v>
      </c>
      <c r="F4183" t="s">
        <v>17</v>
      </c>
      <c r="G4183">
        <v>3.6</v>
      </c>
      <c r="H4183" t="s">
        <v>18</v>
      </c>
      <c r="I4183" t="s">
        <v>19</v>
      </c>
      <c r="J4183">
        <v>300000</v>
      </c>
      <c r="K4183" t="s">
        <v>42</v>
      </c>
      <c r="L4183">
        <v>35000</v>
      </c>
      <c r="M4183" t="b">
        <v>0</v>
      </c>
    </row>
    <row r="4184" spans="1:13" x14ac:dyDescent="0.35">
      <c r="A4184" t="s">
        <v>34</v>
      </c>
      <c r="B4184" t="s">
        <v>123</v>
      </c>
      <c r="C4184">
        <v>2016</v>
      </c>
      <c r="D4184" t="s">
        <v>15</v>
      </c>
      <c r="E4184" t="s">
        <v>23</v>
      </c>
      <c r="F4184" t="s">
        <v>17</v>
      </c>
      <c r="G4184">
        <v>2.7</v>
      </c>
      <c r="H4184" t="s">
        <v>18</v>
      </c>
      <c r="I4184" t="s">
        <v>68</v>
      </c>
      <c r="J4184">
        <v>190000</v>
      </c>
      <c r="K4184" t="s">
        <v>228</v>
      </c>
      <c r="L4184">
        <v>65000</v>
      </c>
      <c r="M4184" t="b">
        <v>0</v>
      </c>
    </row>
    <row r="4185" spans="1:13" x14ac:dyDescent="0.35">
      <c r="A4185" t="s">
        <v>181</v>
      </c>
      <c r="B4185" t="s">
        <v>199</v>
      </c>
      <c r="C4185">
        <v>2017</v>
      </c>
      <c r="D4185" t="s">
        <v>15</v>
      </c>
      <c r="E4185" t="s">
        <v>75</v>
      </c>
      <c r="F4185" t="s">
        <v>17</v>
      </c>
      <c r="G4185">
        <v>3.8</v>
      </c>
      <c r="H4185" t="s">
        <v>18</v>
      </c>
      <c r="I4185" t="s">
        <v>19</v>
      </c>
      <c r="J4185">
        <v>28000</v>
      </c>
      <c r="K4185" t="s">
        <v>42</v>
      </c>
      <c r="L4185">
        <v>88000</v>
      </c>
      <c r="M4185" t="b">
        <v>0</v>
      </c>
    </row>
    <row r="4186" spans="1:13" x14ac:dyDescent="0.35">
      <c r="A4186" t="s">
        <v>82</v>
      </c>
      <c r="B4186" t="s">
        <v>169</v>
      </c>
      <c r="C4186">
        <v>2016</v>
      </c>
      <c r="D4186" t="s">
        <v>15</v>
      </c>
      <c r="E4186" t="s">
        <v>16</v>
      </c>
      <c r="F4186" t="s">
        <v>26</v>
      </c>
      <c r="G4186">
        <v>2</v>
      </c>
      <c r="H4186" t="s">
        <v>18</v>
      </c>
      <c r="I4186" t="s">
        <v>19</v>
      </c>
      <c r="J4186">
        <v>144000</v>
      </c>
      <c r="K4186" t="s">
        <v>45</v>
      </c>
      <c r="L4186">
        <v>0</v>
      </c>
      <c r="M4186" t="b">
        <v>1</v>
      </c>
    </row>
    <row r="4187" spans="1:13" x14ac:dyDescent="0.35">
      <c r="A4187" t="s">
        <v>21</v>
      </c>
      <c r="B4187" t="s">
        <v>162</v>
      </c>
      <c r="C4187">
        <v>2011</v>
      </c>
      <c r="D4187" t="s">
        <v>15</v>
      </c>
      <c r="E4187" t="s">
        <v>23</v>
      </c>
      <c r="F4187" t="s">
        <v>30</v>
      </c>
      <c r="G4187">
        <v>6</v>
      </c>
      <c r="H4187" t="s">
        <v>18</v>
      </c>
      <c r="I4187" t="s">
        <v>68</v>
      </c>
      <c r="J4187">
        <v>236564</v>
      </c>
      <c r="K4187" t="s">
        <v>138</v>
      </c>
      <c r="L4187">
        <v>37000</v>
      </c>
      <c r="M4187" t="b">
        <v>0</v>
      </c>
    </row>
    <row r="4188" spans="1:13" x14ac:dyDescent="0.35">
      <c r="A4188" t="s">
        <v>60</v>
      </c>
      <c r="B4188" t="s">
        <v>61</v>
      </c>
      <c r="C4188">
        <v>2015</v>
      </c>
      <c r="D4188" t="s">
        <v>15</v>
      </c>
      <c r="E4188" t="s">
        <v>29</v>
      </c>
      <c r="F4188" t="s">
        <v>26</v>
      </c>
      <c r="G4188">
        <v>3.5</v>
      </c>
      <c r="H4188" t="s">
        <v>18</v>
      </c>
      <c r="I4188" t="s">
        <v>19</v>
      </c>
      <c r="J4188">
        <v>70000</v>
      </c>
      <c r="K4188" t="s">
        <v>42</v>
      </c>
      <c r="L4188">
        <v>95000</v>
      </c>
      <c r="M4188" t="b">
        <v>0</v>
      </c>
    </row>
    <row r="4189" spans="1:13" x14ac:dyDescent="0.35">
      <c r="A4189" t="s">
        <v>174</v>
      </c>
      <c r="B4189" t="s">
        <v>175</v>
      </c>
      <c r="C4189">
        <v>2019</v>
      </c>
      <c r="D4189" t="s">
        <v>15</v>
      </c>
      <c r="E4189" t="s">
        <v>23</v>
      </c>
      <c r="F4189" t="s">
        <v>17</v>
      </c>
      <c r="G4189">
        <v>3</v>
      </c>
      <c r="H4189" t="s">
        <v>18</v>
      </c>
      <c r="I4189" t="s">
        <v>19</v>
      </c>
      <c r="J4189">
        <v>14000</v>
      </c>
      <c r="K4189" t="s">
        <v>42</v>
      </c>
      <c r="L4189">
        <v>247000</v>
      </c>
      <c r="M4189" t="b">
        <v>0</v>
      </c>
    </row>
    <row r="4190" spans="1:13" x14ac:dyDescent="0.35">
      <c r="A4190" t="s">
        <v>139</v>
      </c>
      <c r="B4190" t="s">
        <v>418</v>
      </c>
      <c r="C4190">
        <v>2015</v>
      </c>
      <c r="D4190" t="s">
        <v>15</v>
      </c>
      <c r="E4190" t="s">
        <v>23</v>
      </c>
      <c r="F4190" t="s">
        <v>30</v>
      </c>
      <c r="G4190">
        <v>1.8</v>
      </c>
      <c r="H4190" t="s">
        <v>18</v>
      </c>
      <c r="I4190" t="s">
        <v>19</v>
      </c>
      <c r="J4190">
        <v>168000</v>
      </c>
      <c r="K4190" t="s">
        <v>54</v>
      </c>
      <c r="L4190">
        <v>22000</v>
      </c>
      <c r="M4190" t="b">
        <v>0</v>
      </c>
    </row>
    <row r="4191" spans="1:13" x14ac:dyDescent="0.35">
      <c r="A4191" t="s">
        <v>76</v>
      </c>
      <c r="B4191" t="s">
        <v>151</v>
      </c>
      <c r="C4191">
        <v>2015</v>
      </c>
      <c r="D4191" t="s">
        <v>15</v>
      </c>
      <c r="E4191" t="s">
        <v>23</v>
      </c>
      <c r="F4191" t="s">
        <v>17</v>
      </c>
      <c r="G4191">
        <v>6</v>
      </c>
      <c r="H4191" t="s">
        <v>18</v>
      </c>
      <c r="I4191" t="s">
        <v>19</v>
      </c>
      <c r="J4191">
        <v>134800</v>
      </c>
      <c r="K4191" t="s">
        <v>255</v>
      </c>
      <c r="L4191">
        <v>0</v>
      </c>
      <c r="M4191" t="b">
        <v>1</v>
      </c>
    </row>
    <row r="4192" spans="1:13" x14ac:dyDescent="0.35">
      <c r="A4192" t="s">
        <v>76</v>
      </c>
      <c r="B4192" t="s">
        <v>77</v>
      </c>
      <c r="C4192">
        <v>2004</v>
      </c>
      <c r="D4192" t="s">
        <v>15</v>
      </c>
      <c r="E4192" t="s">
        <v>16</v>
      </c>
      <c r="F4192" t="s">
        <v>17</v>
      </c>
      <c r="G4192">
        <v>5.4</v>
      </c>
      <c r="H4192" t="s">
        <v>18</v>
      </c>
      <c r="I4192" t="s">
        <v>19</v>
      </c>
      <c r="J4192">
        <v>231091</v>
      </c>
      <c r="K4192" t="s">
        <v>253</v>
      </c>
      <c r="L4192">
        <v>0</v>
      </c>
      <c r="M4192" t="b">
        <v>1</v>
      </c>
    </row>
    <row r="4193" spans="1:13" x14ac:dyDescent="0.35">
      <c r="A4193" t="s">
        <v>34</v>
      </c>
      <c r="B4193" t="s">
        <v>58</v>
      </c>
      <c r="C4193">
        <v>2015</v>
      </c>
      <c r="D4193" t="s">
        <v>15</v>
      </c>
      <c r="E4193" t="s">
        <v>23</v>
      </c>
      <c r="F4193" t="s">
        <v>26</v>
      </c>
      <c r="G4193">
        <v>2.7</v>
      </c>
      <c r="H4193" t="s">
        <v>18</v>
      </c>
      <c r="I4193" t="s">
        <v>68</v>
      </c>
      <c r="J4193">
        <v>200000</v>
      </c>
      <c r="K4193" t="s">
        <v>126</v>
      </c>
      <c r="L4193">
        <v>0</v>
      </c>
      <c r="M4193" t="b">
        <v>1</v>
      </c>
    </row>
    <row r="4194" spans="1:13" x14ac:dyDescent="0.35">
      <c r="A4194" t="s">
        <v>21</v>
      </c>
      <c r="B4194" t="s">
        <v>207</v>
      </c>
      <c r="C4194">
        <v>1994</v>
      </c>
      <c r="D4194" t="s">
        <v>47</v>
      </c>
      <c r="E4194" t="s">
        <v>23</v>
      </c>
      <c r="F4194" t="s">
        <v>17</v>
      </c>
      <c r="G4194">
        <v>2.5</v>
      </c>
      <c r="H4194" t="s">
        <v>18</v>
      </c>
      <c r="I4194" t="s">
        <v>68</v>
      </c>
      <c r="J4194">
        <v>300000</v>
      </c>
      <c r="K4194" t="s">
        <v>45</v>
      </c>
      <c r="L4194">
        <v>0</v>
      </c>
      <c r="M4194" t="b">
        <v>1</v>
      </c>
    </row>
    <row r="4195" spans="1:13" x14ac:dyDescent="0.35">
      <c r="A4195" t="s">
        <v>27</v>
      </c>
      <c r="B4195" t="s">
        <v>84</v>
      </c>
      <c r="C4195">
        <v>2015</v>
      </c>
      <c r="D4195" t="s">
        <v>15</v>
      </c>
      <c r="E4195" t="s">
        <v>25</v>
      </c>
      <c r="F4195" t="s">
        <v>17</v>
      </c>
      <c r="G4195">
        <v>1.1000000000000001</v>
      </c>
      <c r="H4195" t="s">
        <v>18</v>
      </c>
      <c r="I4195" t="s">
        <v>19</v>
      </c>
      <c r="J4195">
        <v>2000</v>
      </c>
      <c r="K4195" t="s">
        <v>54</v>
      </c>
      <c r="L4195">
        <v>0</v>
      </c>
      <c r="M4195" t="b">
        <v>1</v>
      </c>
    </row>
    <row r="4196" spans="1:13" x14ac:dyDescent="0.35">
      <c r="A4196" t="s">
        <v>39</v>
      </c>
      <c r="B4196" t="s">
        <v>46</v>
      </c>
      <c r="C4196">
        <v>2007</v>
      </c>
      <c r="D4196" t="s">
        <v>47</v>
      </c>
      <c r="E4196" t="s">
        <v>75</v>
      </c>
      <c r="F4196" t="s">
        <v>17</v>
      </c>
      <c r="G4196">
        <v>5.3</v>
      </c>
      <c r="H4196" t="s">
        <v>18</v>
      </c>
      <c r="I4196" t="s">
        <v>19</v>
      </c>
      <c r="J4196">
        <v>128</v>
      </c>
      <c r="K4196" t="s">
        <v>42</v>
      </c>
      <c r="L4196">
        <v>35000</v>
      </c>
      <c r="M4196" t="b">
        <v>0</v>
      </c>
    </row>
    <row r="4197" spans="1:13" x14ac:dyDescent="0.35">
      <c r="A4197" t="s">
        <v>48</v>
      </c>
      <c r="B4197" t="s">
        <v>50</v>
      </c>
      <c r="C4197">
        <v>2016</v>
      </c>
      <c r="D4197" t="s">
        <v>15</v>
      </c>
      <c r="E4197" t="s">
        <v>23</v>
      </c>
      <c r="F4197" t="s">
        <v>17</v>
      </c>
      <c r="G4197">
        <v>2</v>
      </c>
      <c r="H4197" t="s">
        <v>18</v>
      </c>
      <c r="I4197" t="s">
        <v>19</v>
      </c>
      <c r="J4197">
        <v>94000</v>
      </c>
      <c r="K4197" t="s">
        <v>20</v>
      </c>
      <c r="L4197">
        <v>110000</v>
      </c>
      <c r="M4197" t="b">
        <v>0</v>
      </c>
    </row>
    <row r="4198" spans="1:13" x14ac:dyDescent="0.35">
      <c r="A4198" t="s">
        <v>36</v>
      </c>
      <c r="B4198" t="s">
        <v>37</v>
      </c>
      <c r="C4198">
        <v>2020</v>
      </c>
      <c r="D4198" t="s">
        <v>47</v>
      </c>
      <c r="E4198" t="s">
        <v>16</v>
      </c>
      <c r="F4198" t="s">
        <v>17</v>
      </c>
      <c r="G4198">
        <v>5.3</v>
      </c>
      <c r="H4198" t="s">
        <v>18</v>
      </c>
      <c r="I4198" t="s">
        <v>19</v>
      </c>
      <c r="J4198">
        <v>63860</v>
      </c>
      <c r="K4198" t="s">
        <v>42</v>
      </c>
      <c r="L4198">
        <v>175000</v>
      </c>
      <c r="M4198" t="b">
        <v>0</v>
      </c>
    </row>
    <row r="4199" spans="1:13" x14ac:dyDescent="0.35">
      <c r="A4199" t="s">
        <v>52</v>
      </c>
      <c r="B4199" t="s">
        <v>53</v>
      </c>
      <c r="C4199">
        <v>2015</v>
      </c>
      <c r="D4199" t="s">
        <v>15</v>
      </c>
      <c r="E4199" t="s">
        <v>29</v>
      </c>
      <c r="F4199" t="s">
        <v>30</v>
      </c>
      <c r="G4199">
        <v>2</v>
      </c>
      <c r="H4199" t="s">
        <v>18</v>
      </c>
      <c r="I4199" t="s">
        <v>68</v>
      </c>
      <c r="J4199">
        <v>235000</v>
      </c>
      <c r="K4199" t="s">
        <v>45</v>
      </c>
      <c r="L4199">
        <v>0</v>
      </c>
      <c r="M4199" t="b">
        <v>1</v>
      </c>
    </row>
    <row r="4200" spans="1:13" x14ac:dyDescent="0.35">
      <c r="A4200" t="s">
        <v>60</v>
      </c>
      <c r="B4200" t="s">
        <v>90</v>
      </c>
      <c r="C4200">
        <v>2020</v>
      </c>
      <c r="D4200" t="s">
        <v>15</v>
      </c>
      <c r="E4200" t="s">
        <v>23</v>
      </c>
      <c r="F4200" t="s">
        <v>17</v>
      </c>
      <c r="G4200">
        <v>5.7</v>
      </c>
      <c r="H4200" t="s">
        <v>18</v>
      </c>
      <c r="I4200" t="s">
        <v>19</v>
      </c>
      <c r="J4200">
        <v>24000</v>
      </c>
      <c r="K4200" t="s">
        <v>20</v>
      </c>
      <c r="L4200">
        <v>0</v>
      </c>
      <c r="M4200" t="b">
        <v>1</v>
      </c>
    </row>
    <row r="4201" spans="1:13" x14ac:dyDescent="0.35">
      <c r="A4201" t="s">
        <v>34</v>
      </c>
      <c r="B4201" t="s">
        <v>58</v>
      </c>
      <c r="C4201">
        <v>2014</v>
      </c>
      <c r="D4201" t="s">
        <v>15</v>
      </c>
      <c r="E4201" t="s">
        <v>29</v>
      </c>
      <c r="F4201" t="s">
        <v>17</v>
      </c>
      <c r="G4201">
        <v>1.5</v>
      </c>
      <c r="H4201" t="s">
        <v>18</v>
      </c>
      <c r="I4201" t="s">
        <v>19</v>
      </c>
      <c r="J4201">
        <v>265560</v>
      </c>
      <c r="K4201" t="s">
        <v>211</v>
      </c>
      <c r="L4201">
        <v>0</v>
      </c>
      <c r="M4201" t="b">
        <v>1</v>
      </c>
    </row>
    <row r="4202" spans="1:13" x14ac:dyDescent="0.35">
      <c r="A4202" t="s">
        <v>76</v>
      </c>
      <c r="B4202" t="s">
        <v>325</v>
      </c>
      <c r="C4202">
        <v>2016</v>
      </c>
      <c r="D4202" t="s">
        <v>15</v>
      </c>
      <c r="E4202" t="s">
        <v>94</v>
      </c>
      <c r="F4202" t="s">
        <v>17</v>
      </c>
      <c r="G4202">
        <v>3.5</v>
      </c>
      <c r="H4202" t="s">
        <v>18</v>
      </c>
      <c r="I4202" t="s">
        <v>19</v>
      </c>
      <c r="J4202">
        <v>76200</v>
      </c>
      <c r="K4202" t="s">
        <v>45</v>
      </c>
      <c r="L4202">
        <v>77000</v>
      </c>
      <c r="M4202" t="b">
        <v>0</v>
      </c>
    </row>
    <row r="4203" spans="1:13" x14ac:dyDescent="0.35">
      <c r="A4203" t="s">
        <v>181</v>
      </c>
      <c r="B4203" t="s">
        <v>199</v>
      </c>
      <c r="C4203">
        <v>2017</v>
      </c>
      <c r="D4203" t="s">
        <v>15</v>
      </c>
      <c r="E4203" t="s">
        <v>16</v>
      </c>
      <c r="F4203" t="s">
        <v>17</v>
      </c>
      <c r="G4203">
        <v>3.8</v>
      </c>
      <c r="H4203" t="s">
        <v>18</v>
      </c>
      <c r="I4203" t="s">
        <v>19</v>
      </c>
      <c r="J4203">
        <v>251000</v>
      </c>
      <c r="K4203" t="s">
        <v>42</v>
      </c>
      <c r="L4203">
        <v>65000</v>
      </c>
      <c r="M4203" t="b">
        <v>0</v>
      </c>
    </row>
    <row r="4204" spans="1:13" x14ac:dyDescent="0.35">
      <c r="A4204" t="s">
        <v>76</v>
      </c>
      <c r="B4204" t="s">
        <v>240</v>
      </c>
      <c r="C4204">
        <v>2006</v>
      </c>
      <c r="D4204" t="s">
        <v>15</v>
      </c>
      <c r="E4204" t="s">
        <v>196</v>
      </c>
      <c r="F4204" t="s">
        <v>30</v>
      </c>
      <c r="G4204">
        <v>4.5999999999999996</v>
      </c>
      <c r="H4204" t="s">
        <v>18</v>
      </c>
      <c r="I4204" t="s">
        <v>19</v>
      </c>
      <c r="J4204">
        <v>365000</v>
      </c>
      <c r="K4204" t="s">
        <v>81</v>
      </c>
      <c r="L4204">
        <v>0</v>
      </c>
      <c r="M4204" t="b">
        <v>1</v>
      </c>
    </row>
    <row r="4205" spans="1:13" x14ac:dyDescent="0.35">
      <c r="A4205" t="s">
        <v>166</v>
      </c>
      <c r="B4205" t="s">
        <v>274</v>
      </c>
      <c r="C4205">
        <v>2021</v>
      </c>
      <c r="D4205" t="s">
        <v>15</v>
      </c>
      <c r="E4205" t="s">
        <v>23</v>
      </c>
      <c r="F4205" t="s">
        <v>17</v>
      </c>
      <c r="G4205">
        <v>8.5</v>
      </c>
      <c r="H4205" t="s">
        <v>18</v>
      </c>
      <c r="I4205" t="s">
        <v>19</v>
      </c>
      <c r="J4205">
        <v>30000</v>
      </c>
      <c r="K4205" t="s">
        <v>70</v>
      </c>
      <c r="L4205">
        <v>0</v>
      </c>
      <c r="M4205" t="b">
        <v>1</v>
      </c>
    </row>
    <row r="4206" spans="1:13" x14ac:dyDescent="0.35">
      <c r="A4206" t="s">
        <v>27</v>
      </c>
      <c r="B4206" t="s">
        <v>160</v>
      </c>
      <c r="C4206">
        <v>2016</v>
      </c>
      <c r="D4206" t="s">
        <v>47</v>
      </c>
      <c r="E4206" t="s">
        <v>29</v>
      </c>
      <c r="F4206" t="s">
        <v>30</v>
      </c>
      <c r="G4206">
        <v>2.4</v>
      </c>
      <c r="H4206" t="s">
        <v>18</v>
      </c>
      <c r="I4206" t="s">
        <v>19</v>
      </c>
      <c r="J4206">
        <v>280000</v>
      </c>
      <c r="K4206" t="s">
        <v>64</v>
      </c>
      <c r="L4206">
        <v>32000</v>
      </c>
      <c r="M4206" t="b">
        <v>0</v>
      </c>
    </row>
    <row r="4207" spans="1:13" x14ac:dyDescent="0.35">
      <c r="A4207" t="s">
        <v>27</v>
      </c>
      <c r="B4207" t="s">
        <v>84</v>
      </c>
      <c r="C4207">
        <v>2020</v>
      </c>
      <c r="D4207" t="s">
        <v>15</v>
      </c>
      <c r="E4207" t="s">
        <v>38</v>
      </c>
      <c r="F4207" t="s">
        <v>30</v>
      </c>
      <c r="G4207">
        <v>2</v>
      </c>
      <c r="H4207" t="s">
        <v>18</v>
      </c>
      <c r="I4207" t="s">
        <v>19</v>
      </c>
      <c r="J4207">
        <v>22000</v>
      </c>
      <c r="K4207" t="s">
        <v>42</v>
      </c>
      <c r="L4207">
        <v>80000</v>
      </c>
      <c r="M4207" t="b">
        <v>0</v>
      </c>
    </row>
    <row r="4208" spans="1:13" x14ac:dyDescent="0.35">
      <c r="A4208" t="s">
        <v>21</v>
      </c>
      <c r="B4208" t="s">
        <v>231</v>
      </c>
      <c r="C4208">
        <v>2020</v>
      </c>
      <c r="D4208" t="s">
        <v>15</v>
      </c>
      <c r="E4208" t="s">
        <v>23</v>
      </c>
      <c r="F4208" t="s">
        <v>30</v>
      </c>
      <c r="G4208">
        <v>1.6</v>
      </c>
      <c r="H4208" t="s">
        <v>18</v>
      </c>
      <c r="I4208" t="s">
        <v>19</v>
      </c>
      <c r="J4208">
        <v>7000</v>
      </c>
      <c r="K4208" t="s">
        <v>111</v>
      </c>
      <c r="L4208">
        <v>55000</v>
      </c>
      <c r="M4208" t="b">
        <v>0</v>
      </c>
    </row>
    <row r="4209" spans="1:13" x14ac:dyDescent="0.35">
      <c r="A4209" t="s">
        <v>36</v>
      </c>
      <c r="B4209" t="s">
        <v>37</v>
      </c>
      <c r="C4209">
        <v>2020</v>
      </c>
      <c r="D4209" t="s">
        <v>15</v>
      </c>
      <c r="E4209" t="s">
        <v>25</v>
      </c>
      <c r="F4209" t="s">
        <v>17</v>
      </c>
      <c r="G4209">
        <v>5.3</v>
      </c>
      <c r="H4209" t="s">
        <v>18</v>
      </c>
      <c r="I4209" t="s">
        <v>19</v>
      </c>
      <c r="J4209">
        <v>19400</v>
      </c>
      <c r="K4209" t="s">
        <v>111</v>
      </c>
      <c r="L4209">
        <v>0</v>
      </c>
      <c r="M4209" t="b">
        <v>1</v>
      </c>
    </row>
    <row r="4210" spans="1:13" x14ac:dyDescent="0.35">
      <c r="A4210" t="s">
        <v>34</v>
      </c>
      <c r="B4210" t="s">
        <v>398</v>
      </c>
      <c r="C4210">
        <v>2018</v>
      </c>
      <c r="D4210" t="s">
        <v>15</v>
      </c>
      <c r="E4210" t="s">
        <v>23</v>
      </c>
      <c r="F4210" t="s">
        <v>17</v>
      </c>
      <c r="G4210">
        <v>6.1</v>
      </c>
      <c r="H4210" t="s">
        <v>18</v>
      </c>
      <c r="I4210" t="s">
        <v>19</v>
      </c>
      <c r="J4210">
        <v>115150</v>
      </c>
      <c r="K4210" t="s">
        <v>42</v>
      </c>
      <c r="L4210">
        <v>95000</v>
      </c>
      <c r="M4210" t="b">
        <v>0</v>
      </c>
    </row>
    <row r="4211" spans="1:13" x14ac:dyDescent="0.35">
      <c r="A4211" t="s">
        <v>219</v>
      </c>
      <c r="B4211" t="s">
        <v>334</v>
      </c>
      <c r="C4211">
        <v>2015</v>
      </c>
      <c r="D4211" t="s">
        <v>47</v>
      </c>
      <c r="E4211" t="s">
        <v>25</v>
      </c>
      <c r="F4211" t="s">
        <v>17</v>
      </c>
      <c r="G4211">
        <v>2.5</v>
      </c>
      <c r="H4211" t="s">
        <v>56</v>
      </c>
      <c r="I4211" t="s">
        <v>19</v>
      </c>
      <c r="J4211">
        <v>70000</v>
      </c>
      <c r="K4211" t="s">
        <v>42</v>
      </c>
      <c r="L4211">
        <v>73000</v>
      </c>
      <c r="M4211" t="b">
        <v>0</v>
      </c>
    </row>
    <row r="4212" spans="1:13" x14ac:dyDescent="0.35">
      <c r="A4212" t="s">
        <v>76</v>
      </c>
      <c r="B4212" t="s">
        <v>77</v>
      </c>
      <c r="C4212">
        <v>2012</v>
      </c>
      <c r="D4212" t="s">
        <v>15</v>
      </c>
      <c r="E4212" t="s">
        <v>25</v>
      </c>
      <c r="F4212" t="s">
        <v>26</v>
      </c>
      <c r="G4212">
        <v>5.4</v>
      </c>
      <c r="H4212" t="s">
        <v>18</v>
      </c>
      <c r="I4212" t="s">
        <v>19</v>
      </c>
      <c r="J4212">
        <v>360000</v>
      </c>
      <c r="K4212" t="s">
        <v>20</v>
      </c>
      <c r="L4212">
        <v>30000</v>
      </c>
      <c r="M4212" t="b">
        <v>0</v>
      </c>
    </row>
    <row r="4213" spans="1:13" x14ac:dyDescent="0.35">
      <c r="A4213" t="s">
        <v>109</v>
      </c>
      <c r="B4213" t="s">
        <v>110</v>
      </c>
      <c r="C4213">
        <v>2013</v>
      </c>
      <c r="D4213" t="s">
        <v>15</v>
      </c>
      <c r="E4213" t="s">
        <v>65</v>
      </c>
      <c r="F4213" t="s">
        <v>17</v>
      </c>
      <c r="G4213">
        <v>5.7</v>
      </c>
      <c r="H4213" t="s">
        <v>18</v>
      </c>
      <c r="I4213" t="s">
        <v>19</v>
      </c>
      <c r="J4213">
        <v>144000</v>
      </c>
      <c r="K4213" t="s">
        <v>245</v>
      </c>
      <c r="L4213">
        <v>59000</v>
      </c>
      <c r="M4213" t="b">
        <v>0</v>
      </c>
    </row>
    <row r="4214" spans="1:13" x14ac:dyDescent="0.35">
      <c r="A4214" t="s">
        <v>21</v>
      </c>
      <c r="B4214" t="s">
        <v>237</v>
      </c>
      <c r="C4214">
        <v>2005</v>
      </c>
      <c r="D4214" t="s">
        <v>15</v>
      </c>
      <c r="E4214" t="s">
        <v>16</v>
      </c>
      <c r="F4214" t="s">
        <v>17</v>
      </c>
      <c r="G4214">
        <v>3.5</v>
      </c>
      <c r="H4214" t="s">
        <v>18</v>
      </c>
      <c r="I4214" t="s">
        <v>68</v>
      </c>
      <c r="J4214">
        <v>317000</v>
      </c>
      <c r="K4214" t="s">
        <v>20</v>
      </c>
      <c r="L4214">
        <v>0</v>
      </c>
      <c r="M4214" t="b">
        <v>1</v>
      </c>
    </row>
    <row r="4215" spans="1:13" x14ac:dyDescent="0.35">
      <c r="A4215" t="s">
        <v>60</v>
      </c>
      <c r="B4215" t="s">
        <v>90</v>
      </c>
      <c r="C4215">
        <v>2012</v>
      </c>
      <c r="D4215" t="s">
        <v>44</v>
      </c>
      <c r="E4215" t="s">
        <v>23</v>
      </c>
      <c r="F4215" t="s">
        <v>17</v>
      </c>
      <c r="G4215">
        <v>5.7</v>
      </c>
      <c r="H4215" t="s">
        <v>18</v>
      </c>
      <c r="I4215" t="s">
        <v>19</v>
      </c>
      <c r="J4215">
        <v>377</v>
      </c>
      <c r="K4215" t="s">
        <v>20</v>
      </c>
      <c r="L4215">
        <v>0</v>
      </c>
      <c r="M4215" t="b">
        <v>1</v>
      </c>
    </row>
    <row r="4216" spans="1:13" x14ac:dyDescent="0.35">
      <c r="A4216" t="s">
        <v>82</v>
      </c>
      <c r="B4216" t="s">
        <v>156</v>
      </c>
      <c r="C4216">
        <v>2011</v>
      </c>
      <c r="D4216" t="s">
        <v>47</v>
      </c>
      <c r="E4216" t="s">
        <v>23</v>
      </c>
      <c r="F4216" t="s">
        <v>30</v>
      </c>
      <c r="G4216">
        <v>1.4</v>
      </c>
      <c r="H4216" t="s">
        <v>18</v>
      </c>
      <c r="I4216" t="s">
        <v>68</v>
      </c>
      <c r="J4216">
        <v>240000</v>
      </c>
      <c r="K4216" t="s">
        <v>42</v>
      </c>
      <c r="L4216">
        <v>0</v>
      </c>
      <c r="M4216" t="b">
        <v>1</v>
      </c>
    </row>
    <row r="4217" spans="1:13" x14ac:dyDescent="0.35">
      <c r="A4217" t="s">
        <v>48</v>
      </c>
      <c r="B4217" t="s">
        <v>149</v>
      </c>
      <c r="C4217">
        <v>2016</v>
      </c>
      <c r="D4217" t="s">
        <v>47</v>
      </c>
      <c r="E4217" t="s">
        <v>33</v>
      </c>
      <c r="F4217" t="s">
        <v>17</v>
      </c>
      <c r="G4217">
        <v>2.2000000000000002</v>
      </c>
      <c r="H4217" t="s">
        <v>18</v>
      </c>
      <c r="I4217" t="s">
        <v>19</v>
      </c>
      <c r="J4217">
        <v>95000</v>
      </c>
      <c r="K4217" t="s">
        <v>42</v>
      </c>
      <c r="L4217">
        <v>127000</v>
      </c>
      <c r="M4217" t="b">
        <v>0</v>
      </c>
    </row>
    <row r="4218" spans="1:13" x14ac:dyDescent="0.35">
      <c r="A4218" t="s">
        <v>27</v>
      </c>
      <c r="B4218" t="s">
        <v>91</v>
      </c>
      <c r="C4218">
        <v>2014</v>
      </c>
      <c r="D4218" t="s">
        <v>47</v>
      </c>
      <c r="E4218" t="s">
        <v>23</v>
      </c>
      <c r="F4218" t="s">
        <v>30</v>
      </c>
      <c r="G4218">
        <v>6.1</v>
      </c>
      <c r="H4218" t="s">
        <v>18</v>
      </c>
      <c r="I4218" t="s">
        <v>19</v>
      </c>
      <c r="J4218">
        <v>300000</v>
      </c>
      <c r="K4218" t="s">
        <v>111</v>
      </c>
      <c r="L4218">
        <v>0</v>
      </c>
      <c r="M4218" t="b">
        <v>1</v>
      </c>
    </row>
    <row r="4219" spans="1:13" x14ac:dyDescent="0.35">
      <c r="A4219" t="s">
        <v>174</v>
      </c>
      <c r="B4219" t="s">
        <v>175</v>
      </c>
      <c r="C4219">
        <v>2018</v>
      </c>
      <c r="D4219" t="s">
        <v>15</v>
      </c>
      <c r="E4219" t="s">
        <v>23</v>
      </c>
      <c r="F4219" t="s">
        <v>17</v>
      </c>
      <c r="G4219">
        <v>2</v>
      </c>
      <c r="H4219" t="s">
        <v>18</v>
      </c>
      <c r="I4219" t="s">
        <v>19</v>
      </c>
      <c r="J4219">
        <v>52000</v>
      </c>
      <c r="K4219" t="s">
        <v>20</v>
      </c>
      <c r="L4219">
        <v>200000</v>
      </c>
      <c r="M4219" t="b">
        <v>0</v>
      </c>
    </row>
    <row r="4220" spans="1:13" x14ac:dyDescent="0.35">
      <c r="A4220" t="s">
        <v>34</v>
      </c>
      <c r="B4220" t="s">
        <v>66</v>
      </c>
      <c r="C4220">
        <v>2017</v>
      </c>
      <c r="D4220" t="s">
        <v>15</v>
      </c>
      <c r="E4220" t="s">
        <v>23</v>
      </c>
      <c r="F4220" t="s">
        <v>26</v>
      </c>
      <c r="G4220">
        <v>1.2</v>
      </c>
      <c r="H4220" t="s">
        <v>18</v>
      </c>
      <c r="I4220" t="s">
        <v>19</v>
      </c>
      <c r="J4220">
        <v>200000</v>
      </c>
      <c r="K4220" t="s">
        <v>20</v>
      </c>
      <c r="L4220">
        <v>80000</v>
      </c>
      <c r="M4220" t="b">
        <v>0</v>
      </c>
    </row>
    <row r="4221" spans="1:13" x14ac:dyDescent="0.35">
      <c r="A4221" t="s">
        <v>60</v>
      </c>
      <c r="B4221" t="s">
        <v>80</v>
      </c>
      <c r="C4221">
        <v>2016</v>
      </c>
      <c r="D4221" t="s">
        <v>47</v>
      </c>
      <c r="E4221" t="s">
        <v>38</v>
      </c>
      <c r="F4221" t="s">
        <v>30</v>
      </c>
      <c r="G4221">
        <v>3.5</v>
      </c>
      <c r="H4221" t="s">
        <v>18</v>
      </c>
      <c r="I4221" t="s">
        <v>19</v>
      </c>
      <c r="J4221">
        <v>104000</v>
      </c>
      <c r="K4221" t="s">
        <v>155</v>
      </c>
      <c r="L4221">
        <v>98000</v>
      </c>
      <c r="M4221" t="b">
        <v>0</v>
      </c>
    </row>
    <row r="4222" spans="1:13" x14ac:dyDescent="0.35">
      <c r="A4222" t="s">
        <v>13</v>
      </c>
      <c r="B4222" t="s">
        <v>14</v>
      </c>
      <c r="C4222">
        <v>2017</v>
      </c>
      <c r="D4222" t="s">
        <v>47</v>
      </c>
      <c r="E4222" t="s">
        <v>25</v>
      </c>
      <c r="F4222" t="s">
        <v>30</v>
      </c>
      <c r="G4222">
        <v>3.6</v>
      </c>
      <c r="H4222" t="s">
        <v>18</v>
      </c>
      <c r="I4222" t="s">
        <v>19</v>
      </c>
      <c r="J4222">
        <v>77000</v>
      </c>
      <c r="K4222" t="s">
        <v>155</v>
      </c>
      <c r="L4222">
        <v>82000</v>
      </c>
      <c r="M4222" t="b">
        <v>0</v>
      </c>
    </row>
    <row r="4223" spans="1:13" x14ac:dyDescent="0.35">
      <c r="A4223" t="s">
        <v>13</v>
      </c>
      <c r="B4223" t="s">
        <v>14</v>
      </c>
      <c r="C4223">
        <v>2016</v>
      </c>
      <c r="D4223" t="s">
        <v>47</v>
      </c>
      <c r="E4223" t="s">
        <v>23</v>
      </c>
      <c r="F4223" t="s">
        <v>30</v>
      </c>
      <c r="G4223">
        <v>3.6</v>
      </c>
      <c r="H4223" t="s">
        <v>18</v>
      </c>
      <c r="I4223" t="s">
        <v>19</v>
      </c>
      <c r="J4223">
        <v>100000</v>
      </c>
      <c r="K4223" t="s">
        <v>155</v>
      </c>
      <c r="L4223">
        <v>79500</v>
      </c>
      <c r="M4223" t="b">
        <v>0</v>
      </c>
    </row>
    <row r="4224" spans="1:13" x14ac:dyDescent="0.35">
      <c r="A4224" t="s">
        <v>82</v>
      </c>
      <c r="B4224" t="s">
        <v>156</v>
      </c>
      <c r="C4224">
        <v>2016</v>
      </c>
      <c r="D4224" t="s">
        <v>15</v>
      </c>
      <c r="E4224" t="s">
        <v>25</v>
      </c>
      <c r="F4224" t="s">
        <v>26</v>
      </c>
      <c r="G4224">
        <v>1.4</v>
      </c>
      <c r="H4224" t="s">
        <v>18</v>
      </c>
      <c r="I4224" t="s">
        <v>19</v>
      </c>
      <c r="J4224">
        <v>119000</v>
      </c>
      <c r="K4224" t="s">
        <v>45</v>
      </c>
      <c r="L4224">
        <v>20000</v>
      </c>
      <c r="M4224" t="b">
        <v>0</v>
      </c>
    </row>
    <row r="4225" spans="1:13" x14ac:dyDescent="0.35">
      <c r="A4225" t="s">
        <v>34</v>
      </c>
      <c r="B4225" t="s">
        <v>43</v>
      </c>
      <c r="C4225">
        <v>2002</v>
      </c>
      <c r="D4225" t="s">
        <v>47</v>
      </c>
      <c r="E4225" t="s">
        <v>213</v>
      </c>
      <c r="F4225" t="s">
        <v>26</v>
      </c>
      <c r="G4225">
        <v>2.4</v>
      </c>
      <c r="H4225" t="s">
        <v>18</v>
      </c>
      <c r="I4225" t="s">
        <v>68</v>
      </c>
      <c r="J4225">
        <v>450000</v>
      </c>
      <c r="K4225" t="s">
        <v>254</v>
      </c>
      <c r="L4225">
        <v>14000</v>
      </c>
      <c r="M4225" t="b">
        <v>0</v>
      </c>
    </row>
    <row r="4226" spans="1:13" x14ac:dyDescent="0.35">
      <c r="A4226" t="s">
        <v>34</v>
      </c>
      <c r="B4226" t="s">
        <v>55</v>
      </c>
      <c r="C4226">
        <v>2018</v>
      </c>
      <c r="D4226" t="s">
        <v>15</v>
      </c>
      <c r="E4226" t="s">
        <v>23</v>
      </c>
      <c r="F4226" t="s">
        <v>17</v>
      </c>
      <c r="G4226">
        <v>1.5</v>
      </c>
      <c r="H4226" t="s">
        <v>18</v>
      </c>
      <c r="I4226" t="s">
        <v>19</v>
      </c>
      <c r="J4226">
        <v>130</v>
      </c>
      <c r="K4226" t="s">
        <v>59</v>
      </c>
      <c r="L4226">
        <v>0</v>
      </c>
      <c r="M4226" t="b">
        <v>1</v>
      </c>
    </row>
    <row r="4227" spans="1:13" x14ac:dyDescent="0.35">
      <c r="A4227" t="s">
        <v>60</v>
      </c>
      <c r="B4227" t="s">
        <v>90</v>
      </c>
      <c r="C4227">
        <v>2019</v>
      </c>
      <c r="D4227" t="s">
        <v>15</v>
      </c>
      <c r="E4227" t="s">
        <v>16</v>
      </c>
      <c r="F4227" t="s">
        <v>17</v>
      </c>
      <c r="G4227">
        <v>5.7</v>
      </c>
      <c r="H4227" t="s">
        <v>18</v>
      </c>
      <c r="I4227" t="s">
        <v>19</v>
      </c>
      <c r="J4227">
        <v>68000</v>
      </c>
      <c r="K4227" t="s">
        <v>20</v>
      </c>
      <c r="L4227">
        <v>0</v>
      </c>
      <c r="M4227" t="b">
        <v>1</v>
      </c>
    </row>
    <row r="4228" spans="1:13" x14ac:dyDescent="0.35">
      <c r="A4228" t="s">
        <v>128</v>
      </c>
      <c r="B4228" t="s">
        <v>419</v>
      </c>
      <c r="C4228">
        <v>2021</v>
      </c>
      <c r="D4228" t="s">
        <v>15</v>
      </c>
      <c r="E4228" t="s">
        <v>23</v>
      </c>
      <c r="F4228" t="s">
        <v>17</v>
      </c>
      <c r="G4228">
        <v>1.3</v>
      </c>
      <c r="H4228" t="s">
        <v>18</v>
      </c>
      <c r="I4228" t="s">
        <v>19</v>
      </c>
      <c r="J4228">
        <v>9000</v>
      </c>
      <c r="K4228" t="s">
        <v>155</v>
      </c>
      <c r="L4228">
        <v>57000</v>
      </c>
      <c r="M4228" t="b">
        <v>0</v>
      </c>
    </row>
    <row r="4229" spans="1:13" x14ac:dyDescent="0.35">
      <c r="A4229" t="s">
        <v>34</v>
      </c>
      <c r="B4229" t="s">
        <v>145</v>
      </c>
      <c r="C4229">
        <v>2015</v>
      </c>
      <c r="D4229" t="s">
        <v>15</v>
      </c>
      <c r="E4229" t="s">
        <v>23</v>
      </c>
      <c r="F4229" t="s">
        <v>26</v>
      </c>
      <c r="G4229">
        <v>2.7</v>
      </c>
      <c r="H4229" t="s">
        <v>18</v>
      </c>
      <c r="I4229" t="s">
        <v>19</v>
      </c>
      <c r="J4229">
        <v>452000</v>
      </c>
      <c r="K4229" t="s">
        <v>20</v>
      </c>
      <c r="L4229">
        <v>0</v>
      </c>
      <c r="M4229" t="b">
        <v>1</v>
      </c>
    </row>
    <row r="4230" spans="1:13" x14ac:dyDescent="0.35">
      <c r="A4230" t="s">
        <v>34</v>
      </c>
      <c r="B4230" t="s">
        <v>161</v>
      </c>
      <c r="C4230">
        <v>2009</v>
      </c>
      <c r="D4230" t="s">
        <v>15</v>
      </c>
      <c r="E4230" t="s">
        <v>29</v>
      </c>
      <c r="F4230" t="s">
        <v>30</v>
      </c>
      <c r="G4230">
        <v>5.7</v>
      </c>
      <c r="H4230" t="s">
        <v>18</v>
      </c>
      <c r="I4230" t="s">
        <v>19</v>
      </c>
      <c r="J4230">
        <v>349900</v>
      </c>
      <c r="K4230" t="s">
        <v>64</v>
      </c>
      <c r="L4230">
        <v>25000</v>
      </c>
      <c r="M4230" t="b">
        <v>0</v>
      </c>
    </row>
    <row r="4231" spans="1:13" x14ac:dyDescent="0.35">
      <c r="A4231" t="s">
        <v>76</v>
      </c>
      <c r="B4231" t="s">
        <v>47</v>
      </c>
      <c r="C4231">
        <v>2008</v>
      </c>
      <c r="D4231" t="s">
        <v>15</v>
      </c>
      <c r="E4231" t="s">
        <v>75</v>
      </c>
      <c r="F4231" t="s">
        <v>30</v>
      </c>
      <c r="G4231">
        <v>1</v>
      </c>
      <c r="H4231" t="s">
        <v>18</v>
      </c>
      <c r="I4231" t="s">
        <v>19</v>
      </c>
      <c r="J4231">
        <v>1910000</v>
      </c>
      <c r="K4231" t="s">
        <v>42</v>
      </c>
      <c r="L4231">
        <v>0</v>
      </c>
      <c r="M4231" t="b">
        <v>1</v>
      </c>
    </row>
    <row r="4232" spans="1:13" x14ac:dyDescent="0.35">
      <c r="A4232" t="s">
        <v>107</v>
      </c>
      <c r="B4232" t="s">
        <v>263</v>
      </c>
      <c r="C4232">
        <v>2015</v>
      </c>
      <c r="D4232" t="s">
        <v>15</v>
      </c>
      <c r="E4232" t="s">
        <v>29</v>
      </c>
      <c r="F4232" t="s">
        <v>17</v>
      </c>
      <c r="G4232">
        <v>5</v>
      </c>
      <c r="H4232" t="s">
        <v>18</v>
      </c>
      <c r="I4232" t="s">
        <v>19</v>
      </c>
      <c r="J4232">
        <v>123000</v>
      </c>
      <c r="K4232" t="s">
        <v>20</v>
      </c>
      <c r="L4232">
        <v>70000</v>
      </c>
      <c r="M4232" t="b">
        <v>0</v>
      </c>
    </row>
    <row r="4233" spans="1:13" x14ac:dyDescent="0.35">
      <c r="A4233" t="s">
        <v>34</v>
      </c>
      <c r="B4233" t="s">
        <v>58</v>
      </c>
      <c r="C4233">
        <v>2019</v>
      </c>
      <c r="D4233" t="s">
        <v>15</v>
      </c>
      <c r="E4233" t="s">
        <v>23</v>
      </c>
      <c r="F4233" t="s">
        <v>30</v>
      </c>
      <c r="G4233">
        <v>2.7</v>
      </c>
      <c r="H4233" t="s">
        <v>18</v>
      </c>
      <c r="I4233" t="s">
        <v>19</v>
      </c>
      <c r="J4233">
        <v>37000</v>
      </c>
      <c r="K4233" t="s">
        <v>45</v>
      </c>
      <c r="L4233">
        <v>107000</v>
      </c>
      <c r="M4233" t="b">
        <v>0</v>
      </c>
    </row>
    <row r="4234" spans="1:13" x14ac:dyDescent="0.35">
      <c r="A4234" t="s">
        <v>27</v>
      </c>
      <c r="B4234" t="s">
        <v>89</v>
      </c>
      <c r="C4234">
        <v>2018</v>
      </c>
      <c r="D4234" t="s">
        <v>15</v>
      </c>
      <c r="E4234" t="s">
        <v>75</v>
      </c>
      <c r="F4234" t="s">
        <v>26</v>
      </c>
      <c r="G4234">
        <v>2.4</v>
      </c>
      <c r="H4234" t="s">
        <v>18</v>
      </c>
      <c r="I4234" t="s">
        <v>19</v>
      </c>
      <c r="J4234">
        <v>68000</v>
      </c>
      <c r="K4234" t="s">
        <v>20</v>
      </c>
      <c r="L4234">
        <v>53000</v>
      </c>
      <c r="M4234" t="b">
        <v>0</v>
      </c>
    </row>
    <row r="4235" spans="1:13" x14ac:dyDescent="0.35">
      <c r="A4235" t="s">
        <v>36</v>
      </c>
      <c r="B4235" t="s">
        <v>37</v>
      </c>
      <c r="C4235">
        <v>2004</v>
      </c>
      <c r="D4235" t="s">
        <v>47</v>
      </c>
      <c r="E4235" t="s">
        <v>16</v>
      </c>
      <c r="F4235" t="s">
        <v>17</v>
      </c>
      <c r="G4235">
        <v>5.3</v>
      </c>
      <c r="H4235" t="s">
        <v>18</v>
      </c>
      <c r="I4235" t="s">
        <v>19</v>
      </c>
      <c r="J4235">
        <v>103000</v>
      </c>
      <c r="K4235" t="s">
        <v>20</v>
      </c>
      <c r="L4235">
        <v>0</v>
      </c>
      <c r="M4235" t="b">
        <v>1</v>
      </c>
    </row>
    <row r="4236" spans="1:13" x14ac:dyDescent="0.35">
      <c r="A4236" t="s">
        <v>82</v>
      </c>
      <c r="B4236" t="s">
        <v>156</v>
      </c>
      <c r="C4236">
        <v>2015</v>
      </c>
      <c r="D4236" t="s">
        <v>15</v>
      </c>
      <c r="E4236" t="s">
        <v>65</v>
      </c>
      <c r="F4236" t="s">
        <v>26</v>
      </c>
      <c r="G4236">
        <v>1.6</v>
      </c>
      <c r="H4236" t="s">
        <v>18</v>
      </c>
      <c r="I4236" t="s">
        <v>19</v>
      </c>
      <c r="J4236">
        <v>150</v>
      </c>
      <c r="K4236" t="s">
        <v>20</v>
      </c>
      <c r="L4236">
        <v>22000</v>
      </c>
      <c r="M4236" t="b">
        <v>0</v>
      </c>
    </row>
    <row r="4237" spans="1:13" x14ac:dyDescent="0.35">
      <c r="A4237" t="s">
        <v>82</v>
      </c>
      <c r="B4237" t="s">
        <v>164</v>
      </c>
      <c r="C4237">
        <v>2018</v>
      </c>
      <c r="D4237" t="s">
        <v>15</v>
      </c>
      <c r="E4237" t="s">
        <v>23</v>
      </c>
      <c r="F4237" t="s">
        <v>26</v>
      </c>
      <c r="G4237">
        <v>2</v>
      </c>
      <c r="H4237" t="s">
        <v>18</v>
      </c>
      <c r="I4237" t="s">
        <v>19</v>
      </c>
      <c r="J4237">
        <v>129000</v>
      </c>
      <c r="K4237" t="s">
        <v>45</v>
      </c>
      <c r="L4237">
        <v>60000</v>
      </c>
      <c r="M4237" t="b">
        <v>0</v>
      </c>
    </row>
    <row r="4238" spans="1:13" x14ac:dyDescent="0.35">
      <c r="A4238" t="s">
        <v>166</v>
      </c>
      <c r="B4238" t="s">
        <v>268</v>
      </c>
      <c r="C4238">
        <v>2021</v>
      </c>
      <c r="D4238" t="s">
        <v>15</v>
      </c>
      <c r="E4238" t="s">
        <v>94</v>
      </c>
      <c r="F4238" t="s">
        <v>17</v>
      </c>
      <c r="G4238">
        <v>1.6</v>
      </c>
      <c r="H4238" t="s">
        <v>18</v>
      </c>
      <c r="I4238" t="s">
        <v>19</v>
      </c>
      <c r="J4238">
        <v>1000</v>
      </c>
      <c r="K4238" t="s">
        <v>42</v>
      </c>
      <c r="L4238">
        <v>60000</v>
      </c>
      <c r="M4238" t="b">
        <v>0</v>
      </c>
    </row>
    <row r="4239" spans="1:13" x14ac:dyDescent="0.35">
      <c r="A4239" t="s">
        <v>34</v>
      </c>
      <c r="B4239" t="s">
        <v>123</v>
      </c>
      <c r="C4239">
        <v>2017</v>
      </c>
      <c r="D4239" t="s">
        <v>15</v>
      </c>
      <c r="E4239" t="s">
        <v>23</v>
      </c>
      <c r="F4239" t="s">
        <v>17</v>
      </c>
      <c r="G4239">
        <v>1.7</v>
      </c>
      <c r="H4239" t="s">
        <v>18</v>
      </c>
      <c r="I4239" t="s">
        <v>19</v>
      </c>
      <c r="J4239">
        <v>119000</v>
      </c>
      <c r="K4239" t="s">
        <v>45</v>
      </c>
      <c r="L4239">
        <v>0</v>
      </c>
      <c r="M4239" t="b">
        <v>1</v>
      </c>
    </row>
    <row r="4240" spans="1:13" x14ac:dyDescent="0.35">
      <c r="A4240" t="s">
        <v>34</v>
      </c>
      <c r="B4240" t="s">
        <v>66</v>
      </c>
      <c r="C4240">
        <v>2020</v>
      </c>
      <c r="D4240" t="s">
        <v>15</v>
      </c>
      <c r="E4240" t="s">
        <v>16</v>
      </c>
      <c r="F4240" t="s">
        <v>17</v>
      </c>
      <c r="G4240">
        <v>3.5</v>
      </c>
      <c r="H4240" t="s">
        <v>18</v>
      </c>
      <c r="I4240" t="s">
        <v>19</v>
      </c>
      <c r="J4240">
        <v>48000</v>
      </c>
      <c r="K4240" t="s">
        <v>54</v>
      </c>
      <c r="L4240">
        <v>2465</v>
      </c>
      <c r="M4240" t="b">
        <v>0</v>
      </c>
    </row>
    <row r="4241" spans="1:13" x14ac:dyDescent="0.35">
      <c r="A4241" t="s">
        <v>373</v>
      </c>
      <c r="B4241" t="s">
        <v>420</v>
      </c>
      <c r="C4241">
        <v>2015</v>
      </c>
      <c r="D4241" t="s">
        <v>15</v>
      </c>
      <c r="E4241" t="s">
        <v>33</v>
      </c>
      <c r="F4241" t="s">
        <v>17</v>
      </c>
      <c r="G4241">
        <v>3</v>
      </c>
      <c r="H4241" t="s">
        <v>18</v>
      </c>
      <c r="I4241" t="s">
        <v>19</v>
      </c>
      <c r="J4241">
        <v>125000</v>
      </c>
      <c r="K4241" t="s">
        <v>45</v>
      </c>
      <c r="L4241">
        <v>125000</v>
      </c>
      <c r="M4241" t="b">
        <v>0</v>
      </c>
    </row>
    <row r="4242" spans="1:13" x14ac:dyDescent="0.35">
      <c r="A4242" t="s">
        <v>27</v>
      </c>
      <c r="B4242" t="s">
        <v>88</v>
      </c>
      <c r="C4242">
        <v>2018</v>
      </c>
      <c r="D4242" t="s">
        <v>15</v>
      </c>
      <c r="E4242" t="s">
        <v>23</v>
      </c>
      <c r="F4242" t="s">
        <v>26</v>
      </c>
      <c r="G4242">
        <v>1.4</v>
      </c>
      <c r="H4242" t="s">
        <v>18</v>
      </c>
      <c r="I4242" t="s">
        <v>19</v>
      </c>
      <c r="J4242">
        <v>108000</v>
      </c>
      <c r="K4242" t="s">
        <v>45</v>
      </c>
      <c r="L4242">
        <v>34000</v>
      </c>
      <c r="M4242" t="b">
        <v>0</v>
      </c>
    </row>
    <row r="4243" spans="1:13" x14ac:dyDescent="0.35">
      <c r="A4243" t="s">
        <v>21</v>
      </c>
      <c r="B4243" t="s">
        <v>120</v>
      </c>
      <c r="C4243">
        <v>2016</v>
      </c>
      <c r="D4243" t="s">
        <v>15</v>
      </c>
      <c r="E4243" t="s">
        <v>23</v>
      </c>
      <c r="F4243" t="s">
        <v>30</v>
      </c>
      <c r="G4243">
        <v>2.4</v>
      </c>
      <c r="H4243" t="s">
        <v>18</v>
      </c>
      <c r="I4243" t="s">
        <v>68</v>
      </c>
      <c r="J4243">
        <v>39000</v>
      </c>
      <c r="K4243" t="s">
        <v>45</v>
      </c>
      <c r="L4243">
        <v>52000</v>
      </c>
      <c r="M4243" t="b">
        <v>0</v>
      </c>
    </row>
    <row r="4244" spans="1:13" x14ac:dyDescent="0.35">
      <c r="A4244" t="s">
        <v>76</v>
      </c>
      <c r="B4244" t="s">
        <v>112</v>
      </c>
      <c r="C4244">
        <v>2019</v>
      </c>
      <c r="D4244" t="s">
        <v>15</v>
      </c>
      <c r="E4244" t="s">
        <v>23</v>
      </c>
      <c r="F4244" t="s">
        <v>26</v>
      </c>
      <c r="G4244">
        <v>3</v>
      </c>
      <c r="H4244" t="s">
        <v>18</v>
      </c>
      <c r="I4244" t="s">
        <v>19</v>
      </c>
      <c r="J4244">
        <v>77000</v>
      </c>
      <c r="K4244" t="s">
        <v>20</v>
      </c>
      <c r="L4244">
        <v>77000</v>
      </c>
      <c r="M4244" t="b">
        <v>0</v>
      </c>
    </row>
    <row r="4245" spans="1:13" x14ac:dyDescent="0.35">
      <c r="A4245" t="s">
        <v>60</v>
      </c>
      <c r="B4245" t="s">
        <v>198</v>
      </c>
      <c r="C4245">
        <v>2017</v>
      </c>
      <c r="D4245" t="s">
        <v>44</v>
      </c>
      <c r="E4245" t="s">
        <v>23</v>
      </c>
      <c r="F4245" t="s">
        <v>17</v>
      </c>
      <c r="G4245">
        <v>1</v>
      </c>
      <c r="H4245" t="s">
        <v>18</v>
      </c>
      <c r="I4245" t="s">
        <v>19</v>
      </c>
      <c r="J4245">
        <v>69000</v>
      </c>
      <c r="K4245" t="s">
        <v>155</v>
      </c>
      <c r="L4245">
        <v>163000</v>
      </c>
      <c r="M4245" t="b">
        <v>0</v>
      </c>
    </row>
    <row r="4246" spans="1:13" x14ac:dyDescent="0.35">
      <c r="A4246" t="s">
        <v>34</v>
      </c>
      <c r="B4246" t="s">
        <v>58</v>
      </c>
      <c r="C4246">
        <v>2019</v>
      </c>
      <c r="D4246" t="s">
        <v>47</v>
      </c>
      <c r="E4246" t="s">
        <v>23</v>
      </c>
      <c r="F4246" t="s">
        <v>26</v>
      </c>
      <c r="G4246">
        <v>2.7</v>
      </c>
      <c r="H4246" t="s">
        <v>18</v>
      </c>
      <c r="I4246" t="s">
        <v>19</v>
      </c>
      <c r="J4246">
        <v>69000</v>
      </c>
      <c r="K4246" t="s">
        <v>254</v>
      </c>
      <c r="L4246">
        <v>0</v>
      </c>
      <c r="M4246" t="b">
        <v>1</v>
      </c>
    </row>
    <row r="4247" spans="1:13" x14ac:dyDescent="0.35">
      <c r="A4247" t="s">
        <v>27</v>
      </c>
      <c r="B4247" t="s">
        <v>91</v>
      </c>
      <c r="C4247">
        <v>2016</v>
      </c>
      <c r="D4247" t="s">
        <v>15</v>
      </c>
      <c r="E4247" t="s">
        <v>23</v>
      </c>
      <c r="F4247" t="s">
        <v>17</v>
      </c>
      <c r="G4247">
        <v>3.3</v>
      </c>
      <c r="H4247" t="s">
        <v>18</v>
      </c>
      <c r="I4247" t="s">
        <v>19</v>
      </c>
      <c r="J4247">
        <v>131000</v>
      </c>
      <c r="K4247" t="s">
        <v>155</v>
      </c>
      <c r="L4247">
        <v>60000</v>
      </c>
      <c r="M4247" t="b">
        <v>0</v>
      </c>
    </row>
    <row r="4248" spans="1:13" x14ac:dyDescent="0.35">
      <c r="A4248" t="s">
        <v>121</v>
      </c>
      <c r="B4248" t="s">
        <v>372</v>
      </c>
      <c r="C4248">
        <v>2013</v>
      </c>
      <c r="D4248" t="s">
        <v>47</v>
      </c>
      <c r="E4248" t="s">
        <v>65</v>
      </c>
      <c r="F4248" t="s">
        <v>30</v>
      </c>
      <c r="G4248">
        <v>3</v>
      </c>
      <c r="H4248" t="s">
        <v>18</v>
      </c>
      <c r="I4248" t="s">
        <v>19</v>
      </c>
      <c r="J4248">
        <v>70000</v>
      </c>
      <c r="K4248" t="s">
        <v>20</v>
      </c>
      <c r="L4248">
        <v>0</v>
      </c>
      <c r="M4248" t="b">
        <v>1</v>
      </c>
    </row>
    <row r="4249" spans="1:13" x14ac:dyDescent="0.35">
      <c r="A4249" t="s">
        <v>39</v>
      </c>
      <c r="B4249" t="s">
        <v>261</v>
      </c>
      <c r="C4249">
        <v>2011</v>
      </c>
      <c r="D4249" t="s">
        <v>15</v>
      </c>
      <c r="E4249" t="s">
        <v>78</v>
      </c>
      <c r="F4249" t="s">
        <v>17</v>
      </c>
      <c r="G4249">
        <v>1.6</v>
      </c>
      <c r="H4249" t="s">
        <v>18</v>
      </c>
      <c r="I4249" t="s">
        <v>19</v>
      </c>
      <c r="J4249">
        <v>275000</v>
      </c>
      <c r="K4249" t="s">
        <v>64</v>
      </c>
      <c r="L4249">
        <v>0</v>
      </c>
      <c r="M4249" t="b">
        <v>1</v>
      </c>
    </row>
    <row r="4250" spans="1:13" x14ac:dyDescent="0.35">
      <c r="A4250" t="s">
        <v>39</v>
      </c>
      <c r="B4250" t="s">
        <v>261</v>
      </c>
      <c r="C4250">
        <v>2008</v>
      </c>
      <c r="D4250" t="s">
        <v>15</v>
      </c>
      <c r="E4250" t="s">
        <v>38</v>
      </c>
      <c r="F4250" t="s">
        <v>30</v>
      </c>
      <c r="G4250">
        <v>1.6</v>
      </c>
      <c r="H4250" t="s">
        <v>18</v>
      </c>
      <c r="I4250" t="s">
        <v>19</v>
      </c>
      <c r="J4250">
        <v>250000</v>
      </c>
      <c r="K4250" t="s">
        <v>64</v>
      </c>
      <c r="L4250">
        <v>0</v>
      </c>
      <c r="M4250" t="b">
        <v>1</v>
      </c>
    </row>
    <row r="4251" spans="1:13" x14ac:dyDescent="0.35">
      <c r="A4251" t="s">
        <v>36</v>
      </c>
      <c r="B4251" t="s">
        <v>146</v>
      </c>
      <c r="C4251">
        <v>2002</v>
      </c>
      <c r="D4251" t="s">
        <v>44</v>
      </c>
      <c r="E4251" t="s">
        <v>23</v>
      </c>
      <c r="F4251" t="s">
        <v>26</v>
      </c>
      <c r="G4251">
        <v>1.4</v>
      </c>
      <c r="H4251" t="s">
        <v>18</v>
      </c>
      <c r="I4251" t="s">
        <v>68</v>
      </c>
      <c r="J4251">
        <v>252000</v>
      </c>
      <c r="K4251" t="s">
        <v>64</v>
      </c>
      <c r="L4251">
        <v>12500</v>
      </c>
      <c r="M4251" t="b">
        <v>0</v>
      </c>
    </row>
    <row r="4252" spans="1:13" x14ac:dyDescent="0.35">
      <c r="A4252" t="s">
        <v>76</v>
      </c>
      <c r="B4252" t="s">
        <v>147</v>
      </c>
      <c r="C4252">
        <v>2014</v>
      </c>
      <c r="D4252" t="s">
        <v>15</v>
      </c>
      <c r="E4252" t="s">
        <v>102</v>
      </c>
      <c r="F4252" t="s">
        <v>30</v>
      </c>
      <c r="G4252">
        <v>5</v>
      </c>
      <c r="H4252" t="s">
        <v>18</v>
      </c>
      <c r="I4252" t="s">
        <v>19</v>
      </c>
      <c r="J4252">
        <v>169000</v>
      </c>
      <c r="K4252" t="s">
        <v>211</v>
      </c>
      <c r="L4252">
        <v>0</v>
      </c>
      <c r="M4252" t="b">
        <v>1</v>
      </c>
    </row>
    <row r="4253" spans="1:13" x14ac:dyDescent="0.35">
      <c r="A4253" t="s">
        <v>34</v>
      </c>
      <c r="B4253" t="s">
        <v>124</v>
      </c>
      <c r="C4253">
        <v>2012</v>
      </c>
      <c r="D4253" t="s">
        <v>15</v>
      </c>
      <c r="E4253" t="s">
        <v>23</v>
      </c>
      <c r="F4253" t="s">
        <v>26</v>
      </c>
      <c r="G4253">
        <v>4</v>
      </c>
      <c r="H4253" t="s">
        <v>18</v>
      </c>
      <c r="I4253" t="s">
        <v>19</v>
      </c>
      <c r="J4253">
        <v>373000</v>
      </c>
      <c r="K4253" t="s">
        <v>20</v>
      </c>
      <c r="L4253">
        <v>0</v>
      </c>
      <c r="M4253" t="b">
        <v>1</v>
      </c>
    </row>
    <row r="4254" spans="1:13" x14ac:dyDescent="0.35">
      <c r="A4254" t="s">
        <v>34</v>
      </c>
      <c r="B4254" t="s">
        <v>35</v>
      </c>
      <c r="C4254">
        <v>2016</v>
      </c>
      <c r="D4254" t="s">
        <v>15</v>
      </c>
      <c r="E4254" t="s">
        <v>23</v>
      </c>
      <c r="F4254" t="s">
        <v>17</v>
      </c>
      <c r="G4254">
        <v>4.5999999999999996</v>
      </c>
      <c r="H4254" t="s">
        <v>18</v>
      </c>
      <c r="I4254" t="s">
        <v>19</v>
      </c>
      <c r="J4254">
        <v>228000</v>
      </c>
      <c r="K4254" t="s">
        <v>45</v>
      </c>
      <c r="L4254">
        <v>160000</v>
      </c>
      <c r="M4254" t="b">
        <v>0</v>
      </c>
    </row>
    <row r="4255" spans="1:13" x14ac:dyDescent="0.35">
      <c r="A4255" t="s">
        <v>48</v>
      </c>
      <c r="B4255" t="s">
        <v>106</v>
      </c>
      <c r="C4255">
        <v>2014</v>
      </c>
      <c r="D4255" t="s">
        <v>15</v>
      </c>
      <c r="E4255" t="s">
        <v>16</v>
      </c>
      <c r="F4255" t="s">
        <v>17</v>
      </c>
      <c r="G4255">
        <v>3</v>
      </c>
      <c r="H4255" t="s">
        <v>18</v>
      </c>
      <c r="I4255" t="s">
        <v>19</v>
      </c>
      <c r="J4255">
        <v>90000</v>
      </c>
      <c r="K4255" t="s">
        <v>20</v>
      </c>
      <c r="L4255">
        <v>220000</v>
      </c>
      <c r="M4255" t="b">
        <v>0</v>
      </c>
    </row>
    <row r="4256" spans="1:13" x14ac:dyDescent="0.35">
      <c r="A4256" t="s">
        <v>34</v>
      </c>
      <c r="B4256" t="s">
        <v>123</v>
      </c>
      <c r="C4256">
        <v>2018</v>
      </c>
      <c r="D4256" t="s">
        <v>15</v>
      </c>
      <c r="E4256" t="s">
        <v>23</v>
      </c>
      <c r="F4256" t="s">
        <v>30</v>
      </c>
      <c r="G4256">
        <v>2.7</v>
      </c>
      <c r="H4256" t="s">
        <v>18</v>
      </c>
      <c r="I4256" t="s">
        <v>68</v>
      </c>
      <c r="J4256">
        <v>31000</v>
      </c>
      <c r="K4256" t="s">
        <v>45</v>
      </c>
      <c r="L4256">
        <v>72000</v>
      </c>
      <c r="M4256" t="b">
        <v>0</v>
      </c>
    </row>
    <row r="4257" spans="1:13" x14ac:dyDescent="0.35">
      <c r="A4257" t="s">
        <v>39</v>
      </c>
      <c r="B4257" t="s">
        <v>131</v>
      </c>
      <c r="C4257">
        <v>2013</v>
      </c>
      <c r="D4257" t="s">
        <v>15</v>
      </c>
      <c r="E4257" t="s">
        <v>25</v>
      </c>
      <c r="F4257" t="s">
        <v>26</v>
      </c>
      <c r="G4257">
        <v>6</v>
      </c>
      <c r="H4257" t="s">
        <v>18</v>
      </c>
      <c r="I4257" t="s">
        <v>19</v>
      </c>
      <c r="J4257">
        <v>93000</v>
      </c>
      <c r="K4257" t="s">
        <v>45</v>
      </c>
      <c r="L4257">
        <v>79000</v>
      </c>
      <c r="M4257" t="b">
        <v>0</v>
      </c>
    </row>
    <row r="4258" spans="1:13" x14ac:dyDescent="0.35">
      <c r="A4258" t="s">
        <v>76</v>
      </c>
      <c r="B4258" t="s">
        <v>325</v>
      </c>
      <c r="C4258">
        <v>2014</v>
      </c>
      <c r="D4258" t="s">
        <v>15</v>
      </c>
      <c r="E4258" t="s">
        <v>23</v>
      </c>
      <c r="F4258" t="s">
        <v>17</v>
      </c>
      <c r="G4258">
        <v>3.5</v>
      </c>
      <c r="H4258" t="s">
        <v>18</v>
      </c>
      <c r="I4258" t="s">
        <v>19</v>
      </c>
      <c r="J4258">
        <v>186000</v>
      </c>
      <c r="K4258" t="s">
        <v>155</v>
      </c>
      <c r="L4258">
        <v>54000</v>
      </c>
      <c r="M4258" t="b">
        <v>0</v>
      </c>
    </row>
    <row r="4259" spans="1:13" x14ac:dyDescent="0.35">
      <c r="A4259" t="s">
        <v>76</v>
      </c>
      <c r="B4259" t="s">
        <v>325</v>
      </c>
      <c r="C4259">
        <v>2017</v>
      </c>
      <c r="D4259" t="s">
        <v>44</v>
      </c>
      <c r="E4259" t="s">
        <v>23</v>
      </c>
      <c r="F4259" t="s">
        <v>17</v>
      </c>
      <c r="G4259">
        <v>1.7</v>
      </c>
      <c r="H4259" t="s">
        <v>18</v>
      </c>
      <c r="I4259" t="s">
        <v>19</v>
      </c>
      <c r="J4259">
        <v>60000</v>
      </c>
      <c r="K4259" t="s">
        <v>155</v>
      </c>
      <c r="L4259">
        <v>105000</v>
      </c>
      <c r="M4259" t="b">
        <v>0</v>
      </c>
    </row>
    <row r="4260" spans="1:13" x14ac:dyDescent="0.35">
      <c r="A4260" t="s">
        <v>95</v>
      </c>
      <c r="B4260" t="s">
        <v>223</v>
      </c>
      <c r="C4260">
        <v>2015</v>
      </c>
      <c r="D4260" t="s">
        <v>15</v>
      </c>
      <c r="E4260" t="s">
        <v>94</v>
      </c>
      <c r="F4260" t="s">
        <v>17</v>
      </c>
      <c r="G4260">
        <v>8.3000000000000007</v>
      </c>
      <c r="H4260" t="s">
        <v>18</v>
      </c>
      <c r="I4260" t="s">
        <v>19</v>
      </c>
      <c r="J4260">
        <v>241000</v>
      </c>
      <c r="K4260" t="s">
        <v>54</v>
      </c>
      <c r="L4260">
        <v>140000</v>
      </c>
      <c r="M4260" t="b">
        <v>0</v>
      </c>
    </row>
    <row r="4261" spans="1:13" x14ac:dyDescent="0.35">
      <c r="A4261" t="s">
        <v>34</v>
      </c>
      <c r="B4261" t="s">
        <v>35</v>
      </c>
      <c r="C4261">
        <v>2002</v>
      </c>
      <c r="D4261" t="s">
        <v>15</v>
      </c>
      <c r="E4261" t="s">
        <v>23</v>
      </c>
      <c r="F4261" t="s">
        <v>30</v>
      </c>
      <c r="G4261">
        <v>4.5999999999999996</v>
      </c>
      <c r="H4261" t="s">
        <v>18</v>
      </c>
      <c r="I4261" t="s">
        <v>68</v>
      </c>
      <c r="J4261">
        <v>600000</v>
      </c>
      <c r="K4261" t="s">
        <v>59</v>
      </c>
      <c r="L4261">
        <v>0</v>
      </c>
      <c r="M4261" t="b">
        <v>1</v>
      </c>
    </row>
    <row r="4262" spans="1:13" x14ac:dyDescent="0.35">
      <c r="A4262" t="s">
        <v>109</v>
      </c>
      <c r="B4262" t="s">
        <v>110</v>
      </c>
      <c r="C4262">
        <v>2012</v>
      </c>
      <c r="D4262" t="s">
        <v>15</v>
      </c>
      <c r="E4262" t="s">
        <v>65</v>
      </c>
      <c r="F4262" t="s">
        <v>26</v>
      </c>
      <c r="G4262">
        <v>3.6</v>
      </c>
      <c r="H4262" t="s">
        <v>18</v>
      </c>
      <c r="I4262" t="s">
        <v>19</v>
      </c>
      <c r="J4262">
        <v>300</v>
      </c>
      <c r="K4262" t="s">
        <v>42</v>
      </c>
      <c r="L4262">
        <v>38000</v>
      </c>
      <c r="M4262" t="b">
        <v>0</v>
      </c>
    </row>
    <row r="4263" spans="1:13" x14ac:dyDescent="0.35">
      <c r="A4263" t="s">
        <v>39</v>
      </c>
      <c r="B4263" t="s">
        <v>46</v>
      </c>
      <c r="C4263">
        <v>2008</v>
      </c>
      <c r="D4263" t="s">
        <v>15</v>
      </c>
      <c r="E4263" t="s">
        <v>102</v>
      </c>
      <c r="F4263" t="s">
        <v>17</v>
      </c>
      <c r="G4263">
        <v>5.3</v>
      </c>
      <c r="H4263" t="s">
        <v>18</v>
      </c>
      <c r="I4263" t="s">
        <v>19</v>
      </c>
      <c r="J4263">
        <v>256</v>
      </c>
      <c r="K4263" t="s">
        <v>42</v>
      </c>
      <c r="L4263">
        <v>0</v>
      </c>
      <c r="M4263" t="b">
        <v>1</v>
      </c>
    </row>
    <row r="4264" spans="1:13" x14ac:dyDescent="0.35">
      <c r="A4264" t="s">
        <v>48</v>
      </c>
      <c r="B4264" t="s">
        <v>149</v>
      </c>
      <c r="C4264">
        <v>2018</v>
      </c>
      <c r="D4264" t="s">
        <v>44</v>
      </c>
      <c r="E4264" t="s">
        <v>25</v>
      </c>
      <c r="F4264" t="s">
        <v>17</v>
      </c>
      <c r="G4264">
        <v>2</v>
      </c>
      <c r="H4264" t="s">
        <v>18</v>
      </c>
      <c r="I4264" t="s">
        <v>19</v>
      </c>
      <c r="J4264">
        <v>57000</v>
      </c>
      <c r="K4264" t="s">
        <v>45</v>
      </c>
      <c r="L4264">
        <v>175000</v>
      </c>
      <c r="M4264" t="b">
        <v>0</v>
      </c>
    </row>
    <row r="4265" spans="1:13" x14ac:dyDescent="0.35">
      <c r="A4265" t="s">
        <v>27</v>
      </c>
      <c r="B4265" t="s">
        <v>88</v>
      </c>
      <c r="C4265">
        <v>2019</v>
      </c>
      <c r="D4265" t="s">
        <v>15</v>
      </c>
      <c r="E4265" t="s">
        <v>29</v>
      </c>
      <c r="F4265" t="s">
        <v>26</v>
      </c>
      <c r="G4265">
        <v>1.4</v>
      </c>
      <c r="H4265" t="s">
        <v>18</v>
      </c>
      <c r="I4265" t="s">
        <v>19</v>
      </c>
      <c r="J4265">
        <v>115300</v>
      </c>
      <c r="K4265" t="s">
        <v>45</v>
      </c>
      <c r="L4265">
        <v>35000</v>
      </c>
      <c r="M4265" t="b">
        <v>0</v>
      </c>
    </row>
    <row r="4266" spans="1:13" x14ac:dyDescent="0.35">
      <c r="A4266" t="s">
        <v>281</v>
      </c>
      <c r="B4266" t="s">
        <v>282</v>
      </c>
      <c r="C4266">
        <v>2014</v>
      </c>
      <c r="D4266" t="s">
        <v>15</v>
      </c>
      <c r="E4266" t="s">
        <v>23</v>
      </c>
      <c r="F4266" t="s">
        <v>17</v>
      </c>
      <c r="G4266">
        <v>3.5</v>
      </c>
      <c r="H4266" t="s">
        <v>18</v>
      </c>
      <c r="I4266" t="s">
        <v>19</v>
      </c>
      <c r="J4266">
        <v>79000</v>
      </c>
      <c r="K4266" t="s">
        <v>42</v>
      </c>
      <c r="L4266">
        <v>85000</v>
      </c>
      <c r="M4266" t="b">
        <v>0</v>
      </c>
    </row>
    <row r="4267" spans="1:13" x14ac:dyDescent="0.35">
      <c r="A4267" t="s">
        <v>48</v>
      </c>
      <c r="B4267" t="s">
        <v>149</v>
      </c>
      <c r="C4267">
        <v>2016</v>
      </c>
      <c r="D4267" t="s">
        <v>15</v>
      </c>
      <c r="E4267" t="s">
        <v>75</v>
      </c>
      <c r="F4267" t="s">
        <v>17</v>
      </c>
      <c r="G4267">
        <v>2</v>
      </c>
      <c r="H4267" t="s">
        <v>18</v>
      </c>
      <c r="I4267" t="s">
        <v>19</v>
      </c>
      <c r="J4267">
        <v>46000</v>
      </c>
      <c r="K4267" t="s">
        <v>42</v>
      </c>
      <c r="L4267">
        <v>142000</v>
      </c>
      <c r="M4267" t="b">
        <v>0</v>
      </c>
    </row>
    <row r="4268" spans="1:13" x14ac:dyDescent="0.35">
      <c r="A4268" t="s">
        <v>62</v>
      </c>
      <c r="B4268" t="s">
        <v>421</v>
      </c>
      <c r="C4268">
        <v>2020</v>
      </c>
      <c r="D4268" t="s">
        <v>15</v>
      </c>
      <c r="E4268" t="s">
        <v>25</v>
      </c>
      <c r="F4268" t="s">
        <v>30</v>
      </c>
      <c r="G4268">
        <v>4</v>
      </c>
      <c r="H4268" t="s">
        <v>18</v>
      </c>
      <c r="I4268" t="s">
        <v>19</v>
      </c>
      <c r="J4268">
        <v>17000</v>
      </c>
      <c r="K4268" t="s">
        <v>20</v>
      </c>
      <c r="L4268">
        <v>0</v>
      </c>
      <c r="M4268" t="b">
        <v>1</v>
      </c>
    </row>
    <row r="4269" spans="1:13" x14ac:dyDescent="0.35">
      <c r="A4269" t="s">
        <v>21</v>
      </c>
      <c r="B4269" t="s">
        <v>24</v>
      </c>
      <c r="C4269">
        <v>2019</v>
      </c>
      <c r="D4269" t="s">
        <v>15</v>
      </c>
      <c r="E4269" t="s">
        <v>25</v>
      </c>
      <c r="F4269" t="s">
        <v>30</v>
      </c>
      <c r="G4269">
        <v>1.5</v>
      </c>
      <c r="H4269" t="s">
        <v>18</v>
      </c>
      <c r="I4269" t="s">
        <v>19</v>
      </c>
      <c r="J4269">
        <v>89300</v>
      </c>
      <c r="K4269" t="s">
        <v>20</v>
      </c>
      <c r="L4269">
        <v>0</v>
      </c>
      <c r="M4269" t="b">
        <v>1</v>
      </c>
    </row>
    <row r="4270" spans="1:13" x14ac:dyDescent="0.35">
      <c r="A4270" t="s">
        <v>34</v>
      </c>
      <c r="B4270" t="s">
        <v>51</v>
      </c>
      <c r="C4270">
        <v>2015</v>
      </c>
      <c r="D4270" t="s">
        <v>44</v>
      </c>
      <c r="E4270" t="s">
        <v>25</v>
      </c>
      <c r="F4270" t="s">
        <v>30</v>
      </c>
      <c r="G4270">
        <v>2.5</v>
      </c>
      <c r="H4270" t="s">
        <v>18</v>
      </c>
      <c r="I4270" t="s">
        <v>19</v>
      </c>
      <c r="J4270">
        <v>96000</v>
      </c>
      <c r="K4270" t="s">
        <v>81</v>
      </c>
      <c r="L4270">
        <v>40000</v>
      </c>
      <c r="M4270" t="b">
        <v>0</v>
      </c>
    </row>
    <row r="4271" spans="1:13" x14ac:dyDescent="0.35">
      <c r="A4271" t="s">
        <v>48</v>
      </c>
      <c r="B4271" t="s">
        <v>50</v>
      </c>
      <c r="C4271">
        <v>1998</v>
      </c>
      <c r="D4271" t="s">
        <v>15</v>
      </c>
      <c r="E4271" t="s">
        <v>38</v>
      </c>
      <c r="F4271" t="s">
        <v>17</v>
      </c>
      <c r="G4271">
        <v>3.2</v>
      </c>
      <c r="H4271" t="s">
        <v>18</v>
      </c>
      <c r="I4271" t="s">
        <v>19</v>
      </c>
      <c r="J4271">
        <v>490000</v>
      </c>
      <c r="K4271" t="s">
        <v>45</v>
      </c>
      <c r="L4271">
        <v>8500</v>
      </c>
      <c r="M4271" t="b">
        <v>0</v>
      </c>
    </row>
    <row r="4272" spans="1:13" x14ac:dyDescent="0.35">
      <c r="A4272" t="s">
        <v>97</v>
      </c>
      <c r="B4272" t="s">
        <v>278</v>
      </c>
      <c r="C4272">
        <v>2021</v>
      </c>
      <c r="D4272" t="s">
        <v>15</v>
      </c>
      <c r="E4272" t="s">
        <v>29</v>
      </c>
      <c r="F4272" t="s">
        <v>17</v>
      </c>
      <c r="G4272">
        <v>1.5</v>
      </c>
      <c r="H4272" t="s">
        <v>18</v>
      </c>
      <c r="I4272" t="s">
        <v>19</v>
      </c>
      <c r="J4272">
        <v>20000</v>
      </c>
      <c r="K4272" t="s">
        <v>59</v>
      </c>
      <c r="L4272">
        <v>78000</v>
      </c>
      <c r="M4272" t="b">
        <v>0</v>
      </c>
    </row>
    <row r="4273" spans="1:13" x14ac:dyDescent="0.35">
      <c r="A4273" t="s">
        <v>34</v>
      </c>
      <c r="B4273" t="s">
        <v>43</v>
      </c>
      <c r="C4273">
        <v>2021</v>
      </c>
      <c r="D4273" t="s">
        <v>15</v>
      </c>
      <c r="E4273" t="s">
        <v>25</v>
      </c>
      <c r="F4273" t="s">
        <v>26</v>
      </c>
      <c r="G4273">
        <v>2.5</v>
      </c>
      <c r="H4273" t="s">
        <v>18</v>
      </c>
      <c r="I4273" t="s">
        <v>19</v>
      </c>
      <c r="J4273">
        <v>10000</v>
      </c>
      <c r="K4273" t="s">
        <v>138</v>
      </c>
      <c r="L4273">
        <v>1519</v>
      </c>
      <c r="M4273" t="b">
        <v>0</v>
      </c>
    </row>
    <row r="4274" spans="1:13" x14ac:dyDescent="0.35">
      <c r="A4274" t="s">
        <v>34</v>
      </c>
      <c r="B4274" t="s">
        <v>43</v>
      </c>
      <c r="C4274">
        <v>2013</v>
      </c>
      <c r="D4274" t="s">
        <v>15</v>
      </c>
      <c r="E4274" t="s">
        <v>23</v>
      </c>
      <c r="F4274" t="s">
        <v>17</v>
      </c>
      <c r="G4274">
        <v>2.5</v>
      </c>
      <c r="H4274" t="s">
        <v>18</v>
      </c>
      <c r="I4274" t="s">
        <v>19</v>
      </c>
      <c r="J4274">
        <v>185000</v>
      </c>
      <c r="K4274" t="s">
        <v>20</v>
      </c>
      <c r="L4274">
        <v>0</v>
      </c>
      <c r="M4274" t="b">
        <v>1</v>
      </c>
    </row>
    <row r="4275" spans="1:13" x14ac:dyDescent="0.35">
      <c r="A4275" t="s">
        <v>76</v>
      </c>
      <c r="B4275" t="s">
        <v>77</v>
      </c>
      <c r="C4275">
        <v>2014</v>
      </c>
      <c r="D4275" t="s">
        <v>15</v>
      </c>
      <c r="E4275" t="s">
        <v>16</v>
      </c>
      <c r="F4275" t="s">
        <v>30</v>
      </c>
      <c r="G4275">
        <v>5.4</v>
      </c>
      <c r="H4275" t="s">
        <v>18</v>
      </c>
      <c r="I4275" t="s">
        <v>19</v>
      </c>
      <c r="J4275">
        <v>246000</v>
      </c>
      <c r="K4275" t="s">
        <v>20</v>
      </c>
      <c r="L4275">
        <v>0</v>
      </c>
      <c r="M4275" t="b">
        <v>1</v>
      </c>
    </row>
    <row r="4276" spans="1:13" x14ac:dyDescent="0.35">
      <c r="A4276" t="s">
        <v>34</v>
      </c>
      <c r="B4276" t="s">
        <v>35</v>
      </c>
      <c r="C4276">
        <v>2019</v>
      </c>
      <c r="D4276" t="s">
        <v>44</v>
      </c>
      <c r="E4276" t="s">
        <v>23</v>
      </c>
      <c r="F4276" t="s">
        <v>17</v>
      </c>
      <c r="G4276">
        <v>4.5999999999999996</v>
      </c>
      <c r="H4276" t="s">
        <v>18</v>
      </c>
      <c r="I4276" t="s">
        <v>19</v>
      </c>
      <c r="J4276">
        <v>67000</v>
      </c>
      <c r="K4276" t="s">
        <v>70</v>
      </c>
      <c r="L4276">
        <v>0</v>
      </c>
      <c r="M4276" t="b">
        <v>1</v>
      </c>
    </row>
    <row r="4277" spans="1:13" x14ac:dyDescent="0.35">
      <c r="A4277" t="s">
        <v>76</v>
      </c>
      <c r="B4277" t="s">
        <v>144</v>
      </c>
      <c r="C4277">
        <v>2010</v>
      </c>
      <c r="D4277" t="s">
        <v>47</v>
      </c>
      <c r="E4277" t="s">
        <v>23</v>
      </c>
      <c r="F4277" t="s">
        <v>17</v>
      </c>
      <c r="G4277">
        <v>3</v>
      </c>
      <c r="H4277" t="s">
        <v>18</v>
      </c>
      <c r="I4277" t="s">
        <v>19</v>
      </c>
      <c r="J4277">
        <v>250</v>
      </c>
      <c r="K4277" t="s">
        <v>81</v>
      </c>
      <c r="L4277">
        <v>30000</v>
      </c>
      <c r="M4277" t="b">
        <v>0</v>
      </c>
    </row>
    <row r="4278" spans="1:13" x14ac:dyDescent="0.35">
      <c r="A4278" t="s">
        <v>82</v>
      </c>
      <c r="B4278" t="s">
        <v>105</v>
      </c>
      <c r="C4278">
        <v>2018</v>
      </c>
      <c r="D4278" t="s">
        <v>15</v>
      </c>
      <c r="E4278" t="s">
        <v>16</v>
      </c>
      <c r="F4278" t="s">
        <v>26</v>
      </c>
      <c r="G4278">
        <v>2</v>
      </c>
      <c r="H4278" t="s">
        <v>18</v>
      </c>
      <c r="I4278" t="s">
        <v>19</v>
      </c>
      <c r="J4278">
        <v>135000</v>
      </c>
      <c r="K4278" t="s">
        <v>45</v>
      </c>
      <c r="L4278">
        <v>1345</v>
      </c>
      <c r="M4278" t="b">
        <v>0</v>
      </c>
    </row>
    <row r="4279" spans="1:13" x14ac:dyDescent="0.35">
      <c r="A4279" t="s">
        <v>34</v>
      </c>
      <c r="B4279" t="s">
        <v>51</v>
      </c>
      <c r="C4279">
        <v>2020</v>
      </c>
      <c r="D4279" t="s">
        <v>15</v>
      </c>
      <c r="E4279" t="s">
        <v>25</v>
      </c>
      <c r="F4279" t="s">
        <v>26</v>
      </c>
      <c r="G4279">
        <v>1.6</v>
      </c>
      <c r="H4279" t="s">
        <v>18</v>
      </c>
      <c r="I4279" t="s">
        <v>19</v>
      </c>
      <c r="J4279">
        <v>48563</v>
      </c>
      <c r="K4279" t="s">
        <v>126</v>
      </c>
      <c r="L4279">
        <v>1002</v>
      </c>
      <c r="M4279" t="b">
        <v>0</v>
      </c>
    </row>
    <row r="4280" spans="1:13" x14ac:dyDescent="0.35">
      <c r="A4280" t="s">
        <v>36</v>
      </c>
      <c r="B4280" t="s">
        <v>37</v>
      </c>
      <c r="C4280">
        <v>2012</v>
      </c>
      <c r="D4280" t="s">
        <v>15</v>
      </c>
      <c r="E4280" t="s">
        <v>16</v>
      </c>
      <c r="F4280" t="s">
        <v>26</v>
      </c>
      <c r="G4280">
        <v>5.3</v>
      </c>
      <c r="H4280" t="s">
        <v>18</v>
      </c>
      <c r="I4280" t="s">
        <v>19</v>
      </c>
      <c r="J4280">
        <v>440000</v>
      </c>
      <c r="K4280" t="s">
        <v>20</v>
      </c>
      <c r="L4280">
        <v>0</v>
      </c>
      <c r="M4280" t="b">
        <v>1</v>
      </c>
    </row>
    <row r="4281" spans="1:13" x14ac:dyDescent="0.35">
      <c r="A4281" t="s">
        <v>60</v>
      </c>
      <c r="B4281" t="s">
        <v>80</v>
      </c>
      <c r="C4281">
        <v>2017</v>
      </c>
      <c r="D4281" t="s">
        <v>47</v>
      </c>
      <c r="E4281" t="s">
        <v>25</v>
      </c>
      <c r="F4281" t="s">
        <v>17</v>
      </c>
      <c r="G4281">
        <v>3.5</v>
      </c>
      <c r="H4281" t="s">
        <v>18</v>
      </c>
      <c r="I4281" t="s">
        <v>19</v>
      </c>
      <c r="J4281">
        <v>63800</v>
      </c>
      <c r="K4281" t="s">
        <v>45</v>
      </c>
      <c r="L4281">
        <v>0</v>
      </c>
      <c r="M4281" t="b">
        <v>1</v>
      </c>
    </row>
    <row r="4282" spans="1:13" x14ac:dyDescent="0.35">
      <c r="A4282" t="s">
        <v>60</v>
      </c>
      <c r="B4282" t="s">
        <v>80</v>
      </c>
      <c r="C4282">
        <v>2021</v>
      </c>
      <c r="D4282" t="s">
        <v>15</v>
      </c>
      <c r="E4282" t="s">
        <v>25</v>
      </c>
      <c r="F4282" t="s">
        <v>17</v>
      </c>
      <c r="G4282">
        <v>2.5</v>
      </c>
      <c r="H4282" t="s">
        <v>18</v>
      </c>
      <c r="I4282" t="s">
        <v>19</v>
      </c>
      <c r="J4282">
        <v>4000</v>
      </c>
      <c r="K4282" t="s">
        <v>211</v>
      </c>
      <c r="L4282">
        <v>0</v>
      </c>
      <c r="M4282" t="b">
        <v>1</v>
      </c>
    </row>
    <row r="4283" spans="1:13" x14ac:dyDescent="0.35">
      <c r="A4283" t="s">
        <v>34</v>
      </c>
      <c r="B4283" t="s">
        <v>41</v>
      </c>
      <c r="C4283">
        <v>2017</v>
      </c>
      <c r="D4283" t="s">
        <v>47</v>
      </c>
      <c r="E4283" t="s">
        <v>23</v>
      </c>
      <c r="F4283" t="s">
        <v>26</v>
      </c>
      <c r="G4283">
        <v>1.5</v>
      </c>
      <c r="H4283" t="s">
        <v>18</v>
      </c>
      <c r="I4283" t="s">
        <v>19</v>
      </c>
      <c r="J4283">
        <v>208000</v>
      </c>
      <c r="K4283" t="s">
        <v>245</v>
      </c>
      <c r="L4283">
        <v>0</v>
      </c>
      <c r="M4283" t="b">
        <v>1</v>
      </c>
    </row>
    <row r="4284" spans="1:13" x14ac:dyDescent="0.35">
      <c r="A4284" t="s">
        <v>82</v>
      </c>
      <c r="B4284" t="s">
        <v>142</v>
      </c>
      <c r="C4284">
        <v>2018</v>
      </c>
      <c r="D4284" t="s">
        <v>44</v>
      </c>
      <c r="E4284" t="s">
        <v>23</v>
      </c>
      <c r="F4284" t="s">
        <v>26</v>
      </c>
      <c r="G4284">
        <v>1.6</v>
      </c>
      <c r="H4284" t="s">
        <v>18</v>
      </c>
      <c r="I4284" t="s">
        <v>19</v>
      </c>
      <c r="J4284">
        <v>215000</v>
      </c>
      <c r="K4284" t="s">
        <v>54</v>
      </c>
      <c r="L4284">
        <v>30000</v>
      </c>
      <c r="M4284" t="b">
        <v>0</v>
      </c>
    </row>
    <row r="4285" spans="1:13" x14ac:dyDescent="0.35">
      <c r="A4285" t="s">
        <v>36</v>
      </c>
      <c r="B4285" t="s">
        <v>146</v>
      </c>
      <c r="C4285">
        <v>1984</v>
      </c>
      <c r="D4285" t="s">
        <v>303</v>
      </c>
      <c r="E4285" t="s">
        <v>65</v>
      </c>
      <c r="F4285" t="s">
        <v>17</v>
      </c>
      <c r="G4285">
        <v>5.3</v>
      </c>
      <c r="H4285" t="s">
        <v>18</v>
      </c>
      <c r="I4285" t="s">
        <v>19</v>
      </c>
      <c r="J4285">
        <v>289000</v>
      </c>
      <c r="K4285" t="s">
        <v>253</v>
      </c>
      <c r="L4285">
        <v>0</v>
      </c>
      <c r="M4285" t="b">
        <v>1</v>
      </c>
    </row>
    <row r="4286" spans="1:13" x14ac:dyDescent="0.35">
      <c r="A4286" t="s">
        <v>76</v>
      </c>
      <c r="B4286" t="s">
        <v>112</v>
      </c>
      <c r="C4286">
        <v>2014</v>
      </c>
      <c r="D4286" t="s">
        <v>303</v>
      </c>
      <c r="E4286" t="s">
        <v>65</v>
      </c>
      <c r="F4286" t="s">
        <v>26</v>
      </c>
      <c r="G4286">
        <v>3.5</v>
      </c>
      <c r="H4286" t="s">
        <v>18</v>
      </c>
      <c r="I4286" t="s">
        <v>19</v>
      </c>
      <c r="J4286">
        <v>93000</v>
      </c>
      <c r="K4286" t="s">
        <v>20</v>
      </c>
      <c r="L4286">
        <v>0</v>
      </c>
      <c r="M4286" t="b">
        <v>1</v>
      </c>
    </row>
    <row r="4287" spans="1:13" x14ac:dyDescent="0.35">
      <c r="A4287" t="s">
        <v>36</v>
      </c>
      <c r="B4287" t="s">
        <v>115</v>
      </c>
      <c r="C4287">
        <v>1994</v>
      </c>
      <c r="D4287" t="s">
        <v>47</v>
      </c>
      <c r="E4287" t="s">
        <v>94</v>
      </c>
      <c r="F4287" t="s">
        <v>26</v>
      </c>
      <c r="G4287">
        <v>5.3</v>
      </c>
      <c r="H4287" t="s">
        <v>18</v>
      </c>
      <c r="I4287" t="s">
        <v>19</v>
      </c>
      <c r="J4287">
        <v>3700562</v>
      </c>
      <c r="K4287" t="s">
        <v>111</v>
      </c>
      <c r="L4287">
        <v>0</v>
      </c>
      <c r="M4287" t="b">
        <v>1</v>
      </c>
    </row>
    <row r="4288" spans="1:13" x14ac:dyDescent="0.35">
      <c r="A4288" t="s">
        <v>34</v>
      </c>
      <c r="B4288" t="s">
        <v>43</v>
      </c>
      <c r="C4288">
        <v>2016</v>
      </c>
      <c r="D4288" t="s">
        <v>303</v>
      </c>
      <c r="E4288" t="s">
        <v>23</v>
      </c>
      <c r="F4288" t="s">
        <v>17</v>
      </c>
      <c r="G4288">
        <v>2.5</v>
      </c>
      <c r="H4288" t="s">
        <v>18</v>
      </c>
      <c r="I4288" t="s">
        <v>19</v>
      </c>
      <c r="J4288">
        <v>240000</v>
      </c>
      <c r="K4288" t="s">
        <v>20</v>
      </c>
      <c r="L4288">
        <v>0</v>
      </c>
      <c r="M4288" t="b">
        <v>1</v>
      </c>
    </row>
    <row r="4289" spans="1:13" x14ac:dyDescent="0.35">
      <c r="A4289" t="s">
        <v>82</v>
      </c>
      <c r="B4289" t="s">
        <v>83</v>
      </c>
      <c r="C4289">
        <v>2020</v>
      </c>
      <c r="D4289" t="s">
        <v>15</v>
      </c>
      <c r="E4289" t="s">
        <v>33</v>
      </c>
      <c r="F4289" t="s">
        <v>26</v>
      </c>
      <c r="G4289">
        <v>3.3</v>
      </c>
      <c r="H4289" t="s">
        <v>18</v>
      </c>
      <c r="I4289" t="s">
        <v>19</v>
      </c>
      <c r="J4289">
        <v>33300</v>
      </c>
      <c r="K4289" t="s">
        <v>20</v>
      </c>
      <c r="L4289">
        <v>2191</v>
      </c>
      <c r="M4289" t="b">
        <v>0</v>
      </c>
    </row>
    <row r="4290" spans="1:13" x14ac:dyDescent="0.35">
      <c r="A4290" t="s">
        <v>34</v>
      </c>
      <c r="B4290" t="s">
        <v>145</v>
      </c>
      <c r="C4290">
        <v>2015</v>
      </c>
      <c r="D4290" t="s">
        <v>15</v>
      </c>
      <c r="E4290" t="s">
        <v>23</v>
      </c>
      <c r="F4290" t="s">
        <v>17</v>
      </c>
      <c r="G4290">
        <v>2.7</v>
      </c>
      <c r="H4290" t="s">
        <v>18</v>
      </c>
      <c r="I4290" t="s">
        <v>19</v>
      </c>
      <c r="J4290">
        <v>198</v>
      </c>
      <c r="K4290" t="s">
        <v>20</v>
      </c>
      <c r="L4290">
        <v>48000</v>
      </c>
      <c r="M4290" t="b">
        <v>0</v>
      </c>
    </row>
    <row r="4291" spans="1:13" x14ac:dyDescent="0.35">
      <c r="A4291" t="s">
        <v>95</v>
      </c>
      <c r="B4291" t="s">
        <v>223</v>
      </c>
      <c r="C4291">
        <v>2007</v>
      </c>
      <c r="D4291" t="s">
        <v>47</v>
      </c>
      <c r="E4291" t="s">
        <v>16</v>
      </c>
      <c r="F4291" t="s">
        <v>30</v>
      </c>
      <c r="G4291">
        <v>6.2</v>
      </c>
      <c r="H4291" t="s">
        <v>18</v>
      </c>
      <c r="I4291" t="s">
        <v>19</v>
      </c>
      <c r="J4291">
        <v>476000</v>
      </c>
      <c r="K4291" t="s">
        <v>59</v>
      </c>
      <c r="L4291">
        <v>18000</v>
      </c>
      <c r="M4291" t="b">
        <v>0</v>
      </c>
    </row>
    <row r="4292" spans="1:13" x14ac:dyDescent="0.35">
      <c r="A4292" t="s">
        <v>82</v>
      </c>
      <c r="B4292" t="s">
        <v>105</v>
      </c>
      <c r="C4292">
        <v>2013</v>
      </c>
      <c r="D4292" t="s">
        <v>15</v>
      </c>
      <c r="E4292" t="s">
        <v>23</v>
      </c>
      <c r="F4292" t="s">
        <v>26</v>
      </c>
      <c r="G4292">
        <v>1.6</v>
      </c>
      <c r="H4292" t="s">
        <v>18</v>
      </c>
      <c r="I4292" t="s">
        <v>19</v>
      </c>
      <c r="J4292">
        <v>200</v>
      </c>
      <c r="K4292" t="s">
        <v>20</v>
      </c>
      <c r="L4292">
        <v>0</v>
      </c>
      <c r="M4292" t="b">
        <v>1</v>
      </c>
    </row>
    <row r="4293" spans="1:13" x14ac:dyDescent="0.35">
      <c r="A4293" t="s">
        <v>76</v>
      </c>
      <c r="B4293" t="s">
        <v>112</v>
      </c>
      <c r="C4293">
        <v>2014</v>
      </c>
      <c r="D4293" t="s">
        <v>303</v>
      </c>
      <c r="E4293" t="s">
        <v>23</v>
      </c>
      <c r="F4293" t="s">
        <v>26</v>
      </c>
      <c r="G4293">
        <v>3.5</v>
      </c>
      <c r="H4293" t="s">
        <v>18</v>
      </c>
      <c r="I4293" t="s">
        <v>19</v>
      </c>
      <c r="J4293">
        <v>266000</v>
      </c>
      <c r="K4293" t="s">
        <v>138</v>
      </c>
      <c r="L4293">
        <v>50000</v>
      </c>
      <c r="M4293" t="b">
        <v>0</v>
      </c>
    </row>
    <row r="4294" spans="1:13" x14ac:dyDescent="0.35">
      <c r="A4294" t="s">
        <v>134</v>
      </c>
      <c r="B4294" t="s">
        <v>136</v>
      </c>
      <c r="C4294">
        <v>2015</v>
      </c>
      <c r="D4294" t="s">
        <v>44</v>
      </c>
      <c r="E4294" t="s">
        <v>23</v>
      </c>
      <c r="F4294" t="s">
        <v>17</v>
      </c>
      <c r="G4294">
        <v>1.6</v>
      </c>
      <c r="H4294" t="s">
        <v>18</v>
      </c>
      <c r="I4294" t="s">
        <v>19</v>
      </c>
      <c r="J4294">
        <v>87000</v>
      </c>
      <c r="K4294" t="s">
        <v>59</v>
      </c>
      <c r="L4294">
        <v>0</v>
      </c>
      <c r="M4294" t="b">
        <v>1</v>
      </c>
    </row>
    <row r="4295" spans="1:13" x14ac:dyDescent="0.35">
      <c r="A4295" t="s">
        <v>39</v>
      </c>
      <c r="B4295" t="s">
        <v>143</v>
      </c>
      <c r="C4295">
        <v>2014</v>
      </c>
      <c r="D4295" t="s">
        <v>303</v>
      </c>
      <c r="E4295" t="s">
        <v>16</v>
      </c>
      <c r="F4295" t="s">
        <v>26</v>
      </c>
      <c r="G4295">
        <v>3.6</v>
      </c>
      <c r="H4295" t="s">
        <v>18</v>
      </c>
      <c r="I4295" t="s">
        <v>19</v>
      </c>
      <c r="J4295">
        <v>195000</v>
      </c>
      <c r="K4295" t="s">
        <v>20</v>
      </c>
      <c r="L4295">
        <v>42000</v>
      </c>
      <c r="M4295" t="b">
        <v>0</v>
      </c>
    </row>
    <row r="4296" spans="1:13" x14ac:dyDescent="0.35">
      <c r="A4296" t="s">
        <v>82</v>
      </c>
      <c r="B4296" t="s">
        <v>243</v>
      </c>
      <c r="C4296">
        <v>2015</v>
      </c>
      <c r="D4296" t="s">
        <v>15</v>
      </c>
      <c r="E4296" t="s">
        <v>23</v>
      </c>
      <c r="F4296" t="s">
        <v>26</v>
      </c>
      <c r="G4296">
        <v>2</v>
      </c>
      <c r="H4296" t="s">
        <v>18</v>
      </c>
      <c r="I4296" t="s">
        <v>19</v>
      </c>
      <c r="J4296">
        <v>147</v>
      </c>
      <c r="K4296" t="s">
        <v>20</v>
      </c>
      <c r="L4296">
        <v>32000</v>
      </c>
      <c r="M4296" t="b">
        <v>0</v>
      </c>
    </row>
    <row r="4297" spans="1:13" x14ac:dyDescent="0.35">
      <c r="A4297" t="s">
        <v>27</v>
      </c>
      <c r="B4297" t="s">
        <v>89</v>
      </c>
      <c r="C4297">
        <v>2013</v>
      </c>
      <c r="D4297" t="s">
        <v>15</v>
      </c>
      <c r="E4297" t="s">
        <v>23</v>
      </c>
      <c r="F4297" t="s">
        <v>26</v>
      </c>
      <c r="G4297">
        <v>2.4</v>
      </c>
      <c r="H4297" t="s">
        <v>18</v>
      </c>
      <c r="I4297" t="s">
        <v>68</v>
      </c>
      <c r="J4297">
        <v>490000</v>
      </c>
      <c r="K4297" t="s">
        <v>187</v>
      </c>
      <c r="L4297">
        <v>16000</v>
      </c>
      <c r="M4297" t="b">
        <v>0</v>
      </c>
    </row>
    <row r="4298" spans="1:13" x14ac:dyDescent="0.35">
      <c r="A4298" t="s">
        <v>174</v>
      </c>
      <c r="B4298" t="s">
        <v>208</v>
      </c>
      <c r="C4298">
        <v>2015</v>
      </c>
      <c r="D4298" t="s">
        <v>15</v>
      </c>
      <c r="E4298" t="s">
        <v>23</v>
      </c>
      <c r="F4298" t="s">
        <v>30</v>
      </c>
      <c r="G4298">
        <v>4.3</v>
      </c>
      <c r="H4298" t="s">
        <v>18</v>
      </c>
      <c r="I4298" t="s">
        <v>19</v>
      </c>
      <c r="J4298">
        <v>168000</v>
      </c>
      <c r="K4298" t="s">
        <v>20</v>
      </c>
      <c r="L4298">
        <v>0</v>
      </c>
      <c r="M4298" t="b">
        <v>1</v>
      </c>
    </row>
    <row r="4299" spans="1:13" x14ac:dyDescent="0.35">
      <c r="A4299" t="s">
        <v>34</v>
      </c>
      <c r="B4299" t="s">
        <v>58</v>
      </c>
      <c r="C4299">
        <v>2020</v>
      </c>
      <c r="D4299" t="s">
        <v>15</v>
      </c>
      <c r="E4299" t="s">
        <v>23</v>
      </c>
      <c r="F4299" t="s">
        <v>30</v>
      </c>
      <c r="G4299">
        <v>2.7</v>
      </c>
      <c r="H4299" t="s">
        <v>18</v>
      </c>
      <c r="I4299" t="s">
        <v>19</v>
      </c>
      <c r="J4299">
        <v>28000</v>
      </c>
      <c r="K4299" t="s">
        <v>45</v>
      </c>
      <c r="L4299">
        <v>110000</v>
      </c>
      <c r="M4299" t="b">
        <v>0</v>
      </c>
    </row>
    <row r="4300" spans="1:13" x14ac:dyDescent="0.35">
      <c r="A4300" t="s">
        <v>76</v>
      </c>
      <c r="B4300" t="s">
        <v>125</v>
      </c>
      <c r="C4300">
        <v>2006</v>
      </c>
      <c r="D4300" t="s">
        <v>15</v>
      </c>
      <c r="E4300" t="s">
        <v>94</v>
      </c>
      <c r="F4300" t="s">
        <v>30</v>
      </c>
      <c r="G4300">
        <v>4.0999999999999996</v>
      </c>
      <c r="H4300" t="s">
        <v>18</v>
      </c>
      <c r="I4300" t="s">
        <v>19</v>
      </c>
      <c r="J4300">
        <v>450000</v>
      </c>
      <c r="K4300" t="s">
        <v>64</v>
      </c>
      <c r="L4300">
        <v>0</v>
      </c>
      <c r="M4300" t="b">
        <v>1</v>
      </c>
    </row>
    <row r="4301" spans="1:13" x14ac:dyDescent="0.35">
      <c r="A4301" t="s">
        <v>34</v>
      </c>
      <c r="B4301" t="s">
        <v>35</v>
      </c>
      <c r="C4301">
        <v>2006</v>
      </c>
      <c r="D4301" t="s">
        <v>15</v>
      </c>
      <c r="E4301" t="s">
        <v>23</v>
      </c>
      <c r="F4301" t="s">
        <v>26</v>
      </c>
      <c r="G4301">
        <v>4.5</v>
      </c>
      <c r="H4301" t="s">
        <v>18</v>
      </c>
      <c r="I4301" t="s">
        <v>68</v>
      </c>
      <c r="J4301">
        <v>86000</v>
      </c>
      <c r="K4301" t="s">
        <v>45</v>
      </c>
      <c r="L4301">
        <v>90000</v>
      </c>
      <c r="M4301" t="b">
        <v>0</v>
      </c>
    </row>
    <row r="4302" spans="1:13" x14ac:dyDescent="0.35">
      <c r="A4302" t="s">
        <v>34</v>
      </c>
      <c r="B4302" t="s">
        <v>35</v>
      </c>
      <c r="C4302">
        <v>2006</v>
      </c>
      <c r="D4302" t="s">
        <v>15</v>
      </c>
      <c r="E4302" t="s">
        <v>23</v>
      </c>
      <c r="F4302" t="s">
        <v>17</v>
      </c>
      <c r="G4302">
        <v>4.5</v>
      </c>
      <c r="H4302" t="s">
        <v>18</v>
      </c>
      <c r="I4302" t="s">
        <v>19</v>
      </c>
      <c r="J4302">
        <v>199000</v>
      </c>
      <c r="K4302" t="s">
        <v>45</v>
      </c>
      <c r="L4302">
        <v>77000</v>
      </c>
      <c r="M4302" t="b">
        <v>0</v>
      </c>
    </row>
    <row r="4303" spans="1:13" x14ac:dyDescent="0.35">
      <c r="A4303" t="s">
        <v>34</v>
      </c>
      <c r="B4303" t="s">
        <v>35</v>
      </c>
      <c r="C4303">
        <v>2006</v>
      </c>
      <c r="D4303" t="s">
        <v>15</v>
      </c>
      <c r="E4303" t="s">
        <v>75</v>
      </c>
      <c r="F4303" t="s">
        <v>17</v>
      </c>
      <c r="G4303">
        <v>4.5</v>
      </c>
      <c r="H4303" t="s">
        <v>18</v>
      </c>
      <c r="I4303" t="s">
        <v>19</v>
      </c>
      <c r="J4303">
        <v>215000</v>
      </c>
      <c r="K4303" t="s">
        <v>45</v>
      </c>
      <c r="L4303">
        <v>79000</v>
      </c>
      <c r="M4303" t="b">
        <v>0</v>
      </c>
    </row>
    <row r="4304" spans="1:13" x14ac:dyDescent="0.35">
      <c r="A4304" t="s">
        <v>34</v>
      </c>
      <c r="B4304" t="s">
        <v>123</v>
      </c>
      <c r="C4304">
        <v>2018</v>
      </c>
      <c r="D4304" t="s">
        <v>15</v>
      </c>
      <c r="E4304" t="s">
        <v>23</v>
      </c>
      <c r="F4304" t="s">
        <v>30</v>
      </c>
      <c r="G4304">
        <v>2.7</v>
      </c>
      <c r="H4304" t="s">
        <v>18</v>
      </c>
      <c r="I4304" t="s">
        <v>68</v>
      </c>
      <c r="J4304">
        <v>201000</v>
      </c>
      <c r="K4304" t="s">
        <v>45</v>
      </c>
      <c r="L4304">
        <v>85000</v>
      </c>
      <c r="M4304" t="b">
        <v>0</v>
      </c>
    </row>
    <row r="4305" spans="1:13" x14ac:dyDescent="0.35">
      <c r="A4305" t="s">
        <v>76</v>
      </c>
      <c r="B4305" t="s">
        <v>325</v>
      </c>
      <c r="C4305">
        <v>2007</v>
      </c>
      <c r="D4305" t="s">
        <v>15</v>
      </c>
      <c r="E4305" t="s">
        <v>25</v>
      </c>
      <c r="F4305" t="s">
        <v>17</v>
      </c>
      <c r="G4305">
        <v>3.5</v>
      </c>
      <c r="H4305" t="s">
        <v>18</v>
      </c>
      <c r="I4305" t="s">
        <v>19</v>
      </c>
      <c r="J4305">
        <v>270000</v>
      </c>
      <c r="K4305" t="s">
        <v>45</v>
      </c>
      <c r="L4305">
        <v>0</v>
      </c>
      <c r="M4305" t="b">
        <v>1</v>
      </c>
    </row>
    <row r="4306" spans="1:13" x14ac:dyDescent="0.35">
      <c r="A4306" t="s">
        <v>21</v>
      </c>
      <c r="B4306" t="s">
        <v>237</v>
      </c>
      <c r="C4306">
        <v>2014</v>
      </c>
      <c r="D4306" t="s">
        <v>15</v>
      </c>
      <c r="E4306" t="s">
        <v>25</v>
      </c>
      <c r="F4306" t="s">
        <v>30</v>
      </c>
      <c r="G4306">
        <v>6</v>
      </c>
      <c r="H4306" t="s">
        <v>18</v>
      </c>
      <c r="I4306" t="s">
        <v>19</v>
      </c>
      <c r="J4306">
        <v>23800</v>
      </c>
      <c r="K4306" t="s">
        <v>20</v>
      </c>
      <c r="L4306">
        <v>40000</v>
      </c>
      <c r="M4306" t="b">
        <v>0</v>
      </c>
    </row>
    <row r="4307" spans="1:13" x14ac:dyDescent="0.35">
      <c r="A4307" t="s">
        <v>27</v>
      </c>
      <c r="B4307" t="s">
        <v>160</v>
      </c>
      <c r="C4307">
        <v>2016</v>
      </c>
      <c r="D4307" t="s">
        <v>47</v>
      </c>
      <c r="E4307" t="s">
        <v>75</v>
      </c>
      <c r="F4307" t="s">
        <v>26</v>
      </c>
      <c r="G4307">
        <v>2.4</v>
      </c>
      <c r="H4307" t="s">
        <v>56</v>
      </c>
      <c r="I4307" t="s">
        <v>19</v>
      </c>
      <c r="J4307">
        <v>106</v>
      </c>
      <c r="K4307" t="s">
        <v>59</v>
      </c>
      <c r="L4307">
        <v>0</v>
      </c>
      <c r="M4307" t="b">
        <v>1</v>
      </c>
    </row>
    <row r="4308" spans="1:13" x14ac:dyDescent="0.35">
      <c r="A4308" t="s">
        <v>103</v>
      </c>
      <c r="B4308" t="s">
        <v>104</v>
      </c>
      <c r="C4308">
        <v>2015</v>
      </c>
      <c r="D4308" t="s">
        <v>15</v>
      </c>
      <c r="E4308" t="s">
        <v>25</v>
      </c>
      <c r="F4308" t="s">
        <v>26</v>
      </c>
      <c r="G4308">
        <v>3.6</v>
      </c>
      <c r="H4308" t="s">
        <v>18</v>
      </c>
      <c r="I4308" t="s">
        <v>19</v>
      </c>
      <c r="J4308">
        <v>148</v>
      </c>
      <c r="K4308" t="s">
        <v>42</v>
      </c>
      <c r="L4308">
        <v>69500</v>
      </c>
      <c r="M4308" t="b">
        <v>0</v>
      </c>
    </row>
    <row r="4309" spans="1:13" x14ac:dyDescent="0.35">
      <c r="A4309" t="s">
        <v>34</v>
      </c>
      <c r="B4309" t="s">
        <v>35</v>
      </c>
      <c r="C4309">
        <v>2013</v>
      </c>
      <c r="D4309" t="s">
        <v>15</v>
      </c>
      <c r="E4309" t="s">
        <v>23</v>
      </c>
      <c r="F4309" t="s">
        <v>17</v>
      </c>
      <c r="G4309">
        <v>7.4</v>
      </c>
      <c r="H4309" t="s">
        <v>18</v>
      </c>
      <c r="I4309" t="s">
        <v>19</v>
      </c>
      <c r="J4309">
        <v>200</v>
      </c>
      <c r="K4309" t="s">
        <v>195</v>
      </c>
      <c r="L4309">
        <v>0</v>
      </c>
      <c r="M4309" t="b">
        <v>1</v>
      </c>
    </row>
    <row r="4310" spans="1:13" x14ac:dyDescent="0.35">
      <c r="A4310" t="s">
        <v>21</v>
      </c>
      <c r="B4310" t="s">
        <v>120</v>
      </c>
      <c r="C4310">
        <v>2015</v>
      </c>
      <c r="D4310" t="s">
        <v>15</v>
      </c>
      <c r="E4310" t="s">
        <v>23</v>
      </c>
      <c r="F4310" t="s">
        <v>17</v>
      </c>
      <c r="G4310">
        <v>2.4</v>
      </c>
      <c r="H4310" t="s">
        <v>18</v>
      </c>
      <c r="I4310" t="s">
        <v>68</v>
      </c>
      <c r="J4310">
        <v>200000</v>
      </c>
      <c r="K4310" t="s">
        <v>138</v>
      </c>
      <c r="L4310">
        <v>35000</v>
      </c>
      <c r="M4310" t="b">
        <v>0</v>
      </c>
    </row>
    <row r="4311" spans="1:13" x14ac:dyDescent="0.35">
      <c r="A4311" t="s">
        <v>27</v>
      </c>
      <c r="B4311" t="s">
        <v>88</v>
      </c>
      <c r="C4311">
        <v>2007</v>
      </c>
      <c r="D4311" t="s">
        <v>44</v>
      </c>
      <c r="E4311" t="s">
        <v>102</v>
      </c>
      <c r="F4311" t="s">
        <v>26</v>
      </c>
      <c r="G4311">
        <v>1.6</v>
      </c>
      <c r="H4311" t="s">
        <v>18</v>
      </c>
      <c r="I4311" t="s">
        <v>68</v>
      </c>
      <c r="J4311">
        <v>382010</v>
      </c>
      <c r="K4311" t="s">
        <v>20</v>
      </c>
      <c r="L4311">
        <v>9000</v>
      </c>
      <c r="M4311" t="b">
        <v>0</v>
      </c>
    </row>
    <row r="4312" spans="1:13" x14ac:dyDescent="0.35">
      <c r="A4312" t="s">
        <v>181</v>
      </c>
      <c r="B4312" t="s">
        <v>199</v>
      </c>
      <c r="C4312">
        <v>2018</v>
      </c>
      <c r="D4312" t="s">
        <v>15</v>
      </c>
      <c r="E4312" t="s">
        <v>23</v>
      </c>
      <c r="F4312" t="s">
        <v>17</v>
      </c>
      <c r="G4312">
        <v>3.8</v>
      </c>
      <c r="H4312" t="s">
        <v>18</v>
      </c>
      <c r="I4312" t="s">
        <v>19</v>
      </c>
      <c r="J4312">
        <v>62000</v>
      </c>
      <c r="K4312" t="s">
        <v>111</v>
      </c>
      <c r="L4312">
        <v>82000</v>
      </c>
      <c r="M4312" t="b">
        <v>0</v>
      </c>
    </row>
    <row r="4313" spans="1:13" x14ac:dyDescent="0.35">
      <c r="A4313" t="s">
        <v>121</v>
      </c>
      <c r="B4313" t="s">
        <v>372</v>
      </c>
      <c r="C4313">
        <v>2017</v>
      </c>
      <c r="D4313" t="s">
        <v>15</v>
      </c>
      <c r="E4313" t="s">
        <v>16</v>
      </c>
      <c r="F4313" t="s">
        <v>17</v>
      </c>
      <c r="G4313">
        <v>2</v>
      </c>
      <c r="H4313" t="s">
        <v>18</v>
      </c>
      <c r="I4313" t="s">
        <v>19</v>
      </c>
      <c r="J4313">
        <v>100000</v>
      </c>
      <c r="K4313" t="s">
        <v>111</v>
      </c>
      <c r="L4313">
        <v>95000</v>
      </c>
      <c r="M4313" t="b">
        <v>0</v>
      </c>
    </row>
    <row r="4314" spans="1:13" x14ac:dyDescent="0.35">
      <c r="A4314" t="s">
        <v>48</v>
      </c>
      <c r="B4314" t="s">
        <v>149</v>
      </c>
      <c r="C4314">
        <v>2018</v>
      </c>
      <c r="D4314" t="s">
        <v>47</v>
      </c>
      <c r="E4314" t="s">
        <v>29</v>
      </c>
      <c r="F4314" t="s">
        <v>17</v>
      </c>
      <c r="G4314">
        <v>2</v>
      </c>
      <c r="H4314" t="s">
        <v>18</v>
      </c>
      <c r="I4314" t="s">
        <v>19</v>
      </c>
      <c r="J4314">
        <v>91000</v>
      </c>
      <c r="K4314" t="s">
        <v>111</v>
      </c>
      <c r="L4314">
        <v>138000</v>
      </c>
      <c r="M4314" t="b">
        <v>0</v>
      </c>
    </row>
    <row r="4315" spans="1:13" x14ac:dyDescent="0.35">
      <c r="A4315" t="s">
        <v>34</v>
      </c>
      <c r="B4315" t="s">
        <v>162</v>
      </c>
      <c r="C4315">
        <v>2016</v>
      </c>
      <c r="D4315" t="s">
        <v>44</v>
      </c>
      <c r="E4315" t="s">
        <v>75</v>
      </c>
      <c r="F4315" t="s">
        <v>30</v>
      </c>
      <c r="G4315">
        <v>4.5999999999999996</v>
      </c>
      <c r="H4315" t="s">
        <v>18</v>
      </c>
      <c r="I4315" t="s">
        <v>68</v>
      </c>
      <c r="J4315">
        <v>169000</v>
      </c>
      <c r="K4315" t="s">
        <v>253</v>
      </c>
      <c r="L4315">
        <v>0</v>
      </c>
      <c r="M4315" t="b">
        <v>1</v>
      </c>
    </row>
    <row r="4316" spans="1:13" x14ac:dyDescent="0.35">
      <c r="A4316" t="s">
        <v>73</v>
      </c>
      <c r="B4316" t="s">
        <v>190</v>
      </c>
      <c r="C4316">
        <v>2019</v>
      </c>
      <c r="D4316" t="s">
        <v>15</v>
      </c>
      <c r="E4316" t="s">
        <v>23</v>
      </c>
      <c r="F4316" t="s">
        <v>26</v>
      </c>
      <c r="G4316">
        <v>2.5</v>
      </c>
      <c r="H4316" t="s">
        <v>18</v>
      </c>
      <c r="I4316" t="s">
        <v>19</v>
      </c>
      <c r="J4316">
        <v>84000</v>
      </c>
      <c r="K4316" t="s">
        <v>126</v>
      </c>
      <c r="L4316">
        <v>75000</v>
      </c>
      <c r="M4316" t="b">
        <v>0</v>
      </c>
    </row>
    <row r="4317" spans="1:13" x14ac:dyDescent="0.35">
      <c r="A4317" t="s">
        <v>39</v>
      </c>
      <c r="B4317" t="s">
        <v>115</v>
      </c>
      <c r="C4317">
        <v>2007</v>
      </c>
      <c r="D4317" t="s">
        <v>15</v>
      </c>
      <c r="E4317" t="s">
        <v>16</v>
      </c>
      <c r="F4317" t="s">
        <v>17</v>
      </c>
      <c r="G4317">
        <v>5.3</v>
      </c>
      <c r="H4317" t="s">
        <v>18</v>
      </c>
      <c r="I4317" t="s">
        <v>19</v>
      </c>
      <c r="J4317">
        <v>300000</v>
      </c>
      <c r="K4317" t="s">
        <v>395</v>
      </c>
      <c r="L4317">
        <v>30000</v>
      </c>
      <c r="M4317" t="b">
        <v>0</v>
      </c>
    </row>
    <row r="4318" spans="1:13" x14ac:dyDescent="0.35">
      <c r="A4318" t="s">
        <v>76</v>
      </c>
      <c r="B4318" t="s">
        <v>240</v>
      </c>
      <c r="C4318">
        <v>2011</v>
      </c>
      <c r="D4318" t="s">
        <v>15</v>
      </c>
      <c r="E4318" t="s">
        <v>75</v>
      </c>
      <c r="F4318" t="s">
        <v>26</v>
      </c>
      <c r="G4318">
        <v>4.5999999999999996</v>
      </c>
      <c r="H4318" t="s">
        <v>18</v>
      </c>
      <c r="I4318" t="s">
        <v>19</v>
      </c>
      <c r="J4318">
        <v>128000</v>
      </c>
      <c r="K4318" t="s">
        <v>245</v>
      </c>
      <c r="L4318">
        <v>43000</v>
      </c>
      <c r="M4318" t="b">
        <v>0</v>
      </c>
    </row>
    <row r="4319" spans="1:13" x14ac:dyDescent="0.35">
      <c r="A4319" t="s">
        <v>73</v>
      </c>
      <c r="B4319" t="s">
        <v>190</v>
      </c>
      <c r="C4319">
        <v>2021</v>
      </c>
      <c r="D4319" t="s">
        <v>15</v>
      </c>
      <c r="E4319" t="s">
        <v>102</v>
      </c>
      <c r="F4319" t="s">
        <v>17</v>
      </c>
      <c r="G4319">
        <v>2.5</v>
      </c>
      <c r="H4319" t="s">
        <v>18</v>
      </c>
      <c r="I4319" t="s">
        <v>19</v>
      </c>
      <c r="J4319">
        <v>4950</v>
      </c>
      <c r="K4319" t="s">
        <v>64</v>
      </c>
      <c r="L4319">
        <v>117000</v>
      </c>
      <c r="M4319" t="b">
        <v>0</v>
      </c>
    </row>
    <row r="4320" spans="1:13" x14ac:dyDescent="0.35">
      <c r="A4320" t="s">
        <v>21</v>
      </c>
      <c r="B4320" t="s">
        <v>237</v>
      </c>
      <c r="C4320">
        <v>2006</v>
      </c>
      <c r="D4320" t="s">
        <v>15</v>
      </c>
      <c r="E4320" t="s">
        <v>102</v>
      </c>
      <c r="F4320" t="s">
        <v>30</v>
      </c>
      <c r="G4320">
        <v>4</v>
      </c>
      <c r="H4320" t="s">
        <v>18</v>
      </c>
      <c r="I4320" t="s">
        <v>19</v>
      </c>
      <c r="J4320">
        <v>325000</v>
      </c>
      <c r="K4320" t="s">
        <v>20</v>
      </c>
      <c r="L4320">
        <v>15000</v>
      </c>
      <c r="M4320" t="b">
        <v>0</v>
      </c>
    </row>
    <row r="4321" spans="1:13" x14ac:dyDescent="0.35">
      <c r="A4321" t="s">
        <v>36</v>
      </c>
      <c r="B4321" t="s">
        <v>37</v>
      </c>
      <c r="C4321">
        <v>2008</v>
      </c>
      <c r="D4321" t="s">
        <v>44</v>
      </c>
      <c r="E4321" t="s">
        <v>78</v>
      </c>
      <c r="F4321" t="s">
        <v>17</v>
      </c>
      <c r="G4321">
        <v>8</v>
      </c>
      <c r="H4321" t="s">
        <v>18</v>
      </c>
      <c r="I4321" t="s">
        <v>19</v>
      </c>
      <c r="J4321">
        <v>350000</v>
      </c>
      <c r="K4321" t="s">
        <v>211</v>
      </c>
      <c r="L4321">
        <v>0</v>
      </c>
      <c r="M4321" t="b">
        <v>1</v>
      </c>
    </row>
    <row r="4322" spans="1:13" x14ac:dyDescent="0.35">
      <c r="A4322" t="s">
        <v>27</v>
      </c>
      <c r="B4322" t="s">
        <v>89</v>
      </c>
      <c r="C4322">
        <v>2009</v>
      </c>
      <c r="D4322" t="s">
        <v>303</v>
      </c>
      <c r="E4322" t="s">
        <v>78</v>
      </c>
      <c r="F4322" t="s">
        <v>30</v>
      </c>
      <c r="G4322">
        <v>2.4</v>
      </c>
      <c r="H4322" t="s">
        <v>18</v>
      </c>
      <c r="I4322" t="s">
        <v>68</v>
      </c>
      <c r="J4322">
        <v>270000</v>
      </c>
      <c r="K4322" t="s">
        <v>42</v>
      </c>
      <c r="L4322">
        <v>0</v>
      </c>
      <c r="M4322" t="b">
        <v>1</v>
      </c>
    </row>
    <row r="4323" spans="1:13" x14ac:dyDescent="0.35">
      <c r="A4323" t="s">
        <v>36</v>
      </c>
      <c r="B4323" t="s">
        <v>37</v>
      </c>
      <c r="C4323">
        <v>2013</v>
      </c>
      <c r="D4323" t="s">
        <v>15</v>
      </c>
      <c r="E4323" t="s">
        <v>23</v>
      </c>
      <c r="F4323" t="s">
        <v>17</v>
      </c>
      <c r="G4323">
        <v>5.3</v>
      </c>
      <c r="H4323" t="s">
        <v>18</v>
      </c>
      <c r="I4323" t="s">
        <v>19</v>
      </c>
      <c r="J4323">
        <v>19400</v>
      </c>
      <c r="K4323" t="s">
        <v>245</v>
      </c>
      <c r="L4323">
        <v>95000</v>
      </c>
      <c r="M4323" t="b">
        <v>0</v>
      </c>
    </row>
    <row r="4324" spans="1:13" x14ac:dyDescent="0.35">
      <c r="A4324" t="s">
        <v>39</v>
      </c>
      <c r="B4324" t="s">
        <v>131</v>
      </c>
      <c r="C4324">
        <v>2011</v>
      </c>
      <c r="D4324" t="s">
        <v>303</v>
      </c>
      <c r="E4324" t="s">
        <v>16</v>
      </c>
      <c r="F4324" t="s">
        <v>26</v>
      </c>
      <c r="G4324">
        <v>6</v>
      </c>
      <c r="H4324" t="s">
        <v>18</v>
      </c>
      <c r="I4324" t="s">
        <v>19</v>
      </c>
      <c r="J4324">
        <v>259000</v>
      </c>
      <c r="K4324" t="s">
        <v>20</v>
      </c>
      <c r="L4324">
        <v>0</v>
      </c>
      <c r="M4324" t="b">
        <v>1</v>
      </c>
    </row>
    <row r="4325" spans="1:13" x14ac:dyDescent="0.35">
      <c r="A4325" t="s">
        <v>27</v>
      </c>
      <c r="B4325" t="s">
        <v>89</v>
      </c>
      <c r="C4325">
        <v>2013</v>
      </c>
      <c r="D4325" t="s">
        <v>15</v>
      </c>
      <c r="E4325" t="s">
        <v>29</v>
      </c>
      <c r="F4325" t="s">
        <v>30</v>
      </c>
      <c r="G4325">
        <v>2.4</v>
      </c>
      <c r="H4325" t="s">
        <v>18</v>
      </c>
      <c r="I4325" t="s">
        <v>19</v>
      </c>
      <c r="J4325">
        <v>440000</v>
      </c>
      <c r="K4325" t="s">
        <v>45</v>
      </c>
      <c r="L4325">
        <v>0</v>
      </c>
      <c r="M4325" t="b">
        <v>1</v>
      </c>
    </row>
    <row r="4326" spans="1:13" x14ac:dyDescent="0.35">
      <c r="A4326" t="s">
        <v>34</v>
      </c>
      <c r="B4326" t="s">
        <v>123</v>
      </c>
      <c r="C4326">
        <v>2009</v>
      </c>
      <c r="D4326" t="s">
        <v>15</v>
      </c>
      <c r="E4326" t="s">
        <v>23</v>
      </c>
      <c r="F4326" t="s">
        <v>26</v>
      </c>
      <c r="G4326">
        <v>1.5</v>
      </c>
      <c r="H4326" t="s">
        <v>18</v>
      </c>
      <c r="I4326" t="s">
        <v>68</v>
      </c>
      <c r="J4326">
        <v>25788</v>
      </c>
      <c r="K4326" t="s">
        <v>64</v>
      </c>
      <c r="L4326">
        <v>30000</v>
      </c>
      <c r="M4326" t="b">
        <v>0</v>
      </c>
    </row>
    <row r="4327" spans="1:13" x14ac:dyDescent="0.35">
      <c r="A4327" t="s">
        <v>34</v>
      </c>
      <c r="B4327" t="s">
        <v>55</v>
      </c>
      <c r="C4327">
        <v>2018</v>
      </c>
      <c r="D4327" t="s">
        <v>15</v>
      </c>
      <c r="E4327" t="s">
        <v>23</v>
      </c>
      <c r="F4327" t="s">
        <v>30</v>
      </c>
      <c r="G4327">
        <v>4</v>
      </c>
      <c r="H4327" t="s">
        <v>18</v>
      </c>
      <c r="I4327" t="s">
        <v>19</v>
      </c>
      <c r="J4327">
        <v>131000</v>
      </c>
      <c r="K4327" t="s">
        <v>59</v>
      </c>
      <c r="L4327">
        <v>137000</v>
      </c>
      <c r="M4327" t="b">
        <v>0</v>
      </c>
    </row>
    <row r="4328" spans="1:13" x14ac:dyDescent="0.35">
      <c r="A4328" t="s">
        <v>281</v>
      </c>
      <c r="B4328" t="s">
        <v>422</v>
      </c>
      <c r="C4328">
        <v>2014</v>
      </c>
      <c r="D4328" t="s">
        <v>15</v>
      </c>
      <c r="E4328" t="s">
        <v>23</v>
      </c>
      <c r="F4328" t="s">
        <v>17</v>
      </c>
      <c r="G4328">
        <v>2.8</v>
      </c>
      <c r="H4328" t="s">
        <v>18</v>
      </c>
      <c r="I4328" t="s">
        <v>19</v>
      </c>
      <c r="J4328">
        <v>182000</v>
      </c>
      <c r="K4328" t="s">
        <v>20</v>
      </c>
      <c r="L4328">
        <v>0</v>
      </c>
      <c r="M4328" t="b">
        <v>1</v>
      </c>
    </row>
    <row r="4329" spans="1:13" x14ac:dyDescent="0.35">
      <c r="A4329" t="s">
        <v>27</v>
      </c>
      <c r="B4329" t="s">
        <v>28</v>
      </c>
      <c r="C4329">
        <v>2014</v>
      </c>
      <c r="D4329" t="s">
        <v>15</v>
      </c>
      <c r="E4329" t="s">
        <v>23</v>
      </c>
      <c r="F4329" t="s">
        <v>17</v>
      </c>
      <c r="G4329">
        <v>1.6</v>
      </c>
      <c r="H4329" t="s">
        <v>18</v>
      </c>
      <c r="I4329" t="s">
        <v>19</v>
      </c>
      <c r="J4329">
        <v>410000</v>
      </c>
      <c r="K4329" t="s">
        <v>20</v>
      </c>
      <c r="L4329">
        <v>25000</v>
      </c>
      <c r="M4329" t="b">
        <v>0</v>
      </c>
    </row>
    <row r="4330" spans="1:13" x14ac:dyDescent="0.35">
      <c r="A4330" t="s">
        <v>21</v>
      </c>
      <c r="B4330" t="s">
        <v>315</v>
      </c>
      <c r="C4330">
        <v>2014</v>
      </c>
      <c r="D4330" t="s">
        <v>15</v>
      </c>
      <c r="E4330" t="s">
        <v>65</v>
      </c>
      <c r="F4330" t="s">
        <v>17</v>
      </c>
      <c r="G4330">
        <v>5.6</v>
      </c>
      <c r="H4330" t="s">
        <v>18</v>
      </c>
      <c r="I4330" t="s">
        <v>19</v>
      </c>
      <c r="J4330">
        <v>284686</v>
      </c>
      <c r="K4330" t="s">
        <v>20</v>
      </c>
      <c r="L4330">
        <v>0</v>
      </c>
      <c r="M4330" t="b">
        <v>1</v>
      </c>
    </row>
    <row r="4331" spans="1:13" x14ac:dyDescent="0.35">
      <c r="A4331" t="s">
        <v>27</v>
      </c>
      <c r="B4331" t="s">
        <v>88</v>
      </c>
      <c r="C4331">
        <v>2019</v>
      </c>
      <c r="D4331" t="s">
        <v>15</v>
      </c>
      <c r="E4331" t="s">
        <v>75</v>
      </c>
      <c r="F4331" t="s">
        <v>26</v>
      </c>
      <c r="G4331">
        <v>1.4</v>
      </c>
      <c r="H4331" t="s">
        <v>18</v>
      </c>
      <c r="I4331" t="s">
        <v>19</v>
      </c>
      <c r="J4331">
        <v>35000</v>
      </c>
      <c r="K4331" t="s">
        <v>111</v>
      </c>
      <c r="L4331">
        <v>0</v>
      </c>
      <c r="M4331" t="b">
        <v>1</v>
      </c>
    </row>
    <row r="4332" spans="1:13" x14ac:dyDescent="0.35">
      <c r="A4332" t="s">
        <v>36</v>
      </c>
      <c r="B4332" t="s">
        <v>200</v>
      </c>
      <c r="C4332">
        <v>2010</v>
      </c>
      <c r="D4332" t="s">
        <v>15</v>
      </c>
      <c r="E4332" t="s">
        <v>16</v>
      </c>
      <c r="F4332" t="s">
        <v>30</v>
      </c>
      <c r="G4332">
        <v>3.6</v>
      </c>
      <c r="H4332" t="s">
        <v>18</v>
      </c>
      <c r="I4332" t="s">
        <v>19</v>
      </c>
      <c r="J4332">
        <v>269</v>
      </c>
      <c r="K4332" t="s">
        <v>59</v>
      </c>
      <c r="L4332">
        <v>0</v>
      </c>
      <c r="M4332" t="b">
        <v>1</v>
      </c>
    </row>
    <row r="4333" spans="1:13" x14ac:dyDescent="0.35">
      <c r="A4333" t="s">
        <v>281</v>
      </c>
      <c r="B4333" t="s">
        <v>422</v>
      </c>
      <c r="C4333">
        <v>2016</v>
      </c>
      <c r="D4333" t="s">
        <v>15</v>
      </c>
      <c r="E4333" t="s">
        <v>29</v>
      </c>
      <c r="F4333" t="s">
        <v>17</v>
      </c>
      <c r="G4333">
        <v>3</v>
      </c>
      <c r="H4333" t="s">
        <v>18</v>
      </c>
      <c r="I4333" t="s">
        <v>19</v>
      </c>
      <c r="J4333">
        <v>130000</v>
      </c>
      <c r="K4333" t="s">
        <v>45</v>
      </c>
      <c r="L4333">
        <v>125000</v>
      </c>
      <c r="M4333" t="b">
        <v>0</v>
      </c>
    </row>
    <row r="4334" spans="1:13" x14ac:dyDescent="0.35">
      <c r="A4334" t="s">
        <v>221</v>
      </c>
      <c r="B4334" t="s">
        <v>308</v>
      </c>
      <c r="C4334">
        <v>1990</v>
      </c>
      <c r="D4334" t="s">
        <v>44</v>
      </c>
      <c r="E4334" t="s">
        <v>75</v>
      </c>
      <c r="F4334" t="s">
        <v>17</v>
      </c>
      <c r="G4334">
        <v>3.7</v>
      </c>
      <c r="H4334" t="s">
        <v>18</v>
      </c>
      <c r="I4334" t="s">
        <v>19</v>
      </c>
      <c r="J4334">
        <v>15800</v>
      </c>
      <c r="K4334" t="s">
        <v>254</v>
      </c>
      <c r="L4334">
        <v>50000</v>
      </c>
      <c r="M4334" t="b">
        <v>0</v>
      </c>
    </row>
    <row r="4335" spans="1:13" x14ac:dyDescent="0.35">
      <c r="A4335" t="s">
        <v>73</v>
      </c>
      <c r="B4335" t="s">
        <v>74</v>
      </c>
      <c r="C4335">
        <v>2020</v>
      </c>
      <c r="D4335" t="s">
        <v>15</v>
      </c>
      <c r="E4335" t="s">
        <v>33</v>
      </c>
      <c r="F4335" t="s">
        <v>17</v>
      </c>
      <c r="G4335">
        <v>2.5</v>
      </c>
      <c r="H4335" t="s">
        <v>18</v>
      </c>
      <c r="I4335" t="s">
        <v>19</v>
      </c>
      <c r="J4335">
        <v>29000</v>
      </c>
      <c r="K4335" t="s">
        <v>211</v>
      </c>
      <c r="L4335">
        <v>0</v>
      </c>
      <c r="M4335" t="b">
        <v>1</v>
      </c>
    </row>
    <row r="4336" spans="1:13" x14ac:dyDescent="0.35">
      <c r="A4336" t="s">
        <v>76</v>
      </c>
      <c r="B4336" t="s">
        <v>112</v>
      </c>
      <c r="C4336">
        <v>2015</v>
      </c>
      <c r="D4336" t="s">
        <v>15</v>
      </c>
      <c r="E4336" t="s">
        <v>25</v>
      </c>
      <c r="F4336" t="s">
        <v>26</v>
      </c>
      <c r="G4336">
        <v>3.5</v>
      </c>
      <c r="H4336" t="s">
        <v>18</v>
      </c>
      <c r="I4336" t="s">
        <v>19</v>
      </c>
      <c r="J4336">
        <v>253000</v>
      </c>
      <c r="K4336" t="s">
        <v>59</v>
      </c>
      <c r="L4336">
        <v>0</v>
      </c>
      <c r="M4336" t="b">
        <v>1</v>
      </c>
    </row>
    <row r="4337" spans="1:13" x14ac:dyDescent="0.35">
      <c r="A4337" t="s">
        <v>39</v>
      </c>
      <c r="B4337" t="s">
        <v>40</v>
      </c>
      <c r="C4337">
        <v>2016</v>
      </c>
      <c r="D4337" t="s">
        <v>15</v>
      </c>
      <c r="E4337" t="s">
        <v>23</v>
      </c>
      <c r="F4337" t="s">
        <v>30</v>
      </c>
      <c r="G4337">
        <v>3.6</v>
      </c>
      <c r="H4337" t="s">
        <v>18</v>
      </c>
      <c r="I4337" t="s">
        <v>19</v>
      </c>
      <c r="J4337">
        <v>51000</v>
      </c>
      <c r="K4337" t="s">
        <v>20</v>
      </c>
      <c r="L4337">
        <v>62000</v>
      </c>
      <c r="M4337" t="b">
        <v>0</v>
      </c>
    </row>
    <row r="4338" spans="1:13" x14ac:dyDescent="0.35">
      <c r="A4338" t="s">
        <v>39</v>
      </c>
      <c r="B4338" t="s">
        <v>46</v>
      </c>
      <c r="C4338">
        <v>2011</v>
      </c>
      <c r="D4338" t="s">
        <v>15</v>
      </c>
      <c r="E4338" t="s">
        <v>75</v>
      </c>
      <c r="F4338" t="s">
        <v>30</v>
      </c>
      <c r="G4338">
        <v>5.3</v>
      </c>
      <c r="H4338" t="s">
        <v>18</v>
      </c>
      <c r="I4338" t="s">
        <v>19</v>
      </c>
      <c r="J4338">
        <v>206000</v>
      </c>
      <c r="K4338" t="s">
        <v>20</v>
      </c>
      <c r="L4338">
        <v>37000</v>
      </c>
      <c r="M4338" t="b">
        <v>0</v>
      </c>
    </row>
    <row r="4339" spans="1:13" x14ac:dyDescent="0.35">
      <c r="A4339" t="s">
        <v>34</v>
      </c>
      <c r="B4339" t="s">
        <v>55</v>
      </c>
      <c r="C4339">
        <v>2010</v>
      </c>
      <c r="D4339" t="s">
        <v>15</v>
      </c>
      <c r="E4339" t="s">
        <v>23</v>
      </c>
      <c r="F4339" t="s">
        <v>17</v>
      </c>
      <c r="G4339">
        <v>4</v>
      </c>
      <c r="H4339" t="s">
        <v>18</v>
      </c>
      <c r="I4339" t="s">
        <v>19</v>
      </c>
      <c r="J4339">
        <v>260000</v>
      </c>
      <c r="K4339" t="s">
        <v>54</v>
      </c>
      <c r="L4339">
        <v>0</v>
      </c>
      <c r="M4339" t="b">
        <v>1</v>
      </c>
    </row>
    <row r="4340" spans="1:13" x14ac:dyDescent="0.35">
      <c r="A4340" t="s">
        <v>27</v>
      </c>
      <c r="B4340" t="s">
        <v>89</v>
      </c>
      <c r="C4340">
        <v>2016</v>
      </c>
      <c r="D4340" t="s">
        <v>15</v>
      </c>
      <c r="E4340" t="s">
        <v>23</v>
      </c>
      <c r="F4340" t="s">
        <v>17</v>
      </c>
      <c r="G4340">
        <v>2.4</v>
      </c>
      <c r="H4340" t="s">
        <v>18</v>
      </c>
      <c r="I4340" t="s">
        <v>19</v>
      </c>
      <c r="J4340">
        <v>230000</v>
      </c>
      <c r="K4340" t="s">
        <v>111</v>
      </c>
      <c r="L4340">
        <v>45000</v>
      </c>
      <c r="M4340" t="b">
        <v>0</v>
      </c>
    </row>
    <row r="4341" spans="1:13" x14ac:dyDescent="0.35">
      <c r="A4341" t="s">
        <v>36</v>
      </c>
      <c r="B4341" t="s">
        <v>37</v>
      </c>
      <c r="C4341">
        <v>2013</v>
      </c>
      <c r="D4341" t="s">
        <v>15</v>
      </c>
      <c r="E4341" t="s">
        <v>38</v>
      </c>
      <c r="F4341" t="s">
        <v>30</v>
      </c>
      <c r="G4341">
        <v>5.3</v>
      </c>
      <c r="H4341" t="s">
        <v>18</v>
      </c>
      <c r="I4341" t="s">
        <v>19</v>
      </c>
      <c r="J4341">
        <v>7800</v>
      </c>
      <c r="K4341" t="s">
        <v>45</v>
      </c>
      <c r="L4341">
        <v>110000</v>
      </c>
      <c r="M4341" t="b">
        <v>0</v>
      </c>
    </row>
    <row r="4342" spans="1:13" x14ac:dyDescent="0.35">
      <c r="A4342" t="s">
        <v>34</v>
      </c>
      <c r="B4342" t="s">
        <v>43</v>
      </c>
      <c r="C4342">
        <v>2014</v>
      </c>
      <c r="D4342" t="s">
        <v>44</v>
      </c>
      <c r="E4342" t="s">
        <v>23</v>
      </c>
      <c r="F4342" t="s">
        <v>26</v>
      </c>
      <c r="G4342">
        <v>2.5</v>
      </c>
      <c r="H4342" t="s">
        <v>18</v>
      </c>
      <c r="I4342" t="s">
        <v>19</v>
      </c>
      <c r="J4342">
        <v>130000</v>
      </c>
      <c r="K4342" t="s">
        <v>42</v>
      </c>
      <c r="L4342">
        <v>37000</v>
      </c>
      <c r="M4342" t="b">
        <v>0</v>
      </c>
    </row>
    <row r="4343" spans="1:13" x14ac:dyDescent="0.35">
      <c r="A4343" t="s">
        <v>185</v>
      </c>
      <c r="B4343" t="s">
        <v>277</v>
      </c>
      <c r="C4343">
        <v>2012</v>
      </c>
      <c r="D4343" t="s">
        <v>15</v>
      </c>
      <c r="E4343" t="s">
        <v>23</v>
      </c>
      <c r="F4343" t="s">
        <v>26</v>
      </c>
      <c r="G4343">
        <v>2.5</v>
      </c>
      <c r="H4343" t="s">
        <v>56</v>
      </c>
      <c r="I4343" t="s">
        <v>68</v>
      </c>
      <c r="J4343">
        <v>215000</v>
      </c>
      <c r="K4343" t="s">
        <v>42</v>
      </c>
      <c r="L4343">
        <v>0</v>
      </c>
      <c r="M4343" t="b">
        <v>1</v>
      </c>
    </row>
    <row r="4344" spans="1:13" x14ac:dyDescent="0.35">
      <c r="A4344" t="s">
        <v>76</v>
      </c>
      <c r="B4344" t="s">
        <v>112</v>
      </c>
      <c r="C4344">
        <v>2011</v>
      </c>
      <c r="D4344" t="s">
        <v>47</v>
      </c>
      <c r="E4344" t="s">
        <v>23</v>
      </c>
      <c r="F4344" t="s">
        <v>30</v>
      </c>
      <c r="G4344">
        <v>3.5</v>
      </c>
      <c r="H4344" t="s">
        <v>18</v>
      </c>
      <c r="I4344" t="s">
        <v>19</v>
      </c>
      <c r="J4344">
        <v>400000</v>
      </c>
      <c r="K4344" t="s">
        <v>111</v>
      </c>
      <c r="L4344">
        <v>0</v>
      </c>
      <c r="M4344" t="b">
        <v>1</v>
      </c>
    </row>
    <row r="4345" spans="1:13" x14ac:dyDescent="0.35">
      <c r="A4345" t="s">
        <v>48</v>
      </c>
      <c r="B4345" t="s">
        <v>50</v>
      </c>
      <c r="C4345">
        <v>2019</v>
      </c>
      <c r="D4345" t="s">
        <v>47</v>
      </c>
      <c r="E4345" t="s">
        <v>25</v>
      </c>
      <c r="F4345" t="s">
        <v>26</v>
      </c>
      <c r="G4345">
        <v>2</v>
      </c>
      <c r="H4345" t="s">
        <v>18</v>
      </c>
      <c r="I4345" t="s">
        <v>19</v>
      </c>
      <c r="J4345">
        <v>28000</v>
      </c>
      <c r="K4345" t="s">
        <v>20</v>
      </c>
      <c r="L4345">
        <v>0</v>
      </c>
      <c r="M4345" t="b">
        <v>1</v>
      </c>
    </row>
    <row r="4346" spans="1:13" x14ac:dyDescent="0.35">
      <c r="A4346" t="s">
        <v>34</v>
      </c>
      <c r="B4346" t="s">
        <v>43</v>
      </c>
      <c r="C4346">
        <v>2007</v>
      </c>
      <c r="D4346" t="s">
        <v>44</v>
      </c>
      <c r="E4346" t="s">
        <v>25</v>
      </c>
      <c r="F4346" t="s">
        <v>17</v>
      </c>
      <c r="G4346">
        <v>2.4</v>
      </c>
      <c r="H4346" t="s">
        <v>18</v>
      </c>
      <c r="I4346" t="s">
        <v>68</v>
      </c>
      <c r="J4346">
        <v>450</v>
      </c>
      <c r="K4346" t="s">
        <v>81</v>
      </c>
      <c r="L4346">
        <v>16500</v>
      </c>
      <c r="M4346" t="b">
        <v>0</v>
      </c>
    </row>
    <row r="4347" spans="1:13" x14ac:dyDescent="0.35">
      <c r="A4347" t="s">
        <v>97</v>
      </c>
      <c r="B4347" t="s">
        <v>278</v>
      </c>
      <c r="C4347">
        <v>2021</v>
      </c>
      <c r="D4347" t="s">
        <v>15</v>
      </c>
      <c r="E4347" t="s">
        <v>23</v>
      </c>
      <c r="F4347" t="s">
        <v>17</v>
      </c>
      <c r="G4347">
        <v>1.5</v>
      </c>
      <c r="H4347" t="s">
        <v>18</v>
      </c>
      <c r="I4347" t="s">
        <v>19</v>
      </c>
      <c r="J4347">
        <v>23000</v>
      </c>
      <c r="K4347" t="s">
        <v>45</v>
      </c>
      <c r="L4347">
        <v>75000</v>
      </c>
      <c r="M4347" t="b">
        <v>0</v>
      </c>
    </row>
    <row r="4348" spans="1:13" x14ac:dyDescent="0.35">
      <c r="A4348" t="s">
        <v>27</v>
      </c>
      <c r="B4348" t="s">
        <v>89</v>
      </c>
      <c r="C4348">
        <v>2018</v>
      </c>
      <c r="D4348" t="s">
        <v>15</v>
      </c>
      <c r="E4348" t="s">
        <v>29</v>
      </c>
      <c r="F4348" t="s">
        <v>30</v>
      </c>
      <c r="G4348">
        <v>2.4</v>
      </c>
      <c r="H4348" t="s">
        <v>18</v>
      </c>
      <c r="I4348" t="s">
        <v>19</v>
      </c>
      <c r="J4348">
        <v>179000</v>
      </c>
      <c r="K4348" t="s">
        <v>64</v>
      </c>
      <c r="L4348">
        <v>42000</v>
      </c>
      <c r="M4348" t="b">
        <v>0</v>
      </c>
    </row>
    <row r="4349" spans="1:13" x14ac:dyDescent="0.35">
      <c r="A4349" t="s">
        <v>34</v>
      </c>
      <c r="B4349" t="s">
        <v>35</v>
      </c>
      <c r="C4349">
        <v>2014</v>
      </c>
      <c r="D4349" t="s">
        <v>44</v>
      </c>
      <c r="E4349" t="s">
        <v>23</v>
      </c>
      <c r="F4349" t="s">
        <v>17</v>
      </c>
      <c r="G4349">
        <v>4.5999999999999996</v>
      </c>
      <c r="H4349" t="s">
        <v>18</v>
      </c>
      <c r="I4349" t="s">
        <v>19</v>
      </c>
      <c r="J4349">
        <v>213000</v>
      </c>
      <c r="K4349" t="s">
        <v>45</v>
      </c>
      <c r="L4349">
        <v>142000</v>
      </c>
      <c r="M4349" t="b">
        <v>0</v>
      </c>
    </row>
    <row r="4350" spans="1:13" x14ac:dyDescent="0.35">
      <c r="A4350" t="s">
        <v>34</v>
      </c>
      <c r="B4350" t="s">
        <v>35</v>
      </c>
      <c r="C4350">
        <v>2015</v>
      </c>
      <c r="D4350" t="s">
        <v>44</v>
      </c>
      <c r="E4350" t="s">
        <v>23</v>
      </c>
      <c r="F4350" t="s">
        <v>17</v>
      </c>
      <c r="G4350">
        <v>4.5999999999999996</v>
      </c>
      <c r="H4350" t="s">
        <v>18</v>
      </c>
      <c r="I4350" t="s">
        <v>19</v>
      </c>
      <c r="J4350">
        <v>280000</v>
      </c>
      <c r="K4350" t="s">
        <v>45</v>
      </c>
      <c r="L4350">
        <v>140000</v>
      </c>
      <c r="M4350" t="b">
        <v>0</v>
      </c>
    </row>
    <row r="4351" spans="1:13" x14ac:dyDescent="0.35">
      <c r="A4351" t="s">
        <v>34</v>
      </c>
      <c r="B4351" t="s">
        <v>35</v>
      </c>
      <c r="C4351">
        <v>2013</v>
      </c>
      <c r="D4351" t="s">
        <v>15</v>
      </c>
      <c r="E4351" t="s">
        <v>23</v>
      </c>
      <c r="F4351" t="s">
        <v>17</v>
      </c>
      <c r="G4351">
        <v>4.5999999999999996</v>
      </c>
      <c r="H4351" t="s">
        <v>18</v>
      </c>
      <c r="I4351" t="s">
        <v>19</v>
      </c>
      <c r="J4351">
        <v>281000</v>
      </c>
      <c r="K4351" t="s">
        <v>45</v>
      </c>
      <c r="L4351">
        <v>135000</v>
      </c>
      <c r="M4351" t="b">
        <v>0</v>
      </c>
    </row>
    <row r="4352" spans="1:13" x14ac:dyDescent="0.35">
      <c r="A4352" t="s">
        <v>34</v>
      </c>
      <c r="B4352" t="s">
        <v>35</v>
      </c>
      <c r="C4352">
        <v>2015</v>
      </c>
      <c r="D4352" t="s">
        <v>44</v>
      </c>
      <c r="E4352" t="s">
        <v>23</v>
      </c>
      <c r="F4352" t="s">
        <v>30</v>
      </c>
      <c r="G4352">
        <v>4.5999999999999996</v>
      </c>
      <c r="H4352" t="s">
        <v>18</v>
      </c>
      <c r="I4352" t="s">
        <v>19</v>
      </c>
      <c r="J4352">
        <v>248000</v>
      </c>
      <c r="K4352" t="s">
        <v>45</v>
      </c>
      <c r="L4352">
        <v>135000</v>
      </c>
      <c r="M4352" t="b">
        <v>0</v>
      </c>
    </row>
    <row r="4353" spans="1:13" x14ac:dyDescent="0.35">
      <c r="A4353" t="s">
        <v>34</v>
      </c>
      <c r="B4353" t="s">
        <v>35</v>
      </c>
      <c r="C4353">
        <v>2013</v>
      </c>
      <c r="D4353" t="s">
        <v>44</v>
      </c>
      <c r="E4353" t="s">
        <v>23</v>
      </c>
      <c r="F4353" t="s">
        <v>17</v>
      </c>
      <c r="G4353">
        <v>4.5999999999999996</v>
      </c>
      <c r="H4353" t="s">
        <v>18</v>
      </c>
      <c r="I4353" t="s">
        <v>19</v>
      </c>
      <c r="J4353">
        <v>308000</v>
      </c>
      <c r="K4353" t="s">
        <v>45</v>
      </c>
      <c r="L4353">
        <v>120000</v>
      </c>
      <c r="M4353" t="b">
        <v>0</v>
      </c>
    </row>
    <row r="4354" spans="1:13" x14ac:dyDescent="0.35">
      <c r="A4354" t="s">
        <v>34</v>
      </c>
      <c r="B4354" t="s">
        <v>145</v>
      </c>
      <c r="C4354">
        <v>2020</v>
      </c>
      <c r="D4354" t="s">
        <v>15</v>
      </c>
      <c r="E4354" t="s">
        <v>23</v>
      </c>
      <c r="F4354" t="s">
        <v>26</v>
      </c>
      <c r="G4354">
        <v>2.7</v>
      </c>
      <c r="H4354" t="s">
        <v>18</v>
      </c>
      <c r="I4354" t="s">
        <v>19</v>
      </c>
      <c r="J4354">
        <v>50000</v>
      </c>
      <c r="K4354" t="s">
        <v>45</v>
      </c>
      <c r="L4354">
        <v>83000</v>
      </c>
      <c r="M4354" t="b">
        <v>0</v>
      </c>
    </row>
    <row r="4355" spans="1:13" x14ac:dyDescent="0.35">
      <c r="A4355" t="s">
        <v>34</v>
      </c>
      <c r="B4355" t="s">
        <v>72</v>
      </c>
      <c r="C4355">
        <v>2018</v>
      </c>
      <c r="D4355" t="s">
        <v>15</v>
      </c>
      <c r="E4355" t="s">
        <v>23</v>
      </c>
      <c r="F4355" t="s">
        <v>30</v>
      </c>
      <c r="G4355">
        <v>2.5</v>
      </c>
      <c r="H4355" t="s">
        <v>18</v>
      </c>
      <c r="I4355" t="s">
        <v>19</v>
      </c>
      <c r="J4355">
        <v>74000</v>
      </c>
      <c r="K4355" t="s">
        <v>45</v>
      </c>
      <c r="L4355">
        <v>79000</v>
      </c>
      <c r="M4355" t="b">
        <v>0</v>
      </c>
    </row>
    <row r="4356" spans="1:13" x14ac:dyDescent="0.35">
      <c r="A4356" t="s">
        <v>73</v>
      </c>
      <c r="B4356" t="s">
        <v>74</v>
      </c>
      <c r="C4356">
        <v>2016</v>
      </c>
      <c r="D4356" t="s">
        <v>44</v>
      </c>
      <c r="E4356" t="s">
        <v>23</v>
      </c>
      <c r="F4356" t="s">
        <v>17</v>
      </c>
      <c r="G4356">
        <v>3.7</v>
      </c>
      <c r="H4356" t="s">
        <v>18</v>
      </c>
      <c r="I4356" t="s">
        <v>19</v>
      </c>
      <c r="J4356">
        <v>193000</v>
      </c>
      <c r="K4356" t="s">
        <v>45</v>
      </c>
      <c r="L4356">
        <v>68000</v>
      </c>
      <c r="M4356" t="b">
        <v>0</v>
      </c>
    </row>
    <row r="4357" spans="1:13" x14ac:dyDescent="0.35">
      <c r="A4357" t="s">
        <v>76</v>
      </c>
      <c r="B4357" t="s">
        <v>77</v>
      </c>
      <c r="C4357">
        <v>2014</v>
      </c>
      <c r="D4357" t="s">
        <v>15</v>
      </c>
      <c r="E4357" t="s">
        <v>16</v>
      </c>
      <c r="F4357" t="s">
        <v>30</v>
      </c>
      <c r="G4357">
        <v>5.4</v>
      </c>
      <c r="H4357" t="s">
        <v>18</v>
      </c>
      <c r="I4357" t="s">
        <v>19</v>
      </c>
      <c r="J4357">
        <v>151000</v>
      </c>
      <c r="K4357" t="s">
        <v>45</v>
      </c>
      <c r="L4357">
        <v>65000</v>
      </c>
      <c r="M4357" t="b">
        <v>0</v>
      </c>
    </row>
    <row r="4358" spans="1:13" x14ac:dyDescent="0.35">
      <c r="A4358" t="s">
        <v>21</v>
      </c>
      <c r="B4358" t="s">
        <v>184</v>
      </c>
      <c r="C4358">
        <v>2017</v>
      </c>
      <c r="D4358" t="s">
        <v>15</v>
      </c>
      <c r="E4358" t="s">
        <v>23</v>
      </c>
      <c r="F4358" t="s">
        <v>30</v>
      </c>
      <c r="G4358">
        <v>2.5</v>
      </c>
      <c r="H4358" t="s">
        <v>18</v>
      </c>
      <c r="I4358" t="s">
        <v>19</v>
      </c>
      <c r="J4358">
        <v>99000</v>
      </c>
      <c r="K4358" t="s">
        <v>45</v>
      </c>
      <c r="L4358">
        <v>62000</v>
      </c>
      <c r="M4358" t="b">
        <v>0</v>
      </c>
    </row>
    <row r="4359" spans="1:13" x14ac:dyDescent="0.35">
      <c r="A4359" t="s">
        <v>27</v>
      </c>
      <c r="B4359" t="s">
        <v>160</v>
      </c>
      <c r="C4359">
        <v>2016</v>
      </c>
      <c r="D4359" t="s">
        <v>15</v>
      </c>
      <c r="E4359" t="s">
        <v>25</v>
      </c>
      <c r="F4359" t="s">
        <v>30</v>
      </c>
      <c r="G4359">
        <v>2.4</v>
      </c>
      <c r="H4359" t="s">
        <v>18</v>
      </c>
      <c r="I4359" t="s">
        <v>19</v>
      </c>
      <c r="J4359">
        <v>91000</v>
      </c>
      <c r="K4359" t="s">
        <v>45</v>
      </c>
      <c r="L4359">
        <v>52000</v>
      </c>
      <c r="M4359" t="b">
        <v>0</v>
      </c>
    </row>
    <row r="4360" spans="1:13" x14ac:dyDescent="0.35">
      <c r="A4360" t="s">
        <v>76</v>
      </c>
      <c r="B4360" t="s">
        <v>77</v>
      </c>
      <c r="C4360">
        <v>2013</v>
      </c>
      <c r="D4360" t="s">
        <v>15</v>
      </c>
      <c r="E4360" t="s">
        <v>16</v>
      </c>
      <c r="F4360" t="s">
        <v>26</v>
      </c>
      <c r="G4360">
        <v>5.4</v>
      </c>
      <c r="H4360" t="s">
        <v>18</v>
      </c>
      <c r="I4360" t="s">
        <v>19</v>
      </c>
      <c r="J4360">
        <v>190000</v>
      </c>
      <c r="K4360" t="s">
        <v>45</v>
      </c>
      <c r="L4360">
        <v>50000</v>
      </c>
      <c r="M4360" t="b">
        <v>0</v>
      </c>
    </row>
    <row r="4361" spans="1:13" x14ac:dyDescent="0.35">
      <c r="A4361" t="s">
        <v>34</v>
      </c>
      <c r="B4361" t="s">
        <v>43</v>
      </c>
      <c r="C4361">
        <v>2015</v>
      </c>
      <c r="D4361" t="s">
        <v>15</v>
      </c>
      <c r="E4361" t="s">
        <v>23</v>
      </c>
      <c r="F4361" t="s">
        <v>26</v>
      </c>
      <c r="G4361">
        <v>2.5</v>
      </c>
      <c r="H4361" t="s">
        <v>18</v>
      </c>
      <c r="I4361" t="s">
        <v>19</v>
      </c>
      <c r="J4361">
        <v>277000</v>
      </c>
      <c r="K4361" t="s">
        <v>45</v>
      </c>
      <c r="L4361">
        <v>48000</v>
      </c>
      <c r="M4361" t="b">
        <v>0</v>
      </c>
    </row>
    <row r="4362" spans="1:13" x14ac:dyDescent="0.35">
      <c r="A4362" t="s">
        <v>76</v>
      </c>
      <c r="B4362" t="s">
        <v>77</v>
      </c>
      <c r="C4362">
        <v>2012</v>
      </c>
      <c r="D4362" t="s">
        <v>15</v>
      </c>
      <c r="E4362" t="s">
        <v>25</v>
      </c>
      <c r="F4362" t="s">
        <v>26</v>
      </c>
      <c r="G4362">
        <v>5.4</v>
      </c>
      <c r="H4362" t="s">
        <v>18</v>
      </c>
      <c r="I4362" t="s">
        <v>19</v>
      </c>
      <c r="J4362">
        <v>207000</v>
      </c>
      <c r="K4362" t="s">
        <v>45</v>
      </c>
      <c r="L4362">
        <v>47000</v>
      </c>
      <c r="M4362" t="b">
        <v>0</v>
      </c>
    </row>
    <row r="4363" spans="1:13" x14ac:dyDescent="0.35">
      <c r="A4363" t="s">
        <v>34</v>
      </c>
      <c r="B4363" t="s">
        <v>43</v>
      </c>
      <c r="C4363">
        <v>2017</v>
      </c>
      <c r="D4363" t="s">
        <v>15</v>
      </c>
      <c r="E4363" t="s">
        <v>25</v>
      </c>
      <c r="F4363" t="s">
        <v>26</v>
      </c>
      <c r="G4363">
        <v>2.5</v>
      </c>
      <c r="H4363" t="s">
        <v>18</v>
      </c>
      <c r="I4363" t="s">
        <v>19</v>
      </c>
      <c r="J4363">
        <v>327000</v>
      </c>
      <c r="K4363" t="s">
        <v>45</v>
      </c>
      <c r="L4363">
        <v>46000</v>
      </c>
      <c r="M4363" t="b">
        <v>0</v>
      </c>
    </row>
    <row r="4364" spans="1:13" x14ac:dyDescent="0.35">
      <c r="A4364" t="s">
        <v>34</v>
      </c>
      <c r="B4364" t="s">
        <v>43</v>
      </c>
      <c r="C4364">
        <v>2017</v>
      </c>
      <c r="D4364" t="s">
        <v>15</v>
      </c>
      <c r="E4364" t="s">
        <v>25</v>
      </c>
      <c r="F4364" t="s">
        <v>26</v>
      </c>
      <c r="G4364">
        <v>2.5</v>
      </c>
      <c r="H4364" t="s">
        <v>18</v>
      </c>
      <c r="I4364" t="s">
        <v>19</v>
      </c>
      <c r="J4364">
        <v>319000</v>
      </c>
      <c r="K4364" t="s">
        <v>45</v>
      </c>
      <c r="L4364">
        <v>46000</v>
      </c>
      <c r="M4364" t="b">
        <v>0</v>
      </c>
    </row>
    <row r="4365" spans="1:13" x14ac:dyDescent="0.35">
      <c r="A4365" t="s">
        <v>82</v>
      </c>
      <c r="B4365" t="s">
        <v>169</v>
      </c>
      <c r="C4365">
        <v>2016</v>
      </c>
      <c r="D4365" t="s">
        <v>15</v>
      </c>
      <c r="E4365" t="s">
        <v>38</v>
      </c>
      <c r="F4365" t="s">
        <v>30</v>
      </c>
      <c r="G4365">
        <v>3.3</v>
      </c>
      <c r="H4365" t="s">
        <v>18</v>
      </c>
      <c r="I4365" t="s">
        <v>19</v>
      </c>
      <c r="J4365">
        <v>243000</v>
      </c>
      <c r="K4365" t="s">
        <v>45</v>
      </c>
      <c r="L4365">
        <v>46000</v>
      </c>
      <c r="M4365" t="b">
        <v>0</v>
      </c>
    </row>
    <row r="4366" spans="1:13" x14ac:dyDescent="0.35">
      <c r="A4366" t="s">
        <v>21</v>
      </c>
      <c r="B4366" t="s">
        <v>218</v>
      </c>
      <c r="C4366">
        <v>2016</v>
      </c>
      <c r="D4366" t="s">
        <v>15</v>
      </c>
      <c r="E4366" t="s">
        <v>23</v>
      </c>
      <c r="F4366" t="s">
        <v>26</v>
      </c>
      <c r="G4366">
        <v>2.5</v>
      </c>
      <c r="H4366" t="s">
        <v>18</v>
      </c>
      <c r="I4366" t="s">
        <v>68</v>
      </c>
      <c r="J4366">
        <v>55000</v>
      </c>
      <c r="K4366" t="s">
        <v>45</v>
      </c>
      <c r="L4366">
        <v>45000</v>
      </c>
      <c r="M4366" t="b">
        <v>0</v>
      </c>
    </row>
    <row r="4367" spans="1:13" x14ac:dyDescent="0.35">
      <c r="A4367" t="s">
        <v>21</v>
      </c>
      <c r="B4367" t="s">
        <v>218</v>
      </c>
      <c r="C4367">
        <v>2016</v>
      </c>
      <c r="D4367" t="s">
        <v>15</v>
      </c>
      <c r="E4367" t="s">
        <v>23</v>
      </c>
      <c r="F4367" t="s">
        <v>26</v>
      </c>
      <c r="G4367">
        <v>2.4</v>
      </c>
      <c r="H4367" t="s">
        <v>18</v>
      </c>
      <c r="I4367" t="s">
        <v>68</v>
      </c>
      <c r="J4367">
        <v>204000</v>
      </c>
      <c r="K4367" t="s">
        <v>45</v>
      </c>
      <c r="L4367">
        <v>42000</v>
      </c>
      <c r="M4367" t="b">
        <v>0</v>
      </c>
    </row>
    <row r="4368" spans="1:13" x14ac:dyDescent="0.35">
      <c r="A4368" t="s">
        <v>21</v>
      </c>
      <c r="B4368" t="s">
        <v>22</v>
      </c>
      <c r="C4368">
        <v>2006</v>
      </c>
      <c r="D4368" t="s">
        <v>15</v>
      </c>
      <c r="E4368" t="s">
        <v>23</v>
      </c>
      <c r="F4368" t="s">
        <v>26</v>
      </c>
      <c r="G4368">
        <v>4</v>
      </c>
      <c r="H4368" t="s">
        <v>18</v>
      </c>
      <c r="I4368" t="s">
        <v>68</v>
      </c>
      <c r="J4368">
        <v>106000</v>
      </c>
      <c r="K4368" t="s">
        <v>45</v>
      </c>
      <c r="L4368">
        <v>37000</v>
      </c>
      <c r="M4368" t="b">
        <v>0</v>
      </c>
    </row>
    <row r="4369" spans="1:13" x14ac:dyDescent="0.35">
      <c r="A4369" t="s">
        <v>27</v>
      </c>
      <c r="B4369" t="s">
        <v>88</v>
      </c>
      <c r="C4369">
        <v>2017</v>
      </c>
      <c r="D4369" t="s">
        <v>15</v>
      </c>
      <c r="E4369" t="s">
        <v>94</v>
      </c>
      <c r="F4369" t="s">
        <v>26</v>
      </c>
      <c r="G4369">
        <v>1.4</v>
      </c>
      <c r="H4369" t="s">
        <v>18</v>
      </c>
      <c r="I4369" t="s">
        <v>19</v>
      </c>
      <c r="J4369">
        <v>186000</v>
      </c>
      <c r="K4369" t="s">
        <v>45</v>
      </c>
      <c r="L4369">
        <v>30000</v>
      </c>
      <c r="M4369" t="b">
        <v>0</v>
      </c>
    </row>
    <row r="4370" spans="1:13" x14ac:dyDescent="0.35">
      <c r="A4370" t="s">
        <v>326</v>
      </c>
      <c r="B4370" t="s">
        <v>327</v>
      </c>
      <c r="C4370">
        <v>2011</v>
      </c>
      <c r="D4370" t="s">
        <v>15</v>
      </c>
      <c r="E4370" t="s">
        <v>102</v>
      </c>
      <c r="F4370" t="s">
        <v>30</v>
      </c>
      <c r="G4370">
        <v>4.5999999999999996</v>
      </c>
      <c r="H4370" t="s">
        <v>18</v>
      </c>
      <c r="I4370" t="s">
        <v>19</v>
      </c>
      <c r="J4370">
        <v>300000</v>
      </c>
      <c r="K4370" t="s">
        <v>45</v>
      </c>
      <c r="L4370">
        <v>27000</v>
      </c>
      <c r="M4370" t="b">
        <v>0</v>
      </c>
    </row>
    <row r="4371" spans="1:13" x14ac:dyDescent="0.35">
      <c r="A4371" t="s">
        <v>181</v>
      </c>
      <c r="B4371" t="s">
        <v>199</v>
      </c>
      <c r="C4371">
        <v>2016</v>
      </c>
      <c r="D4371" t="s">
        <v>15</v>
      </c>
      <c r="E4371" t="s">
        <v>23</v>
      </c>
      <c r="F4371" t="s">
        <v>26</v>
      </c>
      <c r="G4371">
        <v>3.8</v>
      </c>
      <c r="H4371" t="s">
        <v>18</v>
      </c>
      <c r="I4371" t="s">
        <v>19</v>
      </c>
      <c r="J4371">
        <v>199000</v>
      </c>
      <c r="K4371" t="s">
        <v>45</v>
      </c>
      <c r="L4371">
        <v>0</v>
      </c>
      <c r="M4371" t="b">
        <v>1</v>
      </c>
    </row>
    <row r="4372" spans="1:13" x14ac:dyDescent="0.35">
      <c r="A4372" t="s">
        <v>60</v>
      </c>
      <c r="B4372" t="s">
        <v>198</v>
      </c>
      <c r="C4372">
        <v>2016</v>
      </c>
      <c r="D4372" t="s">
        <v>47</v>
      </c>
      <c r="E4372" t="s">
        <v>25</v>
      </c>
      <c r="F4372" t="s">
        <v>30</v>
      </c>
      <c r="G4372">
        <v>2.5</v>
      </c>
      <c r="H4372" t="s">
        <v>18</v>
      </c>
      <c r="I4372" t="s">
        <v>19</v>
      </c>
      <c r="J4372">
        <v>58000</v>
      </c>
      <c r="K4372" t="s">
        <v>45</v>
      </c>
      <c r="L4372">
        <v>137000</v>
      </c>
      <c r="M4372" t="b">
        <v>0</v>
      </c>
    </row>
    <row r="4373" spans="1:13" x14ac:dyDescent="0.35">
      <c r="A4373" t="s">
        <v>39</v>
      </c>
      <c r="B4373" t="s">
        <v>46</v>
      </c>
      <c r="C4373">
        <v>2015</v>
      </c>
      <c r="D4373" t="s">
        <v>47</v>
      </c>
      <c r="E4373" t="s">
        <v>23</v>
      </c>
      <c r="F4373" t="s">
        <v>17</v>
      </c>
      <c r="G4373">
        <v>5.3</v>
      </c>
      <c r="H4373" t="s">
        <v>18</v>
      </c>
      <c r="I4373" t="s">
        <v>19</v>
      </c>
      <c r="J4373">
        <v>193000</v>
      </c>
      <c r="K4373" t="s">
        <v>45</v>
      </c>
      <c r="L4373">
        <v>118000</v>
      </c>
      <c r="M4373" t="b">
        <v>0</v>
      </c>
    </row>
    <row r="4374" spans="1:13" x14ac:dyDescent="0.35">
      <c r="A4374" t="s">
        <v>76</v>
      </c>
      <c r="B4374" t="s">
        <v>112</v>
      </c>
      <c r="C4374">
        <v>2017</v>
      </c>
      <c r="D4374" t="s">
        <v>47</v>
      </c>
      <c r="E4374" t="s">
        <v>29</v>
      </c>
      <c r="F4374" t="s">
        <v>30</v>
      </c>
      <c r="G4374">
        <v>3.5</v>
      </c>
      <c r="H4374" t="s">
        <v>18</v>
      </c>
      <c r="I4374" t="s">
        <v>19</v>
      </c>
      <c r="J4374">
        <v>131000</v>
      </c>
      <c r="K4374" t="s">
        <v>45</v>
      </c>
      <c r="L4374">
        <v>67000</v>
      </c>
      <c r="M4374" t="b">
        <v>0</v>
      </c>
    </row>
    <row r="4375" spans="1:13" x14ac:dyDescent="0.35">
      <c r="A4375" t="s">
        <v>76</v>
      </c>
      <c r="B4375" t="s">
        <v>112</v>
      </c>
      <c r="C4375">
        <v>2016</v>
      </c>
      <c r="D4375" t="s">
        <v>47</v>
      </c>
      <c r="E4375" t="s">
        <v>29</v>
      </c>
      <c r="F4375" t="s">
        <v>30</v>
      </c>
      <c r="G4375">
        <v>3.5</v>
      </c>
      <c r="H4375" t="s">
        <v>18</v>
      </c>
      <c r="I4375" t="s">
        <v>19</v>
      </c>
      <c r="J4375">
        <v>123000</v>
      </c>
      <c r="K4375" t="s">
        <v>45</v>
      </c>
      <c r="L4375">
        <v>65000</v>
      </c>
      <c r="M4375" t="b">
        <v>0</v>
      </c>
    </row>
    <row r="4376" spans="1:13" x14ac:dyDescent="0.35">
      <c r="A4376" t="s">
        <v>76</v>
      </c>
      <c r="B4376" t="s">
        <v>77</v>
      </c>
      <c r="C4376">
        <v>2013</v>
      </c>
      <c r="D4376" t="s">
        <v>15</v>
      </c>
      <c r="E4376" t="s">
        <v>23</v>
      </c>
      <c r="F4376" t="s">
        <v>17</v>
      </c>
      <c r="G4376">
        <v>3.8</v>
      </c>
      <c r="H4376" t="s">
        <v>18</v>
      </c>
      <c r="I4376" t="s">
        <v>19</v>
      </c>
      <c r="J4376">
        <v>300000</v>
      </c>
      <c r="K4376" t="s">
        <v>45</v>
      </c>
      <c r="L4376">
        <v>55000</v>
      </c>
      <c r="M4376" t="b">
        <v>0</v>
      </c>
    </row>
    <row r="4377" spans="1:13" x14ac:dyDescent="0.35">
      <c r="A4377" t="s">
        <v>34</v>
      </c>
      <c r="B4377" t="s">
        <v>51</v>
      </c>
      <c r="C4377">
        <v>2018</v>
      </c>
      <c r="D4377" t="s">
        <v>15</v>
      </c>
      <c r="E4377" t="s">
        <v>23</v>
      </c>
      <c r="F4377" t="s">
        <v>26</v>
      </c>
      <c r="G4377">
        <v>1.6</v>
      </c>
      <c r="H4377" t="s">
        <v>18</v>
      </c>
      <c r="I4377" t="s">
        <v>19</v>
      </c>
      <c r="J4377">
        <v>67000</v>
      </c>
      <c r="K4377" t="s">
        <v>45</v>
      </c>
      <c r="L4377">
        <v>52000</v>
      </c>
      <c r="M4377" t="b">
        <v>0</v>
      </c>
    </row>
    <row r="4378" spans="1:13" x14ac:dyDescent="0.35">
      <c r="A4378" t="s">
        <v>34</v>
      </c>
      <c r="B4378" t="s">
        <v>51</v>
      </c>
      <c r="C4378">
        <v>2018</v>
      </c>
      <c r="D4378" t="s">
        <v>15</v>
      </c>
      <c r="E4378" t="s">
        <v>25</v>
      </c>
      <c r="F4378" t="s">
        <v>26</v>
      </c>
      <c r="G4378">
        <v>1.6</v>
      </c>
      <c r="H4378" t="s">
        <v>18</v>
      </c>
      <c r="I4378" t="s">
        <v>19</v>
      </c>
      <c r="J4378">
        <v>69600</v>
      </c>
      <c r="K4378" t="s">
        <v>45</v>
      </c>
      <c r="L4378">
        <v>52000</v>
      </c>
      <c r="M4378" t="b">
        <v>0</v>
      </c>
    </row>
    <row r="4379" spans="1:13" x14ac:dyDescent="0.35">
      <c r="A4379" t="s">
        <v>34</v>
      </c>
      <c r="B4379" t="s">
        <v>51</v>
      </c>
      <c r="C4379">
        <v>2018</v>
      </c>
      <c r="D4379" t="s">
        <v>15</v>
      </c>
      <c r="E4379" t="s">
        <v>25</v>
      </c>
      <c r="F4379" t="s">
        <v>26</v>
      </c>
      <c r="G4379">
        <v>1.6</v>
      </c>
      <c r="H4379" t="s">
        <v>18</v>
      </c>
      <c r="I4379" t="s">
        <v>19</v>
      </c>
      <c r="J4379">
        <v>52000</v>
      </c>
      <c r="K4379" t="s">
        <v>45</v>
      </c>
      <c r="L4379">
        <v>51000</v>
      </c>
      <c r="M4379" t="b">
        <v>0</v>
      </c>
    </row>
    <row r="4380" spans="1:13" x14ac:dyDescent="0.35">
      <c r="A4380" t="s">
        <v>27</v>
      </c>
      <c r="B4380" t="s">
        <v>88</v>
      </c>
      <c r="C4380">
        <v>2019</v>
      </c>
      <c r="D4380" t="s">
        <v>15</v>
      </c>
      <c r="E4380" t="s">
        <v>23</v>
      </c>
      <c r="F4380" t="s">
        <v>26</v>
      </c>
      <c r="G4380">
        <v>1.4</v>
      </c>
      <c r="H4380" t="s">
        <v>18</v>
      </c>
      <c r="I4380" t="s">
        <v>19</v>
      </c>
      <c r="J4380">
        <v>54000</v>
      </c>
      <c r="K4380" t="s">
        <v>45</v>
      </c>
      <c r="L4380">
        <v>42000</v>
      </c>
      <c r="M4380" t="b">
        <v>0</v>
      </c>
    </row>
    <row r="4381" spans="1:13" x14ac:dyDescent="0.35">
      <c r="A4381" t="s">
        <v>27</v>
      </c>
      <c r="B4381" t="s">
        <v>88</v>
      </c>
      <c r="C4381">
        <v>2019</v>
      </c>
      <c r="D4381" t="s">
        <v>15</v>
      </c>
      <c r="E4381" t="s">
        <v>25</v>
      </c>
      <c r="F4381" t="s">
        <v>26</v>
      </c>
      <c r="G4381">
        <v>1.4</v>
      </c>
      <c r="H4381" t="s">
        <v>18</v>
      </c>
      <c r="I4381" t="s">
        <v>19</v>
      </c>
      <c r="J4381">
        <v>80000</v>
      </c>
      <c r="K4381" t="s">
        <v>45</v>
      </c>
      <c r="L4381">
        <v>42000</v>
      </c>
      <c r="M4381" t="b">
        <v>0</v>
      </c>
    </row>
    <row r="4382" spans="1:13" x14ac:dyDescent="0.35">
      <c r="A4382" t="s">
        <v>27</v>
      </c>
      <c r="B4382" t="s">
        <v>88</v>
      </c>
      <c r="C4382">
        <v>2018</v>
      </c>
      <c r="D4382" t="s">
        <v>15</v>
      </c>
      <c r="E4382" t="s">
        <v>25</v>
      </c>
      <c r="F4382" t="s">
        <v>26</v>
      </c>
      <c r="G4382">
        <v>1.4</v>
      </c>
      <c r="H4382" t="s">
        <v>18</v>
      </c>
      <c r="I4382" t="s">
        <v>19</v>
      </c>
      <c r="J4382">
        <v>117000</v>
      </c>
      <c r="K4382" t="s">
        <v>45</v>
      </c>
      <c r="L4382">
        <v>33000</v>
      </c>
      <c r="M4382" t="b">
        <v>0</v>
      </c>
    </row>
    <row r="4383" spans="1:13" x14ac:dyDescent="0.35">
      <c r="A4383" t="s">
        <v>76</v>
      </c>
      <c r="B4383" t="s">
        <v>112</v>
      </c>
      <c r="C4383">
        <v>2016</v>
      </c>
      <c r="D4383" t="s">
        <v>15</v>
      </c>
      <c r="E4383" t="s">
        <v>25</v>
      </c>
      <c r="F4383" t="s">
        <v>30</v>
      </c>
      <c r="G4383">
        <v>4</v>
      </c>
      <c r="H4383" t="s">
        <v>18</v>
      </c>
      <c r="I4383" t="s">
        <v>19</v>
      </c>
      <c r="J4383">
        <v>155000</v>
      </c>
      <c r="K4383" t="s">
        <v>20</v>
      </c>
      <c r="L4383">
        <v>0</v>
      </c>
      <c r="M4383" t="b">
        <v>1</v>
      </c>
    </row>
    <row r="4384" spans="1:13" x14ac:dyDescent="0.35">
      <c r="A4384" t="s">
        <v>174</v>
      </c>
      <c r="B4384" t="s">
        <v>204</v>
      </c>
      <c r="C4384">
        <v>2016</v>
      </c>
      <c r="D4384" t="s">
        <v>15</v>
      </c>
      <c r="E4384" t="s">
        <v>25</v>
      </c>
      <c r="F4384" t="s">
        <v>17</v>
      </c>
      <c r="G4384">
        <v>2</v>
      </c>
      <c r="H4384" t="s">
        <v>18</v>
      </c>
      <c r="I4384" t="s">
        <v>19</v>
      </c>
      <c r="J4384">
        <v>120000</v>
      </c>
      <c r="K4384" t="s">
        <v>20</v>
      </c>
      <c r="L4384">
        <v>61000</v>
      </c>
      <c r="M4384" t="b">
        <v>0</v>
      </c>
    </row>
    <row r="4385" spans="1:13" x14ac:dyDescent="0.35">
      <c r="A4385" t="s">
        <v>73</v>
      </c>
      <c r="B4385" t="s">
        <v>74</v>
      </c>
      <c r="C4385">
        <v>2008</v>
      </c>
      <c r="D4385" t="s">
        <v>15</v>
      </c>
      <c r="E4385" t="s">
        <v>33</v>
      </c>
      <c r="F4385" t="s">
        <v>30</v>
      </c>
      <c r="G4385">
        <v>3.6</v>
      </c>
      <c r="H4385" t="s">
        <v>18</v>
      </c>
      <c r="I4385" t="s">
        <v>19</v>
      </c>
      <c r="J4385">
        <v>300000</v>
      </c>
      <c r="K4385" t="s">
        <v>20</v>
      </c>
      <c r="L4385">
        <v>0</v>
      </c>
      <c r="M4385" t="b">
        <v>1</v>
      </c>
    </row>
    <row r="4386" spans="1:13" x14ac:dyDescent="0.35">
      <c r="A4386" t="s">
        <v>34</v>
      </c>
      <c r="B4386" t="s">
        <v>43</v>
      </c>
      <c r="C4386">
        <v>2016</v>
      </c>
      <c r="D4386" t="s">
        <v>15</v>
      </c>
      <c r="E4386" t="s">
        <v>23</v>
      </c>
      <c r="F4386" t="s">
        <v>17</v>
      </c>
      <c r="G4386">
        <v>2.2000000000000002</v>
      </c>
      <c r="H4386" t="s">
        <v>18</v>
      </c>
      <c r="I4386" t="s">
        <v>19</v>
      </c>
      <c r="J4386">
        <v>169000</v>
      </c>
      <c r="K4386" t="s">
        <v>54</v>
      </c>
      <c r="L4386">
        <v>0</v>
      </c>
      <c r="M4386" t="b">
        <v>1</v>
      </c>
    </row>
    <row r="4387" spans="1:13" x14ac:dyDescent="0.35">
      <c r="A4387" t="s">
        <v>34</v>
      </c>
      <c r="B4387" t="s">
        <v>51</v>
      </c>
      <c r="C4387">
        <v>2018</v>
      </c>
      <c r="D4387" t="s">
        <v>15</v>
      </c>
      <c r="E4387" t="s">
        <v>23</v>
      </c>
      <c r="F4387" t="s">
        <v>26</v>
      </c>
      <c r="G4387">
        <v>1.6</v>
      </c>
      <c r="H4387" t="s">
        <v>18</v>
      </c>
      <c r="I4387" t="s">
        <v>19</v>
      </c>
      <c r="J4387">
        <v>93000</v>
      </c>
      <c r="K4387" t="s">
        <v>54</v>
      </c>
      <c r="L4387">
        <v>0</v>
      </c>
      <c r="M4387" t="b">
        <v>1</v>
      </c>
    </row>
    <row r="4388" spans="1:13" x14ac:dyDescent="0.35">
      <c r="A4388" t="s">
        <v>82</v>
      </c>
      <c r="B4388" t="s">
        <v>142</v>
      </c>
      <c r="C4388">
        <v>2016</v>
      </c>
      <c r="D4388" t="s">
        <v>15</v>
      </c>
      <c r="E4388" t="s">
        <v>65</v>
      </c>
      <c r="F4388" t="s">
        <v>30</v>
      </c>
      <c r="G4388">
        <v>2</v>
      </c>
      <c r="H4388" t="s">
        <v>18</v>
      </c>
      <c r="I4388" t="s">
        <v>19</v>
      </c>
      <c r="J4388">
        <v>99000</v>
      </c>
      <c r="K4388" t="s">
        <v>54</v>
      </c>
      <c r="L4388">
        <v>0</v>
      </c>
      <c r="M4388" t="b">
        <v>1</v>
      </c>
    </row>
    <row r="4389" spans="1:13" x14ac:dyDescent="0.35">
      <c r="A4389" t="s">
        <v>34</v>
      </c>
      <c r="B4389" t="s">
        <v>43</v>
      </c>
      <c r="C4389">
        <v>2016</v>
      </c>
      <c r="D4389" t="s">
        <v>15</v>
      </c>
      <c r="E4389" t="s">
        <v>75</v>
      </c>
      <c r="F4389" t="s">
        <v>17</v>
      </c>
      <c r="G4389">
        <v>2.5</v>
      </c>
      <c r="H4389" t="s">
        <v>18</v>
      </c>
      <c r="I4389" t="s">
        <v>19</v>
      </c>
      <c r="J4389">
        <v>162000</v>
      </c>
      <c r="K4389" t="s">
        <v>54</v>
      </c>
      <c r="L4389">
        <v>0</v>
      </c>
      <c r="M4389" t="b">
        <v>1</v>
      </c>
    </row>
    <row r="4390" spans="1:13" x14ac:dyDescent="0.35">
      <c r="A4390" t="s">
        <v>34</v>
      </c>
      <c r="B4390" t="s">
        <v>35</v>
      </c>
      <c r="C4390">
        <v>2013</v>
      </c>
      <c r="D4390" t="s">
        <v>15</v>
      </c>
      <c r="E4390" t="s">
        <v>23</v>
      </c>
      <c r="F4390" t="s">
        <v>30</v>
      </c>
      <c r="G4390">
        <v>4.8</v>
      </c>
      <c r="H4390" t="s">
        <v>18</v>
      </c>
      <c r="I4390" t="s">
        <v>19</v>
      </c>
      <c r="J4390">
        <v>259000</v>
      </c>
      <c r="K4390" t="s">
        <v>54</v>
      </c>
      <c r="L4390">
        <v>0</v>
      </c>
      <c r="M4390" t="b">
        <v>1</v>
      </c>
    </row>
    <row r="4391" spans="1:13" x14ac:dyDescent="0.35">
      <c r="A4391" t="s">
        <v>27</v>
      </c>
      <c r="B4391" t="s">
        <v>93</v>
      </c>
      <c r="C4391">
        <v>2017</v>
      </c>
      <c r="D4391" t="s">
        <v>15</v>
      </c>
      <c r="E4391" t="s">
        <v>102</v>
      </c>
      <c r="F4391" t="s">
        <v>30</v>
      </c>
      <c r="G4391">
        <v>3</v>
      </c>
      <c r="H4391" t="s">
        <v>18</v>
      </c>
      <c r="I4391" t="s">
        <v>19</v>
      </c>
      <c r="J4391">
        <v>75000</v>
      </c>
      <c r="K4391" t="s">
        <v>54</v>
      </c>
      <c r="L4391">
        <v>0</v>
      </c>
      <c r="M4391" t="b">
        <v>1</v>
      </c>
    </row>
    <row r="4392" spans="1:13" x14ac:dyDescent="0.35">
      <c r="A4392" t="s">
        <v>34</v>
      </c>
      <c r="B4392" t="s">
        <v>58</v>
      </c>
      <c r="C4392">
        <v>2013</v>
      </c>
      <c r="D4392" t="s">
        <v>15</v>
      </c>
      <c r="E4392" t="s">
        <v>23</v>
      </c>
      <c r="F4392" t="s">
        <v>26</v>
      </c>
      <c r="G4392">
        <v>2.7</v>
      </c>
      <c r="H4392" t="s">
        <v>18</v>
      </c>
      <c r="I4392" t="s">
        <v>19</v>
      </c>
      <c r="J4392">
        <v>119000</v>
      </c>
      <c r="K4392" t="s">
        <v>54</v>
      </c>
      <c r="L4392">
        <v>0</v>
      </c>
      <c r="M4392" t="b">
        <v>1</v>
      </c>
    </row>
    <row r="4393" spans="1:13" x14ac:dyDescent="0.35">
      <c r="A4393" t="s">
        <v>34</v>
      </c>
      <c r="B4393" t="s">
        <v>307</v>
      </c>
      <c r="C4393">
        <v>2020</v>
      </c>
      <c r="D4393" t="s">
        <v>15</v>
      </c>
      <c r="E4393" t="s">
        <v>23</v>
      </c>
      <c r="F4393" t="s">
        <v>17</v>
      </c>
      <c r="G4393">
        <v>1.5</v>
      </c>
      <c r="H4393" t="s">
        <v>18</v>
      </c>
      <c r="I4393" t="s">
        <v>19</v>
      </c>
      <c r="J4393">
        <v>12000</v>
      </c>
      <c r="K4393" t="s">
        <v>54</v>
      </c>
      <c r="L4393">
        <v>0</v>
      </c>
      <c r="M4393" t="b">
        <v>1</v>
      </c>
    </row>
    <row r="4394" spans="1:13" x14ac:dyDescent="0.35">
      <c r="A4394" t="s">
        <v>34</v>
      </c>
      <c r="B4394" t="s">
        <v>35</v>
      </c>
      <c r="C4394">
        <v>2016</v>
      </c>
      <c r="D4394" t="s">
        <v>15</v>
      </c>
      <c r="E4394" t="s">
        <v>23</v>
      </c>
      <c r="F4394" t="s">
        <v>26</v>
      </c>
      <c r="G4394">
        <v>4.5999999999999996</v>
      </c>
      <c r="H4394" t="s">
        <v>18</v>
      </c>
      <c r="I4394" t="s">
        <v>19</v>
      </c>
      <c r="J4394">
        <v>84000</v>
      </c>
      <c r="K4394" t="s">
        <v>54</v>
      </c>
      <c r="L4394">
        <v>0</v>
      </c>
      <c r="M4394" t="b">
        <v>1</v>
      </c>
    </row>
    <row r="4395" spans="1:13" x14ac:dyDescent="0.35">
      <c r="A4395" t="s">
        <v>34</v>
      </c>
      <c r="B4395" t="s">
        <v>58</v>
      </c>
      <c r="C4395">
        <v>2016</v>
      </c>
      <c r="D4395" t="s">
        <v>15</v>
      </c>
      <c r="E4395" t="s">
        <v>25</v>
      </c>
      <c r="F4395" t="s">
        <v>26</v>
      </c>
      <c r="G4395">
        <v>2.5</v>
      </c>
      <c r="H4395" t="s">
        <v>18</v>
      </c>
      <c r="I4395" t="s">
        <v>19</v>
      </c>
      <c r="J4395">
        <v>119000</v>
      </c>
      <c r="K4395" t="s">
        <v>54</v>
      </c>
      <c r="L4395">
        <v>0</v>
      </c>
      <c r="M4395" t="b">
        <v>1</v>
      </c>
    </row>
    <row r="4396" spans="1:13" x14ac:dyDescent="0.35">
      <c r="A4396" t="s">
        <v>34</v>
      </c>
      <c r="B4396" t="s">
        <v>58</v>
      </c>
      <c r="C4396">
        <v>2015</v>
      </c>
      <c r="D4396" t="s">
        <v>15</v>
      </c>
      <c r="E4396" t="s">
        <v>33</v>
      </c>
      <c r="F4396" t="s">
        <v>26</v>
      </c>
      <c r="G4396">
        <v>2.7</v>
      </c>
      <c r="H4396" t="s">
        <v>18</v>
      </c>
      <c r="I4396" t="s">
        <v>19</v>
      </c>
      <c r="J4396">
        <v>221000</v>
      </c>
      <c r="K4396" t="s">
        <v>54</v>
      </c>
      <c r="L4396">
        <v>0</v>
      </c>
      <c r="M4396" t="b">
        <v>1</v>
      </c>
    </row>
    <row r="4397" spans="1:13" x14ac:dyDescent="0.35">
      <c r="A4397" t="s">
        <v>34</v>
      </c>
      <c r="B4397" t="s">
        <v>162</v>
      </c>
      <c r="C4397">
        <v>2016</v>
      </c>
      <c r="D4397" t="s">
        <v>15</v>
      </c>
      <c r="E4397" t="s">
        <v>38</v>
      </c>
      <c r="F4397" t="s">
        <v>30</v>
      </c>
      <c r="G4397">
        <v>4.8</v>
      </c>
      <c r="H4397" t="s">
        <v>18</v>
      </c>
      <c r="I4397" t="s">
        <v>68</v>
      </c>
      <c r="J4397">
        <v>198000</v>
      </c>
      <c r="K4397" t="s">
        <v>54</v>
      </c>
      <c r="L4397">
        <v>0</v>
      </c>
      <c r="M4397" t="b">
        <v>1</v>
      </c>
    </row>
    <row r="4398" spans="1:13" x14ac:dyDescent="0.35">
      <c r="A4398" t="s">
        <v>34</v>
      </c>
      <c r="B4398" t="s">
        <v>35</v>
      </c>
      <c r="C4398">
        <v>2008</v>
      </c>
      <c r="D4398" t="s">
        <v>15</v>
      </c>
      <c r="E4398" t="s">
        <v>23</v>
      </c>
      <c r="F4398" t="s">
        <v>30</v>
      </c>
      <c r="G4398">
        <v>4.5</v>
      </c>
      <c r="H4398" t="s">
        <v>18</v>
      </c>
      <c r="I4398" t="s">
        <v>19</v>
      </c>
      <c r="J4398">
        <v>545000</v>
      </c>
      <c r="K4398" t="s">
        <v>54</v>
      </c>
      <c r="L4398">
        <v>0</v>
      </c>
      <c r="M4398" t="b">
        <v>1</v>
      </c>
    </row>
    <row r="4399" spans="1:13" x14ac:dyDescent="0.35">
      <c r="A4399" t="s">
        <v>27</v>
      </c>
      <c r="B4399" t="s">
        <v>91</v>
      </c>
      <c r="C4399">
        <v>2016</v>
      </c>
      <c r="D4399" t="s">
        <v>15</v>
      </c>
      <c r="E4399" t="s">
        <v>65</v>
      </c>
      <c r="F4399" t="s">
        <v>17</v>
      </c>
      <c r="G4399">
        <v>3.3</v>
      </c>
      <c r="H4399" t="s">
        <v>18</v>
      </c>
      <c r="I4399" t="s">
        <v>19</v>
      </c>
      <c r="J4399">
        <v>125000</v>
      </c>
      <c r="K4399" t="s">
        <v>54</v>
      </c>
      <c r="L4399">
        <v>0</v>
      </c>
      <c r="M4399" t="b">
        <v>1</v>
      </c>
    </row>
    <row r="4400" spans="1:13" x14ac:dyDescent="0.35">
      <c r="A4400" t="s">
        <v>21</v>
      </c>
      <c r="B4400" t="s">
        <v>237</v>
      </c>
      <c r="C4400">
        <v>2016</v>
      </c>
      <c r="D4400" t="s">
        <v>15</v>
      </c>
      <c r="E4400" t="s">
        <v>25</v>
      </c>
      <c r="F4400" t="s">
        <v>30</v>
      </c>
      <c r="G4400">
        <v>3.5</v>
      </c>
      <c r="H4400" t="s">
        <v>18</v>
      </c>
      <c r="I4400" t="s">
        <v>19</v>
      </c>
      <c r="J4400">
        <v>155000</v>
      </c>
      <c r="K4400" t="s">
        <v>54</v>
      </c>
      <c r="L4400">
        <v>0</v>
      </c>
      <c r="M4400" t="b">
        <v>1</v>
      </c>
    </row>
    <row r="4401" spans="1:13" x14ac:dyDescent="0.35">
      <c r="A4401" t="s">
        <v>60</v>
      </c>
      <c r="B4401" t="s">
        <v>309</v>
      </c>
      <c r="C4401">
        <v>2014</v>
      </c>
      <c r="D4401" t="s">
        <v>15</v>
      </c>
      <c r="E4401" t="s">
        <v>65</v>
      </c>
      <c r="F4401" t="s">
        <v>17</v>
      </c>
      <c r="G4401">
        <v>3.5</v>
      </c>
      <c r="H4401" t="s">
        <v>18</v>
      </c>
      <c r="I4401" t="s">
        <v>19</v>
      </c>
      <c r="J4401">
        <v>45000</v>
      </c>
      <c r="K4401" t="s">
        <v>54</v>
      </c>
      <c r="L4401">
        <v>0</v>
      </c>
      <c r="M4401" t="b">
        <v>1</v>
      </c>
    </row>
    <row r="4402" spans="1:13" x14ac:dyDescent="0.35">
      <c r="A4402" t="s">
        <v>109</v>
      </c>
      <c r="B4402" t="s">
        <v>110</v>
      </c>
      <c r="C4402">
        <v>2018</v>
      </c>
      <c r="D4402" t="s">
        <v>15</v>
      </c>
      <c r="E4402" t="s">
        <v>25</v>
      </c>
      <c r="F4402" t="s">
        <v>17</v>
      </c>
      <c r="G4402">
        <v>5.7</v>
      </c>
      <c r="H4402" t="s">
        <v>18</v>
      </c>
      <c r="I4402" t="s">
        <v>19</v>
      </c>
      <c r="J4402">
        <v>15000</v>
      </c>
      <c r="K4402" t="s">
        <v>54</v>
      </c>
      <c r="L4402">
        <v>0</v>
      </c>
      <c r="M4402" t="b">
        <v>1</v>
      </c>
    </row>
    <row r="4403" spans="1:13" x14ac:dyDescent="0.35">
      <c r="A4403" t="s">
        <v>34</v>
      </c>
      <c r="B4403" t="s">
        <v>145</v>
      </c>
      <c r="C4403">
        <v>2013</v>
      </c>
      <c r="D4403" t="s">
        <v>44</v>
      </c>
      <c r="E4403" t="s">
        <v>23</v>
      </c>
      <c r="F4403" t="s">
        <v>26</v>
      </c>
      <c r="G4403">
        <v>2.7</v>
      </c>
      <c r="H4403" t="s">
        <v>18</v>
      </c>
      <c r="I4403" t="s">
        <v>19</v>
      </c>
      <c r="J4403">
        <v>2211963</v>
      </c>
      <c r="K4403" t="s">
        <v>20</v>
      </c>
      <c r="L4403">
        <v>0</v>
      </c>
      <c r="M4403" t="b">
        <v>1</v>
      </c>
    </row>
    <row r="4404" spans="1:13" x14ac:dyDescent="0.35">
      <c r="A4404" t="s">
        <v>36</v>
      </c>
      <c r="B4404" t="s">
        <v>146</v>
      </c>
      <c r="C4404">
        <v>2014</v>
      </c>
      <c r="D4404" t="s">
        <v>15</v>
      </c>
      <c r="E4404" t="s">
        <v>94</v>
      </c>
      <c r="F4404" t="s">
        <v>30</v>
      </c>
      <c r="G4404">
        <v>5.3</v>
      </c>
      <c r="H4404" t="s">
        <v>18</v>
      </c>
      <c r="I4404" t="s">
        <v>19</v>
      </c>
      <c r="J4404">
        <v>155000</v>
      </c>
      <c r="K4404" t="s">
        <v>20</v>
      </c>
      <c r="L4404">
        <v>66500</v>
      </c>
      <c r="M4404" t="b">
        <v>0</v>
      </c>
    </row>
    <row r="4405" spans="1:13" x14ac:dyDescent="0.35">
      <c r="A4405" t="s">
        <v>21</v>
      </c>
      <c r="B4405" t="s">
        <v>218</v>
      </c>
      <c r="C4405">
        <v>2016</v>
      </c>
      <c r="D4405" t="s">
        <v>15</v>
      </c>
      <c r="E4405" t="s">
        <v>23</v>
      </c>
      <c r="F4405" t="s">
        <v>26</v>
      </c>
      <c r="G4405">
        <v>2.5</v>
      </c>
      <c r="H4405" t="s">
        <v>18</v>
      </c>
      <c r="I4405" t="s">
        <v>68</v>
      </c>
      <c r="J4405">
        <v>185000</v>
      </c>
      <c r="K4405" t="s">
        <v>126</v>
      </c>
      <c r="L4405">
        <v>43000</v>
      </c>
      <c r="M4405" t="b">
        <v>0</v>
      </c>
    </row>
    <row r="4406" spans="1:13" x14ac:dyDescent="0.35">
      <c r="A4406" t="s">
        <v>34</v>
      </c>
      <c r="B4406" t="s">
        <v>43</v>
      </c>
      <c r="C4406">
        <v>2007</v>
      </c>
      <c r="D4406" t="s">
        <v>15</v>
      </c>
      <c r="E4406" t="s">
        <v>23</v>
      </c>
      <c r="F4406" t="s">
        <v>17</v>
      </c>
      <c r="G4406">
        <v>2.5</v>
      </c>
      <c r="H4406" t="s">
        <v>18</v>
      </c>
      <c r="I4406" t="s">
        <v>19</v>
      </c>
      <c r="J4406">
        <v>420</v>
      </c>
      <c r="K4406" t="s">
        <v>54</v>
      </c>
      <c r="L4406">
        <v>30000</v>
      </c>
      <c r="M4406" t="b">
        <v>0</v>
      </c>
    </row>
    <row r="4407" spans="1:13" x14ac:dyDescent="0.35">
      <c r="A4407" t="s">
        <v>34</v>
      </c>
      <c r="B4407" t="s">
        <v>145</v>
      </c>
      <c r="C4407">
        <v>2016</v>
      </c>
      <c r="D4407" t="s">
        <v>15</v>
      </c>
      <c r="E4407" t="s">
        <v>23</v>
      </c>
      <c r="F4407" t="s">
        <v>30</v>
      </c>
      <c r="G4407">
        <v>2.7</v>
      </c>
      <c r="H4407" t="s">
        <v>18</v>
      </c>
      <c r="I4407" t="s">
        <v>19</v>
      </c>
      <c r="J4407">
        <v>224000</v>
      </c>
      <c r="K4407" t="s">
        <v>54</v>
      </c>
      <c r="L4407">
        <v>62000</v>
      </c>
      <c r="M4407" t="b">
        <v>0</v>
      </c>
    </row>
    <row r="4408" spans="1:13" x14ac:dyDescent="0.35">
      <c r="A4408" t="s">
        <v>21</v>
      </c>
      <c r="B4408" t="s">
        <v>120</v>
      </c>
      <c r="C4408">
        <v>2013</v>
      </c>
      <c r="D4408" t="s">
        <v>15</v>
      </c>
      <c r="E4408" t="s">
        <v>23</v>
      </c>
      <c r="F4408" t="s">
        <v>17</v>
      </c>
      <c r="G4408">
        <v>2.4</v>
      </c>
      <c r="H4408" t="s">
        <v>18</v>
      </c>
      <c r="I4408" t="s">
        <v>68</v>
      </c>
      <c r="J4408">
        <v>200935</v>
      </c>
      <c r="K4408" t="s">
        <v>45</v>
      </c>
      <c r="L4408">
        <v>0</v>
      </c>
      <c r="M4408" t="b">
        <v>1</v>
      </c>
    </row>
    <row r="4409" spans="1:13" x14ac:dyDescent="0.35">
      <c r="A4409" t="s">
        <v>48</v>
      </c>
      <c r="B4409" t="s">
        <v>106</v>
      </c>
      <c r="C4409">
        <v>2020</v>
      </c>
      <c r="D4409" t="s">
        <v>44</v>
      </c>
      <c r="E4409" t="s">
        <v>16</v>
      </c>
      <c r="F4409" t="s">
        <v>17</v>
      </c>
      <c r="G4409">
        <v>3</v>
      </c>
      <c r="H4409" t="s">
        <v>18</v>
      </c>
      <c r="I4409" t="s">
        <v>19</v>
      </c>
      <c r="J4409">
        <v>53000</v>
      </c>
      <c r="K4409" t="s">
        <v>45</v>
      </c>
      <c r="L4409">
        <v>365000</v>
      </c>
      <c r="M4409" t="b">
        <v>0</v>
      </c>
    </row>
    <row r="4410" spans="1:13" x14ac:dyDescent="0.35">
      <c r="A4410" t="s">
        <v>34</v>
      </c>
      <c r="B4410" t="s">
        <v>145</v>
      </c>
      <c r="C4410">
        <v>2015</v>
      </c>
      <c r="D4410" t="s">
        <v>15</v>
      </c>
      <c r="E4410" t="s">
        <v>23</v>
      </c>
      <c r="F4410" t="s">
        <v>17</v>
      </c>
      <c r="G4410">
        <v>2.7</v>
      </c>
      <c r="H4410" t="s">
        <v>18</v>
      </c>
      <c r="I4410" t="s">
        <v>19</v>
      </c>
      <c r="J4410">
        <v>170000</v>
      </c>
      <c r="K4410" t="s">
        <v>64</v>
      </c>
      <c r="L4410">
        <v>50000</v>
      </c>
      <c r="M4410" t="b">
        <v>0</v>
      </c>
    </row>
    <row r="4411" spans="1:13" x14ac:dyDescent="0.35">
      <c r="A4411" t="s">
        <v>76</v>
      </c>
      <c r="B4411" t="s">
        <v>235</v>
      </c>
      <c r="C4411">
        <v>2016</v>
      </c>
      <c r="D4411" t="s">
        <v>15</v>
      </c>
      <c r="E4411" t="s">
        <v>16</v>
      </c>
      <c r="F4411" t="s">
        <v>30</v>
      </c>
      <c r="G4411">
        <v>2.5</v>
      </c>
      <c r="H4411" t="s">
        <v>18</v>
      </c>
      <c r="I4411" t="s">
        <v>19</v>
      </c>
      <c r="J4411">
        <v>2000</v>
      </c>
      <c r="K4411" t="s">
        <v>45</v>
      </c>
      <c r="L4411">
        <v>0</v>
      </c>
      <c r="M4411" t="b">
        <v>1</v>
      </c>
    </row>
    <row r="4412" spans="1:13" x14ac:dyDescent="0.35">
      <c r="A4412" t="s">
        <v>34</v>
      </c>
      <c r="B4412" t="s">
        <v>51</v>
      </c>
      <c r="C4412">
        <v>2013</v>
      </c>
      <c r="D4412" t="s">
        <v>15</v>
      </c>
      <c r="E4412" t="s">
        <v>23</v>
      </c>
      <c r="F4412" t="s">
        <v>30</v>
      </c>
      <c r="G4412">
        <v>1.6</v>
      </c>
      <c r="H4412" t="s">
        <v>18</v>
      </c>
      <c r="I4412" t="s">
        <v>19</v>
      </c>
      <c r="J4412">
        <v>190000</v>
      </c>
      <c r="K4412" t="s">
        <v>42</v>
      </c>
      <c r="L4412">
        <v>21000</v>
      </c>
      <c r="M4412" t="b">
        <v>0</v>
      </c>
    </row>
    <row r="4413" spans="1:13" x14ac:dyDescent="0.35">
      <c r="A4413" t="s">
        <v>76</v>
      </c>
      <c r="B4413" t="s">
        <v>125</v>
      </c>
      <c r="C4413">
        <v>2016</v>
      </c>
      <c r="D4413" t="s">
        <v>15</v>
      </c>
      <c r="E4413" t="s">
        <v>33</v>
      </c>
      <c r="F4413" t="s">
        <v>26</v>
      </c>
      <c r="G4413">
        <v>3.5</v>
      </c>
      <c r="H4413" t="s">
        <v>18</v>
      </c>
      <c r="I4413" t="s">
        <v>19</v>
      </c>
      <c r="J4413">
        <v>87300</v>
      </c>
      <c r="K4413" t="s">
        <v>20</v>
      </c>
      <c r="L4413">
        <v>105000</v>
      </c>
      <c r="M4413" t="b">
        <v>0</v>
      </c>
    </row>
    <row r="4414" spans="1:13" x14ac:dyDescent="0.35">
      <c r="A4414" t="s">
        <v>27</v>
      </c>
      <c r="B4414" t="s">
        <v>84</v>
      </c>
      <c r="C4414">
        <v>2018</v>
      </c>
      <c r="D4414" t="s">
        <v>15</v>
      </c>
      <c r="E4414" t="s">
        <v>75</v>
      </c>
      <c r="F4414" t="s">
        <v>26</v>
      </c>
      <c r="G4414">
        <v>1.6</v>
      </c>
      <c r="H4414" t="s">
        <v>18</v>
      </c>
      <c r="I4414" t="s">
        <v>19</v>
      </c>
      <c r="J4414">
        <v>146000</v>
      </c>
      <c r="K4414" t="s">
        <v>45</v>
      </c>
      <c r="L4414">
        <v>75000</v>
      </c>
      <c r="M4414" t="b">
        <v>0</v>
      </c>
    </row>
    <row r="4415" spans="1:13" x14ac:dyDescent="0.35">
      <c r="A4415" t="s">
        <v>76</v>
      </c>
      <c r="B4415" t="s">
        <v>77</v>
      </c>
      <c r="C4415">
        <v>2013</v>
      </c>
      <c r="D4415" t="s">
        <v>15</v>
      </c>
      <c r="E4415" t="s">
        <v>16</v>
      </c>
      <c r="F4415" t="s">
        <v>26</v>
      </c>
      <c r="G4415">
        <v>5.4</v>
      </c>
      <c r="H4415" t="s">
        <v>18</v>
      </c>
      <c r="I4415" t="s">
        <v>19</v>
      </c>
      <c r="J4415">
        <v>270000</v>
      </c>
      <c r="K4415" t="s">
        <v>20</v>
      </c>
      <c r="L4415">
        <v>49500</v>
      </c>
      <c r="M4415" t="b">
        <v>0</v>
      </c>
    </row>
    <row r="4416" spans="1:13" x14ac:dyDescent="0.35">
      <c r="A4416" t="s">
        <v>27</v>
      </c>
      <c r="B4416" t="s">
        <v>28</v>
      </c>
      <c r="C4416">
        <v>2016</v>
      </c>
      <c r="D4416" t="s">
        <v>47</v>
      </c>
      <c r="E4416" t="s">
        <v>23</v>
      </c>
      <c r="F4416" t="s">
        <v>30</v>
      </c>
      <c r="G4416">
        <v>2</v>
      </c>
      <c r="H4416" t="s">
        <v>18</v>
      </c>
      <c r="I4416" t="s">
        <v>19</v>
      </c>
      <c r="J4416">
        <v>248767</v>
      </c>
      <c r="K4416" t="s">
        <v>20</v>
      </c>
      <c r="L4416">
        <v>0</v>
      </c>
      <c r="M4416" t="b">
        <v>1</v>
      </c>
    </row>
    <row r="4417" spans="1:13" x14ac:dyDescent="0.35">
      <c r="A4417" t="s">
        <v>21</v>
      </c>
      <c r="B4417" t="s">
        <v>423</v>
      </c>
      <c r="C4417">
        <v>1999</v>
      </c>
      <c r="D4417" t="s">
        <v>15</v>
      </c>
      <c r="E4417" t="s">
        <v>23</v>
      </c>
      <c r="F4417" t="s">
        <v>17</v>
      </c>
      <c r="G4417">
        <v>3</v>
      </c>
      <c r="H4417" t="s">
        <v>18</v>
      </c>
      <c r="I4417" t="s">
        <v>19</v>
      </c>
      <c r="J4417">
        <v>147500</v>
      </c>
      <c r="K4417" t="s">
        <v>20</v>
      </c>
      <c r="L4417">
        <v>27500</v>
      </c>
      <c r="M4417" t="b">
        <v>0</v>
      </c>
    </row>
    <row r="4418" spans="1:13" x14ac:dyDescent="0.35">
      <c r="A4418" t="s">
        <v>174</v>
      </c>
      <c r="B4418" t="s">
        <v>204</v>
      </c>
      <c r="C4418">
        <v>2009</v>
      </c>
      <c r="D4418" t="s">
        <v>15</v>
      </c>
      <c r="E4418" t="s">
        <v>16</v>
      </c>
      <c r="F4418" t="s">
        <v>17</v>
      </c>
      <c r="G4418">
        <v>2.2999999999999998</v>
      </c>
      <c r="H4418" t="s">
        <v>18</v>
      </c>
      <c r="I4418" t="s">
        <v>19</v>
      </c>
      <c r="J4418">
        <v>216500</v>
      </c>
      <c r="K4418" t="s">
        <v>20</v>
      </c>
      <c r="L4418">
        <v>24000</v>
      </c>
      <c r="M4418" t="b">
        <v>0</v>
      </c>
    </row>
    <row r="4419" spans="1:13" x14ac:dyDescent="0.35">
      <c r="A4419" t="s">
        <v>326</v>
      </c>
      <c r="B4419" t="s">
        <v>327</v>
      </c>
      <c r="C4419">
        <v>2008</v>
      </c>
      <c r="D4419" t="s">
        <v>47</v>
      </c>
      <c r="E4419" t="s">
        <v>33</v>
      </c>
      <c r="F4419" t="s">
        <v>17</v>
      </c>
      <c r="G4419">
        <v>4</v>
      </c>
      <c r="H4419" t="s">
        <v>18</v>
      </c>
      <c r="I4419" t="s">
        <v>19</v>
      </c>
      <c r="J4419">
        <v>362000</v>
      </c>
      <c r="K4419" t="s">
        <v>42</v>
      </c>
      <c r="L4419">
        <v>19000</v>
      </c>
      <c r="M4419" t="b">
        <v>0</v>
      </c>
    </row>
    <row r="4420" spans="1:13" x14ac:dyDescent="0.35">
      <c r="A4420" t="s">
        <v>34</v>
      </c>
      <c r="B4420" t="s">
        <v>35</v>
      </c>
      <c r="C4420">
        <v>2001</v>
      </c>
      <c r="D4420" t="s">
        <v>15</v>
      </c>
      <c r="E4420" t="s">
        <v>23</v>
      </c>
      <c r="F4420" t="s">
        <v>17</v>
      </c>
      <c r="G4420">
        <v>1.6</v>
      </c>
      <c r="H4420" t="s">
        <v>18</v>
      </c>
      <c r="I4420" t="s">
        <v>19</v>
      </c>
      <c r="J4420">
        <v>470000</v>
      </c>
      <c r="K4420" t="s">
        <v>20</v>
      </c>
      <c r="L4420">
        <v>0</v>
      </c>
      <c r="M4420" t="b">
        <v>1</v>
      </c>
    </row>
    <row r="4421" spans="1:13" x14ac:dyDescent="0.35">
      <c r="A4421" t="s">
        <v>27</v>
      </c>
      <c r="B4421" t="s">
        <v>91</v>
      </c>
      <c r="C4421">
        <v>2016</v>
      </c>
      <c r="D4421" t="s">
        <v>15</v>
      </c>
      <c r="E4421" t="s">
        <v>23</v>
      </c>
      <c r="F4421" t="s">
        <v>30</v>
      </c>
      <c r="G4421">
        <v>3.3</v>
      </c>
      <c r="H4421" t="s">
        <v>18</v>
      </c>
      <c r="I4421" t="s">
        <v>19</v>
      </c>
      <c r="J4421">
        <v>190000</v>
      </c>
      <c r="K4421" t="s">
        <v>111</v>
      </c>
      <c r="L4421">
        <v>0</v>
      </c>
      <c r="M4421" t="b">
        <v>1</v>
      </c>
    </row>
    <row r="4422" spans="1:13" x14ac:dyDescent="0.35">
      <c r="A4422" t="s">
        <v>39</v>
      </c>
      <c r="B4422" t="s">
        <v>115</v>
      </c>
      <c r="C4422">
        <v>1997</v>
      </c>
      <c r="D4422" t="s">
        <v>47</v>
      </c>
      <c r="E4422" t="s">
        <v>196</v>
      </c>
      <c r="F4422" t="s">
        <v>30</v>
      </c>
      <c r="G4422">
        <v>6</v>
      </c>
      <c r="H4422" t="s">
        <v>18</v>
      </c>
      <c r="I4422" t="s">
        <v>19</v>
      </c>
      <c r="J4422">
        <v>292764</v>
      </c>
      <c r="K4422" t="s">
        <v>54</v>
      </c>
      <c r="L4422">
        <v>4000</v>
      </c>
      <c r="M4422" t="b">
        <v>0</v>
      </c>
    </row>
    <row r="4423" spans="1:13" x14ac:dyDescent="0.35">
      <c r="A4423" t="s">
        <v>21</v>
      </c>
      <c r="B4423" t="s">
        <v>237</v>
      </c>
      <c r="C4423">
        <v>2014</v>
      </c>
      <c r="D4423" t="s">
        <v>44</v>
      </c>
      <c r="E4423" t="s">
        <v>23</v>
      </c>
      <c r="F4423" t="s">
        <v>30</v>
      </c>
      <c r="G4423">
        <v>4</v>
      </c>
      <c r="H4423" t="s">
        <v>18</v>
      </c>
      <c r="I4423" t="s">
        <v>19</v>
      </c>
      <c r="J4423">
        <v>208000</v>
      </c>
      <c r="K4423" t="s">
        <v>20</v>
      </c>
      <c r="L4423">
        <v>0</v>
      </c>
      <c r="M4423" t="b">
        <v>1</v>
      </c>
    </row>
    <row r="4424" spans="1:13" x14ac:dyDescent="0.35">
      <c r="A4424" t="s">
        <v>34</v>
      </c>
      <c r="B4424" t="s">
        <v>123</v>
      </c>
      <c r="C4424">
        <v>2020</v>
      </c>
      <c r="D4424" t="s">
        <v>15</v>
      </c>
      <c r="E4424" t="s">
        <v>23</v>
      </c>
      <c r="F4424" t="s">
        <v>17</v>
      </c>
      <c r="G4424">
        <v>2.7</v>
      </c>
      <c r="H4424" t="s">
        <v>18</v>
      </c>
      <c r="I4424" t="s">
        <v>68</v>
      </c>
      <c r="J4424">
        <v>19200</v>
      </c>
      <c r="K4424" t="s">
        <v>42</v>
      </c>
      <c r="L4424">
        <v>0</v>
      </c>
      <c r="M4424" t="b">
        <v>1</v>
      </c>
    </row>
    <row r="4425" spans="1:13" x14ac:dyDescent="0.35">
      <c r="A4425" t="s">
        <v>21</v>
      </c>
      <c r="B4425" t="s">
        <v>22</v>
      </c>
      <c r="C4425">
        <v>2010</v>
      </c>
      <c r="D4425" t="s">
        <v>15</v>
      </c>
      <c r="E4425" t="s">
        <v>23</v>
      </c>
      <c r="F4425" t="s">
        <v>17</v>
      </c>
      <c r="G4425">
        <v>5.6</v>
      </c>
      <c r="H4425" t="s">
        <v>18</v>
      </c>
      <c r="I4425" t="s">
        <v>19</v>
      </c>
      <c r="J4425">
        <v>254000</v>
      </c>
      <c r="K4425" t="s">
        <v>59</v>
      </c>
      <c r="L4425">
        <v>0</v>
      </c>
      <c r="M4425" t="b">
        <v>1</v>
      </c>
    </row>
    <row r="4426" spans="1:13" x14ac:dyDescent="0.35">
      <c r="A4426" t="s">
        <v>34</v>
      </c>
      <c r="B4426" t="s">
        <v>124</v>
      </c>
      <c r="C4426">
        <v>2008</v>
      </c>
      <c r="D4426" t="s">
        <v>15</v>
      </c>
      <c r="E4426" t="s">
        <v>38</v>
      </c>
      <c r="F4426" t="s">
        <v>17</v>
      </c>
      <c r="G4426">
        <v>4</v>
      </c>
      <c r="H4426" t="s">
        <v>18</v>
      </c>
      <c r="I4426" t="s">
        <v>19</v>
      </c>
      <c r="J4426">
        <v>300000</v>
      </c>
      <c r="K4426" t="s">
        <v>20</v>
      </c>
      <c r="L4426">
        <v>50000</v>
      </c>
      <c r="M4426" t="b">
        <v>0</v>
      </c>
    </row>
    <row r="4427" spans="1:13" x14ac:dyDescent="0.35">
      <c r="A4427" t="s">
        <v>34</v>
      </c>
      <c r="B4427" t="s">
        <v>58</v>
      </c>
      <c r="C4427">
        <v>2015</v>
      </c>
      <c r="D4427" t="s">
        <v>15</v>
      </c>
      <c r="E4427" t="s">
        <v>23</v>
      </c>
      <c r="F4427" t="s">
        <v>30</v>
      </c>
      <c r="G4427">
        <v>4</v>
      </c>
      <c r="H4427" t="s">
        <v>18</v>
      </c>
      <c r="I4427" t="s">
        <v>19</v>
      </c>
      <c r="J4427">
        <v>103000</v>
      </c>
      <c r="K4427" t="s">
        <v>45</v>
      </c>
      <c r="L4427">
        <v>86000</v>
      </c>
      <c r="M4427" t="b">
        <v>0</v>
      </c>
    </row>
    <row r="4428" spans="1:13" x14ac:dyDescent="0.35">
      <c r="A4428" t="s">
        <v>34</v>
      </c>
      <c r="B4428" t="s">
        <v>123</v>
      </c>
      <c r="C4428">
        <v>2015</v>
      </c>
      <c r="D4428" t="s">
        <v>15</v>
      </c>
      <c r="E4428" t="s">
        <v>23</v>
      </c>
      <c r="F4428" t="s">
        <v>17</v>
      </c>
      <c r="G4428">
        <v>2.7</v>
      </c>
      <c r="H4428" t="s">
        <v>18</v>
      </c>
      <c r="I4428" t="s">
        <v>68</v>
      </c>
      <c r="J4428">
        <v>184000</v>
      </c>
      <c r="K4428" t="s">
        <v>111</v>
      </c>
      <c r="L4428">
        <v>70000</v>
      </c>
      <c r="M4428" t="b">
        <v>0</v>
      </c>
    </row>
    <row r="4429" spans="1:13" x14ac:dyDescent="0.35">
      <c r="A4429" t="s">
        <v>76</v>
      </c>
      <c r="B4429" t="s">
        <v>112</v>
      </c>
      <c r="C4429">
        <v>2014</v>
      </c>
      <c r="D4429" t="s">
        <v>15</v>
      </c>
      <c r="E4429" t="s">
        <v>16</v>
      </c>
      <c r="F4429" t="s">
        <v>30</v>
      </c>
      <c r="G4429">
        <v>3.5</v>
      </c>
      <c r="H4429" t="s">
        <v>18</v>
      </c>
      <c r="I4429" t="s">
        <v>19</v>
      </c>
      <c r="J4429">
        <v>300</v>
      </c>
      <c r="K4429" t="s">
        <v>20</v>
      </c>
      <c r="L4429">
        <v>0</v>
      </c>
      <c r="M4429" t="b">
        <v>1</v>
      </c>
    </row>
    <row r="4430" spans="1:13" x14ac:dyDescent="0.35">
      <c r="A4430" t="s">
        <v>174</v>
      </c>
      <c r="B4430" t="s">
        <v>204</v>
      </c>
      <c r="C4430">
        <v>2018</v>
      </c>
      <c r="D4430" t="s">
        <v>44</v>
      </c>
      <c r="E4430" t="s">
        <v>16</v>
      </c>
      <c r="F4430" t="s">
        <v>26</v>
      </c>
      <c r="G4430">
        <v>2</v>
      </c>
      <c r="H4430" t="s">
        <v>18</v>
      </c>
      <c r="I4430" t="s">
        <v>19</v>
      </c>
      <c r="J4430">
        <v>16000</v>
      </c>
      <c r="K4430" t="s">
        <v>253</v>
      </c>
      <c r="L4430">
        <v>145000</v>
      </c>
      <c r="M4430" t="b">
        <v>0</v>
      </c>
    </row>
    <row r="4431" spans="1:13" x14ac:dyDescent="0.35">
      <c r="A4431" t="s">
        <v>13</v>
      </c>
      <c r="B4431" t="s">
        <v>14</v>
      </c>
      <c r="C4431">
        <v>2016</v>
      </c>
      <c r="D4431" t="s">
        <v>15</v>
      </c>
      <c r="E4431" t="s">
        <v>16</v>
      </c>
      <c r="F4431" t="s">
        <v>17</v>
      </c>
      <c r="G4431">
        <v>5.7</v>
      </c>
      <c r="H4431" t="s">
        <v>18</v>
      </c>
      <c r="I4431" t="s">
        <v>19</v>
      </c>
      <c r="J4431">
        <v>113000</v>
      </c>
      <c r="K4431" t="s">
        <v>20</v>
      </c>
      <c r="L4431">
        <v>0</v>
      </c>
      <c r="M4431" t="b">
        <v>1</v>
      </c>
    </row>
    <row r="4432" spans="1:13" x14ac:dyDescent="0.35">
      <c r="A4432" t="s">
        <v>21</v>
      </c>
      <c r="B4432" t="s">
        <v>22</v>
      </c>
      <c r="C4432">
        <v>2019</v>
      </c>
      <c r="D4432" t="s">
        <v>15</v>
      </c>
      <c r="E4432" t="s">
        <v>23</v>
      </c>
      <c r="F4432" t="s">
        <v>17</v>
      </c>
      <c r="G4432">
        <v>4</v>
      </c>
      <c r="H4432" t="s">
        <v>18</v>
      </c>
      <c r="I4432" t="s">
        <v>19</v>
      </c>
      <c r="J4432">
        <v>42000</v>
      </c>
      <c r="K4432" t="s">
        <v>42</v>
      </c>
      <c r="L4432">
        <v>185000</v>
      </c>
      <c r="M4432" t="b">
        <v>0</v>
      </c>
    </row>
    <row r="4433" spans="1:13" x14ac:dyDescent="0.35">
      <c r="A4433" t="s">
        <v>60</v>
      </c>
      <c r="B4433" t="s">
        <v>90</v>
      </c>
      <c r="C4433">
        <v>2014</v>
      </c>
      <c r="D4433" t="s">
        <v>15</v>
      </c>
      <c r="E4433" t="s">
        <v>23</v>
      </c>
      <c r="F4433" t="s">
        <v>30</v>
      </c>
      <c r="G4433">
        <v>5.7</v>
      </c>
      <c r="H4433" t="s">
        <v>18</v>
      </c>
      <c r="I4433" t="s">
        <v>19</v>
      </c>
      <c r="J4433">
        <v>450000</v>
      </c>
      <c r="K4433" t="s">
        <v>253</v>
      </c>
      <c r="L4433">
        <v>0</v>
      </c>
      <c r="M4433" t="b">
        <v>1</v>
      </c>
    </row>
    <row r="4434" spans="1:13" x14ac:dyDescent="0.35">
      <c r="A4434" t="s">
        <v>39</v>
      </c>
      <c r="B4434" t="s">
        <v>46</v>
      </c>
      <c r="C4434">
        <v>2014</v>
      </c>
      <c r="D4434" t="s">
        <v>15</v>
      </c>
      <c r="E4434" t="s">
        <v>25</v>
      </c>
      <c r="F4434" t="s">
        <v>30</v>
      </c>
      <c r="G4434">
        <v>3.5</v>
      </c>
      <c r="H4434" t="s">
        <v>18</v>
      </c>
      <c r="I4434" t="s">
        <v>19</v>
      </c>
      <c r="J4434">
        <v>95560</v>
      </c>
      <c r="K4434" t="s">
        <v>45</v>
      </c>
      <c r="L4434">
        <v>80000</v>
      </c>
      <c r="M4434" t="b">
        <v>0</v>
      </c>
    </row>
    <row r="4435" spans="1:13" x14ac:dyDescent="0.35">
      <c r="A4435" t="s">
        <v>27</v>
      </c>
      <c r="B4435" t="s">
        <v>28</v>
      </c>
      <c r="C4435">
        <v>2020</v>
      </c>
      <c r="D4435" t="s">
        <v>15</v>
      </c>
      <c r="E4435" t="s">
        <v>23</v>
      </c>
      <c r="F4435" t="s">
        <v>26</v>
      </c>
      <c r="G4435">
        <v>2</v>
      </c>
      <c r="H4435" t="s">
        <v>18</v>
      </c>
      <c r="I4435" t="s">
        <v>19</v>
      </c>
      <c r="J4435">
        <v>130000</v>
      </c>
      <c r="K4435" t="s">
        <v>45</v>
      </c>
      <c r="L4435">
        <v>53000</v>
      </c>
      <c r="M4435" t="b">
        <v>0</v>
      </c>
    </row>
    <row r="4436" spans="1:13" x14ac:dyDescent="0.35">
      <c r="A4436" t="s">
        <v>34</v>
      </c>
      <c r="B4436" t="s">
        <v>124</v>
      </c>
      <c r="C4436">
        <v>2012</v>
      </c>
      <c r="D4436" t="s">
        <v>15</v>
      </c>
      <c r="E4436" t="s">
        <v>16</v>
      </c>
      <c r="F4436" t="s">
        <v>17</v>
      </c>
      <c r="G4436">
        <v>4</v>
      </c>
      <c r="H4436" t="s">
        <v>18</v>
      </c>
      <c r="I4436" t="s">
        <v>19</v>
      </c>
      <c r="J4436">
        <v>35000</v>
      </c>
      <c r="K4436" t="s">
        <v>20</v>
      </c>
      <c r="L4436">
        <v>70000</v>
      </c>
      <c r="M4436" t="b">
        <v>0</v>
      </c>
    </row>
    <row r="4437" spans="1:13" x14ac:dyDescent="0.35">
      <c r="A4437" t="s">
        <v>34</v>
      </c>
      <c r="B4437" t="s">
        <v>35</v>
      </c>
      <c r="C4437">
        <v>2007</v>
      </c>
      <c r="D4437" t="s">
        <v>44</v>
      </c>
      <c r="E4437" t="s">
        <v>23</v>
      </c>
      <c r="F4437" t="s">
        <v>30</v>
      </c>
      <c r="G4437">
        <v>4.5</v>
      </c>
      <c r="H4437" t="s">
        <v>18</v>
      </c>
      <c r="I4437" t="s">
        <v>68</v>
      </c>
      <c r="J4437">
        <v>480000</v>
      </c>
      <c r="K4437" t="s">
        <v>45</v>
      </c>
      <c r="L4437">
        <v>62000</v>
      </c>
      <c r="M4437" t="b">
        <v>0</v>
      </c>
    </row>
    <row r="4438" spans="1:13" x14ac:dyDescent="0.35">
      <c r="A4438" t="s">
        <v>76</v>
      </c>
      <c r="B4438" t="s">
        <v>77</v>
      </c>
      <c r="C4438">
        <v>2009</v>
      </c>
      <c r="D4438" t="s">
        <v>15</v>
      </c>
      <c r="E4438" t="s">
        <v>29</v>
      </c>
      <c r="F4438" t="s">
        <v>26</v>
      </c>
      <c r="G4438">
        <v>5.4</v>
      </c>
      <c r="H4438" t="s">
        <v>18</v>
      </c>
      <c r="I4438" t="s">
        <v>19</v>
      </c>
      <c r="J4438">
        <v>318500</v>
      </c>
      <c r="K4438" t="s">
        <v>20</v>
      </c>
      <c r="L4438">
        <v>24500</v>
      </c>
      <c r="M4438" t="b">
        <v>0</v>
      </c>
    </row>
    <row r="4439" spans="1:13" x14ac:dyDescent="0.35">
      <c r="A4439" t="s">
        <v>27</v>
      </c>
      <c r="B4439" t="s">
        <v>88</v>
      </c>
      <c r="C4439">
        <v>2016</v>
      </c>
      <c r="D4439" t="s">
        <v>15</v>
      </c>
      <c r="E4439" t="s">
        <v>23</v>
      </c>
      <c r="F4439" t="s">
        <v>26</v>
      </c>
      <c r="G4439">
        <v>1.4</v>
      </c>
      <c r="H4439" t="s">
        <v>18</v>
      </c>
      <c r="I4439" t="s">
        <v>19</v>
      </c>
      <c r="J4439">
        <v>115</v>
      </c>
      <c r="K4439" t="s">
        <v>20</v>
      </c>
      <c r="L4439">
        <v>22500</v>
      </c>
      <c r="M4439" t="b">
        <v>0</v>
      </c>
    </row>
    <row r="4440" spans="1:13" x14ac:dyDescent="0.35">
      <c r="A4440" t="s">
        <v>34</v>
      </c>
      <c r="B4440" t="s">
        <v>123</v>
      </c>
      <c r="C4440">
        <v>2015</v>
      </c>
      <c r="D4440" t="s">
        <v>15</v>
      </c>
      <c r="E4440" t="s">
        <v>23</v>
      </c>
      <c r="F4440" t="s">
        <v>26</v>
      </c>
      <c r="G4440">
        <v>2.7</v>
      </c>
      <c r="H4440" t="s">
        <v>18</v>
      </c>
      <c r="I4440" t="s">
        <v>68</v>
      </c>
      <c r="J4440">
        <v>300000</v>
      </c>
      <c r="K4440" t="s">
        <v>20</v>
      </c>
      <c r="L4440">
        <v>75000</v>
      </c>
      <c r="M4440" t="b">
        <v>0</v>
      </c>
    </row>
    <row r="4441" spans="1:13" x14ac:dyDescent="0.35">
      <c r="A4441" t="s">
        <v>76</v>
      </c>
      <c r="B4441" t="s">
        <v>240</v>
      </c>
      <c r="C4441">
        <v>2011</v>
      </c>
      <c r="D4441" t="s">
        <v>15</v>
      </c>
      <c r="E4441" t="s">
        <v>94</v>
      </c>
      <c r="F4441" t="s">
        <v>17</v>
      </c>
      <c r="G4441">
        <v>4.5999999999999996</v>
      </c>
      <c r="H4441" t="s">
        <v>18</v>
      </c>
      <c r="I4441" t="s">
        <v>19</v>
      </c>
      <c r="J4441">
        <v>343000</v>
      </c>
      <c r="K4441" t="s">
        <v>42</v>
      </c>
      <c r="L4441">
        <v>29000</v>
      </c>
      <c r="M4441" t="b">
        <v>0</v>
      </c>
    </row>
    <row r="4442" spans="1:13" x14ac:dyDescent="0.35">
      <c r="A4442" t="s">
        <v>60</v>
      </c>
      <c r="B4442" t="s">
        <v>90</v>
      </c>
      <c r="C4442">
        <v>2020</v>
      </c>
      <c r="D4442" t="s">
        <v>15</v>
      </c>
      <c r="E4442" t="s">
        <v>23</v>
      </c>
      <c r="F4442" t="s">
        <v>17</v>
      </c>
      <c r="G4442">
        <v>5.7</v>
      </c>
      <c r="H4442" t="s">
        <v>18</v>
      </c>
      <c r="I4442" t="s">
        <v>19</v>
      </c>
      <c r="J4442">
        <v>30000</v>
      </c>
      <c r="K4442" t="s">
        <v>45</v>
      </c>
      <c r="L4442">
        <v>468000</v>
      </c>
      <c r="M4442" t="b">
        <v>0</v>
      </c>
    </row>
    <row r="4443" spans="1:13" x14ac:dyDescent="0.35">
      <c r="A4443" t="s">
        <v>62</v>
      </c>
      <c r="B4443" t="s">
        <v>63</v>
      </c>
      <c r="C4443">
        <v>2020</v>
      </c>
      <c r="D4443" t="s">
        <v>47</v>
      </c>
      <c r="E4443" t="s">
        <v>16</v>
      </c>
      <c r="F4443" t="s">
        <v>17</v>
      </c>
      <c r="G4443">
        <v>5</v>
      </c>
      <c r="H4443" t="s">
        <v>18</v>
      </c>
      <c r="I4443" t="s">
        <v>19</v>
      </c>
      <c r="J4443">
        <v>19000</v>
      </c>
      <c r="K4443" t="s">
        <v>45</v>
      </c>
      <c r="L4443">
        <v>610000</v>
      </c>
      <c r="M4443" t="b">
        <v>0</v>
      </c>
    </row>
    <row r="4444" spans="1:13" x14ac:dyDescent="0.35">
      <c r="A4444" t="s">
        <v>34</v>
      </c>
      <c r="B4444" t="s">
        <v>51</v>
      </c>
      <c r="C4444">
        <v>2015</v>
      </c>
      <c r="D4444" t="s">
        <v>15</v>
      </c>
      <c r="E4444" t="s">
        <v>25</v>
      </c>
      <c r="F4444" t="s">
        <v>30</v>
      </c>
      <c r="G4444">
        <v>1.6</v>
      </c>
      <c r="H4444" t="s">
        <v>18</v>
      </c>
      <c r="I4444" t="s">
        <v>19</v>
      </c>
      <c r="J4444">
        <v>201000</v>
      </c>
      <c r="K4444" t="s">
        <v>42</v>
      </c>
      <c r="L4444">
        <v>35000</v>
      </c>
      <c r="M4444" t="b">
        <v>0</v>
      </c>
    </row>
    <row r="4445" spans="1:13" x14ac:dyDescent="0.35">
      <c r="A4445" t="s">
        <v>39</v>
      </c>
      <c r="B4445" t="s">
        <v>177</v>
      </c>
      <c r="C4445">
        <v>2019</v>
      </c>
      <c r="D4445" t="s">
        <v>15</v>
      </c>
      <c r="E4445" t="s">
        <v>23</v>
      </c>
      <c r="F4445" t="s">
        <v>26</v>
      </c>
      <c r="G4445">
        <v>1.4</v>
      </c>
      <c r="H4445" t="s">
        <v>18</v>
      </c>
      <c r="I4445" t="s">
        <v>19</v>
      </c>
      <c r="J4445">
        <v>90000</v>
      </c>
      <c r="K4445" t="s">
        <v>20</v>
      </c>
      <c r="L4445">
        <v>26000</v>
      </c>
      <c r="M4445" t="b">
        <v>0</v>
      </c>
    </row>
    <row r="4446" spans="1:13" x14ac:dyDescent="0.35">
      <c r="A4446" t="s">
        <v>21</v>
      </c>
      <c r="B4446" t="s">
        <v>24</v>
      </c>
      <c r="C4446">
        <v>2018</v>
      </c>
      <c r="D4446" t="s">
        <v>15</v>
      </c>
      <c r="E4446" t="s">
        <v>23</v>
      </c>
      <c r="F4446" t="s">
        <v>26</v>
      </c>
      <c r="G4446">
        <v>1.5</v>
      </c>
      <c r="H4446" t="s">
        <v>18</v>
      </c>
      <c r="I4446" t="s">
        <v>19</v>
      </c>
      <c r="J4446">
        <v>92904</v>
      </c>
      <c r="K4446" t="s">
        <v>20</v>
      </c>
      <c r="L4446">
        <v>25000</v>
      </c>
      <c r="M4446" t="b">
        <v>0</v>
      </c>
    </row>
    <row r="4447" spans="1:13" x14ac:dyDescent="0.35">
      <c r="A4447" t="s">
        <v>27</v>
      </c>
      <c r="B4447" t="s">
        <v>88</v>
      </c>
      <c r="C4447">
        <v>2018</v>
      </c>
      <c r="D4447" t="s">
        <v>15</v>
      </c>
      <c r="E4447" t="s">
        <v>23</v>
      </c>
      <c r="F4447" t="s">
        <v>26</v>
      </c>
      <c r="G4447">
        <v>1.4</v>
      </c>
      <c r="H4447" t="s">
        <v>18</v>
      </c>
      <c r="I4447" t="s">
        <v>19</v>
      </c>
      <c r="J4447">
        <v>100000</v>
      </c>
      <c r="K4447" t="s">
        <v>20</v>
      </c>
      <c r="L4447">
        <v>33000</v>
      </c>
      <c r="M4447" t="b">
        <v>0</v>
      </c>
    </row>
    <row r="4448" spans="1:13" x14ac:dyDescent="0.35">
      <c r="A4448" t="s">
        <v>73</v>
      </c>
      <c r="B4448" t="s">
        <v>424</v>
      </c>
      <c r="C4448">
        <v>2014</v>
      </c>
      <c r="D4448" t="s">
        <v>15</v>
      </c>
      <c r="E4448" t="s">
        <v>23</v>
      </c>
      <c r="F4448" t="s">
        <v>26</v>
      </c>
      <c r="G4448">
        <v>2.5</v>
      </c>
      <c r="H4448" t="s">
        <v>18</v>
      </c>
      <c r="I4448" t="s">
        <v>68</v>
      </c>
      <c r="J4448">
        <v>38000</v>
      </c>
      <c r="K4448" t="s">
        <v>54</v>
      </c>
      <c r="L4448">
        <v>0</v>
      </c>
      <c r="M4448" t="b">
        <v>1</v>
      </c>
    </row>
    <row r="4449" spans="1:13" x14ac:dyDescent="0.35">
      <c r="A4449" t="s">
        <v>48</v>
      </c>
      <c r="B4449" t="s">
        <v>244</v>
      </c>
      <c r="C4449">
        <v>1990</v>
      </c>
      <c r="D4449" t="s">
        <v>47</v>
      </c>
      <c r="E4449" t="s">
        <v>29</v>
      </c>
      <c r="F4449" t="s">
        <v>17</v>
      </c>
      <c r="G4449">
        <v>4</v>
      </c>
      <c r="H4449" t="s">
        <v>18</v>
      </c>
      <c r="I4449" t="s">
        <v>19</v>
      </c>
      <c r="J4449">
        <v>89000</v>
      </c>
      <c r="K4449" t="s">
        <v>45</v>
      </c>
      <c r="L4449">
        <v>75000</v>
      </c>
      <c r="M4449" t="b">
        <v>0</v>
      </c>
    </row>
    <row r="4450" spans="1:13" x14ac:dyDescent="0.35">
      <c r="A4450" t="s">
        <v>73</v>
      </c>
      <c r="B4450">
        <v>3</v>
      </c>
      <c r="C4450">
        <v>2018</v>
      </c>
      <c r="D4450" t="s">
        <v>15</v>
      </c>
      <c r="E4450" t="s">
        <v>94</v>
      </c>
      <c r="F4450" t="s">
        <v>26</v>
      </c>
      <c r="G4450">
        <v>2</v>
      </c>
      <c r="H4450" t="s">
        <v>18</v>
      </c>
      <c r="I4450" t="s">
        <v>19</v>
      </c>
      <c r="J4450">
        <v>100000</v>
      </c>
      <c r="K4450" t="s">
        <v>20</v>
      </c>
      <c r="L4450">
        <v>53000</v>
      </c>
      <c r="M4450" t="b">
        <v>0</v>
      </c>
    </row>
    <row r="4451" spans="1:13" x14ac:dyDescent="0.35">
      <c r="A4451" t="s">
        <v>34</v>
      </c>
      <c r="B4451" t="s">
        <v>66</v>
      </c>
      <c r="C4451">
        <v>2011</v>
      </c>
      <c r="D4451" t="s">
        <v>15</v>
      </c>
      <c r="E4451" t="s">
        <v>23</v>
      </c>
      <c r="F4451" t="s">
        <v>17</v>
      </c>
      <c r="G4451">
        <v>3.5</v>
      </c>
      <c r="H4451" t="s">
        <v>18</v>
      </c>
      <c r="I4451" t="s">
        <v>19</v>
      </c>
      <c r="J4451">
        <v>359000</v>
      </c>
      <c r="K4451" t="s">
        <v>20</v>
      </c>
      <c r="L4451">
        <v>60000</v>
      </c>
      <c r="M4451" t="b">
        <v>0</v>
      </c>
    </row>
    <row r="4452" spans="1:13" x14ac:dyDescent="0.35">
      <c r="A4452" t="s">
        <v>48</v>
      </c>
      <c r="B4452" t="s">
        <v>106</v>
      </c>
      <c r="C4452">
        <v>2018</v>
      </c>
      <c r="D4452" t="s">
        <v>15</v>
      </c>
      <c r="E4452" t="s">
        <v>75</v>
      </c>
      <c r="F4452" t="s">
        <v>30</v>
      </c>
      <c r="G4452">
        <v>3</v>
      </c>
      <c r="H4452" t="s">
        <v>18</v>
      </c>
      <c r="I4452" t="s">
        <v>19</v>
      </c>
      <c r="J4452">
        <v>590</v>
      </c>
      <c r="K4452" t="s">
        <v>45</v>
      </c>
      <c r="L4452">
        <v>390000</v>
      </c>
      <c r="M4452" t="b">
        <v>0</v>
      </c>
    </row>
    <row r="4453" spans="1:13" x14ac:dyDescent="0.35">
      <c r="A4453" t="s">
        <v>60</v>
      </c>
      <c r="B4453" t="s">
        <v>90</v>
      </c>
      <c r="C4453">
        <v>2018</v>
      </c>
      <c r="D4453" t="s">
        <v>15</v>
      </c>
      <c r="E4453" t="s">
        <v>33</v>
      </c>
      <c r="F4453" t="s">
        <v>17</v>
      </c>
      <c r="G4453">
        <v>5.7</v>
      </c>
      <c r="H4453" t="s">
        <v>18</v>
      </c>
      <c r="I4453" t="s">
        <v>19</v>
      </c>
      <c r="J4453">
        <v>98000</v>
      </c>
      <c r="K4453" t="s">
        <v>20</v>
      </c>
      <c r="L4453">
        <v>365000</v>
      </c>
      <c r="M4453" t="b">
        <v>0</v>
      </c>
    </row>
    <row r="4454" spans="1:13" x14ac:dyDescent="0.35">
      <c r="A4454" t="s">
        <v>34</v>
      </c>
      <c r="B4454" t="s">
        <v>55</v>
      </c>
      <c r="C4454">
        <v>2018</v>
      </c>
      <c r="D4454" t="s">
        <v>44</v>
      </c>
      <c r="E4454" t="s">
        <v>23</v>
      </c>
      <c r="F4454" t="s">
        <v>26</v>
      </c>
      <c r="G4454">
        <v>4</v>
      </c>
      <c r="H4454" t="s">
        <v>18</v>
      </c>
      <c r="I4454" t="s">
        <v>19</v>
      </c>
      <c r="J4454">
        <v>90000</v>
      </c>
      <c r="K4454" t="s">
        <v>42</v>
      </c>
      <c r="L4454">
        <v>138000</v>
      </c>
      <c r="M4454" t="b">
        <v>0</v>
      </c>
    </row>
    <row r="4455" spans="1:13" x14ac:dyDescent="0.35">
      <c r="A4455" t="s">
        <v>181</v>
      </c>
      <c r="B4455" t="s">
        <v>199</v>
      </c>
      <c r="C4455">
        <v>2015</v>
      </c>
      <c r="D4455" t="s">
        <v>15</v>
      </c>
      <c r="E4455" t="s">
        <v>94</v>
      </c>
      <c r="F4455" t="s">
        <v>30</v>
      </c>
      <c r="G4455">
        <v>3.5</v>
      </c>
      <c r="H4455" t="s">
        <v>18</v>
      </c>
      <c r="I4455" t="s">
        <v>19</v>
      </c>
      <c r="J4455">
        <v>99000</v>
      </c>
      <c r="K4455" t="s">
        <v>155</v>
      </c>
      <c r="L4455">
        <v>55000</v>
      </c>
      <c r="M4455" t="b">
        <v>0</v>
      </c>
    </row>
    <row r="4456" spans="1:13" x14ac:dyDescent="0.35">
      <c r="A4456" t="s">
        <v>34</v>
      </c>
      <c r="B4456" t="s">
        <v>43</v>
      </c>
      <c r="C4456">
        <v>2017</v>
      </c>
      <c r="D4456" t="s">
        <v>15</v>
      </c>
      <c r="E4456" t="s">
        <v>75</v>
      </c>
      <c r="F4456" t="s">
        <v>26</v>
      </c>
      <c r="G4456">
        <v>2.5</v>
      </c>
      <c r="H4456" t="s">
        <v>18</v>
      </c>
      <c r="I4456" t="s">
        <v>19</v>
      </c>
      <c r="J4456">
        <v>84000</v>
      </c>
      <c r="K4456" t="s">
        <v>59</v>
      </c>
      <c r="L4456">
        <v>45000</v>
      </c>
      <c r="M4456" t="b">
        <v>0</v>
      </c>
    </row>
    <row r="4457" spans="1:13" x14ac:dyDescent="0.35">
      <c r="A4457" t="s">
        <v>27</v>
      </c>
      <c r="B4457" t="s">
        <v>88</v>
      </c>
      <c r="C4457">
        <v>2016</v>
      </c>
      <c r="D4457" t="s">
        <v>15</v>
      </c>
      <c r="E4457" t="s">
        <v>29</v>
      </c>
      <c r="F4457" t="s">
        <v>26</v>
      </c>
      <c r="G4457">
        <v>1.4</v>
      </c>
      <c r="H4457" t="s">
        <v>18</v>
      </c>
      <c r="I4457" t="s">
        <v>19</v>
      </c>
      <c r="J4457">
        <v>151000</v>
      </c>
      <c r="K4457" t="s">
        <v>45</v>
      </c>
      <c r="L4457">
        <v>24000</v>
      </c>
      <c r="M4457" t="b">
        <v>0</v>
      </c>
    </row>
    <row r="4458" spans="1:13" x14ac:dyDescent="0.35">
      <c r="A4458" t="s">
        <v>174</v>
      </c>
      <c r="B4458" t="s">
        <v>175</v>
      </c>
      <c r="C4458">
        <v>2007</v>
      </c>
      <c r="D4458" t="s">
        <v>47</v>
      </c>
      <c r="E4458" t="s">
        <v>16</v>
      </c>
      <c r="F4458" t="s">
        <v>30</v>
      </c>
      <c r="G4458">
        <v>6</v>
      </c>
      <c r="H4458" t="s">
        <v>18</v>
      </c>
      <c r="I4458" t="s">
        <v>19</v>
      </c>
      <c r="J4458">
        <v>223000</v>
      </c>
      <c r="K4458" t="s">
        <v>126</v>
      </c>
      <c r="L4458">
        <v>0</v>
      </c>
      <c r="M4458" t="b">
        <v>1</v>
      </c>
    </row>
    <row r="4459" spans="1:13" x14ac:dyDescent="0.35">
      <c r="A4459" t="s">
        <v>48</v>
      </c>
      <c r="B4459" t="s">
        <v>425</v>
      </c>
      <c r="C4459">
        <v>2013</v>
      </c>
      <c r="D4459" t="s">
        <v>44</v>
      </c>
      <c r="E4459" t="s">
        <v>25</v>
      </c>
      <c r="F4459" t="s">
        <v>17</v>
      </c>
      <c r="G4459">
        <v>1.8</v>
      </c>
      <c r="H4459" t="s">
        <v>18</v>
      </c>
      <c r="I4459" t="s">
        <v>19</v>
      </c>
      <c r="J4459">
        <v>137000</v>
      </c>
      <c r="K4459" t="s">
        <v>20</v>
      </c>
      <c r="L4459">
        <v>0</v>
      </c>
      <c r="M4459" t="b">
        <v>1</v>
      </c>
    </row>
    <row r="4460" spans="1:13" x14ac:dyDescent="0.35">
      <c r="A4460" t="s">
        <v>21</v>
      </c>
      <c r="B4460" t="s">
        <v>231</v>
      </c>
      <c r="C4460">
        <v>2019</v>
      </c>
      <c r="D4460" t="s">
        <v>15</v>
      </c>
      <c r="E4460" t="s">
        <v>94</v>
      </c>
      <c r="F4460" t="s">
        <v>26</v>
      </c>
      <c r="G4460">
        <v>1.6</v>
      </c>
      <c r="H4460" t="s">
        <v>18</v>
      </c>
      <c r="I4460" t="s">
        <v>68</v>
      </c>
      <c r="J4460">
        <v>90000</v>
      </c>
      <c r="K4460" t="s">
        <v>20</v>
      </c>
      <c r="L4460">
        <v>0</v>
      </c>
      <c r="M4460" t="b">
        <v>1</v>
      </c>
    </row>
    <row r="4461" spans="1:13" x14ac:dyDescent="0.35">
      <c r="A4461" t="s">
        <v>36</v>
      </c>
      <c r="B4461" t="s">
        <v>37</v>
      </c>
      <c r="C4461">
        <v>2009</v>
      </c>
      <c r="D4461" t="s">
        <v>15</v>
      </c>
      <c r="E4461" t="s">
        <v>75</v>
      </c>
      <c r="F4461" t="s">
        <v>17</v>
      </c>
      <c r="G4461">
        <v>6</v>
      </c>
      <c r="H4461" t="s">
        <v>18</v>
      </c>
      <c r="I4461" t="s">
        <v>19</v>
      </c>
      <c r="J4461">
        <v>182</v>
      </c>
      <c r="K4461" t="s">
        <v>45</v>
      </c>
      <c r="L4461">
        <v>42000</v>
      </c>
      <c r="M4461" t="b">
        <v>0</v>
      </c>
    </row>
    <row r="4462" spans="1:13" x14ac:dyDescent="0.35">
      <c r="A4462" t="s">
        <v>34</v>
      </c>
      <c r="B4462" t="s">
        <v>41</v>
      </c>
      <c r="C4462">
        <v>2019</v>
      </c>
      <c r="D4462" t="s">
        <v>15</v>
      </c>
      <c r="E4462" t="s">
        <v>23</v>
      </c>
      <c r="F4462" t="s">
        <v>26</v>
      </c>
      <c r="G4462">
        <v>1.5</v>
      </c>
      <c r="H4462" t="s">
        <v>18</v>
      </c>
      <c r="I4462" t="s">
        <v>19</v>
      </c>
      <c r="J4462">
        <v>30000</v>
      </c>
      <c r="K4462" t="s">
        <v>45</v>
      </c>
      <c r="L4462">
        <v>46000</v>
      </c>
      <c r="M4462" t="b">
        <v>0</v>
      </c>
    </row>
    <row r="4463" spans="1:13" x14ac:dyDescent="0.35">
      <c r="A4463" t="s">
        <v>76</v>
      </c>
      <c r="B4463" t="s">
        <v>77</v>
      </c>
      <c r="C4463">
        <v>2003</v>
      </c>
      <c r="D4463" t="s">
        <v>15</v>
      </c>
      <c r="E4463" t="s">
        <v>16</v>
      </c>
      <c r="F4463" t="s">
        <v>17</v>
      </c>
      <c r="G4463">
        <v>5.4</v>
      </c>
      <c r="H4463" t="s">
        <v>18</v>
      </c>
      <c r="I4463" t="s">
        <v>19</v>
      </c>
      <c r="J4463">
        <v>400000</v>
      </c>
      <c r="K4463" t="s">
        <v>255</v>
      </c>
      <c r="L4463">
        <v>4000</v>
      </c>
      <c r="M4463" t="b">
        <v>0</v>
      </c>
    </row>
    <row r="4464" spans="1:13" x14ac:dyDescent="0.35">
      <c r="A4464" t="s">
        <v>27</v>
      </c>
      <c r="B4464" t="s">
        <v>84</v>
      </c>
      <c r="C4464">
        <v>2015</v>
      </c>
      <c r="D4464" t="s">
        <v>44</v>
      </c>
      <c r="E4464" t="s">
        <v>23</v>
      </c>
      <c r="F4464" t="s">
        <v>26</v>
      </c>
      <c r="G4464">
        <v>2</v>
      </c>
      <c r="H4464" t="s">
        <v>18</v>
      </c>
      <c r="I4464" t="s">
        <v>19</v>
      </c>
      <c r="J4464">
        <v>66000</v>
      </c>
      <c r="K4464" t="s">
        <v>42</v>
      </c>
      <c r="L4464">
        <v>47000</v>
      </c>
      <c r="M4464" t="b">
        <v>0</v>
      </c>
    </row>
    <row r="4465" spans="1:13" x14ac:dyDescent="0.35">
      <c r="A4465" t="s">
        <v>48</v>
      </c>
      <c r="B4465" t="s">
        <v>106</v>
      </c>
      <c r="C4465">
        <v>2015</v>
      </c>
      <c r="D4465" t="s">
        <v>47</v>
      </c>
      <c r="E4465" t="s">
        <v>16</v>
      </c>
      <c r="F4465" t="s">
        <v>17</v>
      </c>
      <c r="G4465">
        <v>3</v>
      </c>
      <c r="H4465" t="s">
        <v>18</v>
      </c>
      <c r="I4465" t="s">
        <v>19</v>
      </c>
      <c r="J4465">
        <v>300000</v>
      </c>
      <c r="K4465" t="s">
        <v>20</v>
      </c>
      <c r="L4465">
        <v>188000</v>
      </c>
      <c r="M4465" t="b">
        <v>0</v>
      </c>
    </row>
    <row r="4466" spans="1:13" x14ac:dyDescent="0.35">
      <c r="A4466" t="s">
        <v>27</v>
      </c>
      <c r="B4466" t="s">
        <v>28</v>
      </c>
      <c r="C4466">
        <v>2016</v>
      </c>
      <c r="D4466" t="s">
        <v>303</v>
      </c>
      <c r="E4466" t="s">
        <v>23</v>
      </c>
      <c r="F4466" t="s">
        <v>26</v>
      </c>
      <c r="G4466">
        <v>2</v>
      </c>
      <c r="H4466" t="s">
        <v>18</v>
      </c>
      <c r="I4466" t="s">
        <v>19</v>
      </c>
      <c r="J4466">
        <v>120000</v>
      </c>
      <c r="K4466" t="s">
        <v>255</v>
      </c>
      <c r="L4466">
        <v>0</v>
      </c>
      <c r="M4466" t="b">
        <v>1</v>
      </c>
    </row>
    <row r="4467" spans="1:13" x14ac:dyDescent="0.35">
      <c r="A4467" t="s">
        <v>21</v>
      </c>
      <c r="B4467" t="s">
        <v>120</v>
      </c>
      <c r="C4467">
        <v>2016</v>
      </c>
      <c r="D4467" t="s">
        <v>303</v>
      </c>
      <c r="E4467" t="s">
        <v>23</v>
      </c>
      <c r="F4467" t="s">
        <v>17</v>
      </c>
      <c r="G4467">
        <v>2.4</v>
      </c>
      <c r="H4467" t="s">
        <v>18</v>
      </c>
      <c r="I4467" t="s">
        <v>68</v>
      </c>
      <c r="J4467">
        <v>193000</v>
      </c>
      <c r="K4467" t="s">
        <v>54</v>
      </c>
      <c r="L4467">
        <v>0</v>
      </c>
      <c r="M4467" t="b">
        <v>1</v>
      </c>
    </row>
    <row r="4468" spans="1:13" x14ac:dyDescent="0.35">
      <c r="A4468" t="s">
        <v>82</v>
      </c>
      <c r="B4468" t="s">
        <v>105</v>
      </c>
      <c r="C4468">
        <v>2018</v>
      </c>
      <c r="D4468" t="s">
        <v>303</v>
      </c>
      <c r="E4468" t="s">
        <v>16</v>
      </c>
      <c r="F4468" t="s">
        <v>30</v>
      </c>
      <c r="G4468">
        <v>2.4</v>
      </c>
      <c r="H4468" t="s">
        <v>18</v>
      </c>
      <c r="I4468" t="s">
        <v>19</v>
      </c>
      <c r="J4468">
        <v>125000</v>
      </c>
      <c r="K4468" t="s">
        <v>81</v>
      </c>
      <c r="L4468">
        <v>55000</v>
      </c>
      <c r="M4468" t="b">
        <v>0</v>
      </c>
    </row>
    <row r="4469" spans="1:13" x14ac:dyDescent="0.35">
      <c r="A4469" t="s">
        <v>39</v>
      </c>
      <c r="B4469" t="s">
        <v>205</v>
      </c>
      <c r="C4469">
        <v>2010</v>
      </c>
      <c r="D4469" t="s">
        <v>47</v>
      </c>
      <c r="E4469" t="s">
        <v>23</v>
      </c>
      <c r="F4469" t="s">
        <v>30</v>
      </c>
      <c r="G4469">
        <v>5.3</v>
      </c>
      <c r="H4469" t="s">
        <v>18</v>
      </c>
      <c r="I4469" t="s">
        <v>19</v>
      </c>
      <c r="J4469">
        <v>73000</v>
      </c>
      <c r="K4469" t="s">
        <v>155</v>
      </c>
      <c r="L4469">
        <v>37000</v>
      </c>
      <c r="M4469" t="b">
        <v>0</v>
      </c>
    </row>
    <row r="4470" spans="1:13" x14ac:dyDescent="0.35">
      <c r="A4470" t="s">
        <v>21</v>
      </c>
      <c r="B4470" t="s">
        <v>130</v>
      </c>
      <c r="C4470">
        <v>2014</v>
      </c>
      <c r="D4470" t="s">
        <v>44</v>
      </c>
      <c r="E4470" t="s">
        <v>23</v>
      </c>
      <c r="F4470" t="s">
        <v>30</v>
      </c>
      <c r="G4470">
        <v>3.5</v>
      </c>
      <c r="H4470" t="s">
        <v>18</v>
      </c>
      <c r="I4470" t="s">
        <v>19</v>
      </c>
      <c r="J4470">
        <v>180</v>
      </c>
      <c r="K4470" t="s">
        <v>20</v>
      </c>
      <c r="L4470">
        <v>40000</v>
      </c>
      <c r="M4470" t="b">
        <v>0</v>
      </c>
    </row>
    <row r="4471" spans="1:13" x14ac:dyDescent="0.35">
      <c r="A4471" t="s">
        <v>21</v>
      </c>
      <c r="B4471" t="s">
        <v>22</v>
      </c>
      <c r="C4471">
        <v>2019</v>
      </c>
      <c r="D4471" t="s">
        <v>44</v>
      </c>
      <c r="E4471" t="s">
        <v>23</v>
      </c>
      <c r="F4471" t="s">
        <v>30</v>
      </c>
      <c r="G4471">
        <v>4</v>
      </c>
      <c r="H4471" t="s">
        <v>18</v>
      </c>
      <c r="I4471" t="s">
        <v>19</v>
      </c>
      <c r="J4471">
        <v>72000</v>
      </c>
      <c r="K4471" t="s">
        <v>254</v>
      </c>
      <c r="L4471">
        <v>160000</v>
      </c>
      <c r="M4471" t="b">
        <v>0</v>
      </c>
    </row>
    <row r="4472" spans="1:13" x14ac:dyDescent="0.35">
      <c r="A4472" t="s">
        <v>34</v>
      </c>
      <c r="B4472" t="s">
        <v>35</v>
      </c>
      <c r="C4472">
        <v>2004</v>
      </c>
      <c r="D4472" t="s">
        <v>15</v>
      </c>
      <c r="E4472" t="s">
        <v>23</v>
      </c>
      <c r="F4472" t="s">
        <v>17</v>
      </c>
      <c r="G4472">
        <v>4</v>
      </c>
      <c r="H4472" t="s">
        <v>18</v>
      </c>
      <c r="I4472" t="s">
        <v>68</v>
      </c>
      <c r="J4472">
        <v>600000</v>
      </c>
      <c r="K4472" t="s">
        <v>42</v>
      </c>
      <c r="L4472">
        <v>34800</v>
      </c>
      <c r="M4472" t="b">
        <v>0</v>
      </c>
    </row>
    <row r="4473" spans="1:13" x14ac:dyDescent="0.35">
      <c r="A4473" t="s">
        <v>27</v>
      </c>
      <c r="B4473" t="s">
        <v>426</v>
      </c>
      <c r="C4473">
        <v>2016</v>
      </c>
      <c r="D4473" t="s">
        <v>15</v>
      </c>
      <c r="E4473" t="s">
        <v>65</v>
      </c>
      <c r="F4473" t="s">
        <v>30</v>
      </c>
      <c r="G4473">
        <v>2</v>
      </c>
      <c r="H4473" t="s">
        <v>18</v>
      </c>
      <c r="I4473" t="s">
        <v>19</v>
      </c>
      <c r="J4473">
        <v>95000</v>
      </c>
      <c r="K4473" t="s">
        <v>20</v>
      </c>
      <c r="L4473">
        <v>55000</v>
      </c>
      <c r="M4473" t="b">
        <v>0</v>
      </c>
    </row>
    <row r="4474" spans="1:13" x14ac:dyDescent="0.35">
      <c r="A4474" t="s">
        <v>34</v>
      </c>
      <c r="B4474" t="s">
        <v>123</v>
      </c>
      <c r="C4474">
        <v>2017</v>
      </c>
      <c r="D4474" t="s">
        <v>15</v>
      </c>
      <c r="E4474" t="s">
        <v>23</v>
      </c>
      <c r="F4474" t="s">
        <v>30</v>
      </c>
      <c r="G4474">
        <v>2.4</v>
      </c>
      <c r="H4474" t="s">
        <v>18</v>
      </c>
      <c r="I4474" t="s">
        <v>68</v>
      </c>
      <c r="J4474">
        <v>282900</v>
      </c>
      <c r="K4474" t="s">
        <v>20</v>
      </c>
      <c r="L4474">
        <v>0</v>
      </c>
      <c r="M4474" t="b">
        <v>1</v>
      </c>
    </row>
    <row r="4475" spans="1:13" x14ac:dyDescent="0.35">
      <c r="A4475" t="s">
        <v>76</v>
      </c>
      <c r="B4475" t="s">
        <v>240</v>
      </c>
      <c r="C4475">
        <v>2011</v>
      </c>
      <c r="D4475" t="s">
        <v>15</v>
      </c>
      <c r="E4475" t="s">
        <v>38</v>
      </c>
      <c r="F4475" t="s">
        <v>17</v>
      </c>
      <c r="G4475">
        <v>1.2</v>
      </c>
      <c r="H4475" t="s">
        <v>18</v>
      </c>
      <c r="I4475" t="s">
        <v>19</v>
      </c>
      <c r="J4475">
        <v>60000</v>
      </c>
      <c r="K4475" t="s">
        <v>42</v>
      </c>
      <c r="L4475">
        <v>55000</v>
      </c>
      <c r="M4475" t="b">
        <v>0</v>
      </c>
    </row>
    <row r="4476" spans="1:13" x14ac:dyDescent="0.35">
      <c r="A4476" t="s">
        <v>39</v>
      </c>
      <c r="B4476" t="s">
        <v>115</v>
      </c>
      <c r="C4476">
        <v>2012</v>
      </c>
      <c r="D4476" t="s">
        <v>15</v>
      </c>
      <c r="E4476" t="s">
        <v>38</v>
      </c>
      <c r="F4476" t="s">
        <v>30</v>
      </c>
      <c r="G4476">
        <v>5.3</v>
      </c>
      <c r="H4476" t="s">
        <v>18</v>
      </c>
      <c r="I4476" t="s">
        <v>19</v>
      </c>
      <c r="J4476">
        <v>454000</v>
      </c>
      <c r="K4476" t="s">
        <v>54</v>
      </c>
      <c r="L4476">
        <v>0</v>
      </c>
      <c r="M4476" t="b">
        <v>1</v>
      </c>
    </row>
    <row r="4477" spans="1:13" x14ac:dyDescent="0.35">
      <c r="A4477" t="s">
        <v>48</v>
      </c>
      <c r="B4477" t="s">
        <v>427</v>
      </c>
      <c r="C4477">
        <v>1983</v>
      </c>
      <c r="D4477" t="s">
        <v>47</v>
      </c>
      <c r="E4477" t="s">
        <v>75</v>
      </c>
      <c r="F4477" t="s">
        <v>17</v>
      </c>
      <c r="G4477">
        <v>8</v>
      </c>
      <c r="H4477" t="s">
        <v>56</v>
      </c>
      <c r="I4477" t="s">
        <v>68</v>
      </c>
      <c r="J4477">
        <v>9999999</v>
      </c>
      <c r="K4477" t="s">
        <v>111</v>
      </c>
      <c r="L4477">
        <v>0</v>
      </c>
      <c r="M4477" t="b">
        <v>1</v>
      </c>
    </row>
    <row r="4478" spans="1:13" x14ac:dyDescent="0.35">
      <c r="A4478" t="s">
        <v>39</v>
      </c>
      <c r="B4478" t="s">
        <v>428</v>
      </c>
      <c r="C4478">
        <v>2012</v>
      </c>
      <c r="D4478" t="s">
        <v>15</v>
      </c>
      <c r="E4478" t="s">
        <v>16</v>
      </c>
      <c r="F4478" t="s">
        <v>30</v>
      </c>
      <c r="G4478">
        <v>1.9</v>
      </c>
      <c r="H4478" t="s">
        <v>18</v>
      </c>
      <c r="I4478" t="s">
        <v>19</v>
      </c>
      <c r="J4478">
        <v>50000</v>
      </c>
      <c r="K4478" t="s">
        <v>54</v>
      </c>
      <c r="L4478">
        <v>27000</v>
      </c>
      <c r="M4478" t="b">
        <v>0</v>
      </c>
    </row>
    <row r="4479" spans="1:13" x14ac:dyDescent="0.35">
      <c r="A4479" t="s">
        <v>76</v>
      </c>
      <c r="B4479" t="s">
        <v>235</v>
      </c>
      <c r="C4479">
        <v>2014</v>
      </c>
      <c r="D4479" t="s">
        <v>15</v>
      </c>
      <c r="E4479" t="s">
        <v>23</v>
      </c>
      <c r="F4479" t="s">
        <v>17</v>
      </c>
      <c r="G4479">
        <v>2.5</v>
      </c>
      <c r="H4479" t="s">
        <v>18</v>
      </c>
      <c r="I4479" t="s">
        <v>19</v>
      </c>
      <c r="J4479">
        <v>118000</v>
      </c>
      <c r="K4479" t="s">
        <v>45</v>
      </c>
      <c r="L4479">
        <v>0</v>
      </c>
      <c r="M4479" t="b">
        <v>1</v>
      </c>
    </row>
    <row r="4480" spans="1:13" x14ac:dyDescent="0.35">
      <c r="A4480" t="s">
        <v>36</v>
      </c>
      <c r="B4480" t="s">
        <v>37</v>
      </c>
      <c r="C4480">
        <v>2012</v>
      </c>
      <c r="D4480" t="s">
        <v>15</v>
      </c>
      <c r="E4480" t="s">
        <v>16</v>
      </c>
      <c r="F4480" t="s">
        <v>30</v>
      </c>
      <c r="G4480">
        <v>5.3</v>
      </c>
      <c r="H4480" t="s">
        <v>18</v>
      </c>
      <c r="I4480" t="s">
        <v>19</v>
      </c>
      <c r="J4480">
        <v>267</v>
      </c>
      <c r="K4480" t="s">
        <v>45</v>
      </c>
      <c r="L4480">
        <v>0</v>
      </c>
      <c r="M4480" t="b">
        <v>1</v>
      </c>
    </row>
    <row r="4481" spans="1:13" x14ac:dyDescent="0.35">
      <c r="A4481" t="s">
        <v>103</v>
      </c>
      <c r="B4481" t="s">
        <v>324</v>
      </c>
      <c r="C4481">
        <v>2016</v>
      </c>
      <c r="D4481" t="s">
        <v>15</v>
      </c>
      <c r="E4481" t="s">
        <v>23</v>
      </c>
      <c r="F4481" t="s">
        <v>17</v>
      </c>
      <c r="G4481">
        <v>2.4</v>
      </c>
      <c r="H4481" t="s">
        <v>18</v>
      </c>
      <c r="I4481" t="s">
        <v>19</v>
      </c>
      <c r="J4481">
        <v>247885</v>
      </c>
      <c r="K4481" t="s">
        <v>70</v>
      </c>
      <c r="L4481">
        <v>38999</v>
      </c>
      <c r="M4481" t="b">
        <v>0</v>
      </c>
    </row>
    <row r="4482" spans="1:13" x14ac:dyDescent="0.35">
      <c r="A4482" t="s">
        <v>34</v>
      </c>
      <c r="B4482" t="s">
        <v>55</v>
      </c>
      <c r="C4482">
        <v>2006</v>
      </c>
      <c r="D4482" t="s">
        <v>15</v>
      </c>
      <c r="E4482" t="s">
        <v>25</v>
      </c>
      <c r="F4482" t="s">
        <v>30</v>
      </c>
      <c r="G4482">
        <v>4</v>
      </c>
      <c r="H4482" t="s">
        <v>18</v>
      </c>
      <c r="I4482" t="s">
        <v>68</v>
      </c>
      <c r="J4482">
        <v>2800000</v>
      </c>
      <c r="K4482" t="s">
        <v>64</v>
      </c>
      <c r="L4482">
        <v>35000</v>
      </c>
      <c r="M4482" t="b">
        <v>0</v>
      </c>
    </row>
    <row r="4483" spans="1:13" x14ac:dyDescent="0.35">
      <c r="A4483" t="s">
        <v>34</v>
      </c>
      <c r="B4483" t="s">
        <v>35</v>
      </c>
      <c r="C4483">
        <v>2003</v>
      </c>
      <c r="D4483" t="s">
        <v>15</v>
      </c>
      <c r="E4483" t="s">
        <v>25</v>
      </c>
      <c r="F4483" t="s">
        <v>30</v>
      </c>
      <c r="G4483">
        <v>4.5999999999999996</v>
      </c>
      <c r="H4483" t="s">
        <v>18</v>
      </c>
      <c r="I4483" t="s">
        <v>19</v>
      </c>
      <c r="J4483">
        <v>520000</v>
      </c>
      <c r="K4483" t="s">
        <v>126</v>
      </c>
      <c r="L4483">
        <v>0</v>
      </c>
      <c r="M4483" t="b">
        <v>1</v>
      </c>
    </row>
    <row r="4484" spans="1:13" x14ac:dyDescent="0.35">
      <c r="A4484" t="s">
        <v>82</v>
      </c>
      <c r="B4484" t="s">
        <v>294</v>
      </c>
      <c r="C4484">
        <v>2012</v>
      </c>
      <c r="D4484" t="s">
        <v>15</v>
      </c>
      <c r="E4484" t="s">
        <v>23</v>
      </c>
      <c r="F4484" t="s">
        <v>30</v>
      </c>
      <c r="G4484">
        <v>6</v>
      </c>
      <c r="H4484" t="s">
        <v>18</v>
      </c>
      <c r="I4484" t="s">
        <v>19</v>
      </c>
      <c r="J4484">
        <v>350000</v>
      </c>
      <c r="K4484" t="s">
        <v>45</v>
      </c>
      <c r="L4484">
        <v>0</v>
      </c>
      <c r="M4484" t="b">
        <v>1</v>
      </c>
    </row>
    <row r="4485" spans="1:13" x14ac:dyDescent="0.35">
      <c r="A4485" t="s">
        <v>34</v>
      </c>
      <c r="B4485" t="s">
        <v>43</v>
      </c>
      <c r="C4485">
        <v>2015</v>
      </c>
      <c r="D4485" t="s">
        <v>15</v>
      </c>
      <c r="E4485" t="s">
        <v>23</v>
      </c>
      <c r="F4485" t="s">
        <v>26</v>
      </c>
      <c r="G4485">
        <v>1.5</v>
      </c>
      <c r="H4485" t="s">
        <v>18</v>
      </c>
      <c r="I4485" t="s">
        <v>19</v>
      </c>
      <c r="J4485">
        <v>180</v>
      </c>
      <c r="K4485" t="s">
        <v>279</v>
      </c>
      <c r="L4485">
        <v>28000</v>
      </c>
      <c r="M4485" t="b">
        <v>0</v>
      </c>
    </row>
    <row r="4486" spans="1:13" x14ac:dyDescent="0.35">
      <c r="A4486" t="s">
        <v>82</v>
      </c>
      <c r="B4486" t="s">
        <v>105</v>
      </c>
      <c r="C4486">
        <v>2019</v>
      </c>
      <c r="D4486" t="s">
        <v>15</v>
      </c>
      <c r="E4486" t="s">
        <v>94</v>
      </c>
      <c r="F4486" t="s">
        <v>26</v>
      </c>
      <c r="G4486">
        <v>2</v>
      </c>
      <c r="H4486" t="s">
        <v>18</v>
      </c>
      <c r="I4486" t="s">
        <v>19</v>
      </c>
      <c r="J4486">
        <v>91000</v>
      </c>
      <c r="K4486" t="s">
        <v>59</v>
      </c>
      <c r="L4486">
        <v>1440</v>
      </c>
      <c r="M4486" t="b">
        <v>0</v>
      </c>
    </row>
    <row r="4487" spans="1:13" x14ac:dyDescent="0.35">
      <c r="A4487" t="s">
        <v>172</v>
      </c>
      <c r="B4487" t="s">
        <v>267</v>
      </c>
      <c r="C4487">
        <v>2021</v>
      </c>
      <c r="D4487" t="s">
        <v>15</v>
      </c>
      <c r="E4487" t="s">
        <v>23</v>
      </c>
      <c r="F4487" t="s">
        <v>17</v>
      </c>
      <c r="G4487">
        <v>2</v>
      </c>
      <c r="H4487" t="s">
        <v>18</v>
      </c>
      <c r="I4487" t="s">
        <v>19</v>
      </c>
      <c r="J4487">
        <v>600</v>
      </c>
      <c r="K4487" t="s">
        <v>20</v>
      </c>
      <c r="L4487">
        <v>0</v>
      </c>
      <c r="M4487" t="b">
        <v>1</v>
      </c>
    </row>
    <row r="4488" spans="1:13" x14ac:dyDescent="0.35">
      <c r="A4488" t="s">
        <v>181</v>
      </c>
      <c r="B4488" t="s">
        <v>229</v>
      </c>
      <c r="C4488">
        <v>2020</v>
      </c>
      <c r="D4488" t="s">
        <v>15</v>
      </c>
      <c r="E4488" t="s">
        <v>33</v>
      </c>
      <c r="F4488" t="s">
        <v>17</v>
      </c>
      <c r="G4488">
        <v>3</v>
      </c>
      <c r="H4488" t="s">
        <v>18</v>
      </c>
      <c r="I4488" t="s">
        <v>19</v>
      </c>
      <c r="J4488">
        <v>50000</v>
      </c>
      <c r="K4488" t="s">
        <v>42</v>
      </c>
      <c r="L4488">
        <v>0</v>
      </c>
      <c r="M4488" t="b">
        <v>1</v>
      </c>
    </row>
    <row r="4489" spans="1:13" x14ac:dyDescent="0.35">
      <c r="A4489" t="s">
        <v>34</v>
      </c>
      <c r="B4489" t="s">
        <v>162</v>
      </c>
      <c r="C4489">
        <v>2016</v>
      </c>
      <c r="D4489" t="s">
        <v>47</v>
      </c>
      <c r="E4489" t="s">
        <v>94</v>
      </c>
      <c r="F4489" t="s">
        <v>26</v>
      </c>
      <c r="G4489">
        <v>4</v>
      </c>
      <c r="H4489" t="s">
        <v>18</v>
      </c>
      <c r="I4489" t="s">
        <v>68</v>
      </c>
      <c r="J4489">
        <v>280000</v>
      </c>
      <c r="K4489" t="s">
        <v>20</v>
      </c>
      <c r="L4489">
        <v>0</v>
      </c>
      <c r="M4489" t="b">
        <v>1</v>
      </c>
    </row>
    <row r="4490" spans="1:13" x14ac:dyDescent="0.35">
      <c r="A4490" t="s">
        <v>34</v>
      </c>
      <c r="B4490" t="s">
        <v>35</v>
      </c>
      <c r="C4490">
        <v>2016</v>
      </c>
      <c r="D4490" t="s">
        <v>44</v>
      </c>
      <c r="E4490" t="s">
        <v>23</v>
      </c>
      <c r="F4490" t="s">
        <v>17</v>
      </c>
      <c r="G4490">
        <v>4.5999999999999996</v>
      </c>
      <c r="H4490" t="s">
        <v>18</v>
      </c>
      <c r="I4490" t="s">
        <v>68</v>
      </c>
      <c r="J4490">
        <v>95000</v>
      </c>
      <c r="K4490" t="s">
        <v>126</v>
      </c>
      <c r="L4490">
        <v>160000</v>
      </c>
      <c r="M4490" t="b">
        <v>0</v>
      </c>
    </row>
    <row r="4491" spans="1:13" x14ac:dyDescent="0.35">
      <c r="A4491" t="s">
        <v>60</v>
      </c>
      <c r="B4491" t="s">
        <v>90</v>
      </c>
      <c r="C4491">
        <v>2014</v>
      </c>
      <c r="D4491" t="s">
        <v>44</v>
      </c>
      <c r="E4491" t="s">
        <v>78</v>
      </c>
      <c r="F4491" t="s">
        <v>17</v>
      </c>
      <c r="G4491">
        <v>5.7</v>
      </c>
      <c r="H4491" t="s">
        <v>18</v>
      </c>
      <c r="I4491" t="s">
        <v>19</v>
      </c>
      <c r="J4491">
        <v>128000</v>
      </c>
      <c r="K4491" t="s">
        <v>81</v>
      </c>
      <c r="L4491">
        <v>0</v>
      </c>
      <c r="M4491" t="b">
        <v>1</v>
      </c>
    </row>
    <row r="4492" spans="1:13" x14ac:dyDescent="0.35">
      <c r="A4492" t="s">
        <v>34</v>
      </c>
      <c r="B4492" t="s">
        <v>124</v>
      </c>
      <c r="C4492">
        <v>2012</v>
      </c>
      <c r="D4492" t="s">
        <v>47</v>
      </c>
      <c r="E4492" t="s">
        <v>16</v>
      </c>
      <c r="F4492" t="s">
        <v>17</v>
      </c>
      <c r="G4492">
        <v>4</v>
      </c>
      <c r="H4492" t="s">
        <v>18</v>
      </c>
      <c r="I4492" t="s">
        <v>19</v>
      </c>
      <c r="J4492">
        <v>69000</v>
      </c>
      <c r="K4492" t="s">
        <v>64</v>
      </c>
      <c r="L4492">
        <v>0</v>
      </c>
      <c r="M4492" t="b">
        <v>1</v>
      </c>
    </row>
    <row r="4493" spans="1:13" x14ac:dyDescent="0.35">
      <c r="A4493" t="s">
        <v>21</v>
      </c>
      <c r="B4493" t="s">
        <v>315</v>
      </c>
      <c r="C4493">
        <v>2012</v>
      </c>
      <c r="D4493" t="s">
        <v>15</v>
      </c>
      <c r="E4493" t="s">
        <v>102</v>
      </c>
      <c r="F4493" t="s">
        <v>17</v>
      </c>
      <c r="G4493">
        <v>5.6</v>
      </c>
      <c r="H4493" t="s">
        <v>18</v>
      </c>
      <c r="I4493" t="s">
        <v>19</v>
      </c>
      <c r="J4493">
        <v>138000</v>
      </c>
      <c r="K4493" t="s">
        <v>42</v>
      </c>
      <c r="L4493">
        <v>60000</v>
      </c>
      <c r="M4493" t="b">
        <v>0</v>
      </c>
    </row>
    <row r="4494" spans="1:13" x14ac:dyDescent="0.35">
      <c r="A4494" t="s">
        <v>281</v>
      </c>
      <c r="B4494" t="s">
        <v>338</v>
      </c>
      <c r="C4494">
        <v>2016</v>
      </c>
      <c r="D4494" t="s">
        <v>15</v>
      </c>
      <c r="E4494" t="s">
        <v>33</v>
      </c>
      <c r="F4494" t="s">
        <v>17</v>
      </c>
      <c r="G4494">
        <v>1.4</v>
      </c>
      <c r="H4494" t="s">
        <v>18</v>
      </c>
      <c r="I4494" t="s">
        <v>19</v>
      </c>
      <c r="J4494">
        <v>59000</v>
      </c>
      <c r="K4494" t="s">
        <v>42</v>
      </c>
      <c r="L4494">
        <v>70000</v>
      </c>
      <c r="M4494" t="b">
        <v>0</v>
      </c>
    </row>
    <row r="4495" spans="1:13" x14ac:dyDescent="0.35">
      <c r="A4495" t="s">
        <v>34</v>
      </c>
      <c r="B4495" t="s">
        <v>43</v>
      </c>
      <c r="C4495">
        <v>2019</v>
      </c>
      <c r="D4495" t="s">
        <v>15</v>
      </c>
      <c r="E4495" t="s">
        <v>23</v>
      </c>
      <c r="F4495" t="s">
        <v>17</v>
      </c>
      <c r="G4495">
        <v>2.5</v>
      </c>
      <c r="H4495" t="s">
        <v>18</v>
      </c>
      <c r="I4495" t="s">
        <v>19</v>
      </c>
      <c r="J4495">
        <v>36000</v>
      </c>
      <c r="K4495" t="s">
        <v>111</v>
      </c>
      <c r="L4495">
        <v>95000</v>
      </c>
      <c r="M4495" t="b">
        <v>0</v>
      </c>
    </row>
    <row r="4496" spans="1:13" x14ac:dyDescent="0.35">
      <c r="A4496" t="s">
        <v>21</v>
      </c>
      <c r="B4496" t="s">
        <v>429</v>
      </c>
      <c r="C4496">
        <v>2008</v>
      </c>
      <c r="D4496" t="s">
        <v>15</v>
      </c>
      <c r="E4496" t="s">
        <v>16</v>
      </c>
      <c r="F4496" t="s">
        <v>26</v>
      </c>
      <c r="G4496">
        <v>1</v>
      </c>
      <c r="H4496" t="s">
        <v>18</v>
      </c>
      <c r="I4496" t="s">
        <v>19</v>
      </c>
      <c r="J4496">
        <v>300</v>
      </c>
      <c r="K4496" t="s">
        <v>20</v>
      </c>
      <c r="L4496">
        <v>9500</v>
      </c>
      <c r="M4496" t="b">
        <v>0</v>
      </c>
    </row>
    <row r="4497" spans="1:13" x14ac:dyDescent="0.35">
      <c r="A4497" t="s">
        <v>34</v>
      </c>
      <c r="B4497" t="s">
        <v>123</v>
      </c>
      <c r="C4497">
        <v>2013</v>
      </c>
      <c r="D4497" t="s">
        <v>15</v>
      </c>
      <c r="E4497" t="s">
        <v>23</v>
      </c>
      <c r="F4497" t="s">
        <v>17</v>
      </c>
      <c r="G4497">
        <v>2.7</v>
      </c>
      <c r="H4497" t="s">
        <v>18</v>
      </c>
      <c r="I4497" t="s">
        <v>68</v>
      </c>
      <c r="J4497">
        <v>399</v>
      </c>
      <c r="K4497" t="s">
        <v>349</v>
      </c>
      <c r="L4497">
        <v>0</v>
      </c>
      <c r="M4497" t="b">
        <v>1</v>
      </c>
    </row>
    <row r="4498" spans="1:13" x14ac:dyDescent="0.35">
      <c r="A4498" t="s">
        <v>109</v>
      </c>
      <c r="B4498" t="s">
        <v>227</v>
      </c>
      <c r="C4498">
        <v>2016</v>
      </c>
      <c r="D4498" t="s">
        <v>15</v>
      </c>
      <c r="E4498" t="s">
        <v>23</v>
      </c>
      <c r="F4498" t="s">
        <v>26</v>
      </c>
      <c r="G4498">
        <v>3.6</v>
      </c>
      <c r="H4498" t="s">
        <v>18</v>
      </c>
      <c r="I4498" t="s">
        <v>19</v>
      </c>
      <c r="J4498">
        <v>48000</v>
      </c>
      <c r="K4498" t="s">
        <v>20</v>
      </c>
      <c r="L4498">
        <v>0</v>
      </c>
      <c r="M4498" t="b">
        <v>1</v>
      </c>
    </row>
    <row r="4499" spans="1:13" x14ac:dyDescent="0.35">
      <c r="A4499" t="s">
        <v>39</v>
      </c>
      <c r="B4499" t="s">
        <v>46</v>
      </c>
      <c r="C4499">
        <v>2013</v>
      </c>
      <c r="D4499" t="s">
        <v>15</v>
      </c>
      <c r="E4499" t="s">
        <v>16</v>
      </c>
      <c r="F4499" t="s">
        <v>26</v>
      </c>
      <c r="G4499">
        <v>1.8</v>
      </c>
      <c r="H4499" t="s">
        <v>18</v>
      </c>
      <c r="I4499" t="s">
        <v>19</v>
      </c>
      <c r="J4499">
        <v>350000</v>
      </c>
      <c r="K4499" t="s">
        <v>45</v>
      </c>
      <c r="L4499">
        <v>50000</v>
      </c>
      <c r="M4499" t="b">
        <v>0</v>
      </c>
    </row>
    <row r="4500" spans="1:13" x14ac:dyDescent="0.35">
      <c r="A4500" t="s">
        <v>34</v>
      </c>
      <c r="B4500" t="s">
        <v>161</v>
      </c>
      <c r="C4500">
        <v>2010</v>
      </c>
      <c r="D4500" t="s">
        <v>15</v>
      </c>
      <c r="E4500" t="s">
        <v>16</v>
      </c>
      <c r="F4500" t="s">
        <v>26</v>
      </c>
      <c r="G4500">
        <v>5.7</v>
      </c>
      <c r="H4500" t="s">
        <v>18</v>
      </c>
      <c r="I4500" t="s">
        <v>19</v>
      </c>
      <c r="J4500">
        <v>192000</v>
      </c>
      <c r="K4500" t="s">
        <v>42</v>
      </c>
      <c r="L4500">
        <v>0</v>
      </c>
      <c r="M4500" t="b">
        <v>1</v>
      </c>
    </row>
    <row r="4501" spans="1:13" x14ac:dyDescent="0.35">
      <c r="A4501" t="s">
        <v>82</v>
      </c>
      <c r="B4501" t="s">
        <v>164</v>
      </c>
      <c r="C4501">
        <v>2017</v>
      </c>
      <c r="D4501" t="s">
        <v>15</v>
      </c>
      <c r="E4501" t="s">
        <v>78</v>
      </c>
      <c r="F4501" t="s">
        <v>26</v>
      </c>
      <c r="G4501">
        <v>2</v>
      </c>
      <c r="H4501" t="s">
        <v>18</v>
      </c>
      <c r="I4501" t="s">
        <v>19</v>
      </c>
      <c r="J4501">
        <v>75000</v>
      </c>
      <c r="K4501" t="s">
        <v>155</v>
      </c>
      <c r="L4501">
        <v>50000</v>
      </c>
      <c r="M4501" t="b">
        <v>0</v>
      </c>
    </row>
    <row r="4502" spans="1:13" x14ac:dyDescent="0.35">
      <c r="A4502" t="s">
        <v>76</v>
      </c>
      <c r="B4502" t="s">
        <v>112</v>
      </c>
      <c r="C4502">
        <v>2010</v>
      </c>
      <c r="D4502" t="s">
        <v>47</v>
      </c>
      <c r="E4502" t="s">
        <v>78</v>
      </c>
      <c r="F4502" t="s">
        <v>17</v>
      </c>
      <c r="G4502">
        <v>3.5</v>
      </c>
      <c r="H4502" t="s">
        <v>18</v>
      </c>
      <c r="I4502" t="s">
        <v>19</v>
      </c>
      <c r="J4502">
        <v>163</v>
      </c>
      <c r="K4502" t="s">
        <v>70</v>
      </c>
      <c r="L4502">
        <v>0</v>
      </c>
      <c r="M4502" t="b">
        <v>1</v>
      </c>
    </row>
    <row r="4503" spans="1:13" x14ac:dyDescent="0.35">
      <c r="A4503" t="s">
        <v>34</v>
      </c>
      <c r="B4503" t="s">
        <v>163</v>
      </c>
      <c r="C4503">
        <v>1991</v>
      </c>
      <c r="D4503" t="s">
        <v>47</v>
      </c>
      <c r="E4503" t="s">
        <v>23</v>
      </c>
      <c r="F4503" t="s">
        <v>17</v>
      </c>
      <c r="G4503">
        <v>2.4</v>
      </c>
      <c r="H4503" t="s">
        <v>18</v>
      </c>
      <c r="I4503" t="s">
        <v>68</v>
      </c>
      <c r="J4503">
        <v>100</v>
      </c>
      <c r="K4503" t="s">
        <v>20</v>
      </c>
      <c r="L4503">
        <v>5000</v>
      </c>
      <c r="M4503" t="b">
        <v>0</v>
      </c>
    </row>
    <row r="4504" spans="1:13" x14ac:dyDescent="0.35">
      <c r="A4504" t="s">
        <v>60</v>
      </c>
      <c r="B4504" t="s">
        <v>90</v>
      </c>
      <c r="C4504">
        <v>2020</v>
      </c>
      <c r="D4504" t="s">
        <v>15</v>
      </c>
      <c r="E4504" t="s">
        <v>16</v>
      </c>
      <c r="F4504" t="s">
        <v>17</v>
      </c>
      <c r="G4504">
        <v>5.7</v>
      </c>
      <c r="H4504" t="s">
        <v>18</v>
      </c>
      <c r="I4504" t="s">
        <v>19</v>
      </c>
      <c r="J4504">
        <v>10800</v>
      </c>
      <c r="K4504" t="s">
        <v>42</v>
      </c>
      <c r="L4504">
        <v>418000</v>
      </c>
      <c r="M4504" t="b">
        <v>0</v>
      </c>
    </row>
    <row r="4505" spans="1:13" x14ac:dyDescent="0.35">
      <c r="A4505" t="s">
        <v>76</v>
      </c>
      <c r="B4505" t="s">
        <v>77</v>
      </c>
      <c r="C4505">
        <v>2011</v>
      </c>
      <c r="D4505" t="s">
        <v>15</v>
      </c>
      <c r="E4505" t="s">
        <v>16</v>
      </c>
      <c r="F4505" t="s">
        <v>30</v>
      </c>
      <c r="G4505">
        <v>1.6</v>
      </c>
      <c r="H4505" t="s">
        <v>18</v>
      </c>
      <c r="I4505" t="s">
        <v>19</v>
      </c>
      <c r="J4505">
        <v>173000</v>
      </c>
      <c r="K4505" t="s">
        <v>253</v>
      </c>
      <c r="L4505">
        <v>0</v>
      </c>
      <c r="M4505" t="b">
        <v>1</v>
      </c>
    </row>
    <row r="4506" spans="1:13" x14ac:dyDescent="0.35">
      <c r="A4506" t="s">
        <v>34</v>
      </c>
      <c r="B4506" t="s">
        <v>163</v>
      </c>
      <c r="C4506">
        <v>1991</v>
      </c>
      <c r="D4506" t="s">
        <v>15</v>
      </c>
      <c r="E4506" t="s">
        <v>23</v>
      </c>
      <c r="F4506" t="s">
        <v>30</v>
      </c>
      <c r="G4506">
        <v>2.4</v>
      </c>
      <c r="H4506" t="s">
        <v>18</v>
      </c>
      <c r="I4506" t="s">
        <v>68</v>
      </c>
      <c r="J4506">
        <v>3000000</v>
      </c>
      <c r="K4506" t="s">
        <v>42</v>
      </c>
      <c r="L4506">
        <v>0</v>
      </c>
      <c r="M4506" t="b">
        <v>1</v>
      </c>
    </row>
    <row r="4507" spans="1:13" x14ac:dyDescent="0.35">
      <c r="A4507" t="s">
        <v>76</v>
      </c>
      <c r="B4507" t="s">
        <v>77</v>
      </c>
      <c r="C4507">
        <v>2007</v>
      </c>
      <c r="D4507" t="s">
        <v>15</v>
      </c>
      <c r="E4507" t="s">
        <v>102</v>
      </c>
      <c r="F4507" t="s">
        <v>30</v>
      </c>
      <c r="G4507">
        <v>5.4</v>
      </c>
      <c r="H4507" t="s">
        <v>18</v>
      </c>
      <c r="I4507" t="s">
        <v>19</v>
      </c>
      <c r="J4507">
        <v>300</v>
      </c>
      <c r="K4507" t="s">
        <v>111</v>
      </c>
      <c r="L4507">
        <v>18000</v>
      </c>
      <c r="M4507" t="b">
        <v>0</v>
      </c>
    </row>
    <row r="4508" spans="1:13" x14ac:dyDescent="0.35">
      <c r="A4508" t="s">
        <v>27</v>
      </c>
      <c r="B4508" t="s">
        <v>28</v>
      </c>
      <c r="C4508">
        <v>2006</v>
      </c>
      <c r="D4508" t="s">
        <v>47</v>
      </c>
      <c r="E4508" t="s">
        <v>78</v>
      </c>
      <c r="F4508" t="s">
        <v>26</v>
      </c>
      <c r="G4508">
        <v>1</v>
      </c>
      <c r="H4508" t="s">
        <v>18</v>
      </c>
      <c r="I4508" t="s">
        <v>68</v>
      </c>
      <c r="J4508">
        <v>2500</v>
      </c>
      <c r="K4508" t="s">
        <v>42</v>
      </c>
      <c r="L4508">
        <v>9500</v>
      </c>
      <c r="M4508" t="b">
        <v>0</v>
      </c>
    </row>
    <row r="4509" spans="1:13" x14ac:dyDescent="0.35">
      <c r="A4509" t="s">
        <v>39</v>
      </c>
      <c r="B4509" t="s">
        <v>46</v>
      </c>
      <c r="C4509">
        <v>2013</v>
      </c>
      <c r="D4509" t="s">
        <v>47</v>
      </c>
      <c r="E4509" t="s">
        <v>16</v>
      </c>
      <c r="F4509" t="s">
        <v>26</v>
      </c>
      <c r="G4509">
        <v>5.3</v>
      </c>
      <c r="H4509" t="s">
        <v>18</v>
      </c>
      <c r="I4509" t="s">
        <v>19</v>
      </c>
      <c r="J4509">
        <v>350</v>
      </c>
      <c r="K4509" t="s">
        <v>45</v>
      </c>
      <c r="L4509">
        <v>0</v>
      </c>
      <c r="M4509" t="b">
        <v>1</v>
      </c>
    </row>
    <row r="4510" spans="1:13" x14ac:dyDescent="0.35">
      <c r="A4510" t="s">
        <v>62</v>
      </c>
      <c r="B4510" t="s">
        <v>63</v>
      </c>
      <c r="C4510">
        <v>2020</v>
      </c>
      <c r="D4510" t="s">
        <v>15</v>
      </c>
      <c r="E4510" t="s">
        <v>16</v>
      </c>
      <c r="F4510" t="s">
        <v>17</v>
      </c>
      <c r="G4510">
        <v>5</v>
      </c>
      <c r="H4510" t="s">
        <v>18</v>
      </c>
      <c r="I4510" t="s">
        <v>19</v>
      </c>
      <c r="J4510">
        <v>100</v>
      </c>
      <c r="K4510" t="s">
        <v>45</v>
      </c>
      <c r="L4510">
        <v>700000</v>
      </c>
      <c r="M4510" t="b">
        <v>0</v>
      </c>
    </row>
    <row r="4511" spans="1:13" x14ac:dyDescent="0.35">
      <c r="A4511" t="s">
        <v>174</v>
      </c>
      <c r="B4511" t="s">
        <v>208</v>
      </c>
      <c r="C4511">
        <v>2020</v>
      </c>
      <c r="D4511" t="s">
        <v>44</v>
      </c>
      <c r="E4511" t="s">
        <v>196</v>
      </c>
      <c r="F4511" t="s">
        <v>17</v>
      </c>
      <c r="G4511">
        <v>3</v>
      </c>
      <c r="H4511" t="s">
        <v>18</v>
      </c>
      <c r="I4511" t="s">
        <v>19</v>
      </c>
      <c r="J4511">
        <v>2300</v>
      </c>
      <c r="K4511" t="s">
        <v>45</v>
      </c>
      <c r="L4511">
        <v>465000</v>
      </c>
      <c r="M4511" t="b">
        <v>0</v>
      </c>
    </row>
    <row r="4512" spans="1:13" x14ac:dyDescent="0.35">
      <c r="A4512" t="s">
        <v>174</v>
      </c>
      <c r="B4512" t="s">
        <v>175</v>
      </c>
      <c r="C4512">
        <v>2020</v>
      </c>
      <c r="D4512" t="s">
        <v>44</v>
      </c>
      <c r="E4512" t="s">
        <v>23</v>
      </c>
      <c r="F4512" t="s">
        <v>17</v>
      </c>
      <c r="G4512">
        <v>2</v>
      </c>
      <c r="H4512" t="s">
        <v>18</v>
      </c>
      <c r="I4512" t="s">
        <v>19</v>
      </c>
      <c r="J4512">
        <v>4500</v>
      </c>
      <c r="K4512" t="s">
        <v>45</v>
      </c>
      <c r="L4512">
        <v>325000</v>
      </c>
      <c r="M4512" t="b">
        <v>0</v>
      </c>
    </row>
    <row r="4513" spans="1:13" x14ac:dyDescent="0.35">
      <c r="A4513" t="s">
        <v>295</v>
      </c>
      <c r="B4513" t="s">
        <v>430</v>
      </c>
      <c r="C4513">
        <v>2010</v>
      </c>
      <c r="D4513" t="s">
        <v>15</v>
      </c>
      <c r="E4513" t="s">
        <v>38</v>
      </c>
      <c r="F4513" t="s">
        <v>17</v>
      </c>
      <c r="G4513">
        <v>6</v>
      </c>
      <c r="H4513" t="s">
        <v>18</v>
      </c>
      <c r="I4513" t="s">
        <v>19</v>
      </c>
      <c r="J4513">
        <v>71000</v>
      </c>
      <c r="K4513" t="s">
        <v>45</v>
      </c>
      <c r="L4513">
        <v>180000</v>
      </c>
      <c r="M4513" t="b">
        <v>0</v>
      </c>
    </row>
    <row r="4514" spans="1:13" x14ac:dyDescent="0.35">
      <c r="A4514" t="s">
        <v>373</v>
      </c>
      <c r="B4514" t="s">
        <v>420</v>
      </c>
      <c r="C4514">
        <v>2014</v>
      </c>
      <c r="D4514" t="s">
        <v>44</v>
      </c>
      <c r="E4514" t="s">
        <v>23</v>
      </c>
      <c r="F4514" t="s">
        <v>17</v>
      </c>
      <c r="G4514">
        <v>3.8</v>
      </c>
      <c r="H4514" t="s">
        <v>18</v>
      </c>
      <c r="I4514" t="s">
        <v>19</v>
      </c>
      <c r="J4514">
        <v>115000</v>
      </c>
      <c r="K4514" t="s">
        <v>45</v>
      </c>
      <c r="L4514">
        <v>125000</v>
      </c>
      <c r="M4514" t="b">
        <v>0</v>
      </c>
    </row>
    <row r="4515" spans="1:13" x14ac:dyDescent="0.35">
      <c r="A4515" t="s">
        <v>180</v>
      </c>
      <c r="B4515" t="s">
        <v>361</v>
      </c>
      <c r="C4515">
        <v>2008</v>
      </c>
      <c r="D4515" t="s">
        <v>15</v>
      </c>
      <c r="E4515" t="s">
        <v>102</v>
      </c>
      <c r="F4515" t="s">
        <v>17</v>
      </c>
      <c r="G4515">
        <v>2</v>
      </c>
      <c r="H4515" t="s">
        <v>18</v>
      </c>
      <c r="I4515" t="s">
        <v>19</v>
      </c>
      <c r="J4515">
        <v>66000</v>
      </c>
      <c r="K4515" t="s">
        <v>45</v>
      </c>
      <c r="L4515">
        <v>70000</v>
      </c>
      <c r="M4515" t="b">
        <v>0</v>
      </c>
    </row>
    <row r="4516" spans="1:13" x14ac:dyDescent="0.35">
      <c r="A4516" t="s">
        <v>373</v>
      </c>
      <c r="B4516" t="s">
        <v>431</v>
      </c>
      <c r="C4516">
        <v>2020</v>
      </c>
      <c r="D4516" t="s">
        <v>15</v>
      </c>
      <c r="E4516" t="s">
        <v>102</v>
      </c>
      <c r="F4516" t="s">
        <v>17</v>
      </c>
      <c r="G4516">
        <v>3</v>
      </c>
      <c r="H4516" t="s">
        <v>18</v>
      </c>
      <c r="I4516" t="s">
        <v>19</v>
      </c>
      <c r="J4516">
        <v>500</v>
      </c>
      <c r="K4516" t="s">
        <v>45</v>
      </c>
      <c r="L4516">
        <v>370000</v>
      </c>
      <c r="M4516" t="b">
        <v>0</v>
      </c>
    </row>
    <row r="4517" spans="1:13" x14ac:dyDescent="0.35">
      <c r="A4517" t="s">
        <v>281</v>
      </c>
      <c r="B4517" t="s">
        <v>328</v>
      </c>
      <c r="C4517">
        <v>2019</v>
      </c>
      <c r="D4517" t="s">
        <v>15</v>
      </c>
      <c r="E4517" t="s">
        <v>33</v>
      </c>
      <c r="F4517" t="s">
        <v>17</v>
      </c>
      <c r="G4517">
        <v>3</v>
      </c>
      <c r="H4517" t="s">
        <v>18</v>
      </c>
      <c r="I4517" t="s">
        <v>19</v>
      </c>
      <c r="J4517">
        <v>41000</v>
      </c>
      <c r="K4517" t="s">
        <v>45</v>
      </c>
      <c r="L4517">
        <v>325000</v>
      </c>
      <c r="M4517" t="b">
        <v>0</v>
      </c>
    </row>
    <row r="4518" spans="1:13" x14ac:dyDescent="0.35">
      <c r="A4518" t="s">
        <v>281</v>
      </c>
      <c r="B4518" t="s">
        <v>328</v>
      </c>
      <c r="C4518">
        <v>2018</v>
      </c>
      <c r="D4518" t="s">
        <v>44</v>
      </c>
      <c r="E4518" t="s">
        <v>16</v>
      </c>
      <c r="F4518" t="s">
        <v>17</v>
      </c>
      <c r="G4518">
        <v>3</v>
      </c>
      <c r="H4518" t="s">
        <v>18</v>
      </c>
      <c r="I4518" t="s">
        <v>19</v>
      </c>
      <c r="J4518">
        <v>68800</v>
      </c>
      <c r="K4518" t="s">
        <v>45</v>
      </c>
      <c r="L4518">
        <v>315000</v>
      </c>
      <c r="M4518" t="b">
        <v>0</v>
      </c>
    </row>
    <row r="4519" spans="1:13" x14ac:dyDescent="0.35">
      <c r="A4519" t="s">
        <v>48</v>
      </c>
      <c r="B4519" t="s">
        <v>149</v>
      </c>
      <c r="C4519">
        <v>2019</v>
      </c>
      <c r="D4519" t="s">
        <v>15</v>
      </c>
      <c r="E4519" t="s">
        <v>25</v>
      </c>
      <c r="F4519" t="s">
        <v>30</v>
      </c>
      <c r="G4519">
        <v>2</v>
      </c>
      <c r="H4519" t="s">
        <v>18</v>
      </c>
      <c r="I4519" t="s">
        <v>19</v>
      </c>
      <c r="J4519">
        <v>44000</v>
      </c>
      <c r="K4519" t="s">
        <v>45</v>
      </c>
      <c r="L4519">
        <v>185000</v>
      </c>
      <c r="M4519" t="b">
        <v>0</v>
      </c>
    </row>
    <row r="4520" spans="1:13" x14ac:dyDescent="0.35">
      <c r="A4520" t="s">
        <v>48</v>
      </c>
      <c r="B4520" t="s">
        <v>149</v>
      </c>
      <c r="C4520">
        <v>2018</v>
      </c>
      <c r="D4520" t="s">
        <v>15</v>
      </c>
      <c r="E4520" t="s">
        <v>29</v>
      </c>
      <c r="F4520" t="s">
        <v>17</v>
      </c>
      <c r="G4520">
        <v>3</v>
      </c>
      <c r="H4520" t="s">
        <v>18</v>
      </c>
      <c r="I4520" t="s">
        <v>19</v>
      </c>
      <c r="J4520">
        <v>44000</v>
      </c>
      <c r="K4520" t="s">
        <v>45</v>
      </c>
      <c r="L4520">
        <v>180000</v>
      </c>
      <c r="M4520" t="b">
        <v>0</v>
      </c>
    </row>
    <row r="4521" spans="1:13" x14ac:dyDescent="0.35">
      <c r="A4521" t="s">
        <v>139</v>
      </c>
      <c r="B4521" t="s">
        <v>381</v>
      </c>
      <c r="C4521">
        <v>2020</v>
      </c>
      <c r="D4521" t="s">
        <v>15</v>
      </c>
      <c r="E4521" t="s">
        <v>23</v>
      </c>
      <c r="F4521" t="s">
        <v>17</v>
      </c>
      <c r="G4521">
        <v>1.5</v>
      </c>
      <c r="H4521" t="s">
        <v>18</v>
      </c>
      <c r="I4521" t="s">
        <v>19</v>
      </c>
      <c r="J4521">
        <v>12000</v>
      </c>
      <c r="K4521" t="s">
        <v>45</v>
      </c>
      <c r="L4521">
        <v>175000</v>
      </c>
      <c r="M4521" t="b">
        <v>0</v>
      </c>
    </row>
    <row r="4522" spans="1:13" x14ac:dyDescent="0.35">
      <c r="A4522" t="s">
        <v>48</v>
      </c>
      <c r="B4522" t="s">
        <v>149</v>
      </c>
      <c r="C4522">
        <v>2015</v>
      </c>
      <c r="D4522" t="s">
        <v>15</v>
      </c>
      <c r="E4522" t="s">
        <v>65</v>
      </c>
      <c r="F4522" t="s">
        <v>17</v>
      </c>
      <c r="G4522">
        <v>2</v>
      </c>
      <c r="H4522" t="s">
        <v>18</v>
      </c>
      <c r="I4522" t="s">
        <v>19</v>
      </c>
      <c r="J4522">
        <v>125000</v>
      </c>
      <c r="K4522" t="s">
        <v>45</v>
      </c>
      <c r="L4522">
        <v>119000</v>
      </c>
      <c r="M4522" t="b">
        <v>0</v>
      </c>
    </row>
    <row r="4523" spans="1:13" x14ac:dyDescent="0.35">
      <c r="A4523" t="s">
        <v>34</v>
      </c>
      <c r="B4523" t="s">
        <v>35</v>
      </c>
      <c r="C4523">
        <v>2013</v>
      </c>
      <c r="D4523" t="s">
        <v>303</v>
      </c>
      <c r="E4523" t="s">
        <v>23</v>
      </c>
      <c r="F4523" t="s">
        <v>17</v>
      </c>
      <c r="G4523">
        <v>4.5999999999999996</v>
      </c>
      <c r="H4523" t="s">
        <v>18</v>
      </c>
      <c r="I4523" t="s">
        <v>19</v>
      </c>
      <c r="J4523">
        <v>200000</v>
      </c>
      <c r="K4523" t="s">
        <v>20</v>
      </c>
      <c r="L4523">
        <v>0</v>
      </c>
      <c r="M4523" t="b">
        <v>1</v>
      </c>
    </row>
    <row r="4524" spans="1:13" x14ac:dyDescent="0.35">
      <c r="A4524" t="s">
        <v>82</v>
      </c>
      <c r="B4524" t="s">
        <v>243</v>
      </c>
      <c r="C4524">
        <v>2013</v>
      </c>
      <c r="D4524" t="s">
        <v>44</v>
      </c>
      <c r="E4524" t="s">
        <v>16</v>
      </c>
      <c r="F4524" t="s">
        <v>30</v>
      </c>
      <c r="G4524">
        <v>2</v>
      </c>
      <c r="H4524" t="s">
        <v>18</v>
      </c>
      <c r="I4524" t="s">
        <v>19</v>
      </c>
      <c r="J4524">
        <v>149000</v>
      </c>
      <c r="K4524" t="s">
        <v>20</v>
      </c>
      <c r="L4524">
        <v>0</v>
      </c>
      <c r="M4524" t="b">
        <v>1</v>
      </c>
    </row>
    <row r="4525" spans="1:13" x14ac:dyDescent="0.35">
      <c r="A4525" t="s">
        <v>60</v>
      </c>
      <c r="B4525" t="s">
        <v>90</v>
      </c>
      <c r="C4525">
        <v>1999</v>
      </c>
      <c r="D4525" t="s">
        <v>47</v>
      </c>
      <c r="E4525" t="s">
        <v>29</v>
      </c>
      <c r="F4525" t="s">
        <v>26</v>
      </c>
      <c r="G4525">
        <v>1</v>
      </c>
      <c r="H4525" t="s">
        <v>18</v>
      </c>
      <c r="I4525" t="s">
        <v>19</v>
      </c>
      <c r="J4525">
        <v>300</v>
      </c>
      <c r="K4525" t="s">
        <v>20</v>
      </c>
      <c r="L4525">
        <v>0</v>
      </c>
      <c r="M4525" t="b">
        <v>1</v>
      </c>
    </row>
    <row r="4526" spans="1:13" x14ac:dyDescent="0.35">
      <c r="A4526" t="s">
        <v>21</v>
      </c>
      <c r="B4526" t="s">
        <v>315</v>
      </c>
      <c r="C4526">
        <v>2007</v>
      </c>
      <c r="D4526" t="s">
        <v>44</v>
      </c>
      <c r="E4526" t="s">
        <v>23</v>
      </c>
      <c r="F4526" t="s">
        <v>17</v>
      </c>
      <c r="G4526">
        <v>5.6</v>
      </c>
      <c r="H4526" t="s">
        <v>18</v>
      </c>
      <c r="I4526" t="s">
        <v>19</v>
      </c>
      <c r="J4526">
        <v>290000</v>
      </c>
      <c r="K4526" t="s">
        <v>42</v>
      </c>
      <c r="L4526">
        <v>0</v>
      </c>
      <c r="M4526" t="b">
        <v>1</v>
      </c>
    </row>
    <row r="4527" spans="1:13" x14ac:dyDescent="0.35">
      <c r="A4527" t="s">
        <v>76</v>
      </c>
      <c r="B4527" t="s">
        <v>144</v>
      </c>
      <c r="C4527">
        <v>2005</v>
      </c>
      <c r="D4527" t="s">
        <v>44</v>
      </c>
      <c r="E4527" t="s">
        <v>78</v>
      </c>
      <c r="F4527" t="s">
        <v>30</v>
      </c>
      <c r="G4527">
        <v>8</v>
      </c>
      <c r="H4527" t="s">
        <v>18</v>
      </c>
      <c r="I4527" t="s">
        <v>19</v>
      </c>
      <c r="J4527">
        <v>291000</v>
      </c>
      <c r="K4527" t="s">
        <v>111</v>
      </c>
      <c r="L4527">
        <v>0</v>
      </c>
      <c r="M4527" t="b">
        <v>1</v>
      </c>
    </row>
    <row r="4528" spans="1:13" x14ac:dyDescent="0.35">
      <c r="A4528" t="s">
        <v>76</v>
      </c>
      <c r="B4528" t="s">
        <v>112</v>
      </c>
      <c r="C4528">
        <v>2010</v>
      </c>
      <c r="D4528" t="s">
        <v>47</v>
      </c>
      <c r="E4528" t="s">
        <v>25</v>
      </c>
      <c r="F4528" t="s">
        <v>30</v>
      </c>
      <c r="G4528">
        <v>3.5</v>
      </c>
      <c r="H4528" t="s">
        <v>18</v>
      </c>
      <c r="I4528" t="s">
        <v>19</v>
      </c>
      <c r="J4528">
        <v>318000</v>
      </c>
      <c r="K4528" t="s">
        <v>20</v>
      </c>
      <c r="L4528">
        <v>23000</v>
      </c>
      <c r="M4528" t="b">
        <v>0</v>
      </c>
    </row>
    <row r="4529" spans="1:13" x14ac:dyDescent="0.35">
      <c r="A4529" t="s">
        <v>373</v>
      </c>
      <c r="B4529" t="s">
        <v>431</v>
      </c>
      <c r="C4529">
        <v>2020</v>
      </c>
      <c r="D4529" t="s">
        <v>15</v>
      </c>
      <c r="E4529" t="s">
        <v>102</v>
      </c>
      <c r="F4529" t="s">
        <v>17</v>
      </c>
      <c r="G4529">
        <v>3</v>
      </c>
      <c r="H4529" t="s">
        <v>18</v>
      </c>
      <c r="I4529" t="s">
        <v>19</v>
      </c>
      <c r="J4529">
        <v>3000</v>
      </c>
      <c r="K4529" t="s">
        <v>45</v>
      </c>
      <c r="L4529">
        <v>385000</v>
      </c>
      <c r="M4529" t="b">
        <v>0</v>
      </c>
    </row>
    <row r="4530" spans="1:13" x14ac:dyDescent="0.35">
      <c r="A4530" t="s">
        <v>60</v>
      </c>
      <c r="B4530" t="s">
        <v>80</v>
      </c>
      <c r="C4530">
        <v>2018</v>
      </c>
      <c r="D4530" t="s">
        <v>44</v>
      </c>
      <c r="E4530" t="s">
        <v>75</v>
      </c>
      <c r="F4530" t="s">
        <v>17</v>
      </c>
      <c r="G4530">
        <v>3</v>
      </c>
      <c r="H4530" t="s">
        <v>18</v>
      </c>
      <c r="I4530" t="s">
        <v>19</v>
      </c>
      <c r="J4530">
        <v>90000</v>
      </c>
      <c r="K4530" t="s">
        <v>59</v>
      </c>
      <c r="L4530">
        <v>0</v>
      </c>
      <c r="M4530" t="b">
        <v>1</v>
      </c>
    </row>
    <row r="4531" spans="1:13" x14ac:dyDescent="0.35">
      <c r="A4531" t="s">
        <v>21</v>
      </c>
      <c r="B4531" t="s">
        <v>207</v>
      </c>
      <c r="C4531">
        <v>1993</v>
      </c>
      <c r="D4531" t="s">
        <v>47</v>
      </c>
      <c r="E4531" t="s">
        <v>25</v>
      </c>
      <c r="F4531" t="s">
        <v>17</v>
      </c>
      <c r="G4531">
        <v>2.5</v>
      </c>
      <c r="H4531" t="s">
        <v>18</v>
      </c>
      <c r="I4531" t="s">
        <v>68</v>
      </c>
      <c r="J4531">
        <v>250</v>
      </c>
      <c r="K4531" t="s">
        <v>45</v>
      </c>
      <c r="L4531">
        <v>0</v>
      </c>
      <c r="M4531" t="b">
        <v>1</v>
      </c>
    </row>
    <row r="4532" spans="1:13" x14ac:dyDescent="0.35">
      <c r="A4532" t="s">
        <v>21</v>
      </c>
      <c r="B4532" t="s">
        <v>162</v>
      </c>
      <c r="C4532">
        <v>2014</v>
      </c>
      <c r="D4532" t="s">
        <v>15</v>
      </c>
      <c r="E4532" t="s">
        <v>23</v>
      </c>
      <c r="F4532" t="s">
        <v>26</v>
      </c>
      <c r="G4532">
        <v>4.8</v>
      </c>
      <c r="H4532" t="s">
        <v>18</v>
      </c>
      <c r="I4532" t="s">
        <v>68</v>
      </c>
      <c r="J4532">
        <v>17300</v>
      </c>
      <c r="K4532" t="s">
        <v>20</v>
      </c>
      <c r="L4532">
        <v>0</v>
      </c>
      <c r="M4532" t="b">
        <v>1</v>
      </c>
    </row>
    <row r="4533" spans="1:13" x14ac:dyDescent="0.35">
      <c r="A4533" t="s">
        <v>34</v>
      </c>
      <c r="B4533" t="s">
        <v>43</v>
      </c>
      <c r="C4533">
        <v>2017</v>
      </c>
      <c r="D4533" t="s">
        <v>47</v>
      </c>
      <c r="E4533" t="s">
        <v>25</v>
      </c>
      <c r="F4533" t="s">
        <v>17</v>
      </c>
      <c r="G4533">
        <v>2.5</v>
      </c>
      <c r="H4533" t="s">
        <v>18</v>
      </c>
      <c r="I4533" t="s">
        <v>19</v>
      </c>
      <c r="J4533">
        <v>88348</v>
      </c>
      <c r="K4533" t="s">
        <v>59</v>
      </c>
      <c r="L4533">
        <v>70000</v>
      </c>
      <c r="M4533" t="b">
        <v>0</v>
      </c>
    </row>
    <row r="4534" spans="1:13" x14ac:dyDescent="0.35">
      <c r="A4534" t="s">
        <v>34</v>
      </c>
      <c r="B4534" t="s">
        <v>58</v>
      </c>
      <c r="C4534">
        <v>2015</v>
      </c>
      <c r="D4534" t="s">
        <v>15</v>
      </c>
      <c r="E4534" t="s">
        <v>29</v>
      </c>
      <c r="F4534" t="s">
        <v>30</v>
      </c>
      <c r="G4534">
        <v>2.7</v>
      </c>
      <c r="H4534" t="s">
        <v>18</v>
      </c>
      <c r="I4534" t="s">
        <v>19</v>
      </c>
      <c r="J4534">
        <v>114900</v>
      </c>
      <c r="K4534" t="s">
        <v>42</v>
      </c>
      <c r="L4534">
        <v>55000</v>
      </c>
      <c r="M4534" t="b">
        <v>0</v>
      </c>
    </row>
    <row r="4535" spans="1:13" x14ac:dyDescent="0.35">
      <c r="A4535" t="s">
        <v>291</v>
      </c>
      <c r="B4535" t="s">
        <v>292</v>
      </c>
      <c r="C4535">
        <v>2009</v>
      </c>
      <c r="D4535" t="s">
        <v>15</v>
      </c>
      <c r="E4535" t="s">
        <v>23</v>
      </c>
      <c r="F4535" t="s">
        <v>17</v>
      </c>
      <c r="G4535">
        <v>6</v>
      </c>
      <c r="H4535" t="s">
        <v>18</v>
      </c>
      <c r="I4535" t="s">
        <v>19</v>
      </c>
      <c r="J4535">
        <v>49000</v>
      </c>
      <c r="K4535" t="s">
        <v>64</v>
      </c>
      <c r="L4535">
        <v>220000</v>
      </c>
      <c r="M4535" t="b">
        <v>0</v>
      </c>
    </row>
    <row r="4536" spans="1:13" x14ac:dyDescent="0.35">
      <c r="A4536" t="s">
        <v>39</v>
      </c>
      <c r="B4536" t="s">
        <v>217</v>
      </c>
      <c r="C4536">
        <v>2013</v>
      </c>
      <c r="D4536" t="s">
        <v>15</v>
      </c>
      <c r="E4536" t="s">
        <v>29</v>
      </c>
      <c r="F4536" t="s">
        <v>30</v>
      </c>
      <c r="G4536">
        <v>1.8</v>
      </c>
      <c r="H4536" t="s">
        <v>18</v>
      </c>
      <c r="I4536" t="s">
        <v>19</v>
      </c>
      <c r="J4536">
        <v>197000</v>
      </c>
      <c r="K4536" t="s">
        <v>45</v>
      </c>
      <c r="L4536">
        <v>14500</v>
      </c>
      <c r="M4536" t="b">
        <v>0</v>
      </c>
    </row>
    <row r="4537" spans="1:13" x14ac:dyDescent="0.35">
      <c r="A4537" t="s">
        <v>39</v>
      </c>
      <c r="B4537" t="s">
        <v>131</v>
      </c>
      <c r="C4537">
        <v>2015</v>
      </c>
      <c r="D4537" t="s">
        <v>15</v>
      </c>
      <c r="E4537" t="s">
        <v>25</v>
      </c>
      <c r="F4537" t="s">
        <v>26</v>
      </c>
      <c r="G4537">
        <v>6</v>
      </c>
      <c r="H4537" t="s">
        <v>18</v>
      </c>
      <c r="I4537" t="s">
        <v>19</v>
      </c>
      <c r="J4537">
        <v>262</v>
      </c>
      <c r="K4537" t="s">
        <v>42</v>
      </c>
      <c r="L4537">
        <v>0</v>
      </c>
      <c r="M4537" t="b">
        <v>1</v>
      </c>
    </row>
    <row r="4538" spans="1:13" x14ac:dyDescent="0.35">
      <c r="A4538" t="s">
        <v>39</v>
      </c>
      <c r="B4538" t="s">
        <v>46</v>
      </c>
      <c r="C4538">
        <v>2020</v>
      </c>
      <c r="D4538" t="s">
        <v>15</v>
      </c>
      <c r="E4538" t="s">
        <v>29</v>
      </c>
      <c r="F4538" t="s">
        <v>26</v>
      </c>
      <c r="G4538">
        <v>5.3</v>
      </c>
      <c r="H4538" t="s">
        <v>18</v>
      </c>
      <c r="I4538" t="s">
        <v>19</v>
      </c>
      <c r="J4538">
        <v>30000</v>
      </c>
      <c r="K4538" t="s">
        <v>45</v>
      </c>
      <c r="L4538">
        <v>155000</v>
      </c>
      <c r="M4538" t="b">
        <v>0</v>
      </c>
    </row>
    <row r="4539" spans="1:13" x14ac:dyDescent="0.35">
      <c r="A4539" t="s">
        <v>73</v>
      </c>
      <c r="B4539" t="s">
        <v>74</v>
      </c>
      <c r="C4539">
        <v>2014</v>
      </c>
      <c r="D4539" t="s">
        <v>15</v>
      </c>
      <c r="E4539" t="s">
        <v>29</v>
      </c>
      <c r="F4539" t="s">
        <v>17</v>
      </c>
      <c r="G4539">
        <v>2.5</v>
      </c>
      <c r="H4539" t="s">
        <v>18</v>
      </c>
      <c r="I4539" t="s">
        <v>19</v>
      </c>
      <c r="J4539">
        <v>1700000</v>
      </c>
      <c r="K4539" t="s">
        <v>64</v>
      </c>
      <c r="L4539">
        <v>0</v>
      </c>
      <c r="M4539" t="b">
        <v>1</v>
      </c>
    </row>
    <row r="4540" spans="1:13" x14ac:dyDescent="0.35">
      <c r="A4540" t="s">
        <v>174</v>
      </c>
      <c r="B4540" t="s">
        <v>175</v>
      </c>
      <c r="C4540">
        <v>2018</v>
      </c>
      <c r="D4540" t="s">
        <v>15</v>
      </c>
      <c r="E4540" t="s">
        <v>23</v>
      </c>
      <c r="F4540" t="s">
        <v>30</v>
      </c>
      <c r="G4540">
        <v>3.6</v>
      </c>
      <c r="H4540" t="s">
        <v>18</v>
      </c>
      <c r="I4540" t="s">
        <v>19</v>
      </c>
      <c r="J4540">
        <v>36000</v>
      </c>
      <c r="K4540" t="s">
        <v>20</v>
      </c>
      <c r="L4540">
        <v>230000</v>
      </c>
      <c r="M4540" t="b">
        <v>0</v>
      </c>
    </row>
    <row r="4541" spans="1:13" x14ac:dyDescent="0.35">
      <c r="A4541" t="s">
        <v>39</v>
      </c>
      <c r="B4541" t="s">
        <v>331</v>
      </c>
      <c r="C4541">
        <v>2003</v>
      </c>
      <c r="D4541" t="s">
        <v>15</v>
      </c>
      <c r="E4541" t="s">
        <v>75</v>
      </c>
      <c r="F4541" t="s">
        <v>17</v>
      </c>
      <c r="G4541">
        <v>3.8</v>
      </c>
      <c r="H4541" t="s">
        <v>18</v>
      </c>
      <c r="I4541" t="s">
        <v>19</v>
      </c>
      <c r="J4541">
        <v>200000</v>
      </c>
      <c r="K4541" t="s">
        <v>20</v>
      </c>
      <c r="L4541">
        <v>0</v>
      </c>
      <c r="M4541" t="b">
        <v>1</v>
      </c>
    </row>
    <row r="4542" spans="1:13" x14ac:dyDescent="0.35">
      <c r="A4542" t="s">
        <v>103</v>
      </c>
      <c r="B4542" t="s">
        <v>104</v>
      </c>
      <c r="C4542">
        <v>2013</v>
      </c>
      <c r="D4542" t="s">
        <v>15</v>
      </c>
      <c r="E4542" t="s">
        <v>29</v>
      </c>
      <c r="F4542" t="s">
        <v>17</v>
      </c>
      <c r="G4542">
        <v>5.7</v>
      </c>
      <c r="H4542" t="s">
        <v>18</v>
      </c>
      <c r="I4542" t="s">
        <v>19</v>
      </c>
      <c r="J4542">
        <v>77000</v>
      </c>
      <c r="K4542" t="s">
        <v>45</v>
      </c>
      <c r="L4542">
        <v>77000</v>
      </c>
      <c r="M4542" t="b">
        <v>0</v>
      </c>
    </row>
    <row r="4543" spans="1:13" x14ac:dyDescent="0.35">
      <c r="A4543" t="s">
        <v>34</v>
      </c>
      <c r="B4543" t="s">
        <v>43</v>
      </c>
      <c r="C4543">
        <v>2016</v>
      </c>
      <c r="D4543" t="s">
        <v>44</v>
      </c>
      <c r="E4543" t="s">
        <v>23</v>
      </c>
      <c r="F4543" t="s">
        <v>26</v>
      </c>
      <c r="G4543">
        <v>2.5</v>
      </c>
      <c r="H4543" t="s">
        <v>18</v>
      </c>
      <c r="I4543" t="s">
        <v>19</v>
      </c>
      <c r="J4543">
        <v>73000</v>
      </c>
      <c r="K4543" t="s">
        <v>59</v>
      </c>
      <c r="L4543">
        <v>61000</v>
      </c>
      <c r="M4543" t="b">
        <v>0</v>
      </c>
    </row>
    <row r="4544" spans="1:13" x14ac:dyDescent="0.35">
      <c r="A4544" t="s">
        <v>121</v>
      </c>
      <c r="B4544" t="s">
        <v>122</v>
      </c>
      <c r="C4544">
        <v>2017</v>
      </c>
      <c r="D4544" t="s">
        <v>47</v>
      </c>
      <c r="E4544" t="s">
        <v>23</v>
      </c>
      <c r="F4544" t="s">
        <v>30</v>
      </c>
      <c r="G4544">
        <v>2</v>
      </c>
      <c r="H4544" t="s">
        <v>56</v>
      </c>
      <c r="I4544" t="s">
        <v>19</v>
      </c>
      <c r="J4544">
        <v>199</v>
      </c>
      <c r="K4544" t="s">
        <v>20</v>
      </c>
      <c r="L4544">
        <v>155000</v>
      </c>
      <c r="M4544" t="b">
        <v>0</v>
      </c>
    </row>
    <row r="4545" spans="1:13" x14ac:dyDescent="0.35">
      <c r="A4545" t="s">
        <v>34</v>
      </c>
      <c r="B4545" t="s">
        <v>58</v>
      </c>
      <c r="C4545">
        <v>2017</v>
      </c>
      <c r="D4545" t="s">
        <v>15</v>
      </c>
      <c r="E4545" t="s">
        <v>25</v>
      </c>
      <c r="F4545" t="s">
        <v>30</v>
      </c>
      <c r="G4545">
        <v>4</v>
      </c>
      <c r="H4545" t="s">
        <v>18</v>
      </c>
      <c r="I4545" t="s">
        <v>19</v>
      </c>
      <c r="J4545">
        <v>83000</v>
      </c>
      <c r="K4545" t="s">
        <v>54</v>
      </c>
      <c r="L4545">
        <v>110000</v>
      </c>
      <c r="M4545" t="b">
        <v>0</v>
      </c>
    </row>
    <row r="4546" spans="1:13" x14ac:dyDescent="0.35">
      <c r="A4546" t="s">
        <v>36</v>
      </c>
      <c r="B4546" t="s">
        <v>115</v>
      </c>
      <c r="C4546">
        <v>2000</v>
      </c>
      <c r="D4546" t="s">
        <v>15</v>
      </c>
      <c r="E4546" t="s">
        <v>75</v>
      </c>
      <c r="F4546" t="s">
        <v>30</v>
      </c>
      <c r="G4546">
        <v>6</v>
      </c>
      <c r="H4546" t="s">
        <v>18</v>
      </c>
      <c r="I4546" t="s">
        <v>19</v>
      </c>
      <c r="J4546">
        <v>128000</v>
      </c>
      <c r="K4546" t="s">
        <v>111</v>
      </c>
      <c r="L4546">
        <v>80000</v>
      </c>
      <c r="M4546" t="b">
        <v>0</v>
      </c>
    </row>
    <row r="4547" spans="1:13" x14ac:dyDescent="0.35">
      <c r="A4547" t="s">
        <v>82</v>
      </c>
      <c r="B4547" t="s">
        <v>330</v>
      </c>
      <c r="C4547">
        <v>2017</v>
      </c>
      <c r="D4547" t="s">
        <v>47</v>
      </c>
      <c r="E4547" t="s">
        <v>33</v>
      </c>
      <c r="F4547" t="s">
        <v>30</v>
      </c>
      <c r="G4547">
        <v>3.7</v>
      </c>
      <c r="H4547" t="s">
        <v>18</v>
      </c>
      <c r="I4547" t="s">
        <v>19</v>
      </c>
      <c r="J4547">
        <v>75000</v>
      </c>
      <c r="K4547" t="s">
        <v>20</v>
      </c>
      <c r="L4547">
        <v>0</v>
      </c>
      <c r="M4547" t="b">
        <v>1</v>
      </c>
    </row>
    <row r="4548" spans="1:13" x14ac:dyDescent="0.35">
      <c r="A4548" t="s">
        <v>48</v>
      </c>
      <c r="B4548" t="s">
        <v>50</v>
      </c>
      <c r="C4548">
        <v>2017</v>
      </c>
      <c r="D4548" t="s">
        <v>44</v>
      </c>
      <c r="E4548" t="s">
        <v>196</v>
      </c>
      <c r="F4548" t="s">
        <v>17</v>
      </c>
      <c r="G4548">
        <v>2</v>
      </c>
      <c r="H4548" t="s">
        <v>18</v>
      </c>
      <c r="I4548" t="s">
        <v>19</v>
      </c>
      <c r="J4548">
        <v>31000</v>
      </c>
      <c r="K4548" t="s">
        <v>20</v>
      </c>
      <c r="L4548">
        <v>226000</v>
      </c>
      <c r="M4548" t="b">
        <v>0</v>
      </c>
    </row>
    <row r="4549" spans="1:13" x14ac:dyDescent="0.35">
      <c r="A4549" t="s">
        <v>27</v>
      </c>
      <c r="B4549" t="s">
        <v>88</v>
      </c>
      <c r="C4549">
        <v>2019</v>
      </c>
      <c r="D4549" t="s">
        <v>15</v>
      </c>
      <c r="E4549" t="s">
        <v>25</v>
      </c>
      <c r="F4549" t="s">
        <v>26</v>
      </c>
      <c r="G4549">
        <v>1.4</v>
      </c>
      <c r="H4549" t="s">
        <v>18</v>
      </c>
      <c r="I4549" t="s">
        <v>19</v>
      </c>
      <c r="J4549">
        <v>72000</v>
      </c>
      <c r="K4549" t="s">
        <v>45</v>
      </c>
      <c r="L4549">
        <v>40000</v>
      </c>
      <c r="M4549" t="b">
        <v>0</v>
      </c>
    </row>
    <row r="4550" spans="1:13" x14ac:dyDescent="0.35">
      <c r="A4550" t="s">
        <v>118</v>
      </c>
      <c r="B4550" t="s">
        <v>348</v>
      </c>
      <c r="C4550">
        <v>2020</v>
      </c>
      <c r="D4550" t="s">
        <v>15</v>
      </c>
      <c r="E4550" t="s">
        <v>75</v>
      </c>
      <c r="F4550" t="s">
        <v>17</v>
      </c>
      <c r="G4550">
        <v>2</v>
      </c>
      <c r="H4550" t="s">
        <v>56</v>
      </c>
      <c r="I4550" t="s">
        <v>68</v>
      </c>
      <c r="J4550">
        <v>73000</v>
      </c>
      <c r="K4550" t="s">
        <v>42</v>
      </c>
      <c r="L4550">
        <v>1197</v>
      </c>
      <c r="M4550" t="b">
        <v>0</v>
      </c>
    </row>
    <row r="4551" spans="1:13" x14ac:dyDescent="0.35">
      <c r="A4551" t="s">
        <v>39</v>
      </c>
      <c r="B4551" t="s">
        <v>40</v>
      </c>
      <c r="C4551">
        <v>2016</v>
      </c>
      <c r="D4551" t="s">
        <v>15</v>
      </c>
      <c r="E4551" t="s">
        <v>16</v>
      </c>
      <c r="F4551" t="s">
        <v>17</v>
      </c>
      <c r="G4551">
        <v>3.6</v>
      </c>
      <c r="H4551" t="s">
        <v>18</v>
      </c>
      <c r="I4551" t="s">
        <v>19</v>
      </c>
      <c r="J4551">
        <v>162000</v>
      </c>
      <c r="K4551" t="s">
        <v>45</v>
      </c>
      <c r="L4551">
        <v>80000</v>
      </c>
      <c r="M4551" t="b">
        <v>0</v>
      </c>
    </row>
    <row r="4552" spans="1:13" x14ac:dyDescent="0.35">
      <c r="A4552" t="s">
        <v>76</v>
      </c>
      <c r="B4552" t="s">
        <v>144</v>
      </c>
      <c r="C4552">
        <v>1998</v>
      </c>
      <c r="D4552" t="s">
        <v>15</v>
      </c>
      <c r="E4552" t="s">
        <v>33</v>
      </c>
      <c r="F4552" t="s">
        <v>17</v>
      </c>
      <c r="G4552">
        <v>4.5999999999999996</v>
      </c>
      <c r="H4552" t="s">
        <v>18</v>
      </c>
      <c r="I4552" t="s">
        <v>19</v>
      </c>
      <c r="J4552">
        <v>492360</v>
      </c>
      <c r="K4552" t="s">
        <v>20</v>
      </c>
      <c r="L4552">
        <v>0</v>
      </c>
      <c r="M4552" t="b">
        <v>1</v>
      </c>
    </row>
    <row r="4553" spans="1:13" x14ac:dyDescent="0.35">
      <c r="A4553" t="s">
        <v>34</v>
      </c>
      <c r="B4553" t="s">
        <v>43</v>
      </c>
      <c r="C4553">
        <v>2019</v>
      </c>
      <c r="D4553" t="s">
        <v>15</v>
      </c>
      <c r="E4553" t="s">
        <v>94</v>
      </c>
      <c r="F4553" t="s">
        <v>17</v>
      </c>
      <c r="G4553">
        <v>3.5</v>
      </c>
      <c r="H4553" t="s">
        <v>18</v>
      </c>
      <c r="I4553" t="s">
        <v>19</v>
      </c>
      <c r="J4553">
        <v>77000</v>
      </c>
      <c r="K4553" t="s">
        <v>211</v>
      </c>
      <c r="L4553">
        <v>90000</v>
      </c>
      <c r="M4553" t="b">
        <v>0</v>
      </c>
    </row>
    <row r="4554" spans="1:13" x14ac:dyDescent="0.35">
      <c r="A4554" t="s">
        <v>76</v>
      </c>
      <c r="B4554" t="s">
        <v>256</v>
      </c>
      <c r="C4554">
        <v>2015</v>
      </c>
      <c r="D4554" t="s">
        <v>47</v>
      </c>
      <c r="E4554" t="s">
        <v>16</v>
      </c>
      <c r="F4554" t="s">
        <v>26</v>
      </c>
      <c r="G4554">
        <v>5</v>
      </c>
      <c r="H4554" t="s">
        <v>18</v>
      </c>
      <c r="I4554" t="s">
        <v>68</v>
      </c>
      <c r="J4554">
        <v>119000</v>
      </c>
      <c r="K4554" t="s">
        <v>45</v>
      </c>
      <c r="L4554">
        <v>85000</v>
      </c>
      <c r="M4554" t="b">
        <v>0</v>
      </c>
    </row>
    <row r="4555" spans="1:13" x14ac:dyDescent="0.35">
      <c r="A4555" t="s">
        <v>34</v>
      </c>
      <c r="B4555" t="s">
        <v>123</v>
      </c>
      <c r="C4555">
        <v>2020</v>
      </c>
      <c r="D4555" t="s">
        <v>15</v>
      </c>
      <c r="E4555" t="s">
        <v>23</v>
      </c>
      <c r="F4555" t="s">
        <v>17</v>
      </c>
      <c r="G4555">
        <v>2.7</v>
      </c>
      <c r="H4555" t="s">
        <v>18</v>
      </c>
      <c r="I4555" t="s">
        <v>19</v>
      </c>
      <c r="J4555">
        <v>7833</v>
      </c>
      <c r="K4555" t="s">
        <v>228</v>
      </c>
      <c r="L4555">
        <v>0</v>
      </c>
      <c r="M4555" t="b">
        <v>1</v>
      </c>
    </row>
    <row r="4556" spans="1:13" x14ac:dyDescent="0.35">
      <c r="A4556" t="s">
        <v>76</v>
      </c>
      <c r="B4556" t="s">
        <v>266</v>
      </c>
      <c r="C4556">
        <v>2015</v>
      </c>
      <c r="D4556" t="s">
        <v>15</v>
      </c>
      <c r="E4556" t="s">
        <v>102</v>
      </c>
      <c r="F4556" t="s">
        <v>30</v>
      </c>
      <c r="G4556">
        <v>2.5</v>
      </c>
      <c r="H4556" t="s">
        <v>18</v>
      </c>
      <c r="I4556" t="s">
        <v>68</v>
      </c>
      <c r="J4556">
        <v>155000</v>
      </c>
      <c r="K4556" t="s">
        <v>20</v>
      </c>
      <c r="L4556">
        <v>0</v>
      </c>
      <c r="M4556" t="b">
        <v>1</v>
      </c>
    </row>
    <row r="4557" spans="1:13" x14ac:dyDescent="0.35">
      <c r="A4557" t="s">
        <v>27</v>
      </c>
      <c r="B4557" t="s">
        <v>91</v>
      </c>
      <c r="C4557">
        <v>2016</v>
      </c>
      <c r="D4557" t="s">
        <v>15</v>
      </c>
      <c r="E4557" t="s">
        <v>23</v>
      </c>
      <c r="F4557" t="s">
        <v>30</v>
      </c>
      <c r="G4557">
        <v>3.3</v>
      </c>
      <c r="H4557" t="s">
        <v>18</v>
      </c>
      <c r="I4557" t="s">
        <v>19</v>
      </c>
      <c r="J4557">
        <v>212000</v>
      </c>
      <c r="K4557" t="s">
        <v>45</v>
      </c>
      <c r="L4557">
        <v>57000</v>
      </c>
      <c r="M4557" t="b">
        <v>0</v>
      </c>
    </row>
    <row r="4558" spans="1:13" x14ac:dyDescent="0.35">
      <c r="A4558" t="s">
        <v>34</v>
      </c>
      <c r="B4558" t="s">
        <v>51</v>
      </c>
      <c r="C4558">
        <v>2010</v>
      </c>
      <c r="D4558" t="s">
        <v>15</v>
      </c>
      <c r="E4558" t="s">
        <v>23</v>
      </c>
      <c r="F4558" t="s">
        <v>26</v>
      </c>
      <c r="G4558">
        <v>1.6</v>
      </c>
      <c r="H4558" t="s">
        <v>18</v>
      </c>
      <c r="I4558" t="s">
        <v>68</v>
      </c>
      <c r="J4558">
        <v>3500000</v>
      </c>
      <c r="K4558" t="s">
        <v>401</v>
      </c>
      <c r="L4558">
        <v>22000</v>
      </c>
      <c r="M4558" t="b">
        <v>0</v>
      </c>
    </row>
    <row r="4559" spans="1:13" x14ac:dyDescent="0.35">
      <c r="A4559" t="s">
        <v>27</v>
      </c>
      <c r="B4559" t="s">
        <v>84</v>
      </c>
      <c r="C4559">
        <v>2013</v>
      </c>
      <c r="D4559" t="s">
        <v>15</v>
      </c>
      <c r="E4559" t="s">
        <v>25</v>
      </c>
      <c r="F4559" t="s">
        <v>30</v>
      </c>
      <c r="G4559">
        <v>2</v>
      </c>
      <c r="H4559" t="s">
        <v>18</v>
      </c>
      <c r="I4559" t="s">
        <v>19</v>
      </c>
      <c r="J4559">
        <v>120000</v>
      </c>
      <c r="K4559" t="s">
        <v>42</v>
      </c>
      <c r="L4559">
        <v>32000</v>
      </c>
      <c r="M4559" t="b">
        <v>0</v>
      </c>
    </row>
    <row r="4560" spans="1:13" x14ac:dyDescent="0.35">
      <c r="A4560" t="s">
        <v>219</v>
      </c>
      <c r="B4560" t="s">
        <v>432</v>
      </c>
      <c r="C4560">
        <v>2017</v>
      </c>
      <c r="D4560" t="s">
        <v>15</v>
      </c>
      <c r="E4560" t="s">
        <v>23</v>
      </c>
      <c r="F4560" t="s">
        <v>17</v>
      </c>
      <c r="G4560">
        <v>2.5</v>
      </c>
      <c r="H4560" t="s">
        <v>18</v>
      </c>
      <c r="I4560" t="s">
        <v>19</v>
      </c>
      <c r="J4560">
        <v>82000</v>
      </c>
      <c r="K4560" t="s">
        <v>20</v>
      </c>
      <c r="L4560">
        <v>54000</v>
      </c>
      <c r="M4560" t="b">
        <v>0</v>
      </c>
    </row>
    <row r="4561" spans="1:13" x14ac:dyDescent="0.35">
      <c r="A4561" t="s">
        <v>76</v>
      </c>
      <c r="B4561" t="s">
        <v>112</v>
      </c>
      <c r="C4561">
        <v>2015</v>
      </c>
      <c r="D4561" t="s">
        <v>47</v>
      </c>
      <c r="E4561" t="s">
        <v>23</v>
      </c>
      <c r="F4561" t="s">
        <v>17</v>
      </c>
      <c r="G4561">
        <v>3</v>
      </c>
      <c r="H4561" t="s">
        <v>18</v>
      </c>
      <c r="I4561" t="s">
        <v>19</v>
      </c>
      <c r="J4561">
        <v>217000</v>
      </c>
      <c r="K4561" t="s">
        <v>20</v>
      </c>
      <c r="L4561">
        <v>49000</v>
      </c>
      <c r="M4561" t="b">
        <v>0</v>
      </c>
    </row>
    <row r="4562" spans="1:13" x14ac:dyDescent="0.35">
      <c r="A4562" t="s">
        <v>21</v>
      </c>
      <c r="B4562" t="s">
        <v>120</v>
      </c>
      <c r="C4562">
        <v>2016</v>
      </c>
      <c r="D4562" t="s">
        <v>15</v>
      </c>
      <c r="E4562" t="s">
        <v>23</v>
      </c>
      <c r="F4562" t="s">
        <v>17</v>
      </c>
      <c r="G4562">
        <v>2.4</v>
      </c>
      <c r="H4562" t="s">
        <v>18</v>
      </c>
      <c r="I4562" t="s">
        <v>68</v>
      </c>
      <c r="J4562">
        <v>121122</v>
      </c>
      <c r="K4562" t="s">
        <v>155</v>
      </c>
      <c r="L4562">
        <v>0</v>
      </c>
      <c r="M4562" t="b">
        <v>1</v>
      </c>
    </row>
    <row r="4563" spans="1:13" x14ac:dyDescent="0.35">
      <c r="A4563" t="s">
        <v>134</v>
      </c>
      <c r="B4563" t="s">
        <v>262</v>
      </c>
      <c r="C4563">
        <v>2011</v>
      </c>
      <c r="D4563" t="s">
        <v>15</v>
      </c>
      <c r="E4563" t="s">
        <v>213</v>
      </c>
      <c r="F4563" t="s">
        <v>26</v>
      </c>
      <c r="G4563">
        <v>2</v>
      </c>
      <c r="H4563" t="s">
        <v>18</v>
      </c>
      <c r="I4563" t="s">
        <v>19</v>
      </c>
      <c r="J4563">
        <v>290</v>
      </c>
      <c r="K4563" t="s">
        <v>253</v>
      </c>
      <c r="L4563">
        <v>0</v>
      </c>
      <c r="M4563" t="b">
        <v>1</v>
      </c>
    </row>
    <row r="4564" spans="1:13" x14ac:dyDescent="0.35">
      <c r="A4564" t="s">
        <v>21</v>
      </c>
      <c r="B4564" t="s">
        <v>207</v>
      </c>
      <c r="C4564">
        <v>2018</v>
      </c>
      <c r="D4564" t="s">
        <v>44</v>
      </c>
      <c r="E4564" t="s">
        <v>23</v>
      </c>
      <c r="F4564" t="s">
        <v>30</v>
      </c>
      <c r="G4564">
        <v>2.5</v>
      </c>
      <c r="H4564" t="s">
        <v>18</v>
      </c>
      <c r="I4564" t="s">
        <v>19</v>
      </c>
      <c r="J4564">
        <v>78592</v>
      </c>
      <c r="K4564" t="s">
        <v>59</v>
      </c>
      <c r="L4564">
        <v>64000</v>
      </c>
      <c r="M4564" t="b">
        <v>0</v>
      </c>
    </row>
    <row r="4565" spans="1:13" x14ac:dyDescent="0.35">
      <c r="A4565" t="s">
        <v>34</v>
      </c>
      <c r="B4565" t="s">
        <v>55</v>
      </c>
      <c r="C4565">
        <v>2020</v>
      </c>
      <c r="D4565" t="s">
        <v>15</v>
      </c>
      <c r="E4565" t="s">
        <v>23</v>
      </c>
      <c r="F4565" t="s">
        <v>30</v>
      </c>
      <c r="G4565">
        <v>4.8</v>
      </c>
      <c r="H4565" t="s">
        <v>18</v>
      </c>
      <c r="I4565" t="s">
        <v>19</v>
      </c>
      <c r="J4565">
        <v>17000</v>
      </c>
      <c r="K4565" t="s">
        <v>45</v>
      </c>
      <c r="L4565">
        <v>0</v>
      </c>
      <c r="M4565" t="b">
        <v>1</v>
      </c>
    </row>
    <row r="4566" spans="1:13" x14ac:dyDescent="0.35">
      <c r="A4566" t="s">
        <v>34</v>
      </c>
      <c r="B4566" t="s">
        <v>55</v>
      </c>
      <c r="C4566">
        <v>2020</v>
      </c>
      <c r="D4566" t="s">
        <v>15</v>
      </c>
      <c r="E4566" t="s">
        <v>23</v>
      </c>
      <c r="F4566" t="s">
        <v>30</v>
      </c>
      <c r="G4566">
        <v>4</v>
      </c>
      <c r="H4566" t="s">
        <v>18</v>
      </c>
      <c r="I4566" t="s">
        <v>19</v>
      </c>
      <c r="J4566">
        <v>17000</v>
      </c>
      <c r="K4566" t="s">
        <v>45</v>
      </c>
      <c r="L4566">
        <v>173000</v>
      </c>
      <c r="M4566" t="b">
        <v>0</v>
      </c>
    </row>
    <row r="4567" spans="1:13" x14ac:dyDescent="0.35">
      <c r="A4567" t="s">
        <v>48</v>
      </c>
      <c r="B4567" t="s">
        <v>106</v>
      </c>
      <c r="C4567">
        <v>2014</v>
      </c>
      <c r="D4567" t="s">
        <v>44</v>
      </c>
      <c r="E4567" t="s">
        <v>102</v>
      </c>
      <c r="F4567" t="s">
        <v>17</v>
      </c>
      <c r="G4567">
        <v>5</v>
      </c>
      <c r="H4567" t="s">
        <v>18</v>
      </c>
      <c r="I4567" t="s">
        <v>19</v>
      </c>
      <c r="J4567">
        <v>124000</v>
      </c>
      <c r="K4567" t="s">
        <v>45</v>
      </c>
      <c r="L4567">
        <v>215000</v>
      </c>
      <c r="M4567" t="b">
        <v>0</v>
      </c>
    </row>
    <row r="4568" spans="1:13" x14ac:dyDescent="0.35">
      <c r="A4568" t="s">
        <v>48</v>
      </c>
      <c r="B4568" t="s">
        <v>50</v>
      </c>
      <c r="C4568">
        <v>2016</v>
      </c>
      <c r="D4568" t="s">
        <v>47</v>
      </c>
      <c r="E4568" t="s">
        <v>33</v>
      </c>
      <c r="F4568" t="s">
        <v>17</v>
      </c>
      <c r="G4568">
        <v>3.2</v>
      </c>
      <c r="H4568" t="s">
        <v>18</v>
      </c>
      <c r="I4568" t="s">
        <v>19</v>
      </c>
      <c r="J4568">
        <v>106642</v>
      </c>
      <c r="K4568" t="s">
        <v>59</v>
      </c>
      <c r="L4568">
        <v>0</v>
      </c>
      <c r="M4568" t="b">
        <v>1</v>
      </c>
    </row>
    <row r="4569" spans="1:13" x14ac:dyDescent="0.35">
      <c r="A4569" t="s">
        <v>39</v>
      </c>
      <c r="B4569" t="s">
        <v>46</v>
      </c>
      <c r="C4569">
        <v>2020</v>
      </c>
      <c r="D4569" t="s">
        <v>15</v>
      </c>
      <c r="E4569" t="s">
        <v>16</v>
      </c>
      <c r="F4569" t="s">
        <v>26</v>
      </c>
      <c r="G4569">
        <v>5.3</v>
      </c>
      <c r="H4569" t="s">
        <v>18</v>
      </c>
      <c r="I4569" t="s">
        <v>19</v>
      </c>
      <c r="J4569">
        <v>26500</v>
      </c>
      <c r="K4569" t="s">
        <v>279</v>
      </c>
      <c r="L4569">
        <v>0</v>
      </c>
      <c r="M4569" t="b">
        <v>1</v>
      </c>
    </row>
    <row r="4570" spans="1:13" x14ac:dyDescent="0.35">
      <c r="A4570" t="s">
        <v>21</v>
      </c>
      <c r="B4570" t="s">
        <v>120</v>
      </c>
      <c r="C4570">
        <v>2016</v>
      </c>
      <c r="D4570" t="s">
        <v>15</v>
      </c>
      <c r="E4570" t="s">
        <v>23</v>
      </c>
      <c r="F4570" t="s">
        <v>30</v>
      </c>
      <c r="G4570">
        <v>2.4</v>
      </c>
      <c r="H4570" t="s">
        <v>18</v>
      </c>
      <c r="I4570" t="s">
        <v>68</v>
      </c>
      <c r="J4570">
        <v>25000</v>
      </c>
      <c r="K4570" t="s">
        <v>170</v>
      </c>
      <c r="L4570">
        <v>0</v>
      </c>
      <c r="M4570" t="b">
        <v>1</v>
      </c>
    </row>
    <row r="4571" spans="1:13" x14ac:dyDescent="0.35">
      <c r="A4571" t="s">
        <v>39</v>
      </c>
      <c r="B4571" t="s">
        <v>177</v>
      </c>
      <c r="C4571">
        <v>2017</v>
      </c>
      <c r="D4571" t="s">
        <v>15</v>
      </c>
      <c r="E4571" t="s">
        <v>23</v>
      </c>
      <c r="F4571" t="s">
        <v>30</v>
      </c>
      <c r="G4571">
        <v>1.4</v>
      </c>
      <c r="H4571" t="s">
        <v>18</v>
      </c>
      <c r="I4571" t="s">
        <v>19</v>
      </c>
      <c r="J4571">
        <v>108</v>
      </c>
      <c r="K4571" t="s">
        <v>45</v>
      </c>
      <c r="L4571">
        <v>20000</v>
      </c>
      <c r="M4571" t="b">
        <v>0</v>
      </c>
    </row>
    <row r="4572" spans="1:13" x14ac:dyDescent="0.35">
      <c r="A4572" t="s">
        <v>21</v>
      </c>
      <c r="B4572" t="s">
        <v>158</v>
      </c>
      <c r="C4572">
        <v>1998</v>
      </c>
      <c r="D4572" t="s">
        <v>15</v>
      </c>
      <c r="E4572" t="s">
        <v>23</v>
      </c>
      <c r="F4572" t="s">
        <v>26</v>
      </c>
      <c r="G4572">
        <v>3</v>
      </c>
      <c r="H4572" t="s">
        <v>18</v>
      </c>
      <c r="I4572" t="s">
        <v>68</v>
      </c>
      <c r="J4572">
        <v>200000</v>
      </c>
      <c r="K4572" t="s">
        <v>45</v>
      </c>
      <c r="L4572">
        <v>14000</v>
      </c>
      <c r="M4572" t="b">
        <v>0</v>
      </c>
    </row>
    <row r="4573" spans="1:13" x14ac:dyDescent="0.35">
      <c r="A4573" t="s">
        <v>34</v>
      </c>
      <c r="B4573" t="s">
        <v>43</v>
      </c>
      <c r="C4573">
        <v>2001</v>
      </c>
      <c r="D4573" t="s">
        <v>15</v>
      </c>
      <c r="E4573" t="s">
        <v>25</v>
      </c>
      <c r="F4573" t="s">
        <v>26</v>
      </c>
      <c r="G4573">
        <v>2.5</v>
      </c>
      <c r="H4573" t="s">
        <v>18</v>
      </c>
      <c r="I4573" t="s">
        <v>68</v>
      </c>
      <c r="J4573">
        <v>439000</v>
      </c>
      <c r="K4573" t="s">
        <v>45</v>
      </c>
      <c r="L4573">
        <v>12000</v>
      </c>
      <c r="M4573" t="b">
        <v>0</v>
      </c>
    </row>
    <row r="4574" spans="1:13" x14ac:dyDescent="0.35">
      <c r="A4574" t="s">
        <v>39</v>
      </c>
      <c r="B4574" t="s">
        <v>46</v>
      </c>
      <c r="C4574">
        <v>2021</v>
      </c>
      <c r="D4574" t="s">
        <v>15</v>
      </c>
      <c r="E4574" t="s">
        <v>94</v>
      </c>
      <c r="F4574" t="s">
        <v>26</v>
      </c>
      <c r="G4574">
        <v>8.5</v>
      </c>
      <c r="H4574" t="s">
        <v>18</v>
      </c>
      <c r="I4574" t="s">
        <v>19</v>
      </c>
      <c r="J4574">
        <v>7700</v>
      </c>
      <c r="K4574" t="s">
        <v>126</v>
      </c>
      <c r="L4574">
        <v>0</v>
      </c>
      <c r="M4574" t="b">
        <v>1</v>
      </c>
    </row>
    <row r="4575" spans="1:13" x14ac:dyDescent="0.35">
      <c r="A4575" t="s">
        <v>36</v>
      </c>
      <c r="B4575" t="s">
        <v>37</v>
      </c>
      <c r="C4575">
        <v>2002</v>
      </c>
      <c r="D4575" t="s">
        <v>47</v>
      </c>
      <c r="E4575" t="s">
        <v>16</v>
      </c>
      <c r="F4575" t="s">
        <v>30</v>
      </c>
      <c r="G4575">
        <v>5.3</v>
      </c>
      <c r="H4575" t="s">
        <v>18</v>
      </c>
      <c r="I4575" t="s">
        <v>19</v>
      </c>
      <c r="J4575">
        <v>300000</v>
      </c>
      <c r="K4575" t="s">
        <v>42</v>
      </c>
      <c r="L4575">
        <v>10000</v>
      </c>
      <c r="M4575" t="b">
        <v>0</v>
      </c>
    </row>
    <row r="4576" spans="1:13" x14ac:dyDescent="0.35">
      <c r="A4576" t="s">
        <v>27</v>
      </c>
      <c r="B4576" t="s">
        <v>89</v>
      </c>
      <c r="C4576">
        <v>2019</v>
      </c>
      <c r="D4576" t="s">
        <v>15</v>
      </c>
      <c r="E4576" t="s">
        <v>25</v>
      </c>
      <c r="F4576" t="s">
        <v>26</v>
      </c>
      <c r="G4576">
        <v>2.4</v>
      </c>
      <c r="H4576" t="s">
        <v>18</v>
      </c>
      <c r="I4576" t="s">
        <v>19</v>
      </c>
      <c r="J4576">
        <v>110875</v>
      </c>
      <c r="K4576" t="s">
        <v>20</v>
      </c>
      <c r="L4576">
        <v>57000</v>
      </c>
      <c r="M4576" t="b">
        <v>0</v>
      </c>
    </row>
    <row r="4577" spans="1:13" x14ac:dyDescent="0.35">
      <c r="A4577" t="s">
        <v>134</v>
      </c>
      <c r="B4577" t="s">
        <v>232</v>
      </c>
      <c r="C4577">
        <v>2018</v>
      </c>
      <c r="D4577" t="s">
        <v>15</v>
      </c>
      <c r="E4577" t="s">
        <v>23</v>
      </c>
      <c r="F4577" t="s">
        <v>26</v>
      </c>
      <c r="G4577">
        <v>1.6</v>
      </c>
      <c r="H4577" t="s">
        <v>18</v>
      </c>
      <c r="I4577" t="s">
        <v>68</v>
      </c>
      <c r="J4577">
        <v>88000</v>
      </c>
      <c r="K4577" t="s">
        <v>20</v>
      </c>
      <c r="L4577">
        <v>30000</v>
      </c>
      <c r="M4577" t="b">
        <v>0</v>
      </c>
    </row>
    <row r="4578" spans="1:13" x14ac:dyDescent="0.35">
      <c r="A4578" t="s">
        <v>34</v>
      </c>
      <c r="B4578" t="s">
        <v>55</v>
      </c>
      <c r="C4578">
        <v>2018</v>
      </c>
      <c r="D4578" t="s">
        <v>44</v>
      </c>
      <c r="E4578" t="s">
        <v>23</v>
      </c>
      <c r="F4578" t="s">
        <v>30</v>
      </c>
      <c r="G4578">
        <v>4</v>
      </c>
      <c r="H4578" t="s">
        <v>18</v>
      </c>
      <c r="I4578" t="s">
        <v>19</v>
      </c>
      <c r="J4578">
        <v>92000</v>
      </c>
      <c r="K4578" t="s">
        <v>45</v>
      </c>
      <c r="L4578">
        <v>130000</v>
      </c>
      <c r="M4578" t="b">
        <v>0</v>
      </c>
    </row>
    <row r="4579" spans="1:13" x14ac:dyDescent="0.35">
      <c r="A4579" t="s">
        <v>34</v>
      </c>
      <c r="B4579" t="s">
        <v>35</v>
      </c>
      <c r="C4579">
        <v>2021</v>
      </c>
      <c r="D4579" t="s">
        <v>15</v>
      </c>
      <c r="E4579" t="s">
        <v>23</v>
      </c>
      <c r="F4579" t="s">
        <v>30</v>
      </c>
      <c r="G4579">
        <v>4.5</v>
      </c>
      <c r="H4579" t="s">
        <v>56</v>
      </c>
      <c r="I4579" t="s">
        <v>19</v>
      </c>
      <c r="J4579">
        <v>15000</v>
      </c>
      <c r="K4579" t="s">
        <v>45</v>
      </c>
      <c r="L4579">
        <v>262000</v>
      </c>
      <c r="M4579" t="b">
        <v>0</v>
      </c>
    </row>
    <row r="4580" spans="1:13" x14ac:dyDescent="0.35">
      <c r="A4580" t="s">
        <v>76</v>
      </c>
      <c r="B4580" t="s">
        <v>235</v>
      </c>
      <c r="C4580">
        <v>2012</v>
      </c>
      <c r="D4580" t="s">
        <v>15</v>
      </c>
      <c r="E4580" t="s">
        <v>23</v>
      </c>
      <c r="F4580" t="s">
        <v>26</v>
      </c>
      <c r="G4580">
        <v>2.5</v>
      </c>
      <c r="H4580" t="s">
        <v>18</v>
      </c>
      <c r="I4580" t="s">
        <v>19</v>
      </c>
      <c r="J4580">
        <v>219000</v>
      </c>
      <c r="K4580" t="s">
        <v>70</v>
      </c>
      <c r="L4580">
        <v>14500</v>
      </c>
      <c r="M4580" t="b">
        <v>0</v>
      </c>
    </row>
    <row r="4581" spans="1:13" x14ac:dyDescent="0.35">
      <c r="A4581" t="s">
        <v>60</v>
      </c>
      <c r="B4581" t="s">
        <v>90</v>
      </c>
      <c r="C4581">
        <v>2014</v>
      </c>
      <c r="D4581" t="s">
        <v>15</v>
      </c>
      <c r="E4581" t="s">
        <v>29</v>
      </c>
      <c r="F4581" t="s">
        <v>17</v>
      </c>
      <c r="G4581">
        <v>5.7</v>
      </c>
      <c r="H4581" t="s">
        <v>18</v>
      </c>
      <c r="I4581" t="s">
        <v>19</v>
      </c>
      <c r="J4581">
        <v>150000</v>
      </c>
      <c r="K4581" t="s">
        <v>45</v>
      </c>
      <c r="L4581">
        <v>190000</v>
      </c>
      <c r="M4581" t="b">
        <v>0</v>
      </c>
    </row>
    <row r="4582" spans="1:13" x14ac:dyDescent="0.35">
      <c r="A4582" t="s">
        <v>60</v>
      </c>
      <c r="B4582" t="s">
        <v>90</v>
      </c>
      <c r="C4582">
        <v>2010</v>
      </c>
      <c r="D4582" t="s">
        <v>15</v>
      </c>
      <c r="E4582" t="s">
        <v>23</v>
      </c>
      <c r="F4582" t="s">
        <v>30</v>
      </c>
      <c r="G4582">
        <v>5.7</v>
      </c>
      <c r="H4582" t="s">
        <v>18</v>
      </c>
      <c r="I4582" t="s">
        <v>19</v>
      </c>
      <c r="J4582">
        <v>301000</v>
      </c>
      <c r="K4582" t="s">
        <v>45</v>
      </c>
      <c r="L4582">
        <v>0</v>
      </c>
      <c r="M4582" t="b">
        <v>1</v>
      </c>
    </row>
    <row r="4583" spans="1:13" x14ac:dyDescent="0.35">
      <c r="A4583" t="s">
        <v>76</v>
      </c>
      <c r="B4583" t="s">
        <v>256</v>
      </c>
      <c r="C4583">
        <v>2001</v>
      </c>
      <c r="D4583" t="s">
        <v>47</v>
      </c>
      <c r="E4583" t="s">
        <v>75</v>
      </c>
      <c r="F4583" t="s">
        <v>17</v>
      </c>
      <c r="G4583">
        <v>3.8</v>
      </c>
      <c r="H4583" t="s">
        <v>18</v>
      </c>
      <c r="I4583" t="s">
        <v>19</v>
      </c>
      <c r="J4583">
        <v>163000</v>
      </c>
      <c r="K4583" t="s">
        <v>253</v>
      </c>
      <c r="L4583">
        <v>12000</v>
      </c>
      <c r="M4583" t="b">
        <v>0</v>
      </c>
    </row>
    <row r="4584" spans="1:13" x14ac:dyDescent="0.35">
      <c r="A4584" t="s">
        <v>34</v>
      </c>
      <c r="B4584" t="s">
        <v>162</v>
      </c>
      <c r="C4584">
        <v>2018</v>
      </c>
      <c r="D4584" t="s">
        <v>15</v>
      </c>
      <c r="E4584" t="s">
        <v>75</v>
      </c>
      <c r="F4584" t="s">
        <v>17</v>
      </c>
      <c r="G4584">
        <v>4</v>
      </c>
      <c r="H4584" t="s">
        <v>18</v>
      </c>
      <c r="I4584" t="s">
        <v>68</v>
      </c>
      <c r="J4584">
        <v>28000</v>
      </c>
      <c r="K4584" t="s">
        <v>45</v>
      </c>
      <c r="L4584">
        <v>147000</v>
      </c>
      <c r="M4584" t="b">
        <v>0</v>
      </c>
    </row>
    <row r="4585" spans="1:13" x14ac:dyDescent="0.35">
      <c r="A4585" t="s">
        <v>34</v>
      </c>
      <c r="B4585" t="s">
        <v>123</v>
      </c>
      <c r="C4585">
        <v>2016</v>
      </c>
      <c r="D4585" t="s">
        <v>44</v>
      </c>
      <c r="E4585" t="s">
        <v>23</v>
      </c>
      <c r="F4585" t="s">
        <v>17</v>
      </c>
      <c r="G4585">
        <v>2.7</v>
      </c>
      <c r="H4585" t="s">
        <v>18</v>
      </c>
      <c r="I4585" t="s">
        <v>68</v>
      </c>
      <c r="J4585">
        <v>172000</v>
      </c>
      <c r="K4585" t="s">
        <v>45</v>
      </c>
      <c r="L4585">
        <v>77000</v>
      </c>
      <c r="M4585" t="b">
        <v>0</v>
      </c>
    </row>
    <row r="4586" spans="1:13" x14ac:dyDescent="0.35">
      <c r="A4586" t="s">
        <v>34</v>
      </c>
      <c r="B4586" t="s">
        <v>35</v>
      </c>
      <c r="C4586">
        <v>2019</v>
      </c>
      <c r="D4586" t="s">
        <v>15</v>
      </c>
      <c r="E4586" t="s">
        <v>23</v>
      </c>
      <c r="F4586" t="s">
        <v>17</v>
      </c>
      <c r="G4586">
        <v>4.5999999999999996</v>
      </c>
      <c r="H4586" t="s">
        <v>18</v>
      </c>
      <c r="I4586" t="s">
        <v>19</v>
      </c>
      <c r="J4586">
        <v>63000</v>
      </c>
      <c r="K4586" t="s">
        <v>45</v>
      </c>
      <c r="L4586">
        <v>252000</v>
      </c>
      <c r="M4586" t="b">
        <v>0</v>
      </c>
    </row>
    <row r="4587" spans="1:13" x14ac:dyDescent="0.35">
      <c r="A4587" t="s">
        <v>36</v>
      </c>
      <c r="B4587" t="s">
        <v>146</v>
      </c>
      <c r="C4587">
        <v>2015</v>
      </c>
      <c r="D4587" t="s">
        <v>15</v>
      </c>
      <c r="E4587" t="s">
        <v>25</v>
      </c>
      <c r="F4587" t="s">
        <v>26</v>
      </c>
      <c r="G4587">
        <v>5.3</v>
      </c>
      <c r="H4587" t="s">
        <v>18</v>
      </c>
      <c r="I4587" t="s">
        <v>19</v>
      </c>
      <c r="J4587">
        <v>86000</v>
      </c>
      <c r="K4587" t="s">
        <v>45</v>
      </c>
      <c r="L4587">
        <v>98000</v>
      </c>
      <c r="M4587" t="b">
        <v>0</v>
      </c>
    </row>
    <row r="4588" spans="1:13" x14ac:dyDescent="0.35">
      <c r="A4588" t="s">
        <v>34</v>
      </c>
      <c r="B4588" t="s">
        <v>35</v>
      </c>
      <c r="C4588">
        <v>2019</v>
      </c>
      <c r="D4588" t="s">
        <v>15</v>
      </c>
      <c r="E4588" t="s">
        <v>23</v>
      </c>
      <c r="F4588" t="s">
        <v>17</v>
      </c>
      <c r="G4588">
        <v>4.5999999999999996</v>
      </c>
      <c r="H4588" t="s">
        <v>18</v>
      </c>
      <c r="I4588" t="s">
        <v>19</v>
      </c>
      <c r="J4588">
        <v>53000</v>
      </c>
      <c r="K4588" t="s">
        <v>45</v>
      </c>
      <c r="L4588">
        <v>255000</v>
      </c>
      <c r="M4588" t="b">
        <v>0</v>
      </c>
    </row>
    <row r="4589" spans="1:13" x14ac:dyDescent="0.35">
      <c r="A4589" t="s">
        <v>60</v>
      </c>
      <c r="B4589" t="s">
        <v>90</v>
      </c>
      <c r="C4589">
        <v>2020</v>
      </c>
      <c r="D4589" t="s">
        <v>44</v>
      </c>
      <c r="E4589" t="s">
        <v>38</v>
      </c>
      <c r="F4589" t="s">
        <v>17</v>
      </c>
      <c r="G4589">
        <v>5.7</v>
      </c>
      <c r="H4589" t="s">
        <v>18</v>
      </c>
      <c r="I4589" t="s">
        <v>19</v>
      </c>
      <c r="J4589">
        <v>9000</v>
      </c>
      <c r="K4589" t="s">
        <v>45</v>
      </c>
      <c r="L4589">
        <v>423000</v>
      </c>
      <c r="M4589" t="b">
        <v>0</v>
      </c>
    </row>
    <row r="4590" spans="1:13" x14ac:dyDescent="0.35">
      <c r="A4590" t="s">
        <v>27</v>
      </c>
      <c r="B4590" t="s">
        <v>28</v>
      </c>
      <c r="C4590">
        <v>2019</v>
      </c>
      <c r="D4590" t="s">
        <v>15</v>
      </c>
      <c r="E4590" t="s">
        <v>23</v>
      </c>
      <c r="F4590" t="s">
        <v>26</v>
      </c>
      <c r="G4590">
        <v>1.6</v>
      </c>
      <c r="H4590" t="s">
        <v>18</v>
      </c>
      <c r="I4590" t="s">
        <v>19</v>
      </c>
      <c r="J4590">
        <v>73000</v>
      </c>
      <c r="K4590" t="s">
        <v>45</v>
      </c>
      <c r="L4590">
        <v>48500</v>
      </c>
      <c r="M4590" t="b">
        <v>0</v>
      </c>
    </row>
    <row r="4591" spans="1:13" x14ac:dyDescent="0.35">
      <c r="A4591" t="s">
        <v>36</v>
      </c>
      <c r="B4591" t="s">
        <v>146</v>
      </c>
      <c r="C4591">
        <v>2015</v>
      </c>
      <c r="D4591" t="s">
        <v>15</v>
      </c>
      <c r="E4591" t="s">
        <v>25</v>
      </c>
      <c r="F4591" t="s">
        <v>26</v>
      </c>
      <c r="G4591">
        <v>5.3</v>
      </c>
      <c r="H4591" t="s">
        <v>18</v>
      </c>
      <c r="I4591" t="s">
        <v>19</v>
      </c>
      <c r="J4591">
        <v>77000</v>
      </c>
      <c r="K4591" t="s">
        <v>45</v>
      </c>
      <c r="L4591">
        <v>105000</v>
      </c>
      <c r="M4591" t="b">
        <v>0</v>
      </c>
    </row>
    <row r="4592" spans="1:13" x14ac:dyDescent="0.35">
      <c r="A4592" t="s">
        <v>34</v>
      </c>
      <c r="B4592" t="s">
        <v>124</v>
      </c>
      <c r="C4592">
        <v>2014</v>
      </c>
      <c r="D4592" t="s">
        <v>15</v>
      </c>
      <c r="E4592" t="s">
        <v>75</v>
      </c>
      <c r="F4592" t="s">
        <v>30</v>
      </c>
      <c r="G4592">
        <v>4</v>
      </c>
      <c r="H4592" t="s">
        <v>18</v>
      </c>
      <c r="I4592" t="s">
        <v>19</v>
      </c>
      <c r="J4592">
        <v>199000</v>
      </c>
      <c r="K4592" t="s">
        <v>45</v>
      </c>
      <c r="L4592">
        <v>95000</v>
      </c>
      <c r="M4592" t="b">
        <v>0</v>
      </c>
    </row>
    <row r="4593" spans="1:13" x14ac:dyDescent="0.35">
      <c r="A4593" t="s">
        <v>172</v>
      </c>
      <c r="B4593" t="s">
        <v>173</v>
      </c>
      <c r="C4593">
        <v>2020</v>
      </c>
      <c r="D4593" t="s">
        <v>15</v>
      </c>
      <c r="E4593" t="s">
        <v>25</v>
      </c>
      <c r="F4593" t="s">
        <v>26</v>
      </c>
      <c r="G4593">
        <v>2</v>
      </c>
      <c r="H4593" t="s">
        <v>18</v>
      </c>
      <c r="I4593" t="s">
        <v>19</v>
      </c>
      <c r="J4593">
        <v>20000</v>
      </c>
      <c r="K4593" t="s">
        <v>45</v>
      </c>
      <c r="L4593">
        <v>57000</v>
      </c>
      <c r="M4593" t="b">
        <v>0</v>
      </c>
    </row>
    <row r="4594" spans="1:13" x14ac:dyDescent="0.35">
      <c r="A4594" t="s">
        <v>36</v>
      </c>
      <c r="B4594" t="s">
        <v>146</v>
      </c>
      <c r="C4594">
        <v>2021</v>
      </c>
      <c r="D4594" t="s">
        <v>15</v>
      </c>
      <c r="E4594" t="s">
        <v>29</v>
      </c>
      <c r="F4594" t="s">
        <v>17</v>
      </c>
      <c r="G4594">
        <v>5.3</v>
      </c>
      <c r="H4594" t="s">
        <v>18</v>
      </c>
      <c r="I4594" t="s">
        <v>19</v>
      </c>
      <c r="J4594">
        <v>2000</v>
      </c>
      <c r="K4594" t="s">
        <v>45</v>
      </c>
      <c r="L4594">
        <v>187000</v>
      </c>
      <c r="M4594" t="b">
        <v>0</v>
      </c>
    </row>
    <row r="4595" spans="1:13" x14ac:dyDescent="0.35">
      <c r="A4595" t="s">
        <v>21</v>
      </c>
      <c r="B4595" t="s">
        <v>285</v>
      </c>
      <c r="C4595">
        <v>2013</v>
      </c>
      <c r="D4595" t="s">
        <v>15</v>
      </c>
      <c r="E4595" t="s">
        <v>23</v>
      </c>
      <c r="F4595" t="s">
        <v>17</v>
      </c>
      <c r="G4595">
        <v>4</v>
      </c>
      <c r="H4595" t="s">
        <v>18</v>
      </c>
      <c r="I4595" t="s">
        <v>19</v>
      </c>
      <c r="J4595">
        <v>95000</v>
      </c>
      <c r="K4595" t="s">
        <v>59</v>
      </c>
      <c r="L4595">
        <v>61000</v>
      </c>
      <c r="M4595" t="b">
        <v>0</v>
      </c>
    </row>
    <row r="4596" spans="1:13" x14ac:dyDescent="0.35">
      <c r="A4596" t="s">
        <v>34</v>
      </c>
      <c r="B4596" t="s">
        <v>35</v>
      </c>
      <c r="C4596">
        <v>2019</v>
      </c>
      <c r="D4596" t="s">
        <v>44</v>
      </c>
      <c r="E4596" t="s">
        <v>23</v>
      </c>
      <c r="F4596" t="s">
        <v>17</v>
      </c>
      <c r="G4596">
        <v>4.5999999999999996</v>
      </c>
      <c r="H4596" t="s">
        <v>18</v>
      </c>
      <c r="I4596" t="s">
        <v>68</v>
      </c>
      <c r="J4596">
        <v>74000</v>
      </c>
      <c r="K4596" t="s">
        <v>45</v>
      </c>
      <c r="L4596">
        <v>180000</v>
      </c>
      <c r="M4596" t="b">
        <v>0</v>
      </c>
    </row>
    <row r="4597" spans="1:13" x14ac:dyDescent="0.35">
      <c r="A4597" t="s">
        <v>109</v>
      </c>
      <c r="B4597" t="s">
        <v>110</v>
      </c>
      <c r="C4597">
        <v>2019</v>
      </c>
      <c r="D4597" t="s">
        <v>15</v>
      </c>
      <c r="E4597" t="s">
        <v>102</v>
      </c>
      <c r="F4597" t="s">
        <v>30</v>
      </c>
      <c r="G4597">
        <v>3.6</v>
      </c>
      <c r="H4597" t="s">
        <v>18</v>
      </c>
      <c r="I4597" t="s">
        <v>19</v>
      </c>
      <c r="J4597">
        <v>56000</v>
      </c>
      <c r="K4597" t="s">
        <v>54</v>
      </c>
      <c r="L4597">
        <v>108000</v>
      </c>
      <c r="M4597" t="b">
        <v>0</v>
      </c>
    </row>
    <row r="4598" spans="1:13" x14ac:dyDescent="0.35">
      <c r="A4598" t="s">
        <v>73</v>
      </c>
      <c r="B4598" t="s">
        <v>74</v>
      </c>
      <c r="C4598">
        <v>2020</v>
      </c>
      <c r="D4598" t="s">
        <v>15</v>
      </c>
      <c r="E4598" t="s">
        <v>25</v>
      </c>
      <c r="F4598" t="s">
        <v>26</v>
      </c>
      <c r="G4598">
        <v>2.5</v>
      </c>
      <c r="H4598" t="s">
        <v>18</v>
      </c>
      <c r="I4598" t="s">
        <v>19</v>
      </c>
      <c r="J4598">
        <v>31200</v>
      </c>
      <c r="K4598" t="s">
        <v>45</v>
      </c>
      <c r="L4598">
        <v>110000</v>
      </c>
      <c r="M4598" t="b">
        <v>0</v>
      </c>
    </row>
    <row r="4599" spans="1:13" x14ac:dyDescent="0.35">
      <c r="A4599" t="s">
        <v>82</v>
      </c>
      <c r="B4599" t="s">
        <v>105</v>
      </c>
      <c r="C4599">
        <v>2019</v>
      </c>
      <c r="D4599" t="s">
        <v>15</v>
      </c>
      <c r="E4599" t="s">
        <v>29</v>
      </c>
      <c r="F4599" t="s">
        <v>30</v>
      </c>
      <c r="G4599">
        <v>2.4</v>
      </c>
      <c r="H4599" t="s">
        <v>18</v>
      </c>
      <c r="I4599" t="s">
        <v>19</v>
      </c>
      <c r="J4599">
        <v>54000</v>
      </c>
      <c r="K4599" t="s">
        <v>111</v>
      </c>
      <c r="L4599">
        <v>1493</v>
      </c>
      <c r="M4599" t="b">
        <v>0</v>
      </c>
    </row>
    <row r="4600" spans="1:13" x14ac:dyDescent="0.35">
      <c r="A4600" t="s">
        <v>48</v>
      </c>
      <c r="B4600" t="s">
        <v>106</v>
      </c>
      <c r="C4600">
        <v>2020</v>
      </c>
      <c r="D4600" t="s">
        <v>44</v>
      </c>
      <c r="E4600" t="s">
        <v>16</v>
      </c>
      <c r="F4600" t="s">
        <v>17</v>
      </c>
      <c r="G4600">
        <v>3</v>
      </c>
      <c r="H4600" t="s">
        <v>18</v>
      </c>
      <c r="I4600" t="s">
        <v>19</v>
      </c>
      <c r="J4600">
        <v>46000</v>
      </c>
      <c r="K4600" t="s">
        <v>45</v>
      </c>
      <c r="L4600">
        <v>365000</v>
      </c>
      <c r="M4600" t="b">
        <v>0</v>
      </c>
    </row>
    <row r="4601" spans="1:13" x14ac:dyDescent="0.35">
      <c r="A4601" t="s">
        <v>21</v>
      </c>
      <c r="B4601" t="s">
        <v>24</v>
      </c>
      <c r="C4601">
        <v>2016</v>
      </c>
      <c r="D4601" t="s">
        <v>15</v>
      </c>
      <c r="E4601" t="s">
        <v>23</v>
      </c>
      <c r="F4601" t="s">
        <v>26</v>
      </c>
      <c r="G4601">
        <v>1.5</v>
      </c>
      <c r="H4601" t="s">
        <v>18</v>
      </c>
      <c r="I4601" t="s">
        <v>19</v>
      </c>
      <c r="J4601">
        <v>97000</v>
      </c>
      <c r="K4601" t="s">
        <v>20</v>
      </c>
      <c r="L4601">
        <v>0</v>
      </c>
      <c r="M4601" t="b">
        <v>1</v>
      </c>
    </row>
    <row r="4602" spans="1:13" x14ac:dyDescent="0.35">
      <c r="A4602" t="s">
        <v>39</v>
      </c>
      <c r="B4602" t="s">
        <v>46</v>
      </c>
      <c r="C4602">
        <v>2019</v>
      </c>
      <c r="D4602" t="s">
        <v>15</v>
      </c>
      <c r="E4602" t="s">
        <v>16</v>
      </c>
      <c r="F4602" t="s">
        <v>26</v>
      </c>
      <c r="G4602">
        <v>5.3</v>
      </c>
      <c r="H4602" t="s">
        <v>18</v>
      </c>
      <c r="I4602" t="s">
        <v>19</v>
      </c>
      <c r="J4602">
        <v>117000</v>
      </c>
      <c r="K4602" t="s">
        <v>20</v>
      </c>
      <c r="L4602">
        <v>145000</v>
      </c>
      <c r="M4602" t="b">
        <v>0</v>
      </c>
    </row>
    <row r="4603" spans="1:13" x14ac:dyDescent="0.35">
      <c r="A4603" t="s">
        <v>34</v>
      </c>
      <c r="B4603" t="s">
        <v>284</v>
      </c>
      <c r="C4603">
        <v>2017</v>
      </c>
      <c r="D4603" t="s">
        <v>44</v>
      </c>
      <c r="E4603" t="s">
        <v>23</v>
      </c>
      <c r="F4603" t="s">
        <v>26</v>
      </c>
      <c r="G4603">
        <v>2.4</v>
      </c>
      <c r="H4603" t="s">
        <v>18</v>
      </c>
      <c r="I4603" t="s">
        <v>19</v>
      </c>
      <c r="J4603">
        <v>139000</v>
      </c>
      <c r="K4603" t="s">
        <v>20</v>
      </c>
      <c r="L4603">
        <v>69000</v>
      </c>
      <c r="M4603" t="b">
        <v>0</v>
      </c>
    </row>
    <row r="4604" spans="1:13" x14ac:dyDescent="0.35">
      <c r="A4604" t="s">
        <v>34</v>
      </c>
      <c r="B4604" t="s">
        <v>35</v>
      </c>
      <c r="C4604">
        <v>2014</v>
      </c>
      <c r="D4604" t="s">
        <v>44</v>
      </c>
      <c r="E4604" t="s">
        <v>75</v>
      </c>
      <c r="F4604" t="s">
        <v>30</v>
      </c>
      <c r="G4604">
        <v>4.5999999999999996</v>
      </c>
      <c r="H4604" t="s">
        <v>18</v>
      </c>
      <c r="I4604" t="s">
        <v>19</v>
      </c>
      <c r="J4604">
        <v>106000</v>
      </c>
      <c r="K4604" t="s">
        <v>20</v>
      </c>
      <c r="L4604">
        <v>129000</v>
      </c>
      <c r="M4604" t="b">
        <v>0</v>
      </c>
    </row>
    <row r="4605" spans="1:13" x14ac:dyDescent="0.35">
      <c r="A4605" t="s">
        <v>34</v>
      </c>
      <c r="B4605" t="s">
        <v>35</v>
      </c>
      <c r="C4605">
        <v>2012</v>
      </c>
      <c r="D4605" t="s">
        <v>15</v>
      </c>
      <c r="E4605" t="s">
        <v>23</v>
      </c>
      <c r="F4605" t="s">
        <v>17</v>
      </c>
      <c r="G4605">
        <v>4.5</v>
      </c>
      <c r="H4605" t="s">
        <v>18</v>
      </c>
      <c r="I4605" t="s">
        <v>19</v>
      </c>
      <c r="J4605">
        <v>327000</v>
      </c>
      <c r="K4605" t="s">
        <v>20</v>
      </c>
      <c r="L4605">
        <v>0</v>
      </c>
      <c r="M4605" t="b">
        <v>1</v>
      </c>
    </row>
    <row r="4606" spans="1:13" x14ac:dyDescent="0.35">
      <c r="A4606" t="s">
        <v>60</v>
      </c>
      <c r="B4606" t="s">
        <v>90</v>
      </c>
      <c r="C4606">
        <v>2004</v>
      </c>
      <c r="D4606" t="s">
        <v>47</v>
      </c>
      <c r="E4606" t="s">
        <v>75</v>
      </c>
      <c r="F4606" t="s">
        <v>17</v>
      </c>
      <c r="G4606">
        <v>4.7</v>
      </c>
      <c r="H4606" t="s">
        <v>18</v>
      </c>
      <c r="I4606" t="s">
        <v>19</v>
      </c>
      <c r="J4606">
        <v>274000</v>
      </c>
      <c r="K4606" t="s">
        <v>20</v>
      </c>
      <c r="L4606">
        <v>65000</v>
      </c>
      <c r="M4606" t="b">
        <v>0</v>
      </c>
    </row>
    <row r="4607" spans="1:13" x14ac:dyDescent="0.35">
      <c r="A4607" t="s">
        <v>48</v>
      </c>
      <c r="B4607" t="s">
        <v>149</v>
      </c>
      <c r="C4607">
        <v>2016</v>
      </c>
      <c r="D4607" t="s">
        <v>15</v>
      </c>
      <c r="E4607" t="s">
        <v>25</v>
      </c>
      <c r="F4607" t="s">
        <v>30</v>
      </c>
      <c r="G4607">
        <v>2</v>
      </c>
      <c r="H4607" t="s">
        <v>18</v>
      </c>
      <c r="I4607" t="s">
        <v>19</v>
      </c>
      <c r="J4607">
        <v>140000</v>
      </c>
      <c r="K4607" t="s">
        <v>45</v>
      </c>
      <c r="L4607">
        <v>105000</v>
      </c>
      <c r="M4607" t="b">
        <v>0</v>
      </c>
    </row>
    <row r="4608" spans="1:13" x14ac:dyDescent="0.35">
      <c r="A4608" t="s">
        <v>21</v>
      </c>
      <c r="B4608" t="s">
        <v>22</v>
      </c>
      <c r="C4608">
        <v>2009</v>
      </c>
      <c r="D4608" t="s">
        <v>15</v>
      </c>
      <c r="E4608" t="s">
        <v>23</v>
      </c>
      <c r="F4608" t="s">
        <v>26</v>
      </c>
      <c r="G4608">
        <v>9</v>
      </c>
      <c r="H4608" t="s">
        <v>18</v>
      </c>
      <c r="I4608" t="s">
        <v>68</v>
      </c>
      <c r="J4608">
        <v>155</v>
      </c>
      <c r="K4608" t="s">
        <v>126</v>
      </c>
      <c r="L4608">
        <v>0</v>
      </c>
      <c r="M4608" t="b">
        <v>1</v>
      </c>
    </row>
    <row r="4609" spans="1:13" x14ac:dyDescent="0.35">
      <c r="A4609" t="s">
        <v>36</v>
      </c>
      <c r="B4609" t="s">
        <v>146</v>
      </c>
      <c r="C4609">
        <v>2014</v>
      </c>
      <c r="D4609" t="s">
        <v>47</v>
      </c>
      <c r="E4609" t="s">
        <v>94</v>
      </c>
      <c r="F4609" t="s">
        <v>17</v>
      </c>
      <c r="G4609">
        <v>5.3</v>
      </c>
      <c r="H4609" t="s">
        <v>18</v>
      </c>
      <c r="I4609" t="s">
        <v>19</v>
      </c>
      <c r="J4609">
        <v>235</v>
      </c>
      <c r="K4609" t="s">
        <v>254</v>
      </c>
      <c r="L4609">
        <v>72000</v>
      </c>
      <c r="M4609" t="b">
        <v>0</v>
      </c>
    </row>
    <row r="4610" spans="1:13" x14ac:dyDescent="0.35">
      <c r="A4610" t="s">
        <v>13</v>
      </c>
      <c r="B4610" t="s">
        <v>14</v>
      </c>
      <c r="C4610">
        <v>2014</v>
      </c>
      <c r="D4610" t="s">
        <v>15</v>
      </c>
      <c r="E4610" t="s">
        <v>29</v>
      </c>
      <c r="F4610" t="s">
        <v>17</v>
      </c>
      <c r="G4610">
        <v>7.5</v>
      </c>
      <c r="H4610" t="s">
        <v>18</v>
      </c>
      <c r="I4610" t="s">
        <v>19</v>
      </c>
      <c r="J4610">
        <v>170</v>
      </c>
      <c r="K4610" t="s">
        <v>59</v>
      </c>
      <c r="L4610">
        <v>0</v>
      </c>
      <c r="M4610" t="b">
        <v>1</v>
      </c>
    </row>
    <row r="4611" spans="1:13" x14ac:dyDescent="0.35">
      <c r="A4611" t="s">
        <v>73</v>
      </c>
      <c r="B4611">
        <v>6</v>
      </c>
      <c r="C4611">
        <v>2020</v>
      </c>
      <c r="D4611" t="s">
        <v>15</v>
      </c>
      <c r="E4611" t="s">
        <v>33</v>
      </c>
      <c r="F4611" t="s">
        <v>17</v>
      </c>
      <c r="G4611">
        <v>2.5</v>
      </c>
      <c r="H4611" t="s">
        <v>18</v>
      </c>
      <c r="I4611" t="s">
        <v>19</v>
      </c>
      <c r="J4611">
        <v>50000</v>
      </c>
      <c r="K4611" t="s">
        <v>20</v>
      </c>
      <c r="L4611">
        <v>100000</v>
      </c>
      <c r="M4611" t="b">
        <v>0</v>
      </c>
    </row>
    <row r="4612" spans="1:13" x14ac:dyDescent="0.35">
      <c r="A4612" t="s">
        <v>27</v>
      </c>
      <c r="B4612" t="s">
        <v>47</v>
      </c>
      <c r="C4612">
        <v>2011</v>
      </c>
      <c r="D4612" t="s">
        <v>47</v>
      </c>
      <c r="E4612" t="s">
        <v>16</v>
      </c>
      <c r="F4612" t="s">
        <v>17</v>
      </c>
      <c r="G4612">
        <v>4.5999999999999996</v>
      </c>
      <c r="H4612" t="s">
        <v>18</v>
      </c>
      <c r="I4612" t="s">
        <v>19</v>
      </c>
      <c r="J4612">
        <v>270</v>
      </c>
      <c r="K4612" t="s">
        <v>45</v>
      </c>
      <c r="L4612">
        <v>30000</v>
      </c>
      <c r="M4612" t="b">
        <v>0</v>
      </c>
    </row>
    <row r="4613" spans="1:13" x14ac:dyDescent="0.35">
      <c r="A4613" t="s">
        <v>34</v>
      </c>
      <c r="B4613" t="s">
        <v>43</v>
      </c>
      <c r="C4613">
        <v>2015</v>
      </c>
      <c r="D4613" t="s">
        <v>15</v>
      </c>
      <c r="E4613" t="s">
        <v>25</v>
      </c>
      <c r="F4613" t="s">
        <v>26</v>
      </c>
      <c r="G4613">
        <v>2.5</v>
      </c>
      <c r="H4613" t="s">
        <v>18</v>
      </c>
      <c r="I4613" t="s">
        <v>19</v>
      </c>
      <c r="J4613">
        <v>310000</v>
      </c>
      <c r="K4613" t="s">
        <v>64</v>
      </c>
      <c r="L4613">
        <v>30000</v>
      </c>
      <c r="M4613" t="b">
        <v>0</v>
      </c>
    </row>
    <row r="4614" spans="1:13" x14ac:dyDescent="0.35">
      <c r="A4614" t="s">
        <v>34</v>
      </c>
      <c r="B4614" t="s">
        <v>51</v>
      </c>
      <c r="C4614">
        <v>2020</v>
      </c>
      <c r="D4614" t="s">
        <v>15</v>
      </c>
      <c r="E4614" t="s">
        <v>29</v>
      </c>
      <c r="F4614" t="s">
        <v>30</v>
      </c>
      <c r="G4614">
        <v>1.6</v>
      </c>
      <c r="H4614" t="s">
        <v>18</v>
      </c>
      <c r="I4614" t="s">
        <v>19</v>
      </c>
      <c r="J4614">
        <v>19000</v>
      </c>
      <c r="K4614" t="s">
        <v>20</v>
      </c>
      <c r="L4614">
        <v>0</v>
      </c>
      <c r="M4614" t="b">
        <v>1</v>
      </c>
    </row>
    <row r="4615" spans="1:13" x14ac:dyDescent="0.35">
      <c r="A4615" t="s">
        <v>31</v>
      </c>
      <c r="B4615" t="s">
        <v>32</v>
      </c>
      <c r="C4615">
        <v>2015</v>
      </c>
      <c r="D4615" t="s">
        <v>44</v>
      </c>
      <c r="E4615" t="s">
        <v>75</v>
      </c>
      <c r="F4615" t="s">
        <v>30</v>
      </c>
      <c r="G4615">
        <v>2.4</v>
      </c>
      <c r="H4615" t="s">
        <v>18</v>
      </c>
      <c r="I4615" t="s">
        <v>19</v>
      </c>
      <c r="J4615">
        <v>124040</v>
      </c>
      <c r="K4615" t="s">
        <v>54</v>
      </c>
      <c r="L4615">
        <v>75000</v>
      </c>
      <c r="M4615" t="b">
        <v>0</v>
      </c>
    </row>
    <row r="4616" spans="1:13" x14ac:dyDescent="0.35">
      <c r="A4616" t="s">
        <v>174</v>
      </c>
      <c r="B4616" t="s">
        <v>204</v>
      </c>
      <c r="C4616">
        <v>2005</v>
      </c>
      <c r="D4616" t="s">
        <v>47</v>
      </c>
      <c r="E4616" t="s">
        <v>23</v>
      </c>
      <c r="F4616" t="s">
        <v>30</v>
      </c>
      <c r="G4616">
        <v>2</v>
      </c>
      <c r="H4616" t="s">
        <v>18</v>
      </c>
      <c r="I4616" t="s">
        <v>19</v>
      </c>
      <c r="J4616">
        <v>278878</v>
      </c>
      <c r="K4616" t="s">
        <v>64</v>
      </c>
      <c r="L4616">
        <v>0</v>
      </c>
      <c r="M4616" t="b">
        <v>1</v>
      </c>
    </row>
    <row r="4617" spans="1:13" x14ac:dyDescent="0.35">
      <c r="A4617" t="s">
        <v>36</v>
      </c>
      <c r="B4617" t="s">
        <v>37</v>
      </c>
      <c r="C4617">
        <v>2005</v>
      </c>
      <c r="D4617" t="s">
        <v>47</v>
      </c>
      <c r="E4617" t="s">
        <v>65</v>
      </c>
      <c r="F4617" t="s">
        <v>17</v>
      </c>
      <c r="G4617">
        <v>6</v>
      </c>
      <c r="H4617" t="s">
        <v>18</v>
      </c>
      <c r="I4617" t="s">
        <v>19</v>
      </c>
      <c r="J4617">
        <v>300000</v>
      </c>
      <c r="K4617" t="s">
        <v>155</v>
      </c>
      <c r="L4617">
        <v>0</v>
      </c>
      <c r="M4617" t="b">
        <v>1</v>
      </c>
    </row>
    <row r="4618" spans="1:13" x14ac:dyDescent="0.35">
      <c r="A4618" t="s">
        <v>48</v>
      </c>
      <c r="B4618" t="s">
        <v>106</v>
      </c>
      <c r="C4618">
        <v>2007</v>
      </c>
      <c r="D4618" t="s">
        <v>15</v>
      </c>
      <c r="E4618" t="s">
        <v>65</v>
      </c>
      <c r="F4618" t="s">
        <v>17</v>
      </c>
      <c r="G4618">
        <v>3</v>
      </c>
      <c r="H4618" t="s">
        <v>18</v>
      </c>
      <c r="I4618" t="s">
        <v>19</v>
      </c>
      <c r="J4618">
        <v>200000</v>
      </c>
      <c r="K4618" t="s">
        <v>54</v>
      </c>
      <c r="L4618">
        <v>0</v>
      </c>
      <c r="M4618" t="b">
        <v>1</v>
      </c>
    </row>
    <row r="4619" spans="1:13" x14ac:dyDescent="0.35">
      <c r="A4619" t="s">
        <v>21</v>
      </c>
      <c r="B4619" t="s">
        <v>22</v>
      </c>
      <c r="C4619">
        <v>2016</v>
      </c>
      <c r="D4619" t="s">
        <v>15</v>
      </c>
      <c r="E4619" t="s">
        <v>23</v>
      </c>
      <c r="F4619" t="s">
        <v>26</v>
      </c>
      <c r="G4619">
        <v>1.2</v>
      </c>
      <c r="H4619" t="s">
        <v>18</v>
      </c>
      <c r="I4619" t="s">
        <v>68</v>
      </c>
      <c r="J4619">
        <v>250000</v>
      </c>
      <c r="K4619" t="s">
        <v>126</v>
      </c>
      <c r="L4619">
        <v>0</v>
      </c>
      <c r="M4619" t="b">
        <v>1</v>
      </c>
    </row>
    <row r="4620" spans="1:13" x14ac:dyDescent="0.35">
      <c r="A4620" t="s">
        <v>76</v>
      </c>
      <c r="B4620" t="s">
        <v>144</v>
      </c>
      <c r="C4620">
        <v>2010</v>
      </c>
      <c r="D4620" t="s">
        <v>47</v>
      </c>
      <c r="E4620" t="s">
        <v>23</v>
      </c>
      <c r="F4620" t="s">
        <v>30</v>
      </c>
      <c r="G4620">
        <v>8</v>
      </c>
      <c r="H4620" t="s">
        <v>18</v>
      </c>
      <c r="I4620" t="s">
        <v>19</v>
      </c>
      <c r="J4620">
        <v>349000</v>
      </c>
      <c r="K4620" t="s">
        <v>54</v>
      </c>
      <c r="L4620">
        <v>0</v>
      </c>
      <c r="M4620" t="b">
        <v>1</v>
      </c>
    </row>
    <row r="4621" spans="1:13" x14ac:dyDescent="0.35">
      <c r="A4621" t="s">
        <v>36</v>
      </c>
      <c r="B4621" t="s">
        <v>200</v>
      </c>
      <c r="C4621">
        <v>2013</v>
      </c>
      <c r="D4621" t="s">
        <v>15</v>
      </c>
      <c r="E4621" t="s">
        <v>23</v>
      </c>
      <c r="F4621" t="s">
        <v>30</v>
      </c>
      <c r="G4621">
        <v>3.6</v>
      </c>
      <c r="H4621" t="s">
        <v>18</v>
      </c>
      <c r="I4621" t="s">
        <v>19</v>
      </c>
      <c r="J4621">
        <v>201</v>
      </c>
      <c r="K4621" t="s">
        <v>54</v>
      </c>
      <c r="L4621">
        <v>0</v>
      </c>
      <c r="M4621" t="b">
        <v>1</v>
      </c>
    </row>
    <row r="4622" spans="1:13" x14ac:dyDescent="0.35">
      <c r="A4622" t="s">
        <v>36</v>
      </c>
      <c r="B4622" t="s">
        <v>115</v>
      </c>
      <c r="C4622">
        <v>2001</v>
      </c>
      <c r="D4622" t="s">
        <v>15</v>
      </c>
      <c r="E4622" t="s">
        <v>38</v>
      </c>
      <c r="F4622" t="s">
        <v>30</v>
      </c>
      <c r="G4622">
        <v>5.3</v>
      </c>
      <c r="H4622" t="s">
        <v>18</v>
      </c>
      <c r="I4622" t="s">
        <v>19</v>
      </c>
      <c r="J4622">
        <v>300000</v>
      </c>
      <c r="K4622" t="s">
        <v>42</v>
      </c>
      <c r="L4622">
        <v>15000</v>
      </c>
      <c r="M4622" t="b">
        <v>0</v>
      </c>
    </row>
    <row r="4623" spans="1:13" x14ac:dyDescent="0.35">
      <c r="A4623" t="s">
        <v>21</v>
      </c>
      <c r="B4623" t="s">
        <v>22</v>
      </c>
      <c r="C4623">
        <v>1999</v>
      </c>
      <c r="D4623" t="s">
        <v>15</v>
      </c>
      <c r="E4623" t="s">
        <v>196</v>
      </c>
      <c r="F4623" t="s">
        <v>26</v>
      </c>
      <c r="G4623">
        <v>1.6</v>
      </c>
      <c r="H4623" t="s">
        <v>18</v>
      </c>
      <c r="I4623" t="s">
        <v>68</v>
      </c>
      <c r="J4623">
        <v>600</v>
      </c>
      <c r="K4623" t="s">
        <v>54</v>
      </c>
      <c r="L4623">
        <v>16000</v>
      </c>
      <c r="M4623" t="b">
        <v>0</v>
      </c>
    </row>
    <row r="4624" spans="1:13" x14ac:dyDescent="0.35">
      <c r="A4624" t="s">
        <v>76</v>
      </c>
      <c r="B4624" t="s">
        <v>77</v>
      </c>
      <c r="C4624">
        <v>2010</v>
      </c>
      <c r="D4624" t="s">
        <v>47</v>
      </c>
      <c r="E4624" t="s">
        <v>25</v>
      </c>
      <c r="F4624" t="s">
        <v>17</v>
      </c>
      <c r="G4624">
        <v>5.7</v>
      </c>
      <c r="H4624" t="s">
        <v>18</v>
      </c>
      <c r="I4624" t="s">
        <v>19</v>
      </c>
      <c r="J4624">
        <v>335000</v>
      </c>
      <c r="K4624" t="s">
        <v>54</v>
      </c>
      <c r="L4624">
        <v>65000</v>
      </c>
      <c r="M4624" t="b">
        <v>0</v>
      </c>
    </row>
    <row r="4625" spans="1:13" x14ac:dyDescent="0.35">
      <c r="A4625" t="s">
        <v>27</v>
      </c>
      <c r="B4625" t="s">
        <v>433</v>
      </c>
      <c r="C4625">
        <v>2016</v>
      </c>
      <c r="D4625" t="s">
        <v>47</v>
      </c>
      <c r="E4625" t="s">
        <v>25</v>
      </c>
      <c r="F4625" t="s">
        <v>17</v>
      </c>
      <c r="G4625">
        <v>4</v>
      </c>
      <c r="H4625" t="s">
        <v>18</v>
      </c>
      <c r="I4625" t="s">
        <v>19</v>
      </c>
      <c r="J4625">
        <v>145000</v>
      </c>
      <c r="K4625" t="s">
        <v>59</v>
      </c>
      <c r="L4625">
        <v>0</v>
      </c>
      <c r="M4625" t="b">
        <v>1</v>
      </c>
    </row>
    <row r="4626" spans="1:13" x14ac:dyDescent="0.35">
      <c r="A4626" t="s">
        <v>34</v>
      </c>
      <c r="B4626" t="s">
        <v>162</v>
      </c>
      <c r="C4626">
        <v>2014</v>
      </c>
      <c r="D4626" t="s">
        <v>15</v>
      </c>
      <c r="E4626" t="s">
        <v>75</v>
      </c>
      <c r="F4626" t="s">
        <v>30</v>
      </c>
      <c r="G4626">
        <v>4</v>
      </c>
      <c r="H4626" t="s">
        <v>18</v>
      </c>
      <c r="I4626" t="s">
        <v>68</v>
      </c>
      <c r="J4626">
        <v>118000</v>
      </c>
      <c r="K4626" t="s">
        <v>42</v>
      </c>
      <c r="L4626">
        <v>0</v>
      </c>
      <c r="M4626" t="b">
        <v>1</v>
      </c>
    </row>
    <row r="4627" spans="1:13" x14ac:dyDescent="0.35">
      <c r="A4627" t="s">
        <v>34</v>
      </c>
      <c r="B4627" t="s">
        <v>123</v>
      </c>
      <c r="C4627">
        <v>2015</v>
      </c>
      <c r="D4627" t="s">
        <v>15</v>
      </c>
      <c r="E4627" t="s">
        <v>23</v>
      </c>
      <c r="F4627" t="s">
        <v>17</v>
      </c>
      <c r="G4627">
        <v>2.7</v>
      </c>
      <c r="H4627" t="s">
        <v>18</v>
      </c>
      <c r="I4627" t="s">
        <v>68</v>
      </c>
      <c r="J4627">
        <v>180</v>
      </c>
      <c r="K4627" t="s">
        <v>70</v>
      </c>
      <c r="L4627">
        <v>50000</v>
      </c>
      <c r="M4627" t="b">
        <v>0</v>
      </c>
    </row>
    <row r="4628" spans="1:13" x14ac:dyDescent="0.35">
      <c r="A4628" t="s">
        <v>82</v>
      </c>
      <c r="B4628" t="s">
        <v>142</v>
      </c>
      <c r="C4628">
        <v>2012</v>
      </c>
      <c r="D4628" t="s">
        <v>15</v>
      </c>
      <c r="E4628" t="s">
        <v>23</v>
      </c>
      <c r="F4628" t="s">
        <v>17</v>
      </c>
      <c r="G4628">
        <v>1.6</v>
      </c>
      <c r="H4628" t="s">
        <v>18</v>
      </c>
      <c r="I4628" t="s">
        <v>19</v>
      </c>
      <c r="J4628">
        <v>260000</v>
      </c>
      <c r="K4628" t="s">
        <v>42</v>
      </c>
      <c r="L4628">
        <v>0</v>
      </c>
      <c r="M4628" t="b">
        <v>1</v>
      </c>
    </row>
    <row r="4629" spans="1:13" x14ac:dyDescent="0.35">
      <c r="A4629" t="s">
        <v>39</v>
      </c>
      <c r="B4629" t="s">
        <v>46</v>
      </c>
      <c r="C4629">
        <v>2005</v>
      </c>
      <c r="D4629" t="s">
        <v>15</v>
      </c>
      <c r="E4629" t="s">
        <v>16</v>
      </c>
      <c r="F4629" t="s">
        <v>17</v>
      </c>
      <c r="G4629">
        <v>7.9</v>
      </c>
      <c r="H4629" t="s">
        <v>18</v>
      </c>
      <c r="I4629" t="s">
        <v>19</v>
      </c>
      <c r="J4629">
        <v>404846</v>
      </c>
      <c r="K4629" t="s">
        <v>155</v>
      </c>
      <c r="L4629">
        <v>13500</v>
      </c>
      <c r="M4629" t="b">
        <v>0</v>
      </c>
    </row>
    <row r="4630" spans="1:13" x14ac:dyDescent="0.35">
      <c r="A4630" t="s">
        <v>60</v>
      </c>
      <c r="B4630" t="s">
        <v>90</v>
      </c>
      <c r="C4630">
        <v>2013</v>
      </c>
      <c r="D4630" t="s">
        <v>47</v>
      </c>
      <c r="E4630" t="s">
        <v>23</v>
      </c>
      <c r="F4630" t="s">
        <v>17</v>
      </c>
      <c r="G4630">
        <v>8</v>
      </c>
      <c r="H4630" t="s">
        <v>18</v>
      </c>
      <c r="I4630" t="s">
        <v>19</v>
      </c>
      <c r="J4630">
        <v>62000</v>
      </c>
      <c r="K4630" t="s">
        <v>111</v>
      </c>
      <c r="L4630">
        <v>0</v>
      </c>
      <c r="M4630" t="b">
        <v>1</v>
      </c>
    </row>
    <row r="4631" spans="1:13" x14ac:dyDescent="0.35">
      <c r="A4631" t="s">
        <v>48</v>
      </c>
      <c r="B4631" t="s">
        <v>106</v>
      </c>
      <c r="C4631">
        <v>2012</v>
      </c>
      <c r="D4631" t="s">
        <v>15</v>
      </c>
      <c r="E4631" t="s">
        <v>94</v>
      </c>
      <c r="F4631" t="s">
        <v>30</v>
      </c>
      <c r="G4631">
        <v>3</v>
      </c>
      <c r="H4631" t="s">
        <v>18</v>
      </c>
      <c r="I4631" t="s">
        <v>19</v>
      </c>
      <c r="J4631">
        <v>170000</v>
      </c>
      <c r="K4631" t="s">
        <v>42</v>
      </c>
      <c r="L4631">
        <v>85000</v>
      </c>
      <c r="M4631" t="b">
        <v>0</v>
      </c>
    </row>
    <row r="4632" spans="1:13" x14ac:dyDescent="0.35">
      <c r="A4632" t="s">
        <v>27</v>
      </c>
      <c r="B4632" t="s">
        <v>91</v>
      </c>
      <c r="C4632">
        <v>2014</v>
      </c>
      <c r="D4632" t="s">
        <v>15</v>
      </c>
      <c r="E4632" t="s">
        <v>23</v>
      </c>
      <c r="F4632" t="s">
        <v>17</v>
      </c>
      <c r="G4632">
        <v>3.3</v>
      </c>
      <c r="H4632" t="s">
        <v>18</v>
      </c>
      <c r="I4632" t="s">
        <v>19</v>
      </c>
      <c r="J4632">
        <v>200203</v>
      </c>
      <c r="K4632" t="s">
        <v>211</v>
      </c>
      <c r="L4632">
        <v>0</v>
      </c>
      <c r="M4632" t="b">
        <v>1</v>
      </c>
    </row>
    <row r="4633" spans="1:13" x14ac:dyDescent="0.35">
      <c r="A4633" t="s">
        <v>82</v>
      </c>
      <c r="B4633" t="s">
        <v>298</v>
      </c>
      <c r="C4633">
        <v>2021</v>
      </c>
      <c r="D4633" t="s">
        <v>15</v>
      </c>
      <c r="E4633" t="s">
        <v>29</v>
      </c>
      <c r="F4633" t="s">
        <v>26</v>
      </c>
      <c r="G4633">
        <v>2.5</v>
      </c>
      <c r="H4633" t="s">
        <v>18</v>
      </c>
      <c r="I4633" t="s">
        <v>19</v>
      </c>
      <c r="J4633">
        <v>18000</v>
      </c>
      <c r="K4633" t="s">
        <v>20</v>
      </c>
      <c r="L4633">
        <v>88000</v>
      </c>
      <c r="M4633" t="b">
        <v>0</v>
      </c>
    </row>
    <row r="4634" spans="1:13" x14ac:dyDescent="0.35">
      <c r="A4634" t="s">
        <v>21</v>
      </c>
      <c r="B4634" t="s">
        <v>218</v>
      </c>
      <c r="C4634">
        <v>2013</v>
      </c>
      <c r="D4634" t="s">
        <v>15</v>
      </c>
      <c r="E4634" t="s">
        <v>23</v>
      </c>
      <c r="F4634" t="s">
        <v>26</v>
      </c>
      <c r="G4634">
        <v>2.5</v>
      </c>
      <c r="H4634" t="s">
        <v>18</v>
      </c>
      <c r="I4634" t="s">
        <v>68</v>
      </c>
      <c r="J4634">
        <v>300000</v>
      </c>
      <c r="K4634" t="s">
        <v>170</v>
      </c>
      <c r="L4634">
        <v>0</v>
      </c>
      <c r="M4634" t="b">
        <v>1</v>
      </c>
    </row>
    <row r="4635" spans="1:13" x14ac:dyDescent="0.35">
      <c r="A4635" t="s">
        <v>34</v>
      </c>
      <c r="B4635" t="s">
        <v>35</v>
      </c>
      <c r="C4635">
        <v>2003</v>
      </c>
      <c r="D4635" t="s">
        <v>15</v>
      </c>
      <c r="E4635" t="s">
        <v>23</v>
      </c>
      <c r="F4635" t="s">
        <v>17</v>
      </c>
      <c r="G4635">
        <v>4.5999999999999996</v>
      </c>
      <c r="H4635" t="s">
        <v>18</v>
      </c>
      <c r="I4635" t="s">
        <v>19</v>
      </c>
      <c r="J4635">
        <v>360000</v>
      </c>
      <c r="K4635" t="s">
        <v>45</v>
      </c>
      <c r="L4635">
        <v>0</v>
      </c>
      <c r="M4635" t="b">
        <v>1</v>
      </c>
    </row>
    <row r="4636" spans="1:13" x14ac:dyDescent="0.35">
      <c r="A4636" t="s">
        <v>34</v>
      </c>
      <c r="B4636" t="s">
        <v>55</v>
      </c>
      <c r="C4636">
        <v>2014</v>
      </c>
      <c r="D4636" t="s">
        <v>15</v>
      </c>
      <c r="E4636" t="s">
        <v>23</v>
      </c>
      <c r="F4636" t="s">
        <v>30</v>
      </c>
      <c r="G4636">
        <v>2.7</v>
      </c>
      <c r="H4636" t="s">
        <v>18</v>
      </c>
      <c r="I4636" t="s">
        <v>19</v>
      </c>
      <c r="J4636">
        <v>160</v>
      </c>
      <c r="K4636" t="s">
        <v>155</v>
      </c>
      <c r="L4636">
        <v>79000</v>
      </c>
      <c r="M4636" t="b">
        <v>0</v>
      </c>
    </row>
    <row r="4637" spans="1:13" x14ac:dyDescent="0.35">
      <c r="A4637" t="s">
        <v>166</v>
      </c>
      <c r="B4637" t="s">
        <v>306</v>
      </c>
      <c r="C4637">
        <v>2021</v>
      </c>
      <c r="D4637" t="s">
        <v>15</v>
      </c>
      <c r="E4637" t="s">
        <v>23</v>
      </c>
      <c r="F4637" t="s">
        <v>17</v>
      </c>
      <c r="G4637">
        <v>2</v>
      </c>
      <c r="H4637" t="s">
        <v>18</v>
      </c>
      <c r="I4637" t="s">
        <v>19</v>
      </c>
      <c r="J4637">
        <v>40000</v>
      </c>
      <c r="K4637" t="s">
        <v>126</v>
      </c>
      <c r="L4637">
        <v>0</v>
      </c>
      <c r="M4637" t="b">
        <v>1</v>
      </c>
    </row>
    <row r="4638" spans="1:13" x14ac:dyDescent="0.35">
      <c r="A4638" t="s">
        <v>82</v>
      </c>
      <c r="B4638" t="s">
        <v>164</v>
      </c>
      <c r="C4638">
        <v>2015</v>
      </c>
      <c r="D4638" t="s">
        <v>303</v>
      </c>
      <c r="E4638" t="s">
        <v>65</v>
      </c>
      <c r="F4638" t="s">
        <v>26</v>
      </c>
      <c r="G4638">
        <v>2.4</v>
      </c>
      <c r="H4638" t="s">
        <v>18</v>
      </c>
      <c r="I4638" t="s">
        <v>19</v>
      </c>
      <c r="J4638">
        <v>147000</v>
      </c>
      <c r="K4638" t="s">
        <v>20</v>
      </c>
      <c r="L4638">
        <v>38000</v>
      </c>
      <c r="M4638" t="b">
        <v>0</v>
      </c>
    </row>
    <row r="4639" spans="1:13" x14ac:dyDescent="0.35">
      <c r="A4639" t="s">
        <v>31</v>
      </c>
      <c r="B4639" t="s">
        <v>57</v>
      </c>
      <c r="C4639">
        <v>2008</v>
      </c>
      <c r="D4639" t="s">
        <v>303</v>
      </c>
      <c r="E4639" t="s">
        <v>25</v>
      </c>
      <c r="F4639" t="s">
        <v>26</v>
      </c>
      <c r="G4639">
        <v>1.6</v>
      </c>
      <c r="H4639" t="s">
        <v>18</v>
      </c>
      <c r="I4639" t="s">
        <v>19</v>
      </c>
      <c r="J4639">
        <v>450000</v>
      </c>
      <c r="K4639" t="s">
        <v>45</v>
      </c>
      <c r="L4639">
        <v>15000</v>
      </c>
      <c r="M4639" t="b">
        <v>0</v>
      </c>
    </row>
    <row r="4640" spans="1:13" x14ac:dyDescent="0.35">
      <c r="A4640" t="s">
        <v>34</v>
      </c>
      <c r="B4640" t="s">
        <v>123</v>
      </c>
      <c r="C4640">
        <v>2015</v>
      </c>
      <c r="D4640" t="s">
        <v>15</v>
      </c>
      <c r="E4640" t="s">
        <v>23</v>
      </c>
      <c r="F4640" t="s">
        <v>17</v>
      </c>
      <c r="G4640">
        <v>2.7</v>
      </c>
      <c r="H4640" t="s">
        <v>18</v>
      </c>
      <c r="I4640" t="s">
        <v>19</v>
      </c>
      <c r="J4640">
        <v>205629</v>
      </c>
      <c r="K4640" t="s">
        <v>20</v>
      </c>
      <c r="L4640">
        <v>0</v>
      </c>
      <c r="M4640" t="b">
        <v>1</v>
      </c>
    </row>
    <row r="4641" spans="1:13" x14ac:dyDescent="0.35">
      <c r="A4641" t="s">
        <v>34</v>
      </c>
      <c r="B4641" t="s">
        <v>123</v>
      </c>
      <c r="C4641">
        <v>2016</v>
      </c>
      <c r="D4641" t="s">
        <v>303</v>
      </c>
      <c r="E4641" t="s">
        <v>23</v>
      </c>
      <c r="F4641" t="s">
        <v>17</v>
      </c>
      <c r="G4641">
        <v>2.7</v>
      </c>
      <c r="H4641" t="s">
        <v>18</v>
      </c>
      <c r="I4641" t="s">
        <v>68</v>
      </c>
      <c r="J4641">
        <v>218000</v>
      </c>
      <c r="K4641" t="s">
        <v>155</v>
      </c>
      <c r="L4641">
        <v>0</v>
      </c>
      <c r="M4641" t="b">
        <v>1</v>
      </c>
    </row>
    <row r="4642" spans="1:13" x14ac:dyDescent="0.35">
      <c r="A4642" t="s">
        <v>39</v>
      </c>
      <c r="B4642" t="s">
        <v>46</v>
      </c>
      <c r="C4642">
        <v>2008</v>
      </c>
      <c r="D4642" t="s">
        <v>303</v>
      </c>
      <c r="E4642" t="s">
        <v>23</v>
      </c>
      <c r="F4642" t="s">
        <v>30</v>
      </c>
      <c r="G4642">
        <v>5.3</v>
      </c>
      <c r="H4642" t="s">
        <v>18</v>
      </c>
      <c r="I4642" t="s">
        <v>19</v>
      </c>
      <c r="J4642">
        <v>85000</v>
      </c>
      <c r="K4642" t="s">
        <v>20</v>
      </c>
      <c r="L4642">
        <v>0</v>
      </c>
      <c r="M4642" t="b">
        <v>1</v>
      </c>
    </row>
    <row r="4643" spans="1:13" x14ac:dyDescent="0.35">
      <c r="A4643" t="s">
        <v>36</v>
      </c>
      <c r="B4643" t="s">
        <v>146</v>
      </c>
      <c r="C4643">
        <v>2010</v>
      </c>
      <c r="D4643" t="s">
        <v>15</v>
      </c>
      <c r="E4643" t="s">
        <v>16</v>
      </c>
      <c r="F4643" t="s">
        <v>17</v>
      </c>
      <c r="G4643">
        <v>5.3</v>
      </c>
      <c r="H4643" t="s">
        <v>18</v>
      </c>
      <c r="I4643" t="s">
        <v>19</v>
      </c>
      <c r="J4643">
        <v>114000</v>
      </c>
      <c r="K4643" t="s">
        <v>20</v>
      </c>
      <c r="L4643">
        <v>0</v>
      </c>
      <c r="M4643" t="b">
        <v>1</v>
      </c>
    </row>
    <row r="4644" spans="1:13" x14ac:dyDescent="0.35">
      <c r="A4644" t="s">
        <v>34</v>
      </c>
      <c r="B4644" t="s">
        <v>43</v>
      </c>
      <c r="C4644">
        <v>2005</v>
      </c>
      <c r="D4644" t="s">
        <v>303</v>
      </c>
      <c r="E4644" t="s">
        <v>16</v>
      </c>
      <c r="F4644" t="s">
        <v>17</v>
      </c>
      <c r="G4644">
        <v>2.5</v>
      </c>
      <c r="H4644" t="s">
        <v>18</v>
      </c>
      <c r="I4644" t="s">
        <v>19</v>
      </c>
      <c r="J4644">
        <v>437000</v>
      </c>
      <c r="K4644" t="s">
        <v>59</v>
      </c>
      <c r="L4644">
        <v>13000</v>
      </c>
      <c r="M4644" t="b">
        <v>0</v>
      </c>
    </row>
    <row r="4645" spans="1:13" x14ac:dyDescent="0.35">
      <c r="A4645" t="s">
        <v>34</v>
      </c>
      <c r="B4645" t="s">
        <v>307</v>
      </c>
      <c r="C4645">
        <v>2020</v>
      </c>
      <c r="D4645" t="s">
        <v>15</v>
      </c>
      <c r="E4645" t="s">
        <v>23</v>
      </c>
      <c r="F4645" t="s">
        <v>26</v>
      </c>
      <c r="G4645">
        <v>1.5</v>
      </c>
      <c r="H4645" t="s">
        <v>18</v>
      </c>
      <c r="I4645" t="s">
        <v>19</v>
      </c>
      <c r="J4645">
        <v>55000</v>
      </c>
      <c r="K4645" t="s">
        <v>42</v>
      </c>
      <c r="L4645">
        <v>52000</v>
      </c>
      <c r="M4645" t="b">
        <v>0</v>
      </c>
    </row>
    <row r="4646" spans="1:13" x14ac:dyDescent="0.35">
      <c r="A4646" t="s">
        <v>21</v>
      </c>
      <c r="B4646" t="s">
        <v>24</v>
      </c>
      <c r="C4646">
        <v>2011</v>
      </c>
      <c r="D4646" t="s">
        <v>15</v>
      </c>
      <c r="E4646" t="s">
        <v>25</v>
      </c>
      <c r="F4646" t="s">
        <v>30</v>
      </c>
      <c r="G4646">
        <v>1.6</v>
      </c>
      <c r="H4646" t="s">
        <v>18</v>
      </c>
      <c r="I4646" t="s">
        <v>19</v>
      </c>
      <c r="J4646">
        <v>212000</v>
      </c>
      <c r="K4646" t="s">
        <v>20</v>
      </c>
      <c r="L4646">
        <v>15000</v>
      </c>
      <c r="M4646" t="b">
        <v>0</v>
      </c>
    </row>
    <row r="4647" spans="1:13" x14ac:dyDescent="0.35">
      <c r="A4647" t="s">
        <v>27</v>
      </c>
      <c r="B4647" t="s">
        <v>88</v>
      </c>
      <c r="C4647">
        <v>2012</v>
      </c>
      <c r="D4647" t="s">
        <v>15</v>
      </c>
      <c r="E4647" t="s">
        <v>23</v>
      </c>
      <c r="F4647" t="s">
        <v>26</v>
      </c>
      <c r="G4647">
        <v>1.6</v>
      </c>
      <c r="H4647" t="s">
        <v>18</v>
      </c>
      <c r="I4647" t="s">
        <v>68</v>
      </c>
      <c r="J4647">
        <v>279000</v>
      </c>
      <c r="K4647" t="s">
        <v>20</v>
      </c>
      <c r="L4647">
        <v>0</v>
      </c>
      <c r="M4647" t="b">
        <v>1</v>
      </c>
    </row>
    <row r="4648" spans="1:13" x14ac:dyDescent="0.35">
      <c r="A4648" t="s">
        <v>34</v>
      </c>
      <c r="B4648" t="s">
        <v>123</v>
      </c>
      <c r="C4648">
        <v>2014</v>
      </c>
      <c r="D4648" t="s">
        <v>47</v>
      </c>
      <c r="E4648" t="s">
        <v>23</v>
      </c>
      <c r="F4648" t="s">
        <v>30</v>
      </c>
      <c r="G4648">
        <v>2.7</v>
      </c>
      <c r="H4648" t="s">
        <v>18</v>
      </c>
      <c r="I4648" t="s">
        <v>68</v>
      </c>
      <c r="J4648">
        <v>432000</v>
      </c>
      <c r="K4648" t="s">
        <v>20</v>
      </c>
      <c r="L4648">
        <v>45000</v>
      </c>
      <c r="M4648" t="b">
        <v>0</v>
      </c>
    </row>
    <row r="4649" spans="1:13" x14ac:dyDescent="0.35">
      <c r="A4649" t="s">
        <v>39</v>
      </c>
      <c r="B4649" t="s">
        <v>46</v>
      </c>
      <c r="C4649">
        <v>2012</v>
      </c>
      <c r="D4649" t="s">
        <v>15</v>
      </c>
      <c r="E4649" t="s">
        <v>78</v>
      </c>
      <c r="F4649" t="s">
        <v>26</v>
      </c>
      <c r="G4649">
        <v>5.3</v>
      </c>
      <c r="H4649" t="s">
        <v>18</v>
      </c>
      <c r="I4649" t="s">
        <v>19</v>
      </c>
      <c r="J4649">
        <v>297000</v>
      </c>
      <c r="K4649" t="s">
        <v>42</v>
      </c>
      <c r="L4649">
        <v>52000</v>
      </c>
      <c r="M4649" t="b">
        <v>0</v>
      </c>
    </row>
    <row r="4650" spans="1:13" x14ac:dyDescent="0.35">
      <c r="A4650" t="s">
        <v>82</v>
      </c>
      <c r="B4650" t="s">
        <v>105</v>
      </c>
      <c r="C4650">
        <v>2020</v>
      </c>
      <c r="D4650" t="s">
        <v>15</v>
      </c>
      <c r="E4650" t="s">
        <v>23</v>
      </c>
      <c r="F4650" t="s">
        <v>30</v>
      </c>
      <c r="G4650">
        <v>2.4</v>
      </c>
      <c r="H4650" t="s">
        <v>18</v>
      </c>
      <c r="I4650" t="s">
        <v>19</v>
      </c>
      <c r="J4650">
        <v>69000</v>
      </c>
      <c r="K4650" t="s">
        <v>253</v>
      </c>
      <c r="L4650">
        <v>0</v>
      </c>
      <c r="M4650" t="b">
        <v>1</v>
      </c>
    </row>
    <row r="4651" spans="1:13" x14ac:dyDescent="0.35">
      <c r="A4651" t="s">
        <v>27</v>
      </c>
      <c r="B4651" t="s">
        <v>28</v>
      </c>
      <c r="C4651">
        <v>2020</v>
      </c>
      <c r="D4651" t="s">
        <v>15</v>
      </c>
      <c r="E4651" t="s">
        <v>23</v>
      </c>
      <c r="F4651" t="s">
        <v>26</v>
      </c>
      <c r="G4651">
        <v>2</v>
      </c>
      <c r="H4651" t="s">
        <v>18</v>
      </c>
      <c r="I4651" t="s">
        <v>19</v>
      </c>
      <c r="J4651">
        <v>9000</v>
      </c>
      <c r="K4651" t="s">
        <v>20</v>
      </c>
      <c r="L4651">
        <v>0</v>
      </c>
      <c r="M4651" t="b">
        <v>1</v>
      </c>
    </row>
    <row r="4652" spans="1:13" x14ac:dyDescent="0.35">
      <c r="A4652" t="s">
        <v>34</v>
      </c>
      <c r="B4652" t="s">
        <v>123</v>
      </c>
      <c r="C4652">
        <v>2015</v>
      </c>
      <c r="D4652" t="s">
        <v>15</v>
      </c>
      <c r="E4652" t="s">
        <v>23</v>
      </c>
      <c r="F4652" t="s">
        <v>17</v>
      </c>
      <c r="G4652">
        <v>2.7</v>
      </c>
      <c r="H4652" t="s">
        <v>18</v>
      </c>
      <c r="I4652" t="s">
        <v>68</v>
      </c>
      <c r="J4652">
        <v>374000</v>
      </c>
      <c r="K4652" t="s">
        <v>126</v>
      </c>
      <c r="L4652">
        <v>72000</v>
      </c>
      <c r="M4652" t="b">
        <v>0</v>
      </c>
    </row>
    <row r="4653" spans="1:13" x14ac:dyDescent="0.35">
      <c r="A4653" t="s">
        <v>27</v>
      </c>
      <c r="B4653" t="s">
        <v>93</v>
      </c>
      <c r="C4653">
        <v>2015</v>
      </c>
      <c r="D4653" t="s">
        <v>15</v>
      </c>
      <c r="E4653" t="s">
        <v>25</v>
      </c>
      <c r="F4653" t="s">
        <v>17</v>
      </c>
      <c r="G4653">
        <v>3.3</v>
      </c>
      <c r="H4653" t="s">
        <v>18</v>
      </c>
      <c r="I4653" t="s">
        <v>19</v>
      </c>
      <c r="J4653">
        <v>187</v>
      </c>
      <c r="K4653" t="s">
        <v>138</v>
      </c>
      <c r="L4653">
        <v>0</v>
      </c>
      <c r="M4653" t="b">
        <v>1</v>
      </c>
    </row>
    <row r="4654" spans="1:13" x14ac:dyDescent="0.35">
      <c r="A4654" t="s">
        <v>31</v>
      </c>
      <c r="B4654" t="s">
        <v>32</v>
      </c>
      <c r="C4654">
        <v>2019</v>
      </c>
      <c r="D4654" t="s">
        <v>15</v>
      </c>
      <c r="E4654" t="s">
        <v>23</v>
      </c>
      <c r="F4654" t="s">
        <v>30</v>
      </c>
      <c r="G4654">
        <v>2</v>
      </c>
      <c r="H4654" t="s">
        <v>18</v>
      </c>
      <c r="I4654" t="s">
        <v>19</v>
      </c>
      <c r="J4654">
        <v>18000</v>
      </c>
      <c r="K4654" t="s">
        <v>42</v>
      </c>
      <c r="L4654">
        <v>95000</v>
      </c>
      <c r="M4654" t="b">
        <v>0</v>
      </c>
    </row>
    <row r="4655" spans="1:13" x14ac:dyDescent="0.35">
      <c r="A4655" t="s">
        <v>76</v>
      </c>
      <c r="B4655" t="s">
        <v>144</v>
      </c>
      <c r="C4655">
        <v>2008</v>
      </c>
      <c r="D4655" t="s">
        <v>15</v>
      </c>
      <c r="E4655" t="s">
        <v>23</v>
      </c>
      <c r="F4655" t="s">
        <v>30</v>
      </c>
      <c r="G4655">
        <v>4.5999999999999996</v>
      </c>
      <c r="H4655" t="s">
        <v>18</v>
      </c>
      <c r="I4655" t="s">
        <v>19</v>
      </c>
      <c r="J4655">
        <v>380000</v>
      </c>
      <c r="K4655" t="s">
        <v>138</v>
      </c>
      <c r="L4655">
        <v>15000</v>
      </c>
      <c r="M4655" t="b">
        <v>0</v>
      </c>
    </row>
    <row r="4656" spans="1:13" x14ac:dyDescent="0.35">
      <c r="A4656" t="s">
        <v>34</v>
      </c>
      <c r="B4656" t="s">
        <v>123</v>
      </c>
      <c r="C4656">
        <v>1997</v>
      </c>
      <c r="D4656" t="s">
        <v>15</v>
      </c>
      <c r="E4656" t="s">
        <v>23</v>
      </c>
      <c r="F4656" t="s">
        <v>26</v>
      </c>
      <c r="G4656">
        <v>2.7</v>
      </c>
      <c r="H4656" t="s">
        <v>18</v>
      </c>
      <c r="I4656" t="s">
        <v>68</v>
      </c>
      <c r="J4656">
        <v>1000000</v>
      </c>
      <c r="K4656" t="s">
        <v>42</v>
      </c>
      <c r="L4656">
        <v>0</v>
      </c>
      <c r="M4656" t="b">
        <v>1</v>
      </c>
    </row>
    <row r="4657" spans="1:13" x14ac:dyDescent="0.35">
      <c r="A4657" t="s">
        <v>39</v>
      </c>
      <c r="B4657" t="s">
        <v>115</v>
      </c>
      <c r="C4657">
        <v>2011</v>
      </c>
      <c r="D4657" t="s">
        <v>15</v>
      </c>
      <c r="E4657" t="s">
        <v>16</v>
      </c>
      <c r="F4657" t="s">
        <v>30</v>
      </c>
      <c r="G4657">
        <v>8</v>
      </c>
      <c r="H4657" t="s">
        <v>18</v>
      </c>
      <c r="I4657" t="s">
        <v>19</v>
      </c>
      <c r="J4657">
        <v>399</v>
      </c>
      <c r="K4657" t="s">
        <v>255</v>
      </c>
      <c r="L4657">
        <v>37000</v>
      </c>
      <c r="M4657" t="b">
        <v>0</v>
      </c>
    </row>
    <row r="4658" spans="1:13" x14ac:dyDescent="0.35">
      <c r="A4658" t="s">
        <v>76</v>
      </c>
      <c r="B4658" t="s">
        <v>203</v>
      </c>
      <c r="C4658">
        <v>2017</v>
      </c>
      <c r="D4658" t="s">
        <v>15</v>
      </c>
      <c r="E4658" t="s">
        <v>23</v>
      </c>
      <c r="F4658" t="s">
        <v>17</v>
      </c>
      <c r="G4658">
        <v>1.4</v>
      </c>
      <c r="H4658" t="s">
        <v>18</v>
      </c>
      <c r="I4658" t="s">
        <v>19</v>
      </c>
      <c r="J4658">
        <v>93000</v>
      </c>
      <c r="K4658" t="s">
        <v>20</v>
      </c>
      <c r="L4658">
        <v>26000</v>
      </c>
      <c r="M4658" t="b">
        <v>0</v>
      </c>
    </row>
    <row r="4659" spans="1:13" x14ac:dyDescent="0.35">
      <c r="A4659" t="s">
        <v>36</v>
      </c>
      <c r="B4659" t="s">
        <v>115</v>
      </c>
      <c r="C4659">
        <v>2001</v>
      </c>
      <c r="D4659" t="s">
        <v>15</v>
      </c>
      <c r="E4659" t="s">
        <v>38</v>
      </c>
      <c r="F4659" t="s">
        <v>26</v>
      </c>
      <c r="G4659">
        <v>1.5</v>
      </c>
      <c r="H4659" t="s">
        <v>18</v>
      </c>
      <c r="I4659" t="s">
        <v>19</v>
      </c>
      <c r="J4659">
        <v>718314</v>
      </c>
      <c r="K4659" t="s">
        <v>138</v>
      </c>
      <c r="L4659">
        <v>0</v>
      </c>
      <c r="M4659" t="b">
        <v>1</v>
      </c>
    </row>
    <row r="4660" spans="1:13" x14ac:dyDescent="0.35">
      <c r="A4660" t="s">
        <v>82</v>
      </c>
      <c r="B4660" t="s">
        <v>164</v>
      </c>
      <c r="C4660">
        <v>2016</v>
      </c>
      <c r="D4660" t="s">
        <v>15</v>
      </c>
      <c r="E4660" t="s">
        <v>23</v>
      </c>
      <c r="F4660" t="s">
        <v>26</v>
      </c>
      <c r="G4660">
        <v>2.4</v>
      </c>
      <c r="H4660" t="s">
        <v>18</v>
      </c>
      <c r="I4660" t="s">
        <v>19</v>
      </c>
      <c r="J4660">
        <v>109000</v>
      </c>
      <c r="K4660" t="s">
        <v>253</v>
      </c>
      <c r="L4660">
        <v>40000</v>
      </c>
      <c r="M4660" t="b">
        <v>0</v>
      </c>
    </row>
    <row r="4661" spans="1:13" x14ac:dyDescent="0.35">
      <c r="A4661" t="s">
        <v>34</v>
      </c>
      <c r="B4661" t="s">
        <v>123</v>
      </c>
      <c r="C4661">
        <v>2021</v>
      </c>
      <c r="D4661" t="s">
        <v>15</v>
      </c>
      <c r="E4661" t="s">
        <v>23</v>
      </c>
      <c r="F4661" t="s">
        <v>26</v>
      </c>
      <c r="G4661">
        <v>2.7</v>
      </c>
      <c r="H4661" t="s">
        <v>18</v>
      </c>
      <c r="I4661" t="s">
        <v>68</v>
      </c>
      <c r="J4661">
        <v>3500</v>
      </c>
      <c r="K4661" t="s">
        <v>54</v>
      </c>
      <c r="L4661">
        <v>0</v>
      </c>
      <c r="M4661" t="b">
        <v>1</v>
      </c>
    </row>
    <row r="4662" spans="1:13" x14ac:dyDescent="0.35">
      <c r="A4662" t="s">
        <v>60</v>
      </c>
      <c r="B4662" t="s">
        <v>241</v>
      </c>
      <c r="C4662">
        <v>2011</v>
      </c>
      <c r="D4662" t="s">
        <v>15</v>
      </c>
      <c r="E4662" t="s">
        <v>23</v>
      </c>
      <c r="F4662" t="s">
        <v>17</v>
      </c>
      <c r="G4662">
        <v>4.3</v>
      </c>
      <c r="H4662" t="s">
        <v>18</v>
      </c>
      <c r="I4662" t="s">
        <v>19</v>
      </c>
      <c r="J4662">
        <v>195000</v>
      </c>
      <c r="K4662" t="s">
        <v>45</v>
      </c>
      <c r="L4662">
        <v>0</v>
      </c>
      <c r="M4662" t="b">
        <v>1</v>
      </c>
    </row>
    <row r="4663" spans="1:13" x14ac:dyDescent="0.35">
      <c r="A4663" t="s">
        <v>27</v>
      </c>
      <c r="B4663" t="s">
        <v>91</v>
      </c>
      <c r="C4663">
        <v>2011</v>
      </c>
      <c r="D4663" t="s">
        <v>15</v>
      </c>
      <c r="E4663" t="s">
        <v>23</v>
      </c>
      <c r="F4663" t="s">
        <v>30</v>
      </c>
      <c r="G4663">
        <v>3.5</v>
      </c>
      <c r="H4663" t="s">
        <v>18</v>
      </c>
      <c r="I4663" t="s">
        <v>19</v>
      </c>
      <c r="J4663">
        <v>140000</v>
      </c>
      <c r="K4663" t="s">
        <v>20</v>
      </c>
      <c r="L4663">
        <v>39000</v>
      </c>
      <c r="M4663" t="b">
        <v>0</v>
      </c>
    </row>
    <row r="4664" spans="1:13" x14ac:dyDescent="0.35">
      <c r="A4664" t="s">
        <v>34</v>
      </c>
      <c r="B4664" t="s">
        <v>123</v>
      </c>
      <c r="C4664">
        <v>2012</v>
      </c>
      <c r="D4664" t="s">
        <v>15</v>
      </c>
      <c r="E4664" t="s">
        <v>23</v>
      </c>
      <c r="F4664" t="s">
        <v>17</v>
      </c>
      <c r="G4664">
        <v>2.7</v>
      </c>
      <c r="H4664" t="s">
        <v>18</v>
      </c>
      <c r="I4664" t="s">
        <v>68</v>
      </c>
      <c r="J4664">
        <v>395000</v>
      </c>
      <c r="K4664" t="s">
        <v>111</v>
      </c>
      <c r="L4664">
        <v>0</v>
      </c>
      <c r="M4664" t="b">
        <v>1</v>
      </c>
    </row>
    <row r="4665" spans="1:13" x14ac:dyDescent="0.35">
      <c r="A4665" t="s">
        <v>34</v>
      </c>
      <c r="B4665" t="s">
        <v>43</v>
      </c>
      <c r="C4665">
        <v>2016</v>
      </c>
      <c r="D4665" t="s">
        <v>44</v>
      </c>
      <c r="E4665" t="s">
        <v>23</v>
      </c>
      <c r="F4665" t="s">
        <v>17</v>
      </c>
      <c r="G4665">
        <v>2.5</v>
      </c>
      <c r="H4665" t="s">
        <v>18</v>
      </c>
      <c r="I4665" t="s">
        <v>19</v>
      </c>
      <c r="J4665">
        <v>247</v>
      </c>
      <c r="K4665" t="s">
        <v>20</v>
      </c>
      <c r="L4665">
        <v>55000</v>
      </c>
      <c r="M4665" t="b">
        <v>0</v>
      </c>
    </row>
    <row r="4666" spans="1:13" x14ac:dyDescent="0.35">
      <c r="A4666" t="s">
        <v>36</v>
      </c>
      <c r="B4666" t="s">
        <v>146</v>
      </c>
      <c r="C4666">
        <v>2013</v>
      </c>
      <c r="D4666" t="s">
        <v>15</v>
      </c>
      <c r="E4666" t="s">
        <v>25</v>
      </c>
      <c r="F4666" t="s">
        <v>26</v>
      </c>
      <c r="G4666">
        <v>5.3</v>
      </c>
      <c r="H4666" t="s">
        <v>18</v>
      </c>
      <c r="I4666" t="s">
        <v>19</v>
      </c>
      <c r="J4666">
        <v>292000</v>
      </c>
      <c r="K4666" t="s">
        <v>45</v>
      </c>
      <c r="L4666">
        <v>45000</v>
      </c>
      <c r="M4666" t="b">
        <v>0</v>
      </c>
    </row>
    <row r="4667" spans="1:13" x14ac:dyDescent="0.35">
      <c r="A4667" t="s">
        <v>76</v>
      </c>
      <c r="B4667" t="s">
        <v>77</v>
      </c>
      <c r="C4667">
        <v>2018</v>
      </c>
      <c r="D4667" t="s">
        <v>15</v>
      </c>
      <c r="E4667" t="s">
        <v>75</v>
      </c>
      <c r="F4667" t="s">
        <v>17</v>
      </c>
      <c r="G4667">
        <v>3.6</v>
      </c>
      <c r="H4667" t="s">
        <v>18</v>
      </c>
      <c r="I4667" t="s">
        <v>19</v>
      </c>
      <c r="J4667">
        <v>44200</v>
      </c>
      <c r="K4667" t="s">
        <v>45</v>
      </c>
      <c r="L4667">
        <v>159000</v>
      </c>
      <c r="M4667" t="b">
        <v>0</v>
      </c>
    </row>
    <row r="4668" spans="1:13" x14ac:dyDescent="0.35">
      <c r="A4668" t="s">
        <v>27</v>
      </c>
      <c r="B4668" t="s">
        <v>91</v>
      </c>
      <c r="C4668">
        <v>2009</v>
      </c>
      <c r="D4668" t="s">
        <v>15</v>
      </c>
      <c r="E4668" t="s">
        <v>25</v>
      </c>
      <c r="F4668" t="s">
        <v>17</v>
      </c>
      <c r="G4668">
        <v>2.7</v>
      </c>
      <c r="H4668" t="s">
        <v>18</v>
      </c>
      <c r="I4668" t="s">
        <v>19</v>
      </c>
      <c r="J4668">
        <v>260000</v>
      </c>
      <c r="K4668" t="s">
        <v>20</v>
      </c>
      <c r="L4668">
        <v>21000</v>
      </c>
      <c r="M4668" t="b">
        <v>0</v>
      </c>
    </row>
    <row r="4669" spans="1:13" x14ac:dyDescent="0.35">
      <c r="A4669" t="s">
        <v>48</v>
      </c>
      <c r="B4669" t="s">
        <v>149</v>
      </c>
      <c r="C4669">
        <v>2016</v>
      </c>
      <c r="D4669" t="s">
        <v>15</v>
      </c>
      <c r="E4669" t="s">
        <v>23</v>
      </c>
      <c r="F4669" t="s">
        <v>17</v>
      </c>
      <c r="G4669">
        <v>6.3</v>
      </c>
      <c r="H4669" t="s">
        <v>18</v>
      </c>
      <c r="I4669" t="s">
        <v>19</v>
      </c>
      <c r="J4669">
        <v>50000</v>
      </c>
      <c r="K4669" t="s">
        <v>64</v>
      </c>
      <c r="L4669">
        <v>0</v>
      </c>
      <c r="M4669" t="b">
        <v>1</v>
      </c>
    </row>
    <row r="4670" spans="1:13" x14ac:dyDescent="0.35">
      <c r="A4670" t="s">
        <v>34</v>
      </c>
      <c r="B4670" t="s">
        <v>66</v>
      </c>
      <c r="C4670">
        <v>2013</v>
      </c>
      <c r="D4670" t="s">
        <v>15</v>
      </c>
      <c r="E4670" t="s">
        <v>23</v>
      </c>
      <c r="F4670" t="s">
        <v>17</v>
      </c>
      <c r="G4670">
        <v>3.5</v>
      </c>
      <c r="H4670" t="s">
        <v>18</v>
      </c>
      <c r="I4670" t="s">
        <v>19</v>
      </c>
      <c r="J4670">
        <v>200300</v>
      </c>
      <c r="K4670" t="s">
        <v>20</v>
      </c>
      <c r="L4670">
        <v>43000</v>
      </c>
      <c r="M4670" t="b">
        <v>0</v>
      </c>
    </row>
    <row r="4671" spans="1:13" x14ac:dyDescent="0.35">
      <c r="A4671" t="s">
        <v>259</v>
      </c>
      <c r="B4671" t="s">
        <v>409</v>
      </c>
      <c r="C4671">
        <v>2016</v>
      </c>
      <c r="D4671" t="s">
        <v>47</v>
      </c>
      <c r="E4671" t="s">
        <v>25</v>
      </c>
      <c r="F4671" t="s">
        <v>30</v>
      </c>
      <c r="G4671">
        <v>1.8</v>
      </c>
      <c r="H4671" t="s">
        <v>18</v>
      </c>
      <c r="I4671" t="s">
        <v>19</v>
      </c>
      <c r="J4671">
        <v>125000</v>
      </c>
      <c r="K4671" t="s">
        <v>245</v>
      </c>
      <c r="L4671">
        <v>20000</v>
      </c>
      <c r="M4671" t="b">
        <v>0</v>
      </c>
    </row>
    <row r="4672" spans="1:13" x14ac:dyDescent="0.35">
      <c r="A4672" t="s">
        <v>31</v>
      </c>
      <c r="B4672" t="s">
        <v>32</v>
      </c>
      <c r="C4672">
        <v>2012</v>
      </c>
      <c r="D4672" t="s">
        <v>15</v>
      </c>
      <c r="E4672" t="s">
        <v>65</v>
      </c>
      <c r="F4672" t="s">
        <v>17</v>
      </c>
      <c r="G4672">
        <v>3.5</v>
      </c>
      <c r="H4672" t="s">
        <v>18</v>
      </c>
      <c r="I4672" t="s">
        <v>19</v>
      </c>
      <c r="J4672">
        <v>300</v>
      </c>
      <c r="K4672" t="s">
        <v>81</v>
      </c>
      <c r="L4672">
        <v>36000</v>
      </c>
      <c r="M4672" t="b">
        <v>0</v>
      </c>
    </row>
    <row r="4673" spans="1:13" x14ac:dyDescent="0.35">
      <c r="A4673" t="s">
        <v>34</v>
      </c>
      <c r="B4673" t="s">
        <v>43</v>
      </c>
      <c r="C4673">
        <v>2016</v>
      </c>
      <c r="D4673" t="s">
        <v>15</v>
      </c>
      <c r="E4673" t="s">
        <v>75</v>
      </c>
      <c r="F4673" t="s">
        <v>30</v>
      </c>
      <c r="G4673">
        <v>2.4</v>
      </c>
      <c r="H4673" t="s">
        <v>18</v>
      </c>
      <c r="I4673" t="s">
        <v>19</v>
      </c>
      <c r="J4673">
        <v>186</v>
      </c>
      <c r="K4673" t="s">
        <v>45</v>
      </c>
      <c r="L4673">
        <v>0</v>
      </c>
      <c r="M4673" t="b">
        <v>1</v>
      </c>
    </row>
    <row r="4674" spans="1:13" x14ac:dyDescent="0.35">
      <c r="A4674" t="s">
        <v>109</v>
      </c>
      <c r="B4674" t="s">
        <v>227</v>
      </c>
      <c r="C4674">
        <v>2013</v>
      </c>
      <c r="D4674" t="s">
        <v>15</v>
      </c>
      <c r="E4674" t="s">
        <v>23</v>
      </c>
      <c r="F4674" t="s">
        <v>30</v>
      </c>
      <c r="G4674">
        <v>5.7</v>
      </c>
      <c r="H4674" t="s">
        <v>18</v>
      </c>
      <c r="I4674" t="s">
        <v>19</v>
      </c>
      <c r="J4674">
        <v>253</v>
      </c>
      <c r="K4674" t="s">
        <v>20</v>
      </c>
      <c r="L4674">
        <v>29000</v>
      </c>
      <c r="M4674" t="b">
        <v>0</v>
      </c>
    </row>
    <row r="4675" spans="1:13" x14ac:dyDescent="0.35">
      <c r="A4675" t="s">
        <v>34</v>
      </c>
      <c r="B4675" t="s">
        <v>287</v>
      </c>
      <c r="C4675">
        <v>2016</v>
      </c>
      <c r="D4675" t="s">
        <v>15</v>
      </c>
      <c r="E4675" t="s">
        <v>23</v>
      </c>
      <c r="F4675" t="s">
        <v>26</v>
      </c>
      <c r="G4675">
        <v>2.7</v>
      </c>
      <c r="H4675" t="s">
        <v>18</v>
      </c>
      <c r="I4675" t="s">
        <v>68</v>
      </c>
      <c r="J4675">
        <v>331000</v>
      </c>
      <c r="K4675" t="s">
        <v>20</v>
      </c>
      <c r="L4675">
        <v>62000</v>
      </c>
      <c r="M4675" t="b">
        <v>0</v>
      </c>
    </row>
    <row r="4676" spans="1:13" x14ac:dyDescent="0.35">
      <c r="A4676" t="s">
        <v>34</v>
      </c>
      <c r="B4676" t="s">
        <v>43</v>
      </c>
      <c r="C4676">
        <v>2020</v>
      </c>
      <c r="D4676" t="s">
        <v>15</v>
      </c>
      <c r="E4676" t="s">
        <v>94</v>
      </c>
      <c r="F4676" t="s">
        <v>17</v>
      </c>
      <c r="G4676">
        <v>2.5</v>
      </c>
      <c r="H4676" t="s">
        <v>79</v>
      </c>
      <c r="I4676" t="s">
        <v>19</v>
      </c>
      <c r="J4676">
        <v>53000</v>
      </c>
      <c r="K4676" t="s">
        <v>64</v>
      </c>
      <c r="L4676">
        <v>0</v>
      </c>
      <c r="M4676" t="b">
        <v>1</v>
      </c>
    </row>
    <row r="4677" spans="1:13" x14ac:dyDescent="0.35">
      <c r="A4677" t="s">
        <v>39</v>
      </c>
      <c r="B4677" t="s">
        <v>46</v>
      </c>
      <c r="C4677">
        <v>2012</v>
      </c>
      <c r="D4677" t="s">
        <v>15</v>
      </c>
      <c r="E4677" t="s">
        <v>78</v>
      </c>
      <c r="F4677" t="s">
        <v>30</v>
      </c>
      <c r="G4677">
        <v>5.3</v>
      </c>
      <c r="H4677" t="s">
        <v>18</v>
      </c>
      <c r="I4677" t="s">
        <v>19</v>
      </c>
      <c r="J4677">
        <v>4691232</v>
      </c>
      <c r="K4677" t="s">
        <v>255</v>
      </c>
      <c r="L4677">
        <v>0</v>
      </c>
      <c r="M4677" t="b">
        <v>1</v>
      </c>
    </row>
    <row r="4678" spans="1:13" x14ac:dyDescent="0.35">
      <c r="A4678" t="s">
        <v>39</v>
      </c>
      <c r="B4678" t="s">
        <v>192</v>
      </c>
      <c r="C4678">
        <v>1981</v>
      </c>
      <c r="D4678" t="s">
        <v>15</v>
      </c>
      <c r="E4678" t="s">
        <v>65</v>
      </c>
      <c r="F4678" t="s">
        <v>17</v>
      </c>
      <c r="G4678">
        <v>4.5</v>
      </c>
      <c r="H4678" t="s">
        <v>18</v>
      </c>
      <c r="I4678" t="s">
        <v>19</v>
      </c>
      <c r="J4678">
        <v>350000</v>
      </c>
      <c r="K4678" t="s">
        <v>255</v>
      </c>
      <c r="L4678">
        <v>30000</v>
      </c>
      <c r="M4678" t="b">
        <v>0</v>
      </c>
    </row>
    <row r="4679" spans="1:13" x14ac:dyDescent="0.35">
      <c r="A4679" t="s">
        <v>27</v>
      </c>
      <c r="B4679" t="s">
        <v>89</v>
      </c>
      <c r="C4679">
        <v>2020</v>
      </c>
      <c r="D4679" t="s">
        <v>15</v>
      </c>
      <c r="E4679" t="s">
        <v>23</v>
      </c>
      <c r="F4679" t="s">
        <v>17</v>
      </c>
      <c r="G4679">
        <v>2.5</v>
      </c>
      <c r="H4679" t="s">
        <v>18</v>
      </c>
      <c r="I4679" t="s">
        <v>19</v>
      </c>
      <c r="J4679">
        <v>11000</v>
      </c>
      <c r="K4679" t="s">
        <v>64</v>
      </c>
      <c r="L4679">
        <v>110000</v>
      </c>
      <c r="M4679" t="b">
        <v>0</v>
      </c>
    </row>
    <row r="4680" spans="1:13" x14ac:dyDescent="0.35">
      <c r="A4680" t="s">
        <v>47</v>
      </c>
      <c r="B4680" t="s">
        <v>47</v>
      </c>
      <c r="C4680">
        <v>2009</v>
      </c>
      <c r="D4680" t="s">
        <v>47</v>
      </c>
      <c r="E4680" t="s">
        <v>216</v>
      </c>
      <c r="F4680" t="s">
        <v>26</v>
      </c>
      <c r="G4680">
        <v>2.4</v>
      </c>
      <c r="H4680" t="s">
        <v>56</v>
      </c>
      <c r="I4680" t="s">
        <v>68</v>
      </c>
      <c r="J4680">
        <v>1300</v>
      </c>
      <c r="K4680" t="s">
        <v>54</v>
      </c>
      <c r="L4680">
        <v>26000</v>
      </c>
      <c r="M4680" t="b">
        <v>0</v>
      </c>
    </row>
    <row r="4681" spans="1:13" x14ac:dyDescent="0.35">
      <c r="A4681" t="s">
        <v>109</v>
      </c>
      <c r="B4681" t="s">
        <v>227</v>
      </c>
      <c r="C4681">
        <v>2013</v>
      </c>
      <c r="D4681" t="s">
        <v>15</v>
      </c>
      <c r="E4681" t="s">
        <v>23</v>
      </c>
      <c r="F4681" t="s">
        <v>30</v>
      </c>
      <c r="G4681">
        <v>5.7</v>
      </c>
      <c r="H4681" t="s">
        <v>18</v>
      </c>
      <c r="I4681" t="s">
        <v>19</v>
      </c>
      <c r="J4681">
        <v>340000</v>
      </c>
      <c r="K4681" t="s">
        <v>20</v>
      </c>
      <c r="L4681">
        <v>0</v>
      </c>
      <c r="M4681" t="b">
        <v>1</v>
      </c>
    </row>
    <row r="4682" spans="1:13" x14ac:dyDescent="0.35">
      <c r="A4682" t="s">
        <v>48</v>
      </c>
      <c r="B4682" t="s">
        <v>149</v>
      </c>
      <c r="C4682">
        <v>2016</v>
      </c>
      <c r="D4682" t="s">
        <v>15</v>
      </c>
      <c r="E4682" t="s">
        <v>16</v>
      </c>
      <c r="F4682" t="s">
        <v>30</v>
      </c>
      <c r="G4682">
        <v>2</v>
      </c>
      <c r="H4682" t="s">
        <v>18</v>
      </c>
      <c r="I4682" t="s">
        <v>19</v>
      </c>
      <c r="J4682">
        <v>104000</v>
      </c>
      <c r="K4682" t="s">
        <v>20</v>
      </c>
      <c r="L4682">
        <v>110000</v>
      </c>
      <c r="M4682" t="b">
        <v>0</v>
      </c>
    </row>
    <row r="4683" spans="1:13" x14ac:dyDescent="0.35">
      <c r="A4683" t="s">
        <v>281</v>
      </c>
      <c r="B4683" t="s">
        <v>328</v>
      </c>
      <c r="C4683">
        <v>2015</v>
      </c>
      <c r="D4683" t="s">
        <v>15</v>
      </c>
      <c r="E4683" t="s">
        <v>94</v>
      </c>
      <c r="F4683" t="s">
        <v>30</v>
      </c>
      <c r="G4683">
        <v>3</v>
      </c>
      <c r="H4683" t="s">
        <v>18</v>
      </c>
      <c r="I4683" t="s">
        <v>19</v>
      </c>
      <c r="J4683">
        <v>137000</v>
      </c>
      <c r="K4683" t="s">
        <v>20</v>
      </c>
      <c r="L4683">
        <v>0</v>
      </c>
      <c r="M4683" t="b">
        <v>1</v>
      </c>
    </row>
    <row r="4684" spans="1:13" x14ac:dyDescent="0.35">
      <c r="A4684" t="s">
        <v>27</v>
      </c>
      <c r="B4684" t="s">
        <v>402</v>
      </c>
      <c r="C4684">
        <v>2016</v>
      </c>
      <c r="D4684" t="s">
        <v>15</v>
      </c>
      <c r="E4684" t="s">
        <v>75</v>
      </c>
      <c r="F4684" t="s">
        <v>26</v>
      </c>
      <c r="G4684">
        <v>3.9</v>
      </c>
      <c r="H4684" t="s">
        <v>56</v>
      </c>
      <c r="I4684" t="s">
        <v>68</v>
      </c>
      <c r="J4684">
        <v>132852</v>
      </c>
      <c r="K4684" t="s">
        <v>20</v>
      </c>
      <c r="L4684">
        <v>85000</v>
      </c>
      <c r="M4684" t="b">
        <v>0</v>
      </c>
    </row>
    <row r="4685" spans="1:13" x14ac:dyDescent="0.35">
      <c r="A4685" t="s">
        <v>27</v>
      </c>
      <c r="B4685" t="s">
        <v>91</v>
      </c>
      <c r="C4685">
        <v>2015</v>
      </c>
      <c r="D4685" t="s">
        <v>15</v>
      </c>
      <c r="E4685" t="s">
        <v>94</v>
      </c>
      <c r="F4685" t="s">
        <v>30</v>
      </c>
      <c r="G4685">
        <v>1.3</v>
      </c>
      <c r="H4685" t="s">
        <v>18</v>
      </c>
      <c r="I4685" t="s">
        <v>19</v>
      </c>
      <c r="J4685">
        <v>230000</v>
      </c>
      <c r="K4685" t="s">
        <v>42</v>
      </c>
      <c r="L4685">
        <v>0</v>
      </c>
      <c r="M4685" t="b">
        <v>1</v>
      </c>
    </row>
    <row r="4686" spans="1:13" x14ac:dyDescent="0.35">
      <c r="A4686" t="s">
        <v>48</v>
      </c>
      <c r="B4686" t="s">
        <v>214</v>
      </c>
      <c r="C4686">
        <v>2016</v>
      </c>
      <c r="D4686" t="s">
        <v>15</v>
      </c>
      <c r="E4686" t="s">
        <v>16</v>
      </c>
      <c r="F4686" t="s">
        <v>17</v>
      </c>
      <c r="G4686">
        <v>4</v>
      </c>
      <c r="H4686" t="s">
        <v>18</v>
      </c>
      <c r="I4686" t="s">
        <v>19</v>
      </c>
      <c r="J4686">
        <v>150000</v>
      </c>
      <c r="K4686" t="s">
        <v>59</v>
      </c>
      <c r="L4686">
        <v>0</v>
      </c>
      <c r="M4686" t="b">
        <v>1</v>
      </c>
    </row>
    <row r="4687" spans="1:13" x14ac:dyDescent="0.35">
      <c r="A4687" t="s">
        <v>34</v>
      </c>
      <c r="B4687" t="s">
        <v>43</v>
      </c>
      <c r="C4687">
        <v>2008</v>
      </c>
      <c r="D4687" t="s">
        <v>15</v>
      </c>
      <c r="E4687" t="s">
        <v>25</v>
      </c>
      <c r="F4687" t="s">
        <v>30</v>
      </c>
      <c r="G4687">
        <v>2.5</v>
      </c>
      <c r="H4687" t="s">
        <v>18</v>
      </c>
      <c r="I4687" t="s">
        <v>19</v>
      </c>
      <c r="J4687">
        <v>468</v>
      </c>
      <c r="K4687" t="s">
        <v>20</v>
      </c>
      <c r="L4687">
        <v>22000</v>
      </c>
      <c r="M4687" t="b">
        <v>0</v>
      </c>
    </row>
    <row r="4688" spans="1:13" x14ac:dyDescent="0.35">
      <c r="A4688" t="s">
        <v>27</v>
      </c>
      <c r="B4688" t="s">
        <v>89</v>
      </c>
      <c r="C4688">
        <v>2016</v>
      </c>
      <c r="D4688" t="s">
        <v>15</v>
      </c>
      <c r="E4688" t="s">
        <v>23</v>
      </c>
      <c r="F4688" t="s">
        <v>17</v>
      </c>
      <c r="G4688">
        <v>2.4</v>
      </c>
      <c r="H4688" t="s">
        <v>18</v>
      </c>
      <c r="I4688" t="s">
        <v>19</v>
      </c>
      <c r="J4688">
        <v>88100</v>
      </c>
      <c r="K4688" t="s">
        <v>20</v>
      </c>
      <c r="L4688">
        <v>0</v>
      </c>
      <c r="M4688" t="b">
        <v>1</v>
      </c>
    </row>
    <row r="4689" spans="1:13" x14ac:dyDescent="0.35">
      <c r="A4689" t="s">
        <v>373</v>
      </c>
      <c r="B4689" t="s">
        <v>374</v>
      </c>
      <c r="C4689">
        <v>2015</v>
      </c>
      <c r="D4689" t="s">
        <v>15</v>
      </c>
      <c r="E4689" t="s">
        <v>23</v>
      </c>
      <c r="F4689" t="s">
        <v>17</v>
      </c>
      <c r="G4689">
        <v>3</v>
      </c>
      <c r="H4689" t="s">
        <v>18</v>
      </c>
      <c r="I4689" t="s">
        <v>19</v>
      </c>
      <c r="J4689">
        <v>76000</v>
      </c>
      <c r="K4689" t="s">
        <v>211</v>
      </c>
      <c r="L4689">
        <v>150000</v>
      </c>
      <c r="M4689" t="b">
        <v>0</v>
      </c>
    </row>
    <row r="4690" spans="1:13" x14ac:dyDescent="0.35">
      <c r="A4690" t="s">
        <v>34</v>
      </c>
      <c r="B4690" t="s">
        <v>72</v>
      </c>
      <c r="C4690">
        <v>2017</v>
      </c>
      <c r="D4690" t="s">
        <v>15</v>
      </c>
      <c r="E4690" t="s">
        <v>29</v>
      </c>
      <c r="F4690" t="s">
        <v>30</v>
      </c>
      <c r="G4690">
        <v>2.4</v>
      </c>
      <c r="H4690" t="s">
        <v>18</v>
      </c>
      <c r="I4690" t="s">
        <v>19</v>
      </c>
      <c r="J4690">
        <v>190000</v>
      </c>
      <c r="K4690" t="s">
        <v>42</v>
      </c>
      <c r="L4690">
        <v>60000</v>
      </c>
      <c r="M4690" t="b">
        <v>0</v>
      </c>
    </row>
    <row r="4691" spans="1:13" x14ac:dyDescent="0.35">
      <c r="A4691" t="s">
        <v>27</v>
      </c>
      <c r="B4691" t="s">
        <v>88</v>
      </c>
      <c r="C4691">
        <v>2015</v>
      </c>
      <c r="D4691" t="s">
        <v>15</v>
      </c>
      <c r="E4691" t="s">
        <v>23</v>
      </c>
      <c r="F4691" t="s">
        <v>26</v>
      </c>
      <c r="G4691">
        <v>1.4</v>
      </c>
      <c r="H4691" t="s">
        <v>18</v>
      </c>
      <c r="I4691" t="s">
        <v>19</v>
      </c>
      <c r="J4691">
        <v>176000</v>
      </c>
      <c r="K4691" t="s">
        <v>45</v>
      </c>
      <c r="L4691">
        <v>24000</v>
      </c>
      <c r="M4691" t="b">
        <v>0</v>
      </c>
    </row>
    <row r="4692" spans="1:13" x14ac:dyDescent="0.35">
      <c r="A4692" t="s">
        <v>34</v>
      </c>
      <c r="B4692" t="s">
        <v>58</v>
      </c>
      <c r="C4692">
        <v>2015</v>
      </c>
      <c r="D4692" t="s">
        <v>15</v>
      </c>
      <c r="E4692" t="s">
        <v>23</v>
      </c>
      <c r="F4692" t="s">
        <v>30</v>
      </c>
      <c r="G4692">
        <v>4</v>
      </c>
      <c r="H4692" t="s">
        <v>18</v>
      </c>
      <c r="I4692" t="s">
        <v>19</v>
      </c>
      <c r="J4692">
        <v>205000</v>
      </c>
      <c r="K4692" t="s">
        <v>20</v>
      </c>
      <c r="L4692">
        <v>61000</v>
      </c>
      <c r="M4692" t="b">
        <v>0</v>
      </c>
    </row>
    <row r="4693" spans="1:13" x14ac:dyDescent="0.35">
      <c r="A4693" t="s">
        <v>82</v>
      </c>
      <c r="B4693" t="s">
        <v>169</v>
      </c>
      <c r="C4693">
        <v>2014</v>
      </c>
      <c r="D4693" t="s">
        <v>47</v>
      </c>
      <c r="E4693" t="s">
        <v>102</v>
      </c>
      <c r="F4693" t="s">
        <v>26</v>
      </c>
      <c r="G4693">
        <v>6</v>
      </c>
      <c r="H4693" t="s">
        <v>18</v>
      </c>
      <c r="I4693" t="s">
        <v>19</v>
      </c>
      <c r="J4693">
        <v>259066</v>
      </c>
      <c r="K4693" t="s">
        <v>20</v>
      </c>
      <c r="L4693">
        <v>40000</v>
      </c>
      <c r="M4693" t="b">
        <v>0</v>
      </c>
    </row>
    <row r="4694" spans="1:13" x14ac:dyDescent="0.35">
      <c r="A4694" t="s">
        <v>34</v>
      </c>
      <c r="B4694" t="s">
        <v>123</v>
      </c>
      <c r="C4694">
        <v>2016</v>
      </c>
      <c r="D4694" t="s">
        <v>15</v>
      </c>
      <c r="E4694" t="s">
        <v>23</v>
      </c>
      <c r="F4694" t="s">
        <v>17</v>
      </c>
      <c r="G4694">
        <v>2.7</v>
      </c>
      <c r="H4694" t="s">
        <v>18</v>
      </c>
      <c r="I4694" t="s">
        <v>68</v>
      </c>
      <c r="J4694">
        <v>268000</v>
      </c>
      <c r="K4694" t="s">
        <v>254</v>
      </c>
      <c r="L4694">
        <v>0</v>
      </c>
      <c r="M4694" t="b">
        <v>1</v>
      </c>
    </row>
    <row r="4695" spans="1:13" x14ac:dyDescent="0.35">
      <c r="A4695" t="s">
        <v>48</v>
      </c>
      <c r="B4695" t="s">
        <v>50</v>
      </c>
      <c r="C4695">
        <v>2017</v>
      </c>
      <c r="D4695" t="s">
        <v>47</v>
      </c>
      <c r="E4695" t="s">
        <v>16</v>
      </c>
      <c r="F4695" t="s">
        <v>17</v>
      </c>
      <c r="G4695">
        <v>3.5</v>
      </c>
      <c r="H4695" t="s">
        <v>18</v>
      </c>
      <c r="I4695" t="s">
        <v>19</v>
      </c>
      <c r="J4695">
        <v>21000</v>
      </c>
      <c r="K4695" t="s">
        <v>45</v>
      </c>
      <c r="L4695">
        <v>275000</v>
      </c>
      <c r="M4695" t="b">
        <v>0</v>
      </c>
    </row>
    <row r="4696" spans="1:13" x14ac:dyDescent="0.35">
      <c r="A4696" t="s">
        <v>76</v>
      </c>
      <c r="B4696" t="s">
        <v>77</v>
      </c>
      <c r="C4696">
        <v>2015</v>
      </c>
      <c r="D4696" t="s">
        <v>15</v>
      </c>
      <c r="E4696" t="s">
        <v>16</v>
      </c>
      <c r="F4696" t="s">
        <v>30</v>
      </c>
      <c r="G4696">
        <v>5.4</v>
      </c>
      <c r="H4696" t="s">
        <v>18</v>
      </c>
      <c r="I4696" t="s">
        <v>19</v>
      </c>
      <c r="J4696">
        <v>225000</v>
      </c>
      <c r="K4696" t="s">
        <v>20</v>
      </c>
      <c r="L4696">
        <v>80000</v>
      </c>
      <c r="M4696" t="b">
        <v>0</v>
      </c>
    </row>
    <row r="4697" spans="1:13" x14ac:dyDescent="0.35">
      <c r="A4697" t="s">
        <v>34</v>
      </c>
      <c r="B4697" t="s">
        <v>43</v>
      </c>
      <c r="C4697">
        <v>2020</v>
      </c>
      <c r="D4697" t="s">
        <v>15</v>
      </c>
      <c r="E4697" t="s">
        <v>23</v>
      </c>
      <c r="F4697" t="s">
        <v>30</v>
      </c>
      <c r="G4697">
        <v>2.5</v>
      </c>
      <c r="H4697" t="s">
        <v>79</v>
      </c>
      <c r="I4697" t="s">
        <v>19</v>
      </c>
      <c r="J4697">
        <v>53800</v>
      </c>
      <c r="K4697" t="s">
        <v>187</v>
      </c>
      <c r="L4697">
        <v>1700</v>
      </c>
      <c r="M4697" t="b">
        <v>0</v>
      </c>
    </row>
    <row r="4698" spans="1:13" x14ac:dyDescent="0.35">
      <c r="A4698" t="s">
        <v>73</v>
      </c>
      <c r="B4698" t="s">
        <v>190</v>
      </c>
      <c r="C4698">
        <v>2021</v>
      </c>
      <c r="D4698" t="s">
        <v>15</v>
      </c>
      <c r="E4698" t="s">
        <v>29</v>
      </c>
      <c r="F4698" t="s">
        <v>26</v>
      </c>
      <c r="G4698">
        <v>2.5</v>
      </c>
      <c r="H4698" t="s">
        <v>18</v>
      </c>
      <c r="I4698" t="s">
        <v>19</v>
      </c>
      <c r="J4698">
        <v>5500</v>
      </c>
      <c r="K4698" t="s">
        <v>211</v>
      </c>
      <c r="L4698">
        <v>1262</v>
      </c>
      <c r="M4698" t="b">
        <v>0</v>
      </c>
    </row>
    <row r="4699" spans="1:13" x14ac:dyDescent="0.35">
      <c r="A4699" t="s">
        <v>76</v>
      </c>
      <c r="B4699" t="s">
        <v>434</v>
      </c>
      <c r="C4699">
        <v>2015</v>
      </c>
      <c r="D4699" t="s">
        <v>44</v>
      </c>
      <c r="E4699" t="s">
        <v>23</v>
      </c>
      <c r="F4699" t="s">
        <v>26</v>
      </c>
      <c r="G4699">
        <v>2.2000000000000002</v>
      </c>
      <c r="H4699" t="s">
        <v>56</v>
      </c>
      <c r="I4699" t="s">
        <v>68</v>
      </c>
      <c r="J4699">
        <v>157000</v>
      </c>
      <c r="K4699" t="s">
        <v>20</v>
      </c>
      <c r="L4699">
        <v>0</v>
      </c>
      <c r="M4699" t="b">
        <v>1</v>
      </c>
    </row>
    <row r="4700" spans="1:13" x14ac:dyDescent="0.35">
      <c r="A4700" t="s">
        <v>21</v>
      </c>
      <c r="B4700" t="s">
        <v>24</v>
      </c>
      <c r="C4700">
        <v>2018</v>
      </c>
      <c r="D4700" t="s">
        <v>15</v>
      </c>
      <c r="E4700" t="s">
        <v>23</v>
      </c>
      <c r="F4700" t="s">
        <v>26</v>
      </c>
      <c r="G4700">
        <v>1.5</v>
      </c>
      <c r="H4700" t="s">
        <v>18</v>
      </c>
      <c r="I4700" t="s">
        <v>19</v>
      </c>
      <c r="J4700">
        <v>99000</v>
      </c>
      <c r="K4700" t="s">
        <v>45</v>
      </c>
      <c r="L4700">
        <v>26000</v>
      </c>
      <c r="M4700" t="b">
        <v>0</v>
      </c>
    </row>
    <row r="4701" spans="1:13" x14ac:dyDescent="0.35">
      <c r="A4701" t="s">
        <v>103</v>
      </c>
      <c r="B4701" t="s">
        <v>104</v>
      </c>
      <c r="C4701">
        <v>2012</v>
      </c>
      <c r="D4701" t="s">
        <v>47</v>
      </c>
      <c r="E4701" t="s">
        <v>33</v>
      </c>
      <c r="F4701" t="s">
        <v>17</v>
      </c>
      <c r="G4701">
        <v>8</v>
      </c>
      <c r="H4701" t="s">
        <v>18</v>
      </c>
      <c r="I4701" t="s">
        <v>19</v>
      </c>
      <c r="J4701">
        <v>210000</v>
      </c>
      <c r="K4701" t="s">
        <v>20</v>
      </c>
      <c r="L4701">
        <v>47000</v>
      </c>
      <c r="M4701" t="b">
        <v>0</v>
      </c>
    </row>
    <row r="4702" spans="1:13" x14ac:dyDescent="0.35">
      <c r="A4702" t="s">
        <v>39</v>
      </c>
      <c r="B4702" t="s">
        <v>46</v>
      </c>
      <c r="C4702">
        <v>2017</v>
      </c>
      <c r="D4702" t="s">
        <v>15</v>
      </c>
      <c r="E4702" t="s">
        <v>25</v>
      </c>
      <c r="F4702" t="s">
        <v>30</v>
      </c>
      <c r="G4702">
        <v>5.3</v>
      </c>
      <c r="H4702" t="s">
        <v>18</v>
      </c>
      <c r="I4702" t="s">
        <v>19</v>
      </c>
      <c r="J4702">
        <v>153000</v>
      </c>
      <c r="K4702" t="s">
        <v>45</v>
      </c>
      <c r="L4702">
        <v>125000</v>
      </c>
      <c r="M4702" t="b">
        <v>0</v>
      </c>
    </row>
    <row r="4703" spans="1:13" x14ac:dyDescent="0.35">
      <c r="A4703" t="s">
        <v>34</v>
      </c>
      <c r="B4703" t="s">
        <v>307</v>
      </c>
      <c r="C4703">
        <v>2020</v>
      </c>
      <c r="D4703" t="s">
        <v>15</v>
      </c>
      <c r="E4703" t="s">
        <v>23</v>
      </c>
      <c r="F4703" t="s">
        <v>30</v>
      </c>
      <c r="G4703">
        <v>1.5</v>
      </c>
      <c r="H4703" t="s">
        <v>18</v>
      </c>
      <c r="I4703" t="s">
        <v>19</v>
      </c>
      <c r="J4703">
        <v>19000</v>
      </c>
      <c r="K4703" t="s">
        <v>111</v>
      </c>
      <c r="L4703">
        <v>61000</v>
      </c>
      <c r="M4703" t="b">
        <v>0</v>
      </c>
    </row>
    <row r="4704" spans="1:13" x14ac:dyDescent="0.35">
      <c r="A4704" t="s">
        <v>82</v>
      </c>
      <c r="B4704" t="s">
        <v>142</v>
      </c>
      <c r="C4704">
        <v>2018</v>
      </c>
      <c r="D4704" t="s">
        <v>15</v>
      </c>
      <c r="E4704" t="s">
        <v>25</v>
      </c>
      <c r="F4704" t="s">
        <v>26</v>
      </c>
      <c r="G4704">
        <v>1.6</v>
      </c>
      <c r="H4704" t="s">
        <v>18</v>
      </c>
      <c r="I4704" t="s">
        <v>19</v>
      </c>
      <c r="J4704">
        <v>57000</v>
      </c>
      <c r="K4704" t="s">
        <v>45</v>
      </c>
      <c r="L4704">
        <v>39500</v>
      </c>
      <c r="M4704" t="b">
        <v>0</v>
      </c>
    </row>
    <row r="4705" spans="1:13" x14ac:dyDescent="0.35">
      <c r="A4705" t="s">
        <v>103</v>
      </c>
      <c r="B4705" t="s">
        <v>104</v>
      </c>
      <c r="C4705">
        <v>2015</v>
      </c>
      <c r="D4705" t="s">
        <v>15</v>
      </c>
      <c r="E4705" t="s">
        <v>75</v>
      </c>
      <c r="F4705" t="s">
        <v>17</v>
      </c>
      <c r="G4705">
        <v>5.7</v>
      </c>
      <c r="H4705" t="s">
        <v>18</v>
      </c>
      <c r="I4705" t="s">
        <v>19</v>
      </c>
      <c r="J4705">
        <v>196</v>
      </c>
      <c r="K4705" t="s">
        <v>64</v>
      </c>
      <c r="L4705">
        <v>83000</v>
      </c>
      <c r="M4705" t="b">
        <v>0</v>
      </c>
    </row>
    <row r="4706" spans="1:13" x14ac:dyDescent="0.35">
      <c r="A4706" t="s">
        <v>60</v>
      </c>
      <c r="B4706" t="s">
        <v>90</v>
      </c>
      <c r="C4706">
        <v>2021</v>
      </c>
      <c r="D4706" t="s">
        <v>15</v>
      </c>
      <c r="E4706" t="s">
        <v>38</v>
      </c>
      <c r="F4706" t="s">
        <v>17</v>
      </c>
      <c r="G4706">
        <v>5.7</v>
      </c>
      <c r="H4706" t="s">
        <v>18</v>
      </c>
      <c r="I4706" t="s">
        <v>19</v>
      </c>
      <c r="J4706">
        <v>9100</v>
      </c>
      <c r="K4706" t="s">
        <v>45</v>
      </c>
      <c r="L4706">
        <v>459000</v>
      </c>
      <c r="M4706" t="b">
        <v>0</v>
      </c>
    </row>
    <row r="4707" spans="1:13" x14ac:dyDescent="0.35">
      <c r="A4707" t="s">
        <v>48</v>
      </c>
      <c r="B4707" t="s">
        <v>106</v>
      </c>
      <c r="C4707">
        <v>2021</v>
      </c>
      <c r="D4707" t="s">
        <v>15</v>
      </c>
      <c r="E4707" t="s">
        <v>29</v>
      </c>
      <c r="F4707" t="s">
        <v>17</v>
      </c>
      <c r="G4707">
        <v>4</v>
      </c>
      <c r="H4707" t="s">
        <v>18</v>
      </c>
      <c r="I4707" t="s">
        <v>19</v>
      </c>
      <c r="J4707">
        <v>49000</v>
      </c>
      <c r="K4707" t="s">
        <v>42</v>
      </c>
      <c r="L4707">
        <v>375000</v>
      </c>
      <c r="M4707" t="b">
        <v>0</v>
      </c>
    </row>
    <row r="4708" spans="1:13" x14ac:dyDescent="0.35">
      <c r="A4708" t="s">
        <v>21</v>
      </c>
      <c r="B4708" t="s">
        <v>184</v>
      </c>
      <c r="C4708">
        <v>2016</v>
      </c>
      <c r="D4708" t="s">
        <v>15</v>
      </c>
      <c r="E4708" t="s">
        <v>16</v>
      </c>
      <c r="F4708" t="s">
        <v>26</v>
      </c>
      <c r="G4708">
        <v>2.5</v>
      </c>
      <c r="H4708" t="s">
        <v>18</v>
      </c>
      <c r="I4708" t="s">
        <v>19</v>
      </c>
      <c r="J4708">
        <v>115000</v>
      </c>
      <c r="K4708" t="s">
        <v>20</v>
      </c>
      <c r="L4708">
        <v>50000</v>
      </c>
      <c r="M4708" t="b">
        <v>0</v>
      </c>
    </row>
    <row r="4709" spans="1:13" x14ac:dyDescent="0.35">
      <c r="A4709" t="s">
        <v>27</v>
      </c>
      <c r="B4709" t="s">
        <v>84</v>
      </c>
      <c r="C4709">
        <v>2011</v>
      </c>
      <c r="D4709" t="s">
        <v>15</v>
      </c>
      <c r="E4709" t="s">
        <v>23</v>
      </c>
      <c r="F4709" t="s">
        <v>30</v>
      </c>
      <c r="G4709">
        <v>2</v>
      </c>
      <c r="H4709" t="s">
        <v>18</v>
      </c>
      <c r="I4709" t="s">
        <v>19</v>
      </c>
      <c r="J4709">
        <v>190000</v>
      </c>
      <c r="K4709" t="s">
        <v>42</v>
      </c>
      <c r="L4709">
        <v>25000</v>
      </c>
      <c r="M4709" t="b">
        <v>0</v>
      </c>
    </row>
    <row r="4710" spans="1:13" x14ac:dyDescent="0.35">
      <c r="A4710" t="s">
        <v>109</v>
      </c>
      <c r="B4710" t="s">
        <v>227</v>
      </c>
      <c r="C4710">
        <v>2014</v>
      </c>
      <c r="D4710" t="s">
        <v>15</v>
      </c>
      <c r="E4710" t="s">
        <v>29</v>
      </c>
      <c r="F4710" t="s">
        <v>26</v>
      </c>
      <c r="G4710">
        <v>3.6</v>
      </c>
      <c r="H4710" t="s">
        <v>18</v>
      </c>
      <c r="I4710" t="s">
        <v>19</v>
      </c>
      <c r="J4710">
        <v>238</v>
      </c>
      <c r="K4710" t="s">
        <v>253</v>
      </c>
      <c r="L4710">
        <v>0</v>
      </c>
      <c r="M4710" t="b">
        <v>1</v>
      </c>
    </row>
    <row r="4711" spans="1:13" x14ac:dyDescent="0.35">
      <c r="A4711" t="s">
        <v>109</v>
      </c>
      <c r="B4711" t="s">
        <v>110</v>
      </c>
      <c r="C4711">
        <v>2016</v>
      </c>
      <c r="D4711" t="s">
        <v>15</v>
      </c>
      <c r="E4711" t="s">
        <v>33</v>
      </c>
      <c r="F4711" t="s">
        <v>17</v>
      </c>
      <c r="G4711">
        <v>6.2</v>
      </c>
      <c r="H4711" t="s">
        <v>18</v>
      </c>
      <c r="I4711" t="s">
        <v>19</v>
      </c>
      <c r="J4711">
        <v>99000</v>
      </c>
      <c r="K4711" t="s">
        <v>20</v>
      </c>
      <c r="L4711">
        <v>215000</v>
      </c>
      <c r="M4711" t="b">
        <v>0</v>
      </c>
    </row>
    <row r="4712" spans="1:13" x14ac:dyDescent="0.35">
      <c r="A4712" t="s">
        <v>109</v>
      </c>
      <c r="B4712" t="s">
        <v>110</v>
      </c>
      <c r="C4712">
        <v>2019</v>
      </c>
      <c r="D4712" t="s">
        <v>15</v>
      </c>
      <c r="E4712" t="s">
        <v>75</v>
      </c>
      <c r="F4712" t="s">
        <v>30</v>
      </c>
      <c r="G4712">
        <v>3.6</v>
      </c>
      <c r="H4712" t="s">
        <v>18</v>
      </c>
      <c r="I4712" t="s">
        <v>19</v>
      </c>
      <c r="J4712">
        <v>51000</v>
      </c>
      <c r="K4712" t="s">
        <v>253</v>
      </c>
      <c r="L4712">
        <v>2069</v>
      </c>
      <c r="M4712" t="b">
        <v>0</v>
      </c>
    </row>
    <row r="4713" spans="1:13" x14ac:dyDescent="0.35">
      <c r="A4713" t="s">
        <v>34</v>
      </c>
      <c r="B4713" t="s">
        <v>35</v>
      </c>
      <c r="C4713">
        <v>2013</v>
      </c>
      <c r="D4713" t="s">
        <v>15</v>
      </c>
      <c r="E4713" t="s">
        <v>23</v>
      </c>
      <c r="F4713" t="s">
        <v>26</v>
      </c>
      <c r="G4713">
        <v>4.5999999999999996</v>
      </c>
      <c r="H4713" t="s">
        <v>18</v>
      </c>
      <c r="I4713" t="s">
        <v>68</v>
      </c>
      <c r="J4713">
        <v>422000</v>
      </c>
      <c r="K4713" t="s">
        <v>45</v>
      </c>
      <c r="L4713">
        <v>0</v>
      </c>
      <c r="M4713" t="b">
        <v>1</v>
      </c>
    </row>
    <row r="4714" spans="1:13" x14ac:dyDescent="0.35">
      <c r="A4714" t="s">
        <v>82</v>
      </c>
      <c r="B4714" t="s">
        <v>316</v>
      </c>
      <c r="C4714">
        <v>2006</v>
      </c>
      <c r="D4714" t="s">
        <v>47</v>
      </c>
      <c r="E4714" t="s">
        <v>75</v>
      </c>
      <c r="F4714" t="s">
        <v>30</v>
      </c>
      <c r="G4714">
        <v>3.5</v>
      </c>
      <c r="H4714" t="s">
        <v>18</v>
      </c>
      <c r="I4714" t="s">
        <v>19</v>
      </c>
      <c r="J4714">
        <v>25500</v>
      </c>
      <c r="K4714" t="s">
        <v>20</v>
      </c>
      <c r="L4714">
        <v>14000</v>
      </c>
      <c r="M4714" t="b">
        <v>0</v>
      </c>
    </row>
    <row r="4715" spans="1:13" x14ac:dyDescent="0.35">
      <c r="A4715" t="s">
        <v>34</v>
      </c>
      <c r="B4715" t="s">
        <v>41</v>
      </c>
      <c r="C4715">
        <v>2011</v>
      </c>
      <c r="D4715" t="s">
        <v>15</v>
      </c>
      <c r="E4715" t="s">
        <v>75</v>
      </c>
      <c r="F4715" t="s">
        <v>26</v>
      </c>
      <c r="G4715">
        <v>1.5</v>
      </c>
      <c r="H4715" t="s">
        <v>18</v>
      </c>
      <c r="I4715" t="s">
        <v>68</v>
      </c>
      <c r="J4715">
        <v>330000</v>
      </c>
      <c r="K4715" t="s">
        <v>45</v>
      </c>
      <c r="L4715">
        <v>15000</v>
      </c>
      <c r="M4715" t="b">
        <v>0</v>
      </c>
    </row>
    <row r="4716" spans="1:13" x14ac:dyDescent="0.35">
      <c r="A4716" t="s">
        <v>34</v>
      </c>
      <c r="B4716" t="s">
        <v>43</v>
      </c>
      <c r="C4716">
        <v>2009</v>
      </c>
      <c r="D4716" t="s">
        <v>15</v>
      </c>
      <c r="E4716" t="s">
        <v>23</v>
      </c>
      <c r="F4716" t="s">
        <v>26</v>
      </c>
      <c r="G4716">
        <v>2.5</v>
      </c>
      <c r="H4716" t="s">
        <v>18</v>
      </c>
      <c r="I4716" t="s">
        <v>68</v>
      </c>
      <c r="J4716">
        <v>374000</v>
      </c>
      <c r="K4716" t="s">
        <v>155</v>
      </c>
      <c r="L4716">
        <v>25000</v>
      </c>
      <c r="M4716" t="b">
        <v>0</v>
      </c>
    </row>
    <row r="4717" spans="1:13" x14ac:dyDescent="0.35">
      <c r="A4717" t="s">
        <v>76</v>
      </c>
      <c r="B4717" t="s">
        <v>77</v>
      </c>
      <c r="C4717">
        <v>2012</v>
      </c>
      <c r="D4717" t="s">
        <v>15</v>
      </c>
      <c r="E4717" t="s">
        <v>29</v>
      </c>
      <c r="F4717" t="s">
        <v>17</v>
      </c>
      <c r="G4717">
        <v>5.4</v>
      </c>
      <c r="H4717" t="s">
        <v>18</v>
      </c>
      <c r="I4717" t="s">
        <v>19</v>
      </c>
      <c r="J4717">
        <v>179500</v>
      </c>
      <c r="K4717" t="s">
        <v>42</v>
      </c>
      <c r="L4717">
        <v>50000</v>
      </c>
      <c r="M4717" t="b">
        <v>0</v>
      </c>
    </row>
    <row r="4718" spans="1:13" x14ac:dyDescent="0.35">
      <c r="A4718" t="s">
        <v>76</v>
      </c>
      <c r="B4718" t="s">
        <v>125</v>
      </c>
      <c r="C4718">
        <v>2015</v>
      </c>
      <c r="D4718" t="s">
        <v>44</v>
      </c>
      <c r="E4718" t="s">
        <v>16</v>
      </c>
      <c r="F4718" t="s">
        <v>26</v>
      </c>
      <c r="G4718">
        <v>3.5</v>
      </c>
      <c r="H4718" t="s">
        <v>18</v>
      </c>
      <c r="I4718" t="s">
        <v>19</v>
      </c>
      <c r="J4718">
        <v>206400</v>
      </c>
      <c r="K4718" t="s">
        <v>20</v>
      </c>
      <c r="L4718">
        <v>53000</v>
      </c>
      <c r="M4718" t="b">
        <v>0</v>
      </c>
    </row>
    <row r="4719" spans="1:13" x14ac:dyDescent="0.35">
      <c r="A4719" t="s">
        <v>21</v>
      </c>
      <c r="B4719" t="s">
        <v>120</v>
      </c>
      <c r="C4719">
        <v>2016</v>
      </c>
      <c r="D4719" t="s">
        <v>15</v>
      </c>
      <c r="E4719" t="s">
        <v>23</v>
      </c>
      <c r="F4719" t="s">
        <v>17</v>
      </c>
      <c r="G4719">
        <v>2</v>
      </c>
      <c r="H4719" t="s">
        <v>18</v>
      </c>
      <c r="I4719" t="s">
        <v>68</v>
      </c>
      <c r="J4719">
        <v>22000</v>
      </c>
      <c r="K4719" t="s">
        <v>20</v>
      </c>
      <c r="L4719">
        <v>45000</v>
      </c>
      <c r="M4719" t="b">
        <v>0</v>
      </c>
    </row>
    <row r="4720" spans="1:13" x14ac:dyDescent="0.35">
      <c r="A4720" t="s">
        <v>34</v>
      </c>
      <c r="B4720" t="s">
        <v>43</v>
      </c>
      <c r="C4720">
        <v>2016</v>
      </c>
      <c r="D4720" t="s">
        <v>15</v>
      </c>
      <c r="E4720" t="s">
        <v>33</v>
      </c>
      <c r="F4720" t="s">
        <v>17</v>
      </c>
      <c r="G4720">
        <v>1</v>
      </c>
      <c r="H4720" t="s">
        <v>18</v>
      </c>
      <c r="I4720" t="s">
        <v>19</v>
      </c>
      <c r="J4720">
        <v>75000</v>
      </c>
      <c r="K4720" t="s">
        <v>20</v>
      </c>
      <c r="L4720">
        <v>62000</v>
      </c>
      <c r="M4720" t="b">
        <v>0</v>
      </c>
    </row>
    <row r="4721" spans="1:13" x14ac:dyDescent="0.35">
      <c r="A4721" t="s">
        <v>76</v>
      </c>
      <c r="B4721" t="s">
        <v>125</v>
      </c>
      <c r="C4721">
        <v>2013</v>
      </c>
      <c r="D4721" t="s">
        <v>15</v>
      </c>
      <c r="E4721" t="s">
        <v>29</v>
      </c>
      <c r="F4721" t="s">
        <v>17</v>
      </c>
      <c r="G4721">
        <v>3.5</v>
      </c>
      <c r="H4721" t="s">
        <v>18</v>
      </c>
      <c r="I4721" t="s">
        <v>19</v>
      </c>
      <c r="J4721">
        <v>259000</v>
      </c>
      <c r="K4721" t="s">
        <v>45</v>
      </c>
      <c r="L4721">
        <v>0</v>
      </c>
      <c r="M4721" t="b">
        <v>1</v>
      </c>
    </row>
    <row r="4722" spans="1:13" x14ac:dyDescent="0.35">
      <c r="A4722" t="s">
        <v>39</v>
      </c>
      <c r="B4722" t="s">
        <v>131</v>
      </c>
      <c r="C4722">
        <v>2007</v>
      </c>
      <c r="D4722" t="s">
        <v>44</v>
      </c>
      <c r="E4722" t="s">
        <v>75</v>
      </c>
      <c r="F4722" t="s">
        <v>30</v>
      </c>
      <c r="G4722">
        <v>6</v>
      </c>
      <c r="H4722" t="s">
        <v>18</v>
      </c>
      <c r="I4722" t="s">
        <v>19</v>
      </c>
      <c r="J4722">
        <v>300</v>
      </c>
      <c r="K4722" t="s">
        <v>20</v>
      </c>
      <c r="L4722">
        <v>15000</v>
      </c>
      <c r="M4722" t="b">
        <v>0</v>
      </c>
    </row>
    <row r="4723" spans="1:13" x14ac:dyDescent="0.35">
      <c r="A4723" t="s">
        <v>76</v>
      </c>
      <c r="B4723" t="s">
        <v>112</v>
      </c>
      <c r="C4723">
        <v>2011</v>
      </c>
      <c r="D4723" t="s">
        <v>15</v>
      </c>
      <c r="E4723" t="s">
        <v>16</v>
      </c>
      <c r="F4723" t="s">
        <v>30</v>
      </c>
      <c r="G4723">
        <v>3.5</v>
      </c>
      <c r="H4723" t="s">
        <v>18</v>
      </c>
      <c r="I4723" t="s">
        <v>19</v>
      </c>
      <c r="J4723">
        <v>230</v>
      </c>
      <c r="K4723" t="s">
        <v>20</v>
      </c>
      <c r="L4723">
        <v>35000</v>
      </c>
      <c r="M4723" t="b">
        <v>0</v>
      </c>
    </row>
    <row r="4724" spans="1:13" x14ac:dyDescent="0.35">
      <c r="A4724" t="s">
        <v>181</v>
      </c>
      <c r="B4724" t="s">
        <v>199</v>
      </c>
      <c r="C4724">
        <v>2016</v>
      </c>
      <c r="D4724" t="s">
        <v>15</v>
      </c>
      <c r="E4724" t="s">
        <v>23</v>
      </c>
      <c r="F4724" t="s">
        <v>30</v>
      </c>
      <c r="G4724">
        <v>3.5</v>
      </c>
      <c r="H4724" t="s">
        <v>18</v>
      </c>
      <c r="I4724" t="s">
        <v>19</v>
      </c>
      <c r="J4724">
        <v>271000</v>
      </c>
      <c r="K4724" t="s">
        <v>20</v>
      </c>
      <c r="L4724">
        <v>55000</v>
      </c>
      <c r="M4724" t="b">
        <v>0</v>
      </c>
    </row>
    <row r="4725" spans="1:13" x14ac:dyDescent="0.35">
      <c r="A4725" t="s">
        <v>34</v>
      </c>
      <c r="B4725" t="s">
        <v>55</v>
      </c>
      <c r="C4725">
        <v>2020</v>
      </c>
      <c r="D4725" t="s">
        <v>15</v>
      </c>
      <c r="E4725" t="s">
        <v>23</v>
      </c>
      <c r="F4725" t="s">
        <v>17</v>
      </c>
      <c r="G4725">
        <v>4</v>
      </c>
      <c r="H4725" t="s">
        <v>18</v>
      </c>
      <c r="I4725" t="s">
        <v>19</v>
      </c>
      <c r="J4725">
        <v>8000</v>
      </c>
      <c r="K4725" t="s">
        <v>42</v>
      </c>
      <c r="L4725">
        <v>174000</v>
      </c>
      <c r="M4725" t="b">
        <v>0</v>
      </c>
    </row>
    <row r="4726" spans="1:13" x14ac:dyDescent="0.35">
      <c r="A4726" t="s">
        <v>34</v>
      </c>
      <c r="B4726" t="s">
        <v>163</v>
      </c>
      <c r="C4726">
        <v>1996</v>
      </c>
      <c r="D4726" t="s">
        <v>15</v>
      </c>
      <c r="E4726" t="s">
        <v>23</v>
      </c>
      <c r="F4726" t="s">
        <v>30</v>
      </c>
      <c r="G4726">
        <v>1.5</v>
      </c>
      <c r="H4726" t="s">
        <v>18</v>
      </c>
      <c r="I4726" t="s">
        <v>68</v>
      </c>
      <c r="J4726">
        <v>100000</v>
      </c>
      <c r="K4726" t="s">
        <v>54</v>
      </c>
      <c r="L4726">
        <v>6500</v>
      </c>
      <c r="M4726" t="b">
        <v>0</v>
      </c>
    </row>
    <row r="4727" spans="1:13" x14ac:dyDescent="0.35">
      <c r="A4727" t="s">
        <v>82</v>
      </c>
      <c r="B4727" t="s">
        <v>330</v>
      </c>
      <c r="C4727">
        <v>2014</v>
      </c>
      <c r="D4727" t="s">
        <v>15</v>
      </c>
      <c r="E4727" t="s">
        <v>29</v>
      </c>
      <c r="F4727" t="s">
        <v>26</v>
      </c>
      <c r="G4727">
        <v>3.8</v>
      </c>
      <c r="H4727" t="s">
        <v>18</v>
      </c>
      <c r="I4727" t="s">
        <v>19</v>
      </c>
      <c r="J4727">
        <v>256000</v>
      </c>
      <c r="K4727" t="s">
        <v>20</v>
      </c>
      <c r="L4727">
        <v>30000</v>
      </c>
      <c r="M4727" t="b">
        <v>0</v>
      </c>
    </row>
    <row r="4728" spans="1:13" x14ac:dyDescent="0.35">
      <c r="A4728" t="s">
        <v>34</v>
      </c>
      <c r="B4728" t="s">
        <v>123</v>
      </c>
      <c r="C4728">
        <v>2020</v>
      </c>
      <c r="D4728" t="s">
        <v>15</v>
      </c>
      <c r="E4728" t="s">
        <v>23</v>
      </c>
      <c r="F4728" t="s">
        <v>30</v>
      </c>
      <c r="G4728">
        <v>2.7</v>
      </c>
      <c r="H4728" t="s">
        <v>18</v>
      </c>
      <c r="I4728" t="s">
        <v>68</v>
      </c>
      <c r="J4728">
        <v>17800</v>
      </c>
      <c r="K4728" t="s">
        <v>253</v>
      </c>
      <c r="L4728">
        <v>0</v>
      </c>
      <c r="M4728" t="b">
        <v>1</v>
      </c>
    </row>
    <row r="4729" spans="1:13" x14ac:dyDescent="0.35">
      <c r="A4729" t="s">
        <v>27</v>
      </c>
      <c r="B4729" t="s">
        <v>84</v>
      </c>
      <c r="C4729">
        <v>2017</v>
      </c>
      <c r="D4729" t="s">
        <v>15</v>
      </c>
      <c r="E4729" t="s">
        <v>78</v>
      </c>
      <c r="F4729" t="s">
        <v>17</v>
      </c>
      <c r="G4729">
        <v>1.6</v>
      </c>
      <c r="H4729" t="s">
        <v>18</v>
      </c>
      <c r="I4729" t="s">
        <v>19</v>
      </c>
      <c r="J4729">
        <v>101</v>
      </c>
      <c r="K4729" t="s">
        <v>54</v>
      </c>
      <c r="L4729">
        <v>65000</v>
      </c>
      <c r="M4729" t="b">
        <v>0</v>
      </c>
    </row>
    <row r="4730" spans="1:13" x14ac:dyDescent="0.35">
      <c r="A4730" t="s">
        <v>34</v>
      </c>
      <c r="B4730" t="s">
        <v>51</v>
      </c>
      <c r="C4730">
        <v>2018</v>
      </c>
      <c r="D4730" t="s">
        <v>15</v>
      </c>
      <c r="E4730" t="s">
        <v>23</v>
      </c>
      <c r="F4730" t="s">
        <v>26</v>
      </c>
      <c r="G4730">
        <v>1.6</v>
      </c>
      <c r="H4730" t="s">
        <v>18</v>
      </c>
      <c r="I4730" t="s">
        <v>19</v>
      </c>
      <c r="J4730">
        <v>47286</v>
      </c>
      <c r="K4730" t="s">
        <v>45</v>
      </c>
      <c r="L4730">
        <v>49000</v>
      </c>
      <c r="M4730" t="b">
        <v>0</v>
      </c>
    </row>
    <row r="4731" spans="1:13" x14ac:dyDescent="0.35">
      <c r="A4731" t="s">
        <v>34</v>
      </c>
      <c r="B4731" t="s">
        <v>124</v>
      </c>
      <c r="C4731">
        <v>2017</v>
      </c>
      <c r="D4731" t="s">
        <v>15</v>
      </c>
      <c r="E4731" t="s">
        <v>23</v>
      </c>
      <c r="F4731" t="s">
        <v>30</v>
      </c>
      <c r="G4731">
        <v>4</v>
      </c>
      <c r="H4731" t="s">
        <v>18</v>
      </c>
      <c r="I4731" t="s">
        <v>19</v>
      </c>
      <c r="J4731">
        <v>127000</v>
      </c>
      <c r="K4731" t="s">
        <v>45</v>
      </c>
      <c r="L4731">
        <v>117000</v>
      </c>
      <c r="M4731" t="b">
        <v>0</v>
      </c>
    </row>
    <row r="4732" spans="1:13" x14ac:dyDescent="0.35">
      <c r="A4732" t="s">
        <v>27</v>
      </c>
      <c r="B4732" t="s">
        <v>93</v>
      </c>
      <c r="C4732">
        <v>2016</v>
      </c>
      <c r="D4732" t="s">
        <v>15</v>
      </c>
      <c r="E4732" t="s">
        <v>75</v>
      </c>
      <c r="F4732" t="s">
        <v>17</v>
      </c>
      <c r="G4732">
        <v>3.5</v>
      </c>
      <c r="H4732" t="s">
        <v>18</v>
      </c>
      <c r="I4732" t="s">
        <v>19</v>
      </c>
      <c r="J4732">
        <v>146000</v>
      </c>
      <c r="K4732" t="s">
        <v>42</v>
      </c>
      <c r="L4732">
        <v>56500</v>
      </c>
      <c r="M4732" t="b">
        <v>0</v>
      </c>
    </row>
    <row r="4733" spans="1:13" x14ac:dyDescent="0.35">
      <c r="A4733" t="s">
        <v>34</v>
      </c>
      <c r="B4733" t="s">
        <v>55</v>
      </c>
      <c r="C4733">
        <v>2005</v>
      </c>
      <c r="D4733" t="s">
        <v>44</v>
      </c>
      <c r="E4733" t="s">
        <v>23</v>
      </c>
      <c r="F4733" t="s">
        <v>30</v>
      </c>
      <c r="G4733">
        <v>2.7</v>
      </c>
      <c r="H4733" t="s">
        <v>18</v>
      </c>
      <c r="I4733" t="s">
        <v>68</v>
      </c>
      <c r="J4733">
        <v>315</v>
      </c>
      <c r="K4733" t="s">
        <v>64</v>
      </c>
      <c r="L4733">
        <v>30000</v>
      </c>
      <c r="M4733" t="b">
        <v>0</v>
      </c>
    </row>
    <row r="4734" spans="1:13" x14ac:dyDescent="0.35">
      <c r="A4734" t="s">
        <v>76</v>
      </c>
      <c r="B4734" t="s">
        <v>112</v>
      </c>
      <c r="C4734">
        <v>2012</v>
      </c>
      <c r="D4734" t="s">
        <v>15</v>
      </c>
      <c r="E4734" t="s">
        <v>25</v>
      </c>
      <c r="F4734" t="s">
        <v>26</v>
      </c>
      <c r="G4734">
        <v>3.6</v>
      </c>
      <c r="H4734" t="s">
        <v>18</v>
      </c>
      <c r="I4734" t="s">
        <v>19</v>
      </c>
      <c r="J4734">
        <v>132000</v>
      </c>
      <c r="K4734" t="s">
        <v>20</v>
      </c>
      <c r="L4734">
        <v>45000</v>
      </c>
      <c r="M4734" t="b">
        <v>0</v>
      </c>
    </row>
    <row r="4735" spans="1:13" x14ac:dyDescent="0.35">
      <c r="A4735" t="s">
        <v>76</v>
      </c>
      <c r="B4735" t="s">
        <v>77</v>
      </c>
      <c r="C4735">
        <v>2008</v>
      </c>
      <c r="D4735" t="s">
        <v>47</v>
      </c>
      <c r="E4735" t="s">
        <v>16</v>
      </c>
      <c r="F4735" t="s">
        <v>17</v>
      </c>
      <c r="G4735">
        <v>1.8</v>
      </c>
      <c r="H4735" t="s">
        <v>18</v>
      </c>
      <c r="I4735" t="s">
        <v>19</v>
      </c>
      <c r="J4735">
        <v>299000</v>
      </c>
      <c r="K4735" t="s">
        <v>45</v>
      </c>
      <c r="L4735">
        <v>22000</v>
      </c>
      <c r="M4735" t="b">
        <v>0</v>
      </c>
    </row>
    <row r="4736" spans="1:13" x14ac:dyDescent="0.35">
      <c r="A4736" t="s">
        <v>109</v>
      </c>
      <c r="B4736" t="s">
        <v>110</v>
      </c>
      <c r="C4736">
        <v>2006</v>
      </c>
      <c r="D4736" t="s">
        <v>44</v>
      </c>
      <c r="E4736" t="s">
        <v>75</v>
      </c>
      <c r="F4736" t="s">
        <v>26</v>
      </c>
      <c r="G4736">
        <v>3.6</v>
      </c>
      <c r="H4736" t="s">
        <v>18</v>
      </c>
      <c r="I4736" t="s">
        <v>19</v>
      </c>
      <c r="J4736">
        <v>300</v>
      </c>
      <c r="K4736" t="s">
        <v>20</v>
      </c>
      <c r="L4736">
        <v>0</v>
      </c>
      <c r="M4736" t="b">
        <v>1</v>
      </c>
    </row>
    <row r="4737" spans="1:13" x14ac:dyDescent="0.35">
      <c r="A4737" t="s">
        <v>27</v>
      </c>
      <c r="B4737" t="s">
        <v>89</v>
      </c>
      <c r="C4737">
        <v>2016</v>
      </c>
      <c r="D4737" t="s">
        <v>47</v>
      </c>
      <c r="E4737" t="s">
        <v>23</v>
      </c>
      <c r="F4737" t="s">
        <v>17</v>
      </c>
      <c r="G4737">
        <v>2.4</v>
      </c>
      <c r="H4737" t="s">
        <v>18</v>
      </c>
      <c r="I4737" t="s">
        <v>19</v>
      </c>
      <c r="J4737">
        <v>223</v>
      </c>
      <c r="K4737" t="s">
        <v>138</v>
      </c>
      <c r="L4737">
        <v>0</v>
      </c>
      <c r="M4737" t="b">
        <v>1</v>
      </c>
    </row>
    <row r="4738" spans="1:13" x14ac:dyDescent="0.35">
      <c r="A4738" t="s">
        <v>39</v>
      </c>
      <c r="B4738" t="s">
        <v>261</v>
      </c>
      <c r="C4738">
        <v>2009</v>
      </c>
      <c r="D4738" t="s">
        <v>15</v>
      </c>
      <c r="E4738" t="s">
        <v>25</v>
      </c>
      <c r="F4738" t="s">
        <v>30</v>
      </c>
      <c r="G4738">
        <v>2</v>
      </c>
      <c r="H4738" t="s">
        <v>18</v>
      </c>
      <c r="I4738" t="s">
        <v>68</v>
      </c>
      <c r="J4738">
        <v>290000</v>
      </c>
      <c r="K4738" t="s">
        <v>45</v>
      </c>
      <c r="L4738">
        <v>7500</v>
      </c>
      <c r="M4738" t="b">
        <v>0</v>
      </c>
    </row>
    <row r="4739" spans="1:13" x14ac:dyDescent="0.35">
      <c r="A4739" t="s">
        <v>82</v>
      </c>
      <c r="B4739" t="s">
        <v>142</v>
      </c>
      <c r="C4739">
        <v>2019</v>
      </c>
      <c r="D4739" t="s">
        <v>44</v>
      </c>
      <c r="E4739" t="s">
        <v>25</v>
      </c>
      <c r="F4739" t="s">
        <v>30</v>
      </c>
      <c r="G4739">
        <v>1.6</v>
      </c>
      <c r="H4739" t="s">
        <v>18</v>
      </c>
      <c r="I4739" t="s">
        <v>19</v>
      </c>
      <c r="J4739">
        <v>105280</v>
      </c>
      <c r="K4739" t="s">
        <v>253</v>
      </c>
      <c r="L4739">
        <v>0</v>
      </c>
      <c r="M4739" t="b">
        <v>1</v>
      </c>
    </row>
    <row r="4740" spans="1:13" x14ac:dyDescent="0.35">
      <c r="A4740" t="s">
        <v>27</v>
      </c>
      <c r="B4740" t="s">
        <v>88</v>
      </c>
      <c r="C4740">
        <v>2013</v>
      </c>
      <c r="D4740" t="s">
        <v>15</v>
      </c>
      <c r="E4740" t="s">
        <v>23</v>
      </c>
      <c r="F4740" t="s">
        <v>26</v>
      </c>
      <c r="G4740">
        <v>1.4</v>
      </c>
      <c r="H4740" t="s">
        <v>18</v>
      </c>
      <c r="I4740" t="s">
        <v>19</v>
      </c>
      <c r="J4740">
        <v>85000</v>
      </c>
      <c r="K4740" t="s">
        <v>54</v>
      </c>
      <c r="L4740">
        <v>16000</v>
      </c>
      <c r="M4740" t="b">
        <v>0</v>
      </c>
    </row>
    <row r="4741" spans="1:13" x14ac:dyDescent="0.35">
      <c r="A4741" t="s">
        <v>73</v>
      </c>
      <c r="B4741" t="s">
        <v>74</v>
      </c>
      <c r="C4741">
        <v>2011</v>
      </c>
      <c r="D4741" t="s">
        <v>15</v>
      </c>
      <c r="E4741" t="s">
        <v>196</v>
      </c>
      <c r="F4741" t="s">
        <v>17</v>
      </c>
      <c r="G4741">
        <v>3.7</v>
      </c>
      <c r="H4741" t="s">
        <v>18</v>
      </c>
      <c r="I4741" t="s">
        <v>19</v>
      </c>
      <c r="J4741">
        <v>315000</v>
      </c>
      <c r="K4741" t="s">
        <v>54</v>
      </c>
      <c r="L4741">
        <v>33000</v>
      </c>
      <c r="M4741" t="b">
        <v>0</v>
      </c>
    </row>
    <row r="4742" spans="1:13" x14ac:dyDescent="0.35">
      <c r="A4742" t="s">
        <v>174</v>
      </c>
      <c r="B4742" t="s">
        <v>204</v>
      </c>
      <c r="C4742">
        <v>2016</v>
      </c>
      <c r="D4742" t="s">
        <v>15</v>
      </c>
      <c r="E4742" t="s">
        <v>16</v>
      </c>
      <c r="F4742" t="s">
        <v>17</v>
      </c>
      <c r="G4742">
        <v>2</v>
      </c>
      <c r="H4742" t="s">
        <v>18</v>
      </c>
      <c r="I4742" t="s">
        <v>19</v>
      </c>
      <c r="J4742">
        <v>250000</v>
      </c>
      <c r="K4742" t="s">
        <v>20</v>
      </c>
      <c r="L4742">
        <v>59000</v>
      </c>
      <c r="M4742" t="b">
        <v>0</v>
      </c>
    </row>
    <row r="4743" spans="1:13" x14ac:dyDescent="0.35">
      <c r="A4743" t="s">
        <v>34</v>
      </c>
      <c r="B4743" t="s">
        <v>51</v>
      </c>
      <c r="C4743">
        <v>2018</v>
      </c>
      <c r="D4743" t="s">
        <v>15</v>
      </c>
      <c r="E4743" t="s">
        <v>23</v>
      </c>
      <c r="F4743" t="s">
        <v>26</v>
      </c>
      <c r="G4743">
        <v>2</v>
      </c>
      <c r="H4743" t="s">
        <v>18</v>
      </c>
      <c r="I4743" t="s">
        <v>19</v>
      </c>
      <c r="J4743">
        <v>245000</v>
      </c>
      <c r="K4743" t="s">
        <v>211</v>
      </c>
      <c r="L4743">
        <v>41000</v>
      </c>
      <c r="M4743" t="b">
        <v>0</v>
      </c>
    </row>
    <row r="4744" spans="1:13" x14ac:dyDescent="0.35">
      <c r="A4744" t="s">
        <v>39</v>
      </c>
      <c r="B4744" t="s">
        <v>71</v>
      </c>
      <c r="C4744">
        <v>2016</v>
      </c>
      <c r="D4744" t="s">
        <v>15</v>
      </c>
      <c r="E4744" t="s">
        <v>23</v>
      </c>
      <c r="F4744" t="s">
        <v>30</v>
      </c>
      <c r="G4744">
        <v>3.6</v>
      </c>
      <c r="H4744" t="s">
        <v>18</v>
      </c>
      <c r="I4744" t="s">
        <v>19</v>
      </c>
      <c r="J4744">
        <v>87000</v>
      </c>
      <c r="K4744" t="s">
        <v>45</v>
      </c>
      <c r="L4744">
        <v>0</v>
      </c>
      <c r="M4744" t="b">
        <v>1</v>
      </c>
    </row>
    <row r="4745" spans="1:13" x14ac:dyDescent="0.35">
      <c r="A4745" t="s">
        <v>34</v>
      </c>
      <c r="B4745" t="s">
        <v>43</v>
      </c>
      <c r="C4745">
        <v>2017</v>
      </c>
      <c r="D4745" t="s">
        <v>15</v>
      </c>
      <c r="E4745" t="s">
        <v>25</v>
      </c>
      <c r="F4745" t="s">
        <v>26</v>
      </c>
      <c r="G4745">
        <v>2.5</v>
      </c>
      <c r="H4745" t="s">
        <v>18</v>
      </c>
      <c r="I4745" t="s">
        <v>19</v>
      </c>
      <c r="J4745">
        <v>52000</v>
      </c>
      <c r="K4745" t="s">
        <v>45</v>
      </c>
      <c r="L4745">
        <v>0</v>
      </c>
      <c r="M4745" t="b">
        <v>1</v>
      </c>
    </row>
    <row r="4746" spans="1:13" x14ac:dyDescent="0.35">
      <c r="A4746" t="s">
        <v>181</v>
      </c>
      <c r="B4746" t="s">
        <v>199</v>
      </c>
      <c r="C4746">
        <v>2017</v>
      </c>
      <c r="D4746" t="s">
        <v>15</v>
      </c>
      <c r="E4746" t="s">
        <v>23</v>
      </c>
      <c r="F4746" t="s">
        <v>30</v>
      </c>
      <c r="G4746">
        <v>3.5</v>
      </c>
      <c r="H4746" t="s">
        <v>18</v>
      </c>
      <c r="I4746" t="s">
        <v>19</v>
      </c>
      <c r="J4746">
        <v>73000</v>
      </c>
      <c r="K4746" t="s">
        <v>45</v>
      </c>
      <c r="L4746">
        <v>0</v>
      </c>
      <c r="M4746" t="b">
        <v>1</v>
      </c>
    </row>
    <row r="4747" spans="1:13" x14ac:dyDescent="0.35">
      <c r="A4747" t="s">
        <v>76</v>
      </c>
      <c r="B4747" t="s">
        <v>112</v>
      </c>
      <c r="C4747">
        <v>2016</v>
      </c>
      <c r="D4747" t="s">
        <v>15</v>
      </c>
      <c r="E4747" t="s">
        <v>94</v>
      </c>
      <c r="F4747" t="s">
        <v>26</v>
      </c>
      <c r="G4747">
        <v>2</v>
      </c>
      <c r="H4747" t="s">
        <v>18</v>
      </c>
      <c r="I4747" t="s">
        <v>19</v>
      </c>
      <c r="J4747">
        <v>29000</v>
      </c>
      <c r="K4747" t="s">
        <v>45</v>
      </c>
      <c r="L4747">
        <v>0</v>
      </c>
      <c r="M4747" t="b">
        <v>1</v>
      </c>
    </row>
    <row r="4748" spans="1:13" x14ac:dyDescent="0.35">
      <c r="A4748" t="s">
        <v>34</v>
      </c>
      <c r="B4748" t="s">
        <v>123</v>
      </c>
      <c r="C4748">
        <v>2018</v>
      </c>
      <c r="D4748" t="s">
        <v>15</v>
      </c>
      <c r="E4748" t="s">
        <v>23</v>
      </c>
      <c r="F4748" t="s">
        <v>30</v>
      </c>
      <c r="G4748">
        <v>2.7</v>
      </c>
      <c r="H4748" t="s">
        <v>18</v>
      </c>
      <c r="I4748" t="s">
        <v>68</v>
      </c>
      <c r="J4748">
        <v>67000</v>
      </c>
      <c r="K4748" t="s">
        <v>45</v>
      </c>
      <c r="L4748">
        <v>0</v>
      </c>
      <c r="M4748" t="b">
        <v>1</v>
      </c>
    </row>
    <row r="4749" spans="1:13" x14ac:dyDescent="0.35">
      <c r="A4749" t="s">
        <v>185</v>
      </c>
      <c r="B4749" t="s">
        <v>277</v>
      </c>
      <c r="C4749">
        <v>2007</v>
      </c>
      <c r="D4749" t="s">
        <v>15</v>
      </c>
      <c r="E4749" t="s">
        <v>23</v>
      </c>
      <c r="F4749" t="s">
        <v>30</v>
      </c>
      <c r="G4749">
        <v>2.5</v>
      </c>
      <c r="H4749" t="s">
        <v>56</v>
      </c>
      <c r="I4749" t="s">
        <v>68</v>
      </c>
      <c r="J4749">
        <v>452000</v>
      </c>
      <c r="K4749" t="s">
        <v>45</v>
      </c>
      <c r="L4749">
        <v>0</v>
      </c>
      <c r="M4749" t="b">
        <v>1</v>
      </c>
    </row>
    <row r="4750" spans="1:13" x14ac:dyDescent="0.35">
      <c r="A4750" t="s">
        <v>27</v>
      </c>
      <c r="B4750" t="s">
        <v>160</v>
      </c>
      <c r="C4750">
        <v>2017</v>
      </c>
      <c r="D4750" t="s">
        <v>15</v>
      </c>
      <c r="E4750" t="s">
        <v>23</v>
      </c>
      <c r="F4750" t="s">
        <v>26</v>
      </c>
      <c r="G4750">
        <v>2.4</v>
      </c>
      <c r="H4750" t="s">
        <v>18</v>
      </c>
      <c r="I4750" t="s">
        <v>68</v>
      </c>
      <c r="J4750">
        <v>100000</v>
      </c>
      <c r="K4750" t="s">
        <v>45</v>
      </c>
      <c r="L4750">
        <v>0</v>
      </c>
      <c r="M4750" t="b">
        <v>1</v>
      </c>
    </row>
    <row r="4751" spans="1:13" x14ac:dyDescent="0.35">
      <c r="A4751" t="s">
        <v>34</v>
      </c>
      <c r="B4751" t="s">
        <v>58</v>
      </c>
      <c r="C4751">
        <v>2014</v>
      </c>
      <c r="D4751" t="s">
        <v>15</v>
      </c>
      <c r="E4751" t="s">
        <v>23</v>
      </c>
      <c r="F4751" t="s">
        <v>26</v>
      </c>
      <c r="G4751">
        <v>2.7</v>
      </c>
      <c r="H4751" t="s">
        <v>18</v>
      </c>
      <c r="I4751" t="s">
        <v>19</v>
      </c>
      <c r="J4751">
        <v>160000</v>
      </c>
      <c r="K4751" t="s">
        <v>45</v>
      </c>
      <c r="L4751">
        <v>0</v>
      </c>
      <c r="M4751" t="b">
        <v>1</v>
      </c>
    </row>
    <row r="4752" spans="1:13" x14ac:dyDescent="0.35">
      <c r="A4752" t="s">
        <v>34</v>
      </c>
      <c r="B4752" t="s">
        <v>43</v>
      </c>
      <c r="C4752">
        <v>2017</v>
      </c>
      <c r="D4752" t="s">
        <v>15</v>
      </c>
      <c r="E4752" t="s">
        <v>23</v>
      </c>
      <c r="F4752" t="s">
        <v>26</v>
      </c>
      <c r="G4752">
        <v>2.5</v>
      </c>
      <c r="H4752" t="s">
        <v>18</v>
      </c>
      <c r="I4752" t="s">
        <v>19</v>
      </c>
      <c r="J4752">
        <v>111000</v>
      </c>
      <c r="K4752" t="s">
        <v>45</v>
      </c>
      <c r="L4752">
        <v>0</v>
      </c>
      <c r="M4752" t="b">
        <v>1</v>
      </c>
    </row>
    <row r="4753" spans="1:13" x14ac:dyDescent="0.35">
      <c r="A4753" t="s">
        <v>39</v>
      </c>
      <c r="B4753" t="s">
        <v>205</v>
      </c>
      <c r="C4753">
        <v>2016</v>
      </c>
      <c r="D4753" t="s">
        <v>15</v>
      </c>
      <c r="E4753" t="s">
        <v>94</v>
      </c>
      <c r="F4753" t="s">
        <v>30</v>
      </c>
      <c r="G4753">
        <v>5.3</v>
      </c>
      <c r="H4753" t="s">
        <v>18</v>
      </c>
      <c r="I4753" t="s">
        <v>19</v>
      </c>
      <c r="J4753">
        <v>153000</v>
      </c>
      <c r="K4753" t="s">
        <v>45</v>
      </c>
      <c r="L4753">
        <v>0</v>
      </c>
      <c r="M4753" t="b">
        <v>1</v>
      </c>
    </row>
    <row r="4754" spans="1:13" x14ac:dyDescent="0.35">
      <c r="A4754" t="s">
        <v>34</v>
      </c>
      <c r="B4754" t="s">
        <v>51</v>
      </c>
      <c r="C4754">
        <v>2019</v>
      </c>
      <c r="D4754" t="s">
        <v>15</v>
      </c>
      <c r="E4754" t="s">
        <v>78</v>
      </c>
      <c r="F4754" t="s">
        <v>26</v>
      </c>
      <c r="G4754">
        <v>1.6</v>
      </c>
      <c r="H4754" t="s">
        <v>18</v>
      </c>
      <c r="I4754" t="s">
        <v>19</v>
      </c>
      <c r="J4754">
        <v>45000</v>
      </c>
      <c r="K4754" t="s">
        <v>45</v>
      </c>
      <c r="L4754">
        <v>0</v>
      </c>
      <c r="M4754" t="b">
        <v>1</v>
      </c>
    </row>
    <row r="4755" spans="1:13" x14ac:dyDescent="0.35">
      <c r="A4755" t="s">
        <v>36</v>
      </c>
      <c r="B4755" t="s">
        <v>146</v>
      </c>
      <c r="C4755">
        <v>2018</v>
      </c>
      <c r="D4755" t="s">
        <v>15</v>
      </c>
      <c r="E4755" t="s">
        <v>23</v>
      </c>
      <c r="F4755" t="s">
        <v>17</v>
      </c>
      <c r="G4755">
        <v>5.3</v>
      </c>
      <c r="H4755" t="s">
        <v>18</v>
      </c>
      <c r="I4755" t="s">
        <v>19</v>
      </c>
      <c r="J4755">
        <v>17000</v>
      </c>
      <c r="K4755" t="s">
        <v>45</v>
      </c>
      <c r="L4755">
        <v>0</v>
      </c>
      <c r="M4755" t="b">
        <v>1</v>
      </c>
    </row>
    <row r="4756" spans="1:13" x14ac:dyDescent="0.35">
      <c r="A4756" t="s">
        <v>34</v>
      </c>
      <c r="B4756" t="s">
        <v>51</v>
      </c>
      <c r="C4756">
        <v>2018</v>
      </c>
      <c r="D4756" t="s">
        <v>15</v>
      </c>
      <c r="E4756" t="s">
        <v>23</v>
      </c>
      <c r="F4756" t="s">
        <v>26</v>
      </c>
      <c r="G4756">
        <v>1.6</v>
      </c>
      <c r="H4756" t="s">
        <v>18</v>
      </c>
      <c r="I4756" t="s">
        <v>19</v>
      </c>
      <c r="J4756">
        <v>106000</v>
      </c>
      <c r="K4756" t="s">
        <v>45</v>
      </c>
      <c r="L4756">
        <v>0</v>
      </c>
      <c r="M4756" t="b">
        <v>1</v>
      </c>
    </row>
    <row r="4757" spans="1:13" x14ac:dyDescent="0.35">
      <c r="A4757" t="s">
        <v>34</v>
      </c>
      <c r="B4757" t="s">
        <v>123</v>
      </c>
      <c r="C4757">
        <v>2016</v>
      </c>
      <c r="D4757" t="s">
        <v>44</v>
      </c>
      <c r="E4757" t="s">
        <v>23</v>
      </c>
      <c r="F4757" t="s">
        <v>30</v>
      </c>
      <c r="G4757">
        <v>2.7</v>
      </c>
      <c r="H4757" t="s">
        <v>18</v>
      </c>
      <c r="I4757" t="s">
        <v>19</v>
      </c>
      <c r="J4757">
        <v>68700</v>
      </c>
      <c r="K4757" t="s">
        <v>45</v>
      </c>
      <c r="L4757">
        <v>0</v>
      </c>
      <c r="M4757" t="b">
        <v>1</v>
      </c>
    </row>
    <row r="4758" spans="1:13" x14ac:dyDescent="0.35">
      <c r="A4758" t="s">
        <v>21</v>
      </c>
      <c r="B4758" t="s">
        <v>218</v>
      </c>
      <c r="C4758">
        <v>2016</v>
      </c>
      <c r="D4758" t="s">
        <v>15</v>
      </c>
      <c r="E4758" t="s">
        <v>23</v>
      </c>
      <c r="F4758" t="s">
        <v>26</v>
      </c>
      <c r="G4758">
        <v>2.5</v>
      </c>
      <c r="H4758" t="s">
        <v>18</v>
      </c>
      <c r="I4758" t="s">
        <v>68</v>
      </c>
      <c r="J4758">
        <v>86000</v>
      </c>
      <c r="K4758" t="s">
        <v>45</v>
      </c>
      <c r="L4758">
        <v>0</v>
      </c>
      <c r="M4758" t="b">
        <v>1</v>
      </c>
    </row>
    <row r="4759" spans="1:13" x14ac:dyDescent="0.35">
      <c r="A4759" t="s">
        <v>34</v>
      </c>
      <c r="B4759" t="s">
        <v>124</v>
      </c>
      <c r="C4759">
        <v>2015</v>
      </c>
      <c r="D4759" t="s">
        <v>15</v>
      </c>
      <c r="E4759" t="s">
        <v>234</v>
      </c>
      <c r="F4759" t="s">
        <v>30</v>
      </c>
      <c r="G4759">
        <v>4</v>
      </c>
      <c r="H4759" t="s">
        <v>18</v>
      </c>
      <c r="I4759" t="s">
        <v>19</v>
      </c>
      <c r="J4759">
        <v>225000</v>
      </c>
      <c r="K4759" t="s">
        <v>45</v>
      </c>
      <c r="L4759">
        <v>0</v>
      </c>
      <c r="M4759" t="b">
        <v>1</v>
      </c>
    </row>
    <row r="4760" spans="1:13" x14ac:dyDescent="0.35">
      <c r="A4760" t="s">
        <v>185</v>
      </c>
      <c r="B4760" t="s">
        <v>186</v>
      </c>
      <c r="C4760">
        <v>2016</v>
      </c>
      <c r="D4760" t="s">
        <v>15</v>
      </c>
      <c r="E4760" t="s">
        <v>23</v>
      </c>
      <c r="F4760" t="s">
        <v>26</v>
      </c>
      <c r="G4760">
        <v>3</v>
      </c>
      <c r="H4760" t="s">
        <v>56</v>
      </c>
      <c r="I4760" t="s">
        <v>68</v>
      </c>
      <c r="J4760">
        <v>101000</v>
      </c>
      <c r="K4760" t="s">
        <v>45</v>
      </c>
      <c r="L4760">
        <v>0</v>
      </c>
      <c r="M4760" t="b">
        <v>1</v>
      </c>
    </row>
    <row r="4761" spans="1:13" x14ac:dyDescent="0.35">
      <c r="A4761" t="s">
        <v>134</v>
      </c>
      <c r="B4761" t="s">
        <v>232</v>
      </c>
      <c r="C4761">
        <v>2018</v>
      </c>
      <c r="D4761" t="s">
        <v>15</v>
      </c>
      <c r="E4761" t="s">
        <v>23</v>
      </c>
      <c r="F4761" t="s">
        <v>26</v>
      </c>
      <c r="G4761">
        <v>1.5</v>
      </c>
      <c r="H4761" t="s">
        <v>18</v>
      </c>
      <c r="I4761" t="s">
        <v>68</v>
      </c>
      <c r="J4761">
        <v>140000</v>
      </c>
      <c r="K4761" t="s">
        <v>45</v>
      </c>
      <c r="L4761">
        <v>0</v>
      </c>
      <c r="M4761" t="b">
        <v>1</v>
      </c>
    </row>
    <row r="4762" spans="1:13" x14ac:dyDescent="0.35">
      <c r="A4762" t="s">
        <v>73</v>
      </c>
      <c r="B4762">
        <v>3</v>
      </c>
      <c r="C4762">
        <v>2013</v>
      </c>
      <c r="D4762" t="s">
        <v>15</v>
      </c>
      <c r="E4762" t="s">
        <v>23</v>
      </c>
      <c r="F4762" t="s">
        <v>26</v>
      </c>
      <c r="G4762">
        <v>1.6</v>
      </c>
      <c r="H4762" t="s">
        <v>18</v>
      </c>
      <c r="I4762" t="s">
        <v>19</v>
      </c>
      <c r="J4762">
        <v>172000</v>
      </c>
      <c r="K4762" t="s">
        <v>45</v>
      </c>
      <c r="L4762">
        <v>0</v>
      </c>
      <c r="M4762" t="b">
        <v>1</v>
      </c>
    </row>
    <row r="4763" spans="1:13" x14ac:dyDescent="0.35">
      <c r="A4763" t="s">
        <v>39</v>
      </c>
      <c r="B4763" t="s">
        <v>217</v>
      </c>
      <c r="C4763">
        <v>2017</v>
      </c>
      <c r="D4763" t="s">
        <v>15</v>
      </c>
      <c r="E4763" t="s">
        <v>23</v>
      </c>
      <c r="F4763" t="s">
        <v>26</v>
      </c>
      <c r="G4763">
        <v>1.8</v>
      </c>
      <c r="H4763" t="s">
        <v>18</v>
      </c>
      <c r="I4763" t="s">
        <v>19</v>
      </c>
      <c r="J4763">
        <v>129000</v>
      </c>
      <c r="K4763" t="s">
        <v>45</v>
      </c>
      <c r="L4763">
        <v>0</v>
      </c>
      <c r="M4763" t="b">
        <v>1</v>
      </c>
    </row>
    <row r="4764" spans="1:13" x14ac:dyDescent="0.35">
      <c r="A4764" t="s">
        <v>36</v>
      </c>
      <c r="B4764" t="s">
        <v>146</v>
      </c>
      <c r="C4764">
        <v>2015</v>
      </c>
      <c r="D4764" t="s">
        <v>15</v>
      </c>
      <c r="E4764" t="s">
        <v>23</v>
      </c>
      <c r="F4764" t="s">
        <v>26</v>
      </c>
      <c r="G4764">
        <v>5.3</v>
      </c>
      <c r="H4764" t="s">
        <v>18</v>
      </c>
      <c r="I4764" t="s">
        <v>19</v>
      </c>
      <c r="J4764">
        <v>137000</v>
      </c>
      <c r="K4764" t="s">
        <v>45</v>
      </c>
      <c r="L4764">
        <v>0</v>
      </c>
      <c r="M4764" t="b">
        <v>1</v>
      </c>
    </row>
    <row r="4765" spans="1:13" x14ac:dyDescent="0.35">
      <c r="A4765" t="s">
        <v>34</v>
      </c>
      <c r="B4765" t="s">
        <v>41</v>
      </c>
      <c r="C4765">
        <v>2019</v>
      </c>
      <c r="D4765" t="s">
        <v>15</v>
      </c>
      <c r="E4765" t="s">
        <v>25</v>
      </c>
      <c r="F4765" t="s">
        <v>26</v>
      </c>
      <c r="G4765">
        <v>1.5</v>
      </c>
      <c r="H4765" t="s">
        <v>18</v>
      </c>
      <c r="I4765" t="s">
        <v>19</v>
      </c>
      <c r="J4765">
        <v>63000</v>
      </c>
      <c r="K4765" t="s">
        <v>45</v>
      </c>
      <c r="L4765">
        <v>0</v>
      </c>
      <c r="M4765" t="b">
        <v>1</v>
      </c>
    </row>
    <row r="4766" spans="1:13" x14ac:dyDescent="0.35">
      <c r="A4766" t="s">
        <v>181</v>
      </c>
      <c r="B4766" t="s">
        <v>199</v>
      </c>
      <c r="C4766">
        <v>2017</v>
      </c>
      <c r="D4766" t="s">
        <v>15</v>
      </c>
      <c r="E4766" t="s">
        <v>23</v>
      </c>
      <c r="F4766" t="s">
        <v>30</v>
      </c>
      <c r="G4766">
        <v>3.5</v>
      </c>
      <c r="H4766" t="s">
        <v>18</v>
      </c>
      <c r="I4766" t="s">
        <v>19</v>
      </c>
      <c r="J4766">
        <v>147000</v>
      </c>
      <c r="K4766" t="s">
        <v>45</v>
      </c>
      <c r="L4766">
        <v>0</v>
      </c>
      <c r="M4766" t="b">
        <v>1</v>
      </c>
    </row>
    <row r="4767" spans="1:13" x14ac:dyDescent="0.35">
      <c r="A4767" t="s">
        <v>21</v>
      </c>
      <c r="B4767" t="s">
        <v>184</v>
      </c>
      <c r="C4767">
        <v>2017</v>
      </c>
      <c r="D4767" t="s">
        <v>15</v>
      </c>
      <c r="E4767" t="s">
        <v>25</v>
      </c>
      <c r="F4767" t="s">
        <v>26</v>
      </c>
      <c r="G4767">
        <v>2.5</v>
      </c>
      <c r="H4767" t="s">
        <v>18</v>
      </c>
      <c r="I4767" t="s">
        <v>19</v>
      </c>
      <c r="J4767">
        <v>57000</v>
      </c>
      <c r="K4767" t="s">
        <v>45</v>
      </c>
      <c r="L4767">
        <v>0</v>
      </c>
      <c r="M4767" t="b">
        <v>1</v>
      </c>
    </row>
    <row r="4768" spans="1:13" x14ac:dyDescent="0.35">
      <c r="A4768" t="s">
        <v>21</v>
      </c>
      <c r="B4768" t="s">
        <v>218</v>
      </c>
      <c r="C4768">
        <v>2016</v>
      </c>
      <c r="D4768" t="s">
        <v>15</v>
      </c>
      <c r="E4768" t="s">
        <v>23</v>
      </c>
      <c r="F4768" t="s">
        <v>26</v>
      </c>
      <c r="G4768">
        <v>2.5</v>
      </c>
      <c r="H4768" t="s">
        <v>18</v>
      </c>
      <c r="I4768" t="s">
        <v>68</v>
      </c>
      <c r="J4768">
        <v>273000</v>
      </c>
      <c r="K4768" t="s">
        <v>45</v>
      </c>
      <c r="L4768">
        <v>0</v>
      </c>
      <c r="M4768" t="b">
        <v>1</v>
      </c>
    </row>
    <row r="4769" spans="1:13" x14ac:dyDescent="0.35">
      <c r="A4769" t="s">
        <v>21</v>
      </c>
      <c r="B4769" t="s">
        <v>218</v>
      </c>
      <c r="C4769">
        <v>2013</v>
      </c>
      <c r="D4769" t="s">
        <v>15</v>
      </c>
      <c r="E4769" t="s">
        <v>23</v>
      </c>
      <c r="F4769" t="s">
        <v>30</v>
      </c>
      <c r="G4769">
        <v>2.5</v>
      </c>
      <c r="H4769" t="s">
        <v>18</v>
      </c>
      <c r="I4769" t="s">
        <v>19</v>
      </c>
      <c r="J4769">
        <v>76000</v>
      </c>
      <c r="K4769" t="s">
        <v>45</v>
      </c>
      <c r="L4769">
        <v>0</v>
      </c>
      <c r="M4769" t="b">
        <v>1</v>
      </c>
    </row>
    <row r="4770" spans="1:13" x14ac:dyDescent="0.35">
      <c r="A4770" t="s">
        <v>21</v>
      </c>
      <c r="B4770" t="s">
        <v>218</v>
      </c>
      <c r="C4770">
        <v>2016</v>
      </c>
      <c r="D4770" t="s">
        <v>15</v>
      </c>
      <c r="E4770" t="s">
        <v>23</v>
      </c>
      <c r="F4770" t="s">
        <v>26</v>
      </c>
      <c r="G4770">
        <v>2.5</v>
      </c>
      <c r="H4770" t="s">
        <v>18</v>
      </c>
      <c r="I4770" t="s">
        <v>68</v>
      </c>
      <c r="J4770">
        <v>141000</v>
      </c>
      <c r="K4770" t="s">
        <v>45</v>
      </c>
      <c r="L4770">
        <v>0</v>
      </c>
      <c r="M4770" t="b">
        <v>1</v>
      </c>
    </row>
    <row r="4771" spans="1:13" x14ac:dyDescent="0.35">
      <c r="A4771" t="s">
        <v>34</v>
      </c>
      <c r="B4771" t="s">
        <v>43</v>
      </c>
      <c r="C4771">
        <v>2016</v>
      </c>
      <c r="D4771" t="s">
        <v>15</v>
      </c>
      <c r="E4771" t="s">
        <v>23</v>
      </c>
      <c r="F4771" t="s">
        <v>26</v>
      </c>
      <c r="G4771">
        <v>2.5</v>
      </c>
      <c r="H4771" t="s">
        <v>18</v>
      </c>
      <c r="I4771" t="s">
        <v>19</v>
      </c>
      <c r="J4771">
        <v>90000</v>
      </c>
      <c r="K4771" t="s">
        <v>45</v>
      </c>
      <c r="L4771">
        <v>0</v>
      </c>
      <c r="M4771" t="b">
        <v>1</v>
      </c>
    </row>
    <row r="4772" spans="1:13" x14ac:dyDescent="0.35">
      <c r="A4772" t="s">
        <v>34</v>
      </c>
      <c r="B4772" t="s">
        <v>51</v>
      </c>
      <c r="C4772">
        <v>2017</v>
      </c>
      <c r="D4772" t="s">
        <v>15</v>
      </c>
      <c r="E4772" t="s">
        <v>23</v>
      </c>
      <c r="F4772" t="s">
        <v>26</v>
      </c>
      <c r="G4772">
        <v>1.6</v>
      </c>
      <c r="H4772" t="s">
        <v>18</v>
      </c>
      <c r="I4772" t="s">
        <v>19</v>
      </c>
      <c r="J4772">
        <v>101000</v>
      </c>
      <c r="K4772" t="s">
        <v>45</v>
      </c>
      <c r="L4772">
        <v>0</v>
      </c>
      <c r="M4772" t="b">
        <v>1</v>
      </c>
    </row>
    <row r="4773" spans="1:13" x14ac:dyDescent="0.35">
      <c r="A4773" t="s">
        <v>134</v>
      </c>
      <c r="B4773" t="s">
        <v>232</v>
      </c>
      <c r="C4773">
        <v>2018</v>
      </c>
      <c r="D4773" t="s">
        <v>15</v>
      </c>
      <c r="E4773" t="s">
        <v>23</v>
      </c>
      <c r="F4773" t="s">
        <v>26</v>
      </c>
      <c r="G4773">
        <v>1.5</v>
      </c>
      <c r="H4773" t="s">
        <v>18</v>
      </c>
      <c r="I4773" t="s">
        <v>68</v>
      </c>
      <c r="J4773">
        <v>101000</v>
      </c>
      <c r="K4773" t="s">
        <v>45</v>
      </c>
      <c r="L4773">
        <v>0</v>
      </c>
      <c r="M4773" t="b">
        <v>1</v>
      </c>
    </row>
    <row r="4774" spans="1:13" x14ac:dyDescent="0.35">
      <c r="A4774" t="s">
        <v>27</v>
      </c>
      <c r="B4774" t="s">
        <v>89</v>
      </c>
      <c r="C4774">
        <v>2018</v>
      </c>
      <c r="D4774" t="s">
        <v>15</v>
      </c>
      <c r="E4774" t="s">
        <v>29</v>
      </c>
      <c r="F4774" t="s">
        <v>26</v>
      </c>
      <c r="G4774">
        <v>2.2000000000000002</v>
      </c>
      <c r="H4774" t="s">
        <v>18</v>
      </c>
      <c r="I4774" t="s">
        <v>19</v>
      </c>
      <c r="J4774">
        <v>184</v>
      </c>
      <c r="K4774" t="s">
        <v>59</v>
      </c>
      <c r="L4774">
        <v>0</v>
      </c>
      <c r="M4774" t="b">
        <v>1</v>
      </c>
    </row>
    <row r="4775" spans="1:13" x14ac:dyDescent="0.35">
      <c r="A4775" t="s">
        <v>85</v>
      </c>
      <c r="B4775" t="s">
        <v>87</v>
      </c>
      <c r="C4775">
        <v>2017</v>
      </c>
      <c r="D4775" t="s">
        <v>15</v>
      </c>
      <c r="E4775" t="s">
        <v>94</v>
      </c>
      <c r="F4775" t="s">
        <v>30</v>
      </c>
      <c r="G4775">
        <v>3.8</v>
      </c>
      <c r="H4775" t="s">
        <v>18</v>
      </c>
      <c r="I4775" t="s">
        <v>19</v>
      </c>
      <c r="J4775">
        <v>188000</v>
      </c>
      <c r="K4775" t="s">
        <v>155</v>
      </c>
      <c r="L4775">
        <v>0</v>
      </c>
      <c r="M4775" t="b">
        <v>1</v>
      </c>
    </row>
    <row r="4776" spans="1:13" x14ac:dyDescent="0.35">
      <c r="A4776" t="s">
        <v>34</v>
      </c>
      <c r="B4776" t="s">
        <v>35</v>
      </c>
      <c r="C4776">
        <v>2015</v>
      </c>
      <c r="D4776" t="s">
        <v>15</v>
      </c>
      <c r="E4776" t="s">
        <v>23</v>
      </c>
      <c r="F4776" t="s">
        <v>17</v>
      </c>
      <c r="G4776">
        <v>8</v>
      </c>
      <c r="H4776" t="s">
        <v>18</v>
      </c>
      <c r="I4776" t="s">
        <v>19</v>
      </c>
      <c r="J4776">
        <v>200000</v>
      </c>
      <c r="K4776" t="s">
        <v>395</v>
      </c>
      <c r="L4776">
        <v>0</v>
      </c>
      <c r="M4776" t="b">
        <v>1</v>
      </c>
    </row>
    <row r="4777" spans="1:13" x14ac:dyDescent="0.35">
      <c r="A4777" t="s">
        <v>73</v>
      </c>
      <c r="B4777" t="s">
        <v>74</v>
      </c>
      <c r="C4777">
        <v>2021</v>
      </c>
      <c r="D4777" t="s">
        <v>15</v>
      </c>
      <c r="E4777" t="s">
        <v>23</v>
      </c>
      <c r="F4777" t="s">
        <v>26</v>
      </c>
      <c r="G4777">
        <v>2.5</v>
      </c>
      <c r="H4777" t="s">
        <v>18</v>
      </c>
      <c r="I4777" t="s">
        <v>19</v>
      </c>
      <c r="J4777">
        <v>3800</v>
      </c>
      <c r="K4777" t="s">
        <v>54</v>
      </c>
      <c r="L4777">
        <v>0</v>
      </c>
      <c r="M4777" t="b">
        <v>1</v>
      </c>
    </row>
    <row r="4778" spans="1:13" x14ac:dyDescent="0.35">
      <c r="A4778" t="s">
        <v>60</v>
      </c>
      <c r="B4778" t="s">
        <v>90</v>
      </c>
      <c r="C4778">
        <v>2017</v>
      </c>
      <c r="D4778" t="s">
        <v>44</v>
      </c>
      <c r="E4778" t="s">
        <v>33</v>
      </c>
      <c r="F4778" t="s">
        <v>17</v>
      </c>
      <c r="G4778">
        <v>5.7</v>
      </c>
      <c r="H4778" t="s">
        <v>18</v>
      </c>
      <c r="I4778" t="s">
        <v>19</v>
      </c>
      <c r="J4778">
        <v>80897</v>
      </c>
      <c r="K4778" t="s">
        <v>20</v>
      </c>
      <c r="L4778">
        <v>350000</v>
      </c>
      <c r="M4778" t="b">
        <v>0</v>
      </c>
    </row>
    <row r="4779" spans="1:13" x14ac:dyDescent="0.35">
      <c r="A4779" t="s">
        <v>60</v>
      </c>
      <c r="B4779" t="s">
        <v>92</v>
      </c>
      <c r="C4779">
        <v>2015</v>
      </c>
      <c r="D4779" t="s">
        <v>15</v>
      </c>
      <c r="E4779" t="s">
        <v>78</v>
      </c>
      <c r="F4779" t="s">
        <v>17</v>
      </c>
      <c r="G4779">
        <v>4.5999999999999996</v>
      </c>
      <c r="H4779" t="s">
        <v>18</v>
      </c>
      <c r="I4779" t="s">
        <v>19</v>
      </c>
      <c r="J4779">
        <v>170000</v>
      </c>
      <c r="K4779" t="s">
        <v>45</v>
      </c>
      <c r="L4779">
        <v>135000</v>
      </c>
      <c r="M4779" t="b">
        <v>0</v>
      </c>
    </row>
    <row r="4780" spans="1:13" x14ac:dyDescent="0.35">
      <c r="A4780" t="s">
        <v>39</v>
      </c>
      <c r="B4780" t="s">
        <v>143</v>
      </c>
      <c r="C4780">
        <v>2012</v>
      </c>
      <c r="D4780" t="s">
        <v>15</v>
      </c>
      <c r="E4780" t="s">
        <v>16</v>
      </c>
      <c r="F4780" t="s">
        <v>26</v>
      </c>
      <c r="G4780">
        <v>3.6</v>
      </c>
      <c r="H4780" t="s">
        <v>18</v>
      </c>
      <c r="I4780" t="s">
        <v>19</v>
      </c>
      <c r="J4780">
        <v>280000</v>
      </c>
      <c r="K4780" t="s">
        <v>20</v>
      </c>
      <c r="L4780">
        <v>0</v>
      </c>
      <c r="M4780" t="b">
        <v>1</v>
      </c>
    </row>
    <row r="4781" spans="1:13" x14ac:dyDescent="0.35">
      <c r="A4781" t="s">
        <v>21</v>
      </c>
      <c r="B4781" t="s">
        <v>120</v>
      </c>
      <c r="C4781">
        <v>2011</v>
      </c>
      <c r="D4781" t="s">
        <v>15</v>
      </c>
      <c r="E4781" t="s">
        <v>23</v>
      </c>
      <c r="F4781" t="s">
        <v>30</v>
      </c>
      <c r="G4781">
        <v>1.6</v>
      </c>
      <c r="H4781" t="s">
        <v>18</v>
      </c>
      <c r="I4781" t="s">
        <v>68</v>
      </c>
      <c r="J4781">
        <v>390</v>
      </c>
      <c r="K4781" t="s">
        <v>59</v>
      </c>
      <c r="L4781">
        <v>23500</v>
      </c>
      <c r="M4781" t="b">
        <v>0</v>
      </c>
    </row>
    <row r="4782" spans="1:13" x14ac:dyDescent="0.35">
      <c r="A4782" t="s">
        <v>39</v>
      </c>
      <c r="B4782" t="s">
        <v>46</v>
      </c>
      <c r="C4782">
        <v>2015</v>
      </c>
      <c r="D4782" t="s">
        <v>15</v>
      </c>
      <c r="E4782" t="s">
        <v>78</v>
      </c>
      <c r="F4782" t="s">
        <v>26</v>
      </c>
      <c r="G4782">
        <v>5.3</v>
      </c>
      <c r="H4782" t="s">
        <v>18</v>
      </c>
      <c r="I4782" t="s">
        <v>19</v>
      </c>
      <c r="J4782">
        <v>179</v>
      </c>
      <c r="K4782" t="s">
        <v>20</v>
      </c>
      <c r="L4782">
        <v>102000</v>
      </c>
      <c r="M4782" t="b">
        <v>0</v>
      </c>
    </row>
    <row r="4783" spans="1:13" x14ac:dyDescent="0.35">
      <c r="A4783" t="s">
        <v>27</v>
      </c>
      <c r="B4783" t="s">
        <v>89</v>
      </c>
      <c r="C4783">
        <v>2013</v>
      </c>
      <c r="D4783" t="s">
        <v>15</v>
      </c>
      <c r="E4783" t="s">
        <v>75</v>
      </c>
      <c r="F4783" t="s">
        <v>30</v>
      </c>
      <c r="G4783">
        <v>1.3</v>
      </c>
      <c r="H4783" t="s">
        <v>18</v>
      </c>
      <c r="I4783" t="s">
        <v>19</v>
      </c>
      <c r="J4783">
        <v>300</v>
      </c>
      <c r="K4783" t="s">
        <v>20</v>
      </c>
      <c r="L4783">
        <v>0</v>
      </c>
      <c r="M4783" t="b">
        <v>1</v>
      </c>
    </row>
    <row r="4784" spans="1:13" x14ac:dyDescent="0.35">
      <c r="A4784" t="s">
        <v>141</v>
      </c>
      <c r="B4784">
        <v>301</v>
      </c>
      <c r="C4784">
        <v>2014</v>
      </c>
      <c r="D4784" t="s">
        <v>15</v>
      </c>
      <c r="E4784" t="s">
        <v>29</v>
      </c>
      <c r="F4784" t="s">
        <v>30</v>
      </c>
      <c r="G4784">
        <v>1.6</v>
      </c>
      <c r="H4784" t="s">
        <v>18</v>
      </c>
      <c r="I4784" t="s">
        <v>19</v>
      </c>
      <c r="J4784">
        <v>100000</v>
      </c>
      <c r="K4784" t="s">
        <v>64</v>
      </c>
      <c r="L4784">
        <v>16000</v>
      </c>
      <c r="M4784" t="b">
        <v>0</v>
      </c>
    </row>
    <row r="4785" spans="1:13" x14ac:dyDescent="0.35">
      <c r="A4785" t="s">
        <v>34</v>
      </c>
      <c r="B4785" t="s">
        <v>127</v>
      </c>
      <c r="C4785">
        <v>2012</v>
      </c>
      <c r="D4785" t="s">
        <v>44</v>
      </c>
      <c r="E4785" t="s">
        <v>94</v>
      </c>
      <c r="F4785" t="s">
        <v>30</v>
      </c>
      <c r="G4785">
        <v>4</v>
      </c>
      <c r="H4785" t="s">
        <v>18</v>
      </c>
      <c r="I4785" t="s">
        <v>68</v>
      </c>
      <c r="J4785">
        <v>286000</v>
      </c>
      <c r="K4785" t="s">
        <v>81</v>
      </c>
      <c r="L4785">
        <v>66000</v>
      </c>
      <c r="M4785" t="b">
        <v>0</v>
      </c>
    </row>
    <row r="4786" spans="1:13" x14ac:dyDescent="0.35">
      <c r="A4786" t="s">
        <v>34</v>
      </c>
      <c r="B4786" t="s">
        <v>43</v>
      </c>
      <c r="C4786">
        <v>1999</v>
      </c>
      <c r="D4786" t="s">
        <v>15</v>
      </c>
      <c r="E4786" t="s">
        <v>23</v>
      </c>
      <c r="F4786" t="s">
        <v>26</v>
      </c>
      <c r="G4786">
        <v>2.4</v>
      </c>
      <c r="H4786" t="s">
        <v>18</v>
      </c>
      <c r="I4786" t="s">
        <v>68</v>
      </c>
      <c r="J4786">
        <v>400</v>
      </c>
      <c r="K4786" t="s">
        <v>81</v>
      </c>
      <c r="L4786">
        <v>20000</v>
      </c>
      <c r="M4786" t="b">
        <v>0</v>
      </c>
    </row>
    <row r="4787" spans="1:13" x14ac:dyDescent="0.35">
      <c r="A4787" t="s">
        <v>27</v>
      </c>
      <c r="B4787" t="s">
        <v>28</v>
      </c>
      <c r="C4787">
        <v>2011</v>
      </c>
      <c r="D4787" t="s">
        <v>47</v>
      </c>
      <c r="E4787" t="s">
        <v>23</v>
      </c>
      <c r="F4787" t="s">
        <v>30</v>
      </c>
      <c r="G4787">
        <v>2</v>
      </c>
      <c r="H4787" t="s">
        <v>18</v>
      </c>
      <c r="I4787" t="s">
        <v>68</v>
      </c>
      <c r="J4787">
        <v>290</v>
      </c>
      <c r="K4787" t="s">
        <v>20</v>
      </c>
      <c r="L4787">
        <v>12000</v>
      </c>
      <c r="M4787" t="b">
        <v>0</v>
      </c>
    </row>
    <row r="4788" spans="1:13" x14ac:dyDescent="0.35">
      <c r="A4788" t="s">
        <v>34</v>
      </c>
      <c r="B4788" t="s">
        <v>43</v>
      </c>
      <c r="C4788">
        <v>2016</v>
      </c>
      <c r="D4788" t="s">
        <v>15</v>
      </c>
      <c r="E4788" t="s">
        <v>23</v>
      </c>
      <c r="F4788" t="s">
        <v>30</v>
      </c>
      <c r="G4788">
        <v>2.5</v>
      </c>
      <c r="H4788" t="s">
        <v>18</v>
      </c>
      <c r="I4788" t="s">
        <v>19</v>
      </c>
      <c r="J4788">
        <v>180000</v>
      </c>
      <c r="K4788" t="s">
        <v>20</v>
      </c>
      <c r="L4788">
        <v>27000</v>
      </c>
      <c r="M4788" t="b">
        <v>0</v>
      </c>
    </row>
    <row r="4789" spans="1:13" x14ac:dyDescent="0.35">
      <c r="A4789" t="s">
        <v>13</v>
      </c>
      <c r="B4789" t="s">
        <v>14</v>
      </c>
      <c r="C4789">
        <v>2013</v>
      </c>
      <c r="D4789" t="s">
        <v>47</v>
      </c>
      <c r="E4789" t="s">
        <v>102</v>
      </c>
      <c r="F4789" t="s">
        <v>17</v>
      </c>
      <c r="G4789">
        <v>5.7</v>
      </c>
      <c r="H4789" t="s">
        <v>18</v>
      </c>
      <c r="I4789" t="s">
        <v>19</v>
      </c>
      <c r="J4789">
        <v>178000</v>
      </c>
      <c r="K4789" t="s">
        <v>45</v>
      </c>
      <c r="L4789">
        <v>45000</v>
      </c>
      <c r="M4789" t="b">
        <v>0</v>
      </c>
    </row>
    <row r="4790" spans="1:13" x14ac:dyDescent="0.35">
      <c r="A4790" t="s">
        <v>39</v>
      </c>
      <c r="B4790" t="s">
        <v>131</v>
      </c>
      <c r="C4790">
        <v>2013</v>
      </c>
      <c r="D4790" t="s">
        <v>15</v>
      </c>
      <c r="E4790" t="s">
        <v>25</v>
      </c>
      <c r="F4790" t="s">
        <v>26</v>
      </c>
      <c r="G4790">
        <v>6</v>
      </c>
      <c r="H4790" t="s">
        <v>18</v>
      </c>
      <c r="I4790" t="s">
        <v>19</v>
      </c>
      <c r="J4790">
        <v>54000</v>
      </c>
      <c r="K4790" t="s">
        <v>45</v>
      </c>
      <c r="L4790">
        <v>79000</v>
      </c>
      <c r="M4790" t="b">
        <v>0</v>
      </c>
    </row>
    <row r="4791" spans="1:13" x14ac:dyDescent="0.35">
      <c r="A4791" t="s">
        <v>34</v>
      </c>
      <c r="B4791" t="s">
        <v>123</v>
      </c>
      <c r="C4791">
        <v>2015</v>
      </c>
      <c r="D4791" t="s">
        <v>44</v>
      </c>
      <c r="E4791" t="s">
        <v>23</v>
      </c>
      <c r="F4791" t="s">
        <v>30</v>
      </c>
      <c r="G4791">
        <v>2.7</v>
      </c>
      <c r="H4791" t="s">
        <v>18</v>
      </c>
      <c r="I4791" t="s">
        <v>68</v>
      </c>
      <c r="J4791">
        <v>310</v>
      </c>
      <c r="K4791" t="s">
        <v>20</v>
      </c>
      <c r="L4791">
        <v>40000</v>
      </c>
      <c r="M4791" t="b">
        <v>0</v>
      </c>
    </row>
    <row r="4792" spans="1:13" x14ac:dyDescent="0.35">
      <c r="A4792" t="s">
        <v>34</v>
      </c>
      <c r="B4792" t="s">
        <v>35</v>
      </c>
      <c r="C4792">
        <v>2012</v>
      </c>
      <c r="D4792" t="s">
        <v>15</v>
      </c>
      <c r="E4792" t="s">
        <v>23</v>
      </c>
      <c r="F4792" t="s">
        <v>17</v>
      </c>
      <c r="G4792">
        <v>5.7</v>
      </c>
      <c r="H4792" t="s">
        <v>18</v>
      </c>
      <c r="I4792" t="s">
        <v>19</v>
      </c>
      <c r="J4792">
        <v>311000</v>
      </c>
      <c r="K4792" t="s">
        <v>42</v>
      </c>
      <c r="L4792">
        <v>115000</v>
      </c>
      <c r="M4792" t="b">
        <v>0</v>
      </c>
    </row>
    <row r="4793" spans="1:13" x14ac:dyDescent="0.35">
      <c r="A4793" t="s">
        <v>76</v>
      </c>
      <c r="B4793" t="s">
        <v>256</v>
      </c>
      <c r="C4793">
        <v>2007</v>
      </c>
      <c r="D4793" t="s">
        <v>15</v>
      </c>
      <c r="E4793" t="s">
        <v>16</v>
      </c>
      <c r="F4793" t="s">
        <v>17</v>
      </c>
      <c r="G4793">
        <v>2.2999999999999998</v>
      </c>
      <c r="H4793" t="s">
        <v>18</v>
      </c>
      <c r="I4793" t="s">
        <v>68</v>
      </c>
      <c r="J4793">
        <v>300000</v>
      </c>
      <c r="K4793" t="s">
        <v>42</v>
      </c>
      <c r="L4793">
        <v>28000</v>
      </c>
      <c r="M4793" t="b">
        <v>0</v>
      </c>
    </row>
    <row r="4794" spans="1:13" x14ac:dyDescent="0.35">
      <c r="A4794" t="s">
        <v>39</v>
      </c>
      <c r="B4794" t="s">
        <v>46</v>
      </c>
      <c r="C4794">
        <v>2011</v>
      </c>
      <c r="D4794" t="s">
        <v>15</v>
      </c>
      <c r="E4794" t="s">
        <v>25</v>
      </c>
      <c r="F4794" t="s">
        <v>30</v>
      </c>
      <c r="G4794">
        <v>5.3</v>
      </c>
      <c r="H4794" t="s">
        <v>18</v>
      </c>
      <c r="I4794" t="s">
        <v>19</v>
      </c>
      <c r="J4794">
        <v>275000</v>
      </c>
      <c r="K4794" t="s">
        <v>111</v>
      </c>
      <c r="L4794">
        <v>40000</v>
      </c>
      <c r="M4794" t="b">
        <v>0</v>
      </c>
    </row>
    <row r="4795" spans="1:13" x14ac:dyDescent="0.35">
      <c r="A4795" t="s">
        <v>39</v>
      </c>
      <c r="B4795" t="s">
        <v>115</v>
      </c>
      <c r="C4795">
        <v>2012</v>
      </c>
      <c r="D4795" t="s">
        <v>15</v>
      </c>
      <c r="E4795" t="s">
        <v>94</v>
      </c>
      <c r="F4795" t="s">
        <v>26</v>
      </c>
      <c r="G4795">
        <v>5.3</v>
      </c>
      <c r="H4795" t="s">
        <v>18</v>
      </c>
      <c r="I4795" t="s">
        <v>19</v>
      </c>
      <c r="J4795">
        <v>220</v>
      </c>
      <c r="K4795" t="s">
        <v>42</v>
      </c>
      <c r="L4795">
        <v>65000</v>
      </c>
      <c r="M4795" t="b">
        <v>0</v>
      </c>
    </row>
    <row r="4796" spans="1:13" x14ac:dyDescent="0.35">
      <c r="A4796" t="s">
        <v>34</v>
      </c>
      <c r="B4796" t="s">
        <v>41</v>
      </c>
      <c r="C4796">
        <v>2017</v>
      </c>
      <c r="D4796" t="s">
        <v>15</v>
      </c>
      <c r="E4796" t="s">
        <v>23</v>
      </c>
      <c r="F4796" t="s">
        <v>26</v>
      </c>
      <c r="G4796">
        <v>1.3</v>
      </c>
      <c r="H4796" t="s">
        <v>18</v>
      </c>
      <c r="I4796" t="s">
        <v>19</v>
      </c>
      <c r="J4796">
        <v>127000</v>
      </c>
      <c r="K4796" t="s">
        <v>42</v>
      </c>
      <c r="L4796">
        <v>29000</v>
      </c>
      <c r="M4796" t="b">
        <v>0</v>
      </c>
    </row>
    <row r="4797" spans="1:13" x14ac:dyDescent="0.35">
      <c r="A4797" t="s">
        <v>21</v>
      </c>
      <c r="B4797" t="s">
        <v>22</v>
      </c>
      <c r="C4797">
        <v>2019</v>
      </c>
      <c r="D4797" t="s">
        <v>15</v>
      </c>
      <c r="E4797" t="s">
        <v>16</v>
      </c>
      <c r="F4797" t="s">
        <v>17</v>
      </c>
      <c r="G4797">
        <v>4</v>
      </c>
      <c r="H4797" t="s">
        <v>18</v>
      </c>
      <c r="I4797" t="s">
        <v>19</v>
      </c>
      <c r="J4797">
        <v>77000</v>
      </c>
      <c r="K4797" t="s">
        <v>20</v>
      </c>
      <c r="L4797">
        <v>0</v>
      </c>
      <c r="M4797" t="b">
        <v>1</v>
      </c>
    </row>
    <row r="4798" spans="1:13" x14ac:dyDescent="0.35">
      <c r="A4798" t="s">
        <v>34</v>
      </c>
      <c r="B4798" t="s">
        <v>43</v>
      </c>
      <c r="C4798">
        <v>2004</v>
      </c>
      <c r="D4798" t="s">
        <v>15</v>
      </c>
      <c r="E4798" t="s">
        <v>23</v>
      </c>
      <c r="F4798" t="s">
        <v>30</v>
      </c>
      <c r="G4798">
        <v>2.5</v>
      </c>
      <c r="H4798" t="s">
        <v>18</v>
      </c>
      <c r="I4798" t="s">
        <v>68</v>
      </c>
      <c r="J4798">
        <v>400000</v>
      </c>
      <c r="K4798" t="s">
        <v>20</v>
      </c>
      <c r="L4798">
        <v>15000</v>
      </c>
      <c r="M4798" t="b">
        <v>0</v>
      </c>
    </row>
    <row r="4799" spans="1:13" x14ac:dyDescent="0.35">
      <c r="A4799" t="s">
        <v>82</v>
      </c>
      <c r="B4799" t="s">
        <v>142</v>
      </c>
      <c r="C4799">
        <v>2016</v>
      </c>
      <c r="D4799" t="s">
        <v>47</v>
      </c>
      <c r="E4799" t="s">
        <v>23</v>
      </c>
      <c r="F4799" t="s">
        <v>30</v>
      </c>
      <c r="G4799">
        <v>1.6</v>
      </c>
      <c r="H4799" t="s">
        <v>56</v>
      </c>
      <c r="I4799" t="s">
        <v>19</v>
      </c>
      <c r="J4799">
        <v>62000</v>
      </c>
      <c r="K4799" t="s">
        <v>59</v>
      </c>
      <c r="L4799">
        <v>44000</v>
      </c>
      <c r="M4799" t="b">
        <v>0</v>
      </c>
    </row>
    <row r="4800" spans="1:13" x14ac:dyDescent="0.35">
      <c r="A4800" t="s">
        <v>34</v>
      </c>
      <c r="B4800" t="s">
        <v>58</v>
      </c>
      <c r="C4800">
        <v>2014</v>
      </c>
      <c r="D4800" t="s">
        <v>15</v>
      </c>
      <c r="E4800" t="s">
        <v>23</v>
      </c>
      <c r="F4800" t="s">
        <v>17</v>
      </c>
      <c r="G4800">
        <v>2.7</v>
      </c>
      <c r="H4800" t="s">
        <v>18</v>
      </c>
      <c r="I4800" t="s">
        <v>19</v>
      </c>
      <c r="J4800">
        <v>400000</v>
      </c>
      <c r="K4800" t="s">
        <v>401</v>
      </c>
      <c r="L4800">
        <v>50000</v>
      </c>
      <c r="M4800" t="b">
        <v>0</v>
      </c>
    </row>
    <row r="4801" spans="1:13" x14ac:dyDescent="0.35">
      <c r="A4801" t="s">
        <v>34</v>
      </c>
      <c r="B4801" t="s">
        <v>124</v>
      </c>
      <c r="C4801">
        <v>2010</v>
      </c>
      <c r="D4801" t="s">
        <v>15</v>
      </c>
      <c r="E4801" t="s">
        <v>23</v>
      </c>
      <c r="F4801" t="s">
        <v>30</v>
      </c>
      <c r="G4801">
        <v>4</v>
      </c>
      <c r="H4801" t="s">
        <v>18</v>
      </c>
      <c r="I4801" t="s">
        <v>19</v>
      </c>
      <c r="J4801">
        <v>300700</v>
      </c>
      <c r="K4801" t="s">
        <v>20</v>
      </c>
      <c r="L4801">
        <v>60000</v>
      </c>
      <c r="M4801" t="b">
        <v>0</v>
      </c>
    </row>
    <row r="4802" spans="1:13" x14ac:dyDescent="0.35">
      <c r="A4802" t="s">
        <v>174</v>
      </c>
      <c r="B4802" t="s">
        <v>208</v>
      </c>
      <c r="C4802">
        <v>2004</v>
      </c>
      <c r="D4802" t="s">
        <v>15</v>
      </c>
      <c r="E4802" t="s">
        <v>102</v>
      </c>
      <c r="F4802" t="s">
        <v>17</v>
      </c>
      <c r="G4802">
        <v>3</v>
      </c>
      <c r="H4802" t="s">
        <v>18</v>
      </c>
      <c r="I4802" t="s">
        <v>19</v>
      </c>
      <c r="J4802">
        <v>150</v>
      </c>
      <c r="K4802" t="s">
        <v>42</v>
      </c>
      <c r="L4802">
        <v>16000</v>
      </c>
      <c r="M4802" t="b">
        <v>0</v>
      </c>
    </row>
    <row r="4803" spans="1:13" x14ac:dyDescent="0.35">
      <c r="A4803" t="s">
        <v>185</v>
      </c>
      <c r="B4803" t="s">
        <v>277</v>
      </c>
      <c r="C4803">
        <v>2020</v>
      </c>
      <c r="D4803" t="s">
        <v>15</v>
      </c>
      <c r="E4803" t="s">
        <v>23</v>
      </c>
      <c r="F4803" t="s">
        <v>17</v>
      </c>
      <c r="G4803">
        <v>3</v>
      </c>
      <c r="H4803" t="s">
        <v>56</v>
      </c>
      <c r="I4803" t="s">
        <v>68</v>
      </c>
      <c r="J4803">
        <v>102900</v>
      </c>
      <c r="K4803" t="s">
        <v>349</v>
      </c>
      <c r="L4803">
        <v>0</v>
      </c>
      <c r="M4803" t="b">
        <v>1</v>
      </c>
    </row>
    <row r="4804" spans="1:13" x14ac:dyDescent="0.35">
      <c r="A4804" t="s">
        <v>82</v>
      </c>
      <c r="B4804" t="s">
        <v>169</v>
      </c>
      <c r="C4804">
        <v>2008</v>
      </c>
      <c r="D4804" t="s">
        <v>15</v>
      </c>
      <c r="E4804" t="s">
        <v>23</v>
      </c>
      <c r="F4804" t="s">
        <v>17</v>
      </c>
      <c r="G4804">
        <v>4</v>
      </c>
      <c r="H4804" t="s">
        <v>18</v>
      </c>
      <c r="I4804" t="s">
        <v>19</v>
      </c>
      <c r="J4804">
        <v>270000</v>
      </c>
      <c r="K4804" t="s">
        <v>20</v>
      </c>
      <c r="L4804">
        <v>0</v>
      </c>
      <c r="M4804" t="b">
        <v>1</v>
      </c>
    </row>
    <row r="4805" spans="1:13" x14ac:dyDescent="0.35">
      <c r="A4805" t="s">
        <v>27</v>
      </c>
      <c r="B4805" t="s">
        <v>160</v>
      </c>
      <c r="C4805">
        <v>2014</v>
      </c>
      <c r="D4805" t="s">
        <v>15</v>
      </c>
      <c r="E4805" t="s">
        <v>29</v>
      </c>
      <c r="F4805" t="s">
        <v>17</v>
      </c>
      <c r="G4805">
        <v>2.4</v>
      </c>
      <c r="H4805" t="s">
        <v>18</v>
      </c>
      <c r="I4805" t="s">
        <v>19</v>
      </c>
      <c r="J4805">
        <v>185</v>
      </c>
      <c r="K4805" t="s">
        <v>54</v>
      </c>
      <c r="L4805">
        <v>39000</v>
      </c>
      <c r="M4805" t="b">
        <v>0</v>
      </c>
    </row>
    <row r="4806" spans="1:13" x14ac:dyDescent="0.35">
      <c r="A4806" t="s">
        <v>21</v>
      </c>
      <c r="B4806" t="s">
        <v>162</v>
      </c>
      <c r="C4806">
        <v>2014</v>
      </c>
      <c r="D4806" t="s">
        <v>44</v>
      </c>
      <c r="E4806" t="s">
        <v>23</v>
      </c>
      <c r="F4806" t="s">
        <v>17</v>
      </c>
      <c r="G4806">
        <v>4.8</v>
      </c>
      <c r="H4806" t="s">
        <v>18</v>
      </c>
      <c r="I4806" t="s">
        <v>19</v>
      </c>
      <c r="J4806">
        <v>217000</v>
      </c>
      <c r="K4806" t="s">
        <v>42</v>
      </c>
      <c r="L4806">
        <v>0</v>
      </c>
      <c r="M4806" t="b">
        <v>1</v>
      </c>
    </row>
    <row r="4807" spans="1:13" x14ac:dyDescent="0.35">
      <c r="A4807" t="s">
        <v>34</v>
      </c>
      <c r="B4807" t="s">
        <v>43</v>
      </c>
      <c r="C4807">
        <v>2016</v>
      </c>
      <c r="D4807" t="s">
        <v>15</v>
      </c>
      <c r="E4807" t="s">
        <v>23</v>
      </c>
      <c r="F4807" t="s">
        <v>26</v>
      </c>
      <c r="G4807">
        <v>2.5</v>
      </c>
      <c r="H4807" t="s">
        <v>18</v>
      </c>
      <c r="I4807" t="s">
        <v>19</v>
      </c>
      <c r="J4807">
        <v>250000</v>
      </c>
      <c r="K4807" t="s">
        <v>45</v>
      </c>
      <c r="L4807">
        <v>0</v>
      </c>
      <c r="M4807" t="b">
        <v>1</v>
      </c>
    </row>
    <row r="4808" spans="1:13" x14ac:dyDescent="0.35">
      <c r="A4808" t="s">
        <v>82</v>
      </c>
      <c r="B4808" t="s">
        <v>156</v>
      </c>
      <c r="C4808">
        <v>2019</v>
      </c>
      <c r="D4808" t="s">
        <v>15</v>
      </c>
      <c r="E4808" t="s">
        <v>102</v>
      </c>
      <c r="F4808" t="s">
        <v>17</v>
      </c>
      <c r="G4808">
        <v>1.4</v>
      </c>
      <c r="H4808" t="s">
        <v>18</v>
      </c>
      <c r="I4808" t="s">
        <v>19</v>
      </c>
      <c r="J4808">
        <v>48000</v>
      </c>
      <c r="K4808" t="s">
        <v>20</v>
      </c>
      <c r="L4808">
        <v>38000</v>
      </c>
      <c r="M4808" t="b">
        <v>0</v>
      </c>
    </row>
    <row r="4809" spans="1:13" x14ac:dyDescent="0.35">
      <c r="A4809" t="s">
        <v>34</v>
      </c>
      <c r="B4809" t="s">
        <v>35</v>
      </c>
      <c r="C4809">
        <v>2013</v>
      </c>
      <c r="D4809" t="s">
        <v>15</v>
      </c>
      <c r="E4809" t="s">
        <v>23</v>
      </c>
      <c r="F4809" t="s">
        <v>17</v>
      </c>
      <c r="G4809">
        <v>4.5999999999999996</v>
      </c>
      <c r="H4809" t="s">
        <v>18</v>
      </c>
      <c r="I4809" t="s">
        <v>19</v>
      </c>
      <c r="J4809">
        <v>400000</v>
      </c>
      <c r="K4809" t="s">
        <v>59</v>
      </c>
      <c r="L4809">
        <v>0</v>
      </c>
      <c r="M4809" t="b">
        <v>1</v>
      </c>
    </row>
    <row r="4810" spans="1:13" x14ac:dyDescent="0.35">
      <c r="A4810" t="s">
        <v>34</v>
      </c>
      <c r="B4810" t="s">
        <v>35</v>
      </c>
      <c r="C4810">
        <v>2013</v>
      </c>
      <c r="D4810" t="s">
        <v>15</v>
      </c>
      <c r="E4810" t="s">
        <v>23</v>
      </c>
      <c r="F4810" t="s">
        <v>17</v>
      </c>
      <c r="G4810">
        <v>4.5999999999999996</v>
      </c>
      <c r="H4810" t="s">
        <v>18</v>
      </c>
      <c r="I4810" t="s">
        <v>19</v>
      </c>
      <c r="J4810">
        <v>199</v>
      </c>
      <c r="K4810" t="s">
        <v>20</v>
      </c>
      <c r="L4810">
        <v>0</v>
      </c>
      <c r="M4810" t="b">
        <v>1</v>
      </c>
    </row>
    <row r="4811" spans="1:13" x14ac:dyDescent="0.35">
      <c r="A4811" t="s">
        <v>21</v>
      </c>
      <c r="B4811" t="s">
        <v>207</v>
      </c>
      <c r="C4811">
        <v>2010</v>
      </c>
      <c r="D4811" t="s">
        <v>15</v>
      </c>
      <c r="E4811" t="s">
        <v>16</v>
      </c>
      <c r="F4811" t="s">
        <v>17</v>
      </c>
      <c r="G4811">
        <v>2.5</v>
      </c>
      <c r="H4811" t="s">
        <v>18</v>
      </c>
      <c r="I4811" t="s">
        <v>19</v>
      </c>
      <c r="J4811">
        <v>236660</v>
      </c>
      <c r="K4811" t="s">
        <v>155</v>
      </c>
      <c r="L4811">
        <v>0</v>
      </c>
      <c r="M4811" t="b">
        <v>1</v>
      </c>
    </row>
    <row r="4812" spans="1:13" x14ac:dyDescent="0.35">
      <c r="A4812" t="s">
        <v>60</v>
      </c>
      <c r="B4812" t="s">
        <v>80</v>
      </c>
      <c r="C4812">
        <v>2019</v>
      </c>
      <c r="D4812" t="s">
        <v>15</v>
      </c>
      <c r="E4812" t="s">
        <v>23</v>
      </c>
      <c r="F4812" t="s">
        <v>17</v>
      </c>
      <c r="G4812">
        <v>2</v>
      </c>
      <c r="H4812" t="s">
        <v>18</v>
      </c>
      <c r="I4812" t="s">
        <v>19</v>
      </c>
      <c r="J4812">
        <v>47000</v>
      </c>
      <c r="K4812" t="s">
        <v>42</v>
      </c>
      <c r="L4812">
        <v>190000</v>
      </c>
      <c r="M4812" t="b">
        <v>0</v>
      </c>
    </row>
    <row r="4813" spans="1:13" x14ac:dyDescent="0.35">
      <c r="A4813" t="s">
        <v>34</v>
      </c>
      <c r="B4813" t="s">
        <v>161</v>
      </c>
      <c r="C4813">
        <v>2016</v>
      </c>
      <c r="D4813" t="s">
        <v>15</v>
      </c>
      <c r="E4813" t="s">
        <v>25</v>
      </c>
      <c r="F4813" t="s">
        <v>30</v>
      </c>
      <c r="G4813">
        <v>5.7</v>
      </c>
      <c r="H4813" t="s">
        <v>18</v>
      </c>
      <c r="I4813" t="s">
        <v>19</v>
      </c>
      <c r="J4813">
        <v>117000</v>
      </c>
      <c r="K4813" t="s">
        <v>254</v>
      </c>
      <c r="L4813">
        <v>140000</v>
      </c>
      <c r="M4813" t="b">
        <v>0</v>
      </c>
    </row>
    <row r="4814" spans="1:13" x14ac:dyDescent="0.35">
      <c r="A4814" t="s">
        <v>60</v>
      </c>
      <c r="B4814" t="s">
        <v>198</v>
      </c>
      <c r="C4814">
        <v>2018</v>
      </c>
      <c r="D4814" t="s">
        <v>44</v>
      </c>
      <c r="E4814" t="s">
        <v>23</v>
      </c>
      <c r="F4814" t="s">
        <v>17</v>
      </c>
      <c r="G4814">
        <v>5</v>
      </c>
      <c r="H4814" t="s">
        <v>18</v>
      </c>
      <c r="I4814" t="s">
        <v>19</v>
      </c>
      <c r="J4814">
        <v>95000</v>
      </c>
      <c r="K4814" t="s">
        <v>20</v>
      </c>
      <c r="L4814">
        <v>250000</v>
      </c>
      <c r="M4814" t="b">
        <v>0</v>
      </c>
    </row>
    <row r="4815" spans="1:13" x14ac:dyDescent="0.35">
      <c r="A4815" t="s">
        <v>181</v>
      </c>
      <c r="B4815" t="s">
        <v>199</v>
      </c>
      <c r="C4815">
        <v>2015</v>
      </c>
      <c r="D4815" t="s">
        <v>15</v>
      </c>
      <c r="E4815" t="s">
        <v>78</v>
      </c>
      <c r="F4815" t="s">
        <v>17</v>
      </c>
      <c r="G4815">
        <v>3.8</v>
      </c>
      <c r="H4815" t="s">
        <v>18</v>
      </c>
      <c r="I4815" t="s">
        <v>19</v>
      </c>
      <c r="J4815">
        <v>241000</v>
      </c>
      <c r="K4815" t="s">
        <v>42</v>
      </c>
      <c r="L4815">
        <v>0</v>
      </c>
      <c r="M4815" t="b">
        <v>1</v>
      </c>
    </row>
    <row r="4816" spans="1:13" x14ac:dyDescent="0.35">
      <c r="A4816" t="s">
        <v>27</v>
      </c>
      <c r="B4816" t="s">
        <v>93</v>
      </c>
      <c r="C4816">
        <v>2013</v>
      </c>
      <c r="D4816" t="s">
        <v>15</v>
      </c>
      <c r="E4816" t="s">
        <v>23</v>
      </c>
      <c r="F4816" t="s">
        <v>30</v>
      </c>
      <c r="G4816">
        <v>1.6</v>
      </c>
      <c r="H4816" t="s">
        <v>18</v>
      </c>
      <c r="I4816" t="s">
        <v>19</v>
      </c>
      <c r="J4816">
        <v>300</v>
      </c>
      <c r="K4816" t="s">
        <v>54</v>
      </c>
      <c r="L4816">
        <v>0</v>
      </c>
      <c r="M4816" t="b">
        <v>1</v>
      </c>
    </row>
    <row r="4817" spans="1:13" x14ac:dyDescent="0.35">
      <c r="A4817" t="s">
        <v>27</v>
      </c>
      <c r="B4817" t="s">
        <v>89</v>
      </c>
      <c r="C4817">
        <v>2019</v>
      </c>
      <c r="D4817" t="s">
        <v>44</v>
      </c>
      <c r="E4817" t="s">
        <v>23</v>
      </c>
      <c r="F4817" t="s">
        <v>30</v>
      </c>
      <c r="G4817">
        <v>2.4</v>
      </c>
      <c r="H4817" t="s">
        <v>18</v>
      </c>
      <c r="I4817" t="s">
        <v>19</v>
      </c>
      <c r="J4817">
        <v>28000</v>
      </c>
      <c r="K4817" t="s">
        <v>20</v>
      </c>
      <c r="L4817">
        <v>64000</v>
      </c>
      <c r="M4817" t="b">
        <v>0</v>
      </c>
    </row>
    <row r="4818" spans="1:13" x14ac:dyDescent="0.35">
      <c r="A4818" t="s">
        <v>34</v>
      </c>
      <c r="B4818" t="s">
        <v>41</v>
      </c>
      <c r="C4818">
        <v>2016</v>
      </c>
      <c r="D4818" t="s">
        <v>47</v>
      </c>
      <c r="E4818" t="s">
        <v>25</v>
      </c>
      <c r="F4818" t="s">
        <v>26</v>
      </c>
      <c r="G4818">
        <v>1.5</v>
      </c>
      <c r="H4818" t="s">
        <v>18</v>
      </c>
      <c r="I4818" t="s">
        <v>19</v>
      </c>
      <c r="J4818">
        <v>223000</v>
      </c>
      <c r="K4818" t="s">
        <v>253</v>
      </c>
      <c r="L4818">
        <v>25000</v>
      </c>
      <c r="M4818" t="b">
        <v>0</v>
      </c>
    </row>
    <row r="4819" spans="1:13" x14ac:dyDescent="0.35">
      <c r="A4819" t="s">
        <v>85</v>
      </c>
      <c r="B4819" t="s">
        <v>230</v>
      </c>
      <c r="C4819">
        <v>2015</v>
      </c>
      <c r="D4819" t="s">
        <v>44</v>
      </c>
      <c r="E4819" t="s">
        <v>23</v>
      </c>
      <c r="F4819" t="s">
        <v>30</v>
      </c>
      <c r="G4819">
        <v>3.8</v>
      </c>
      <c r="H4819" t="s">
        <v>18</v>
      </c>
      <c r="I4819" t="s">
        <v>19</v>
      </c>
      <c r="J4819">
        <v>85343</v>
      </c>
      <c r="K4819" t="s">
        <v>81</v>
      </c>
      <c r="L4819">
        <v>81000</v>
      </c>
      <c r="M4819" t="b">
        <v>0</v>
      </c>
    </row>
    <row r="4820" spans="1:13" x14ac:dyDescent="0.35">
      <c r="A4820" t="s">
        <v>34</v>
      </c>
      <c r="B4820" t="s">
        <v>35</v>
      </c>
      <c r="C4820">
        <v>2004</v>
      </c>
      <c r="D4820" t="s">
        <v>44</v>
      </c>
      <c r="E4820" t="s">
        <v>23</v>
      </c>
      <c r="F4820" t="s">
        <v>17</v>
      </c>
      <c r="G4820">
        <v>5.7</v>
      </c>
      <c r="H4820" t="s">
        <v>18</v>
      </c>
      <c r="I4820" t="s">
        <v>68</v>
      </c>
      <c r="J4820">
        <v>385000</v>
      </c>
      <c r="K4820" t="s">
        <v>20</v>
      </c>
      <c r="L4820">
        <v>0</v>
      </c>
      <c r="M4820" t="b">
        <v>1</v>
      </c>
    </row>
    <row r="4821" spans="1:13" x14ac:dyDescent="0.35">
      <c r="A4821" t="s">
        <v>34</v>
      </c>
      <c r="B4821" t="s">
        <v>162</v>
      </c>
      <c r="C4821">
        <v>2012</v>
      </c>
      <c r="D4821" t="s">
        <v>15</v>
      </c>
      <c r="E4821" t="s">
        <v>75</v>
      </c>
      <c r="F4821" t="s">
        <v>30</v>
      </c>
      <c r="G4821">
        <v>4</v>
      </c>
      <c r="H4821" t="s">
        <v>18</v>
      </c>
      <c r="I4821" t="s">
        <v>68</v>
      </c>
      <c r="J4821">
        <v>300000</v>
      </c>
      <c r="K4821" t="s">
        <v>20</v>
      </c>
      <c r="L4821">
        <v>0</v>
      </c>
      <c r="M4821" t="b">
        <v>1</v>
      </c>
    </row>
    <row r="4822" spans="1:13" x14ac:dyDescent="0.35">
      <c r="A4822" t="s">
        <v>34</v>
      </c>
      <c r="B4822" t="s">
        <v>41</v>
      </c>
      <c r="C4822">
        <v>2015</v>
      </c>
      <c r="D4822" t="s">
        <v>15</v>
      </c>
      <c r="E4822" t="s">
        <v>23</v>
      </c>
      <c r="F4822" t="s">
        <v>26</v>
      </c>
      <c r="G4822">
        <v>1.3</v>
      </c>
      <c r="H4822" t="s">
        <v>18</v>
      </c>
      <c r="I4822" t="s">
        <v>68</v>
      </c>
      <c r="J4822">
        <v>152000</v>
      </c>
      <c r="K4822" t="s">
        <v>70</v>
      </c>
      <c r="L4822">
        <v>0</v>
      </c>
      <c r="M4822" t="b">
        <v>1</v>
      </c>
    </row>
    <row r="4823" spans="1:13" x14ac:dyDescent="0.35">
      <c r="A4823" t="s">
        <v>34</v>
      </c>
      <c r="B4823" t="s">
        <v>43</v>
      </c>
      <c r="C4823">
        <v>2018</v>
      </c>
      <c r="D4823" t="s">
        <v>15</v>
      </c>
      <c r="E4823" t="s">
        <v>38</v>
      </c>
      <c r="F4823" t="s">
        <v>26</v>
      </c>
      <c r="G4823">
        <v>1.8</v>
      </c>
      <c r="H4823" t="s">
        <v>18</v>
      </c>
      <c r="I4823" t="s">
        <v>19</v>
      </c>
      <c r="J4823">
        <v>102</v>
      </c>
      <c r="K4823" t="s">
        <v>59</v>
      </c>
      <c r="L4823">
        <v>52000</v>
      </c>
      <c r="M4823" t="b">
        <v>0</v>
      </c>
    </row>
    <row r="4824" spans="1:13" x14ac:dyDescent="0.35">
      <c r="A4824" t="s">
        <v>82</v>
      </c>
      <c r="B4824" t="s">
        <v>294</v>
      </c>
      <c r="C4824">
        <v>2016</v>
      </c>
      <c r="D4824" t="s">
        <v>15</v>
      </c>
      <c r="E4824" t="s">
        <v>29</v>
      </c>
      <c r="F4824" t="s">
        <v>17</v>
      </c>
      <c r="G4824">
        <v>3.3</v>
      </c>
      <c r="H4824" t="s">
        <v>18</v>
      </c>
      <c r="I4824" t="s">
        <v>19</v>
      </c>
      <c r="J4824">
        <v>116000</v>
      </c>
      <c r="K4824" t="s">
        <v>20</v>
      </c>
      <c r="L4824">
        <v>53000</v>
      </c>
      <c r="M4824" t="b">
        <v>0</v>
      </c>
    </row>
    <row r="4825" spans="1:13" x14ac:dyDescent="0.35">
      <c r="A4825" t="s">
        <v>34</v>
      </c>
      <c r="B4825" t="s">
        <v>123</v>
      </c>
      <c r="C4825">
        <v>2018</v>
      </c>
      <c r="D4825" t="s">
        <v>15</v>
      </c>
      <c r="E4825" t="s">
        <v>23</v>
      </c>
      <c r="F4825" t="s">
        <v>17</v>
      </c>
      <c r="G4825">
        <v>2.7</v>
      </c>
      <c r="H4825" t="s">
        <v>18</v>
      </c>
      <c r="I4825" t="s">
        <v>19</v>
      </c>
      <c r="J4825">
        <v>75000</v>
      </c>
      <c r="K4825" t="s">
        <v>111</v>
      </c>
      <c r="L4825">
        <v>0</v>
      </c>
      <c r="M4825" t="b">
        <v>1</v>
      </c>
    </row>
    <row r="4826" spans="1:13" x14ac:dyDescent="0.35">
      <c r="A4826" t="s">
        <v>34</v>
      </c>
      <c r="B4826" t="s">
        <v>124</v>
      </c>
      <c r="C4826">
        <v>2016</v>
      </c>
      <c r="D4826" t="s">
        <v>15</v>
      </c>
      <c r="E4826" t="s">
        <v>23</v>
      </c>
      <c r="F4826" t="s">
        <v>17</v>
      </c>
      <c r="G4826">
        <v>4</v>
      </c>
      <c r="H4826" t="s">
        <v>18</v>
      </c>
      <c r="I4826" t="s">
        <v>19</v>
      </c>
      <c r="J4826">
        <v>153600</v>
      </c>
      <c r="K4826" t="s">
        <v>253</v>
      </c>
      <c r="L4826">
        <v>0</v>
      </c>
      <c r="M4826" t="b">
        <v>1</v>
      </c>
    </row>
    <row r="4827" spans="1:13" x14ac:dyDescent="0.35">
      <c r="A4827" t="s">
        <v>27</v>
      </c>
      <c r="B4827" t="s">
        <v>89</v>
      </c>
      <c r="C4827">
        <v>2015</v>
      </c>
      <c r="D4827" t="s">
        <v>47</v>
      </c>
      <c r="E4827" t="s">
        <v>16</v>
      </c>
      <c r="F4827" t="s">
        <v>30</v>
      </c>
      <c r="G4827">
        <v>3.3</v>
      </c>
      <c r="H4827" t="s">
        <v>18</v>
      </c>
      <c r="I4827" t="s">
        <v>19</v>
      </c>
      <c r="J4827">
        <v>156500</v>
      </c>
      <c r="K4827" t="s">
        <v>42</v>
      </c>
      <c r="L4827">
        <v>0</v>
      </c>
      <c r="M4827" t="b">
        <v>1</v>
      </c>
    </row>
    <row r="4828" spans="1:13" x14ac:dyDescent="0.35">
      <c r="A4828" t="s">
        <v>31</v>
      </c>
      <c r="B4828" t="s">
        <v>157</v>
      </c>
      <c r="C4828">
        <v>2016</v>
      </c>
      <c r="D4828" t="s">
        <v>15</v>
      </c>
      <c r="E4828" t="s">
        <v>29</v>
      </c>
      <c r="F4828" t="s">
        <v>30</v>
      </c>
      <c r="G4828">
        <v>3.5</v>
      </c>
      <c r="H4828" t="s">
        <v>18</v>
      </c>
      <c r="I4828" t="s">
        <v>19</v>
      </c>
      <c r="J4828">
        <v>185000</v>
      </c>
      <c r="K4828" t="s">
        <v>20</v>
      </c>
      <c r="L4828">
        <v>52000</v>
      </c>
      <c r="M4828" t="b">
        <v>0</v>
      </c>
    </row>
    <row r="4829" spans="1:13" x14ac:dyDescent="0.35">
      <c r="A4829" t="s">
        <v>82</v>
      </c>
      <c r="B4829" t="s">
        <v>243</v>
      </c>
      <c r="C4829">
        <v>2014</v>
      </c>
      <c r="D4829" t="s">
        <v>44</v>
      </c>
      <c r="E4829" t="s">
        <v>16</v>
      </c>
      <c r="F4829" t="s">
        <v>17</v>
      </c>
      <c r="G4829">
        <v>8</v>
      </c>
      <c r="H4829" t="s">
        <v>18</v>
      </c>
      <c r="I4829" t="s">
        <v>19</v>
      </c>
      <c r="J4829">
        <v>150000</v>
      </c>
      <c r="K4829" t="s">
        <v>45</v>
      </c>
      <c r="L4829">
        <v>0</v>
      </c>
      <c r="M4829" t="b">
        <v>1</v>
      </c>
    </row>
    <row r="4830" spans="1:13" x14ac:dyDescent="0.35">
      <c r="A4830" t="s">
        <v>31</v>
      </c>
      <c r="B4830" t="s">
        <v>157</v>
      </c>
      <c r="C4830">
        <v>2012</v>
      </c>
      <c r="D4830" t="s">
        <v>15</v>
      </c>
      <c r="E4830" t="s">
        <v>25</v>
      </c>
      <c r="F4830" t="s">
        <v>17</v>
      </c>
      <c r="G4830">
        <v>2</v>
      </c>
      <c r="H4830" t="s">
        <v>18</v>
      </c>
      <c r="I4830" t="s">
        <v>19</v>
      </c>
      <c r="J4830">
        <v>360</v>
      </c>
      <c r="K4830" t="s">
        <v>54</v>
      </c>
      <c r="L4830">
        <v>0</v>
      </c>
      <c r="M4830" t="b">
        <v>1</v>
      </c>
    </row>
    <row r="4831" spans="1:13" x14ac:dyDescent="0.35">
      <c r="A4831" t="s">
        <v>27</v>
      </c>
      <c r="B4831" t="s">
        <v>88</v>
      </c>
      <c r="C4831">
        <v>2010</v>
      </c>
      <c r="D4831" t="s">
        <v>15</v>
      </c>
      <c r="E4831" t="s">
        <v>23</v>
      </c>
      <c r="F4831" t="s">
        <v>30</v>
      </c>
      <c r="G4831">
        <v>1.2</v>
      </c>
      <c r="H4831" t="s">
        <v>18</v>
      </c>
      <c r="I4831" t="s">
        <v>68</v>
      </c>
      <c r="J4831">
        <v>198</v>
      </c>
      <c r="K4831" t="s">
        <v>59</v>
      </c>
      <c r="L4831">
        <v>12000</v>
      </c>
      <c r="M4831" t="b">
        <v>0</v>
      </c>
    </row>
    <row r="4832" spans="1:13" x14ac:dyDescent="0.35">
      <c r="A4832" t="s">
        <v>21</v>
      </c>
      <c r="B4832" t="s">
        <v>315</v>
      </c>
      <c r="C4832">
        <v>2015</v>
      </c>
      <c r="D4832" t="s">
        <v>15</v>
      </c>
      <c r="E4832" t="s">
        <v>196</v>
      </c>
      <c r="F4832" t="s">
        <v>30</v>
      </c>
      <c r="G4832">
        <v>5.8</v>
      </c>
      <c r="H4832" t="s">
        <v>18</v>
      </c>
      <c r="I4832" t="s">
        <v>19</v>
      </c>
      <c r="J4832">
        <v>129500</v>
      </c>
      <c r="K4832" t="s">
        <v>20</v>
      </c>
      <c r="L4832">
        <v>40000</v>
      </c>
      <c r="M4832" t="b">
        <v>0</v>
      </c>
    </row>
    <row r="4833" spans="1:13" x14ac:dyDescent="0.35">
      <c r="A4833" t="s">
        <v>174</v>
      </c>
      <c r="B4833" t="s">
        <v>375</v>
      </c>
      <c r="C4833">
        <v>2017</v>
      </c>
      <c r="D4833" t="s">
        <v>15</v>
      </c>
      <c r="E4833" t="s">
        <v>23</v>
      </c>
      <c r="F4833" t="s">
        <v>17</v>
      </c>
      <c r="G4833">
        <v>1.4</v>
      </c>
      <c r="H4833" t="s">
        <v>18</v>
      </c>
      <c r="I4833" t="s">
        <v>19</v>
      </c>
      <c r="J4833">
        <v>110000</v>
      </c>
      <c r="K4833" t="s">
        <v>211</v>
      </c>
      <c r="L4833">
        <v>75000</v>
      </c>
      <c r="M4833" t="b">
        <v>0</v>
      </c>
    </row>
    <row r="4834" spans="1:13" x14ac:dyDescent="0.35">
      <c r="A4834" t="s">
        <v>109</v>
      </c>
      <c r="B4834" t="s">
        <v>110</v>
      </c>
      <c r="C4834">
        <v>2017</v>
      </c>
      <c r="D4834" t="s">
        <v>15</v>
      </c>
      <c r="E4834" t="s">
        <v>29</v>
      </c>
      <c r="F4834" t="s">
        <v>17</v>
      </c>
      <c r="G4834">
        <v>3.6</v>
      </c>
      <c r="H4834" t="s">
        <v>18</v>
      </c>
      <c r="I4834" t="s">
        <v>19</v>
      </c>
      <c r="J4834">
        <v>140000</v>
      </c>
      <c r="K4834" t="s">
        <v>45</v>
      </c>
      <c r="L4834">
        <v>80000</v>
      </c>
      <c r="M4834" t="b">
        <v>0</v>
      </c>
    </row>
    <row r="4835" spans="1:13" x14ac:dyDescent="0.35">
      <c r="A4835" t="s">
        <v>365</v>
      </c>
      <c r="B4835" t="s">
        <v>366</v>
      </c>
      <c r="C4835">
        <v>2006</v>
      </c>
      <c r="D4835" t="s">
        <v>15</v>
      </c>
      <c r="E4835" t="s">
        <v>23</v>
      </c>
      <c r="F4835" t="s">
        <v>17</v>
      </c>
      <c r="G4835">
        <v>3.5</v>
      </c>
      <c r="H4835" t="s">
        <v>18</v>
      </c>
      <c r="I4835" t="s">
        <v>19</v>
      </c>
      <c r="J4835">
        <v>450000</v>
      </c>
      <c r="K4835" t="s">
        <v>20</v>
      </c>
      <c r="L4835">
        <v>0</v>
      </c>
      <c r="M4835" t="b">
        <v>1</v>
      </c>
    </row>
    <row r="4836" spans="1:13" x14ac:dyDescent="0.35">
      <c r="A4836" t="s">
        <v>31</v>
      </c>
      <c r="B4836" t="s">
        <v>32</v>
      </c>
      <c r="C4836">
        <v>2015</v>
      </c>
      <c r="D4836" t="s">
        <v>15</v>
      </c>
      <c r="E4836" t="s">
        <v>65</v>
      </c>
      <c r="F4836" t="s">
        <v>17</v>
      </c>
      <c r="G4836">
        <v>1.5</v>
      </c>
      <c r="H4836" t="s">
        <v>18</v>
      </c>
      <c r="I4836" t="s">
        <v>19</v>
      </c>
      <c r="J4836">
        <v>137000</v>
      </c>
      <c r="K4836" t="s">
        <v>45</v>
      </c>
      <c r="L4836">
        <v>68000</v>
      </c>
      <c r="M4836" t="b">
        <v>0</v>
      </c>
    </row>
    <row r="4837" spans="1:13" x14ac:dyDescent="0.35">
      <c r="A4837" t="s">
        <v>34</v>
      </c>
      <c r="B4837" t="s">
        <v>123</v>
      </c>
      <c r="C4837">
        <v>2014</v>
      </c>
      <c r="D4837" t="s">
        <v>44</v>
      </c>
      <c r="E4837" t="s">
        <v>23</v>
      </c>
      <c r="F4837" t="s">
        <v>17</v>
      </c>
      <c r="G4837">
        <v>2.4</v>
      </c>
      <c r="H4837" t="s">
        <v>18</v>
      </c>
      <c r="I4837" t="s">
        <v>68</v>
      </c>
      <c r="J4837">
        <v>290000</v>
      </c>
      <c r="K4837" t="s">
        <v>20</v>
      </c>
      <c r="L4837">
        <v>40000</v>
      </c>
      <c r="M4837" t="b">
        <v>0</v>
      </c>
    </row>
    <row r="4838" spans="1:13" x14ac:dyDescent="0.35">
      <c r="A4838" t="s">
        <v>27</v>
      </c>
      <c r="B4838" t="s">
        <v>28</v>
      </c>
      <c r="C4838">
        <v>2016</v>
      </c>
      <c r="D4838" t="s">
        <v>15</v>
      </c>
      <c r="E4838" t="s">
        <v>23</v>
      </c>
      <c r="F4838" t="s">
        <v>26</v>
      </c>
      <c r="G4838">
        <v>2</v>
      </c>
      <c r="H4838" t="s">
        <v>18</v>
      </c>
      <c r="I4838" t="s">
        <v>19</v>
      </c>
      <c r="J4838">
        <v>180000</v>
      </c>
      <c r="K4838" t="s">
        <v>64</v>
      </c>
      <c r="L4838">
        <v>0</v>
      </c>
      <c r="M4838" t="b">
        <v>1</v>
      </c>
    </row>
    <row r="4839" spans="1:13" x14ac:dyDescent="0.35">
      <c r="A4839" t="s">
        <v>103</v>
      </c>
      <c r="B4839" t="s">
        <v>324</v>
      </c>
      <c r="C4839">
        <v>2011</v>
      </c>
      <c r="D4839" t="s">
        <v>15</v>
      </c>
      <c r="E4839" t="s">
        <v>23</v>
      </c>
      <c r="F4839" t="s">
        <v>17</v>
      </c>
      <c r="G4839">
        <v>2.4</v>
      </c>
      <c r="H4839" t="s">
        <v>18</v>
      </c>
      <c r="I4839" t="s">
        <v>19</v>
      </c>
      <c r="J4839">
        <v>245000</v>
      </c>
      <c r="K4839" t="s">
        <v>20</v>
      </c>
      <c r="L4839">
        <v>24000</v>
      </c>
      <c r="M4839" t="b">
        <v>0</v>
      </c>
    </row>
    <row r="4840" spans="1:13" x14ac:dyDescent="0.35">
      <c r="A4840" t="s">
        <v>36</v>
      </c>
      <c r="B4840" t="s">
        <v>37</v>
      </c>
      <c r="C4840">
        <v>2014</v>
      </c>
      <c r="D4840" t="s">
        <v>15</v>
      </c>
      <c r="E4840" t="s">
        <v>23</v>
      </c>
      <c r="F4840" t="s">
        <v>17</v>
      </c>
      <c r="G4840">
        <v>6.2</v>
      </c>
      <c r="H4840" t="s">
        <v>18</v>
      </c>
      <c r="I4840" t="s">
        <v>19</v>
      </c>
      <c r="J4840">
        <v>386000</v>
      </c>
      <c r="K4840" t="s">
        <v>20</v>
      </c>
      <c r="L4840">
        <v>0</v>
      </c>
      <c r="M4840" t="b">
        <v>1</v>
      </c>
    </row>
    <row r="4841" spans="1:13" x14ac:dyDescent="0.35">
      <c r="A4841" t="s">
        <v>181</v>
      </c>
      <c r="B4841" t="s">
        <v>182</v>
      </c>
      <c r="C4841">
        <v>2019</v>
      </c>
      <c r="D4841" t="s">
        <v>15</v>
      </c>
      <c r="E4841" t="s">
        <v>29</v>
      </c>
      <c r="F4841" t="s">
        <v>26</v>
      </c>
      <c r="G4841">
        <v>1.2</v>
      </c>
      <c r="H4841" t="s">
        <v>18</v>
      </c>
      <c r="I4841" t="s">
        <v>19</v>
      </c>
      <c r="J4841">
        <v>19000</v>
      </c>
      <c r="K4841" t="s">
        <v>45</v>
      </c>
      <c r="L4841">
        <v>32000</v>
      </c>
      <c r="M4841" t="b">
        <v>0</v>
      </c>
    </row>
    <row r="4842" spans="1:13" x14ac:dyDescent="0.35">
      <c r="A4842" t="s">
        <v>82</v>
      </c>
      <c r="B4842" t="s">
        <v>156</v>
      </c>
      <c r="C4842">
        <v>2012</v>
      </c>
      <c r="D4842" t="s">
        <v>47</v>
      </c>
      <c r="E4842" t="s">
        <v>29</v>
      </c>
      <c r="F4842" t="s">
        <v>17</v>
      </c>
      <c r="G4842">
        <v>1.4</v>
      </c>
      <c r="H4842" t="s">
        <v>18</v>
      </c>
      <c r="I4842" t="s">
        <v>19</v>
      </c>
      <c r="J4842">
        <v>179</v>
      </c>
      <c r="K4842" t="s">
        <v>20</v>
      </c>
      <c r="L4842">
        <v>18000</v>
      </c>
      <c r="M4842" t="b">
        <v>0</v>
      </c>
    </row>
    <row r="4843" spans="1:13" x14ac:dyDescent="0.35">
      <c r="A4843" t="s">
        <v>34</v>
      </c>
      <c r="B4843" t="s">
        <v>66</v>
      </c>
      <c r="C4843">
        <v>2019</v>
      </c>
      <c r="D4843" t="s">
        <v>15</v>
      </c>
      <c r="E4843" t="s">
        <v>23</v>
      </c>
      <c r="F4843" t="s">
        <v>30</v>
      </c>
      <c r="G4843">
        <v>3.5</v>
      </c>
      <c r="H4843" t="s">
        <v>18</v>
      </c>
      <c r="I4843" t="s">
        <v>19</v>
      </c>
      <c r="J4843">
        <v>65000</v>
      </c>
      <c r="K4843" t="s">
        <v>45</v>
      </c>
      <c r="L4843">
        <v>123000</v>
      </c>
      <c r="M4843" t="b">
        <v>0</v>
      </c>
    </row>
    <row r="4844" spans="1:13" x14ac:dyDescent="0.35">
      <c r="A4844" t="s">
        <v>73</v>
      </c>
      <c r="B4844">
        <v>3</v>
      </c>
      <c r="C4844">
        <v>2015</v>
      </c>
      <c r="D4844" t="s">
        <v>15</v>
      </c>
      <c r="E4844" t="s">
        <v>65</v>
      </c>
      <c r="F4844" t="s">
        <v>17</v>
      </c>
      <c r="G4844">
        <v>2</v>
      </c>
      <c r="H4844" t="s">
        <v>18</v>
      </c>
      <c r="I4844" t="s">
        <v>19</v>
      </c>
      <c r="J4844">
        <v>74000</v>
      </c>
      <c r="K4844" t="s">
        <v>42</v>
      </c>
      <c r="L4844">
        <v>55000</v>
      </c>
      <c r="M4844" t="b">
        <v>0</v>
      </c>
    </row>
    <row r="4845" spans="1:13" x14ac:dyDescent="0.35">
      <c r="A4845" t="s">
        <v>34</v>
      </c>
      <c r="B4845" t="s">
        <v>35</v>
      </c>
      <c r="C4845">
        <v>2011</v>
      </c>
      <c r="D4845" t="s">
        <v>15</v>
      </c>
      <c r="E4845" t="s">
        <v>23</v>
      </c>
      <c r="F4845" t="s">
        <v>17</v>
      </c>
      <c r="G4845">
        <v>4</v>
      </c>
      <c r="H4845" t="s">
        <v>18</v>
      </c>
      <c r="I4845" t="s">
        <v>19</v>
      </c>
      <c r="J4845">
        <v>233000</v>
      </c>
      <c r="K4845" t="s">
        <v>20</v>
      </c>
      <c r="L4845">
        <v>0</v>
      </c>
      <c r="M4845" t="b">
        <v>1</v>
      </c>
    </row>
    <row r="4846" spans="1:13" x14ac:dyDescent="0.35">
      <c r="A4846" t="s">
        <v>34</v>
      </c>
      <c r="B4846" t="s">
        <v>123</v>
      </c>
      <c r="C4846">
        <v>2016</v>
      </c>
      <c r="D4846" t="s">
        <v>47</v>
      </c>
      <c r="E4846" t="s">
        <v>23</v>
      </c>
      <c r="F4846" t="s">
        <v>26</v>
      </c>
      <c r="G4846">
        <v>2.4</v>
      </c>
      <c r="H4846" t="s">
        <v>18</v>
      </c>
      <c r="I4846" t="s">
        <v>68</v>
      </c>
      <c r="J4846">
        <v>146000</v>
      </c>
      <c r="K4846" t="s">
        <v>20</v>
      </c>
      <c r="L4846">
        <v>0</v>
      </c>
      <c r="M4846" t="b">
        <v>1</v>
      </c>
    </row>
    <row r="4847" spans="1:13" x14ac:dyDescent="0.35">
      <c r="A4847" t="s">
        <v>76</v>
      </c>
      <c r="B4847" t="s">
        <v>147</v>
      </c>
      <c r="C4847">
        <v>2017</v>
      </c>
      <c r="D4847" t="s">
        <v>15</v>
      </c>
      <c r="E4847" t="s">
        <v>23</v>
      </c>
      <c r="F4847" t="s">
        <v>17</v>
      </c>
      <c r="G4847">
        <v>2.8</v>
      </c>
      <c r="H4847" t="s">
        <v>18</v>
      </c>
      <c r="I4847" t="s">
        <v>19</v>
      </c>
      <c r="J4847">
        <v>28000</v>
      </c>
      <c r="K4847" t="s">
        <v>54</v>
      </c>
      <c r="L4847">
        <v>175000</v>
      </c>
      <c r="M4847" t="b">
        <v>0</v>
      </c>
    </row>
    <row r="4848" spans="1:13" x14ac:dyDescent="0.35">
      <c r="A4848" t="s">
        <v>281</v>
      </c>
      <c r="B4848" t="s">
        <v>328</v>
      </c>
      <c r="C4848">
        <v>2015</v>
      </c>
      <c r="D4848" t="s">
        <v>15</v>
      </c>
      <c r="E4848" t="s">
        <v>23</v>
      </c>
      <c r="F4848" t="s">
        <v>17</v>
      </c>
      <c r="G4848">
        <v>5</v>
      </c>
      <c r="H4848" t="s">
        <v>18</v>
      </c>
      <c r="I4848" t="s">
        <v>19</v>
      </c>
      <c r="J4848">
        <v>56000</v>
      </c>
      <c r="K4848" t="s">
        <v>20</v>
      </c>
      <c r="L4848">
        <v>0</v>
      </c>
      <c r="M4848" t="b">
        <v>1</v>
      </c>
    </row>
    <row r="4849" spans="1:13" x14ac:dyDescent="0.35">
      <c r="A4849" t="s">
        <v>76</v>
      </c>
      <c r="B4849" t="s">
        <v>125</v>
      </c>
      <c r="C4849">
        <v>2008</v>
      </c>
      <c r="D4849" t="s">
        <v>15</v>
      </c>
      <c r="E4849" t="s">
        <v>75</v>
      </c>
      <c r="F4849" t="s">
        <v>17</v>
      </c>
      <c r="G4849">
        <v>3.5</v>
      </c>
      <c r="H4849" t="s">
        <v>18</v>
      </c>
      <c r="I4849" t="s">
        <v>19</v>
      </c>
      <c r="J4849">
        <v>315000</v>
      </c>
      <c r="K4849" t="s">
        <v>20</v>
      </c>
      <c r="L4849">
        <v>0</v>
      </c>
      <c r="M4849" t="b">
        <v>1</v>
      </c>
    </row>
    <row r="4850" spans="1:13" x14ac:dyDescent="0.35">
      <c r="A4850" t="s">
        <v>34</v>
      </c>
      <c r="B4850" t="s">
        <v>41</v>
      </c>
      <c r="C4850">
        <v>2020</v>
      </c>
      <c r="D4850" t="s">
        <v>15</v>
      </c>
      <c r="E4850" t="s">
        <v>23</v>
      </c>
      <c r="F4850" t="s">
        <v>26</v>
      </c>
      <c r="G4850">
        <v>1.5</v>
      </c>
      <c r="H4850" t="s">
        <v>18</v>
      </c>
      <c r="I4850" t="s">
        <v>19</v>
      </c>
      <c r="J4850">
        <v>23000</v>
      </c>
      <c r="K4850" t="s">
        <v>64</v>
      </c>
      <c r="L4850">
        <v>45000</v>
      </c>
      <c r="M4850" t="b">
        <v>0</v>
      </c>
    </row>
    <row r="4851" spans="1:13" x14ac:dyDescent="0.35">
      <c r="A4851" t="s">
        <v>34</v>
      </c>
      <c r="B4851" t="s">
        <v>162</v>
      </c>
      <c r="C4851">
        <v>2020</v>
      </c>
      <c r="D4851" t="s">
        <v>15</v>
      </c>
      <c r="E4851" t="s">
        <v>75</v>
      </c>
      <c r="F4851" t="s">
        <v>17</v>
      </c>
      <c r="G4851">
        <v>4</v>
      </c>
      <c r="H4851" t="s">
        <v>18</v>
      </c>
      <c r="I4851" t="s">
        <v>68</v>
      </c>
      <c r="J4851">
        <v>31888</v>
      </c>
      <c r="K4851" t="s">
        <v>20</v>
      </c>
      <c r="L4851">
        <v>155000</v>
      </c>
      <c r="M4851" t="b">
        <v>0</v>
      </c>
    </row>
    <row r="4852" spans="1:13" x14ac:dyDescent="0.35">
      <c r="A4852" t="s">
        <v>34</v>
      </c>
      <c r="B4852" t="s">
        <v>123</v>
      </c>
      <c r="C4852">
        <v>1991</v>
      </c>
      <c r="D4852" t="s">
        <v>44</v>
      </c>
      <c r="E4852" t="s">
        <v>23</v>
      </c>
      <c r="F4852" t="s">
        <v>26</v>
      </c>
      <c r="G4852">
        <v>2.4</v>
      </c>
      <c r="H4852" t="s">
        <v>18</v>
      </c>
      <c r="I4852" t="s">
        <v>68</v>
      </c>
      <c r="J4852">
        <v>9999</v>
      </c>
      <c r="K4852" t="s">
        <v>20</v>
      </c>
      <c r="L4852">
        <v>16000</v>
      </c>
      <c r="M4852" t="b">
        <v>0</v>
      </c>
    </row>
    <row r="4853" spans="1:13" x14ac:dyDescent="0.35">
      <c r="A4853" t="s">
        <v>34</v>
      </c>
      <c r="B4853" t="s">
        <v>35</v>
      </c>
      <c r="C4853">
        <v>2013</v>
      </c>
      <c r="D4853" t="s">
        <v>44</v>
      </c>
      <c r="E4853" t="s">
        <v>23</v>
      </c>
      <c r="F4853" t="s">
        <v>17</v>
      </c>
      <c r="G4853">
        <v>4.5999999999999996</v>
      </c>
      <c r="H4853" t="s">
        <v>18</v>
      </c>
      <c r="I4853" t="s">
        <v>19</v>
      </c>
      <c r="J4853">
        <v>186</v>
      </c>
      <c r="K4853" t="s">
        <v>81</v>
      </c>
      <c r="L4853">
        <v>138000</v>
      </c>
      <c r="M4853" t="b">
        <v>0</v>
      </c>
    </row>
    <row r="4854" spans="1:13" x14ac:dyDescent="0.35">
      <c r="A4854" t="s">
        <v>39</v>
      </c>
      <c r="B4854" t="s">
        <v>115</v>
      </c>
      <c r="C4854">
        <v>1999</v>
      </c>
      <c r="D4854" t="s">
        <v>47</v>
      </c>
      <c r="E4854" t="s">
        <v>196</v>
      </c>
      <c r="F4854" t="s">
        <v>17</v>
      </c>
      <c r="G4854">
        <v>3.5</v>
      </c>
      <c r="H4854" t="s">
        <v>18</v>
      </c>
      <c r="I4854" t="s">
        <v>19</v>
      </c>
      <c r="J4854">
        <v>290000</v>
      </c>
      <c r="K4854" t="s">
        <v>20</v>
      </c>
      <c r="L4854">
        <v>0</v>
      </c>
      <c r="M4854" t="b">
        <v>1</v>
      </c>
    </row>
    <row r="4855" spans="1:13" x14ac:dyDescent="0.35">
      <c r="A4855" t="s">
        <v>27</v>
      </c>
      <c r="B4855" t="s">
        <v>89</v>
      </c>
      <c r="C4855">
        <v>2016</v>
      </c>
      <c r="D4855" t="s">
        <v>15</v>
      </c>
      <c r="E4855" t="s">
        <v>23</v>
      </c>
      <c r="F4855" t="s">
        <v>17</v>
      </c>
      <c r="G4855">
        <v>2.4</v>
      </c>
      <c r="H4855" t="s">
        <v>18</v>
      </c>
      <c r="I4855" t="s">
        <v>19</v>
      </c>
      <c r="J4855">
        <v>155</v>
      </c>
      <c r="K4855" t="s">
        <v>20</v>
      </c>
      <c r="L4855">
        <v>48000</v>
      </c>
      <c r="M4855" t="b">
        <v>0</v>
      </c>
    </row>
    <row r="4856" spans="1:13" x14ac:dyDescent="0.35">
      <c r="A4856" t="s">
        <v>34</v>
      </c>
      <c r="B4856" t="s">
        <v>66</v>
      </c>
      <c r="C4856">
        <v>2013</v>
      </c>
      <c r="D4856" t="s">
        <v>15</v>
      </c>
      <c r="E4856" t="s">
        <v>23</v>
      </c>
      <c r="F4856" t="s">
        <v>30</v>
      </c>
      <c r="G4856">
        <v>3.5</v>
      </c>
      <c r="H4856" t="s">
        <v>18</v>
      </c>
      <c r="I4856" t="s">
        <v>19</v>
      </c>
      <c r="J4856">
        <v>243000</v>
      </c>
      <c r="K4856" t="s">
        <v>20</v>
      </c>
      <c r="L4856">
        <v>0</v>
      </c>
      <c r="M4856" t="b">
        <v>1</v>
      </c>
    </row>
    <row r="4857" spans="1:13" x14ac:dyDescent="0.35">
      <c r="A4857" t="s">
        <v>34</v>
      </c>
      <c r="B4857" t="s">
        <v>35</v>
      </c>
      <c r="C4857">
        <v>2007</v>
      </c>
      <c r="D4857" t="s">
        <v>15</v>
      </c>
      <c r="E4857" t="s">
        <v>23</v>
      </c>
      <c r="F4857" t="s">
        <v>17</v>
      </c>
      <c r="G4857">
        <v>4.8</v>
      </c>
      <c r="H4857" t="s">
        <v>18</v>
      </c>
      <c r="I4857" t="s">
        <v>19</v>
      </c>
      <c r="J4857">
        <v>514</v>
      </c>
      <c r="K4857" t="s">
        <v>20</v>
      </c>
      <c r="L4857">
        <v>60000</v>
      </c>
      <c r="M4857" t="b">
        <v>0</v>
      </c>
    </row>
    <row r="4858" spans="1:13" x14ac:dyDescent="0.35">
      <c r="A4858" t="s">
        <v>60</v>
      </c>
      <c r="B4858" t="s">
        <v>90</v>
      </c>
      <c r="C4858">
        <v>2014</v>
      </c>
      <c r="D4858" t="s">
        <v>44</v>
      </c>
      <c r="E4858" t="s">
        <v>78</v>
      </c>
      <c r="F4858" t="s">
        <v>30</v>
      </c>
      <c r="G4858">
        <v>2.4</v>
      </c>
      <c r="H4858" t="s">
        <v>18</v>
      </c>
      <c r="I4858" t="s">
        <v>19</v>
      </c>
      <c r="J4858">
        <v>168000</v>
      </c>
      <c r="K4858" t="s">
        <v>111</v>
      </c>
      <c r="L4858">
        <v>190000</v>
      </c>
      <c r="M4858" t="b">
        <v>0</v>
      </c>
    </row>
    <row r="4859" spans="1:13" x14ac:dyDescent="0.35">
      <c r="A4859" t="s">
        <v>76</v>
      </c>
      <c r="B4859" t="s">
        <v>147</v>
      </c>
      <c r="C4859">
        <v>2017</v>
      </c>
      <c r="D4859" t="s">
        <v>15</v>
      </c>
      <c r="E4859" t="s">
        <v>25</v>
      </c>
      <c r="F4859" t="s">
        <v>30</v>
      </c>
      <c r="G4859">
        <v>5</v>
      </c>
      <c r="H4859" t="s">
        <v>18</v>
      </c>
      <c r="I4859" t="s">
        <v>19</v>
      </c>
      <c r="J4859">
        <v>108000</v>
      </c>
      <c r="K4859" t="s">
        <v>20</v>
      </c>
      <c r="L4859">
        <v>0</v>
      </c>
      <c r="M4859" t="b">
        <v>1</v>
      </c>
    </row>
    <row r="4860" spans="1:13" x14ac:dyDescent="0.35">
      <c r="A4860" t="s">
        <v>21</v>
      </c>
      <c r="B4860" t="s">
        <v>24</v>
      </c>
      <c r="C4860">
        <v>2019</v>
      </c>
      <c r="D4860" t="s">
        <v>15</v>
      </c>
      <c r="E4860" t="s">
        <v>25</v>
      </c>
      <c r="F4860" t="s">
        <v>30</v>
      </c>
      <c r="G4860">
        <v>1.5</v>
      </c>
      <c r="H4860" t="s">
        <v>18</v>
      </c>
      <c r="I4860" t="s">
        <v>19</v>
      </c>
      <c r="J4860">
        <v>89221</v>
      </c>
      <c r="K4860" t="s">
        <v>20</v>
      </c>
      <c r="L4860">
        <v>0</v>
      </c>
      <c r="M4860" t="b">
        <v>1</v>
      </c>
    </row>
    <row r="4861" spans="1:13" x14ac:dyDescent="0.35">
      <c r="A4861" t="s">
        <v>36</v>
      </c>
      <c r="B4861" t="s">
        <v>115</v>
      </c>
      <c r="C4861">
        <v>2006</v>
      </c>
      <c r="D4861" t="s">
        <v>15</v>
      </c>
      <c r="E4861" t="s">
        <v>25</v>
      </c>
      <c r="F4861" t="s">
        <v>17</v>
      </c>
      <c r="G4861">
        <v>5.3</v>
      </c>
      <c r="H4861" t="s">
        <v>18</v>
      </c>
      <c r="I4861" t="s">
        <v>19</v>
      </c>
      <c r="J4861">
        <v>86000</v>
      </c>
      <c r="K4861" t="s">
        <v>20</v>
      </c>
      <c r="L4861">
        <v>50000</v>
      </c>
      <c r="M4861" t="b">
        <v>0</v>
      </c>
    </row>
    <row r="4862" spans="1:13" x14ac:dyDescent="0.35">
      <c r="A4862" t="s">
        <v>21</v>
      </c>
      <c r="B4862" t="s">
        <v>231</v>
      </c>
      <c r="C4862">
        <v>2019</v>
      </c>
      <c r="D4862" t="s">
        <v>15</v>
      </c>
      <c r="E4862" t="s">
        <v>25</v>
      </c>
      <c r="F4862" t="s">
        <v>17</v>
      </c>
      <c r="G4862">
        <v>1.6</v>
      </c>
      <c r="H4862" t="s">
        <v>18</v>
      </c>
      <c r="I4862" t="s">
        <v>19</v>
      </c>
      <c r="J4862">
        <v>71000</v>
      </c>
      <c r="K4862" t="s">
        <v>20</v>
      </c>
      <c r="L4862">
        <v>43500</v>
      </c>
      <c r="M4862" t="b">
        <v>0</v>
      </c>
    </row>
    <row r="4863" spans="1:13" x14ac:dyDescent="0.35">
      <c r="A4863" t="s">
        <v>21</v>
      </c>
      <c r="B4863" t="s">
        <v>272</v>
      </c>
      <c r="C4863">
        <v>2002</v>
      </c>
      <c r="D4863" t="s">
        <v>44</v>
      </c>
      <c r="E4863" t="s">
        <v>29</v>
      </c>
      <c r="F4863" t="s">
        <v>30</v>
      </c>
      <c r="G4863">
        <v>4.8</v>
      </c>
      <c r="H4863" t="s">
        <v>18</v>
      </c>
      <c r="I4863" t="s">
        <v>19</v>
      </c>
      <c r="J4863">
        <v>650000</v>
      </c>
      <c r="K4863" t="s">
        <v>59</v>
      </c>
      <c r="L4863">
        <v>0</v>
      </c>
      <c r="M4863" t="b">
        <v>1</v>
      </c>
    </row>
    <row r="4864" spans="1:13" x14ac:dyDescent="0.35">
      <c r="A4864" t="s">
        <v>128</v>
      </c>
      <c r="B4864" t="s">
        <v>419</v>
      </c>
      <c r="C4864">
        <v>2021</v>
      </c>
      <c r="D4864" t="s">
        <v>44</v>
      </c>
      <c r="E4864" t="s">
        <v>23</v>
      </c>
      <c r="F4864" t="s">
        <v>30</v>
      </c>
      <c r="G4864">
        <v>1.3</v>
      </c>
      <c r="H4864" t="s">
        <v>18</v>
      </c>
      <c r="I4864" t="s">
        <v>19</v>
      </c>
      <c r="J4864">
        <v>9000</v>
      </c>
      <c r="K4864" t="s">
        <v>20</v>
      </c>
      <c r="L4864">
        <v>46000</v>
      </c>
      <c r="M4864" t="b">
        <v>0</v>
      </c>
    </row>
    <row r="4865" spans="1:13" x14ac:dyDescent="0.35">
      <c r="A4865" t="s">
        <v>181</v>
      </c>
      <c r="B4865" t="s">
        <v>199</v>
      </c>
      <c r="C4865">
        <v>2007</v>
      </c>
      <c r="D4865" t="s">
        <v>15</v>
      </c>
      <c r="E4865" t="s">
        <v>23</v>
      </c>
      <c r="F4865" t="s">
        <v>17</v>
      </c>
      <c r="G4865">
        <v>3</v>
      </c>
      <c r="H4865" t="s">
        <v>18</v>
      </c>
      <c r="I4865" t="s">
        <v>19</v>
      </c>
      <c r="J4865">
        <v>380000</v>
      </c>
      <c r="K4865" t="s">
        <v>170</v>
      </c>
      <c r="L4865">
        <v>0</v>
      </c>
      <c r="M4865" t="b">
        <v>1</v>
      </c>
    </row>
    <row r="4866" spans="1:13" x14ac:dyDescent="0.35">
      <c r="A4866" t="s">
        <v>181</v>
      </c>
      <c r="B4866" t="s">
        <v>199</v>
      </c>
      <c r="C4866">
        <v>2007</v>
      </c>
      <c r="D4866" t="s">
        <v>15</v>
      </c>
      <c r="E4866" t="s">
        <v>23</v>
      </c>
      <c r="F4866" t="s">
        <v>17</v>
      </c>
      <c r="G4866">
        <v>3.5</v>
      </c>
      <c r="H4866" t="s">
        <v>18</v>
      </c>
      <c r="I4866" t="s">
        <v>19</v>
      </c>
      <c r="J4866">
        <v>360000</v>
      </c>
      <c r="K4866" t="s">
        <v>111</v>
      </c>
      <c r="L4866">
        <v>17500</v>
      </c>
      <c r="M4866" t="b">
        <v>0</v>
      </c>
    </row>
    <row r="4867" spans="1:13" x14ac:dyDescent="0.35">
      <c r="A4867" t="s">
        <v>166</v>
      </c>
      <c r="B4867" t="s">
        <v>268</v>
      </c>
      <c r="C4867">
        <v>2020</v>
      </c>
      <c r="D4867" t="s">
        <v>15</v>
      </c>
      <c r="E4867" t="s">
        <v>102</v>
      </c>
      <c r="F4867" t="s">
        <v>26</v>
      </c>
      <c r="G4867">
        <v>1.6</v>
      </c>
      <c r="H4867" t="s">
        <v>18</v>
      </c>
      <c r="I4867" t="s">
        <v>19</v>
      </c>
      <c r="J4867">
        <v>87235</v>
      </c>
      <c r="K4867" t="s">
        <v>20</v>
      </c>
      <c r="L4867">
        <v>42500</v>
      </c>
      <c r="M4867" t="b">
        <v>0</v>
      </c>
    </row>
    <row r="4868" spans="1:13" x14ac:dyDescent="0.35">
      <c r="A4868" t="s">
        <v>34</v>
      </c>
      <c r="B4868" t="s">
        <v>123</v>
      </c>
      <c r="C4868">
        <v>2016</v>
      </c>
      <c r="D4868" t="s">
        <v>15</v>
      </c>
      <c r="E4868" t="s">
        <v>23</v>
      </c>
      <c r="F4868" t="s">
        <v>17</v>
      </c>
      <c r="G4868">
        <v>2.7</v>
      </c>
      <c r="H4868" t="s">
        <v>18</v>
      </c>
      <c r="I4868" t="s">
        <v>68</v>
      </c>
      <c r="J4868">
        <v>28000</v>
      </c>
      <c r="K4868" t="s">
        <v>45</v>
      </c>
      <c r="L4868">
        <v>94000</v>
      </c>
      <c r="M4868" t="b">
        <v>0</v>
      </c>
    </row>
    <row r="4869" spans="1:13" x14ac:dyDescent="0.35">
      <c r="A4869" t="s">
        <v>73</v>
      </c>
      <c r="B4869">
        <v>6</v>
      </c>
      <c r="C4869">
        <v>2016</v>
      </c>
      <c r="D4869" t="s">
        <v>47</v>
      </c>
      <c r="E4869" t="s">
        <v>75</v>
      </c>
      <c r="F4869" t="s">
        <v>26</v>
      </c>
      <c r="G4869">
        <v>2.5</v>
      </c>
      <c r="H4869" t="s">
        <v>18</v>
      </c>
      <c r="I4869" t="s">
        <v>19</v>
      </c>
      <c r="J4869">
        <v>122000</v>
      </c>
      <c r="K4869" t="s">
        <v>59</v>
      </c>
      <c r="L4869">
        <v>53000</v>
      </c>
      <c r="M4869" t="b">
        <v>0</v>
      </c>
    </row>
    <row r="4870" spans="1:13" x14ac:dyDescent="0.35">
      <c r="A4870" t="s">
        <v>34</v>
      </c>
      <c r="B4870" t="s">
        <v>66</v>
      </c>
      <c r="C4870">
        <v>2019</v>
      </c>
      <c r="D4870" t="s">
        <v>15</v>
      </c>
      <c r="E4870" t="s">
        <v>23</v>
      </c>
      <c r="F4870" t="s">
        <v>26</v>
      </c>
      <c r="G4870">
        <v>3.5</v>
      </c>
      <c r="H4870" t="s">
        <v>18</v>
      </c>
      <c r="I4870" t="s">
        <v>19</v>
      </c>
      <c r="J4870">
        <v>47000</v>
      </c>
      <c r="K4870" t="s">
        <v>211</v>
      </c>
      <c r="L4870">
        <v>116000</v>
      </c>
      <c r="M4870" t="b">
        <v>0</v>
      </c>
    </row>
    <row r="4871" spans="1:13" x14ac:dyDescent="0.35">
      <c r="A4871" t="s">
        <v>73</v>
      </c>
      <c r="B4871" t="s">
        <v>74</v>
      </c>
      <c r="C4871">
        <v>2019</v>
      </c>
      <c r="D4871" t="s">
        <v>15</v>
      </c>
      <c r="E4871" t="s">
        <v>25</v>
      </c>
      <c r="F4871" t="s">
        <v>17</v>
      </c>
      <c r="G4871">
        <v>2.5</v>
      </c>
      <c r="H4871" t="s">
        <v>18</v>
      </c>
      <c r="I4871" t="s">
        <v>19</v>
      </c>
      <c r="J4871">
        <v>65000</v>
      </c>
      <c r="K4871" t="s">
        <v>20</v>
      </c>
      <c r="L4871">
        <v>0</v>
      </c>
      <c r="M4871" t="b">
        <v>1</v>
      </c>
    </row>
    <row r="4872" spans="1:13" x14ac:dyDescent="0.35">
      <c r="A4872" t="s">
        <v>34</v>
      </c>
      <c r="B4872" t="s">
        <v>51</v>
      </c>
      <c r="C4872">
        <v>2001</v>
      </c>
      <c r="D4872" t="s">
        <v>15</v>
      </c>
      <c r="E4872" t="s">
        <v>25</v>
      </c>
      <c r="F4872" t="s">
        <v>30</v>
      </c>
      <c r="G4872">
        <v>1.3</v>
      </c>
      <c r="H4872" t="s">
        <v>18</v>
      </c>
      <c r="I4872" t="s">
        <v>68</v>
      </c>
      <c r="J4872">
        <v>600000</v>
      </c>
      <c r="K4872" t="s">
        <v>45</v>
      </c>
      <c r="L4872">
        <v>10000</v>
      </c>
      <c r="M4872" t="b">
        <v>0</v>
      </c>
    </row>
    <row r="4873" spans="1:13" x14ac:dyDescent="0.35">
      <c r="A4873" t="s">
        <v>34</v>
      </c>
      <c r="B4873" t="s">
        <v>123</v>
      </c>
      <c r="C4873">
        <v>1990</v>
      </c>
      <c r="D4873" t="s">
        <v>15</v>
      </c>
      <c r="E4873" t="s">
        <v>23</v>
      </c>
      <c r="F4873" t="s">
        <v>26</v>
      </c>
      <c r="G4873">
        <v>2.7</v>
      </c>
      <c r="H4873" t="s">
        <v>18</v>
      </c>
      <c r="I4873" t="s">
        <v>68</v>
      </c>
      <c r="J4873">
        <v>100</v>
      </c>
      <c r="K4873" t="s">
        <v>228</v>
      </c>
      <c r="L4873">
        <v>15000</v>
      </c>
      <c r="M4873" t="b">
        <v>0</v>
      </c>
    </row>
    <row r="4874" spans="1:13" x14ac:dyDescent="0.35">
      <c r="A4874" t="s">
        <v>39</v>
      </c>
      <c r="B4874" t="s">
        <v>46</v>
      </c>
      <c r="C4874">
        <v>2012</v>
      </c>
      <c r="D4874" t="s">
        <v>15</v>
      </c>
      <c r="E4874" t="s">
        <v>23</v>
      </c>
      <c r="F4874" t="s">
        <v>30</v>
      </c>
      <c r="G4874">
        <v>5.3</v>
      </c>
      <c r="H4874" t="s">
        <v>18</v>
      </c>
      <c r="I4874" t="s">
        <v>19</v>
      </c>
      <c r="J4874">
        <v>231000</v>
      </c>
      <c r="K4874" t="s">
        <v>20</v>
      </c>
      <c r="L4874">
        <v>0</v>
      </c>
      <c r="M4874" t="b">
        <v>1</v>
      </c>
    </row>
    <row r="4875" spans="1:13" x14ac:dyDescent="0.35">
      <c r="A4875" t="s">
        <v>27</v>
      </c>
      <c r="B4875" t="s">
        <v>89</v>
      </c>
      <c r="C4875">
        <v>2015</v>
      </c>
      <c r="D4875" t="s">
        <v>15</v>
      </c>
      <c r="E4875" t="s">
        <v>23</v>
      </c>
      <c r="F4875" t="s">
        <v>17</v>
      </c>
      <c r="G4875">
        <v>2</v>
      </c>
      <c r="H4875" t="s">
        <v>18</v>
      </c>
      <c r="I4875" t="s">
        <v>19</v>
      </c>
      <c r="J4875">
        <v>300</v>
      </c>
      <c r="K4875" t="s">
        <v>155</v>
      </c>
      <c r="L4875">
        <v>0</v>
      </c>
      <c r="M4875" t="b">
        <v>1</v>
      </c>
    </row>
    <row r="4876" spans="1:13" x14ac:dyDescent="0.35">
      <c r="A4876" t="s">
        <v>36</v>
      </c>
      <c r="B4876" t="s">
        <v>350</v>
      </c>
      <c r="C4876">
        <v>2014</v>
      </c>
      <c r="D4876" t="s">
        <v>15</v>
      </c>
      <c r="E4876" t="s">
        <v>16</v>
      </c>
      <c r="F4876" t="s">
        <v>17</v>
      </c>
      <c r="G4876">
        <v>3.6</v>
      </c>
      <c r="H4876" t="s">
        <v>18</v>
      </c>
      <c r="I4876" t="s">
        <v>19</v>
      </c>
      <c r="J4876">
        <v>112000</v>
      </c>
      <c r="K4876" t="s">
        <v>45</v>
      </c>
      <c r="L4876">
        <v>47000</v>
      </c>
      <c r="M4876" t="b">
        <v>0</v>
      </c>
    </row>
    <row r="4877" spans="1:13" x14ac:dyDescent="0.35">
      <c r="A4877" t="s">
        <v>34</v>
      </c>
      <c r="B4877" t="s">
        <v>43</v>
      </c>
      <c r="C4877">
        <v>2020</v>
      </c>
      <c r="D4877" t="s">
        <v>15</v>
      </c>
      <c r="E4877" t="s">
        <v>23</v>
      </c>
      <c r="F4877" t="s">
        <v>17</v>
      </c>
      <c r="G4877">
        <v>2.4</v>
      </c>
      <c r="H4877" t="s">
        <v>18</v>
      </c>
      <c r="I4877" t="s">
        <v>19</v>
      </c>
      <c r="J4877">
        <v>2000</v>
      </c>
      <c r="K4877" t="s">
        <v>64</v>
      </c>
      <c r="L4877">
        <v>119000</v>
      </c>
      <c r="M4877" t="b">
        <v>0</v>
      </c>
    </row>
    <row r="4878" spans="1:13" x14ac:dyDescent="0.35">
      <c r="A4878" t="s">
        <v>31</v>
      </c>
      <c r="B4878" t="s">
        <v>435</v>
      </c>
      <c r="C4878">
        <v>2014</v>
      </c>
      <c r="D4878" t="s">
        <v>15</v>
      </c>
      <c r="E4878" t="s">
        <v>23</v>
      </c>
      <c r="F4878" t="s">
        <v>30</v>
      </c>
      <c r="G4878">
        <v>2.4</v>
      </c>
      <c r="H4878" t="s">
        <v>18</v>
      </c>
      <c r="I4878" t="s">
        <v>19</v>
      </c>
      <c r="J4878">
        <v>215000</v>
      </c>
      <c r="K4878" t="s">
        <v>45</v>
      </c>
      <c r="L4878">
        <v>50000</v>
      </c>
      <c r="M4878" t="b">
        <v>0</v>
      </c>
    </row>
    <row r="4879" spans="1:13" x14ac:dyDescent="0.35">
      <c r="A4879" t="s">
        <v>62</v>
      </c>
      <c r="B4879" t="s">
        <v>63</v>
      </c>
      <c r="C4879">
        <v>2014</v>
      </c>
      <c r="D4879" t="s">
        <v>15</v>
      </c>
      <c r="E4879" t="s">
        <v>23</v>
      </c>
      <c r="F4879" t="s">
        <v>30</v>
      </c>
      <c r="G4879">
        <v>3</v>
      </c>
      <c r="H4879" t="s">
        <v>18</v>
      </c>
      <c r="I4879" t="s">
        <v>19</v>
      </c>
      <c r="J4879">
        <v>149000</v>
      </c>
      <c r="K4879" t="s">
        <v>45</v>
      </c>
      <c r="L4879">
        <v>0</v>
      </c>
      <c r="M4879" t="b">
        <v>1</v>
      </c>
    </row>
    <row r="4880" spans="1:13" x14ac:dyDescent="0.35">
      <c r="A4880" t="s">
        <v>34</v>
      </c>
      <c r="B4880" t="s">
        <v>51</v>
      </c>
      <c r="C4880">
        <v>2020</v>
      </c>
      <c r="D4880" t="s">
        <v>15</v>
      </c>
      <c r="E4880" t="s">
        <v>23</v>
      </c>
      <c r="F4880" t="s">
        <v>26</v>
      </c>
      <c r="G4880">
        <v>1.6</v>
      </c>
      <c r="H4880" t="s">
        <v>18</v>
      </c>
      <c r="I4880" t="s">
        <v>19</v>
      </c>
      <c r="J4880">
        <v>30500</v>
      </c>
      <c r="K4880" t="s">
        <v>20</v>
      </c>
      <c r="L4880">
        <v>62000</v>
      </c>
      <c r="M4880" t="b">
        <v>0</v>
      </c>
    </row>
    <row r="4881" spans="1:13" x14ac:dyDescent="0.35">
      <c r="A4881" t="s">
        <v>13</v>
      </c>
      <c r="B4881" t="s">
        <v>14</v>
      </c>
      <c r="C4881">
        <v>2012</v>
      </c>
      <c r="D4881" t="s">
        <v>15</v>
      </c>
      <c r="E4881" t="s">
        <v>23</v>
      </c>
      <c r="F4881" t="s">
        <v>17</v>
      </c>
      <c r="G4881">
        <v>3.6</v>
      </c>
      <c r="H4881" t="s">
        <v>18</v>
      </c>
      <c r="I4881" t="s">
        <v>19</v>
      </c>
      <c r="J4881">
        <v>360000</v>
      </c>
      <c r="K4881" t="s">
        <v>20</v>
      </c>
      <c r="L4881">
        <v>0</v>
      </c>
      <c r="M4881" t="b">
        <v>1</v>
      </c>
    </row>
    <row r="4882" spans="1:13" x14ac:dyDescent="0.35">
      <c r="A4882" t="s">
        <v>60</v>
      </c>
      <c r="B4882" t="s">
        <v>241</v>
      </c>
      <c r="C4882">
        <v>2013</v>
      </c>
      <c r="D4882" t="s">
        <v>47</v>
      </c>
      <c r="E4882" t="s">
        <v>23</v>
      </c>
      <c r="F4882" t="s">
        <v>17</v>
      </c>
      <c r="G4882">
        <v>8</v>
      </c>
      <c r="H4882" t="s">
        <v>18</v>
      </c>
      <c r="I4882" t="s">
        <v>19</v>
      </c>
      <c r="J4882">
        <v>217000</v>
      </c>
      <c r="K4882" t="s">
        <v>42</v>
      </c>
      <c r="L4882">
        <v>120000</v>
      </c>
      <c r="M4882" t="b">
        <v>0</v>
      </c>
    </row>
    <row r="4883" spans="1:13" x14ac:dyDescent="0.35">
      <c r="A4883" t="s">
        <v>21</v>
      </c>
      <c r="B4883" t="s">
        <v>22</v>
      </c>
      <c r="C4883">
        <v>2008</v>
      </c>
      <c r="D4883" t="s">
        <v>15</v>
      </c>
      <c r="E4883" t="s">
        <v>25</v>
      </c>
      <c r="F4883" t="s">
        <v>30</v>
      </c>
      <c r="G4883">
        <v>4.8</v>
      </c>
      <c r="H4883" t="s">
        <v>18</v>
      </c>
      <c r="I4883" t="s">
        <v>68</v>
      </c>
      <c r="J4883">
        <v>610000</v>
      </c>
      <c r="K4883" t="s">
        <v>20</v>
      </c>
      <c r="L4883">
        <v>32000</v>
      </c>
      <c r="M4883" t="b">
        <v>0</v>
      </c>
    </row>
    <row r="4884" spans="1:13" x14ac:dyDescent="0.35">
      <c r="A4884" t="s">
        <v>36</v>
      </c>
      <c r="B4884" t="s">
        <v>146</v>
      </c>
      <c r="C4884">
        <v>2010</v>
      </c>
      <c r="D4884" t="s">
        <v>15</v>
      </c>
      <c r="E4884" t="s">
        <v>23</v>
      </c>
      <c r="F4884" t="s">
        <v>17</v>
      </c>
      <c r="G4884">
        <v>8</v>
      </c>
      <c r="H4884" t="s">
        <v>18</v>
      </c>
      <c r="I4884" t="s">
        <v>19</v>
      </c>
      <c r="J4884">
        <v>700000</v>
      </c>
      <c r="K4884" t="s">
        <v>20</v>
      </c>
      <c r="L4884">
        <v>0</v>
      </c>
      <c r="M4884" t="b">
        <v>1</v>
      </c>
    </row>
    <row r="4885" spans="1:13" x14ac:dyDescent="0.35">
      <c r="A4885" t="s">
        <v>27</v>
      </c>
      <c r="B4885" t="s">
        <v>28</v>
      </c>
      <c r="C4885">
        <v>2008</v>
      </c>
      <c r="D4885" t="s">
        <v>15</v>
      </c>
      <c r="E4885" t="s">
        <v>23</v>
      </c>
      <c r="F4885" t="s">
        <v>30</v>
      </c>
      <c r="G4885">
        <v>2</v>
      </c>
      <c r="H4885" t="s">
        <v>18</v>
      </c>
      <c r="I4885" t="s">
        <v>68</v>
      </c>
      <c r="J4885">
        <v>400</v>
      </c>
      <c r="K4885" t="s">
        <v>70</v>
      </c>
      <c r="L4885">
        <v>0</v>
      </c>
      <c r="M4885" t="b">
        <v>1</v>
      </c>
    </row>
    <row r="4886" spans="1:13" x14ac:dyDescent="0.35">
      <c r="A4886" t="s">
        <v>48</v>
      </c>
      <c r="B4886" t="s">
        <v>106</v>
      </c>
      <c r="C4886">
        <v>2002</v>
      </c>
      <c r="D4886" t="s">
        <v>44</v>
      </c>
      <c r="E4886" t="s">
        <v>78</v>
      </c>
      <c r="F4886" t="s">
        <v>30</v>
      </c>
      <c r="G4886">
        <v>3</v>
      </c>
      <c r="H4886" t="s">
        <v>18</v>
      </c>
      <c r="I4886" t="s">
        <v>19</v>
      </c>
      <c r="J4886">
        <v>348</v>
      </c>
      <c r="K4886" t="s">
        <v>155</v>
      </c>
      <c r="L4886">
        <v>12500</v>
      </c>
      <c r="M4886" t="b">
        <v>0</v>
      </c>
    </row>
    <row r="4887" spans="1:13" x14ac:dyDescent="0.35">
      <c r="A4887" t="s">
        <v>181</v>
      </c>
      <c r="B4887" t="s">
        <v>199</v>
      </c>
      <c r="C4887">
        <v>2016</v>
      </c>
      <c r="D4887" t="s">
        <v>15</v>
      </c>
      <c r="E4887" t="s">
        <v>23</v>
      </c>
      <c r="F4887" t="s">
        <v>17</v>
      </c>
      <c r="G4887">
        <v>3.5</v>
      </c>
      <c r="H4887" t="s">
        <v>18</v>
      </c>
      <c r="I4887" t="s">
        <v>19</v>
      </c>
      <c r="J4887">
        <v>201074</v>
      </c>
      <c r="K4887" t="s">
        <v>20</v>
      </c>
      <c r="L4887">
        <v>55000</v>
      </c>
      <c r="M4887" t="b">
        <v>0</v>
      </c>
    </row>
    <row r="4888" spans="1:13" x14ac:dyDescent="0.35">
      <c r="A4888" t="s">
        <v>76</v>
      </c>
      <c r="B4888" t="s">
        <v>436</v>
      </c>
      <c r="C4888">
        <v>1965</v>
      </c>
      <c r="D4888" t="s">
        <v>47</v>
      </c>
      <c r="E4888" t="s">
        <v>196</v>
      </c>
      <c r="F4888" t="s">
        <v>17</v>
      </c>
      <c r="G4888">
        <v>8</v>
      </c>
      <c r="H4888" t="s">
        <v>18</v>
      </c>
      <c r="I4888" t="s">
        <v>19</v>
      </c>
      <c r="J4888">
        <v>25000</v>
      </c>
      <c r="K4888" t="s">
        <v>20</v>
      </c>
      <c r="L4888">
        <v>0</v>
      </c>
      <c r="M4888" t="b">
        <v>1</v>
      </c>
    </row>
    <row r="4889" spans="1:13" x14ac:dyDescent="0.35">
      <c r="A4889" t="s">
        <v>365</v>
      </c>
      <c r="B4889" t="s">
        <v>366</v>
      </c>
      <c r="C4889">
        <v>2008</v>
      </c>
      <c r="D4889" t="s">
        <v>44</v>
      </c>
      <c r="E4889" t="s">
        <v>65</v>
      </c>
      <c r="F4889" t="s">
        <v>17</v>
      </c>
      <c r="G4889">
        <v>5</v>
      </c>
      <c r="H4889" t="s">
        <v>18</v>
      </c>
      <c r="I4889" t="s">
        <v>19</v>
      </c>
      <c r="J4889">
        <v>187000</v>
      </c>
      <c r="K4889" t="s">
        <v>20</v>
      </c>
      <c r="L4889">
        <v>0</v>
      </c>
      <c r="M4889" t="b">
        <v>1</v>
      </c>
    </row>
    <row r="4890" spans="1:13" x14ac:dyDescent="0.35">
      <c r="A4890" t="s">
        <v>181</v>
      </c>
      <c r="B4890" t="s">
        <v>182</v>
      </c>
      <c r="C4890">
        <v>2021</v>
      </c>
      <c r="D4890" t="s">
        <v>15</v>
      </c>
      <c r="E4890" t="s">
        <v>23</v>
      </c>
      <c r="F4890" t="s">
        <v>30</v>
      </c>
      <c r="G4890">
        <v>1.2</v>
      </c>
      <c r="H4890" t="s">
        <v>18</v>
      </c>
      <c r="I4890" t="s">
        <v>19</v>
      </c>
      <c r="J4890">
        <v>3000</v>
      </c>
      <c r="K4890" t="s">
        <v>70</v>
      </c>
      <c r="L4890">
        <v>35000</v>
      </c>
      <c r="M4890" t="b">
        <v>0</v>
      </c>
    </row>
    <row r="4891" spans="1:13" x14ac:dyDescent="0.35">
      <c r="A4891" t="s">
        <v>60</v>
      </c>
      <c r="B4891" t="s">
        <v>80</v>
      </c>
      <c r="C4891">
        <v>2008</v>
      </c>
      <c r="D4891" t="s">
        <v>47</v>
      </c>
      <c r="E4891" t="s">
        <v>16</v>
      </c>
      <c r="F4891" t="s">
        <v>17</v>
      </c>
      <c r="G4891">
        <v>3.5</v>
      </c>
      <c r="H4891" t="s">
        <v>18</v>
      </c>
      <c r="I4891" t="s">
        <v>19</v>
      </c>
      <c r="J4891">
        <v>206000</v>
      </c>
      <c r="K4891" t="s">
        <v>253</v>
      </c>
      <c r="L4891">
        <v>28000</v>
      </c>
      <c r="M4891" t="b">
        <v>0</v>
      </c>
    </row>
    <row r="4892" spans="1:13" x14ac:dyDescent="0.35">
      <c r="A4892" t="s">
        <v>48</v>
      </c>
      <c r="B4892" t="s">
        <v>149</v>
      </c>
      <c r="C4892">
        <v>2016</v>
      </c>
      <c r="D4892" t="s">
        <v>15</v>
      </c>
      <c r="E4892" t="s">
        <v>23</v>
      </c>
      <c r="F4892" t="s">
        <v>17</v>
      </c>
      <c r="G4892">
        <v>2</v>
      </c>
      <c r="H4892" t="s">
        <v>18</v>
      </c>
      <c r="I4892" t="s">
        <v>19</v>
      </c>
      <c r="J4892">
        <v>93000</v>
      </c>
      <c r="K4892" t="s">
        <v>70</v>
      </c>
      <c r="L4892">
        <v>75000</v>
      </c>
      <c r="M4892" t="b">
        <v>0</v>
      </c>
    </row>
    <row r="4893" spans="1:13" x14ac:dyDescent="0.35">
      <c r="A4893" t="s">
        <v>76</v>
      </c>
      <c r="B4893" t="s">
        <v>240</v>
      </c>
      <c r="C4893">
        <v>2011</v>
      </c>
      <c r="D4893" t="s">
        <v>47</v>
      </c>
      <c r="E4893" t="s">
        <v>16</v>
      </c>
      <c r="F4893" t="s">
        <v>17</v>
      </c>
      <c r="G4893">
        <v>4.5999999999999996</v>
      </c>
      <c r="H4893" t="s">
        <v>18</v>
      </c>
      <c r="I4893" t="s">
        <v>19</v>
      </c>
      <c r="J4893">
        <v>342</v>
      </c>
      <c r="K4893" t="s">
        <v>254</v>
      </c>
      <c r="L4893">
        <v>23000</v>
      </c>
      <c r="M4893" t="b">
        <v>0</v>
      </c>
    </row>
    <row r="4894" spans="1:13" x14ac:dyDescent="0.35">
      <c r="A4894" t="s">
        <v>174</v>
      </c>
      <c r="B4894" t="s">
        <v>208</v>
      </c>
      <c r="C4894">
        <v>2015</v>
      </c>
      <c r="D4894" t="s">
        <v>15</v>
      </c>
      <c r="E4894" t="s">
        <v>23</v>
      </c>
      <c r="F4894" t="s">
        <v>17</v>
      </c>
      <c r="G4894">
        <v>2</v>
      </c>
      <c r="H4894" t="s">
        <v>18</v>
      </c>
      <c r="I4894" t="s">
        <v>19</v>
      </c>
      <c r="J4894">
        <v>92000</v>
      </c>
      <c r="K4894" t="s">
        <v>42</v>
      </c>
      <c r="L4894">
        <v>72000</v>
      </c>
      <c r="M4894" t="b">
        <v>0</v>
      </c>
    </row>
    <row r="4895" spans="1:13" x14ac:dyDescent="0.35">
      <c r="A4895" t="s">
        <v>34</v>
      </c>
      <c r="B4895" t="s">
        <v>123</v>
      </c>
      <c r="C4895">
        <v>2017</v>
      </c>
      <c r="D4895" t="s">
        <v>15</v>
      </c>
      <c r="E4895" t="s">
        <v>23</v>
      </c>
      <c r="F4895" t="s">
        <v>30</v>
      </c>
      <c r="G4895">
        <v>2.7</v>
      </c>
      <c r="H4895" t="s">
        <v>18</v>
      </c>
      <c r="I4895" t="s">
        <v>68</v>
      </c>
      <c r="J4895">
        <v>264000</v>
      </c>
      <c r="K4895" t="s">
        <v>20</v>
      </c>
      <c r="L4895">
        <v>0</v>
      </c>
      <c r="M4895" t="b">
        <v>1</v>
      </c>
    </row>
    <row r="4896" spans="1:13" x14ac:dyDescent="0.35">
      <c r="A4896" t="s">
        <v>85</v>
      </c>
      <c r="B4896" t="s">
        <v>150</v>
      </c>
      <c r="C4896">
        <v>2016</v>
      </c>
      <c r="D4896" t="s">
        <v>15</v>
      </c>
      <c r="E4896" t="s">
        <v>29</v>
      </c>
      <c r="F4896" t="s">
        <v>26</v>
      </c>
      <c r="G4896">
        <v>2</v>
      </c>
      <c r="H4896" t="s">
        <v>18</v>
      </c>
      <c r="I4896" t="s">
        <v>19</v>
      </c>
      <c r="J4896">
        <v>300000</v>
      </c>
      <c r="K4896" t="s">
        <v>20</v>
      </c>
      <c r="L4896">
        <v>65000</v>
      </c>
      <c r="M4896" t="b">
        <v>0</v>
      </c>
    </row>
    <row r="4897" spans="1:13" x14ac:dyDescent="0.35">
      <c r="A4897" t="s">
        <v>76</v>
      </c>
      <c r="B4897" t="s">
        <v>144</v>
      </c>
      <c r="C4897">
        <v>2005</v>
      </c>
      <c r="D4897" t="s">
        <v>47</v>
      </c>
      <c r="E4897" t="s">
        <v>75</v>
      </c>
      <c r="F4897" t="s">
        <v>17</v>
      </c>
      <c r="G4897">
        <v>5.0999999999999996</v>
      </c>
      <c r="H4897" t="s">
        <v>18</v>
      </c>
      <c r="I4897" t="s">
        <v>19</v>
      </c>
      <c r="J4897">
        <v>450000</v>
      </c>
      <c r="K4897" t="s">
        <v>20</v>
      </c>
      <c r="L4897">
        <v>0</v>
      </c>
      <c r="M4897" t="b">
        <v>1</v>
      </c>
    </row>
    <row r="4898" spans="1:13" x14ac:dyDescent="0.35">
      <c r="A4898" t="s">
        <v>34</v>
      </c>
      <c r="B4898" t="s">
        <v>162</v>
      </c>
      <c r="C4898">
        <v>2014</v>
      </c>
      <c r="D4898" t="s">
        <v>44</v>
      </c>
      <c r="E4898" t="s">
        <v>75</v>
      </c>
      <c r="F4898" t="s">
        <v>17</v>
      </c>
      <c r="G4898">
        <v>4</v>
      </c>
      <c r="H4898" t="s">
        <v>18</v>
      </c>
      <c r="I4898" t="s">
        <v>68</v>
      </c>
      <c r="J4898">
        <v>410</v>
      </c>
      <c r="K4898" t="s">
        <v>81</v>
      </c>
      <c r="L4898">
        <v>0</v>
      </c>
      <c r="M4898" t="b">
        <v>1</v>
      </c>
    </row>
    <row r="4899" spans="1:13" x14ac:dyDescent="0.35">
      <c r="A4899" t="s">
        <v>39</v>
      </c>
      <c r="B4899" t="s">
        <v>143</v>
      </c>
      <c r="C4899">
        <v>2009</v>
      </c>
      <c r="D4899" t="s">
        <v>47</v>
      </c>
      <c r="E4899" t="s">
        <v>75</v>
      </c>
      <c r="F4899" t="s">
        <v>30</v>
      </c>
      <c r="G4899">
        <v>3.8</v>
      </c>
      <c r="H4899" t="s">
        <v>18</v>
      </c>
      <c r="I4899" t="s">
        <v>19</v>
      </c>
      <c r="J4899">
        <v>300</v>
      </c>
      <c r="K4899" t="s">
        <v>64</v>
      </c>
      <c r="L4899">
        <v>0</v>
      </c>
      <c r="M4899" t="b">
        <v>1</v>
      </c>
    </row>
    <row r="4900" spans="1:13" x14ac:dyDescent="0.35">
      <c r="A4900" t="s">
        <v>180</v>
      </c>
      <c r="B4900" t="s">
        <v>273</v>
      </c>
      <c r="C4900">
        <v>2011</v>
      </c>
      <c r="D4900" t="s">
        <v>15</v>
      </c>
      <c r="E4900" t="s">
        <v>16</v>
      </c>
      <c r="F4900" t="s">
        <v>17</v>
      </c>
      <c r="G4900">
        <v>3.6</v>
      </c>
      <c r="H4900" t="s">
        <v>18</v>
      </c>
      <c r="I4900" t="s">
        <v>19</v>
      </c>
      <c r="J4900">
        <v>169000</v>
      </c>
      <c r="K4900" t="s">
        <v>42</v>
      </c>
      <c r="L4900">
        <v>0</v>
      </c>
      <c r="M4900" t="b">
        <v>1</v>
      </c>
    </row>
    <row r="4901" spans="1:13" x14ac:dyDescent="0.35">
      <c r="A4901" t="s">
        <v>27</v>
      </c>
      <c r="B4901" t="s">
        <v>88</v>
      </c>
      <c r="C4901">
        <v>2014</v>
      </c>
      <c r="D4901" t="s">
        <v>15</v>
      </c>
      <c r="E4901" t="s">
        <v>23</v>
      </c>
      <c r="F4901" t="s">
        <v>17</v>
      </c>
      <c r="G4901">
        <v>1.6</v>
      </c>
      <c r="H4901" t="s">
        <v>18</v>
      </c>
      <c r="I4901" t="s">
        <v>19</v>
      </c>
      <c r="J4901">
        <v>324000</v>
      </c>
      <c r="K4901" t="s">
        <v>138</v>
      </c>
      <c r="L4901">
        <v>20000</v>
      </c>
      <c r="M4901" t="b">
        <v>0</v>
      </c>
    </row>
    <row r="4902" spans="1:13" x14ac:dyDescent="0.35">
      <c r="A4902" t="s">
        <v>82</v>
      </c>
      <c r="B4902" t="s">
        <v>243</v>
      </c>
      <c r="C4902">
        <v>2007</v>
      </c>
      <c r="D4902" t="s">
        <v>47</v>
      </c>
      <c r="E4902" t="s">
        <v>25</v>
      </c>
      <c r="F4902" t="s">
        <v>30</v>
      </c>
      <c r="G4902">
        <v>2</v>
      </c>
      <c r="H4902" t="s">
        <v>18</v>
      </c>
      <c r="I4902" t="s">
        <v>19</v>
      </c>
      <c r="J4902">
        <v>350</v>
      </c>
      <c r="K4902" t="s">
        <v>20</v>
      </c>
      <c r="L4902">
        <v>10000</v>
      </c>
      <c r="M4902" t="b">
        <v>0</v>
      </c>
    </row>
    <row r="4903" spans="1:13" x14ac:dyDescent="0.35">
      <c r="A4903" t="s">
        <v>13</v>
      </c>
      <c r="B4903" t="s">
        <v>14</v>
      </c>
      <c r="C4903">
        <v>2016</v>
      </c>
      <c r="D4903" t="s">
        <v>47</v>
      </c>
      <c r="E4903" t="s">
        <v>25</v>
      </c>
      <c r="F4903" t="s">
        <v>26</v>
      </c>
      <c r="G4903">
        <v>3.6</v>
      </c>
      <c r="H4903" t="s">
        <v>18</v>
      </c>
      <c r="I4903" t="s">
        <v>19</v>
      </c>
      <c r="J4903">
        <v>190000</v>
      </c>
      <c r="K4903" t="s">
        <v>138</v>
      </c>
      <c r="L4903">
        <v>0</v>
      </c>
      <c r="M4903" t="b">
        <v>1</v>
      </c>
    </row>
    <row r="4904" spans="1:13" x14ac:dyDescent="0.35">
      <c r="A4904" t="s">
        <v>39</v>
      </c>
      <c r="B4904" t="s">
        <v>40</v>
      </c>
      <c r="C4904">
        <v>2015</v>
      </c>
      <c r="D4904" t="s">
        <v>47</v>
      </c>
      <c r="E4904" t="s">
        <v>25</v>
      </c>
      <c r="F4904" t="s">
        <v>17</v>
      </c>
      <c r="G4904">
        <v>3.5</v>
      </c>
      <c r="H4904" t="s">
        <v>18</v>
      </c>
      <c r="I4904" t="s">
        <v>19</v>
      </c>
      <c r="J4904">
        <v>106000</v>
      </c>
      <c r="K4904" t="s">
        <v>155</v>
      </c>
      <c r="L4904">
        <v>75000</v>
      </c>
      <c r="M4904" t="b">
        <v>0</v>
      </c>
    </row>
    <row r="4905" spans="1:13" x14ac:dyDescent="0.35">
      <c r="A4905" t="s">
        <v>76</v>
      </c>
      <c r="B4905" t="s">
        <v>77</v>
      </c>
      <c r="C4905">
        <v>2015</v>
      </c>
      <c r="D4905" t="s">
        <v>15</v>
      </c>
      <c r="E4905" t="s">
        <v>23</v>
      </c>
      <c r="F4905" t="s">
        <v>30</v>
      </c>
      <c r="G4905">
        <v>5.4</v>
      </c>
      <c r="H4905" t="s">
        <v>18</v>
      </c>
      <c r="I4905" t="s">
        <v>19</v>
      </c>
      <c r="J4905">
        <v>142000</v>
      </c>
      <c r="K4905" t="s">
        <v>155</v>
      </c>
      <c r="L4905">
        <v>77000</v>
      </c>
      <c r="M4905" t="b">
        <v>0</v>
      </c>
    </row>
    <row r="4906" spans="1:13" x14ac:dyDescent="0.35">
      <c r="A4906" t="s">
        <v>109</v>
      </c>
      <c r="B4906" t="s">
        <v>110</v>
      </c>
      <c r="C4906">
        <v>2018</v>
      </c>
      <c r="D4906" t="s">
        <v>15</v>
      </c>
      <c r="E4906" t="s">
        <v>29</v>
      </c>
      <c r="F4906" t="s">
        <v>30</v>
      </c>
      <c r="G4906">
        <v>3.6</v>
      </c>
      <c r="H4906" t="s">
        <v>18</v>
      </c>
      <c r="I4906" t="s">
        <v>19</v>
      </c>
      <c r="J4906">
        <v>124000</v>
      </c>
      <c r="K4906" t="s">
        <v>155</v>
      </c>
      <c r="L4906">
        <v>99000</v>
      </c>
      <c r="M4906" t="b">
        <v>0</v>
      </c>
    </row>
    <row r="4907" spans="1:13" x14ac:dyDescent="0.35">
      <c r="A4907" t="s">
        <v>76</v>
      </c>
      <c r="B4907" t="s">
        <v>235</v>
      </c>
      <c r="C4907">
        <v>2015</v>
      </c>
      <c r="D4907" t="s">
        <v>15</v>
      </c>
      <c r="E4907" t="s">
        <v>23</v>
      </c>
      <c r="F4907" t="s">
        <v>30</v>
      </c>
      <c r="G4907">
        <v>2.5</v>
      </c>
      <c r="H4907" t="s">
        <v>18</v>
      </c>
      <c r="I4907" t="s">
        <v>19</v>
      </c>
      <c r="J4907">
        <v>118000</v>
      </c>
      <c r="K4907" t="s">
        <v>155</v>
      </c>
      <c r="L4907">
        <v>43000</v>
      </c>
      <c r="M4907" t="b">
        <v>0</v>
      </c>
    </row>
    <row r="4908" spans="1:13" x14ac:dyDescent="0.35">
      <c r="A4908" t="s">
        <v>76</v>
      </c>
      <c r="B4908" t="s">
        <v>112</v>
      </c>
      <c r="C4908">
        <v>2016</v>
      </c>
      <c r="D4908" t="s">
        <v>47</v>
      </c>
      <c r="E4908" t="s">
        <v>23</v>
      </c>
      <c r="F4908" t="s">
        <v>17</v>
      </c>
      <c r="G4908">
        <v>3.5</v>
      </c>
      <c r="H4908" t="s">
        <v>18</v>
      </c>
      <c r="I4908" t="s">
        <v>19</v>
      </c>
      <c r="J4908">
        <v>148000</v>
      </c>
      <c r="K4908" t="s">
        <v>155</v>
      </c>
      <c r="L4908">
        <v>77000</v>
      </c>
      <c r="M4908" t="b">
        <v>0</v>
      </c>
    </row>
    <row r="4909" spans="1:13" x14ac:dyDescent="0.35">
      <c r="A4909" t="s">
        <v>34</v>
      </c>
      <c r="B4909" t="s">
        <v>55</v>
      </c>
      <c r="C4909">
        <v>2018</v>
      </c>
      <c r="D4909" t="s">
        <v>44</v>
      </c>
      <c r="E4909" t="s">
        <v>23</v>
      </c>
      <c r="F4909" t="s">
        <v>30</v>
      </c>
      <c r="G4909">
        <v>4</v>
      </c>
      <c r="H4909" t="s">
        <v>18</v>
      </c>
      <c r="I4909" t="s">
        <v>19</v>
      </c>
      <c r="J4909">
        <v>78000</v>
      </c>
      <c r="K4909" t="s">
        <v>155</v>
      </c>
      <c r="L4909">
        <v>135000</v>
      </c>
      <c r="M4909" t="b">
        <v>0</v>
      </c>
    </row>
    <row r="4910" spans="1:13" x14ac:dyDescent="0.35">
      <c r="A4910" t="s">
        <v>36</v>
      </c>
      <c r="B4910" t="s">
        <v>37</v>
      </c>
      <c r="C4910">
        <v>2018</v>
      </c>
      <c r="D4910" t="s">
        <v>15</v>
      </c>
      <c r="E4910" t="s">
        <v>33</v>
      </c>
      <c r="F4910" t="s">
        <v>30</v>
      </c>
      <c r="G4910">
        <v>5.3</v>
      </c>
      <c r="H4910" t="s">
        <v>18</v>
      </c>
      <c r="I4910" t="s">
        <v>19</v>
      </c>
      <c r="J4910">
        <v>114000</v>
      </c>
      <c r="K4910" t="s">
        <v>155</v>
      </c>
      <c r="L4910">
        <v>152000</v>
      </c>
      <c r="M4910" t="b">
        <v>0</v>
      </c>
    </row>
    <row r="4911" spans="1:13" x14ac:dyDescent="0.35">
      <c r="A4911" t="s">
        <v>60</v>
      </c>
      <c r="B4911" t="s">
        <v>80</v>
      </c>
      <c r="C4911">
        <v>2017</v>
      </c>
      <c r="D4911" t="s">
        <v>47</v>
      </c>
      <c r="E4911" t="s">
        <v>78</v>
      </c>
      <c r="F4911" t="s">
        <v>17</v>
      </c>
      <c r="G4911">
        <v>3.5</v>
      </c>
      <c r="H4911" t="s">
        <v>18</v>
      </c>
      <c r="I4911" t="s">
        <v>19</v>
      </c>
      <c r="J4911">
        <v>101000</v>
      </c>
      <c r="K4911" t="s">
        <v>155</v>
      </c>
      <c r="L4911">
        <v>119000</v>
      </c>
      <c r="M4911" t="b">
        <v>0</v>
      </c>
    </row>
    <row r="4912" spans="1:13" x14ac:dyDescent="0.35">
      <c r="A4912" t="s">
        <v>76</v>
      </c>
      <c r="B4912" t="s">
        <v>325</v>
      </c>
      <c r="C4912">
        <v>2013</v>
      </c>
      <c r="D4912" t="s">
        <v>15</v>
      </c>
      <c r="E4912" t="s">
        <v>16</v>
      </c>
      <c r="F4912" t="s">
        <v>30</v>
      </c>
      <c r="G4912">
        <v>3.5</v>
      </c>
      <c r="H4912" t="s">
        <v>18</v>
      </c>
      <c r="I4912" t="s">
        <v>19</v>
      </c>
      <c r="J4912">
        <v>106000</v>
      </c>
      <c r="K4912" t="s">
        <v>155</v>
      </c>
      <c r="L4912">
        <v>45000</v>
      </c>
      <c r="M4912" t="b">
        <v>0</v>
      </c>
    </row>
    <row r="4913" spans="1:13" x14ac:dyDescent="0.35">
      <c r="A4913" t="s">
        <v>48</v>
      </c>
      <c r="B4913" t="s">
        <v>106</v>
      </c>
      <c r="C4913">
        <v>2010</v>
      </c>
      <c r="D4913" t="s">
        <v>47</v>
      </c>
      <c r="E4913" t="s">
        <v>33</v>
      </c>
      <c r="F4913" t="s">
        <v>30</v>
      </c>
      <c r="G4913">
        <v>5.5</v>
      </c>
      <c r="H4913" t="s">
        <v>18</v>
      </c>
      <c r="I4913" t="s">
        <v>19</v>
      </c>
      <c r="J4913">
        <v>228811</v>
      </c>
      <c r="K4913" t="s">
        <v>155</v>
      </c>
      <c r="L4913">
        <v>70000</v>
      </c>
      <c r="M4913" t="b">
        <v>0</v>
      </c>
    </row>
    <row r="4914" spans="1:13" x14ac:dyDescent="0.35">
      <c r="A4914" t="s">
        <v>34</v>
      </c>
      <c r="B4914" t="s">
        <v>123</v>
      </c>
      <c r="C4914">
        <v>2016</v>
      </c>
      <c r="D4914" t="s">
        <v>15</v>
      </c>
      <c r="E4914" t="s">
        <v>23</v>
      </c>
      <c r="F4914" t="s">
        <v>17</v>
      </c>
      <c r="G4914">
        <v>2.7</v>
      </c>
      <c r="H4914" t="s">
        <v>18</v>
      </c>
      <c r="I4914" t="s">
        <v>19</v>
      </c>
      <c r="J4914">
        <v>90000</v>
      </c>
      <c r="K4914" t="s">
        <v>155</v>
      </c>
      <c r="L4914">
        <v>79000</v>
      </c>
      <c r="M4914" t="b">
        <v>0</v>
      </c>
    </row>
    <row r="4915" spans="1:13" x14ac:dyDescent="0.35">
      <c r="A4915" t="s">
        <v>34</v>
      </c>
      <c r="B4915" t="s">
        <v>43</v>
      </c>
      <c r="C4915">
        <v>2016</v>
      </c>
      <c r="D4915" t="s">
        <v>15</v>
      </c>
      <c r="E4915" t="s">
        <v>29</v>
      </c>
      <c r="F4915" t="s">
        <v>17</v>
      </c>
      <c r="G4915">
        <v>2.5</v>
      </c>
      <c r="H4915" t="s">
        <v>18</v>
      </c>
      <c r="I4915" t="s">
        <v>19</v>
      </c>
      <c r="J4915">
        <v>176000</v>
      </c>
      <c r="K4915" t="s">
        <v>155</v>
      </c>
      <c r="L4915">
        <v>69000</v>
      </c>
      <c r="M4915" t="b">
        <v>0</v>
      </c>
    </row>
    <row r="4916" spans="1:13" x14ac:dyDescent="0.35">
      <c r="A4916" t="s">
        <v>34</v>
      </c>
      <c r="B4916" t="s">
        <v>123</v>
      </c>
      <c r="C4916">
        <v>2017</v>
      </c>
      <c r="D4916" t="s">
        <v>15</v>
      </c>
      <c r="E4916" t="s">
        <v>25</v>
      </c>
      <c r="F4916" t="s">
        <v>17</v>
      </c>
      <c r="G4916">
        <v>2.7</v>
      </c>
      <c r="H4916" t="s">
        <v>18</v>
      </c>
      <c r="I4916" t="s">
        <v>68</v>
      </c>
      <c r="J4916">
        <v>193</v>
      </c>
      <c r="K4916" t="s">
        <v>42</v>
      </c>
      <c r="L4916">
        <v>0</v>
      </c>
      <c r="M4916" t="b">
        <v>1</v>
      </c>
    </row>
    <row r="4917" spans="1:13" x14ac:dyDescent="0.35">
      <c r="A4917" t="s">
        <v>39</v>
      </c>
      <c r="B4917" t="s">
        <v>225</v>
      </c>
      <c r="C4917">
        <v>2007</v>
      </c>
      <c r="D4917" t="s">
        <v>15</v>
      </c>
      <c r="E4917" t="s">
        <v>33</v>
      </c>
      <c r="F4917" t="s">
        <v>26</v>
      </c>
      <c r="G4917">
        <v>1.6</v>
      </c>
      <c r="H4917" t="s">
        <v>18</v>
      </c>
      <c r="I4917" t="s">
        <v>68</v>
      </c>
      <c r="J4917">
        <v>280</v>
      </c>
      <c r="K4917" t="s">
        <v>138</v>
      </c>
      <c r="L4917">
        <v>8000</v>
      </c>
      <c r="M4917" t="b">
        <v>0</v>
      </c>
    </row>
    <row r="4918" spans="1:13" x14ac:dyDescent="0.35">
      <c r="A4918" t="s">
        <v>21</v>
      </c>
      <c r="B4918" t="s">
        <v>24</v>
      </c>
      <c r="C4918">
        <v>2018</v>
      </c>
      <c r="D4918" t="s">
        <v>15</v>
      </c>
      <c r="E4918" t="s">
        <v>94</v>
      </c>
      <c r="F4918" t="s">
        <v>30</v>
      </c>
      <c r="G4918">
        <v>1.5</v>
      </c>
      <c r="H4918" t="s">
        <v>18</v>
      </c>
      <c r="I4918" t="s">
        <v>19</v>
      </c>
      <c r="J4918">
        <v>114000</v>
      </c>
      <c r="K4918" t="s">
        <v>81</v>
      </c>
      <c r="L4918">
        <v>27000</v>
      </c>
      <c r="M4918" t="b">
        <v>0</v>
      </c>
    </row>
    <row r="4919" spans="1:13" x14ac:dyDescent="0.35">
      <c r="A4919" t="s">
        <v>76</v>
      </c>
      <c r="B4919" t="s">
        <v>112</v>
      </c>
      <c r="C4919">
        <v>2019</v>
      </c>
      <c r="D4919" t="s">
        <v>15</v>
      </c>
      <c r="E4919" t="s">
        <v>23</v>
      </c>
      <c r="F4919" t="s">
        <v>26</v>
      </c>
      <c r="G4919">
        <v>2</v>
      </c>
      <c r="H4919" t="s">
        <v>18</v>
      </c>
      <c r="I4919" t="s">
        <v>19</v>
      </c>
      <c r="J4919">
        <v>60000</v>
      </c>
      <c r="K4919" t="s">
        <v>45</v>
      </c>
      <c r="L4919">
        <v>78000</v>
      </c>
      <c r="M4919" t="b">
        <v>0</v>
      </c>
    </row>
    <row r="4920" spans="1:13" x14ac:dyDescent="0.35">
      <c r="A4920" t="s">
        <v>27</v>
      </c>
      <c r="B4920" t="s">
        <v>88</v>
      </c>
      <c r="C4920">
        <v>2019</v>
      </c>
      <c r="D4920" t="s">
        <v>15</v>
      </c>
      <c r="E4920" t="s">
        <v>25</v>
      </c>
      <c r="F4920" t="s">
        <v>26</v>
      </c>
      <c r="G4920">
        <v>1.4</v>
      </c>
      <c r="H4920" t="s">
        <v>18</v>
      </c>
      <c r="I4920" t="s">
        <v>19</v>
      </c>
      <c r="J4920">
        <v>68000</v>
      </c>
      <c r="K4920" t="s">
        <v>45</v>
      </c>
      <c r="L4920">
        <v>40000</v>
      </c>
      <c r="M4920" t="b">
        <v>0</v>
      </c>
    </row>
    <row r="4921" spans="1:13" x14ac:dyDescent="0.35">
      <c r="A4921" t="s">
        <v>60</v>
      </c>
      <c r="B4921" t="s">
        <v>80</v>
      </c>
      <c r="C4921">
        <v>2019</v>
      </c>
      <c r="D4921" t="s">
        <v>44</v>
      </c>
      <c r="E4921" t="s">
        <v>65</v>
      </c>
      <c r="F4921" t="s">
        <v>30</v>
      </c>
      <c r="G4921">
        <v>2.5</v>
      </c>
      <c r="H4921" t="s">
        <v>18</v>
      </c>
      <c r="I4921" t="s">
        <v>19</v>
      </c>
      <c r="J4921">
        <v>13029</v>
      </c>
      <c r="K4921" t="s">
        <v>20</v>
      </c>
      <c r="L4921">
        <v>145000</v>
      </c>
      <c r="M4921" t="b">
        <v>0</v>
      </c>
    </row>
    <row r="4922" spans="1:13" x14ac:dyDescent="0.35">
      <c r="A4922" t="s">
        <v>76</v>
      </c>
      <c r="B4922" t="s">
        <v>325</v>
      </c>
      <c r="C4922">
        <v>2007</v>
      </c>
      <c r="D4922" t="s">
        <v>15</v>
      </c>
      <c r="E4922" t="s">
        <v>16</v>
      </c>
      <c r="F4922" t="s">
        <v>17</v>
      </c>
      <c r="G4922">
        <v>1.4</v>
      </c>
      <c r="H4922" t="s">
        <v>18</v>
      </c>
      <c r="I4922" t="s">
        <v>19</v>
      </c>
      <c r="J4922">
        <v>350000</v>
      </c>
      <c r="K4922" t="s">
        <v>42</v>
      </c>
      <c r="L4922">
        <v>16500</v>
      </c>
      <c r="M4922" t="b">
        <v>0</v>
      </c>
    </row>
    <row r="4923" spans="1:13" x14ac:dyDescent="0.35">
      <c r="A4923" t="s">
        <v>76</v>
      </c>
      <c r="B4923" t="s">
        <v>385</v>
      </c>
      <c r="C4923">
        <v>2013</v>
      </c>
      <c r="D4923" t="s">
        <v>15</v>
      </c>
      <c r="E4923" t="s">
        <v>23</v>
      </c>
      <c r="F4923" t="s">
        <v>26</v>
      </c>
      <c r="G4923">
        <v>3.6</v>
      </c>
      <c r="H4923" t="s">
        <v>18</v>
      </c>
      <c r="I4923" t="s">
        <v>19</v>
      </c>
      <c r="J4923">
        <v>33000</v>
      </c>
      <c r="K4923" t="s">
        <v>20</v>
      </c>
      <c r="L4923">
        <v>0</v>
      </c>
      <c r="M4923" t="b">
        <v>1</v>
      </c>
    </row>
    <row r="4924" spans="1:13" x14ac:dyDescent="0.35">
      <c r="A4924" t="s">
        <v>34</v>
      </c>
      <c r="B4924" t="s">
        <v>41</v>
      </c>
      <c r="C4924">
        <v>2017</v>
      </c>
      <c r="D4924" t="s">
        <v>15</v>
      </c>
      <c r="E4924" t="s">
        <v>23</v>
      </c>
      <c r="F4924" t="s">
        <v>26</v>
      </c>
      <c r="G4924">
        <v>1.5</v>
      </c>
      <c r="H4924" t="s">
        <v>18</v>
      </c>
      <c r="I4924" t="s">
        <v>19</v>
      </c>
      <c r="J4924">
        <v>250000</v>
      </c>
      <c r="K4924" t="s">
        <v>111</v>
      </c>
      <c r="L4924">
        <v>26000</v>
      </c>
      <c r="M4924" t="b">
        <v>0</v>
      </c>
    </row>
    <row r="4925" spans="1:13" x14ac:dyDescent="0.35">
      <c r="A4925" t="s">
        <v>73</v>
      </c>
      <c r="B4925">
        <v>6</v>
      </c>
      <c r="C4925">
        <v>2016</v>
      </c>
      <c r="D4925" t="s">
        <v>44</v>
      </c>
      <c r="E4925" t="s">
        <v>65</v>
      </c>
      <c r="F4925" t="s">
        <v>17</v>
      </c>
      <c r="G4925">
        <v>2.5</v>
      </c>
      <c r="H4925" t="s">
        <v>18</v>
      </c>
      <c r="I4925" t="s">
        <v>19</v>
      </c>
      <c r="J4925">
        <v>100000</v>
      </c>
      <c r="K4925" t="s">
        <v>20</v>
      </c>
      <c r="L4925">
        <v>46000</v>
      </c>
      <c r="M4925" t="b">
        <v>0</v>
      </c>
    </row>
    <row r="4926" spans="1:13" x14ac:dyDescent="0.35">
      <c r="A4926" t="s">
        <v>82</v>
      </c>
      <c r="B4926" t="s">
        <v>169</v>
      </c>
      <c r="C4926">
        <v>2017</v>
      </c>
      <c r="D4926" t="s">
        <v>44</v>
      </c>
      <c r="E4926" t="s">
        <v>23</v>
      </c>
      <c r="F4926" t="s">
        <v>30</v>
      </c>
      <c r="G4926">
        <v>3.8</v>
      </c>
      <c r="H4926" t="s">
        <v>18</v>
      </c>
      <c r="I4926" t="s">
        <v>19</v>
      </c>
      <c r="J4926">
        <v>77000</v>
      </c>
      <c r="K4926" t="s">
        <v>20</v>
      </c>
      <c r="L4926">
        <v>58000</v>
      </c>
      <c r="M4926" t="b">
        <v>0</v>
      </c>
    </row>
    <row r="4927" spans="1:13" x14ac:dyDescent="0.35">
      <c r="A4927" t="s">
        <v>107</v>
      </c>
      <c r="B4927" t="s">
        <v>313</v>
      </c>
      <c r="C4927">
        <v>2019</v>
      </c>
      <c r="D4927" t="s">
        <v>44</v>
      </c>
      <c r="E4927" t="s">
        <v>25</v>
      </c>
      <c r="F4927" t="s">
        <v>30</v>
      </c>
      <c r="G4927">
        <v>2</v>
      </c>
      <c r="H4927" t="s">
        <v>18</v>
      </c>
      <c r="I4927" t="s">
        <v>19</v>
      </c>
      <c r="J4927">
        <v>5000</v>
      </c>
      <c r="K4927" t="s">
        <v>20</v>
      </c>
      <c r="L4927">
        <v>90000</v>
      </c>
      <c r="M4927" t="b">
        <v>0</v>
      </c>
    </row>
    <row r="4928" spans="1:13" x14ac:dyDescent="0.35">
      <c r="A4928" t="s">
        <v>39</v>
      </c>
      <c r="B4928" t="s">
        <v>46</v>
      </c>
      <c r="C4928">
        <v>2017</v>
      </c>
      <c r="D4928" t="s">
        <v>15</v>
      </c>
      <c r="E4928" t="s">
        <v>16</v>
      </c>
      <c r="F4928" t="s">
        <v>30</v>
      </c>
      <c r="G4928">
        <v>5.7</v>
      </c>
      <c r="H4928" t="s">
        <v>18</v>
      </c>
      <c r="I4928" t="s">
        <v>19</v>
      </c>
      <c r="J4928">
        <v>55000</v>
      </c>
      <c r="K4928" t="s">
        <v>42</v>
      </c>
      <c r="L4928">
        <v>153000</v>
      </c>
      <c r="M4928" t="b">
        <v>0</v>
      </c>
    </row>
    <row r="4929" spans="1:13" x14ac:dyDescent="0.35">
      <c r="A4929" t="s">
        <v>34</v>
      </c>
      <c r="B4929" t="s">
        <v>145</v>
      </c>
      <c r="C4929">
        <v>2018</v>
      </c>
      <c r="D4929" t="s">
        <v>15</v>
      </c>
      <c r="E4929" t="s">
        <v>29</v>
      </c>
      <c r="F4929" t="s">
        <v>26</v>
      </c>
      <c r="G4929">
        <v>2.7</v>
      </c>
      <c r="H4929" t="s">
        <v>18</v>
      </c>
      <c r="I4929" t="s">
        <v>19</v>
      </c>
      <c r="J4929">
        <v>70000</v>
      </c>
      <c r="K4929" t="s">
        <v>42</v>
      </c>
      <c r="L4929">
        <v>67000</v>
      </c>
      <c r="M4929" t="b">
        <v>0</v>
      </c>
    </row>
    <row r="4930" spans="1:13" x14ac:dyDescent="0.35">
      <c r="A4930" t="s">
        <v>103</v>
      </c>
      <c r="B4930" t="s">
        <v>212</v>
      </c>
      <c r="C4930">
        <v>2015</v>
      </c>
      <c r="D4930" t="s">
        <v>15</v>
      </c>
      <c r="E4930" t="s">
        <v>16</v>
      </c>
      <c r="F4930" t="s">
        <v>17</v>
      </c>
      <c r="G4930">
        <v>3.5</v>
      </c>
      <c r="H4930" t="s">
        <v>18</v>
      </c>
      <c r="I4930" t="s">
        <v>19</v>
      </c>
      <c r="J4930">
        <v>27956</v>
      </c>
      <c r="K4930" t="s">
        <v>42</v>
      </c>
      <c r="L4930">
        <v>105000</v>
      </c>
      <c r="M4930" t="b">
        <v>0</v>
      </c>
    </row>
    <row r="4931" spans="1:13" x14ac:dyDescent="0.35">
      <c r="A4931" t="s">
        <v>73</v>
      </c>
      <c r="B4931" t="s">
        <v>190</v>
      </c>
      <c r="C4931">
        <v>2020</v>
      </c>
      <c r="D4931" t="s">
        <v>15</v>
      </c>
      <c r="E4931" t="s">
        <v>65</v>
      </c>
      <c r="F4931" t="s">
        <v>26</v>
      </c>
      <c r="G4931">
        <v>2.5</v>
      </c>
      <c r="H4931" t="s">
        <v>18</v>
      </c>
      <c r="I4931" t="s">
        <v>19</v>
      </c>
      <c r="J4931">
        <v>25000</v>
      </c>
      <c r="K4931" t="s">
        <v>42</v>
      </c>
      <c r="L4931">
        <v>84000</v>
      </c>
      <c r="M4931" t="b">
        <v>0</v>
      </c>
    </row>
    <row r="4932" spans="1:13" x14ac:dyDescent="0.35">
      <c r="A4932" t="s">
        <v>21</v>
      </c>
      <c r="B4932" t="s">
        <v>130</v>
      </c>
      <c r="C4932">
        <v>2017</v>
      </c>
      <c r="D4932" t="s">
        <v>15</v>
      </c>
      <c r="E4932" t="s">
        <v>23</v>
      </c>
      <c r="F4932" t="s">
        <v>30</v>
      </c>
      <c r="G4932">
        <v>3.5</v>
      </c>
      <c r="H4932" t="s">
        <v>18</v>
      </c>
      <c r="I4932" t="s">
        <v>19</v>
      </c>
      <c r="J4932">
        <v>56000</v>
      </c>
      <c r="K4932" t="s">
        <v>42</v>
      </c>
      <c r="L4932">
        <v>78000</v>
      </c>
      <c r="M4932" t="b">
        <v>0</v>
      </c>
    </row>
    <row r="4933" spans="1:13" x14ac:dyDescent="0.35">
      <c r="A4933" t="s">
        <v>21</v>
      </c>
      <c r="B4933" t="s">
        <v>184</v>
      </c>
      <c r="C4933">
        <v>2018</v>
      </c>
      <c r="D4933" t="s">
        <v>15</v>
      </c>
      <c r="E4933" t="s">
        <v>16</v>
      </c>
      <c r="F4933" t="s">
        <v>26</v>
      </c>
      <c r="G4933">
        <v>2.5</v>
      </c>
      <c r="H4933" t="s">
        <v>18</v>
      </c>
      <c r="I4933" t="s">
        <v>19</v>
      </c>
      <c r="J4933">
        <v>78794</v>
      </c>
      <c r="K4933" t="s">
        <v>42</v>
      </c>
      <c r="L4933">
        <v>68000</v>
      </c>
      <c r="M4933" t="b">
        <v>0</v>
      </c>
    </row>
    <row r="4934" spans="1:13" x14ac:dyDescent="0.35">
      <c r="A4934" t="s">
        <v>21</v>
      </c>
      <c r="B4934" t="s">
        <v>130</v>
      </c>
      <c r="C4934">
        <v>2016</v>
      </c>
      <c r="D4934" t="s">
        <v>15</v>
      </c>
      <c r="E4934" t="s">
        <v>102</v>
      </c>
      <c r="F4934" t="s">
        <v>26</v>
      </c>
      <c r="G4934">
        <v>3.5</v>
      </c>
      <c r="H4934" t="s">
        <v>18</v>
      </c>
      <c r="I4934" t="s">
        <v>19</v>
      </c>
      <c r="J4934">
        <v>84000</v>
      </c>
      <c r="K4934" t="s">
        <v>42</v>
      </c>
      <c r="L4934">
        <v>67000</v>
      </c>
      <c r="M4934" t="b">
        <v>0</v>
      </c>
    </row>
    <row r="4935" spans="1:13" x14ac:dyDescent="0.35">
      <c r="A4935" t="s">
        <v>21</v>
      </c>
      <c r="B4935" t="s">
        <v>312</v>
      </c>
      <c r="C4935">
        <v>2020</v>
      </c>
      <c r="D4935" t="s">
        <v>15</v>
      </c>
      <c r="E4935" t="s">
        <v>75</v>
      </c>
      <c r="F4935" t="s">
        <v>26</v>
      </c>
      <c r="G4935">
        <v>1.5</v>
      </c>
      <c r="H4935" t="s">
        <v>18</v>
      </c>
      <c r="I4935" t="s">
        <v>19</v>
      </c>
      <c r="J4935">
        <v>3990</v>
      </c>
      <c r="K4935" t="s">
        <v>42</v>
      </c>
      <c r="L4935">
        <v>67000</v>
      </c>
      <c r="M4935" t="b">
        <v>0</v>
      </c>
    </row>
    <row r="4936" spans="1:13" x14ac:dyDescent="0.35">
      <c r="A4936" t="s">
        <v>27</v>
      </c>
      <c r="B4936" t="s">
        <v>89</v>
      </c>
      <c r="C4936">
        <v>2018</v>
      </c>
      <c r="D4936" t="s">
        <v>15</v>
      </c>
      <c r="E4936" t="s">
        <v>75</v>
      </c>
      <c r="F4936" t="s">
        <v>26</v>
      </c>
      <c r="G4936">
        <v>2.4</v>
      </c>
      <c r="H4936" t="s">
        <v>18</v>
      </c>
      <c r="I4936" t="s">
        <v>19</v>
      </c>
      <c r="J4936">
        <v>41853</v>
      </c>
      <c r="K4936" t="s">
        <v>42</v>
      </c>
      <c r="L4936">
        <v>60000</v>
      </c>
      <c r="M4936" t="b">
        <v>0</v>
      </c>
    </row>
    <row r="4937" spans="1:13" x14ac:dyDescent="0.35">
      <c r="A4937" t="s">
        <v>21</v>
      </c>
      <c r="B4937" t="s">
        <v>312</v>
      </c>
      <c r="C4937">
        <v>2019</v>
      </c>
      <c r="D4937" t="s">
        <v>15</v>
      </c>
      <c r="E4937" t="s">
        <v>23</v>
      </c>
      <c r="F4937" t="s">
        <v>26</v>
      </c>
      <c r="G4937">
        <v>1.5</v>
      </c>
      <c r="H4937" t="s">
        <v>18</v>
      </c>
      <c r="I4937" t="s">
        <v>19</v>
      </c>
      <c r="J4937">
        <v>28000</v>
      </c>
      <c r="K4937" t="s">
        <v>42</v>
      </c>
      <c r="L4937">
        <v>58000</v>
      </c>
      <c r="M4937" t="b">
        <v>0</v>
      </c>
    </row>
    <row r="4938" spans="1:13" x14ac:dyDescent="0.35">
      <c r="A4938" t="s">
        <v>13</v>
      </c>
      <c r="B4938" t="s">
        <v>14</v>
      </c>
      <c r="C4938">
        <v>2012</v>
      </c>
      <c r="D4938" t="s">
        <v>15</v>
      </c>
      <c r="E4938" t="s">
        <v>33</v>
      </c>
      <c r="F4938" t="s">
        <v>17</v>
      </c>
      <c r="G4938">
        <v>3.5</v>
      </c>
      <c r="H4938" t="s">
        <v>18</v>
      </c>
      <c r="I4938" t="s">
        <v>19</v>
      </c>
      <c r="J4938">
        <v>160000</v>
      </c>
      <c r="K4938" t="s">
        <v>42</v>
      </c>
      <c r="L4938">
        <v>55500</v>
      </c>
      <c r="M4938" t="b">
        <v>0</v>
      </c>
    </row>
    <row r="4939" spans="1:13" x14ac:dyDescent="0.35">
      <c r="A4939" t="s">
        <v>36</v>
      </c>
      <c r="B4939" t="s">
        <v>37</v>
      </c>
      <c r="C4939">
        <v>2005</v>
      </c>
      <c r="D4939" t="s">
        <v>15</v>
      </c>
      <c r="E4939" t="s">
        <v>16</v>
      </c>
      <c r="F4939" t="s">
        <v>30</v>
      </c>
      <c r="G4939">
        <v>5.3</v>
      </c>
      <c r="H4939" t="s">
        <v>18</v>
      </c>
      <c r="I4939" t="s">
        <v>19</v>
      </c>
      <c r="J4939">
        <v>350</v>
      </c>
      <c r="K4939" t="s">
        <v>228</v>
      </c>
      <c r="L4939">
        <v>0</v>
      </c>
      <c r="M4939" t="b">
        <v>1</v>
      </c>
    </row>
    <row r="4940" spans="1:13" x14ac:dyDescent="0.35">
      <c r="A4940" t="s">
        <v>134</v>
      </c>
      <c r="B4940" t="s">
        <v>165</v>
      </c>
      <c r="C4940">
        <v>2017</v>
      </c>
      <c r="D4940" t="s">
        <v>15</v>
      </c>
      <c r="E4940" t="s">
        <v>25</v>
      </c>
      <c r="F4940" t="s">
        <v>26</v>
      </c>
      <c r="G4940">
        <v>2</v>
      </c>
      <c r="H4940" t="s">
        <v>18</v>
      </c>
      <c r="I4940" t="s">
        <v>19</v>
      </c>
      <c r="J4940">
        <v>124000</v>
      </c>
      <c r="K4940" t="s">
        <v>20</v>
      </c>
      <c r="L4940">
        <v>26000</v>
      </c>
      <c r="M4940" t="b">
        <v>0</v>
      </c>
    </row>
    <row r="4941" spans="1:13" x14ac:dyDescent="0.35">
      <c r="A4941" t="s">
        <v>109</v>
      </c>
      <c r="B4941" t="s">
        <v>110</v>
      </c>
      <c r="C4941">
        <v>2013</v>
      </c>
      <c r="D4941" t="s">
        <v>15</v>
      </c>
      <c r="E4941" t="s">
        <v>33</v>
      </c>
      <c r="F4941" t="s">
        <v>17</v>
      </c>
      <c r="G4941">
        <v>5.7</v>
      </c>
      <c r="H4941" t="s">
        <v>18</v>
      </c>
      <c r="I4941" t="s">
        <v>19</v>
      </c>
      <c r="J4941">
        <v>145000</v>
      </c>
      <c r="K4941" t="s">
        <v>245</v>
      </c>
      <c r="L4941">
        <v>35000</v>
      </c>
      <c r="M4941" t="b">
        <v>0</v>
      </c>
    </row>
    <row r="4942" spans="1:13" x14ac:dyDescent="0.35">
      <c r="A4942" t="s">
        <v>437</v>
      </c>
      <c r="B4942" t="s">
        <v>438</v>
      </c>
      <c r="C4942">
        <v>2016</v>
      </c>
      <c r="D4942" t="s">
        <v>15</v>
      </c>
      <c r="E4942" t="s">
        <v>23</v>
      </c>
      <c r="F4942" t="s">
        <v>26</v>
      </c>
      <c r="G4942">
        <v>2.2000000000000002</v>
      </c>
      <c r="H4942" t="s">
        <v>18</v>
      </c>
      <c r="I4942" t="s">
        <v>68</v>
      </c>
      <c r="J4942">
        <v>256000</v>
      </c>
      <c r="K4942" t="s">
        <v>42</v>
      </c>
      <c r="L4942">
        <v>0</v>
      </c>
      <c r="M4942" t="b">
        <v>1</v>
      </c>
    </row>
    <row r="4943" spans="1:13" x14ac:dyDescent="0.35">
      <c r="A4943" t="s">
        <v>34</v>
      </c>
      <c r="B4943" t="s">
        <v>58</v>
      </c>
      <c r="C4943">
        <v>2021</v>
      </c>
      <c r="D4943" t="s">
        <v>15</v>
      </c>
      <c r="E4943" t="s">
        <v>23</v>
      </c>
      <c r="F4943" t="s">
        <v>30</v>
      </c>
      <c r="G4943">
        <v>2.4</v>
      </c>
      <c r="H4943" t="s">
        <v>56</v>
      </c>
      <c r="I4943" t="s">
        <v>19</v>
      </c>
      <c r="J4943">
        <v>5780</v>
      </c>
      <c r="K4943" t="s">
        <v>59</v>
      </c>
      <c r="L4943">
        <v>0</v>
      </c>
      <c r="M4943" t="b">
        <v>1</v>
      </c>
    </row>
    <row r="4944" spans="1:13" x14ac:dyDescent="0.35">
      <c r="A4944" t="s">
        <v>34</v>
      </c>
      <c r="B4944" t="s">
        <v>35</v>
      </c>
      <c r="C4944">
        <v>2016</v>
      </c>
      <c r="D4944" t="s">
        <v>15</v>
      </c>
      <c r="E4944" t="s">
        <v>23</v>
      </c>
      <c r="F4944" t="s">
        <v>17</v>
      </c>
      <c r="G4944">
        <v>4.5999999999999996</v>
      </c>
      <c r="H4944" t="s">
        <v>18</v>
      </c>
      <c r="I4944" t="s">
        <v>19</v>
      </c>
      <c r="J4944">
        <v>28000</v>
      </c>
      <c r="K4944" t="s">
        <v>64</v>
      </c>
      <c r="L4944">
        <v>0</v>
      </c>
      <c r="M4944" t="b">
        <v>1</v>
      </c>
    </row>
    <row r="4945" spans="1:13" x14ac:dyDescent="0.35">
      <c r="A4945" t="s">
        <v>34</v>
      </c>
      <c r="B4945" t="s">
        <v>124</v>
      </c>
      <c r="C4945">
        <v>2020</v>
      </c>
      <c r="D4945" t="s">
        <v>15</v>
      </c>
      <c r="E4945" t="s">
        <v>23</v>
      </c>
      <c r="F4945" t="s">
        <v>26</v>
      </c>
      <c r="G4945">
        <v>4</v>
      </c>
      <c r="H4945" t="s">
        <v>18</v>
      </c>
      <c r="I4945" t="s">
        <v>19</v>
      </c>
      <c r="J4945">
        <v>87700</v>
      </c>
      <c r="K4945" t="s">
        <v>20</v>
      </c>
      <c r="L4945">
        <v>117000</v>
      </c>
      <c r="M4945" t="b">
        <v>0</v>
      </c>
    </row>
    <row r="4946" spans="1:13" x14ac:dyDescent="0.35">
      <c r="A4946" t="s">
        <v>27</v>
      </c>
      <c r="B4946" t="s">
        <v>91</v>
      </c>
      <c r="C4946">
        <v>2016</v>
      </c>
      <c r="D4946" t="s">
        <v>15</v>
      </c>
      <c r="E4946" t="s">
        <v>23</v>
      </c>
      <c r="F4946" t="s">
        <v>30</v>
      </c>
      <c r="G4946">
        <v>3</v>
      </c>
      <c r="H4946" t="s">
        <v>18</v>
      </c>
      <c r="I4946" t="s">
        <v>19</v>
      </c>
      <c r="J4946">
        <v>131</v>
      </c>
      <c r="K4946" t="s">
        <v>20</v>
      </c>
      <c r="L4946">
        <v>65000</v>
      </c>
      <c r="M4946" t="b">
        <v>0</v>
      </c>
    </row>
    <row r="4947" spans="1:13" x14ac:dyDescent="0.35">
      <c r="A4947" t="s">
        <v>82</v>
      </c>
      <c r="B4947" t="s">
        <v>142</v>
      </c>
      <c r="C4947">
        <v>2016</v>
      </c>
      <c r="D4947" t="s">
        <v>15</v>
      </c>
      <c r="E4947" t="s">
        <v>29</v>
      </c>
      <c r="F4947" t="s">
        <v>26</v>
      </c>
      <c r="G4947">
        <v>1.6</v>
      </c>
      <c r="H4947" t="s">
        <v>18</v>
      </c>
      <c r="I4947" t="s">
        <v>19</v>
      </c>
      <c r="J4947">
        <v>115000</v>
      </c>
      <c r="K4947" t="s">
        <v>20</v>
      </c>
      <c r="L4947">
        <v>28000</v>
      </c>
      <c r="M4947" t="b">
        <v>0</v>
      </c>
    </row>
    <row r="4948" spans="1:13" x14ac:dyDescent="0.35">
      <c r="A4948" t="s">
        <v>62</v>
      </c>
      <c r="B4948" t="s">
        <v>63</v>
      </c>
      <c r="C4948">
        <v>2013</v>
      </c>
      <c r="D4948" t="s">
        <v>15</v>
      </c>
      <c r="E4948" t="s">
        <v>23</v>
      </c>
      <c r="F4948" t="s">
        <v>17</v>
      </c>
      <c r="G4948">
        <v>5.6</v>
      </c>
      <c r="H4948" t="s">
        <v>18</v>
      </c>
      <c r="I4948" t="s">
        <v>19</v>
      </c>
      <c r="J4948">
        <v>223000</v>
      </c>
      <c r="K4948" t="s">
        <v>45</v>
      </c>
      <c r="L4948">
        <v>80000</v>
      </c>
      <c r="M4948" t="b">
        <v>0</v>
      </c>
    </row>
    <row r="4949" spans="1:13" x14ac:dyDescent="0.35">
      <c r="A4949" t="s">
        <v>39</v>
      </c>
      <c r="B4949" t="s">
        <v>131</v>
      </c>
      <c r="C4949">
        <v>2010</v>
      </c>
      <c r="D4949" t="s">
        <v>15</v>
      </c>
      <c r="E4949" t="s">
        <v>25</v>
      </c>
      <c r="F4949" t="s">
        <v>30</v>
      </c>
      <c r="G4949">
        <v>3.6</v>
      </c>
      <c r="H4949" t="s">
        <v>18</v>
      </c>
      <c r="I4949" t="s">
        <v>19</v>
      </c>
      <c r="J4949">
        <v>260000</v>
      </c>
      <c r="K4949" t="s">
        <v>20</v>
      </c>
      <c r="L4949">
        <v>29000</v>
      </c>
      <c r="M4949" t="b">
        <v>0</v>
      </c>
    </row>
    <row r="4950" spans="1:13" x14ac:dyDescent="0.35">
      <c r="A4950" t="s">
        <v>185</v>
      </c>
      <c r="B4950" t="s">
        <v>186</v>
      </c>
      <c r="C4950">
        <v>2014</v>
      </c>
      <c r="D4950" t="s">
        <v>15</v>
      </c>
      <c r="E4950" t="s">
        <v>23</v>
      </c>
      <c r="F4950" t="s">
        <v>26</v>
      </c>
      <c r="G4950">
        <v>1.8</v>
      </c>
      <c r="H4950" t="s">
        <v>56</v>
      </c>
      <c r="I4950" t="s">
        <v>68</v>
      </c>
      <c r="J4950">
        <v>300</v>
      </c>
      <c r="K4950" t="s">
        <v>20</v>
      </c>
      <c r="L4950">
        <v>94000</v>
      </c>
      <c r="M4950" t="b">
        <v>0</v>
      </c>
    </row>
    <row r="4951" spans="1:13" x14ac:dyDescent="0.35">
      <c r="A4951" t="s">
        <v>82</v>
      </c>
      <c r="B4951" t="s">
        <v>105</v>
      </c>
      <c r="C4951">
        <v>2014</v>
      </c>
      <c r="D4951" t="s">
        <v>15</v>
      </c>
      <c r="E4951" t="s">
        <v>16</v>
      </c>
      <c r="F4951" t="s">
        <v>30</v>
      </c>
      <c r="G4951">
        <v>2</v>
      </c>
      <c r="H4951" t="s">
        <v>18</v>
      </c>
      <c r="I4951" t="s">
        <v>19</v>
      </c>
      <c r="J4951">
        <v>138000</v>
      </c>
      <c r="K4951" t="s">
        <v>20</v>
      </c>
      <c r="L4951">
        <v>0</v>
      </c>
      <c r="M4951" t="b">
        <v>1</v>
      </c>
    </row>
    <row r="4952" spans="1:13" x14ac:dyDescent="0.35">
      <c r="A4952" t="s">
        <v>34</v>
      </c>
      <c r="B4952" t="s">
        <v>123</v>
      </c>
      <c r="C4952">
        <v>2018</v>
      </c>
      <c r="D4952" t="s">
        <v>15</v>
      </c>
      <c r="E4952" t="s">
        <v>23</v>
      </c>
      <c r="F4952" t="s">
        <v>17</v>
      </c>
      <c r="G4952">
        <v>2.4</v>
      </c>
      <c r="H4952" t="s">
        <v>56</v>
      </c>
      <c r="I4952" t="s">
        <v>68</v>
      </c>
      <c r="J4952">
        <v>149000</v>
      </c>
      <c r="K4952" t="s">
        <v>349</v>
      </c>
      <c r="L4952">
        <v>0</v>
      </c>
      <c r="M4952" t="b">
        <v>1</v>
      </c>
    </row>
    <row r="4953" spans="1:13" x14ac:dyDescent="0.35">
      <c r="A4953" t="s">
        <v>76</v>
      </c>
      <c r="B4953" t="s">
        <v>125</v>
      </c>
      <c r="C4953">
        <v>2008</v>
      </c>
      <c r="D4953" t="s">
        <v>44</v>
      </c>
      <c r="E4953" t="s">
        <v>16</v>
      </c>
      <c r="F4953" t="s">
        <v>26</v>
      </c>
      <c r="G4953">
        <v>3.5</v>
      </c>
      <c r="H4953" t="s">
        <v>18</v>
      </c>
      <c r="I4953" t="s">
        <v>19</v>
      </c>
      <c r="J4953">
        <v>450000</v>
      </c>
      <c r="K4953" t="s">
        <v>20</v>
      </c>
      <c r="L4953">
        <v>0</v>
      </c>
      <c r="M4953" t="b">
        <v>1</v>
      </c>
    </row>
    <row r="4954" spans="1:13" x14ac:dyDescent="0.35">
      <c r="A4954" t="s">
        <v>99</v>
      </c>
      <c r="B4954">
        <v>6</v>
      </c>
      <c r="C4954">
        <v>2019</v>
      </c>
      <c r="D4954" t="s">
        <v>15</v>
      </c>
      <c r="E4954" t="s">
        <v>65</v>
      </c>
      <c r="F4954" t="s">
        <v>17</v>
      </c>
      <c r="G4954">
        <v>2</v>
      </c>
      <c r="H4954" t="s">
        <v>18</v>
      </c>
      <c r="I4954" t="s">
        <v>19</v>
      </c>
      <c r="J4954">
        <v>107</v>
      </c>
      <c r="K4954" t="s">
        <v>42</v>
      </c>
      <c r="L4954">
        <v>50000</v>
      </c>
      <c r="M4954" t="b">
        <v>0</v>
      </c>
    </row>
    <row r="4955" spans="1:13" x14ac:dyDescent="0.35">
      <c r="A4955" t="s">
        <v>48</v>
      </c>
      <c r="B4955" t="s">
        <v>149</v>
      </c>
      <c r="C4955">
        <v>2017</v>
      </c>
      <c r="D4955" t="s">
        <v>47</v>
      </c>
      <c r="E4955" t="s">
        <v>29</v>
      </c>
      <c r="F4955" t="s">
        <v>17</v>
      </c>
      <c r="G4955">
        <v>2</v>
      </c>
      <c r="H4955" t="s">
        <v>18</v>
      </c>
      <c r="I4955" t="s">
        <v>19</v>
      </c>
      <c r="J4955">
        <v>20000</v>
      </c>
      <c r="K4955" t="s">
        <v>42</v>
      </c>
      <c r="L4955">
        <v>180000</v>
      </c>
      <c r="M4955" t="b">
        <v>0</v>
      </c>
    </row>
    <row r="4956" spans="1:13" x14ac:dyDescent="0.35">
      <c r="A4956" t="s">
        <v>21</v>
      </c>
      <c r="B4956" t="s">
        <v>272</v>
      </c>
      <c r="C4956">
        <v>1999</v>
      </c>
      <c r="D4956" t="s">
        <v>15</v>
      </c>
      <c r="E4956" t="s">
        <v>23</v>
      </c>
      <c r="F4956" t="s">
        <v>26</v>
      </c>
      <c r="G4956">
        <v>4.5</v>
      </c>
      <c r="H4956" t="s">
        <v>18</v>
      </c>
      <c r="I4956" t="s">
        <v>68</v>
      </c>
      <c r="J4956">
        <v>674000</v>
      </c>
      <c r="K4956" t="s">
        <v>81</v>
      </c>
      <c r="L4956">
        <v>0</v>
      </c>
      <c r="M4956" t="b">
        <v>1</v>
      </c>
    </row>
    <row r="4957" spans="1:13" x14ac:dyDescent="0.35">
      <c r="A4957" t="s">
        <v>21</v>
      </c>
      <c r="B4957" t="s">
        <v>120</v>
      </c>
      <c r="C4957">
        <v>2016</v>
      </c>
      <c r="D4957" t="s">
        <v>15</v>
      </c>
      <c r="E4957" t="s">
        <v>23</v>
      </c>
      <c r="F4957" t="s">
        <v>17</v>
      </c>
      <c r="G4957">
        <v>1.2</v>
      </c>
      <c r="H4957" t="s">
        <v>18</v>
      </c>
      <c r="I4957" t="s">
        <v>68</v>
      </c>
      <c r="J4957">
        <v>60000</v>
      </c>
      <c r="K4957" t="s">
        <v>279</v>
      </c>
      <c r="L4957">
        <v>0</v>
      </c>
      <c r="M4957" t="b">
        <v>1</v>
      </c>
    </row>
    <row r="4958" spans="1:13" x14ac:dyDescent="0.35">
      <c r="A4958" t="s">
        <v>281</v>
      </c>
      <c r="B4958" t="s">
        <v>422</v>
      </c>
      <c r="C4958">
        <v>2017</v>
      </c>
      <c r="D4958" t="s">
        <v>15</v>
      </c>
      <c r="E4958" t="s">
        <v>65</v>
      </c>
      <c r="F4958" t="s">
        <v>17</v>
      </c>
      <c r="G4958">
        <v>2</v>
      </c>
      <c r="H4958" t="s">
        <v>18</v>
      </c>
      <c r="I4958" t="s">
        <v>19</v>
      </c>
      <c r="J4958">
        <v>127000</v>
      </c>
      <c r="K4958" t="s">
        <v>64</v>
      </c>
      <c r="L4958">
        <v>135000</v>
      </c>
      <c r="M4958" t="b">
        <v>0</v>
      </c>
    </row>
    <row r="4959" spans="1:13" x14ac:dyDescent="0.35">
      <c r="A4959" t="s">
        <v>27</v>
      </c>
      <c r="B4959" t="s">
        <v>28</v>
      </c>
      <c r="C4959">
        <v>2011</v>
      </c>
      <c r="D4959" t="s">
        <v>15</v>
      </c>
      <c r="E4959" t="s">
        <v>23</v>
      </c>
      <c r="F4959" t="s">
        <v>30</v>
      </c>
      <c r="G4959">
        <v>1.6</v>
      </c>
      <c r="H4959" t="s">
        <v>18</v>
      </c>
      <c r="I4959" t="s">
        <v>68</v>
      </c>
      <c r="J4959">
        <v>600000</v>
      </c>
      <c r="K4959" t="s">
        <v>20</v>
      </c>
      <c r="L4959">
        <v>0</v>
      </c>
      <c r="M4959" t="b">
        <v>1</v>
      </c>
    </row>
    <row r="4960" spans="1:13" x14ac:dyDescent="0.35">
      <c r="A4960" t="s">
        <v>27</v>
      </c>
      <c r="B4960" t="s">
        <v>88</v>
      </c>
      <c r="C4960">
        <v>2020</v>
      </c>
      <c r="D4960" t="s">
        <v>15</v>
      </c>
      <c r="E4960" t="s">
        <v>23</v>
      </c>
      <c r="F4960" t="s">
        <v>17</v>
      </c>
      <c r="G4960">
        <v>1.6</v>
      </c>
      <c r="H4960" t="s">
        <v>18</v>
      </c>
      <c r="I4960" t="s">
        <v>19</v>
      </c>
      <c r="J4960">
        <v>34000</v>
      </c>
      <c r="K4960" t="s">
        <v>42</v>
      </c>
      <c r="L4960">
        <v>56000</v>
      </c>
      <c r="M4960" t="b">
        <v>0</v>
      </c>
    </row>
    <row r="4961" spans="1:13" x14ac:dyDescent="0.35">
      <c r="A4961" t="s">
        <v>60</v>
      </c>
      <c r="B4961" t="s">
        <v>80</v>
      </c>
      <c r="C4961">
        <v>2021</v>
      </c>
      <c r="D4961" t="s">
        <v>15</v>
      </c>
      <c r="E4961" t="s">
        <v>16</v>
      </c>
      <c r="F4961" t="s">
        <v>17</v>
      </c>
      <c r="G4961">
        <v>3.5</v>
      </c>
      <c r="H4961" t="s">
        <v>18</v>
      </c>
      <c r="I4961" t="s">
        <v>19</v>
      </c>
      <c r="J4961">
        <v>25000</v>
      </c>
      <c r="K4961" t="s">
        <v>64</v>
      </c>
      <c r="L4961">
        <v>230000</v>
      </c>
      <c r="M4961" t="b">
        <v>0</v>
      </c>
    </row>
    <row r="4962" spans="1:13" x14ac:dyDescent="0.35">
      <c r="A4962" t="s">
        <v>31</v>
      </c>
      <c r="B4962" t="s">
        <v>32</v>
      </c>
      <c r="C4962">
        <v>2015</v>
      </c>
      <c r="D4962" t="s">
        <v>44</v>
      </c>
      <c r="E4962" t="s">
        <v>102</v>
      </c>
      <c r="F4962" t="s">
        <v>17</v>
      </c>
      <c r="G4962">
        <v>3.5</v>
      </c>
      <c r="H4962" t="s">
        <v>18</v>
      </c>
      <c r="I4962" t="s">
        <v>19</v>
      </c>
      <c r="J4962">
        <v>110</v>
      </c>
      <c r="K4962" t="s">
        <v>64</v>
      </c>
      <c r="L4962">
        <v>0</v>
      </c>
      <c r="M4962" t="b">
        <v>1</v>
      </c>
    </row>
    <row r="4963" spans="1:13" x14ac:dyDescent="0.35">
      <c r="A4963" t="s">
        <v>34</v>
      </c>
      <c r="B4963" t="s">
        <v>35</v>
      </c>
      <c r="C4963">
        <v>2013</v>
      </c>
      <c r="D4963" t="s">
        <v>15</v>
      </c>
      <c r="E4963" t="s">
        <v>23</v>
      </c>
      <c r="F4963" t="s">
        <v>17</v>
      </c>
      <c r="G4963">
        <v>4.5999999999999996</v>
      </c>
      <c r="H4963" t="s">
        <v>18</v>
      </c>
      <c r="I4963" t="s">
        <v>19</v>
      </c>
      <c r="J4963">
        <v>280</v>
      </c>
      <c r="K4963" t="s">
        <v>254</v>
      </c>
      <c r="L4963">
        <v>100000</v>
      </c>
      <c r="M4963" t="b">
        <v>0</v>
      </c>
    </row>
    <row r="4964" spans="1:13" x14ac:dyDescent="0.35">
      <c r="A4964" t="s">
        <v>36</v>
      </c>
      <c r="B4964" t="s">
        <v>37</v>
      </c>
      <c r="C4964">
        <v>2017</v>
      </c>
      <c r="D4964" t="s">
        <v>15</v>
      </c>
      <c r="E4964" t="s">
        <v>78</v>
      </c>
      <c r="F4964" t="s">
        <v>26</v>
      </c>
      <c r="G4964">
        <v>5.3</v>
      </c>
      <c r="H4964" t="s">
        <v>18</v>
      </c>
      <c r="I4964" t="s">
        <v>19</v>
      </c>
      <c r="J4964">
        <v>175000</v>
      </c>
      <c r="K4964" t="s">
        <v>20</v>
      </c>
      <c r="L4964">
        <v>120000</v>
      </c>
      <c r="M4964" t="b">
        <v>0</v>
      </c>
    </row>
    <row r="4965" spans="1:13" x14ac:dyDescent="0.35">
      <c r="A4965" t="s">
        <v>76</v>
      </c>
      <c r="B4965" t="s">
        <v>202</v>
      </c>
      <c r="C4965">
        <v>2015</v>
      </c>
      <c r="D4965" t="s">
        <v>47</v>
      </c>
      <c r="E4965" t="s">
        <v>23</v>
      </c>
      <c r="F4965" t="s">
        <v>26</v>
      </c>
      <c r="G4965">
        <v>1.5</v>
      </c>
      <c r="H4965" t="s">
        <v>18</v>
      </c>
      <c r="I4965" t="s">
        <v>19</v>
      </c>
      <c r="J4965">
        <v>159000</v>
      </c>
      <c r="K4965" t="s">
        <v>45</v>
      </c>
      <c r="L4965">
        <v>0</v>
      </c>
      <c r="M4965" t="b">
        <v>1</v>
      </c>
    </row>
    <row r="4966" spans="1:13" x14ac:dyDescent="0.35">
      <c r="A4966" t="s">
        <v>103</v>
      </c>
      <c r="B4966" t="s">
        <v>104</v>
      </c>
      <c r="C4966">
        <v>2017</v>
      </c>
      <c r="D4966" t="s">
        <v>15</v>
      </c>
      <c r="E4966" t="s">
        <v>94</v>
      </c>
      <c r="F4966" t="s">
        <v>17</v>
      </c>
      <c r="G4966">
        <v>3.6</v>
      </c>
      <c r="H4966" t="s">
        <v>18</v>
      </c>
      <c r="I4966" t="s">
        <v>19</v>
      </c>
      <c r="J4966">
        <v>124</v>
      </c>
      <c r="K4966" t="s">
        <v>20</v>
      </c>
      <c r="L4966">
        <v>100000</v>
      </c>
      <c r="M4966" t="b">
        <v>0</v>
      </c>
    </row>
    <row r="4967" spans="1:13" x14ac:dyDescent="0.35">
      <c r="A4967" t="s">
        <v>21</v>
      </c>
      <c r="B4967" t="s">
        <v>237</v>
      </c>
      <c r="C4967">
        <v>2009</v>
      </c>
      <c r="D4967" t="s">
        <v>44</v>
      </c>
      <c r="E4967" t="s">
        <v>23</v>
      </c>
      <c r="F4967" t="s">
        <v>30</v>
      </c>
      <c r="G4967">
        <v>2</v>
      </c>
      <c r="H4967" t="s">
        <v>18</v>
      </c>
      <c r="I4967" t="s">
        <v>19</v>
      </c>
      <c r="J4967">
        <v>245000</v>
      </c>
      <c r="K4967" t="s">
        <v>45</v>
      </c>
      <c r="L4967">
        <v>19000</v>
      </c>
      <c r="M4967" t="b">
        <v>0</v>
      </c>
    </row>
    <row r="4968" spans="1:13" x14ac:dyDescent="0.35">
      <c r="A4968" t="s">
        <v>21</v>
      </c>
      <c r="B4968" t="s">
        <v>24</v>
      </c>
      <c r="C4968">
        <v>2019</v>
      </c>
      <c r="D4968" t="s">
        <v>15</v>
      </c>
      <c r="E4968" t="s">
        <v>25</v>
      </c>
      <c r="F4968" t="s">
        <v>26</v>
      </c>
      <c r="G4968">
        <v>1.5</v>
      </c>
      <c r="H4968" t="s">
        <v>18</v>
      </c>
      <c r="I4968" t="s">
        <v>19</v>
      </c>
      <c r="J4968">
        <v>93000</v>
      </c>
      <c r="K4968" t="s">
        <v>20</v>
      </c>
      <c r="L4968">
        <v>29500</v>
      </c>
      <c r="M4968" t="b">
        <v>0</v>
      </c>
    </row>
    <row r="4969" spans="1:13" x14ac:dyDescent="0.35">
      <c r="A4969" t="s">
        <v>27</v>
      </c>
      <c r="B4969" t="s">
        <v>28</v>
      </c>
      <c r="C4969">
        <v>2017</v>
      </c>
      <c r="D4969" t="s">
        <v>15</v>
      </c>
      <c r="E4969" t="s">
        <v>29</v>
      </c>
      <c r="F4969" t="s">
        <v>30</v>
      </c>
      <c r="G4969">
        <v>2</v>
      </c>
      <c r="H4969" t="s">
        <v>18</v>
      </c>
      <c r="I4969" t="s">
        <v>19</v>
      </c>
      <c r="J4969">
        <v>159000</v>
      </c>
      <c r="K4969" t="s">
        <v>20</v>
      </c>
      <c r="L4969">
        <v>39000</v>
      </c>
      <c r="M4969" t="b">
        <v>0</v>
      </c>
    </row>
    <row r="4970" spans="1:13" x14ac:dyDescent="0.35">
      <c r="A4970" t="s">
        <v>27</v>
      </c>
      <c r="B4970" t="s">
        <v>89</v>
      </c>
      <c r="C4970">
        <v>2017</v>
      </c>
      <c r="D4970" t="s">
        <v>15</v>
      </c>
      <c r="E4970" t="s">
        <v>23</v>
      </c>
      <c r="F4970" t="s">
        <v>30</v>
      </c>
      <c r="G4970">
        <v>2.5</v>
      </c>
      <c r="H4970" t="s">
        <v>18</v>
      </c>
      <c r="I4970" t="s">
        <v>19</v>
      </c>
      <c r="J4970">
        <v>174000</v>
      </c>
      <c r="K4970" t="s">
        <v>187</v>
      </c>
      <c r="L4970">
        <v>0</v>
      </c>
      <c r="M4970" t="b">
        <v>1</v>
      </c>
    </row>
    <row r="4971" spans="1:13" x14ac:dyDescent="0.35">
      <c r="A4971" t="s">
        <v>82</v>
      </c>
      <c r="B4971" t="s">
        <v>169</v>
      </c>
      <c r="C4971">
        <v>2016</v>
      </c>
      <c r="D4971" t="s">
        <v>15</v>
      </c>
      <c r="E4971" t="s">
        <v>29</v>
      </c>
      <c r="F4971" t="s">
        <v>17</v>
      </c>
      <c r="G4971">
        <v>3.3</v>
      </c>
      <c r="H4971" t="s">
        <v>18</v>
      </c>
      <c r="I4971" t="s">
        <v>19</v>
      </c>
      <c r="J4971">
        <v>21000</v>
      </c>
      <c r="K4971" t="s">
        <v>70</v>
      </c>
      <c r="L4971">
        <v>65000</v>
      </c>
      <c r="M4971" t="b">
        <v>0</v>
      </c>
    </row>
    <row r="4972" spans="1:13" x14ac:dyDescent="0.35">
      <c r="A4972" t="s">
        <v>27</v>
      </c>
      <c r="B4972" t="s">
        <v>28</v>
      </c>
      <c r="C4972">
        <v>2017</v>
      </c>
      <c r="D4972" t="s">
        <v>15</v>
      </c>
      <c r="E4972" t="s">
        <v>25</v>
      </c>
      <c r="F4972" t="s">
        <v>26</v>
      </c>
      <c r="G4972">
        <v>2</v>
      </c>
      <c r="H4972" t="s">
        <v>18</v>
      </c>
      <c r="I4972" t="s">
        <v>19</v>
      </c>
      <c r="J4972">
        <v>126009</v>
      </c>
      <c r="K4972" t="s">
        <v>20</v>
      </c>
      <c r="L4972">
        <v>40500</v>
      </c>
      <c r="M4972" t="b">
        <v>0</v>
      </c>
    </row>
    <row r="4973" spans="1:13" x14ac:dyDescent="0.35">
      <c r="A4973" t="s">
        <v>34</v>
      </c>
      <c r="B4973" t="s">
        <v>145</v>
      </c>
      <c r="C4973">
        <v>2017</v>
      </c>
      <c r="D4973" t="s">
        <v>15</v>
      </c>
      <c r="E4973" t="s">
        <v>23</v>
      </c>
      <c r="F4973" t="s">
        <v>17</v>
      </c>
      <c r="G4973">
        <v>2.4</v>
      </c>
      <c r="H4973" t="s">
        <v>18</v>
      </c>
      <c r="I4973" t="s">
        <v>19</v>
      </c>
      <c r="J4973">
        <v>167000</v>
      </c>
      <c r="K4973" t="s">
        <v>70</v>
      </c>
      <c r="L4973">
        <v>70000</v>
      </c>
      <c r="M4973" t="b">
        <v>0</v>
      </c>
    </row>
    <row r="4974" spans="1:13" x14ac:dyDescent="0.35">
      <c r="A4974" t="s">
        <v>34</v>
      </c>
      <c r="B4974" t="s">
        <v>72</v>
      </c>
      <c r="C4974">
        <v>2017</v>
      </c>
      <c r="D4974" t="s">
        <v>15</v>
      </c>
      <c r="E4974" t="s">
        <v>23</v>
      </c>
      <c r="F4974" t="s">
        <v>30</v>
      </c>
      <c r="G4974">
        <v>2.5</v>
      </c>
      <c r="H4974" t="s">
        <v>18</v>
      </c>
      <c r="I4974" t="s">
        <v>19</v>
      </c>
      <c r="J4974">
        <v>126000</v>
      </c>
      <c r="K4974" t="s">
        <v>20</v>
      </c>
      <c r="L4974">
        <v>75000</v>
      </c>
      <c r="M4974" t="b">
        <v>0</v>
      </c>
    </row>
    <row r="4975" spans="1:13" x14ac:dyDescent="0.35">
      <c r="A4975" t="s">
        <v>97</v>
      </c>
      <c r="B4975" t="s">
        <v>242</v>
      </c>
      <c r="C4975">
        <v>2019</v>
      </c>
      <c r="D4975" t="s">
        <v>15</v>
      </c>
      <c r="E4975" t="s">
        <v>78</v>
      </c>
      <c r="F4975" t="s">
        <v>17</v>
      </c>
      <c r="G4975">
        <v>1.8</v>
      </c>
      <c r="H4975" t="s">
        <v>18</v>
      </c>
      <c r="I4975" t="s">
        <v>19</v>
      </c>
      <c r="J4975">
        <v>66000</v>
      </c>
      <c r="K4975" t="s">
        <v>42</v>
      </c>
      <c r="L4975">
        <v>40000</v>
      </c>
      <c r="M4975" t="b">
        <v>0</v>
      </c>
    </row>
    <row r="4976" spans="1:13" x14ac:dyDescent="0.35">
      <c r="A4976" t="s">
        <v>281</v>
      </c>
      <c r="B4976" t="s">
        <v>300</v>
      </c>
      <c r="C4976">
        <v>2010</v>
      </c>
      <c r="D4976" t="s">
        <v>15</v>
      </c>
      <c r="E4976" t="s">
        <v>102</v>
      </c>
      <c r="F4976" t="s">
        <v>17</v>
      </c>
      <c r="G4976">
        <v>2</v>
      </c>
      <c r="H4976" t="s">
        <v>18</v>
      </c>
      <c r="I4976" t="s">
        <v>19</v>
      </c>
      <c r="J4976">
        <v>120000</v>
      </c>
      <c r="K4976" t="s">
        <v>42</v>
      </c>
      <c r="L4976">
        <v>0</v>
      </c>
      <c r="M4976" t="b">
        <v>1</v>
      </c>
    </row>
    <row r="4977" spans="1:13" x14ac:dyDescent="0.35">
      <c r="A4977" t="s">
        <v>21</v>
      </c>
      <c r="B4977" t="s">
        <v>22</v>
      </c>
      <c r="C4977">
        <v>2005</v>
      </c>
      <c r="D4977" t="s">
        <v>15</v>
      </c>
      <c r="E4977" t="s">
        <v>75</v>
      </c>
      <c r="F4977" t="s">
        <v>17</v>
      </c>
      <c r="G4977">
        <v>4</v>
      </c>
      <c r="H4977" t="s">
        <v>18</v>
      </c>
      <c r="I4977" t="s">
        <v>19</v>
      </c>
      <c r="J4977">
        <v>340000</v>
      </c>
      <c r="K4977" t="s">
        <v>45</v>
      </c>
      <c r="L4977">
        <v>35000</v>
      </c>
      <c r="M4977" t="b">
        <v>0</v>
      </c>
    </row>
    <row r="4978" spans="1:13" x14ac:dyDescent="0.35">
      <c r="A4978" t="s">
        <v>39</v>
      </c>
      <c r="B4978" t="s">
        <v>205</v>
      </c>
      <c r="C4978">
        <v>2018</v>
      </c>
      <c r="D4978" t="s">
        <v>15</v>
      </c>
      <c r="E4978" t="s">
        <v>25</v>
      </c>
      <c r="F4978" t="s">
        <v>26</v>
      </c>
      <c r="G4978">
        <v>5.3</v>
      </c>
      <c r="H4978" t="s">
        <v>18</v>
      </c>
      <c r="I4978" t="s">
        <v>19</v>
      </c>
      <c r="J4978">
        <v>127000</v>
      </c>
      <c r="K4978" t="s">
        <v>45</v>
      </c>
      <c r="L4978">
        <v>85000</v>
      </c>
      <c r="M4978" t="b">
        <v>0</v>
      </c>
    </row>
    <row r="4979" spans="1:13" x14ac:dyDescent="0.35">
      <c r="A4979" t="s">
        <v>180</v>
      </c>
      <c r="B4979" t="s">
        <v>310</v>
      </c>
      <c r="C4979">
        <v>2012</v>
      </c>
      <c r="D4979" t="s">
        <v>15</v>
      </c>
      <c r="E4979" t="s">
        <v>94</v>
      </c>
      <c r="F4979" t="s">
        <v>17</v>
      </c>
      <c r="G4979">
        <v>3.5</v>
      </c>
      <c r="H4979" t="s">
        <v>18</v>
      </c>
      <c r="I4979" t="s">
        <v>19</v>
      </c>
      <c r="J4979">
        <v>13900</v>
      </c>
      <c r="K4979" t="s">
        <v>42</v>
      </c>
      <c r="L4979">
        <v>95000</v>
      </c>
      <c r="M4979" t="b">
        <v>0</v>
      </c>
    </row>
    <row r="4980" spans="1:13" x14ac:dyDescent="0.35">
      <c r="A4980" t="s">
        <v>34</v>
      </c>
      <c r="B4980" t="s">
        <v>43</v>
      </c>
      <c r="C4980">
        <v>2015</v>
      </c>
      <c r="D4980" t="s">
        <v>15</v>
      </c>
      <c r="E4980" t="s">
        <v>16</v>
      </c>
      <c r="F4980" t="s">
        <v>17</v>
      </c>
      <c r="G4980">
        <v>2</v>
      </c>
      <c r="H4980" t="s">
        <v>18</v>
      </c>
      <c r="I4980" t="s">
        <v>19</v>
      </c>
      <c r="J4980">
        <v>26000</v>
      </c>
      <c r="K4980" t="s">
        <v>42</v>
      </c>
      <c r="L4980">
        <v>43000</v>
      </c>
      <c r="M4980" t="b">
        <v>0</v>
      </c>
    </row>
    <row r="4981" spans="1:13" x14ac:dyDescent="0.35">
      <c r="A4981" t="s">
        <v>103</v>
      </c>
      <c r="B4981" t="s">
        <v>104</v>
      </c>
      <c r="C4981">
        <v>2014</v>
      </c>
      <c r="D4981" t="s">
        <v>15</v>
      </c>
      <c r="E4981" t="s">
        <v>29</v>
      </c>
      <c r="F4981" t="s">
        <v>17</v>
      </c>
      <c r="G4981">
        <v>5.8</v>
      </c>
      <c r="H4981" t="s">
        <v>18</v>
      </c>
      <c r="I4981" t="s">
        <v>19</v>
      </c>
      <c r="J4981">
        <v>270000</v>
      </c>
      <c r="K4981" t="s">
        <v>42</v>
      </c>
      <c r="L4981">
        <v>60000</v>
      </c>
      <c r="M4981" t="b">
        <v>0</v>
      </c>
    </row>
    <row r="4982" spans="1:13" x14ac:dyDescent="0.35">
      <c r="A4982" t="s">
        <v>34</v>
      </c>
      <c r="B4982" t="s">
        <v>123</v>
      </c>
      <c r="C4982">
        <v>2017</v>
      </c>
      <c r="D4982" t="s">
        <v>15</v>
      </c>
      <c r="E4982" t="s">
        <v>23</v>
      </c>
      <c r="F4982" t="s">
        <v>17</v>
      </c>
      <c r="G4982">
        <v>2.7</v>
      </c>
      <c r="H4982" t="s">
        <v>18</v>
      </c>
      <c r="I4982" t="s">
        <v>68</v>
      </c>
      <c r="J4982">
        <v>186</v>
      </c>
      <c r="K4982" t="s">
        <v>349</v>
      </c>
      <c r="L4982">
        <v>0</v>
      </c>
      <c r="M4982" t="b">
        <v>1</v>
      </c>
    </row>
    <row r="4983" spans="1:13" x14ac:dyDescent="0.35">
      <c r="A4983" t="s">
        <v>39</v>
      </c>
      <c r="B4983" t="s">
        <v>205</v>
      </c>
      <c r="C4983">
        <v>2016</v>
      </c>
      <c r="D4983" t="s">
        <v>15</v>
      </c>
      <c r="E4983" t="s">
        <v>25</v>
      </c>
      <c r="F4983" t="s">
        <v>30</v>
      </c>
      <c r="G4983">
        <v>5.3</v>
      </c>
      <c r="H4983" t="s">
        <v>18</v>
      </c>
      <c r="I4983" t="s">
        <v>19</v>
      </c>
      <c r="J4983">
        <v>179000</v>
      </c>
      <c r="K4983" t="s">
        <v>126</v>
      </c>
      <c r="L4983">
        <v>95000</v>
      </c>
      <c r="M4983" t="b">
        <v>0</v>
      </c>
    </row>
    <row r="4984" spans="1:13" x14ac:dyDescent="0.35">
      <c r="A4984" t="s">
        <v>39</v>
      </c>
      <c r="B4984" t="s">
        <v>115</v>
      </c>
      <c r="C4984">
        <v>2004</v>
      </c>
      <c r="D4984" t="s">
        <v>15</v>
      </c>
      <c r="E4984" t="s">
        <v>25</v>
      </c>
      <c r="F4984" t="s">
        <v>30</v>
      </c>
      <c r="G4984">
        <v>5.3</v>
      </c>
      <c r="H4984" t="s">
        <v>18</v>
      </c>
      <c r="I4984" t="s">
        <v>19</v>
      </c>
      <c r="J4984">
        <v>368000</v>
      </c>
      <c r="K4984" t="s">
        <v>20</v>
      </c>
      <c r="L4984">
        <v>16000</v>
      </c>
      <c r="M4984" t="b">
        <v>0</v>
      </c>
    </row>
    <row r="4985" spans="1:13" x14ac:dyDescent="0.35">
      <c r="A4985" t="s">
        <v>181</v>
      </c>
      <c r="B4985" t="s">
        <v>199</v>
      </c>
      <c r="C4985">
        <v>2015</v>
      </c>
      <c r="D4985" t="s">
        <v>15</v>
      </c>
      <c r="E4985" t="s">
        <v>23</v>
      </c>
      <c r="F4985" t="s">
        <v>26</v>
      </c>
      <c r="G4985">
        <v>3.8</v>
      </c>
      <c r="H4985" t="s">
        <v>18</v>
      </c>
      <c r="I4985" t="s">
        <v>19</v>
      </c>
      <c r="J4985">
        <v>280000</v>
      </c>
      <c r="K4985" t="s">
        <v>155</v>
      </c>
      <c r="L4985">
        <v>0</v>
      </c>
      <c r="M4985" t="b">
        <v>1</v>
      </c>
    </row>
    <row r="4986" spans="1:13" x14ac:dyDescent="0.35">
      <c r="A4986" t="s">
        <v>76</v>
      </c>
      <c r="B4986" t="s">
        <v>77</v>
      </c>
      <c r="C4986">
        <v>2018</v>
      </c>
      <c r="D4986" t="s">
        <v>15</v>
      </c>
      <c r="E4986" t="s">
        <v>65</v>
      </c>
      <c r="F4986" t="s">
        <v>17</v>
      </c>
      <c r="G4986">
        <v>3.5</v>
      </c>
      <c r="H4986" t="s">
        <v>18</v>
      </c>
      <c r="I4986" t="s">
        <v>19</v>
      </c>
      <c r="J4986">
        <v>36000</v>
      </c>
      <c r="K4986" t="s">
        <v>20</v>
      </c>
      <c r="L4986">
        <v>155000</v>
      </c>
      <c r="M4986" t="b">
        <v>0</v>
      </c>
    </row>
    <row r="4987" spans="1:13" x14ac:dyDescent="0.35">
      <c r="A4987" t="s">
        <v>27</v>
      </c>
      <c r="B4987" t="s">
        <v>28</v>
      </c>
      <c r="C4987">
        <v>2018</v>
      </c>
      <c r="D4987" t="s">
        <v>15</v>
      </c>
      <c r="E4987" t="s">
        <v>23</v>
      </c>
      <c r="F4987" t="s">
        <v>17</v>
      </c>
      <c r="G4987">
        <v>2</v>
      </c>
      <c r="H4987" t="s">
        <v>18</v>
      </c>
      <c r="I4987" t="s">
        <v>19</v>
      </c>
      <c r="J4987">
        <v>142</v>
      </c>
      <c r="K4987" t="s">
        <v>42</v>
      </c>
      <c r="L4987">
        <v>52000</v>
      </c>
      <c r="M4987" t="b">
        <v>0</v>
      </c>
    </row>
    <row r="4988" spans="1:13" x14ac:dyDescent="0.35">
      <c r="A4988" t="s">
        <v>47</v>
      </c>
      <c r="B4988" t="s">
        <v>47</v>
      </c>
      <c r="C4988">
        <v>2007</v>
      </c>
      <c r="D4988" t="s">
        <v>15</v>
      </c>
      <c r="E4988" t="s">
        <v>65</v>
      </c>
      <c r="F4988" t="s">
        <v>26</v>
      </c>
      <c r="G4988">
        <v>3.5</v>
      </c>
      <c r="H4988" t="s">
        <v>18</v>
      </c>
      <c r="I4988" t="s">
        <v>68</v>
      </c>
      <c r="J4988">
        <v>125</v>
      </c>
      <c r="K4988" t="s">
        <v>59</v>
      </c>
      <c r="L4988">
        <v>7000</v>
      </c>
      <c r="M4988" t="b">
        <v>0</v>
      </c>
    </row>
    <row r="4989" spans="1:13" x14ac:dyDescent="0.35">
      <c r="A4989" t="s">
        <v>34</v>
      </c>
      <c r="B4989" t="s">
        <v>35</v>
      </c>
      <c r="C4989">
        <v>2013</v>
      </c>
      <c r="D4989" t="s">
        <v>44</v>
      </c>
      <c r="E4989" t="s">
        <v>23</v>
      </c>
      <c r="F4989" t="s">
        <v>30</v>
      </c>
      <c r="G4989">
        <v>4.5999999999999996</v>
      </c>
      <c r="H4989" t="s">
        <v>18</v>
      </c>
      <c r="I4989" t="s">
        <v>19</v>
      </c>
      <c r="J4989">
        <v>260000</v>
      </c>
      <c r="K4989" t="s">
        <v>54</v>
      </c>
      <c r="L4989">
        <v>0</v>
      </c>
      <c r="M4989" t="b">
        <v>1</v>
      </c>
    </row>
    <row r="4990" spans="1:13" x14ac:dyDescent="0.35">
      <c r="A4990" t="s">
        <v>326</v>
      </c>
      <c r="B4990" t="s">
        <v>410</v>
      </c>
      <c r="C4990">
        <v>2006</v>
      </c>
      <c r="D4990" t="s">
        <v>15</v>
      </c>
      <c r="E4990" t="s">
        <v>38</v>
      </c>
      <c r="F4990" t="s">
        <v>30</v>
      </c>
      <c r="G4990">
        <v>6</v>
      </c>
      <c r="H4990" t="s">
        <v>18</v>
      </c>
      <c r="I4990" t="s">
        <v>19</v>
      </c>
      <c r="J4990">
        <v>394360</v>
      </c>
      <c r="K4990" t="s">
        <v>42</v>
      </c>
      <c r="L4990">
        <v>15000</v>
      </c>
      <c r="M4990" t="b">
        <v>0</v>
      </c>
    </row>
    <row r="4991" spans="1:13" x14ac:dyDescent="0.35">
      <c r="A4991" t="s">
        <v>76</v>
      </c>
      <c r="B4991" t="s">
        <v>235</v>
      </c>
      <c r="C4991">
        <v>2010</v>
      </c>
      <c r="D4991" t="s">
        <v>15</v>
      </c>
      <c r="E4991" t="s">
        <v>78</v>
      </c>
      <c r="F4991" t="s">
        <v>17</v>
      </c>
      <c r="G4991">
        <v>2.5</v>
      </c>
      <c r="H4991" t="s">
        <v>18</v>
      </c>
      <c r="I4991" t="s">
        <v>19</v>
      </c>
      <c r="J4991">
        <v>3000000</v>
      </c>
      <c r="K4991" t="s">
        <v>126</v>
      </c>
      <c r="L4991">
        <v>17000</v>
      </c>
      <c r="M4991" t="b">
        <v>0</v>
      </c>
    </row>
    <row r="4992" spans="1:13" x14ac:dyDescent="0.35">
      <c r="A4992" t="s">
        <v>27</v>
      </c>
      <c r="B4992" t="s">
        <v>28</v>
      </c>
      <c r="C4992">
        <v>2020</v>
      </c>
      <c r="D4992" t="s">
        <v>15</v>
      </c>
      <c r="E4992" t="s">
        <v>29</v>
      </c>
      <c r="F4992" t="s">
        <v>30</v>
      </c>
      <c r="G4992">
        <v>2</v>
      </c>
      <c r="H4992" t="s">
        <v>18</v>
      </c>
      <c r="I4992" t="s">
        <v>19</v>
      </c>
      <c r="J4992">
        <v>28000</v>
      </c>
      <c r="K4992" t="s">
        <v>20</v>
      </c>
      <c r="L4992">
        <v>58000</v>
      </c>
      <c r="M4992" t="b">
        <v>0</v>
      </c>
    </row>
    <row r="4993" spans="1:13" x14ac:dyDescent="0.35">
      <c r="A4993" t="s">
        <v>39</v>
      </c>
      <c r="B4993" t="s">
        <v>205</v>
      </c>
      <c r="C4993">
        <v>2013</v>
      </c>
      <c r="D4993" t="s">
        <v>15</v>
      </c>
      <c r="E4993" t="s">
        <v>16</v>
      </c>
      <c r="F4993" t="s">
        <v>17</v>
      </c>
      <c r="G4993">
        <v>8</v>
      </c>
      <c r="H4993" t="s">
        <v>18</v>
      </c>
      <c r="I4993" t="s">
        <v>19</v>
      </c>
      <c r="J4993">
        <v>197000</v>
      </c>
      <c r="K4993" t="s">
        <v>155</v>
      </c>
      <c r="L4993">
        <v>0</v>
      </c>
      <c r="M4993" t="b">
        <v>1</v>
      </c>
    </row>
    <row r="4994" spans="1:13" x14ac:dyDescent="0.35">
      <c r="A4994" t="s">
        <v>39</v>
      </c>
      <c r="B4994" t="s">
        <v>217</v>
      </c>
      <c r="C4994">
        <v>2012</v>
      </c>
      <c r="D4994" t="s">
        <v>15</v>
      </c>
      <c r="E4994" t="s">
        <v>16</v>
      </c>
      <c r="F4994" t="s">
        <v>30</v>
      </c>
      <c r="G4994">
        <v>1.8</v>
      </c>
      <c r="H4994" t="s">
        <v>18</v>
      </c>
      <c r="I4994" t="s">
        <v>19</v>
      </c>
      <c r="J4994">
        <v>12300</v>
      </c>
      <c r="K4994" t="s">
        <v>42</v>
      </c>
      <c r="L4994">
        <v>0</v>
      </c>
      <c r="M4994" t="b">
        <v>1</v>
      </c>
    </row>
    <row r="4995" spans="1:13" x14ac:dyDescent="0.35">
      <c r="A4995" t="s">
        <v>34</v>
      </c>
      <c r="B4995" t="s">
        <v>55</v>
      </c>
      <c r="C4995">
        <v>2017</v>
      </c>
      <c r="D4995" t="s">
        <v>44</v>
      </c>
      <c r="E4995" t="s">
        <v>23</v>
      </c>
      <c r="F4995" t="s">
        <v>30</v>
      </c>
      <c r="G4995">
        <v>1</v>
      </c>
      <c r="H4995" t="s">
        <v>18</v>
      </c>
      <c r="I4995" t="s">
        <v>19</v>
      </c>
      <c r="J4995">
        <v>95000</v>
      </c>
      <c r="K4995" t="s">
        <v>187</v>
      </c>
      <c r="L4995">
        <v>130000</v>
      </c>
      <c r="M4995" t="b">
        <v>0</v>
      </c>
    </row>
    <row r="4996" spans="1:13" x14ac:dyDescent="0.35">
      <c r="A4996" t="s">
        <v>76</v>
      </c>
      <c r="B4996" t="s">
        <v>77</v>
      </c>
      <c r="C4996">
        <v>2006</v>
      </c>
      <c r="D4996" t="s">
        <v>47</v>
      </c>
      <c r="E4996" t="s">
        <v>25</v>
      </c>
      <c r="F4996" t="s">
        <v>26</v>
      </c>
      <c r="G4996">
        <v>5.4</v>
      </c>
      <c r="H4996" t="s">
        <v>18</v>
      </c>
      <c r="I4996" t="s">
        <v>19</v>
      </c>
      <c r="J4996">
        <v>400</v>
      </c>
      <c r="K4996" t="s">
        <v>54</v>
      </c>
      <c r="L4996">
        <v>20000</v>
      </c>
      <c r="M4996" t="b">
        <v>0</v>
      </c>
    </row>
    <row r="4997" spans="1:13" x14ac:dyDescent="0.35">
      <c r="A4997" t="s">
        <v>48</v>
      </c>
      <c r="B4997" t="s">
        <v>106</v>
      </c>
      <c r="C4997">
        <v>2012</v>
      </c>
      <c r="D4997" t="s">
        <v>15</v>
      </c>
      <c r="E4997" t="s">
        <v>75</v>
      </c>
      <c r="F4997" t="s">
        <v>17</v>
      </c>
      <c r="G4997">
        <v>3</v>
      </c>
      <c r="H4997" t="s">
        <v>18</v>
      </c>
      <c r="I4997" t="s">
        <v>19</v>
      </c>
      <c r="J4997">
        <v>160000</v>
      </c>
      <c r="K4997" t="s">
        <v>20</v>
      </c>
      <c r="L4997">
        <v>0</v>
      </c>
      <c r="M4997" t="b">
        <v>1</v>
      </c>
    </row>
    <row r="4998" spans="1:13" x14ac:dyDescent="0.35">
      <c r="A4998" t="s">
        <v>34</v>
      </c>
      <c r="B4998" t="s">
        <v>123</v>
      </c>
      <c r="C4998">
        <v>2020</v>
      </c>
      <c r="D4998" t="s">
        <v>15</v>
      </c>
      <c r="E4998" t="s">
        <v>23</v>
      </c>
      <c r="F4998" t="s">
        <v>17</v>
      </c>
      <c r="G4998">
        <v>2.4</v>
      </c>
      <c r="H4998" t="s">
        <v>56</v>
      </c>
      <c r="I4998" t="s">
        <v>19</v>
      </c>
      <c r="J4998">
        <v>30000</v>
      </c>
      <c r="K4998" t="s">
        <v>349</v>
      </c>
      <c r="L4998">
        <v>147000</v>
      </c>
      <c r="M4998" t="b">
        <v>0</v>
      </c>
    </row>
    <row r="4999" spans="1:13" x14ac:dyDescent="0.35">
      <c r="A4999" t="s">
        <v>27</v>
      </c>
      <c r="B4999" t="s">
        <v>439</v>
      </c>
      <c r="C4999">
        <v>2015</v>
      </c>
      <c r="D4999" t="s">
        <v>15</v>
      </c>
      <c r="E4999" t="s">
        <v>23</v>
      </c>
      <c r="F4999" t="s">
        <v>17</v>
      </c>
      <c r="G4999">
        <v>2</v>
      </c>
      <c r="H4999" t="s">
        <v>18</v>
      </c>
      <c r="I4999" t="s">
        <v>19</v>
      </c>
      <c r="J4999">
        <v>48000</v>
      </c>
      <c r="K4999" t="s">
        <v>42</v>
      </c>
      <c r="L4999">
        <v>47000</v>
      </c>
      <c r="M4999" t="b">
        <v>0</v>
      </c>
    </row>
    <row r="5000" spans="1:13" x14ac:dyDescent="0.35">
      <c r="A5000" t="s">
        <v>34</v>
      </c>
      <c r="B5000" t="s">
        <v>123</v>
      </c>
      <c r="C5000">
        <v>2018</v>
      </c>
      <c r="D5000" t="s">
        <v>15</v>
      </c>
      <c r="E5000" t="s">
        <v>23</v>
      </c>
      <c r="F5000" t="s">
        <v>30</v>
      </c>
      <c r="G5000">
        <v>2.7</v>
      </c>
      <c r="H5000" t="s">
        <v>18</v>
      </c>
      <c r="I5000" t="s">
        <v>68</v>
      </c>
      <c r="J5000">
        <v>20000</v>
      </c>
      <c r="K5000" t="s">
        <v>111</v>
      </c>
      <c r="L5000">
        <v>115000</v>
      </c>
      <c r="M5000" t="b">
        <v>0</v>
      </c>
    </row>
    <row r="5001" spans="1:13" x14ac:dyDescent="0.35">
      <c r="A5001" t="s">
        <v>34</v>
      </c>
      <c r="B5001" t="s">
        <v>35</v>
      </c>
      <c r="C5001">
        <v>2003</v>
      </c>
      <c r="D5001" t="s">
        <v>44</v>
      </c>
      <c r="E5001" t="s">
        <v>75</v>
      </c>
      <c r="F5001" t="s">
        <v>30</v>
      </c>
      <c r="G5001">
        <v>1</v>
      </c>
      <c r="H5001" t="s">
        <v>18</v>
      </c>
      <c r="I5001" t="s">
        <v>19</v>
      </c>
      <c r="J5001">
        <v>479364</v>
      </c>
      <c r="K5001" t="s">
        <v>20</v>
      </c>
      <c r="L5001">
        <v>35000</v>
      </c>
      <c r="M5001" t="b">
        <v>0</v>
      </c>
    </row>
    <row r="5002" spans="1:13" x14ac:dyDescent="0.35">
      <c r="A5002" t="s">
        <v>34</v>
      </c>
      <c r="B5002" t="s">
        <v>35</v>
      </c>
      <c r="C5002">
        <v>2014</v>
      </c>
      <c r="D5002" t="s">
        <v>15</v>
      </c>
      <c r="E5002" t="s">
        <v>16</v>
      </c>
      <c r="F5002" t="s">
        <v>17</v>
      </c>
      <c r="G5002">
        <v>4.5999999999999996</v>
      </c>
      <c r="H5002" t="s">
        <v>18</v>
      </c>
      <c r="I5002" t="s">
        <v>19</v>
      </c>
      <c r="J5002">
        <v>310000</v>
      </c>
      <c r="K5002" t="s">
        <v>401</v>
      </c>
      <c r="L5002">
        <v>100000</v>
      </c>
      <c r="M5002" t="b">
        <v>0</v>
      </c>
    </row>
    <row r="5003" spans="1:13" x14ac:dyDescent="0.35">
      <c r="A5003" t="s">
        <v>47</v>
      </c>
      <c r="B5003" t="s">
        <v>47</v>
      </c>
      <c r="C5003">
        <v>1992</v>
      </c>
      <c r="D5003" t="s">
        <v>15</v>
      </c>
      <c r="E5003" t="s">
        <v>23</v>
      </c>
      <c r="F5003" t="s">
        <v>30</v>
      </c>
      <c r="G5003">
        <v>2.2000000000000002</v>
      </c>
      <c r="H5003" t="s">
        <v>18</v>
      </c>
      <c r="I5003" t="s">
        <v>68</v>
      </c>
      <c r="J5003">
        <v>120000</v>
      </c>
      <c r="K5003" t="s">
        <v>42</v>
      </c>
      <c r="L5003">
        <v>0</v>
      </c>
      <c r="M5003" t="b">
        <v>1</v>
      </c>
    </row>
    <row r="5004" spans="1:13" x14ac:dyDescent="0.35">
      <c r="A5004" t="s">
        <v>34</v>
      </c>
      <c r="B5004" t="s">
        <v>35</v>
      </c>
      <c r="C5004">
        <v>2002</v>
      </c>
      <c r="D5004" t="s">
        <v>15</v>
      </c>
      <c r="E5004" t="s">
        <v>23</v>
      </c>
      <c r="F5004" t="s">
        <v>17</v>
      </c>
      <c r="G5004">
        <v>6</v>
      </c>
      <c r="H5004" t="s">
        <v>18</v>
      </c>
      <c r="I5004" t="s">
        <v>68</v>
      </c>
      <c r="J5004">
        <v>445</v>
      </c>
      <c r="K5004" t="s">
        <v>111</v>
      </c>
      <c r="L5004">
        <v>0</v>
      </c>
      <c r="M5004" t="b">
        <v>1</v>
      </c>
    </row>
    <row r="5005" spans="1:13" x14ac:dyDescent="0.35">
      <c r="A5005" t="s">
        <v>36</v>
      </c>
      <c r="B5005" t="s">
        <v>200</v>
      </c>
      <c r="C5005">
        <v>2008</v>
      </c>
      <c r="D5005" t="s">
        <v>15</v>
      </c>
      <c r="E5005" t="s">
        <v>29</v>
      </c>
      <c r="F5005" t="s">
        <v>17</v>
      </c>
      <c r="G5005">
        <v>3.6</v>
      </c>
      <c r="H5005" t="s">
        <v>18</v>
      </c>
      <c r="I5005" t="s">
        <v>19</v>
      </c>
      <c r="J5005">
        <v>229000</v>
      </c>
      <c r="K5005" t="s">
        <v>42</v>
      </c>
      <c r="L5005">
        <v>19000</v>
      </c>
      <c r="M5005" t="b">
        <v>0</v>
      </c>
    </row>
    <row r="5006" spans="1:13" x14ac:dyDescent="0.35">
      <c r="A5006" t="s">
        <v>34</v>
      </c>
      <c r="B5006" t="s">
        <v>35</v>
      </c>
      <c r="C5006">
        <v>2001</v>
      </c>
      <c r="D5006" t="s">
        <v>44</v>
      </c>
      <c r="E5006" t="s">
        <v>16</v>
      </c>
      <c r="F5006" t="s">
        <v>30</v>
      </c>
      <c r="G5006">
        <v>4.5999999999999996</v>
      </c>
      <c r="H5006" t="s">
        <v>18</v>
      </c>
      <c r="I5006" t="s">
        <v>19</v>
      </c>
      <c r="J5006">
        <v>390000</v>
      </c>
      <c r="K5006" t="s">
        <v>45</v>
      </c>
      <c r="L5006">
        <v>35000</v>
      </c>
      <c r="M5006" t="b">
        <v>0</v>
      </c>
    </row>
    <row r="5007" spans="1:13" x14ac:dyDescent="0.35">
      <c r="A5007" t="s">
        <v>27</v>
      </c>
      <c r="B5007" t="s">
        <v>91</v>
      </c>
      <c r="C5007">
        <v>2013</v>
      </c>
      <c r="D5007" t="s">
        <v>15</v>
      </c>
      <c r="E5007" t="s">
        <v>38</v>
      </c>
      <c r="F5007" t="s">
        <v>17</v>
      </c>
      <c r="G5007">
        <v>3.3</v>
      </c>
      <c r="H5007" t="s">
        <v>18</v>
      </c>
      <c r="I5007" t="s">
        <v>19</v>
      </c>
      <c r="J5007">
        <v>237000</v>
      </c>
      <c r="K5007" t="s">
        <v>20</v>
      </c>
      <c r="L5007">
        <v>43000</v>
      </c>
      <c r="M5007" t="b">
        <v>0</v>
      </c>
    </row>
    <row r="5008" spans="1:13" x14ac:dyDescent="0.35">
      <c r="A5008" t="s">
        <v>34</v>
      </c>
      <c r="B5008" t="s">
        <v>43</v>
      </c>
      <c r="C5008">
        <v>2016</v>
      </c>
      <c r="D5008" t="s">
        <v>47</v>
      </c>
      <c r="E5008" t="s">
        <v>29</v>
      </c>
      <c r="F5008" t="s">
        <v>26</v>
      </c>
      <c r="G5008">
        <v>2.5</v>
      </c>
      <c r="H5008" t="s">
        <v>18</v>
      </c>
      <c r="I5008" t="s">
        <v>19</v>
      </c>
      <c r="J5008">
        <v>96000</v>
      </c>
      <c r="K5008" t="s">
        <v>20</v>
      </c>
      <c r="L5008">
        <v>60000</v>
      </c>
      <c r="M5008" t="b">
        <v>0</v>
      </c>
    </row>
    <row r="5009" spans="1:13" x14ac:dyDescent="0.35">
      <c r="A5009" t="s">
        <v>21</v>
      </c>
      <c r="B5009" t="s">
        <v>162</v>
      </c>
      <c r="C5009">
        <v>2012</v>
      </c>
      <c r="D5009" t="s">
        <v>15</v>
      </c>
      <c r="E5009" t="s">
        <v>78</v>
      </c>
      <c r="F5009" t="s">
        <v>17</v>
      </c>
      <c r="G5009">
        <v>4.8</v>
      </c>
      <c r="H5009" t="s">
        <v>18</v>
      </c>
      <c r="I5009" t="s">
        <v>68</v>
      </c>
      <c r="J5009">
        <v>339822</v>
      </c>
      <c r="K5009" t="s">
        <v>20</v>
      </c>
      <c r="L5009">
        <v>40000</v>
      </c>
      <c r="M5009" t="b">
        <v>0</v>
      </c>
    </row>
    <row r="5010" spans="1:13" x14ac:dyDescent="0.35">
      <c r="A5010" t="s">
        <v>36</v>
      </c>
      <c r="B5010" t="s">
        <v>37</v>
      </c>
      <c r="C5010">
        <v>2008</v>
      </c>
      <c r="D5010" t="s">
        <v>15</v>
      </c>
      <c r="E5010" t="s">
        <v>33</v>
      </c>
      <c r="F5010" t="s">
        <v>30</v>
      </c>
      <c r="G5010">
        <v>8</v>
      </c>
      <c r="H5010" t="s">
        <v>18</v>
      </c>
      <c r="I5010" t="s">
        <v>19</v>
      </c>
      <c r="J5010">
        <v>262000</v>
      </c>
      <c r="K5010" t="s">
        <v>20</v>
      </c>
      <c r="L5010">
        <v>0</v>
      </c>
      <c r="M5010" t="b">
        <v>1</v>
      </c>
    </row>
    <row r="5011" spans="1:13" x14ac:dyDescent="0.35">
      <c r="A5011" t="s">
        <v>34</v>
      </c>
      <c r="B5011" t="s">
        <v>66</v>
      </c>
      <c r="C5011">
        <v>2009</v>
      </c>
      <c r="D5011" t="s">
        <v>15</v>
      </c>
      <c r="E5011" t="s">
        <v>23</v>
      </c>
      <c r="F5011" t="s">
        <v>17</v>
      </c>
      <c r="G5011">
        <v>3.5</v>
      </c>
      <c r="H5011" t="s">
        <v>18</v>
      </c>
      <c r="I5011" t="s">
        <v>19</v>
      </c>
      <c r="J5011">
        <v>430000</v>
      </c>
      <c r="K5011" t="s">
        <v>20</v>
      </c>
      <c r="L5011">
        <v>0</v>
      </c>
      <c r="M5011" t="b">
        <v>1</v>
      </c>
    </row>
    <row r="5012" spans="1:13" x14ac:dyDescent="0.35">
      <c r="A5012" t="s">
        <v>166</v>
      </c>
      <c r="B5012" t="s">
        <v>268</v>
      </c>
      <c r="C5012">
        <v>2020</v>
      </c>
      <c r="D5012" t="s">
        <v>15</v>
      </c>
      <c r="E5012" t="s">
        <v>65</v>
      </c>
      <c r="F5012" t="s">
        <v>17</v>
      </c>
      <c r="G5012">
        <v>1.6</v>
      </c>
      <c r="H5012" t="s">
        <v>18</v>
      </c>
      <c r="I5012" t="s">
        <v>19</v>
      </c>
      <c r="J5012">
        <v>9061</v>
      </c>
      <c r="K5012" t="s">
        <v>45</v>
      </c>
      <c r="L5012">
        <v>50000</v>
      </c>
      <c r="M5012" t="b">
        <v>0</v>
      </c>
    </row>
    <row r="5013" spans="1:13" x14ac:dyDescent="0.35">
      <c r="A5013" t="s">
        <v>181</v>
      </c>
      <c r="B5013" t="s">
        <v>378</v>
      </c>
      <c r="C5013">
        <v>1992</v>
      </c>
      <c r="D5013" t="s">
        <v>15</v>
      </c>
      <c r="E5013" t="s">
        <v>23</v>
      </c>
      <c r="F5013" t="s">
        <v>30</v>
      </c>
      <c r="G5013">
        <v>2</v>
      </c>
      <c r="H5013" t="s">
        <v>18</v>
      </c>
      <c r="I5013" t="s">
        <v>68</v>
      </c>
      <c r="J5013">
        <v>219</v>
      </c>
      <c r="K5013" t="s">
        <v>228</v>
      </c>
      <c r="L5013">
        <v>0</v>
      </c>
      <c r="M5013" t="b">
        <v>1</v>
      </c>
    </row>
    <row r="5014" spans="1:13" x14ac:dyDescent="0.35">
      <c r="A5014" t="s">
        <v>281</v>
      </c>
      <c r="B5014" t="s">
        <v>328</v>
      </c>
      <c r="C5014">
        <v>2015</v>
      </c>
      <c r="D5014" t="s">
        <v>47</v>
      </c>
      <c r="E5014" t="s">
        <v>25</v>
      </c>
      <c r="F5014" t="s">
        <v>17</v>
      </c>
      <c r="G5014">
        <v>3</v>
      </c>
      <c r="H5014" t="s">
        <v>18</v>
      </c>
      <c r="I5014" t="s">
        <v>19</v>
      </c>
      <c r="J5014">
        <v>9400</v>
      </c>
      <c r="K5014" t="s">
        <v>20</v>
      </c>
      <c r="L5014">
        <v>110000</v>
      </c>
      <c r="M5014" t="b">
        <v>0</v>
      </c>
    </row>
    <row r="5015" spans="1:13" x14ac:dyDescent="0.35">
      <c r="A5015" t="s">
        <v>34</v>
      </c>
      <c r="B5015" t="s">
        <v>55</v>
      </c>
      <c r="C5015">
        <v>2014</v>
      </c>
      <c r="D5015" t="s">
        <v>15</v>
      </c>
      <c r="E5015" t="s">
        <v>23</v>
      </c>
      <c r="F5015" t="s">
        <v>26</v>
      </c>
      <c r="G5015">
        <v>4</v>
      </c>
      <c r="H5015" t="s">
        <v>18</v>
      </c>
      <c r="I5015" t="s">
        <v>19</v>
      </c>
      <c r="J5015">
        <v>204566</v>
      </c>
      <c r="K5015" t="s">
        <v>211</v>
      </c>
      <c r="L5015">
        <v>75000</v>
      </c>
      <c r="M5015" t="b">
        <v>0</v>
      </c>
    </row>
    <row r="5016" spans="1:13" x14ac:dyDescent="0.35">
      <c r="A5016" t="s">
        <v>39</v>
      </c>
      <c r="B5016" t="s">
        <v>46</v>
      </c>
      <c r="C5016">
        <v>2020</v>
      </c>
      <c r="D5016" t="s">
        <v>15</v>
      </c>
      <c r="E5016" t="s">
        <v>29</v>
      </c>
      <c r="F5016" t="s">
        <v>30</v>
      </c>
      <c r="G5016">
        <v>4.9000000000000004</v>
      </c>
      <c r="H5016" t="s">
        <v>18</v>
      </c>
      <c r="I5016" t="s">
        <v>19</v>
      </c>
      <c r="J5016">
        <v>20000</v>
      </c>
      <c r="K5016" t="s">
        <v>138</v>
      </c>
      <c r="L5016">
        <v>172000</v>
      </c>
      <c r="M5016" t="b">
        <v>0</v>
      </c>
    </row>
    <row r="5017" spans="1:13" x14ac:dyDescent="0.35">
      <c r="A5017" t="s">
        <v>34</v>
      </c>
      <c r="B5017" t="s">
        <v>124</v>
      </c>
      <c r="C5017">
        <v>2014</v>
      </c>
      <c r="D5017" t="s">
        <v>47</v>
      </c>
      <c r="E5017" t="s">
        <v>196</v>
      </c>
      <c r="F5017" t="s">
        <v>17</v>
      </c>
      <c r="G5017">
        <v>4</v>
      </c>
      <c r="H5017" t="s">
        <v>18</v>
      </c>
      <c r="I5017" t="s">
        <v>19</v>
      </c>
      <c r="J5017">
        <v>149000</v>
      </c>
      <c r="K5017" t="s">
        <v>20</v>
      </c>
      <c r="L5017">
        <v>75000</v>
      </c>
      <c r="M5017" t="b">
        <v>0</v>
      </c>
    </row>
    <row r="5018" spans="1:13" x14ac:dyDescent="0.35">
      <c r="A5018" t="s">
        <v>34</v>
      </c>
      <c r="B5018" t="s">
        <v>66</v>
      </c>
      <c r="C5018">
        <v>2017</v>
      </c>
      <c r="D5018" t="s">
        <v>15</v>
      </c>
      <c r="E5018" t="s">
        <v>23</v>
      </c>
      <c r="F5018" t="s">
        <v>17</v>
      </c>
      <c r="G5018">
        <v>3.5</v>
      </c>
      <c r="H5018" t="s">
        <v>18</v>
      </c>
      <c r="I5018" t="s">
        <v>19</v>
      </c>
      <c r="J5018">
        <v>180000</v>
      </c>
      <c r="K5018" t="s">
        <v>138</v>
      </c>
      <c r="L5018">
        <v>95000</v>
      </c>
      <c r="M5018" t="b">
        <v>0</v>
      </c>
    </row>
    <row r="5019" spans="1:13" x14ac:dyDescent="0.35">
      <c r="A5019" t="s">
        <v>48</v>
      </c>
      <c r="B5019" t="s">
        <v>106</v>
      </c>
      <c r="C5019">
        <v>2011</v>
      </c>
      <c r="D5019" t="s">
        <v>15</v>
      </c>
      <c r="E5019" t="s">
        <v>16</v>
      </c>
      <c r="F5019" t="s">
        <v>17</v>
      </c>
      <c r="G5019">
        <v>3.6</v>
      </c>
      <c r="H5019" t="s">
        <v>18</v>
      </c>
      <c r="I5019" t="s">
        <v>19</v>
      </c>
      <c r="J5019">
        <v>84000</v>
      </c>
      <c r="K5019" t="s">
        <v>45</v>
      </c>
      <c r="L5019">
        <v>0</v>
      </c>
      <c r="M5019" t="b">
        <v>1</v>
      </c>
    </row>
    <row r="5020" spans="1:13" x14ac:dyDescent="0.35">
      <c r="A5020" t="s">
        <v>174</v>
      </c>
      <c r="B5020" t="s">
        <v>375</v>
      </c>
      <c r="C5020">
        <v>2021</v>
      </c>
      <c r="D5020" t="s">
        <v>15</v>
      </c>
      <c r="E5020" t="s">
        <v>29</v>
      </c>
      <c r="F5020" t="s">
        <v>30</v>
      </c>
      <c r="G5020">
        <v>2</v>
      </c>
      <c r="H5020" t="s">
        <v>18</v>
      </c>
      <c r="I5020" t="s">
        <v>19</v>
      </c>
      <c r="J5020">
        <v>3500</v>
      </c>
      <c r="K5020" t="s">
        <v>42</v>
      </c>
      <c r="L5020">
        <v>180000</v>
      </c>
      <c r="M5020" t="b">
        <v>0</v>
      </c>
    </row>
    <row r="5021" spans="1:13" x14ac:dyDescent="0.35">
      <c r="A5021" t="s">
        <v>31</v>
      </c>
      <c r="B5021" t="s">
        <v>32</v>
      </c>
      <c r="C5021">
        <v>2012</v>
      </c>
      <c r="D5021" t="s">
        <v>15</v>
      </c>
      <c r="E5021" t="s">
        <v>25</v>
      </c>
      <c r="F5021" t="s">
        <v>26</v>
      </c>
      <c r="G5021">
        <v>5</v>
      </c>
      <c r="H5021" t="s">
        <v>18</v>
      </c>
      <c r="I5021" t="s">
        <v>19</v>
      </c>
      <c r="J5021">
        <v>300000</v>
      </c>
      <c r="K5021" t="s">
        <v>248</v>
      </c>
      <c r="L5021">
        <v>30000</v>
      </c>
      <c r="M5021" t="b">
        <v>0</v>
      </c>
    </row>
    <row r="5022" spans="1:13" x14ac:dyDescent="0.35">
      <c r="A5022" t="s">
        <v>134</v>
      </c>
      <c r="B5022" t="s">
        <v>232</v>
      </c>
      <c r="C5022">
        <v>2017</v>
      </c>
      <c r="D5022" t="s">
        <v>15</v>
      </c>
      <c r="E5022" t="s">
        <v>23</v>
      </c>
      <c r="F5022" t="s">
        <v>26</v>
      </c>
      <c r="G5022">
        <v>1.6</v>
      </c>
      <c r="H5022" t="s">
        <v>18</v>
      </c>
      <c r="I5022" t="s">
        <v>68</v>
      </c>
      <c r="J5022">
        <v>80000</v>
      </c>
      <c r="K5022" t="s">
        <v>45</v>
      </c>
      <c r="L5022">
        <v>25000</v>
      </c>
      <c r="M5022" t="b">
        <v>0</v>
      </c>
    </row>
    <row r="5023" spans="1:13" x14ac:dyDescent="0.35">
      <c r="A5023" t="s">
        <v>52</v>
      </c>
      <c r="B5023" t="s">
        <v>276</v>
      </c>
      <c r="C5023">
        <v>2016</v>
      </c>
      <c r="D5023" t="s">
        <v>47</v>
      </c>
      <c r="E5023" t="s">
        <v>25</v>
      </c>
      <c r="F5023" t="s">
        <v>17</v>
      </c>
      <c r="G5023">
        <v>2</v>
      </c>
      <c r="H5023" t="s">
        <v>18</v>
      </c>
      <c r="I5023" t="s">
        <v>19</v>
      </c>
      <c r="J5023">
        <v>91000</v>
      </c>
      <c r="K5023" t="s">
        <v>155</v>
      </c>
      <c r="L5023">
        <v>69000</v>
      </c>
      <c r="M5023" t="b">
        <v>0</v>
      </c>
    </row>
    <row r="5024" spans="1:13" x14ac:dyDescent="0.35">
      <c r="A5024" t="s">
        <v>95</v>
      </c>
      <c r="B5024" t="s">
        <v>359</v>
      </c>
      <c r="C5024">
        <v>1991</v>
      </c>
      <c r="D5024" t="s">
        <v>47</v>
      </c>
      <c r="E5024" t="s">
        <v>94</v>
      </c>
      <c r="F5024" t="s">
        <v>17</v>
      </c>
      <c r="G5024">
        <v>5.7</v>
      </c>
      <c r="H5024" t="s">
        <v>18</v>
      </c>
      <c r="I5024" t="s">
        <v>19</v>
      </c>
      <c r="J5024">
        <v>91000</v>
      </c>
      <c r="K5024" t="s">
        <v>155</v>
      </c>
      <c r="L5024">
        <v>65000</v>
      </c>
      <c r="M5024" t="b">
        <v>0</v>
      </c>
    </row>
    <row r="5025" spans="1:13" x14ac:dyDescent="0.35">
      <c r="A5025" t="s">
        <v>180</v>
      </c>
      <c r="B5025" t="s">
        <v>440</v>
      </c>
      <c r="C5025">
        <v>2009</v>
      </c>
      <c r="D5025" t="s">
        <v>15</v>
      </c>
      <c r="E5025" t="s">
        <v>94</v>
      </c>
      <c r="F5025" t="s">
        <v>17</v>
      </c>
      <c r="G5025">
        <v>4.8</v>
      </c>
      <c r="H5025" t="s">
        <v>18</v>
      </c>
      <c r="I5025" t="s">
        <v>19</v>
      </c>
      <c r="J5025">
        <v>127000</v>
      </c>
      <c r="K5025" t="s">
        <v>42</v>
      </c>
      <c r="L5025">
        <v>0</v>
      </c>
      <c r="M5025" t="b">
        <v>1</v>
      </c>
    </row>
    <row r="5026" spans="1:13" x14ac:dyDescent="0.35">
      <c r="A5026" t="s">
        <v>82</v>
      </c>
      <c r="B5026" t="s">
        <v>156</v>
      </c>
      <c r="C5026">
        <v>2016</v>
      </c>
      <c r="D5026" t="s">
        <v>15</v>
      </c>
      <c r="E5026" t="s">
        <v>23</v>
      </c>
      <c r="F5026" t="s">
        <v>26</v>
      </c>
      <c r="G5026">
        <v>1.4</v>
      </c>
      <c r="H5026" t="s">
        <v>18</v>
      </c>
      <c r="I5026" t="s">
        <v>19</v>
      </c>
      <c r="J5026">
        <v>154000</v>
      </c>
      <c r="K5026" t="s">
        <v>45</v>
      </c>
      <c r="L5026">
        <v>23000</v>
      </c>
      <c r="M5026" t="b">
        <v>0</v>
      </c>
    </row>
    <row r="5027" spans="1:13" x14ac:dyDescent="0.35">
      <c r="A5027" t="s">
        <v>76</v>
      </c>
      <c r="B5027" t="s">
        <v>112</v>
      </c>
      <c r="C5027">
        <v>2012</v>
      </c>
      <c r="D5027" t="s">
        <v>15</v>
      </c>
      <c r="E5027" t="s">
        <v>94</v>
      </c>
      <c r="F5027" t="s">
        <v>26</v>
      </c>
      <c r="G5027">
        <v>3.5</v>
      </c>
      <c r="H5027" t="s">
        <v>18</v>
      </c>
      <c r="I5027" t="s">
        <v>19</v>
      </c>
      <c r="J5027">
        <v>237000</v>
      </c>
      <c r="K5027" t="s">
        <v>20</v>
      </c>
      <c r="L5027">
        <v>25000</v>
      </c>
      <c r="M5027" t="b">
        <v>0</v>
      </c>
    </row>
    <row r="5028" spans="1:13" x14ac:dyDescent="0.35">
      <c r="A5028" t="s">
        <v>103</v>
      </c>
      <c r="B5028" t="s">
        <v>104</v>
      </c>
      <c r="C5028">
        <v>2013</v>
      </c>
      <c r="D5028" t="s">
        <v>15</v>
      </c>
      <c r="E5028" t="s">
        <v>16</v>
      </c>
      <c r="F5028" t="s">
        <v>17</v>
      </c>
      <c r="G5028">
        <v>8</v>
      </c>
      <c r="H5028" t="s">
        <v>18</v>
      </c>
      <c r="I5028" t="s">
        <v>19</v>
      </c>
      <c r="J5028">
        <v>170000</v>
      </c>
      <c r="K5028" t="s">
        <v>54</v>
      </c>
      <c r="L5028">
        <v>0</v>
      </c>
      <c r="M5028" t="b">
        <v>1</v>
      </c>
    </row>
    <row r="5029" spans="1:13" x14ac:dyDescent="0.35">
      <c r="A5029" t="s">
        <v>34</v>
      </c>
      <c r="B5029" t="s">
        <v>127</v>
      </c>
      <c r="C5029">
        <v>1983</v>
      </c>
      <c r="D5029" t="s">
        <v>15</v>
      </c>
      <c r="E5029" t="s">
        <v>38</v>
      </c>
      <c r="F5029" t="s">
        <v>26</v>
      </c>
      <c r="G5029">
        <v>3.8</v>
      </c>
      <c r="H5029" t="s">
        <v>18</v>
      </c>
      <c r="I5029" t="s">
        <v>68</v>
      </c>
      <c r="J5029">
        <v>300000</v>
      </c>
      <c r="K5029" t="s">
        <v>45</v>
      </c>
      <c r="L5029">
        <v>14000</v>
      </c>
      <c r="M5029" t="b">
        <v>0</v>
      </c>
    </row>
    <row r="5030" spans="1:13" x14ac:dyDescent="0.35">
      <c r="A5030" t="s">
        <v>27</v>
      </c>
      <c r="B5030" t="s">
        <v>93</v>
      </c>
      <c r="C5030">
        <v>2018</v>
      </c>
      <c r="D5030" t="s">
        <v>15</v>
      </c>
      <c r="E5030" t="s">
        <v>23</v>
      </c>
      <c r="F5030" t="s">
        <v>30</v>
      </c>
      <c r="G5030">
        <v>3.5</v>
      </c>
      <c r="H5030" t="s">
        <v>18</v>
      </c>
      <c r="I5030" t="s">
        <v>19</v>
      </c>
      <c r="J5030">
        <v>72900</v>
      </c>
      <c r="K5030" t="s">
        <v>20</v>
      </c>
      <c r="L5030">
        <v>80000</v>
      </c>
      <c r="M5030" t="b">
        <v>0</v>
      </c>
    </row>
    <row r="5031" spans="1:13" x14ac:dyDescent="0.35">
      <c r="A5031" t="s">
        <v>346</v>
      </c>
      <c r="B5031" t="s">
        <v>370</v>
      </c>
      <c r="C5031">
        <v>2014</v>
      </c>
      <c r="D5031" t="s">
        <v>47</v>
      </c>
      <c r="E5031" t="s">
        <v>29</v>
      </c>
      <c r="F5031" t="s">
        <v>26</v>
      </c>
      <c r="G5031">
        <v>1.5</v>
      </c>
      <c r="H5031" t="s">
        <v>18</v>
      </c>
      <c r="I5031" t="s">
        <v>19</v>
      </c>
      <c r="J5031">
        <v>200000</v>
      </c>
      <c r="K5031" t="s">
        <v>42</v>
      </c>
      <c r="L5031">
        <v>0</v>
      </c>
      <c r="M5031" t="b">
        <v>1</v>
      </c>
    </row>
    <row r="5032" spans="1:13" x14ac:dyDescent="0.35">
      <c r="A5032" t="s">
        <v>76</v>
      </c>
      <c r="B5032" t="s">
        <v>144</v>
      </c>
      <c r="C5032">
        <v>2009</v>
      </c>
      <c r="D5032" t="s">
        <v>47</v>
      </c>
      <c r="E5032" t="s">
        <v>16</v>
      </c>
      <c r="F5032" t="s">
        <v>17</v>
      </c>
      <c r="G5032">
        <v>4.5999999999999996</v>
      </c>
      <c r="H5032" t="s">
        <v>18</v>
      </c>
      <c r="I5032" t="s">
        <v>19</v>
      </c>
      <c r="J5032">
        <v>274000</v>
      </c>
      <c r="K5032" t="s">
        <v>70</v>
      </c>
      <c r="L5032">
        <v>35500</v>
      </c>
      <c r="M5032" t="b">
        <v>0</v>
      </c>
    </row>
    <row r="5033" spans="1:13" x14ac:dyDescent="0.35">
      <c r="A5033" t="s">
        <v>95</v>
      </c>
      <c r="B5033" t="s">
        <v>223</v>
      </c>
      <c r="C5033">
        <v>2007</v>
      </c>
      <c r="D5033" t="s">
        <v>15</v>
      </c>
      <c r="E5033" t="s">
        <v>23</v>
      </c>
      <c r="F5033" t="s">
        <v>17</v>
      </c>
      <c r="G5033">
        <v>8</v>
      </c>
      <c r="H5033" t="s">
        <v>18</v>
      </c>
      <c r="I5033" t="s">
        <v>19</v>
      </c>
      <c r="J5033">
        <v>255480</v>
      </c>
      <c r="K5033" t="s">
        <v>20</v>
      </c>
      <c r="L5033">
        <v>0</v>
      </c>
      <c r="M5033" t="b">
        <v>1</v>
      </c>
    </row>
    <row r="5034" spans="1:13" x14ac:dyDescent="0.35">
      <c r="A5034" t="s">
        <v>281</v>
      </c>
      <c r="B5034" t="s">
        <v>328</v>
      </c>
      <c r="C5034">
        <v>2014</v>
      </c>
      <c r="D5034" t="s">
        <v>15</v>
      </c>
      <c r="E5034" t="s">
        <v>29</v>
      </c>
      <c r="F5034" t="s">
        <v>30</v>
      </c>
      <c r="G5034">
        <v>3</v>
      </c>
      <c r="H5034" t="s">
        <v>18</v>
      </c>
      <c r="I5034" t="s">
        <v>19</v>
      </c>
      <c r="J5034">
        <v>160</v>
      </c>
      <c r="K5034" t="s">
        <v>20</v>
      </c>
      <c r="L5034">
        <v>90000</v>
      </c>
      <c r="M5034" t="b">
        <v>0</v>
      </c>
    </row>
    <row r="5035" spans="1:13" x14ac:dyDescent="0.35">
      <c r="A5035" t="s">
        <v>73</v>
      </c>
      <c r="B5035" t="s">
        <v>74</v>
      </c>
      <c r="C5035">
        <v>2016</v>
      </c>
      <c r="D5035" t="s">
        <v>44</v>
      </c>
      <c r="E5035" t="s">
        <v>94</v>
      </c>
      <c r="F5035" t="s">
        <v>17</v>
      </c>
      <c r="G5035">
        <v>3.7</v>
      </c>
      <c r="H5035" t="s">
        <v>18</v>
      </c>
      <c r="I5035" t="s">
        <v>19</v>
      </c>
      <c r="J5035">
        <v>169300</v>
      </c>
      <c r="K5035" t="s">
        <v>45</v>
      </c>
      <c r="L5035">
        <v>65000</v>
      </c>
      <c r="M5035" t="b">
        <v>0</v>
      </c>
    </row>
    <row r="5036" spans="1:13" x14ac:dyDescent="0.35">
      <c r="A5036" t="s">
        <v>219</v>
      </c>
      <c r="B5036" t="s">
        <v>441</v>
      </c>
      <c r="C5036">
        <v>2011</v>
      </c>
      <c r="D5036" t="s">
        <v>15</v>
      </c>
      <c r="E5036" t="s">
        <v>16</v>
      </c>
      <c r="F5036" t="s">
        <v>17</v>
      </c>
      <c r="G5036">
        <v>2</v>
      </c>
      <c r="H5036" t="s">
        <v>18</v>
      </c>
      <c r="I5036" t="s">
        <v>19</v>
      </c>
      <c r="J5036">
        <v>143000</v>
      </c>
      <c r="K5036" t="s">
        <v>42</v>
      </c>
      <c r="L5036">
        <v>24000</v>
      </c>
      <c r="M5036" t="b">
        <v>0</v>
      </c>
    </row>
    <row r="5037" spans="1:13" x14ac:dyDescent="0.35">
      <c r="A5037" t="s">
        <v>31</v>
      </c>
      <c r="B5037" t="s">
        <v>32</v>
      </c>
      <c r="C5037">
        <v>2004</v>
      </c>
      <c r="D5037" t="s">
        <v>15</v>
      </c>
      <c r="E5037" t="s">
        <v>16</v>
      </c>
      <c r="F5037" t="s">
        <v>30</v>
      </c>
      <c r="G5037">
        <v>1.5</v>
      </c>
      <c r="H5037" t="s">
        <v>18</v>
      </c>
      <c r="I5037" t="s">
        <v>19</v>
      </c>
      <c r="J5037">
        <v>400000</v>
      </c>
      <c r="K5037" t="s">
        <v>59</v>
      </c>
      <c r="L5037">
        <v>10000</v>
      </c>
      <c r="M5037" t="b">
        <v>0</v>
      </c>
    </row>
    <row r="5038" spans="1:13" x14ac:dyDescent="0.35">
      <c r="A5038" t="s">
        <v>36</v>
      </c>
      <c r="B5038" t="s">
        <v>37</v>
      </c>
      <c r="C5038">
        <v>2016</v>
      </c>
      <c r="D5038" t="s">
        <v>47</v>
      </c>
      <c r="E5038" t="s">
        <v>16</v>
      </c>
      <c r="F5038" t="s">
        <v>26</v>
      </c>
      <c r="G5038">
        <v>5.3</v>
      </c>
      <c r="H5038" t="s">
        <v>18</v>
      </c>
      <c r="I5038" t="s">
        <v>19</v>
      </c>
      <c r="J5038">
        <v>32000</v>
      </c>
      <c r="K5038" t="s">
        <v>20</v>
      </c>
      <c r="L5038">
        <v>0</v>
      </c>
      <c r="M5038" t="b">
        <v>1</v>
      </c>
    </row>
    <row r="5039" spans="1:13" x14ac:dyDescent="0.35">
      <c r="A5039" t="s">
        <v>36</v>
      </c>
      <c r="B5039" t="s">
        <v>37</v>
      </c>
      <c r="C5039">
        <v>2012</v>
      </c>
      <c r="D5039" t="s">
        <v>15</v>
      </c>
      <c r="E5039" t="s">
        <v>16</v>
      </c>
      <c r="F5039" t="s">
        <v>30</v>
      </c>
      <c r="G5039">
        <v>5.7</v>
      </c>
      <c r="H5039" t="s">
        <v>18</v>
      </c>
      <c r="I5039" t="s">
        <v>19</v>
      </c>
      <c r="J5039">
        <v>211</v>
      </c>
      <c r="K5039" t="s">
        <v>20</v>
      </c>
      <c r="L5039">
        <v>0</v>
      </c>
      <c r="M5039" t="b">
        <v>1</v>
      </c>
    </row>
    <row r="5040" spans="1:13" x14ac:dyDescent="0.35">
      <c r="A5040" t="s">
        <v>326</v>
      </c>
      <c r="B5040" t="s">
        <v>327</v>
      </c>
      <c r="C5040">
        <v>2001</v>
      </c>
      <c r="D5040" t="s">
        <v>47</v>
      </c>
      <c r="E5040" t="s">
        <v>102</v>
      </c>
      <c r="F5040" t="s">
        <v>30</v>
      </c>
      <c r="G5040">
        <v>4.5999999999999996</v>
      </c>
      <c r="H5040" t="s">
        <v>18</v>
      </c>
      <c r="I5040" t="s">
        <v>19</v>
      </c>
      <c r="J5040">
        <v>33000</v>
      </c>
      <c r="K5040" t="s">
        <v>20</v>
      </c>
      <c r="L5040">
        <v>6000</v>
      </c>
      <c r="M5040" t="b">
        <v>0</v>
      </c>
    </row>
    <row r="5041" spans="1:13" x14ac:dyDescent="0.35">
      <c r="A5041" t="s">
        <v>174</v>
      </c>
      <c r="B5041" t="s">
        <v>208</v>
      </c>
      <c r="C5041">
        <v>2011</v>
      </c>
      <c r="D5041" t="s">
        <v>15</v>
      </c>
      <c r="E5041" t="s">
        <v>75</v>
      </c>
      <c r="F5041" t="s">
        <v>17</v>
      </c>
      <c r="G5041">
        <v>5</v>
      </c>
      <c r="H5041" t="s">
        <v>18</v>
      </c>
      <c r="I5041" t="s">
        <v>19</v>
      </c>
      <c r="J5041">
        <v>205000</v>
      </c>
      <c r="K5041" t="s">
        <v>45</v>
      </c>
      <c r="L5041">
        <v>0</v>
      </c>
      <c r="M5041" t="b">
        <v>1</v>
      </c>
    </row>
    <row r="5042" spans="1:13" x14ac:dyDescent="0.35">
      <c r="A5042" t="s">
        <v>36</v>
      </c>
      <c r="B5042" t="s">
        <v>37</v>
      </c>
      <c r="C5042">
        <v>2005</v>
      </c>
      <c r="D5042" t="s">
        <v>15</v>
      </c>
      <c r="E5042" t="s">
        <v>16</v>
      </c>
      <c r="F5042" t="s">
        <v>17</v>
      </c>
      <c r="G5042">
        <v>5.3</v>
      </c>
      <c r="H5042" t="s">
        <v>18</v>
      </c>
      <c r="I5042" t="s">
        <v>19</v>
      </c>
      <c r="J5042">
        <v>306270</v>
      </c>
      <c r="K5042" t="s">
        <v>20</v>
      </c>
      <c r="L5042">
        <v>0</v>
      </c>
      <c r="M5042" t="b">
        <v>1</v>
      </c>
    </row>
    <row r="5043" spans="1:13" x14ac:dyDescent="0.35">
      <c r="A5043" t="s">
        <v>174</v>
      </c>
      <c r="B5043" t="s">
        <v>208</v>
      </c>
      <c r="C5043">
        <v>2020</v>
      </c>
      <c r="D5043" t="s">
        <v>44</v>
      </c>
      <c r="E5043" t="s">
        <v>23</v>
      </c>
      <c r="F5043" t="s">
        <v>30</v>
      </c>
      <c r="G5043">
        <v>2</v>
      </c>
      <c r="H5043" t="s">
        <v>18</v>
      </c>
      <c r="I5043" t="s">
        <v>19</v>
      </c>
      <c r="J5043">
        <v>22000</v>
      </c>
      <c r="K5043" t="s">
        <v>45</v>
      </c>
      <c r="L5043">
        <v>130000</v>
      </c>
      <c r="M5043" t="b">
        <v>0</v>
      </c>
    </row>
    <row r="5044" spans="1:13" x14ac:dyDescent="0.35">
      <c r="A5044" t="s">
        <v>82</v>
      </c>
      <c r="B5044" t="s">
        <v>164</v>
      </c>
      <c r="C5044">
        <v>2019</v>
      </c>
      <c r="D5044" t="s">
        <v>15</v>
      </c>
      <c r="E5044" t="s">
        <v>78</v>
      </c>
      <c r="F5044" t="s">
        <v>26</v>
      </c>
      <c r="G5044">
        <v>1.6</v>
      </c>
      <c r="H5044" t="s">
        <v>18</v>
      </c>
      <c r="I5044" t="s">
        <v>19</v>
      </c>
      <c r="J5044">
        <v>75000</v>
      </c>
      <c r="K5044" t="s">
        <v>155</v>
      </c>
      <c r="L5044">
        <v>60000</v>
      </c>
      <c r="M5044" t="b">
        <v>0</v>
      </c>
    </row>
    <row r="5045" spans="1:13" x14ac:dyDescent="0.35">
      <c r="A5045" t="s">
        <v>36</v>
      </c>
      <c r="B5045" t="s">
        <v>37</v>
      </c>
      <c r="C5045">
        <v>2014</v>
      </c>
      <c r="D5045" t="s">
        <v>15</v>
      </c>
      <c r="E5045" t="s">
        <v>94</v>
      </c>
      <c r="F5045" t="s">
        <v>30</v>
      </c>
      <c r="G5045">
        <v>5.3</v>
      </c>
      <c r="H5045" t="s">
        <v>18</v>
      </c>
      <c r="I5045" t="s">
        <v>19</v>
      </c>
      <c r="J5045">
        <v>49000</v>
      </c>
      <c r="K5045" t="s">
        <v>138</v>
      </c>
      <c r="L5045">
        <v>0</v>
      </c>
      <c r="M5045" t="b">
        <v>1</v>
      </c>
    </row>
    <row r="5046" spans="1:13" x14ac:dyDescent="0.35">
      <c r="A5046" t="s">
        <v>31</v>
      </c>
      <c r="B5046" t="s">
        <v>32</v>
      </c>
      <c r="C5046">
        <v>2008</v>
      </c>
      <c r="D5046" t="s">
        <v>15</v>
      </c>
      <c r="E5046" t="s">
        <v>16</v>
      </c>
      <c r="F5046" t="s">
        <v>17</v>
      </c>
      <c r="G5046">
        <v>1</v>
      </c>
      <c r="H5046" t="s">
        <v>18</v>
      </c>
      <c r="I5046" t="s">
        <v>19</v>
      </c>
      <c r="J5046">
        <v>400000</v>
      </c>
      <c r="K5046" t="s">
        <v>20</v>
      </c>
      <c r="L5046">
        <v>0</v>
      </c>
      <c r="M5046" t="b">
        <v>1</v>
      </c>
    </row>
    <row r="5047" spans="1:13" x14ac:dyDescent="0.35">
      <c r="A5047" t="s">
        <v>34</v>
      </c>
      <c r="B5047" t="s">
        <v>43</v>
      </c>
      <c r="C5047">
        <v>2008</v>
      </c>
      <c r="D5047" t="s">
        <v>15</v>
      </c>
      <c r="E5047" t="s">
        <v>23</v>
      </c>
      <c r="F5047" t="s">
        <v>17</v>
      </c>
      <c r="G5047">
        <v>2.5</v>
      </c>
      <c r="H5047" t="s">
        <v>18</v>
      </c>
      <c r="I5047" t="s">
        <v>68</v>
      </c>
      <c r="J5047">
        <v>500000</v>
      </c>
      <c r="K5047" t="s">
        <v>193</v>
      </c>
      <c r="L5047">
        <v>0</v>
      </c>
      <c r="M5047" t="b">
        <v>1</v>
      </c>
    </row>
    <row r="5048" spans="1:13" x14ac:dyDescent="0.35">
      <c r="A5048" t="s">
        <v>36</v>
      </c>
      <c r="B5048" t="s">
        <v>37</v>
      </c>
      <c r="C5048">
        <v>2009</v>
      </c>
      <c r="D5048" t="s">
        <v>15</v>
      </c>
      <c r="E5048" t="s">
        <v>23</v>
      </c>
      <c r="F5048" t="s">
        <v>30</v>
      </c>
      <c r="G5048">
        <v>5.3</v>
      </c>
      <c r="H5048" t="s">
        <v>18</v>
      </c>
      <c r="I5048" t="s">
        <v>19</v>
      </c>
      <c r="J5048">
        <v>200000</v>
      </c>
      <c r="K5048" t="s">
        <v>138</v>
      </c>
      <c r="L5048">
        <v>40000</v>
      </c>
      <c r="M5048" t="b">
        <v>0</v>
      </c>
    </row>
    <row r="5049" spans="1:13" x14ac:dyDescent="0.35">
      <c r="A5049" t="s">
        <v>39</v>
      </c>
      <c r="B5049" t="s">
        <v>205</v>
      </c>
      <c r="C5049">
        <v>2014</v>
      </c>
      <c r="D5049" t="s">
        <v>15</v>
      </c>
      <c r="E5049" t="s">
        <v>23</v>
      </c>
      <c r="F5049" t="s">
        <v>30</v>
      </c>
      <c r="G5049">
        <v>5.3</v>
      </c>
      <c r="H5049" t="s">
        <v>18</v>
      </c>
      <c r="I5049" t="s">
        <v>19</v>
      </c>
      <c r="J5049">
        <v>164000</v>
      </c>
      <c r="K5049" t="s">
        <v>170</v>
      </c>
      <c r="L5049">
        <v>80000</v>
      </c>
      <c r="M5049" t="b">
        <v>0</v>
      </c>
    </row>
    <row r="5050" spans="1:13" x14ac:dyDescent="0.35">
      <c r="A5050" t="s">
        <v>60</v>
      </c>
      <c r="B5050" t="s">
        <v>90</v>
      </c>
      <c r="C5050">
        <v>2015</v>
      </c>
      <c r="D5050" t="s">
        <v>15</v>
      </c>
      <c r="E5050" t="s">
        <v>78</v>
      </c>
      <c r="F5050" t="s">
        <v>30</v>
      </c>
      <c r="G5050">
        <v>5.7</v>
      </c>
      <c r="H5050" t="s">
        <v>18</v>
      </c>
      <c r="I5050" t="s">
        <v>19</v>
      </c>
      <c r="J5050">
        <v>100000</v>
      </c>
      <c r="K5050" t="s">
        <v>138</v>
      </c>
      <c r="L5050">
        <v>195000</v>
      </c>
      <c r="M5050" t="b">
        <v>0</v>
      </c>
    </row>
    <row r="5051" spans="1:13" x14ac:dyDescent="0.35">
      <c r="A5051" t="s">
        <v>21</v>
      </c>
      <c r="B5051" t="s">
        <v>207</v>
      </c>
      <c r="C5051">
        <v>2015</v>
      </c>
      <c r="D5051" t="s">
        <v>44</v>
      </c>
      <c r="E5051" t="s">
        <v>78</v>
      </c>
      <c r="F5051" t="s">
        <v>30</v>
      </c>
      <c r="G5051">
        <v>2.5</v>
      </c>
      <c r="H5051" t="s">
        <v>18</v>
      </c>
      <c r="I5051" t="s">
        <v>19</v>
      </c>
      <c r="J5051">
        <v>13000</v>
      </c>
      <c r="K5051" t="s">
        <v>59</v>
      </c>
      <c r="L5051">
        <v>51000</v>
      </c>
      <c r="M5051" t="b">
        <v>0</v>
      </c>
    </row>
    <row r="5052" spans="1:13" x14ac:dyDescent="0.35">
      <c r="A5052" t="s">
        <v>27</v>
      </c>
      <c r="B5052" t="s">
        <v>88</v>
      </c>
      <c r="C5052">
        <v>2015</v>
      </c>
      <c r="D5052" t="s">
        <v>15</v>
      </c>
      <c r="E5052" t="s">
        <v>23</v>
      </c>
      <c r="F5052" t="s">
        <v>26</v>
      </c>
      <c r="G5052">
        <v>1.4</v>
      </c>
      <c r="H5052" t="s">
        <v>18</v>
      </c>
      <c r="I5052" t="s">
        <v>19</v>
      </c>
      <c r="J5052">
        <v>105000</v>
      </c>
      <c r="K5052" t="s">
        <v>45</v>
      </c>
      <c r="L5052">
        <v>24000</v>
      </c>
      <c r="M5052" t="b">
        <v>0</v>
      </c>
    </row>
    <row r="5053" spans="1:13" x14ac:dyDescent="0.35">
      <c r="A5053" t="s">
        <v>73</v>
      </c>
      <c r="B5053" t="s">
        <v>74</v>
      </c>
      <c r="C5053">
        <v>2016</v>
      </c>
      <c r="D5053" t="s">
        <v>15</v>
      </c>
      <c r="E5053" t="s">
        <v>16</v>
      </c>
      <c r="F5053" t="s">
        <v>17</v>
      </c>
      <c r="G5053">
        <v>2.5</v>
      </c>
      <c r="H5053" t="s">
        <v>18</v>
      </c>
      <c r="I5053" t="s">
        <v>19</v>
      </c>
      <c r="J5053">
        <v>229000</v>
      </c>
      <c r="K5053" t="s">
        <v>155</v>
      </c>
      <c r="L5053">
        <v>63000</v>
      </c>
      <c r="M5053" t="b">
        <v>0</v>
      </c>
    </row>
    <row r="5054" spans="1:13" x14ac:dyDescent="0.35">
      <c r="A5054" t="s">
        <v>34</v>
      </c>
      <c r="B5054" t="s">
        <v>145</v>
      </c>
      <c r="C5054">
        <v>2006</v>
      </c>
      <c r="D5054" t="s">
        <v>15</v>
      </c>
      <c r="E5054" t="s">
        <v>23</v>
      </c>
      <c r="F5054" t="s">
        <v>26</v>
      </c>
      <c r="G5054">
        <v>2.7</v>
      </c>
      <c r="H5054" t="s">
        <v>18</v>
      </c>
      <c r="I5054" t="s">
        <v>68</v>
      </c>
      <c r="J5054">
        <v>550000</v>
      </c>
      <c r="K5054" t="s">
        <v>20</v>
      </c>
      <c r="L5054">
        <v>18000</v>
      </c>
      <c r="M5054" t="b">
        <v>0</v>
      </c>
    </row>
    <row r="5055" spans="1:13" x14ac:dyDescent="0.35">
      <c r="A5055" t="s">
        <v>27</v>
      </c>
      <c r="B5055" t="s">
        <v>28</v>
      </c>
      <c r="C5055">
        <v>2020</v>
      </c>
      <c r="D5055" t="s">
        <v>15</v>
      </c>
      <c r="E5055" t="s">
        <v>23</v>
      </c>
      <c r="F5055" t="s">
        <v>26</v>
      </c>
      <c r="G5055">
        <v>2</v>
      </c>
      <c r="H5055" t="s">
        <v>18</v>
      </c>
      <c r="I5055" t="s">
        <v>19</v>
      </c>
      <c r="J5055">
        <v>132000</v>
      </c>
      <c r="K5055" t="s">
        <v>45</v>
      </c>
      <c r="L5055">
        <v>53000</v>
      </c>
      <c r="M5055" t="b">
        <v>0</v>
      </c>
    </row>
    <row r="5056" spans="1:13" x14ac:dyDescent="0.35">
      <c r="A5056" t="s">
        <v>27</v>
      </c>
      <c r="B5056" t="s">
        <v>88</v>
      </c>
      <c r="C5056">
        <v>2020</v>
      </c>
      <c r="D5056" t="s">
        <v>15</v>
      </c>
      <c r="E5056" t="s">
        <v>33</v>
      </c>
      <c r="F5056" t="s">
        <v>17</v>
      </c>
      <c r="G5056">
        <v>1.6</v>
      </c>
      <c r="H5056" t="s">
        <v>18</v>
      </c>
      <c r="I5056" t="s">
        <v>19</v>
      </c>
      <c r="J5056">
        <v>10400</v>
      </c>
      <c r="K5056" t="s">
        <v>45</v>
      </c>
      <c r="L5056">
        <v>53000</v>
      </c>
      <c r="M5056" t="b">
        <v>0</v>
      </c>
    </row>
    <row r="5057" spans="1:13" x14ac:dyDescent="0.35">
      <c r="A5057" t="s">
        <v>31</v>
      </c>
      <c r="B5057" t="s">
        <v>32</v>
      </c>
      <c r="C5057">
        <v>2009</v>
      </c>
      <c r="D5057" t="s">
        <v>15</v>
      </c>
      <c r="E5057" t="s">
        <v>23</v>
      </c>
      <c r="F5057" t="s">
        <v>17</v>
      </c>
      <c r="G5057">
        <v>2.4</v>
      </c>
      <c r="H5057" t="s">
        <v>18</v>
      </c>
      <c r="I5057" t="s">
        <v>19</v>
      </c>
      <c r="J5057">
        <v>159000</v>
      </c>
      <c r="K5057" t="s">
        <v>45</v>
      </c>
      <c r="L5057">
        <v>36000</v>
      </c>
      <c r="M5057" t="b">
        <v>0</v>
      </c>
    </row>
    <row r="5058" spans="1:13" x14ac:dyDescent="0.35">
      <c r="A5058" t="s">
        <v>21</v>
      </c>
      <c r="B5058" t="s">
        <v>207</v>
      </c>
      <c r="C5058">
        <v>2009</v>
      </c>
      <c r="D5058" t="s">
        <v>15</v>
      </c>
      <c r="E5058" t="s">
        <v>25</v>
      </c>
      <c r="F5058" t="s">
        <v>17</v>
      </c>
      <c r="G5058">
        <v>2.5</v>
      </c>
      <c r="H5058" t="s">
        <v>18</v>
      </c>
      <c r="I5058" t="s">
        <v>68</v>
      </c>
      <c r="J5058">
        <v>200</v>
      </c>
      <c r="K5058" t="s">
        <v>42</v>
      </c>
      <c r="L5058">
        <v>20000</v>
      </c>
      <c r="M5058" t="b">
        <v>0</v>
      </c>
    </row>
    <row r="5059" spans="1:13" x14ac:dyDescent="0.35">
      <c r="A5059" t="s">
        <v>27</v>
      </c>
      <c r="B5059" t="s">
        <v>93</v>
      </c>
      <c r="C5059">
        <v>2013</v>
      </c>
      <c r="D5059" t="s">
        <v>44</v>
      </c>
      <c r="E5059" t="s">
        <v>29</v>
      </c>
      <c r="F5059" t="s">
        <v>17</v>
      </c>
      <c r="G5059">
        <v>3.6</v>
      </c>
      <c r="H5059" t="s">
        <v>18</v>
      </c>
      <c r="I5059" t="s">
        <v>19</v>
      </c>
      <c r="J5059">
        <v>300000</v>
      </c>
      <c r="K5059" t="s">
        <v>45</v>
      </c>
      <c r="L5059">
        <v>0</v>
      </c>
      <c r="M5059" t="b">
        <v>1</v>
      </c>
    </row>
    <row r="5060" spans="1:13" x14ac:dyDescent="0.35">
      <c r="A5060" t="s">
        <v>34</v>
      </c>
      <c r="B5060" t="s">
        <v>58</v>
      </c>
      <c r="C5060">
        <v>2021</v>
      </c>
      <c r="D5060" t="s">
        <v>15</v>
      </c>
      <c r="E5060" t="s">
        <v>29</v>
      </c>
      <c r="F5060" t="s">
        <v>26</v>
      </c>
      <c r="G5060">
        <v>2.7</v>
      </c>
      <c r="H5060" t="s">
        <v>18</v>
      </c>
      <c r="I5060" t="s">
        <v>19</v>
      </c>
      <c r="J5060">
        <v>3000</v>
      </c>
      <c r="K5060" t="s">
        <v>64</v>
      </c>
      <c r="L5060">
        <v>100000</v>
      </c>
      <c r="M5060" t="b">
        <v>0</v>
      </c>
    </row>
    <row r="5061" spans="1:13" x14ac:dyDescent="0.35">
      <c r="A5061" t="s">
        <v>21</v>
      </c>
      <c r="B5061" t="s">
        <v>22</v>
      </c>
      <c r="C5061">
        <v>2021</v>
      </c>
      <c r="D5061" t="s">
        <v>15</v>
      </c>
      <c r="E5061" t="s">
        <v>25</v>
      </c>
      <c r="F5061" t="s">
        <v>17</v>
      </c>
      <c r="G5061">
        <v>4</v>
      </c>
      <c r="H5061" t="s">
        <v>18</v>
      </c>
      <c r="I5061" t="s">
        <v>19</v>
      </c>
      <c r="J5061">
        <v>1800</v>
      </c>
      <c r="K5061" t="s">
        <v>20</v>
      </c>
      <c r="L5061">
        <v>265000</v>
      </c>
      <c r="M5061" t="b">
        <v>0</v>
      </c>
    </row>
    <row r="5062" spans="1:13" x14ac:dyDescent="0.35">
      <c r="A5062" t="s">
        <v>76</v>
      </c>
      <c r="B5062" t="s">
        <v>112</v>
      </c>
      <c r="C5062">
        <v>2014</v>
      </c>
      <c r="D5062" t="s">
        <v>15</v>
      </c>
      <c r="E5062" t="s">
        <v>94</v>
      </c>
      <c r="F5062" t="s">
        <v>26</v>
      </c>
      <c r="G5062">
        <v>3.5</v>
      </c>
      <c r="H5062" t="s">
        <v>18</v>
      </c>
      <c r="I5062" t="s">
        <v>19</v>
      </c>
      <c r="J5062">
        <v>211886</v>
      </c>
      <c r="K5062" t="s">
        <v>155</v>
      </c>
      <c r="L5062">
        <v>42000</v>
      </c>
      <c r="M5062" t="b">
        <v>0</v>
      </c>
    </row>
    <row r="5063" spans="1:13" x14ac:dyDescent="0.35">
      <c r="A5063" t="s">
        <v>36</v>
      </c>
      <c r="B5063" t="s">
        <v>115</v>
      </c>
      <c r="C5063">
        <v>1993</v>
      </c>
      <c r="D5063" t="s">
        <v>47</v>
      </c>
      <c r="E5063" t="s">
        <v>29</v>
      </c>
      <c r="F5063" t="s">
        <v>26</v>
      </c>
      <c r="G5063">
        <v>5.9</v>
      </c>
      <c r="H5063" t="s">
        <v>18</v>
      </c>
      <c r="I5063" t="s">
        <v>19</v>
      </c>
      <c r="J5063">
        <v>442050</v>
      </c>
      <c r="K5063" t="s">
        <v>170</v>
      </c>
      <c r="L5063">
        <v>0</v>
      </c>
      <c r="M5063" t="b">
        <v>1</v>
      </c>
    </row>
    <row r="5064" spans="1:13" x14ac:dyDescent="0.35">
      <c r="A5064" t="s">
        <v>27</v>
      </c>
      <c r="B5064" t="s">
        <v>88</v>
      </c>
      <c r="C5064">
        <v>2017</v>
      </c>
      <c r="D5064" t="s">
        <v>15</v>
      </c>
      <c r="E5064" t="s">
        <v>75</v>
      </c>
      <c r="F5064" t="s">
        <v>30</v>
      </c>
      <c r="G5064">
        <v>1.4</v>
      </c>
      <c r="H5064" t="s">
        <v>18</v>
      </c>
      <c r="I5064" t="s">
        <v>19</v>
      </c>
      <c r="J5064">
        <v>112000</v>
      </c>
      <c r="K5064" t="s">
        <v>20</v>
      </c>
      <c r="L5064">
        <v>0</v>
      </c>
      <c r="M5064" t="b">
        <v>1</v>
      </c>
    </row>
    <row r="5065" spans="1:13" x14ac:dyDescent="0.35">
      <c r="A5065" t="s">
        <v>34</v>
      </c>
      <c r="B5065" t="s">
        <v>35</v>
      </c>
      <c r="C5065">
        <v>2012</v>
      </c>
      <c r="D5065" t="s">
        <v>15</v>
      </c>
      <c r="E5065" t="s">
        <v>23</v>
      </c>
      <c r="F5065" t="s">
        <v>17</v>
      </c>
      <c r="G5065">
        <v>4.5999999999999996</v>
      </c>
      <c r="H5065" t="s">
        <v>18</v>
      </c>
      <c r="I5065" t="s">
        <v>19</v>
      </c>
      <c r="J5065">
        <v>405000</v>
      </c>
      <c r="K5065" t="s">
        <v>20</v>
      </c>
      <c r="L5065">
        <v>97000</v>
      </c>
      <c r="M5065" t="b">
        <v>0</v>
      </c>
    </row>
    <row r="5066" spans="1:13" x14ac:dyDescent="0.35">
      <c r="A5066" t="s">
        <v>21</v>
      </c>
      <c r="B5066" t="s">
        <v>120</v>
      </c>
      <c r="C5066">
        <v>2016</v>
      </c>
      <c r="D5066" t="s">
        <v>15</v>
      </c>
      <c r="E5066" t="s">
        <v>23</v>
      </c>
      <c r="F5066" t="s">
        <v>17</v>
      </c>
      <c r="G5066">
        <v>2.4</v>
      </c>
      <c r="H5066" t="s">
        <v>18</v>
      </c>
      <c r="I5066" t="s">
        <v>68</v>
      </c>
      <c r="J5066">
        <v>125000</v>
      </c>
      <c r="K5066" t="s">
        <v>20</v>
      </c>
      <c r="L5066">
        <v>47000</v>
      </c>
      <c r="M5066" t="b">
        <v>0</v>
      </c>
    </row>
    <row r="5067" spans="1:13" x14ac:dyDescent="0.35">
      <c r="A5067" t="s">
        <v>36</v>
      </c>
      <c r="B5067" t="s">
        <v>37</v>
      </c>
      <c r="C5067">
        <v>2010</v>
      </c>
      <c r="D5067" t="s">
        <v>15</v>
      </c>
      <c r="E5067" t="s">
        <v>25</v>
      </c>
      <c r="F5067" t="s">
        <v>17</v>
      </c>
      <c r="G5067">
        <v>6.2</v>
      </c>
      <c r="H5067" t="s">
        <v>18</v>
      </c>
      <c r="I5067" t="s">
        <v>19</v>
      </c>
      <c r="J5067">
        <v>256</v>
      </c>
      <c r="K5067" t="s">
        <v>81</v>
      </c>
      <c r="L5067">
        <v>30000</v>
      </c>
      <c r="M5067" t="b">
        <v>0</v>
      </c>
    </row>
    <row r="5068" spans="1:13" x14ac:dyDescent="0.35">
      <c r="A5068" t="s">
        <v>39</v>
      </c>
      <c r="B5068" t="s">
        <v>46</v>
      </c>
      <c r="C5068">
        <v>2001</v>
      </c>
      <c r="D5068" t="s">
        <v>47</v>
      </c>
      <c r="E5068" t="s">
        <v>29</v>
      </c>
      <c r="F5068" t="s">
        <v>17</v>
      </c>
      <c r="G5068">
        <v>2.7</v>
      </c>
      <c r="H5068" t="s">
        <v>18</v>
      </c>
      <c r="I5068" t="s">
        <v>19</v>
      </c>
      <c r="J5068">
        <v>260000</v>
      </c>
      <c r="K5068" t="s">
        <v>59</v>
      </c>
      <c r="L5068">
        <v>0</v>
      </c>
      <c r="M5068" t="b">
        <v>1</v>
      </c>
    </row>
    <row r="5069" spans="1:13" x14ac:dyDescent="0.35">
      <c r="A5069" t="s">
        <v>82</v>
      </c>
      <c r="B5069" t="s">
        <v>142</v>
      </c>
      <c r="C5069">
        <v>2010</v>
      </c>
      <c r="D5069" t="s">
        <v>15</v>
      </c>
      <c r="E5069" t="s">
        <v>25</v>
      </c>
      <c r="F5069" t="s">
        <v>17</v>
      </c>
      <c r="G5069">
        <v>1.6</v>
      </c>
      <c r="H5069" t="s">
        <v>18</v>
      </c>
      <c r="I5069" t="s">
        <v>19</v>
      </c>
      <c r="J5069">
        <v>293300</v>
      </c>
      <c r="K5069" t="s">
        <v>42</v>
      </c>
      <c r="L5069">
        <v>13500</v>
      </c>
      <c r="M5069" t="b">
        <v>0</v>
      </c>
    </row>
    <row r="5070" spans="1:13" x14ac:dyDescent="0.35">
      <c r="A5070" t="s">
        <v>34</v>
      </c>
      <c r="B5070" t="s">
        <v>69</v>
      </c>
      <c r="C5070">
        <v>2010</v>
      </c>
      <c r="D5070" t="s">
        <v>15</v>
      </c>
      <c r="E5070" t="s">
        <v>23</v>
      </c>
      <c r="F5070" t="s">
        <v>26</v>
      </c>
      <c r="G5070">
        <v>3.5</v>
      </c>
      <c r="H5070" t="s">
        <v>18</v>
      </c>
      <c r="I5070" t="s">
        <v>19</v>
      </c>
      <c r="J5070">
        <v>4900000</v>
      </c>
      <c r="K5070" t="s">
        <v>59</v>
      </c>
      <c r="L5070">
        <v>0</v>
      </c>
      <c r="M5070" t="b">
        <v>1</v>
      </c>
    </row>
    <row r="5071" spans="1:13" x14ac:dyDescent="0.35">
      <c r="A5071" t="s">
        <v>27</v>
      </c>
      <c r="B5071" t="s">
        <v>91</v>
      </c>
      <c r="C5071">
        <v>2018</v>
      </c>
      <c r="D5071" t="s">
        <v>15</v>
      </c>
      <c r="E5071" t="s">
        <v>29</v>
      </c>
      <c r="F5071" t="s">
        <v>30</v>
      </c>
      <c r="G5071">
        <v>3.3</v>
      </c>
      <c r="H5071" t="s">
        <v>18</v>
      </c>
      <c r="I5071" t="s">
        <v>19</v>
      </c>
      <c r="J5071">
        <v>60670</v>
      </c>
      <c r="K5071" t="s">
        <v>20</v>
      </c>
      <c r="L5071">
        <v>75000</v>
      </c>
      <c r="M5071" t="b">
        <v>0</v>
      </c>
    </row>
    <row r="5072" spans="1:13" x14ac:dyDescent="0.35">
      <c r="A5072" t="s">
        <v>34</v>
      </c>
      <c r="B5072" t="s">
        <v>43</v>
      </c>
      <c r="C5072">
        <v>2013</v>
      </c>
      <c r="D5072" t="s">
        <v>15</v>
      </c>
      <c r="E5072" t="s">
        <v>23</v>
      </c>
      <c r="F5072" t="s">
        <v>17</v>
      </c>
      <c r="G5072">
        <v>2.5</v>
      </c>
      <c r="H5072" t="s">
        <v>18</v>
      </c>
      <c r="I5072" t="s">
        <v>19</v>
      </c>
      <c r="J5072">
        <v>185000</v>
      </c>
      <c r="K5072" t="s">
        <v>20</v>
      </c>
      <c r="L5072">
        <v>0</v>
      </c>
      <c r="M5072" t="b">
        <v>1</v>
      </c>
    </row>
    <row r="5073" spans="1:13" x14ac:dyDescent="0.35">
      <c r="A5073" t="s">
        <v>36</v>
      </c>
      <c r="B5073" t="s">
        <v>37</v>
      </c>
      <c r="C5073">
        <v>2011</v>
      </c>
      <c r="D5073" t="s">
        <v>15</v>
      </c>
      <c r="E5073" t="s">
        <v>16</v>
      </c>
      <c r="F5073" t="s">
        <v>30</v>
      </c>
      <c r="G5073">
        <v>5.3</v>
      </c>
      <c r="H5073" t="s">
        <v>18</v>
      </c>
      <c r="I5073" t="s">
        <v>19</v>
      </c>
      <c r="J5073">
        <v>307216</v>
      </c>
      <c r="K5073" t="s">
        <v>70</v>
      </c>
      <c r="L5073">
        <v>30000</v>
      </c>
      <c r="M5073" t="b">
        <v>0</v>
      </c>
    </row>
    <row r="5074" spans="1:13" x14ac:dyDescent="0.35">
      <c r="A5074" t="s">
        <v>34</v>
      </c>
      <c r="B5074" t="s">
        <v>43</v>
      </c>
      <c r="C5074">
        <v>2016</v>
      </c>
      <c r="D5074" t="s">
        <v>15</v>
      </c>
      <c r="E5074" t="s">
        <v>23</v>
      </c>
      <c r="F5074" t="s">
        <v>17</v>
      </c>
      <c r="G5074">
        <v>2.5</v>
      </c>
      <c r="H5074" t="s">
        <v>18</v>
      </c>
      <c r="I5074" t="s">
        <v>19</v>
      </c>
      <c r="J5074">
        <v>222000</v>
      </c>
      <c r="K5074" t="s">
        <v>54</v>
      </c>
      <c r="L5074">
        <v>58000</v>
      </c>
      <c r="M5074" t="b">
        <v>0</v>
      </c>
    </row>
    <row r="5075" spans="1:13" x14ac:dyDescent="0.35">
      <c r="A5075" t="s">
        <v>34</v>
      </c>
      <c r="B5075" t="s">
        <v>123</v>
      </c>
      <c r="C5075">
        <v>2015</v>
      </c>
      <c r="D5075" t="s">
        <v>15</v>
      </c>
      <c r="E5075" t="s">
        <v>23</v>
      </c>
      <c r="F5075" t="s">
        <v>26</v>
      </c>
      <c r="G5075">
        <v>2.7</v>
      </c>
      <c r="H5075" t="s">
        <v>18</v>
      </c>
      <c r="I5075" t="s">
        <v>68</v>
      </c>
      <c r="J5075">
        <v>152122</v>
      </c>
      <c r="K5075" t="s">
        <v>20</v>
      </c>
      <c r="L5075">
        <v>0</v>
      </c>
      <c r="M5075" t="b">
        <v>1</v>
      </c>
    </row>
    <row r="5076" spans="1:13" x14ac:dyDescent="0.35">
      <c r="A5076" t="s">
        <v>21</v>
      </c>
      <c r="B5076" t="s">
        <v>184</v>
      </c>
      <c r="C5076">
        <v>2017</v>
      </c>
      <c r="D5076" t="s">
        <v>15</v>
      </c>
      <c r="E5076" t="s">
        <v>23</v>
      </c>
      <c r="F5076" t="s">
        <v>30</v>
      </c>
      <c r="G5076">
        <v>2.5</v>
      </c>
      <c r="H5076" t="s">
        <v>18</v>
      </c>
      <c r="I5076" t="s">
        <v>19</v>
      </c>
      <c r="J5076">
        <v>331612</v>
      </c>
      <c r="K5076" t="s">
        <v>20</v>
      </c>
      <c r="L5076">
        <v>46000</v>
      </c>
      <c r="M5076" t="b">
        <v>0</v>
      </c>
    </row>
    <row r="5077" spans="1:13" x14ac:dyDescent="0.35">
      <c r="A5077" t="s">
        <v>39</v>
      </c>
      <c r="B5077" t="s">
        <v>46</v>
      </c>
      <c r="C5077">
        <v>2019</v>
      </c>
      <c r="D5077" t="s">
        <v>15</v>
      </c>
      <c r="E5077" t="s">
        <v>16</v>
      </c>
      <c r="F5077" t="s">
        <v>26</v>
      </c>
      <c r="G5077">
        <v>5.3</v>
      </c>
      <c r="H5077" t="s">
        <v>18</v>
      </c>
      <c r="I5077" t="s">
        <v>19</v>
      </c>
      <c r="J5077">
        <v>34475</v>
      </c>
      <c r="K5077" t="s">
        <v>20</v>
      </c>
      <c r="L5077">
        <v>155000</v>
      </c>
      <c r="M5077" t="b">
        <v>0</v>
      </c>
    </row>
    <row r="5078" spans="1:13" x14ac:dyDescent="0.35">
      <c r="A5078" t="s">
        <v>27</v>
      </c>
      <c r="B5078" t="s">
        <v>154</v>
      </c>
      <c r="C5078">
        <v>2020</v>
      </c>
      <c r="D5078" t="s">
        <v>15</v>
      </c>
      <c r="E5078" t="s">
        <v>23</v>
      </c>
      <c r="F5078" t="s">
        <v>26</v>
      </c>
      <c r="G5078">
        <v>1.6</v>
      </c>
      <c r="H5078" t="s">
        <v>18</v>
      </c>
      <c r="I5078" t="s">
        <v>19</v>
      </c>
      <c r="J5078">
        <v>16000</v>
      </c>
      <c r="K5078" t="s">
        <v>20</v>
      </c>
      <c r="L5078">
        <v>0</v>
      </c>
      <c r="M5078" t="b">
        <v>1</v>
      </c>
    </row>
    <row r="5079" spans="1:13" x14ac:dyDescent="0.35">
      <c r="A5079" t="s">
        <v>34</v>
      </c>
      <c r="B5079" t="s">
        <v>123</v>
      </c>
      <c r="C5079">
        <v>2014</v>
      </c>
      <c r="D5079" t="s">
        <v>15</v>
      </c>
      <c r="E5079" t="s">
        <v>23</v>
      </c>
      <c r="F5079" t="s">
        <v>17</v>
      </c>
      <c r="G5079">
        <v>2.7</v>
      </c>
      <c r="H5079" t="s">
        <v>18</v>
      </c>
      <c r="I5079" t="s">
        <v>68</v>
      </c>
      <c r="J5079">
        <v>298000</v>
      </c>
      <c r="K5079" t="s">
        <v>20</v>
      </c>
      <c r="L5079">
        <v>0</v>
      </c>
      <c r="M5079" t="b">
        <v>1</v>
      </c>
    </row>
    <row r="5080" spans="1:13" x14ac:dyDescent="0.35">
      <c r="A5080" t="s">
        <v>73</v>
      </c>
      <c r="B5080">
        <v>6</v>
      </c>
      <c r="C5080">
        <v>2006</v>
      </c>
      <c r="D5080" t="s">
        <v>15</v>
      </c>
      <c r="E5080" t="s">
        <v>25</v>
      </c>
      <c r="F5080" t="s">
        <v>26</v>
      </c>
      <c r="G5080">
        <v>2.5</v>
      </c>
      <c r="H5080" t="s">
        <v>18</v>
      </c>
      <c r="I5080" t="s">
        <v>19</v>
      </c>
      <c r="J5080">
        <v>256000</v>
      </c>
      <c r="K5080" t="s">
        <v>155</v>
      </c>
      <c r="L5080">
        <v>13000</v>
      </c>
      <c r="M5080" t="b">
        <v>0</v>
      </c>
    </row>
    <row r="5081" spans="1:13" x14ac:dyDescent="0.35">
      <c r="A5081" t="s">
        <v>36</v>
      </c>
      <c r="B5081" t="s">
        <v>37</v>
      </c>
      <c r="C5081">
        <v>2013</v>
      </c>
      <c r="D5081" t="s">
        <v>15</v>
      </c>
      <c r="E5081" t="s">
        <v>23</v>
      </c>
      <c r="F5081" t="s">
        <v>26</v>
      </c>
      <c r="G5081">
        <v>5.3</v>
      </c>
      <c r="H5081" t="s">
        <v>18</v>
      </c>
      <c r="I5081" t="s">
        <v>19</v>
      </c>
      <c r="J5081">
        <v>327000</v>
      </c>
      <c r="K5081" t="s">
        <v>45</v>
      </c>
      <c r="L5081">
        <v>45000</v>
      </c>
      <c r="M5081" t="b">
        <v>0</v>
      </c>
    </row>
    <row r="5082" spans="1:13" x14ac:dyDescent="0.35">
      <c r="A5082" t="s">
        <v>36</v>
      </c>
      <c r="B5082" t="s">
        <v>37</v>
      </c>
      <c r="C5082">
        <v>2006</v>
      </c>
      <c r="D5082" t="s">
        <v>15</v>
      </c>
      <c r="E5082" t="s">
        <v>78</v>
      </c>
      <c r="F5082" t="s">
        <v>17</v>
      </c>
      <c r="G5082">
        <v>5.3</v>
      </c>
      <c r="H5082" t="s">
        <v>18</v>
      </c>
      <c r="I5082" t="s">
        <v>19</v>
      </c>
      <c r="J5082">
        <v>377000</v>
      </c>
      <c r="K5082" t="s">
        <v>20</v>
      </c>
      <c r="L5082">
        <v>20000</v>
      </c>
      <c r="M5082" t="b">
        <v>0</v>
      </c>
    </row>
    <row r="5083" spans="1:13" x14ac:dyDescent="0.35">
      <c r="A5083" t="s">
        <v>21</v>
      </c>
      <c r="B5083" t="s">
        <v>120</v>
      </c>
      <c r="C5083">
        <v>2015</v>
      </c>
      <c r="D5083" t="s">
        <v>47</v>
      </c>
      <c r="E5083" t="s">
        <v>23</v>
      </c>
      <c r="F5083" t="s">
        <v>17</v>
      </c>
      <c r="G5083">
        <v>2.4</v>
      </c>
      <c r="H5083" t="s">
        <v>18</v>
      </c>
      <c r="I5083" t="s">
        <v>68</v>
      </c>
      <c r="J5083">
        <v>115000</v>
      </c>
      <c r="K5083" t="s">
        <v>228</v>
      </c>
      <c r="L5083">
        <v>0</v>
      </c>
      <c r="M5083" t="b">
        <v>1</v>
      </c>
    </row>
    <row r="5084" spans="1:13" x14ac:dyDescent="0.35">
      <c r="A5084" t="s">
        <v>27</v>
      </c>
      <c r="B5084" t="s">
        <v>28</v>
      </c>
      <c r="C5084">
        <v>2015</v>
      </c>
      <c r="D5084" t="s">
        <v>47</v>
      </c>
      <c r="E5084" t="s">
        <v>23</v>
      </c>
      <c r="F5084" t="s">
        <v>30</v>
      </c>
      <c r="G5084">
        <v>2</v>
      </c>
      <c r="H5084" t="s">
        <v>18</v>
      </c>
      <c r="I5084" t="s">
        <v>19</v>
      </c>
      <c r="J5084">
        <v>276000</v>
      </c>
      <c r="K5084" t="s">
        <v>54</v>
      </c>
      <c r="L5084">
        <v>30000</v>
      </c>
      <c r="M5084" t="b">
        <v>0</v>
      </c>
    </row>
    <row r="5085" spans="1:13" x14ac:dyDescent="0.35">
      <c r="A5085" t="s">
        <v>27</v>
      </c>
      <c r="B5085" t="s">
        <v>28</v>
      </c>
      <c r="C5085">
        <v>2015</v>
      </c>
      <c r="D5085" t="s">
        <v>15</v>
      </c>
      <c r="E5085" t="s">
        <v>23</v>
      </c>
      <c r="F5085" t="s">
        <v>17</v>
      </c>
      <c r="G5085">
        <v>2</v>
      </c>
      <c r="H5085" t="s">
        <v>18</v>
      </c>
      <c r="I5085" t="s">
        <v>19</v>
      </c>
      <c r="J5085">
        <v>250000</v>
      </c>
      <c r="K5085" t="s">
        <v>155</v>
      </c>
      <c r="L5085">
        <v>32000</v>
      </c>
      <c r="M5085" t="b">
        <v>0</v>
      </c>
    </row>
    <row r="5086" spans="1:13" x14ac:dyDescent="0.35">
      <c r="A5086" t="s">
        <v>34</v>
      </c>
      <c r="B5086" t="s">
        <v>145</v>
      </c>
      <c r="C5086">
        <v>2018</v>
      </c>
      <c r="D5086" t="s">
        <v>15</v>
      </c>
      <c r="E5086" t="s">
        <v>23</v>
      </c>
      <c r="F5086" t="s">
        <v>30</v>
      </c>
      <c r="G5086">
        <v>1.7</v>
      </c>
      <c r="H5086" t="s">
        <v>18</v>
      </c>
      <c r="I5086" t="s">
        <v>19</v>
      </c>
      <c r="J5086">
        <v>108686</v>
      </c>
      <c r="K5086" t="s">
        <v>64</v>
      </c>
      <c r="L5086">
        <v>0</v>
      </c>
      <c r="M5086" t="b">
        <v>1</v>
      </c>
    </row>
    <row r="5087" spans="1:13" x14ac:dyDescent="0.35">
      <c r="A5087" t="s">
        <v>34</v>
      </c>
      <c r="B5087" t="s">
        <v>51</v>
      </c>
      <c r="C5087">
        <v>2015</v>
      </c>
      <c r="D5087" t="s">
        <v>15</v>
      </c>
      <c r="E5087" t="s">
        <v>23</v>
      </c>
      <c r="F5087" t="s">
        <v>26</v>
      </c>
      <c r="G5087">
        <v>1.6</v>
      </c>
      <c r="H5087" t="s">
        <v>18</v>
      </c>
      <c r="I5087" t="s">
        <v>19</v>
      </c>
      <c r="J5087">
        <v>177</v>
      </c>
      <c r="K5087" t="s">
        <v>279</v>
      </c>
      <c r="L5087">
        <v>35500</v>
      </c>
      <c r="M5087" t="b">
        <v>0</v>
      </c>
    </row>
    <row r="5088" spans="1:13" x14ac:dyDescent="0.35">
      <c r="A5088" t="s">
        <v>76</v>
      </c>
      <c r="B5088" t="s">
        <v>77</v>
      </c>
      <c r="C5088">
        <v>2016</v>
      </c>
      <c r="D5088" t="s">
        <v>15</v>
      </c>
      <c r="E5088" t="s">
        <v>23</v>
      </c>
      <c r="F5088" t="s">
        <v>17</v>
      </c>
      <c r="G5088">
        <v>3.6</v>
      </c>
      <c r="H5088" t="s">
        <v>18</v>
      </c>
      <c r="I5088" t="s">
        <v>19</v>
      </c>
      <c r="J5088">
        <v>265000</v>
      </c>
      <c r="K5088" t="s">
        <v>45</v>
      </c>
      <c r="L5088">
        <v>115000</v>
      </c>
      <c r="M5088" t="b">
        <v>0</v>
      </c>
    </row>
    <row r="5089" spans="1:13" x14ac:dyDescent="0.35">
      <c r="A5089" t="s">
        <v>34</v>
      </c>
      <c r="B5089" t="s">
        <v>35</v>
      </c>
      <c r="C5089">
        <v>2009</v>
      </c>
      <c r="D5089" t="s">
        <v>44</v>
      </c>
      <c r="E5089" t="s">
        <v>23</v>
      </c>
      <c r="F5089" t="s">
        <v>17</v>
      </c>
      <c r="G5089">
        <v>4.7</v>
      </c>
      <c r="H5089" t="s">
        <v>18</v>
      </c>
      <c r="I5089" t="s">
        <v>19</v>
      </c>
      <c r="J5089">
        <v>760</v>
      </c>
      <c r="K5089" t="s">
        <v>20</v>
      </c>
      <c r="L5089">
        <v>0</v>
      </c>
      <c r="M5089" t="b">
        <v>1</v>
      </c>
    </row>
    <row r="5090" spans="1:13" x14ac:dyDescent="0.35">
      <c r="A5090" t="s">
        <v>39</v>
      </c>
      <c r="B5090" t="s">
        <v>205</v>
      </c>
      <c r="C5090">
        <v>2013</v>
      </c>
      <c r="D5090" t="s">
        <v>15</v>
      </c>
      <c r="E5090" t="s">
        <v>75</v>
      </c>
      <c r="F5090" t="s">
        <v>30</v>
      </c>
      <c r="G5090">
        <v>5.3</v>
      </c>
      <c r="H5090" t="s">
        <v>18</v>
      </c>
      <c r="I5090" t="s">
        <v>19</v>
      </c>
      <c r="J5090">
        <v>170000</v>
      </c>
      <c r="K5090" t="s">
        <v>155</v>
      </c>
      <c r="L5090">
        <v>0</v>
      </c>
      <c r="M5090" t="b">
        <v>1</v>
      </c>
    </row>
    <row r="5091" spans="1:13" x14ac:dyDescent="0.35">
      <c r="A5091" t="s">
        <v>73</v>
      </c>
      <c r="B5091" t="s">
        <v>74</v>
      </c>
      <c r="C5091">
        <v>2016</v>
      </c>
      <c r="D5091" t="s">
        <v>15</v>
      </c>
      <c r="E5091" t="s">
        <v>94</v>
      </c>
      <c r="F5091" t="s">
        <v>17</v>
      </c>
      <c r="G5091">
        <v>3.7</v>
      </c>
      <c r="H5091" t="s">
        <v>18</v>
      </c>
      <c r="I5091" t="s">
        <v>19</v>
      </c>
      <c r="J5091">
        <v>152000</v>
      </c>
      <c r="K5091" t="s">
        <v>42</v>
      </c>
      <c r="L5091">
        <v>0</v>
      </c>
      <c r="M5091" t="b">
        <v>1</v>
      </c>
    </row>
    <row r="5092" spans="1:13" x14ac:dyDescent="0.35">
      <c r="A5092" t="s">
        <v>36</v>
      </c>
      <c r="B5092" t="s">
        <v>37</v>
      </c>
      <c r="C5092">
        <v>2015</v>
      </c>
      <c r="D5092" t="s">
        <v>47</v>
      </c>
      <c r="E5092" t="s">
        <v>78</v>
      </c>
      <c r="F5092" t="s">
        <v>30</v>
      </c>
      <c r="G5092">
        <v>5.3</v>
      </c>
      <c r="H5092" t="s">
        <v>18</v>
      </c>
      <c r="I5092" t="s">
        <v>19</v>
      </c>
      <c r="J5092">
        <v>292000</v>
      </c>
      <c r="K5092" t="s">
        <v>111</v>
      </c>
      <c r="L5092">
        <v>75000</v>
      </c>
      <c r="M5092" t="b">
        <v>0</v>
      </c>
    </row>
    <row r="5093" spans="1:13" x14ac:dyDescent="0.35">
      <c r="A5093" t="s">
        <v>62</v>
      </c>
      <c r="B5093" t="s">
        <v>63</v>
      </c>
      <c r="C5093">
        <v>2017</v>
      </c>
      <c r="D5093" t="s">
        <v>15</v>
      </c>
      <c r="E5093" t="s">
        <v>23</v>
      </c>
      <c r="F5093" t="s">
        <v>17</v>
      </c>
      <c r="G5093">
        <v>3</v>
      </c>
      <c r="H5093" t="s">
        <v>18</v>
      </c>
      <c r="I5093" t="s">
        <v>19</v>
      </c>
      <c r="J5093">
        <v>72500</v>
      </c>
      <c r="K5093" t="s">
        <v>54</v>
      </c>
      <c r="L5093">
        <v>295000</v>
      </c>
      <c r="M5093" t="b">
        <v>0</v>
      </c>
    </row>
    <row r="5094" spans="1:13" x14ac:dyDescent="0.35">
      <c r="A5094" t="s">
        <v>48</v>
      </c>
      <c r="B5094" t="s">
        <v>106</v>
      </c>
      <c r="C5094">
        <v>2001</v>
      </c>
      <c r="D5094" t="s">
        <v>15</v>
      </c>
      <c r="E5094" t="s">
        <v>23</v>
      </c>
      <c r="F5094" t="s">
        <v>17</v>
      </c>
      <c r="G5094">
        <v>3</v>
      </c>
      <c r="H5094" t="s">
        <v>18</v>
      </c>
      <c r="I5094" t="s">
        <v>19</v>
      </c>
      <c r="J5094">
        <v>299</v>
      </c>
      <c r="K5094" t="s">
        <v>20</v>
      </c>
      <c r="L5094">
        <v>0</v>
      </c>
      <c r="M5094" t="b">
        <v>1</v>
      </c>
    </row>
    <row r="5095" spans="1:13" x14ac:dyDescent="0.35">
      <c r="A5095" t="s">
        <v>21</v>
      </c>
      <c r="B5095" t="s">
        <v>120</v>
      </c>
      <c r="C5095">
        <v>2014</v>
      </c>
      <c r="D5095" t="s">
        <v>15</v>
      </c>
      <c r="E5095" t="s">
        <v>23</v>
      </c>
      <c r="F5095" t="s">
        <v>17</v>
      </c>
      <c r="G5095">
        <v>2.7</v>
      </c>
      <c r="H5095" t="s">
        <v>18</v>
      </c>
      <c r="I5095" t="s">
        <v>68</v>
      </c>
      <c r="J5095">
        <v>500000</v>
      </c>
      <c r="K5095" t="s">
        <v>20</v>
      </c>
      <c r="L5095">
        <v>0</v>
      </c>
      <c r="M5095" t="b">
        <v>1</v>
      </c>
    </row>
    <row r="5096" spans="1:13" x14ac:dyDescent="0.35">
      <c r="A5096" t="s">
        <v>21</v>
      </c>
      <c r="B5096" t="s">
        <v>22</v>
      </c>
      <c r="C5096">
        <v>1997</v>
      </c>
      <c r="D5096" t="s">
        <v>15</v>
      </c>
      <c r="E5096" t="s">
        <v>25</v>
      </c>
      <c r="F5096" t="s">
        <v>17</v>
      </c>
      <c r="G5096">
        <v>4</v>
      </c>
      <c r="H5096" t="s">
        <v>18</v>
      </c>
      <c r="I5096" t="s">
        <v>19</v>
      </c>
      <c r="J5096">
        <v>200000</v>
      </c>
      <c r="K5096" t="s">
        <v>59</v>
      </c>
      <c r="L5096">
        <v>17000</v>
      </c>
      <c r="M5096" t="b">
        <v>0</v>
      </c>
    </row>
    <row r="5097" spans="1:13" x14ac:dyDescent="0.35">
      <c r="A5097" t="s">
        <v>39</v>
      </c>
      <c r="B5097" t="s">
        <v>131</v>
      </c>
      <c r="C5097">
        <v>1995</v>
      </c>
      <c r="D5097" t="s">
        <v>15</v>
      </c>
      <c r="E5097" t="s">
        <v>75</v>
      </c>
      <c r="F5097" t="s">
        <v>17</v>
      </c>
      <c r="G5097">
        <v>6</v>
      </c>
      <c r="H5097" t="s">
        <v>18</v>
      </c>
      <c r="I5097" t="s">
        <v>19</v>
      </c>
      <c r="J5097">
        <v>600000</v>
      </c>
      <c r="K5097" t="s">
        <v>211</v>
      </c>
      <c r="L5097">
        <v>0</v>
      </c>
      <c r="M5097" t="b">
        <v>1</v>
      </c>
    </row>
    <row r="5098" spans="1:13" x14ac:dyDescent="0.35">
      <c r="A5098" t="s">
        <v>39</v>
      </c>
      <c r="B5098" t="s">
        <v>46</v>
      </c>
      <c r="C5098">
        <v>2011</v>
      </c>
      <c r="D5098" t="s">
        <v>15</v>
      </c>
      <c r="E5098" t="s">
        <v>78</v>
      </c>
      <c r="F5098" t="s">
        <v>30</v>
      </c>
      <c r="G5098">
        <v>5.3</v>
      </c>
      <c r="H5098" t="s">
        <v>18</v>
      </c>
      <c r="I5098" t="s">
        <v>19</v>
      </c>
      <c r="J5098">
        <v>300000</v>
      </c>
      <c r="K5098" t="s">
        <v>187</v>
      </c>
      <c r="L5098">
        <v>0</v>
      </c>
      <c r="M5098" t="b">
        <v>1</v>
      </c>
    </row>
    <row r="5099" spans="1:13" x14ac:dyDescent="0.35">
      <c r="A5099" t="s">
        <v>27</v>
      </c>
      <c r="B5099" t="s">
        <v>89</v>
      </c>
      <c r="C5099">
        <v>2018</v>
      </c>
      <c r="D5099" t="s">
        <v>15</v>
      </c>
      <c r="E5099" t="s">
        <v>29</v>
      </c>
      <c r="F5099" t="s">
        <v>17</v>
      </c>
      <c r="G5099">
        <v>2.4</v>
      </c>
      <c r="H5099" t="s">
        <v>18</v>
      </c>
      <c r="I5099" t="s">
        <v>19</v>
      </c>
      <c r="J5099">
        <v>97000</v>
      </c>
      <c r="K5099" t="s">
        <v>20</v>
      </c>
      <c r="L5099">
        <v>0</v>
      </c>
      <c r="M5099" t="b">
        <v>1</v>
      </c>
    </row>
    <row r="5100" spans="1:13" x14ac:dyDescent="0.35">
      <c r="A5100" t="s">
        <v>34</v>
      </c>
      <c r="B5100" t="s">
        <v>35</v>
      </c>
      <c r="C5100">
        <v>2016</v>
      </c>
      <c r="D5100" t="s">
        <v>15</v>
      </c>
      <c r="E5100" t="s">
        <v>23</v>
      </c>
      <c r="F5100" t="s">
        <v>17</v>
      </c>
      <c r="G5100">
        <v>1.2</v>
      </c>
      <c r="H5100" t="s">
        <v>18</v>
      </c>
      <c r="I5100" t="s">
        <v>19</v>
      </c>
      <c r="J5100">
        <v>17000</v>
      </c>
      <c r="K5100" t="s">
        <v>81</v>
      </c>
      <c r="L5100">
        <v>0</v>
      </c>
      <c r="M5100" t="b">
        <v>1</v>
      </c>
    </row>
    <row r="5101" spans="1:13" x14ac:dyDescent="0.35">
      <c r="A5101" t="s">
        <v>34</v>
      </c>
      <c r="B5101" t="s">
        <v>43</v>
      </c>
      <c r="C5101">
        <v>2017</v>
      </c>
      <c r="D5101" t="s">
        <v>15</v>
      </c>
      <c r="E5101" t="s">
        <v>23</v>
      </c>
      <c r="F5101" t="s">
        <v>30</v>
      </c>
      <c r="G5101">
        <v>2.5</v>
      </c>
      <c r="H5101" t="s">
        <v>18</v>
      </c>
      <c r="I5101" t="s">
        <v>19</v>
      </c>
      <c r="J5101">
        <v>148000</v>
      </c>
      <c r="K5101" t="s">
        <v>138</v>
      </c>
      <c r="L5101">
        <v>0</v>
      </c>
      <c r="M5101" t="b">
        <v>1</v>
      </c>
    </row>
    <row r="5102" spans="1:13" x14ac:dyDescent="0.35">
      <c r="A5102" t="s">
        <v>103</v>
      </c>
      <c r="B5102" t="s">
        <v>324</v>
      </c>
      <c r="C5102">
        <v>2016</v>
      </c>
      <c r="D5102" t="s">
        <v>15</v>
      </c>
      <c r="E5102" t="s">
        <v>16</v>
      </c>
      <c r="F5102" t="s">
        <v>26</v>
      </c>
      <c r="G5102">
        <v>4</v>
      </c>
      <c r="H5102" t="s">
        <v>18</v>
      </c>
      <c r="I5102" t="s">
        <v>19</v>
      </c>
      <c r="J5102">
        <v>100</v>
      </c>
      <c r="K5102" t="s">
        <v>20</v>
      </c>
      <c r="L5102">
        <v>0</v>
      </c>
      <c r="M5102" t="b">
        <v>1</v>
      </c>
    </row>
    <row r="5103" spans="1:13" x14ac:dyDescent="0.35">
      <c r="A5103" t="s">
        <v>103</v>
      </c>
      <c r="B5103" t="s">
        <v>104</v>
      </c>
      <c r="C5103">
        <v>1998</v>
      </c>
      <c r="D5103" t="s">
        <v>15</v>
      </c>
      <c r="E5103" t="s">
        <v>75</v>
      </c>
      <c r="F5103" t="s">
        <v>26</v>
      </c>
      <c r="G5103">
        <v>5.7</v>
      </c>
      <c r="H5103" t="s">
        <v>18</v>
      </c>
      <c r="I5103" t="s">
        <v>19</v>
      </c>
      <c r="J5103">
        <v>100</v>
      </c>
      <c r="K5103" t="s">
        <v>20</v>
      </c>
      <c r="L5103">
        <v>0</v>
      </c>
      <c r="M5103" t="b">
        <v>1</v>
      </c>
    </row>
    <row r="5104" spans="1:13" x14ac:dyDescent="0.35">
      <c r="A5104" t="s">
        <v>60</v>
      </c>
      <c r="B5104" t="s">
        <v>90</v>
      </c>
      <c r="C5104">
        <v>2005</v>
      </c>
      <c r="D5104" t="s">
        <v>47</v>
      </c>
      <c r="E5104" t="s">
        <v>23</v>
      </c>
      <c r="F5104" t="s">
        <v>17</v>
      </c>
      <c r="G5104">
        <v>4.8</v>
      </c>
      <c r="H5104" t="s">
        <v>18</v>
      </c>
      <c r="I5104" t="s">
        <v>19</v>
      </c>
      <c r="J5104">
        <v>225000</v>
      </c>
      <c r="K5104" t="s">
        <v>170</v>
      </c>
      <c r="L5104">
        <v>45000</v>
      </c>
      <c r="M5104" t="b">
        <v>0</v>
      </c>
    </row>
    <row r="5105" spans="1:13" x14ac:dyDescent="0.35">
      <c r="A5105" t="s">
        <v>103</v>
      </c>
      <c r="B5105" t="s">
        <v>206</v>
      </c>
      <c r="C5105">
        <v>1999</v>
      </c>
      <c r="D5105" t="s">
        <v>47</v>
      </c>
      <c r="E5105" t="s">
        <v>16</v>
      </c>
      <c r="F5105" t="s">
        <v>17</v>
      </c>
      <c r="G5105">
        <v>2.1</v>
      </c>
      <c r="H5105" t="s">
        <v>18</v>
      </c>
      <c r="I5105" t="s">
        <v>19</v>
      </c>
      <c r="J5105">
        <v>250000</v>
      </c>
      <c r="K5105" t="s">
        <v>42</v>
      </c>
      <c r="L5105">
        <v>15000</v>
      </c>
      <c r="M5105" t="b">
        <v>0</v>
      </c>
    </row>
    <row r="5106" spans="1:13" x14ac:dyDescent="0.35">
      <c r="A5106" t="s">
        <v>27</v>
      </c>
      <c r="B5106" t="s">
        <v>88</v>
      </c>
      <c r="C5106">
        <v>2016</v>
      </c>
      <c r="D5106" t="s">
        <v>15</v>
      </c>
      <c r="E5106" t="s">
        <v>23</v>
      </c>
      <c r="F5106" t="s">
        <v>26</v>
      </c>
      <c r="G5106">
        <v>1.4</v>
      </c>
      <c r="H5106" t="s">
        <v>18</v>
      </c>
      <c r="I5106" t="s">
        <v>19</v>
      </c>
      <c r="J5106">
        <v>98000</v>
      </c>
      <c r="K5106" t="s">
        <v>45</v>
      </c>
      <c r="L5106">
        <v>26000</v>
      </c>
      <c r="M5106" t="b">
        <v>0</v>
      </c>
    </row>
    <row r="5107" spans="1:13" x14ac:dyDescent="0.35">
      <c r="A5107" t="s">
        <v>76</v>
      </c>
      <c r="B5107" t="s">
        <v>125</v>
      </c>
      <c r="C5107">
        <v>2006</v>
      </c>
      <c r="D5107" t="s">
        <v>47</v>
      </c>
      <c r="E5107" t="s">
        <v>29</v>
      </c>
      <c r="F5107" t="s">
        <v>30</v>
      </c>
      <c r="G5107">
        <v>3.5</v>
      </c>
      <c r="H5107" t="s">
        <v>18</v>
      </c>
      <c r="I5107" t="s">
        <v>19</v>
      </c>
      <c r="J5107">
        <v>405000</v>
      </c>
      <c r="K5107" t="s">
        <v>20</v>
      </c>
      <c r="L5107">
        <v>18000</v>
      </c>
      <c r="M5107" t="b">
        <v>0</v>
      </c>
    </row>
    <row r="5108" spans="1:13" x14ac:dyDescent="0.35">
      <c r="A5108" t="s">
        <v>76</v>
      </c>
      <c r="B5108" t="s">
        <v>77</v>
      </c>
      <c r="C5108">
        <v>2007</v>
      </c>
      <c r="D5108" t="s">
        <v>47</v>
      </c>
      <c r="E5108" t="s">
        <v>16</v>
      </c>
      <c r="F5108" t="s">
        <v>30</v>
      </c>
      <c r="G5108">
        <v>5.4</v>
      </c>
      <c r="H5108" t="s">
        <v>18</v>
      </c>
      <c r="I5108" t="s">
        <v>19</v>
      </c>
      <c r="J5108">
        <v>250000</v>
      </c>
      <c r="K5108" t="s">
        <v>20</v>
      </c>
      <c r="L5108">
        <v>25000</v>
      </c>
      <c r="M5108" t="b">
        <v>0</v>
      </c>
    </row>
    <row r="5109" spans="1:13" x14ac:dyDescent="0.35">
      <c r="A5109" t="s">
        <v>27</v>
      </c>
      <c r="B5109" t="s">
        <v>28</v>
      </c>
      <c r="C5109">
        <v>2016</v>
      </c>
      <c r="D5109" t="s">
        <v>15</v>
      </c>
      <c r="E5109" t="s">
        <v>94</v>
      </c>
      <c r="F5109" t="s">
        <v>17</v>
      </c>
      <c r="G5109">
        <v>2</v>
      </c>
      <c r="H5109" t="s">
        <v>18</v>
      </c>
      <c r="I5109" t="s">
        <v>19</v>
      </c>
      <c r="J5109">
        <v>112</v>
      </c>
      <c r="K5109" t="s">
        <v>42</v>
      </c>
      <c r="L5109">
        <v>0</v>
      </c>
      <c r="M5109" t="b">
        <v>1</v>
      </c>
    </row>
    <row r="5110" spans="1:13" x14ac:dyDescent="0.35">
      <c r="A5110" t="s">
        <v>27</v>
      </c>
      <c r="B5110" t="s">
        <v>89</v>
      </c>
      <c r="C5110">
        <v>2019</v>
      </c>
      <c r="D5110" t="s">
        <v>47</v>
      </c>
      <c r="E5110" t="s">
        <v>29</v>
      </c>
      <c r="F5110" t="s">
        <v>26</v>
      </c>
      <c r="G5110">
        <v>2.4</v>
      </c>
      <c r="H5110" t="s">
        <v>18</v>
      </c>
      <c r="I5110" t="s">
        <v>19</v>
      </c>
      <c r="J5110">
        <v>32000</v>
      </c>
      <c r="K5110" t="s">
        <v>170</v>
      </c>
      <c r="L5110">
        <v>0</v>
      </c>
      <c r="M5110" t="b">
        <v>1</v>
      </c>
    </row>
    <row r="5111" spans="1:13" x14ac:dyDescent="0.35">
      <c r="A5111" t="s">
        <v>34</v>
      </c>
      <c r="B5111" t="s">
        <v>162</v>
      </c>
      <c r="C5111">
        <v>2018</v>
      </c>
      <c r="D5111" t="s">
        <v>15</v>
      </c>
      <c r="E5111" t="s">
        <v>75</v>
      </c>
      <c r="F5111" t="s">
        <v>17</v>
      </c>
      <c r="G5111">
        <v>4</v>
      </c>
      <c r="H5111" t="s">
        <v>18</v>
      </c>
      <c r="I5111" t="s">
        <v>68</v>
      </c>
      <c r="J5111">
        <v>75000</v>
      </c>
      <c r="K5111" t="s">
        <v>45</v>
      </c>
      <c r="L5111">
        <v>125000</v>
      </c>
      <c r="M5111" t="b">
        <v>0</v>
      </c>
    </row>
    <row r="5112" spans="1:13" x14ac:dyDescent="0.35">
      <c r="A5112" t="s">
        <v>34</v>
      </c>
      <c r="B5112" t="s">
        <v>51</v>
      </c>
      <c r="C5112">
        <v>2020</v>
      </c>
      <c r="D5112" t="s">
        <v>44</v>
      </c>
      <c r="E5112" t="s">
        <v>23</v>
      </c>
      <c r="F5112" t="s">
        <v>30</v>
      </c>
      <c r="G5112">
        <v>1.6</v>
      </c>
      <c r="H5112" t="s">
        <v>18</v>
      </c>
      <c r="I5112" t="s">
        <v>19</v>
      </c>
      <c r="J5112">
        <v>66796</v>
      </c>
      <c r="K5112" t="s">
        <v>20</v>
      </c>
      <c r="L5112">
        <v>1872</v>
      </c>
      <c r="M5112" t="b">
        <v>0</v>
      </c>
    </row>
    <row r="5113" spans="1:13" x14ac:dyDescent="0.35">
      <c r="A5113" t="s">
        <v>73</v>
      </c>
      <c r="B5113">
        <v>6</v>
      </c>
      <c r="C5113">
        <v>2009</v>
      </c>
      <c r="D5113" t="s">
        <v>15</v>
      </c>
      <c r="E5113" t="s">
        <v>78</v>
      </c>
      <c r="F5113" t="s">
        <v>30</v>
      </c>
      <c r="G5113">
        <v>3.7</v>
      </c>
      <c r="H5113" t="s">
        <v>18</v>
      </c>
      <c r="I5113" t="s">
        <v>19</v>
      </c>
      <c r="J5113">
        <v>299000</v>
      </c>
      <c r="K5113" t="s">
        <v>228</v>
      </c>
      <c r="L5113">
        <v>15000</v>
      </c>
      <c r="M5113" t="b">
        <v>0</v>
      </c>
    </row>
    <row r="5114" spans="1:13" x14ac:dyDescent="0.35">
      <c r="A5114" t="s">
        <v>31</v>
      </c>
      <c r="B5114" t="s">
        <v>32</v>
      </c>
      <c r="C5114">
        <v>2016</v>
      </c>
      <c r="D5114" t="s">
        <v>15</v>
      </c>
      <c r="E5114" t="s">
        <v>23</v>
      </c>
      <c r="F5114" t="s">
        <v>26</v>
      </c>
      <c r="G5114">
        <v>2.4</v>
      </c>
      <c r="H5114" t="s">
        <v>18</v>
      </c>
      <c r="I5114" t="s">
        <v>19</v>
      </c>
      <c r="J5114">
        <v>61000</v>
      </c>
      <c r="K5114" t="s">
        <v>45</v>
      </c>
      <c r="L5114">
        <v>69000</v>
      </c>
      <c r="M5114" t="b">
        <v>0</v>
      </c>
    </row>
    <row r="5115" spans="1:13" x14ac:dyDescent="0.35">
      <c r="A5115" t="s">
        <v>27</v>
      </c>
      <c r="B5115" t="s">
        <v>88</v>
      </c>
      <c r="C5115">
        <v>2018</v>
      </c>
      <c r="D5115" t="s">
        <v>15</v>
      </c>
      <c r="E5115" t="s">
        <v>23</v>
      </c>
      <c r="F5115" t="s">
        <v>26</v>
      </c>
      <c r="G5115">
        <v>1.4</v>
      </c>
      <c r="H5115" t="s">
        <v>18</v>
      </c>
      <c r="I5115" t="s">
        <v>19</v>
      </c>
      <c r="J5115">
        <v>31000</v>
      </c>
      <c r="K5115" t="s">
        <v>45</v>
      </c>
      <c r="L5115">
        <v>35000</v>
      </c>
      <c r="M5115" t="b">
        <v>0</v>
      </c>
    </row>
    <row r="5116" spans="1:13" x14ac:dyDescent="0.35">
      <c r="A5116" t="s">
        <v>34</v>
      </c>
      <c r="B5116" t="s">
        <v>43</v>
      </c>
      <c r="C5116">
        <v>2013</v>
      </c>
      <c r="D5116" t="s">
        <v>15</v>
      </c>
      <c r="E5116" t="s">
        <v>23</v>
      </c>
      <c r="F5116" t="s">
        <v>17</v>
      </c>
      <c r="G5116">
        <v>2.5</v>
      </c>
      <c r="H5116" t="s">
        <v>18</v>
      </c>
      <c r="I5116" t="s">
        <v>19</v>
      </c>
      <c r="J5116">
        <v>185000</v>
      </c>
      <c r="K5116" t="s">
        <v>20</v>
      </c>
      <c r="L5116">
        <v>42000</v>
      </c>
      <c r="M5116" t="b">
        <v>0</v>
      </c>
    </row>
    <row r="5117" spans="1:13" x14ac:dyDescent="0.35">
      <c r="A5117" t="s">
        <v>27</v>
      </c>
      <c r="B5117" t="s">
        <v>89</v>
      </c>
      <c r="C5117">
        <v>2016</v>
      </c>
      <c r="D5117" t="s">
        <v>47</v>
      </c>
      <c r="E5117" t="s">
        <v>94</v>
      </c>
      <c r="F5117" t="s">
        <v>30</v>
      </c>
      <c r="G5117">
        <v>2.2000000000000002</v>
      </c>
      <c r="H5117" t="s">
        <v>18</v>
      </c>
      <c r="I5117" t="s">
        <v>19</v>
      </c>
      <c r="J5117">
        <v>165</v>
      </c>
      <c r="K5117" t="s">
        <v>20</v>
      </c>
      <c r="L5117">
        <v>0</v>
      </c>
      <c r="M5117" t="b">
        <v>1</v>
      </c>
    </row>
    <row r="5118" spans="1:13" x14ac:dyDescent="0.35">
      <c r="A5118" t="s">
        <v>48</v>
      </c>
      <c r="B5118" t="s">
        <v>106</v>
      </c>
      <c r="C5118">
        <v>2016</v>
      </c>
      <c r="D5118" t="s">
        <v>15</v>
      </c>
      <c r="E5118" t="s">
        <v>23</v>
      </c>
      <c r="F5118" t="s">
        <v>17</v>
      </c>
      <c r="G5118">
        <v>3</v>
      </c>
      <c r="H5118" t="s">
        <v>18</v>
      </c>
      <c r="I5118" t="s">
        <v>19</v>
      </c>
      <c r="J5118">
        <v>14000</v>
      </c>
      <c r="K5118" t="s">
        <v>155</v>
      </c>
      <c r="L5118">
        <v>270000</v>
      </c>
      <c r="M5118" t="b">
        <v>0</v>
      </c>
    </row>
    <row r="5119" spans="1:13" x14ac:dyDescent="0.35">
      <c r="A5119" t="s">
        <v>36</v>
      </c>
      <c r="B5119" t="s">
        <v>37</v>
      </c>
      <c r="C5119">
        <v>1995</v>
      </c>
      <c r="D5119" t="s">
        <v>44</v>
      </c>
      <c r="E5119" t="s">
        <v>213</v>
      </c>
      <c r="F5119" t="s">
        <v>30</v>
      </c>
      <c r="G5119">
        <v>5.3</v>
      </c>
      <c r="H5119" t="s">
        <v>18</v>
      </c>
      <c r="I5119" t="s">
        <v>19</v>
      </c>
      <c r="J5119">
        <v>275000</v>
      </c>
      <c r="K5119" t="s">
        <v>155</v>
      </c>
      <c r="L5119">
        <v>18000</v>
      </c>
      <c r="M5119" t="b">
        <v>0</v>
      </c>
    </row>
    <row r="5120" spans="1:13" x14ac:dyDescent="0.35">
      <c r="A5120" t="s">
        <v>34</v>
      </c>
      <c r="B5120" t="s">
        <v>55</v>
      </c>
      <c r="C5120">
        <v>2015</v>
      </c>
      <c r="D5120" t="s">
        <v>44</v>
      </c>
      <c r="E5120" t="s">
        <v>23</v>
      </c>
      <c r="F5120" t="s">
        <v>30</v>
      </c>
      <c r="G5120">
        <v>4</v>
      </c>
      <c r="H5120" t="s">
        <v>18</v>
      </c>
      <c r="I5120" t="s">
        <v>19</v>
      </c>
      <c r="J5120">
        <v>160000</v>
      </c>
      <c r="K5120" t="s">
        <v>45</v>
      </c>
      <c r="L5120">
        <v>98000</v>
      </c>
      <c r="M5120" t="b">
        <v>0</v>
      </c>
    </row>
    <row r="5121" spans="1:13" x14ac:dyDescent="0.35">
      <c r="A5121" t="s">
        <v>76</v>
      </c>
      <c r="B5121" t="s">
        <v>112</v>
      </c>
      <c r="C5121">
        <v>2018</v>
      </c>
      <c r="D5121" t="s">
        <v>15</v>
      </c>
      <c r="E5121" t="s">
        <v>25</v>
      </c>
      <c r="F5121" t="s">
        <v>30</v>
      </c>
      <c r="G5121">
        <v>3.5</v>
      </c>
      <c r="H5121" t="s">
        <v>18</v>
      </c>
      <c r="I5121" t="s">
        <v>19</v>
      </c>
      <c r="J5121">
        <v>60000</v>
      </c>
      <c r="K5121" t="s">
        <v>20</v>
      </c>
      <c r="L5121">
        <v>0</v>
      </c>
      <c r="M5121" t="b">
        <v>1</v>
      </c>
    </row>
    <row r="5122" spans="1:13" x14ac:dyDescent="0.35">
      <c r="A5122" t="s">
        <v>82</v>
      </c>
      <c r="B5122" t="s">
        <v>83</v>
      </c>
      <c r="C5122">
        <v>2015</v>
      </c>
      <c r="D5122" t="s">
        <v>15</v>
      </c>
      <c r="E5122" t="s">
        <v>16</v>
      </c>
      <c r="F5122" t="s">
        <v>30</v>
      </c>
      <c r="G5122">
        <v>3.3</v>
      </c>
      <c r="H5122" t="s">
        <v>18</v>
      </c>
      <c r="I5122" t="s">
        <v>19</v>
      </c>
      <c r="J5122">
        <v>160000</v>
      </c>
      <c r="K5122" t="s">
        <v>42</v>
      </c>
      <c r="L5122">
        <v>0</v>
      </c>
      <c r="M5122" t="b">
        <v>1</v>
      </c>
    </row>
    <row r="5123" spans="1:13" x14ac:dyDescent="0.35">
      <c r="A5123" t="s">
        <v>21</v>
      </c>
      <c r="B5123" t="s">
        <v>207</v>
      </c>
      <c r="C5123">
        <v>2015</v>
      </c>
      <c r="D5123" t="s">
        <v>44</v>
      </c>
      <c r="E5123" t="s">
        <v>23</v>
      </c>
      <c r="F5123" t="s">
        <v>26</v>
      </c>
      <c r="G5123">
        <v>2.5</v>
      </c>
      <c r="H5123" t="s">
        <v>18</v>
      </c>
      <c r="I5123" t="s">
        <v>19</v>
      </c>
      <c r="J5123">
        <v>90000</v>
      </c>
      <c r="K5123" t="s">
        <v>20</v>
      </c>
      <c r="L5123">
        <v>28000</v>
      </c>
      <c r="M5123" t="b">
        <v>0</v>
      </c>
    </row>
    <row r="5124" spans="1:13" x14ac:dyDescent="0.35">
      <c r="A5124" t="s">
        <v>27</v>
      </c>
      <c r="B5124" t="s">
        <v>84</v>
      </c>
      <c r="C5124">
        <v>2016</v>
      </c>
      <c r="D5124" t="s">
        <v>15</v>
      </c>
      <c r="E5124" t="s">
        <v>102</v>
      </c>
      <c r="F5124" t="s">
        <v>30</v>
      </c>
      <c r="G5124">
        <v>2</v>
      </c>
      <c r="H5124" t="s">
        <v>18</v>
      </c>
      <c r="I5124" t="s">
        <v>19</v>
      </c>
      <c r="J5124">
        <v>200000</v>
      </c>
      <c r="K5124" t="s">
        <v>20</v>
      </c>
      <c r="L5124">
        <v>39000</v>
      </c>
      <c r="M5124" t="b">
        <v>0</v>
      </c>
    </row>
    <row r="5125" spans="1:13" x14ac:dyDescent="0.35">
      <c r="A5125" t="s">
        <v>36</v>
      </c>
      <c r="B5125" t="s">
        <v>37</v>
      </c>
      <c r="C5125">
        <v>2021</v>
      </c>
      <c r="D5125" t="s">
        <v>15</v>
      </c>
      <c r="E5125" t="s">
        <v>16</v>
      </c>
      <c r="F5125" t="s">
        <v>26</v>
      </c>
      <c r="G5125">
        <v>5.4</v>
      </c>
      <c r="H5125" t="s">
        <v>18</v>
      </c>
      <c r="I5125" t="s">
        <v>19</v>
      </c>
      <c r="J5125">
        <v>5000</v>
      </c>
      <c r="K5125" t="s">
        <v>20</v>
      </c>
      <c r="L5125">
        <v>0</v>
      </c>
      <c r="M5125" t="b">
        <v>1</v>
      </c>
    </row>
    <row r="5126" spans="1:13" x14ac:dyDescent="0.35">
      <c r="A5126" t="s">
        <v>27</v>
      </c>
      <c r="B5126" t="s">
        <v>160</v>
      </c>
      <c r="C5126">
        <v>2016</v>
      </c>
      <c r="D5126" t="s">
        <v>15</v>
      </c>
      <c r="E5126" t="s">
        <v>75</v>
      </c>
      <c r="F5126" t="s">
        <v>30</v>
      </c>
      <c r="G5126">
        <v>1.4</v>
      </c>
      <c r="H5126" t="s">
        <v>18</v>
      </c>
      <c r="I5126" t="s">
        <v>19</v>
      </c>
      <c r="J5126">
        <v>30000</v>
      </c>
      <c r="K5126" t="s">
        <v>20</v>
      </c>
      <c r="L5126">
        <v>0</v>
      </c>
      <c r="M5126" t="b">
        <v>1</v>
      </c>
    </row>
    <row r="5127" spans="1:13" x14ac:dyDescent="0.35">
      <c r="A5127" t="s">
        <v>34</v>
      </c>
      <c r="B5127" t="s">
        <v>35</v>
      </c>
      <c r="C5127">
        <v>2003</v>
      </c>
      <c r="D5127" t="s">
        <v>15</v>
      </c>
      <c r="E5127" t="s">
        <v>23</v>
      </c>
      <c r="F5127" t="s">
        <v>30</v>
      </c>
      <c r="G5127">
        <v>4.5999999999999996</v>
      </c>
      <c r="H5127" t="s">
        <v>18</v>
      </c>
      <c r="I5127" t="s">
        <v>19</v>
      </c>
      <c r="J5127">
        <v>600</v>
      </c>
      <c r="K5127" t="s">
        <v>64</v>
      </c>
      <c r="L5127">
        <v>0</v>
      </c>
      <c r="M5127" t="b">
        <v>1</v>
      </c>
    </row>
    <row r="5128" spans="1:13" x14ac:dyDescent="0.35">
      <c r="A5128" t="s">
        <v>134</v>
      </c>
      <c r="B5128" t="s">
        <v>442</v>
      </c>
      <c r="C5128">
        <v>2014</v>
      </c>
      <c r="D5128" t="s">
        <v>15</v>
      </c>
      <c r="E5128" t="s">
        <v>25</v>
      </c>
      <c r="F5128" t="s">
        <v>30</v>
      </c>
      <c r="G5128">
        <v>1.6</v>
      </c>
      <c r="H5128" t="s">
        <v>18</v>
      </c>
      <c r="I5128" t="s">
        <v>68</v>
      </c>
      <c r="J5128">
        <v>210</v>
      </c>
      <c r="K5128" t="s">
        <v>20</v>
      </c>
      <c r="L5128">
        <v>10000</v>
      </c>
      <c r="M5128" t="b">
        <v>0</v>
      </c>
    </row>
    <row r="5129" spans="1:13" x14ac:dyDescent="0.35">
      <c r="A5129" t="s">
        <v>48</v>
      </c>
      <c r="B5129" t="s">
        <v>106</v>
      </c>
      <c r="C5129">
        <v>2016</v>
      </c>
      <c r="D5129" t="s">
        <v>15</v>
      </c>
      <c r="E5129" t="s">
        <v>25</v>
      </c>
      <c r="F5129" t="s">
        <v>30</v>
      </c>
      <c r="G5129">
        <v>4</v>
      </c>
      <c r="H5129" t="s">
        <v>18</v>
      </c>
      <c r="I5129" t="s">
        <v>19</v>
      </c>
      <c r="J5129">
        <v>35000</v>
      </c>
      <c r="K5129" t="s">
        <v>20</v>
      </c>
      <c r="L5129">
        <v>220000</v>
      </c>
      <c r="M5129" t="b">
        <v>0</v>
      </c>
    </row>
    <row r="5130" spans="1:13" x14ac:dyDescent="0.35">
      <c r="A5130" t="s">
        <v>34</v>
      </c>
      <c r="B5130" t="s">
        <v>162</v>
      </c>
      <c r="C5130">
        <v>2021</v>
      </c>
      <c r="D5130" t="s">
        <v>15</v>
      </c>
      <c r="E5130" t="s">
        <v>75</v>
      </c>
      <c r="F5130" t="s">
        <v>30</v>
      </c>
      <c r="G5130">
        <v>4</v>
      </c>
      <c r="H5130" t="s">
        <v>18</v>
      </c>
      <c r="I5130" t="s">
        <v>68</v>
      </c>
      <c r="J5130">
        <v>7000</v>
      </c>
      <c r="K5130" t="s">
        <v>111</v>
      </c>
      <c r="L5130">
        <v>125000</v>
      </c>
      <c r="M5130" t="b">
        <v>0</v>
      </c>
    </row>
    <row r="5131" spans="1:13" x14ac:dyDescent="0.35">
      <c r="A5131" t="s">
        <v>134</v>
      </c>
      <c r="B5131" t="s">
        <v>232</v>
      </c>
      <c r="C5131">
        <v>2020</v>
      </c>
      <c r="D5131" t="s">
        <v>15</v>
      </c>
      <c r="E5131" t="s">
        <v>23</v>
      </c>
      <c r="F5131" t="s">
        <v>26</v>
      </c>
      <c r="G5131">
        <v>1.6</v>
      </c>
      <c r="H5131" t="s">
        <v>18</v>
      </c>
      <c r="I5131" t="s">
        <v>68</v>
      </c>
      <c r="J5131">
        <v>72000</v>
      </c>
      <c r="K5131" t="s">
        <v>20</v>
      </c>
      <c r="L5131">
        <v>29000</v>
      </c>
      <c r="M5131" t="b">
        <v>0</v>
      </c>
    </row>
    <row r="5132" spans="1:13" x14ac:dyDescent="0.35">
      <c r="A5132" t="s">
        <v>82</v>
      </c>
      <c r="B5132" t="s">
        <v>164</v>
      </c>
      <c r="C5132">
        <v>2014</v>
      </c>
      <c r="D5132" t="s">
        <v>47</v>
      </c>
      <c r="E5132" t="s">
        <v>102</v>
      </c>
      <c r="F5132" t="s">
        <v>26</v>
      </c>
      <c r="G5132">
        <v>1.2</v>
      </c>
      <c r="H5132" t="s">
        <v>18</v>
      </c>
      <c r="I5132" t="s">
        <v>19</v>
      </c>
      <c r="J5132">
        <v>150000</v>
      </c>
      <c r="K5132" t="s">
        <v>111</v>
      </c>
      <c r="L5132">
        <v>33000</v>
      </c>
      <c r="M5132" t="b">
        <v>0</v>
      </c>
    </row>
    <row r="5133" spans="1:13" x14ac:dyDescent="0.35">
      <c r="A5133" t="s">
        <v>209</v>
      </c>
      <c r="B5133" t="s">
        <v>323</v>
      </c>
      <c r="C5133">
        <v>2005</v>
      </c>
      <c r="D5133" t="s">
        <v>15</v>
      </c>
      <c r="E5133" t="s">
        <v>38</v>
      </c>
      <c r="F5133" t="s">
        <v>30</v>
      </c>
      <c r="G5133">
        <v>5</v>
      </c>
      <c r="H5133" t="s">
        <v>18</v>
      </c>
      <c r="I5133" t="s">
        <v>19</v>
      </c>
      <c r="J5133">
        <v>286</v>
      </c>
      <c r="K5133" t="s">
        <v>42</v>
      </c>
      <c r="L5133">
        <v>14000</v>
      </c>
      <c r="M5133" t="b">
        <v>0</v>
      </c>
    </row>
    <row r="5134" spans="1:13" x14ac:dyDescent="0.35">
      <c r="A5134" t="s">
        <v>76</v>
      </c>
      <c r="B5134" t="s">
        <v>203</v>
      </c>
      <c r="C5134">
        <v>2016</v>
      </c>
      <c r="D5134" t="s">
        <v>15</v>
      </c>
      <c r="E5134" t="s">
        <v>29</v>
      </c>
      <c r="F5134" t="s">
        <v>26</v>
      </c>
      <c r="G5134">
        <v>1.5</v>
      </c>
      <c r="H5134" t="s">
        <v>18</v>
      </c>
      <c r="I5134" t="s">
        <v>19</v>
      </c>
      <c r="J5134">
        <v>58478</v>
      </c>
      <c r="K5134" t="s">
        <v>253</v>
      </c>
      <c r="L5134">
        <v>20000</v>
      </c>
      <c r="M5134" t="b">
        <v>0</v>
      </c>
    </row>
    <row r="5135" spans="1:13" x14ac:dyDescent="0.35">
      <c r="A5135" t="s">
        <v>36</v>
      </c>
      <c r="B5135" t="s">
        <v>37</v>
      </c>
      <c r="C5135">
        <v>2007</v>
      </c>
      <c r="D5135" t="s">
        <v>15</v>
      </c>
      <c r="E5135" t="s">
        <v>75</v>
      </c>
      <c r="F5135" t="s">
        <v>30</v>
      </c>
      <c r="G5135">
        <v>5.3</v>
      </c>
      <c r="H5135" t="s">
        <v>18</v>
      </c>
      <c r="I5135" t="s">
        <v>19</v>
      </c>
      <c r="J5135">
        <v>274</v>
      </c>
      <c r="K5135" t="s">
        <v>20</v>
      </c>
      <c r="L5135">
        <v>0</v>
      </c>
      <c r="M5135" t="b">
        <v>1</v>
      </c>
    </row>
    <row r="5136" spans="1:13" x14ac:dyDescent="0.35">
      <c r="A5136" t="s">
        <v>60</v>
      </c>
      <c r="B5136" t="s">
        <v>80</v>
      </c>
      <c r="C5136">
        <v>2013</v>
      </c>
      <c r="D5136" t="s">
        <v>47</v>
      </c>
      <c r="E5136" t="s">
        <v>25</v>
      </c>
      <c r="F5136" t="s">
        <v>17</v>
      </c>
      <c r="G5136">
        <v>3.5</v>
      </c>
      <c r="H5136" t="s">
        <v>18</v>
      </c>
      <c r="I5136" t="s">
        <v>19</v>
      </c>
      <c r="J5136">
        <v>180</v>
      </c>
      <c r="K5136" t="s">
        <v>195</v>
      </c>
      <c r="L5136">
        <v>0</v>
      </c>
      <c r="M5136" t="b">
        <v>1</v>
      </c>
    </row>
    <row r="5137" spans="1:13" x14ac:dyDescent="0.35">
      <c r="A5137" t="s">
        <v>27</v>
      </c>
      <c r="B5137" t="s">
        <v>160</v>
      </c>
      <c r="C5137">
        <v>2007</v>
      </c>
      <c r="D5137" t="s">
        <v>47</v>
      </c>
      <c r="E5137" t="s">
        <v>213</v>
      </c>
      <c r="F5137" t="s">
        <v>17</v>
      </c>
      <c r="G5137">
        <v>2.4</v>
      </c>
      <c r="H5137" t="s">
        <v>18</v>
      </c>
      <c r="I5137" t="s">
        <v>68</v>
      </c>
      <c r="J5137">
        <v>81000</v>
      </c>
      <c r="K5137" t="s">
        <v>20</v>
      </c>
      <c r="L5137">
        <v>0</v>
      </c>
      <c r="M5137" t="b">
        <v>1</v>
      </c>
    </row>
    <row r="5138" spans="1:13" x14ac:dyDescent="0.35">
      <c r="A5138" t="s">
        <v>27</v>
      </c>
      <c r="B5138" t="s">
        <v>88</v>
      </c>
      <c r="C5138">
        <v>2018</v>
      </c>
      <c r="D5138" t="s">
        <v>47</v>
      </c>
      <c r="E5138" t="s">
        <v>23</v>
      </c>
      <c r="F5138" t="s">
        <v>26</v>
      </c>
      <c r="G5138">
        <v>1.6</v>
      </c>
      <c r="H5138" t="s">
        <v>18</v>
      </c>
      <c r="I5138" t="s">
        <v>19</v>
      </c>
      <c r="J5138">
        <v>69000</v>
      </c>
      <c r="K5138" t="s">
        <v>20</v>
      </c>
      <c r="L5138">
        <v>0</v>
      </c>
      <c r="M5138" t="b">
        <v>1</v>
      </c>
    </row>
    <row r="5139" spans="1:13" x14ac:dyDescent="0.35">
      <c r="A5139" t="s">
        <v>76</v>
      </c>
      <c r="B5139" t="s">
        <v>385</v>
      </c>
      <c r="C5139">
        <v>2002</v>
      </c>
      <c r="D5139" t="s">
        <v>15</v>
      </c>
      <c r="E5139" t="s">
        <v>78</v>
      </c>
      <c r="F5139" t="s">
        <v>17</v>
      </c>
      <c r="G5139">
        <v>3.6</v>
      </c>
      <c r="H5139" t="s">
        <v>18</v>
      </c>
      <c r="I5139" t="s">
        <v>19</v>
      </c>
      <c r="J5139">
        <v>133000</v>
      </c>
      <c r="K5139" t="s">
        <v>20</v>
      </c>
      <c r="L5139">
        <v>0</v>
      </c>
      <c r="M5139" t="b">
        <v>1</v>
      </c>
    </row>
    <row r="5140" spans="1:13" x14ac:dyDescent="0.35">
      <c r="A5140" t="s">
        <v>34</v>
      </c>
      <c r="B5140" t="s">
        <v>35</v>
      </c>
      <c r="C5140">
        <v>2015</v>
      </c>
      <c r="D5140" t="s">
        <v>44</v>
      </c>
      <c r="E5140" t="s">
        <v>16</v>
      </c>
      <c r="F5140" t="s">
        <v>17</v>
      </c>
      <c r="G5140">
        <v>4.5</v>
      </c>
      <c r="H5140" t="s">
        <v>18</v>
      </c>
      <c r="I5140" t="s">
        <v>19</v>
      </c>
      <c r="J5140">
        <v>10000</v>
      </c>
      <c r="K5140" t="s">
        <v>45</v>
      </c>
      <c r="L5140">
        <v>0</v>
      </c>
      <c r="M5140" t="b">
        <v>1</v>
      </c>
    </row>
    <row r="5141" spans="1:13" x14ac:dyDescent="0.35">
      <c r="A5141" t="s">
        <v>39</v>
      </c>
      <c r="B5141" t="s">
        <v>46</v>
      </c>
      <c r="C5141">
        <v>2012</v>
      </c>
      <c r="D5141" t="s">
        <v>15</v>
      </c>
      <c r="E5141" t="s">
        <v>94</v>
      </c>
      <c r="F5141" t="s">
        <v>30</v>
      </c>
      <c r="G5141">
        <v>1</v>
      </c>
      <c r="H5141" t="s">
        <v>18</v>
      </c>
      <c r="I5141" t="s">
        <v>19</v>
      </c>
      <c r="J5141">
        <v>172000</v>
      </c>
      <c r="K5141" t="s">
        <v>111</v>
      </c>
      <c r="L5141">
        <v>0</v>
      </c>
      <c r="M5141" t="b">
        <v>1</v>
      </c>
    </row>
    <row r="5142" spans="1:13" x14ac:dyDescent="0.35">
      <c r="A5142" t="s">
        <v>34</v>
      </c>
      <c r="B5142" t="s">
        <v>124</v>
      </c>
      <c r="C5142">
        <v>2015</v>
      </c>
      <c r="D5142" t="s">
        <v>15</v>
      </c>
      <c r="E5142" t="s">
        <v>102</v>
      </c>
      <c r="F5142" t="s">
        <v>17</v>
      </c>
      <c r="G5142">
        <v>4</v>
      </c>
      <c r="H5142" t="s">
        <v>18</v>
      </c>
      <c r="I5142" t="s">
        <v>19</v>
      </c>
      <c r="J5142">
        <v>228000</v>
      </c>
      <c r="K5142" t="s">
        <v>42</v>
      </c>
      <c r="L5142">
        <v>90000</v>
      </c>
      <c r="M5142" t="b">
        <v>0</v>
      </c>
    </row>
    <row r="5143" spans="1:13" x14ac:dyDescent="0.35">
      <c r="A5143" t="s">
        <v>82</v>
      </c>
      <c r="B5143" t="s">
        <v>226</v>
      </c>
      <c r="C5143">
        <v>2017</v>
      </c>
      <c r="D5143" t="s">
        <v>44</v>
      </c>
      <c r="E5143" t="s">
        <v>213</v>
      </c>
      <c r="F5143" t="s">
        <v>30</v>
      </c>
      <c r="G5143">
        <v>1.5</v>
      </c>
      <c r="H5143" t="s">
        <v>18</v>
      </c>
      <c r="I5143" t="s">
        <v>19</v>
      </c>
      <c r="J5143">
        <v>17000</v>
      </c>
      <c r="K5143" t="s">
        <v>138</v>
      </c>
      <c r="L5143">
        <v>0</v>
      </c>
      <c r="M5143" t="b">
        <v>1</v>
      </c>
    </row>
    <row r="5144" spans="1:13" x14ac:dyDescent="0.35">
      <c r="A5144" t="s">
        <v>185</v>
      </c>
      <c r="B5144" t="s">
        <v>186</v>
      </c>
      <c r="C5144">
        <v>2003</v>
      </c>
      <c r="D5144" t="s">
        <v>15</v>
      </c>
      <c r="E5144" t="s">
        <v>23</v>
      </c>
      <c r="F5144" t="s">
        <v>26</v>
      </c>
      <c r="G5144">
        <v>3</v>
      </c>
      <c r="H5144" t="s">
        <v>56</v>
      </c>
      <c r="I5144" t="s">
        <v>68</v>
      </c>
      <c r="J5144">
        <v>460000</v>
      </c>
      <c r="K5144" t="s">
        <v>70</v>
      </c>
      <c r="L5144">
        <v>0</v>
      </c>
      <c r="M5144" t="b">
        <v>1</v>
      </c>
    </row>
    <row r="5145" spans="1:13" x14ac:dyDescent="0.35">
      <c r="A5145" t="s">
        <v>34</v>
      </c>
      <c r="B5145" t="s">
        <v>43</v>
      </c>
      <c r="C5145">
        <v>2020</v>
      </c>
      <c r="D5145" t="s">
        <v>15</v>
      </c>
      <c r="E5145" t="s">
        <v>78</v>
      </c>
      <c r="F5145" t="s">
        <v>17</v>
      </c>
      <c r="G5145">
        <v>2.5</v>
      </c>
      <c r="H5145" t="s">
        <v>18</v>
      </c>
      <c r="I5145" t="s">
        <v>19</v>
      </c>
      <c r="J5145">
        <v>34800</v>
      </c>
      <c r="K5145" t="s">
        <v>20</v>
      </c>
      <c r="L5145">
        <v>0</v>
      </c>
      <c r="M5145" t="b">
        <v>1</v>
      </c>
    </row>
    <row r="5146" spans="1:13" x14ac:dyDescent="0.35">
      <c r="A5146" t="s">
        <v>99</v>
      </c>
      <c r="B5146" t="s">
        <v>137</v>
      </c>
      <c r="C5146">
        <v>2019</v>
      </c>
      <c r="D5146" t="s">
        <v>15</v>
      </c>
      <c r="E5146" t="s">
        <v>94</v>
      </c>
      <c r="F5146" t="s">
        <v>17</v>
      </c>
      <c r="G5146">
        <v>3.1</v>
      </c>
      <c r="H5146" t="s">
        <v>18</v>
      </c>
      <c r="I5146" t="s">
        <v>19</v>
      </c>
      <c r="J5146">
        <v>49000</v>
      </c>
      <c r="K5146" t="s">
        <v>20</v>
      </c>
      <c r="L5146">
        <v>1325</v>
      </c>
      <c r="M5146" t="b">
        <v>0</v>
      </c>
    </row>
    <row r="5147" spans="1:13" x14ac:dyDescent="0.35">
      <c r="A5147" t="s">
        <v>76</v>
      </c>
      <c r="B5147" t="s">
        <v>77</v>
      </c>
      <c r="C5147">
        <v>2004</v>
      </c>
      <c r="D5147" t="s">
        <v>15</v>
      </c>
      <c r="E5147" t="s">
        <v>23</v>
      </c>
      <c r="F5147" t="s">
        <v>17</v>
      </c>
      <c r="G5147">
        <v>5.4</v>
      </c>
      <c r="H5147" t="s">
        <v>18</v>
      </c>
      <c r="I5147" t="s">
        <v>19</v>
      </c>
      <c r="J5147">
        <v>230000</v>
      </c>
      <c r="K5147" t="s">
        <v>54</v>
      </c>
      <c r="L5147">
        <v>0</v>
      </c>
      <c r="M5147" t="b">
        <v>1</v>
      </c>
    </row>
    <row r="5148" spans="1:13" x14ac:dyDescent="0.35">
      <c r="A5148" t="s">
        <v>76</v>
      </c>
      <c r="B5148" t="s">
        <v>266</v>
      </c>
      <c r="C5148">
        <v>2016</v>
      </c>
      <c r="D5148" t="s">
        <v>15</v>
      </c>
      <c r="E5148" t="s">
        <v>23</v>
      </c>
      <c r="F5148" t="s">
        <v>30</v>
      </c>
      <c r="G5148">
        <v>2.5</v>
      </c>
      <c r="H5148" t="s">
        <v>18</v>
      </c>
      <c r="I5148" t="s">
        <v>68</v>
      </c>
      <c r="J5148">
        <v>121800</v>
      </c>
      <c r="K5148" t="s">
        <v>20</v>
      </c>
      <c r="L5148">
        <v>0</v>
      </c>
      <c r="M5148" t="b">
        <v>1</v>
      </c>
    </row>
    <row r="5149" spans="1:13" x14ac:dyDescent="0.35">
      <c r="A5149" t="s">
        <v>76</v>
      </c>
      <c r="B5149" t="s">
        <v>240</v>
      </c>
      <c r="C5149">
        <v>2000</v>
      </c>
      <c r="D5149" t="s">
        <v>47</v>
      </c>
      <c r="E5149" t="s">
        <v>75</v>
      </c>
      <c r="F5149" t="s">
        <v>17</v>
      </c>
      <c r="G5149">
        <v>4.5999999999999996</v>
      </c>
      <c r="H5149" t="s">
        <v>18</v>
      </c>
      <c r="I5149" t="s">
        <v>19</v>
      </c>
      <c r="J5149">
        <v>282</v>
      </c>
      <c r="K5149" t="s">
        <v>248</v>
      </c>
      <c r="L5149">
        <v>0</v>
      </c>
      <c r="M5149" t="b">
        <v>1</v>
      </c>
    </row>
    <row r="5150" spans="1:13" x14ac:dyDescent="0.35">
      <c r="A5150" t="s">
        <v>34</v>
      </c>
      <c r="B5150" t="s">
        <v>162</v>
      </c>
      <c r="C5150">
        <v>2016</v>
      </c>
      <c r="D5150" t="s">
        <v>44</v>
      </c>
      <c r="E5150" t="s">
        <v>23</v>
      </c>
      <c r="F5150" t="s">
        <v>17</v>
      </c>
      <c r="G5150">
        <v>4</v>
      </c>
      <c r="H5150" t="s">
        <v>18</v>
      </c>
      <c r="I5150" t="s">
        <v>68</v>
      </c>
      <c r="J5150">
        <v>315000</v>
      </c>
      <c r="K5150" t="s">
        <v>45</v>
      </c>
      <c r="L5150">
        <v>0</v>
      </c>
      <c r="M5150" t="b">
        <v>1</v>
      </c>
    </row>
    <row r="5151" spans="1:13" x14ac:dyDescent="0.35">
      <c r="A5151" t="s">
        <v>27</v>
      </c>
      <c r="B5151" t="s">
        <v>93</v>
      </c>
      <c r="C5151">
        <v>2020</v>
      </c>
      <c r="D5151" t="s">
        <v>15</v>
      </c>
      <c r="E5151" t="s">
        <v>25</v>
      </c>
      <c r="F5151" t="s">
        <v>30</v>
      </c>
      <c r="G5151">
        <v>3</v>
      </c>
      <c r="H5151" t="s">
        <v>18</v>
      </c>
      <c r="I5151" t="s">
        <v>19</v>
      </c>
      <c r="J5151">
        <v>100000</v>
      </c>
      <c r="K5151" t="s">
        <v>20</v>
      </c>
      <c r="L5151">
        <v>0</v>
      </c>
      <c r="M5151" t="b">
        <v>1</v>
      </c>
    </row>
    <row r="5152" spans="1:13" x14ac:dyDescent="0.35">
      <c r="A5152" t="s">
        <v>27</v>
      </c>
      <c r="B5152" t="s">
        <v>160</v>
      </c>
      <c r="C5152">
        <v>2016</v>
      </c>
      <c r="D5152" t="s">
        <v>15</v>
      </c>
      <c r="E5152" t="s">
        <v>75</v>
      </c>
      <c r="F5152" t="s">
        <v>30</v>
      </c>
      <c r="G5152">
        <v>1.4</v>
      </c>
      <c r="H5152" t="s">
        <v>18</v>
      </c>
      <c r="I5152" t="s">
        <v>19</v>
      </c>
      <c r="J5152">
        <v>127000</v>
      </c>
      <c r="K5152" t="s">
        <v>138</v>
      </c>
      <c r="L5152">
        <v>1959</v>
      </c>
      <c r="M5152" t="b">
        <v>0</v>
      </c>
    </row>
    <row r="5153" spans="1:13" x14ac:dyDescent="0.35">
      <c r="A5153" t="s">
        <v>39</v>
      </c>
      <c r="B5153" t="s">
        <v>46</v>
      </c>
      <c r="C5153">
        <v>2010</v>
      </c>
      <c r="D5153" t="s">
        <v>15</v>
      </c>
      <c r="E5153" t="s">
        <v>29</v>
      </c>
      <c r="F5153" t="s">
        <v>30</v>
      </c>
      <c r="G5153">
        <v>8</v>
      </c>
      <c r="H5153" t="s">
        <v>18</v>
      </c>
      <c r="I5153" t="s">
        <v>19</v>
      </c>
      <c r="J5153">
        <v>434758</v>
      </c>
      <c r="K5153" t="s">
        <v>20</v>
      </c>
      <c r="L5153">
        <v>40000</v>
      </c>
      <c r="M5153" t="b">
        <v>0</v>
      </c>
    </row>
    <row r="5154" spans="1:13" x14ac:dyDescent="0.35">
      <c r="A5154" t="s">
        <v>166</v>
      </c>
      <c r="B5154" t="s">
        <v>306</v>
      </c>
      <c r="C5154">
        <v>2021</v>
      </c>
      <c r="D5154" t="s">
        <v>15</v>
      </c>
      <c r="E5154" t="s">
        <v>29</v>
      </c>
      <c r="F5154" t="s">
        <v>17</v>
      </c>
      <c r="G5154">
        <v>1.2</v>
      </c>
      <c r="H5154" t="s">
        <v>18</v>
      </c>
      <c r="I5154" t="s">
        <v>19</v>
      </c>
      <c r="J5154">
        <v>160</v>
      </c>
      <c r="K5154" t="s">
        <v>20</v>
      </c>
      <c r="L5154">
        <v>0</v>
      </c>
      <c r="M5154" t="b">
        <v>1</v>
      </c>
    </row>
    <row r="5155" spans="1:13" x14ac:dyDescent="0.35">
      <c r="A5155" t="s">
        <v>34</v>
      </c>
      <c r="B5155" t="s">
        <v>162</v>
      </c>
      <c r="C5155">
        <v>2016</v>
      </c>
      <c r="D5155" t="s">
        <v>44</v>
      </c>
      <c r="E5155" t="s">
        <v>23</v>
      </c>
      <c r="F5155" t="s">
        <v>17</v>
      </c>
      <c r="G5155">
        <v>4</v>
      </c>
      <c r="H5155" t="s">
        <v>18</v>
      </c>
      <c r="I5155" t="s">
        <v>68</v>
      </c>
      <c r="J5155">
        <v>315</v>
      </c>
      <c r="K5155" t="s">
        <v>45</v>
      </c>
      <c r="L5155">
        <v>85000</v>
      </c>
      <c r="M5155" t="b">
        <v>0</v>
      </c>
    </row>
    <row r="5156" spans="1:13" x14ac:dyDescent="0.35">
      <c r="A5156" t="s">
        <v>109</v>
      </c>
      <c r="B5156" t="s">
        <v>110</v>
      </c>
      <c r="C5156">
        <v>2019</v>
      </c>
      <c r="D5156" t="s">
        <v>44</v>
      </c>
      <c r="E5156" t="s">
        <v>23</v>
      </c>
      <c r="F5156" t="s">
        <v>30</v>
      </c>
      <c r="G5156">
        <v>3.6</v>
      </c>
      <c r="H5156" t="s">
        <v>18</v>
      </c>
      <c r="I5156" t="s">
        <v>19</v>
      </c>
      <c r="J5156">
        <v>55000</v>
      </c>
      <c r="K5156" t="s">
        <v>45</v>
      </c>
      <c r="L5156">
        <v>109000</v>
      </c>
      <c r="M5156" t="b">
        <v>0</v>
      </c>
    </row>
    <row r="5157" spans="1:13" x14ac:dyDescent="0.35">
      <c r="A5157" t="s">
        <v>82</v>
      </c>
      <c r="B5157" t="s">
        <v>156</v>
      </c>
      <c r="C5157">
        <v>2018</v>
      </c>
      <c r="D5157" t="s">
        <v>15</v>
      </c>
      <c r="E5157" t="s">
        <v>196</v>
      </c>
      <c r="F5157" t="s">
        <v>30</v>
      </c>
      <c r="G5157">
        <v>2</v>
      </c>
      <c r="H5157" t="s">
        <v>18</v>
      </c>
      <c r="I5157" t="s">
        <v>19</v>
      </c>
      <c r="J5157">
        <v>85000</v>
      </c>
      <c r="K5157" t="s">
        <v>20</v>
      </c>
      <c r="L5157">
        <v>30000</v>
      </c>
      <c r="M5157" t="b">
        <v>0</v>
      </c>
    </row>
    <row r="5158" spans="1:13" x14ac:dyDescent="0.35">
      <c r="A5158" t="s">
        <v>76</v>
      </c>
      <c r="B5158" t="s">
        <v>266</v>
      </c>
      <c r="C5158">
        <v>2015</v>
      </c>
      <c r="D5158" t="s">
        <v>47</v>
      </c>
      <c r="E5158" t="s">
        <v>16</v>
      </c>
      <c r="F5158" t="s">
        <v>17</v>
      </c>
      <c r="G5158">
        <v>1.5</v>
      </c>
      <c r="H5158" t="s">
        <v>18</v>
      </c>
      <c r="I5158" t="s">
        <v>68</v>
      </c>
      <c r="J5158">
        <v>7000</v>
      </c>
      <c r="K5158" t="s">
        <v>20</v>
      </c>
      <c r="L5158">
        <v>0</v>
      </c>
      <c r="M5158" t="b">
        <v>1</v>
      </c>
    </row>
    <row r="5159" spans="1:13" x14ac:dyDescent="0.35">
      <c r="A5159" t="s">
        <v>181</v>
      </c>
      <c r="B5159" t="s">
        <v>199</v>
      </c>
      <c r="C5159">
        <v>2020</v>
      </c>
      <c r="D5159" t="s">
        <v>303</v>
      </c>
      <c r="E5159" t="s">
        <v>23</v>
      </c>
      <c r="F5159" t="s">
        <v>17</v>
      </c>
      <c r="G5159">
        <v>3.5</v>
      </c>
      <c r="H5159" t="s">
        <v>18</v>
      </c>
      <c r="I5159" t="s">
        <v>19</v>
      </c>
      <c r="J5159">
        <v>5000</v>
      </c>
      <c r="K5159" t="s">
        <v>170</v>
      </c>
      <c r="L5159">
        <v>0</v>
      </c>
      <c r="M5159" t="b">
        <v>1</v>
      </c>
    </row>
    <row r="5160" spans="1:13" x14ac:dyDescent="0.35">
      <c r="A5160" t="s">
        <v>39</v>
      </c>
      <c r="B5160" t="s">
        <v>131</v>
      </c>
      <c r="C5160">
        <v>1988</v>
      </c>
      <c r="D5160" t="s">
        <v>303</v>
      </c>
      <c r="E5160" t="s">
        <v>23</v>
      </c>
      <c r="F5160" t="s">
        <v>26</v>
      </c>
      <c r="G5160">
        <v>6</v>
      </c>
      <c r="H5160" t="s">
        <v>18</v>
      </c>
      <c r="I5160" t="s">
        <v>19</v>
      </c>
      <c r="J5160">
        <v>325000</v>
      </c>
      <c r="K5160" t="s">
        <v>254</v>
      </c>
      <c r="L5160">
        <v>0</v>
      </c>
      <c r="M5160" t="b">
        <v>1</v>
      </c>
    </row>
    <row r="5161" spans="1:13" x14ac:dyDescent="0.35">
      <c r="A5161" t="s">
        <v>39</v>
      </c>
      <c r="B5161" t="s">
        <v>131</v>
      </c>
      <c r="C5161">
        <v>2007</v>
      </c>
      <c r="D5161" t="s">
        <v>303</v>
      </c>
      <c r="E5161" t="s">
        <v>23</v>
      </c>
      <c r="F5161" t="s">
        <v>26</v>
      </c>
      <c r="G5161">
        <v>6</v>
      </c>
      <c r="H5161" t="s">
        <v>18</v>
      </c>
      <c r="I5161" t="s">
        <v>19</v>
      </c>
      <c r="J5161">
        <v>300000</v>
      </c>
      <c r="K5161" t="s">
        <v>59</v>
      </c>
      <c r="L5161">
        <v>0</v>
      </c>
      <c r="M5161" t="b">
        <v>1</v>
      </c>
    </row>
    <row r="5162" spans="1:13" x14ac:dyDescent="0.35">
      <c r="A5162" t="s">
        <v>34</v>
      </c>
      <c r="B5162" t="s">
        <v>43</v>
      </c>
      <c r="C5162">
        <v>2017</v>
      </c>
      <c r="D5162" t="s">
        <v>15</v>
      </c>
      <c r="E5162" t="s">
        <v>23</v>
      </c>
      <c r="F5162" t="s">
        <v>30</v>
      </c>
      <c r="G5162">
        <v>2.5</v>
      </c>
      <c r="H5162" t="s">
        <v>18</v>
      </c>
      <c r="I5162" t="s">
        <v>19</v>
      </c>
      <c r="J5162">
        <v>170</v>
      </c>
      <c r="K5162" t="s">
        <v>20</v>
      </c>
      <c r="L5162">
        <v>0</v>
      </c>
      <c r="M5162" t="b">
        <v>1</v>
      </c>
    </row>
    <row r="5163" spans="1:13" x14ac:dyDescent="0.35">
      <c r="A5163" t="s">
        <v>39</v>
      </c>
      <c r="B5163" t="s">
        <v>46</v>
      </c>
      <c r="C5163">
        <v>2008</v>
      </c>
      <c r="D5163" t="s">
        <v>47</v>
      </c>
      <c r="E5163" t="s">
        <v>75</v>
      </c>
      <c r="F5163" t="s">
        <v>26</v>
      </c>
      <c r="G5163">
        <v>5.3</v>
      </c>
      <c r="H5163" t="s">
        <v>18</v>
      </c>
      <c r="I5163" t="s">
        <v>19</v>
      </c>
      <c r="J5163">
        <v>30000</v>
      </c>
      <c r="K5163" t="s">
        <v>20</v>
      </c>
      <c r="L5163">
        <v>0</v>
      </c>
      <c r="M5163" t="b">
        <v>1</v>
      </c>
    </row>
    <row r="5164" spans="1:13" x14ac:dyDescent="0.35">
      <c r="A5164" t="s">
        <v>76</v>
      </c>
      <c r="B5164" t="s">
        <v>144</v>
      </c>
      <c r="C5164">
        <v>2006</v>
      </c>
      <c r="D5164" t="s">
        <v>47</v>
      </c>
      <c r="E5164" t="s">
        <v>78</v>
      </c>
      <c r="F5164" t="s">
        <v>17</v>
      </c>
      <c r="G5164">
        <v>1</v>
      </c>
      <c r="H5164" t="s">
        <v>18</v>
      </c>
      <c r="I5164" t="s">
        <v>19</v>
      </c>
      <c r="J5164">
        <v>25000</v>
      </c>
      <c r="K5164" t="s">
        <v>20</v>
      </c>
      <c r="L5164">
        <v>0</v>
      </c>
      <c r="M5164" t="b">
        <v>1</v>
      </c>
    </row>
    <row r="5165" spans="1:13" x14ac:dyDescent="0.35">
      <c r="A5165" t="s">
        <v>27</v>
      </c>
      <c r="B5165" t="s">
        <v>89</v>
      </c>
      <c r="C5165">
        <v>2017</v>
      </c>
      <c r="D5165" t="s">
        <v>47</v>
      </c>
      <c r="E5165" t="s">
        <v>23</v>
      </c>
      <c r="F5165" t="s">
        <v>17</v>
      </c>
      <c r="G5165">
        <v>2</v>
      </c>
      <c r="H5165" t="s">
        <v>18</v>
      </c>
      <c r="I5165" t="s">
        <v>19</v>
      </c>
      <c r="J5165">
        <v>42157</v>
      </c>
      <c r="K5165" t="s">
        <v>59</v>
      </c>
      <c r="L5165">
        <v>55000</v>
      </c>
      <c r="M5165" t="b">
        <v>0</v>
      </c>
    </row>
    <row r="5166" spans="1:13" x14ac:dyDescent="0.35">
      <c r="A5166" t="s">
        <v>39</v>
      </c>
      <c r="B5166" t="s">
        <v>46</v>
      </c>
      <c r="C5166">
        <v>2010</v>
      </c>
      <c r="D5166" t="s">
        <v>15</v>
      </c>
      <c r="E5166" t="s">
        <v>25</v>
      </c>
      <c r="F5166" t="s">
        <v>30</v>
      </c>
      <c r="G5166">
        <v>5.3</v>
      </c>
      <c r="H5166" t="s">
        <v>18</v>
      </c>
      <c r="I5166" t="s">
        <v>19</v>
      </c>
      <c r="J5166">
        <v>272000</v>
      </c>
      <c r="K5166" t="s">
        <v>20</v>
      </c>
      <c r="L5166">
        <v>40000</v>
      </c>
      <c r="M5166" t="b">
        <v>0</v>
      </c>
    </row>
    <row r="5167" spans="1:13" x14ac:dyDescent="0.35">
      <c r="A5167" t="s">
        <v>174</v>
      </c>
      <c r="B5167" t="s">
        <v>208</v>
      </c>
      <c r="C5167">
        <v>2008</v>
      </c>
      <c r="D5167" t="s">
        <v>15</v>
      </c>
      <c r="E5167" t="s">
        <v>25</v>
      </c>
      <c r="F5167" t="s">
        <v>17</v>
      </c>
      <c r="G5167">
        <v>3</v>
      </c>
      <c r="H5167" t="s">
        <v>18</v>
      </c>
      <c r="I5167" t="s">
        <v>19</v>
      </c>
      <c r="J5167">
        <v>300000</v>
      </c>
      <c r="K5167" t="s">
        <v>20</v>
      </c>
      <c r="L5167">
        <v>35000</v>
      </c>
      <c r="M5167" t="b">
        <v>0</v>
      </c>
    </row>
    <row r="5168" spans="1:13" x14ac:dyDescent="0.35">
      <c r="A5168" t="s">
        <v>103</v>
      </c>
      <c r="B5168" t="s">
        <v>212</v>
      </c>
      <c r="C5168">
        <v>2019</v>
      </c>
      <c r="D5168" t="s">
        <v>15</v>
      </c>
      <c r="E5168" t="s">
        <v>29</v>
      </c>
      <c r="F5168" t="s">
        <v>26</v>
      </c>
      <c r="G5168">
        <v>3.6</v>
      </c>
      <c r="H5168" t="s">
        <v>18</v>
      </c>
      <c r="I5168" t="s">
        <v>19</v>
      </c>
      <c r="J5168">
        <v>79000</v>
      </c>
      <c r="K5168" t="s">
        <v>70</v>
      </c>
      <c r="L5168">
        <v>140000</v>
      </c>
      <c r="M5168" t="b">
        <v>0</v>
      </c>
    </row>
    <row r="5169" spans="1:13" x14ac:dyDescent="0.35">
      <c r="A5169" t="s">
        <v>76</v>
      </c>
      <c r="B5169" t="s">
        <v>112</v>
      </c>
      <c r="C5169">
        <v>2015</v>
      </c>
      <c r="D5169" t="s">
        <v>15</v>
      </c>
      <c r="E5169" t="s">
        <v>29</v>
      </c>
      <c r="F5169" t="s">
        <v>26</v>
      </c>
      <c r="G5169">
        <v>3.5</v>
      </c>
      <c r="H5169" t="s">
        <v>18</v>
      </c>
      <c r="I5169" t="s">
        <v>19</v>
      </c>
      <c r="J5169">
        <v>200000</v>
      </c>
      <c r="K5169" t="s">
        <v>20</v>
      </c>
      <c r="L5169">
        <v>0</v>
      </c>
      <c r="M5169" t="b">
        <v>1</v>
      </c>
    </row>
    <row r="5170" spans="1:13" x14ac:dyDescent="0.35">
      <c r="A5170" t="s">
        <v>73</v>
      </c>
      <c r="B5170">
        <v>6</v>
      </c>
      <c r="C5170">
        <v>2014</v>
      </c>
      <c r="D5170" t="s">
        <v>15</v>
      </c>
      <c r="E5170" t="s">
        <v>25</v>
      </c>
      <c r="F5170" t="s">
        <v>30</v>
      </c>
      <c r="G5170">
        <v>2</v>
      </c>
      <c r="H5170" t="s">
        <v>18</v>
      </c>
      <c r="I5170" t="s">
        <v>19</v>
      </c>
      <c r="J5170">
        <v>250000</v>
      </c>
      <c r="K5170" t="s">
        <v>20</v>
      </c>
      <c r="L5170">
        <v>31000</v>
      </c>
      <c r="M5170" t="b">
        <v>0</v>
      </c>
    </row>
    <row r="5171" spans="1:13" x14ac:dyDescent="0.35">
      <c r="A5171" t="s">
        <v>27</v>
      </c>
      <c r="B5171" t="s">
        <v>89</v>
      </c>
      <c r="C5171">
        <v>2011</v>
      </c>
      <c r="D5171" t="s">
        <v>47</v>
      </c>
      <c r="E5171" t="s">
        <v>23</v>
      </c>
      <c r="F5171" t="s">
        <v>17</v>
      </c>
      <c r="G5171">
        <v>2.5</v>
      </c>
      <c r="H5171" t="s">
        <v>18</v>
      </c>
      <c r="I5171" t="s">
        <v>19</v>
      </c>
      <c r="J5171">
        <v>261240</v>
      </c>
      <c r="K5171" t="s">
        <v>20</v>
      </c>
      <c r="L5171">
        <v>27000</v>
      </c>
      <c r="M5171" t="b">
        <v>0</v>
      </c>
    </row>
    <row r="5172" spans="1:13" x14ac:dyDescent="0.35">
      <c r="A5172" t="s">
        <v>48</v>
      </c>
      <c r="B5172" t="s">
        <v>149</v>
      </c>
      <c r="C5172">
        <v>2015</v>
      </c>
      <c r="D5172" t="s">
        <v>44</v>
      </c>
      <c r="E5172" t="s">
        <v>23</v>
      </c>
      <c r="F5172" t="s">
        <v>30</v>
      </c>
      <c r="G5172">
        <v>2</v>
      </c>
      <c r="H5172" t="s">
        <v>18</v>
      </c>
      <c r="I5172" t="s">
        <v>19</v>
      </c>
      <c r="J5172">
        <v>73000</v>
      </c>
      <c r="K5172" t="s">
        <v>20</v>
      </c>
      <c r="L5172">
        <v>110000</v>
      </c>
      <c r="M5172" t="b">
        <v>0</v>
      </c>
    </row>
    <row r="5173" spans="1:13" x14ac:dyDescent="0.35">
      <c r="A5173" t="s">
        <v>48</v>
      </c>
      <c r="B5173" t="s">
        <v>194</v>
      </c>
      <c r="C5173">
        <v>2015</v>
      </c>
      <c r="D5173" t="s">
        <v>15</v>
      </c>
      <c r="E5173" t="s">
        <v>25</v>
      </c>
      <c r="F5173" t="s">
        <v>17</v>
      </c>
      <c r="G5173">
        <v>3.5</v>
      </c>
      <c r="H5173" t="s">
        <v>18</v>
      </c>
      <c r="I5173" t="s">
        <v>19</v>
      </c>
      <c r="J5173">
        <v>125000</v>
      </c>
      <c r="K5173" t="s">
        <v>42</v>
      </c>
      <c r="L5173">
        <v>100000</v>
      </c>
      <c r="M5173" t="b">
        <v>0</v>
      </c>
    </row>
    <row r="5174" spans="1:13" x14ac:dyDescent="0.35">
      <c r="A5174" t="s">
        <v>21</v>
      </c>
      <c r="B5174" t="s">
        <v>207</v>
      </c>
      <c r="C5174">
        <v>2015</v>
      </c>
      <c r="D5174" t="s">
        <v>44</v>
      </c>
      <c r="E5174" t="s">
        <v>23</v>
      </c>
      <c r="F5174" t="s">
        <v>17</v>
      </c>
      <c r="G5174">
        <v>2.5</v>
      </c>
      <c r="H5174" t="s">
        <v>18</v>
      </c>
      <c r="I5174" t="s">
        <v>19</v>
      </c>
      <c r="J5174">
        <v>119500</v>
      </c>
      <c r="K5174" t="s">
        <v>59</v>
      </c>
      <c r="L5174">
        <v>47000</v>
      </c>
      <c r="M5174" t="b">
        <v>0</v>
      </c>
    </row>
    <row r="5175" spans="1:13" x14ac:dyDescent="0.35">
      <c r="A5175" t="s">
        <v>34</v>
      </c>
      <c r="B5175" t="s">
        <v>43</v>
      </c>
      <c r="C5175">
        <v>2017</v>
      </c>
      <c r="D5175" t="s">
        <v>15</v>
      </c>
      <c r="E5175" t="s">
        <v>29</v>
      </c>
      <c r="F5175" t="s">
        <v>26</v>
      </c>
      <c r="G5175">
        <v>2.5</v>
      </c>
      <c r="H5175" t="s">
        <v>18</v>
      </c>
      <c r="I5175" t="s">
        <v>19</v>
      </c>
      <c r="J5175">
        <v>73000</v>
      </c>
      <c r="K5175" t="s">
        <v>45</v>
      </c>
      <c r="L5175">
        <v>58000</v>
      </c>
      <c r="M5175" t="b">
        <v>0</v>
      </c>
    </row>
    <row r="5176" spans="1:13" x14ac:dyDescent="0.35">
      <c r="A5176" t="s">
        <v>21</v>
      </c>
      <c r="B5176" t="s">
        <v>24</v>
      </c>
      <c r="C5176">
        <v>2016</v>
      </c>
      <c r="D5176" t="s">
        <v>44</v>
      </c>
      <c r="E5176" t="s">
        <v>23</v>
      </c>
      <c r="F5176" t="s">
        <v>26</v>
      </c>
      <c r="G5176">
        <v>1.5</v>
      </c>
      <c r="H5176" t="s">
        <v>18</v>
      </c>
      <c r="I5176" t="s">
        <v>19</v>
      </c>
      <c r="J5176">
        <v>156103</v>
      </c>
      <c r="K5176" t="s">
        <v>59</v>
      </c>
      <c r="L5176">
        <v>23000</v>
      </c>
      <c r="M5176" t="b">
        <v>0</v>
      </c>
    </row>
    <row r="5177" spans="1:13" x14ac:dyDescent="0.35">
      <c r="A5177" t="s">
        <v>34</v>
      </c>
      <c r="B5177" t="s">
        <v>35</v>
      </c>
      <c r="C5177">
        <v>2013</v>
      </c>
      <c r="D5177" t="s">
        <v>15</v>
      </c>
      <c r="E5177" t="s">
        <v>23</v>
      </c>
      <c r="F5177" t="s">
        <v>17</v>
      </c>
      <c r="G5177">
        <v>4</v>
      </c>
      <c r="H5177" t="s">
        <v>18</v>
      </c>
      <c r="I5177" t="s">
        <v>19</v>
      </c>
      <c r="J5177">
        <v>200000</v>
      </c>
      <c r="K5177" t="s">
        <v>45</v>
      </c>
      <c r="L5177">
        <v>125000</v>
      </c>
      <c r="M5177" t="b">
        <v>0</v>
      </c>
    </row>
    <row r="5178" spans="1:13" x14ac:dyDescent="0.35">
      <c r="A5178" t="s">
        <v>34</v>
      </c>
      <c r="B5178" t="s">
        <v>43</v>
      </c>
      <c r="C5178">
        <v>2008</v>
      </c>
      <c r="D5178" t="s">
        <v>15</v>
      </c>
      <c r="E5178" t="s">
        <v>75</v>
      </c>
      <c r="F5178" t="s">
        <v>30</v>
      </c>
      <c r="G5178">
        <v>1.7</v>
      </c>
      <c r="H5178" t="s">
        <v>18</v>
      </c>
      <c r="I5178" t="s">
        <v>19</v>
      </c>
      <c r="J5178">
        <v>280000</v>
      </c>
      <c r="K5178" t="s">
        <v>42</v>
      </c>
      <c r="L5178">
        <v>17000</v>
      </c>
      <c r="M5178" t="b">
        <v>0</v>
      </c>
    </row>
    <row r="5179" spans="1:13" x14ac:dyDescent="0.35">
      <c r="A5179" t="s">
        <v>34</v>
      </c>
      <c r="B5179" t="s">
        <v>58</v>
      </c>
      <c r="C5179">
        <v>2015</v>
      </c>
      <c r="D5179" t="s">
        <v>15</v>
      </c>
      <c r="E5179" t="s">
        <v>23</v>
      </c>
      <c r="F5179" t="s">
        <v>17</v>
      </c>
      <c r="G5179">
        <v>4</v>
      </c>
      <c r="H5179" t="s">
        <v>18</v>
      </c>
      <c r="I5179" t="s">
        <v>19</v>
      </c>
      <c r="J5179">
        <v>26000</v>
      </c>
      <c r="K5179" t="s">
        <v>45</v>
      </c>
      <c r="L5179">
        <v>52000</v>
      </c>
      <c r="M5179" t="b">
        <v>0</v>
      </c>
    </row>
    <row r="5180" spans="1:13" x14ac:dyDescent="0.35">
      <c r="A5180" t="s">
        <v>34</v>
      </c>
      <c r="B5180" t="s">
        <v>35</v>
      </c>
      <c r="C5180">
        <v>2020</v>
      </c>
      <c r="D5180" t="s">
        <v>44</v>
      </c>
      <c r="E5180" t="s">
        <v>16</v>
      </c>
      <c r="F5180" t="s">
        <v>17</v>
      </c>
      <c r="G5180">
        <v>4.5999999999999996</v>
      </c>
      <c r="H5180" t="s">
        <v>18</v>
      </c>
      <c r="I5180" t="s">
        <v>19</v>
      </c>
      <c r="J5180">
        <v>50000</v>
      </c>
      <c r="K5180" t="s">
        <v>42</v>
      </c>
      <c r="L5180">
        <v>0</v>
      </c>
      <c r="M5180" t="b">
        <v>1</v>
      </c>
    </row>
    <row r="5181" spans="1:13" x14ac:dyDescent="0.35">
      <c r="A5181" t="s">
        <v>34</v>
      </c>
      <c r="B5181" t="s">
        <v>35</v>
      </c>
      <c r="C5181">
        <v>2015</v>
      </c>
      <c r="D5181" t="s">
        <v>15</v>
      </c>
      <c r="E5181" t="s">
        <v>23</v>
      </c>
      <c r="F5181" t="s">
        <v>30</v>
      </c>
      <c r="G5181">
        <v>4.5999999999999996</v>
      </c>
      <c r="H5181" t="s">
        <v>18</v>
      </c>
      <c r="I5181" t="s">
        <v>68</v>
      </c>
      <c r="J5181">
        <v>199</v>
      </c>
      <c r="K5181" t="s">
        <v>54</v>
      </c>
      <c r="L5181">
        <v>0</v>
      </c>
      <c r="M5181" t="b">
        <v>1</v>
      </c>
    </row>
    <row r="5182" spans="1:13" x14ac:dyDescent="0.35">
      <c r="A5182" t="s">
        <v>34</v>
      </c>
      <c r="B5182" t="s">
        <v>58</v>
      </c>
      <c r="C5182">
        <v>2011</v>
      </c>
      <c r="D5182" t="s">
        <v>15</v>
      </c>
      <c r="E5182" t="s">
        <v>16</v>
      </c>
      <c r="F5182" t="s">
        <v>26</v>
      </c>
      <c r="G5182">
        <v>2.7</v>
      </c>
      <c r="H5182" t="s">
        <v>18</v>
      </c>
      <c r="I5182" t="s">
        <v>19</v>
      </c>
      <c r="J5182">
        <v>304000</v>
      </c>
      <c r="K5182" t="s">
        <v>42</v>
      </c>
      <c r="L5182">
        <v>32000</v>
      </c>
      <c r="M5182" t="b">
        <v>0</v>
      </c>
    </row>
    <row r="5183" spans="1:13" x14ac:dyDescent="0.35">
      <c r="A5183" t="s">
        <v>34</v>
      </c>
      <c r="B5183" t="s">
        <v>43</v>
      </c>
      <c r="C5183">
        <v>2017</v>
      </c>
      <c r="D5183" t="s">
        <v>15</v>
      </c>
      <c r="E5183" t="s">
        <v>78</v>
      </c>
      <c r="F5183" t="s">
        <v>26</v>
      </c>
      <c r="G5183">
        <v>2.5</v>
      </c>
      <c r="H5183" t="s">
        <v>18</v>
      </c>
      <c r="I5183" t="s">
        <v>19</v>
      </c>
      <c r="J5183">
        <v>55000</v>
      </c>
      <c r="K5183" t="s">
        <v>45</v>
      </c>
      <c r="L5183">
        <v>56000</v>
      </c>
      <c r="M5183" t="b">
        <v>0</v>
      </c>
    </row>
    <row r="5184" spans="1:13" x14ac:dyDescent="0.35">
      <c r="A5184" t="s">
        <v>34</v>
      </c>
      <c r="B5184" t="s">
        <v>35</v>
      </c>
      <c r="C5184">
        <v>2021</v>
      </c>
      <c r="D5184" t="s">
        <v>44</v>
      </c>
      <c r="E5184" t="s">
        <v>23</v>
      </c>
      <c r="F5184" t="s">
        <v>17</v>
      </c>
      <c r="G5184">
        <v>4.5999999999999996</v>
      </c>
      <c r="H5184" t="s">
        <v>18</v>
      </c>
      <c r="I5184" t="s">
        <v>19</v>
      </c>
      <c r="J5184">
        <v>10000</v>
      </c>
      <c r="K5184" t="s">
        <v>45</v>
      </c>
      <c r="L5184">
        <v>290000</v>
      </c>
      <c r="M5184" t="b">
        <v>0</v>
      </c>
    </row>
    <row r="5185" spans="1:13" x14ac:dyDescent="0.35">
      <c r="A5185" t="s">
        <v>39</v>
      </c>
      <c r="B5185" t="s">
        <v>46</v>
      </c>
      <c r="C5185">
        <v>2014</v>
      </c>
      <c r="D5185" t="s">
        <v>15</v>
      </c>
      <c r="E5185" t="s">
        <v>94</v>
      </c>
      <c r="F5185" t="s">
        <v>30</v>
      </c>
      <c r="G5185">
        <v>5.3</v>
      </c>
      <c r="H5185" t="s">
        <v>18</v>
      </c>
      <c r="I5185" t="s">
        <v>19</v>
      </c>
      <c r="J5185">
        <v>315000</v>
      </c>
      <c r="K5185" t="s">
        <v>45</v>
      </c>
      <c r="L5185">
        <v>52000</v>
      </c>
      <c r="M5185" t="b">
        <v>0</v>
      </c>
    </row>
    <row r="5186" spans="1:13" x14ac:dyDescent="0.35">
      <c r="A5186" t="s">
        <v>76</v>
      </c>
      <c r="B5186" t="s">
        <v>202</v>
      </c>
      <c r="C5186">
        <v>2015</v>
      </c>
      <c r="D5186" t="s">
        <v>15</v>
      </c>
      <c r="E5186" t="s">
        <v>23</v>
      </c>
      <c r="F5186" t="s">
        <v>26</v>
      </c>
      <c r="G5186">
        <v>1.5</v>
      </c>
      <c r="H5186" t="s">
        <v>18</v>
      </c>
      <c r="I5186" t="s">
        <v>19</v>
      </c>
      <c r="J5186">
        <v>126700</v>
      </c>
      <c r="K5186" t="s">
        <v>20</v>
      </c>
      <c r="L5186">
        <v>0</v>
      </c>
      <c r="M5186" t="b">
        <v>1</v>
      </c>
    </row>
    <row r="5187" spans="1:13" x14ac:dyDescent="0.35">
      <c r="A5187" t="s">
        <v>34</v>
      </c>
      <c r="B5187" t="s">
        <v>123</v>
      </c>
      <c r="C5187">
        <v>2012</v>
      </c>
      <c r="D5187" t="s">
        <v>15</v>
      </c>
      <c r="E5187" t="s">
        <v>23</v>
      </c>
      <c r="F5187" t="s">
        <v>26</v>
      </c>
      <c r="G5187">
        <v>2.7</v>
      </c>
      <c r="H5187" t="s">
        <v>18</v>
      </c>
      <c r="I5187" t="s">
        <v>68</v>
      </c>
      <c r="J5187">
        <v>394000</v>
      </c>
      <c r="K5187" t="s">
        <v>59</v>
      </c>
      <c r="L5187">
        <v>40000</v>
      </c>
      <c r="M5187" t="b">
        <v>0</v>
      </c>
    </row>
    <row r="5188" spans="1:13" x14ac:dyDescent="0.35">
      <c r="A5188" t="s">
        <v>48</v>
      </c>
      <c r="B5188" t="s">
        <v>335</v>
      </c>
      <c r="C5188">
        <v>2007</v>
      </c>
      <c r="D5188" t="s">
        <v>15</v>
      </c>
      <c r="E5188" t="s">
        <v>16</v>
      </c>
      <c r="F5188" t="s">
        <v>17</v>
      </c>
      <c r="G5188">
        <v>6.3</v>
      </c>
      <c r="H5188" t="s">
        <v>18</v>
      </c>
      <c r="I5188" t="s">
        <v>19</v>
      </c>
      <c r="J5188">
        <v>178000</v>
      </c>
      <c r="K5188" t="s">
        <v>45</v>
      </c>
      <c r="L5188">
        <v>33000</v>
      </c>
      <c r="M5188" t="b">
        <v>0</v>
      </c>
    </row>
    <row r="5189" spans="1:13" x14ac:dyDescent="0.35">
      <c r="A5189" t="s">
        <v>34</v>
      </c>
      <c r="B5189" t="s">
        <v>66</v>
      </c>
      <c r="C5189">
        <v>2006</v>
      </c>
      <c r="D5189" t="s">
        <v>47</v>
      </c>
      <c r="E5189" t="s">
        <v>29</v>
      </c>
      <c r="F5189" t="s">
        <v>30</v>
      </c>
      <c r="G5189">
        <v>3.5</v>
      </c>
      <c r="H5189" t="s">
        <v>18</v>
      </c>
      <c r="I5189" t="s">
        <v>19</v>
      </c>
      <c r="J5189">
        <v>294</v>
      </c>
      <c r="K5189" t="s">
        <v>81</v>
      </c>
      <c r="L5189">
        <v>0</v>
      </c>
      <c r="M5189" t="b">
        <v>1</v>
      </c>
    </row>
    <row r="5190" spans="1:13" x14ac:dyDescent="0.35">
      <c r="A5190" t="s">
        <v>76</v>
      </c>
      <c r="B5190" t="s">
        <v>151</v>
      </c>
      <c r="C5190">
        <v>2014</v>
      </c>
      <c r="D5190" t="s">
        <v>47</v>
      </c>
      <c r="E5190" t="s">
        <v>23</v>
      </c>
      <c r="F5190" t="s">
        <v>17</v>
      </c>
      <c r="G5190">
        <v>3.5</v>
      </c>
      <c r="H5190" t="s">
        <v>18</v>
      </c>
      <c r="I5190" t="s">
        <v>19</v>
      </c>
      <c r="J5190">
        <v>173000</v>
      </c>
      <c r="K5190" t="s">
        <v>20</v>
      </c>
      <c r="L5190">
        <v>0</v>
      </c>
      <c r="M5190" t="b">
        <v>1</v>
      </c>
    </row>
    <row r="5191" spans="1:13" x14ac:dyDescent="0.35">
      <c r="A5191" t="s">
        <v>281</v>
      </c>
      <c r="B5191" t="s">
        <v>300</v>
      </c>
      <c r="C5191">
        <v>2018</v>
      </c>
      <c r="D5191" t="s">
        <v>15</v>
      </c>
      <c r="E5191" t="s">
        <v>29</v>
      </c>
      <c r="F5191" t="s">
        <v>17</v>
      </c>
      <c r="G5191">
        <v>2</v>
      </c>
      <c r="H5191" t="s">
        <v>18</v>
      </c>
      <c r="I5191" t="s">
        <v>19</v>
      </c>
      <c r="J5191">
        <v>71000</v>
      </c>
      <c r="K5191" t="s">
        <v>20</v>
      </c>
      <c r="L5191">
        <v>164000</v>
      </c>
      <c r="M5191" t="b">
        <v>0</v>
      </c>
    </row>
    <row r="5192" spans="1:13" x14ac:dyDescent="0.35">
      <c r="A5192" t="s">
        <v>48</v>
      </c>
      <c r="B5192" t="s">
        <v>194</v>
      </c>
      <c r="C5192">
        <v>2010</v>
      </c>
      <c r="D5192" t="s">
        <v>15</v>
      </c>
      <c r="E5192" t="s">
        <v>29</v>
      </c>
      <c r="F5192" t="s">
        <v>30</v>
      </c>
      <c r="G5192">
        <v>3.5</v>
      </c>
      <c r="H5192" t="s">
        <v>18</v>
      </c>
      <c r="I5192" t="s">
        <v>19</v>
      </c>
      <c r="J5192">
        <v>139240</v>
      </c>
      <c r="K5192" t="s">
        <v>42</v>
      </c>
      <c r="L5192">
        <v>45000</v>
      </c>
      <c r="M5192" t="b">
        <v>0</v>
      </c>
    </row>
    <row r="5193" spans="1:13" x14ac:dyDescent="0.35">
      <c r="A5193" t="s">
        <v>181</v>
      </c>
      <c r="B5193" t="s">
        <v>380</v>
      </c>
      <c r="C5193">
        <v>2014</v>
      </c>
      <c r="D5193" t="s">
        <v>15</v>
      </c>
      <c r="E5193" t="s">
        <v>23</v>
      </c>
      <c r="F5193" t="s">
        <v>26</v>
      </c>
      <c r="G5193">
        <v>1</v>
      </c>
      <c r="H5193" t="s">
        <v>18</v>
      </c>
      <c r="I5193" t="s">
        <v>19</v>
      </c>
      <c r="J5193">
        <v>150000</v>
      </c>
      <c r="K5193" t="s">
        <v>42</v>
      </c>
      <c r="L5193">
        <v>16000</v>
      </c>
      <c r="M5193" t="b">
        <v>0</v>
      </c>
    </row>
    <row r="5194" spans="1:13" x14ac:dyDescent="0.35">
      <c r="A5194" t="s">
        <v>27</v>
      </c>
      <c r="B5194" t="s">
        <v>160</v>
      </c>
      <c r="C5194">
        <v>2012</v>
      </c>
      <c r="D5194" t="s">
        <v>44</v>
      </c>
      <c r="E5194" t="s">
        <v>29</v>
      </c>
      <c r="F5194" t="s">
        <v>30</v>
      </c>
      <c r="G5194">
        <v>1.6</v>
      </c>
      <c r="H5194" t="s">
        <v>18</v>
      </c>
      <c r="I5194" t="s">
        <v>19</v>
      </c>
      <c r="J5194">
        <v>252</v>
      </c>
      <c r="K5194" t="s">
        <v>20</v>
      </c>
      <c r="L5194">
        <v>0</v>
      </c>
      <c r="M5194" t="b">
        <v>1</v>
      </c>
    </row>
    <row r="5195" spans="1:13" x14ac:dyDescent="0.35">
      <c r="A5195" t="s">
        <v>76</v>
      </c>
      <c r="B5195" t="s">
        <v>144</v>
      </c>
      <c r="C5195">
        <v>2007</v>
      </c>
      <c r="D5195" t="s">
        <v>15</v>
      </c>
      <c r="E5195" t="s">
        <v>38</v>
      </c>
      <c r="F5195" t="s">
        <v>30</v>
      </c>
      <c r="G5195">
        <v>4.5999999999999996</v>
      </c>
      <c r="H5195" t="s">
        <v>18</v>
      </c>
      <c r="I5195" t="s">
        <v>19</v>
      </c>
      <c r="J5195">
        <v>300000</v>
      </c>
      <c r="K5195" t="s">
        <v>42</v>
      </c>
      <c r="L5195">
        <v>0</v>
      </c>
      <c r="M5195" t="b">
        <v>1</v>
      </c>
    </row>
    <row r="5196" spans="1:13" x14ac:dyDescent="0.35">
      <c r="A5196" t="s">
        <v>34</v>
      </c>
      <c r="B5196" t="s">
        <v>51</v>
      </c>
      <c r="C5196">
        <v>2012</v>
      </c>
      <c r="D5196" t="s">
        <v>47</v>
      </c>
      <c r="E5196" t="s">
        <v>25</v>
      </c>
      <c r="F5196" t="s">
        <v>26</v>
      </c>
      <c r="G5196">
        <v>1.6</v>
      </c>
      <c r="H5196" t="s">
        <v>18</v>
      </c>
      <c r="I5196" t="s">
        <v>19</v>
      </c>
      <c r="J5196">
        <v>254000</v>
      </c>
      <c r="K5196" t="s">
        <v>45</v>
      </c>
      <c r="L5196">
        <v>22000</v>
      </c>
      <c r="M5196" t="b">
        <v>0</v>
      </c>
    </row>
    <row r="5197" spans="1:13" x14ac:dyDescent="0.35">
      <c r="A5197" t="s">
        <v>21</v>
      </c>
      <c r="B5197" t="s">
        <v>22</v>
      </c>
      <c r="C5197">
        <v>2015</v>
      </c>
      <c r="D5197" t="s">
        <v>15</v>
      </c>
      <c r="E5197" t="s">
        <v>23</v>
      </c>
      <c r="F5197" t="s">
        <v>26</v>
      </c>
      <c r="G5197">
        <v>5.6</v>
      </c>
      <c r="H5197" t="s">
        <v>18</v>
      </c>
      <c r="I5197" t="s">
        <v>19</v>
      </c>
      <c r="J5197">
        <v>88000</v>
      </c>
      <c r="K5197" t="s">
        <v>20</v>
      </c>
      <c r="L5197">
        <v>0</v>
      </c>
      <c r="M5197" t="b">
        <v>1</v>
      </c>
    </row>
    <row r="5198" spans="1:13" x14ac:dyDescent="0.35">
      <c r="A5198" t="s">
        <v>34</v>
      </c>
      <c r="B5198" t="s">
        <v>123</v>
      </c>
      <c r="C5198">
        <v>2018</v>
      </c>
      <c r="D5198" t="s">
        <v>15</v>
      </c>
      <c r="E5198" t="s">
        <v>23</v>
      </c>
      <c r="F5198" t="s">
        <v>17</v>
      </c>
      <c r="G5198">
        <v>2.7</v>
      </c>
      <c r="H5198" t="s">
        <v>18</v>
      </c>
      <c r="I5198" t="s">
        <v>68</v>
      </c>
      <c r="J5198">
        <v>48000</v>
      </c>
      <c r="K5198" t="s">
        <v>111</v>
      </c>
      <c r="L5198">
        <v>90000</v>
      </c>
      <c r="M5198" t="b">
        <v>0</v>
      </c>
    </row>
    <row r="5199" spans="1:13" x14ac:dyDescent="0.35">
      <c r="A5199" t="s">
        <v>34</v>
      </c>
      <c r="B5199" t="s">
        <v>127</v>
      </c>
      <c r="C5199">
        <v>2009</v>
      </c>
      <c r="D5199" t="s">
        <v>44</v>
      </c>
      <c r="E5199" t="s">
        <v>75</v>
      </c>
      <c r="F5199" t="s">
        <v>30</v>
      </c>
      <c r="G5199">
        <v>4</v>
      </c>
      <c r="H5199" t="s">
        <v>18</v>
      </c>
      <c r="I5199" t="s">
        <v>68</v>
      </c>
      <c r="J5199">
        <v>375000</v>
      </c>
      <c r="K5199" t="s">
        <v>126</v>
      </c>
      <c r="L5199">
        <v>0</v>
      </c>
      <c r="M5199" t="b">
        <v>1</v>
      </c>
    </row>
    <row r="5200" spans="1:13" x14ac:dyDescent="0.35">
      <c r="A5200" t="s">
        <v>39</v>
      </c>
      <c r="B5200" t="s">
        <v>46</v>
      </c>
      <c r="C5200">
        <v>2008</v>
      </c>
      <c r="D5200" t="s">
        <v>15</v>
      </c>
      <c r="E5200" t="s">
        <v>16</v>
      </c>
      <c r="F5200" t="s">
        <v>17</v>
      </c>
      <c r="G5200">
        <v>5.3</v>
      </c>
      <c r="H5200" t="s">
        <v>18</v>
      </c>
      <c r="I5200" t="s">
        <v>19</v>
      </c>
      <c r="J5200">
        <v>296000</v>
      </c>
      <c r="K5200" t="s">
        <v>20</v>
      </c>
      <c r="L5200">
        <v>32000</v>
      </c>
      <c r="M5200" t="b">
        <v>0</v>
      </c>
    </row>
    <row r="5201" spans="1:13" x14ac:dyDescent="0.35">
      <c r="A5201" t="s">
        <v>48</v>
      </c>
      <c r="B5201" t="s">
        <v>149</v>
      </c>
      <c r="C5201">
        <v>2016</v>
      </c>
      <c r="D5201" t="s">
        <v>44</v>
      </c>
      <c r="E5201" t="s">
        <v>65</v>
      </c>
      <c r="F5201" t="s">
        <v>17</v>
      </c>
      <c r="G5201">
        <v>2</v>
      </c>
      <c r="H5201" t="s">
        <v>18</v>
      </c>
      <c r="I5201" t="s">
        <v>19</v>
      </c>
      <c r="J5201">
        <v>129000</v>
      </c>
      <c r="K5201" t="s">
        <v>45</v>
      </c>
      <c r="L5201">
        <v>134000</v>
      </c>
      <c r="M5201" t="b">
        <v>0</v>
      </c>
    </row>
    <row r="5202" spans="1:13" x14ac:dyDescent="0.35">
      <c r="A5202" t="s">
        <v>209</v>
      </c>
      <c r="B5202" t="s">
        <v>210</v>
      </c>
      <c r="C5202">
        <v>2005</v>
      </c>
      <c r="D5202" t="s">
        <v>44</v>
      </c>
      <c r="E5202" t="s">
        <v>23</v>
      </c>
      <c r="F5202" t="s">
        <v>17</v>
      </c>
      <c r="G5202">
        <v>5.7</v>
      </c>
      <c r="H5202" t="s">
        <v>18</v>
      </c>
      <c r="I5202" t="s">
        <v>19</v>
      </c>
      <c r="J5202">
        <v>326000</v>
      </c>
      <c r="K5202" t="s">
        <v>45</v>
      </c>
      <c r="L5202">
        <v>0</v>
      </c>
      <c r="M5202" t="b">
        <v>1</v>
      </c>
    </row>
    <row r="5203" spans="1:13" x14ac:dyDescent="0.35">
      <c r="A5203" t="s">
        <v>34</v>
      </c>
      <c r="B5203" t="s">
        <v>51</v>
      </c>
      <c r="C5203">
        <v>2016</v>
      </c>
      <c r="D5203" t="s">
        <v>15</v>
      </c>
      <c r="E5203" t="s">
        <v>25</v>
      </c>
      <c r="F5203" t="s">
        <v>26</v>
      </c>
      <c r="G5203">
        <v>1.6</v>
      </c>
      <c r="H5203" t="s">
        <v>18</v>
      </c>
      <c r="I5203" t="s">
        <v>19</v>
      </c>
      <c r="J5203">
        <v>300000</v>
      </c>
      <c r="K5203" t="s">
        <v>45</v>
      </c>
      <c r="L5203">
        <v>0</v>
      </c>
      <c r="M5203" t="b">
        <v>1</v>
      </c>
    </row>
    <row r="5204" spans="1:13" x14ac:dyDescent="0.35">
      <c r="A5204" t="s">
        <v>21</v>
      </c>
      <c r="B5204" t="s">
        <v>120</v>
      </c>
      <c r="C5204">
        <v>2015</v>
      </c>
      <c r="D5204" t="s">
        <v>15</v>
      </c>
      <c r="E5204" t="s">
        <v>23</v>
      </c>
      <c r="F5204" t="s">
        <v>17</v>
      </c>
      <c r="G5204">
        <v>2.4</v>
      </c>
      <c r="H5204" t="s">
        <v>18</v>
      </c>
      <c r="I5204" t="s">
        <v>68</v>
      </c>
      <c r="J5204">
        <v>28000</v>
      </c>
      <c r="K5204" t="s">
        <v>111</v>
      </c>
      <c r="L5204">
        <v>48000</v>
      </c>
      <c r="M5204" t="b">
        <v>0</v>
      </c>
    </row>
    <row r="5205" spans="1:13" x14ac:dyDescent="0.35">
      <c r="A5205" t="s">
        <v>48</v>
      </c>
      <c r="B5205" t="s">
        <v>106</v>
      </c>
      <c r="C5205">
        <v>2012</v>
      </c>
      <c r="D5205" t="s">
        <v>15</v>
      </c>
      <c r="E5205" t="s">
        <v>75</v>
      </c>
      <c r="F5205" t="s">
        <v>17</v>
      </c>
      <c r="G5205">
        <v>3</v>
      </c>
      <c r="H5205" t="s">
        <v>18</v>
      </c>
      <c r="I5205" t="s">
        <v>19</v>
      </c>
      <c r="J5205">
        <v>105</v>
      </c>
      <c r="K5205" t="s">
        <v>20</v>
      </c>
      <c r="L5205">
        <v>98000</v>
      </c>
      <c r="M5205" t="b">
        <v>0</v>
      </c>
    </row>
    <row r="5206" spans="1:13" x14ac:dyDescent="0.35">
      <c r="A5206" t="s">
        <v>39</v>
      </c>
      <c r="B5206" t="s">
        <v>443</v>
      </c>
      <c r="C5206">
        <v>2008</v>
      </c>
      <c r="D5206" t="s">
        <v>15</v>
      </c>
      <c r="E5206" t="s">
        <v>78</v>
      </c>
      <c r="F5206" t="s">
        <v>17</v>
      </c>
      <c r="G5206">
        <v>1.8</v>
      </c>
      <c r="H5206" t="s">
        <v>18</v>
      </c>
      <c r="I5206" t="s">
        <v>19</v>
      </c>
      <c r="J5206">
        <v>260</v>
      </c>
      <c r="K5206" t="s">
        <v>138</v>
      </c>
      <c r="L5206">
        <v>14000</v>
      </c>
      <c r="M5206" t="b">
        <v>0</v>
      </c>
    </row>
    <row r="5207" spans="1:13" x14ac:dyDescent="0.35">
      <c r="A5207" t="s">
        <v>34</v>
      </c>
      <c r="B5207" t="s">
        <v>124</v>
      </c>
      <c r="C5207">
        <v>2017</v>
      </c>
      <c r="D5207" t="s">
        <v>15</v>
      </c>
      <c r="E5207" t="s">
        <v>23</v>
      </c>
      <c r="F5207" t="s">
        <v>17</v>
      </c>
      <c r="G5207">
        <v>4</v>
      </c>
      <c r="H5207" t="s">
        <v>18</v>
      </c>
      <c r="I5207" t="s">
        <v>19</v>
      </c>
      <c r="J5207">
        <v>125000</v>
      </c>
      <c r="K5207" t="s">
        <v>254</v>
      </c>
      <c r="L5207">
        <v>0</v>
      </c>
      <c r="M5207" t="b">
        <v>1</v>
      </c>
    </row>
    <row r="5208" spans="1:13" x14ac:dyDescent="0.35">
      <c r="A5208" t="s">
        <v>34</v>
      </c>
      <c r="B5208" t="s">
        <v>51</v>
      </c>
      <c r="C5208">
        <v>2014</v>
      </c>
      <c r="D5208" t="s">
        <v>44</v>
      </c>
      <c r="E5208" t="s">
        <v>23</v>
      </c>
      <c r="F5208" t="s">
        <v>30</v>
      </c>
      <c r="G5208">
        <v>1.4</v>
      </c>
      <c r="H5208" t="s">
        <v>18</v>
      </c>
      <c r="I5208" t="s">
        <v>19</v>
      </c>
      <c r="J5208">
        <v>180</v>
      </c>
      <c r="K5208" t="s">
        <v>81</v>
      </c>
      <c r="L5208">
        <v>0</v>
      </c>
      <c r="M5208" t="b">
        <v>1</v>
      </c>
    </row>
    <row r="5209" spans="1:13" x14ac:dyDescent="0.35">
      <c r="A5209" t="s">
        <v>76</v>
      </c>
      <c r="B5209" t="s">
        <v>240</v>
      </c>
      <c r="C5209">
        <v>2011</v>
      </c>
      <c r="D5209" t="s">
        <v>47</v>
      </c>
      <c r="E5209" t="s">
        <v>25</v>
      </c>
      <c r="F5209" t="s">
        <v>17</v>
      </c>
      <c r="G5209">
        <v>4.5999999999999996</v>
      </c>
      <c r="H5209" t="s">
        <v>18</v>
      </c>
      <c r="I5209" t="s">
        <v>19</v>
      </c>
      <c r="J5209">
        <v>250000</v>
      </c>
      <c r="K5209" t="s">
        <v>20</v>
      </c>
      <c r="L5209">
        <v>0</v>
      </c>
      <c r="M5209" t="b">
        <v>1</v>
      </c>
    </row>
    <row r="5210" spans="1:13" x14ac:dyDescent="0.35">
      <c r="A5210" t="s">
        <v>109</v>
      </c>
      <c r="B5210" t="s">
        <v>227</v>
      </c>
      <c r="C5210">
        <v>2019</v>
      </c>
      <c r="D5210" t="s">
        <v>15</v>
      </c>
      <c r="E5210" t="s">
        <v>75</v>
      </c>
      <c r="F5210" t="s">
        <v>17</v>
      </c>
      <c r="G5210">
        <v>8</v>
      </c>
      <c r="H5210" t="s">
        <v>18</v>
      </c>
      <c r="I5210" t="s">
        <v>19</v>
      </c>
      <c r="J5210">
        <v>13906</v>
      </c>
      <c r="K5210" t="s">
        <v>20</v>
      </c>
      <c r="L5210">
        <v>210000</v>
      </c>
      <c r="M5210" t="b">
        <v>0</v>
      </c>
    </row>
    <row r="5211" spans="1:13" x14ac:dyDescent="0.35">
      <c r="A5211" t="s">
        <v>39</v>
      </c>
      <c r="B5211" t="s">
        <v>71</v>
      </c>
      <c r="C5211">
        <v>2014</v>
      </c>
      <c r="D5211" t="s">
        <v>15</v>
      </c>
      <c r="E5211" t="s">
        <v>29</v>
      </c>
      <c r="F5211" t="s">
        <v>17</v>
      </c>
      <c r="G5211">
        <v>2.4</v>
      </c>
      <c r="H5211" t="s">
        <v>18</v>
      </c>
      <c r="I5211" t="s">
        <v>19</v>
      </c>
      <c r="J5211">
        <v>280000</v>
      </c>
      <c r="K5211" t="s">
        <v>20</v>
      </c>
      <c r="L5211">
        <v>35000</v>
      </c>
      <c r="M5211" t="b">
        <v>0</v>
      </c>
    </row>
    <row r="5212" spans="1:13" x14ac:dyDescent="0.35">
      <c r="A5212" t="s">
        <v>39</v>
      </c>
      <c r="B5212" t="s">
        <v>46</v>
      </c>
      <c r="C5212">
        <v>2007</v>
      </c>
      <c r="D5212" t="s">
        <v>15</v>
      </c>
      <c r="E5212" t="s">
        <v>65</v>
      </c>
      <c r="F5212" t="s">
        <v>30</v>
      </c>
      <c r="G5212">
        <v>4.7</v>
      </c>
      <c r="H5212" t="s">
        <v>18</v>
      </c>
      <c r="I5212" t="s">
        <v>19</v>
      </c>
      <c r="J5212">
        <v>176000</v>
      </c>
      <c r="K5212" t="s">
        <v>64</v>
      </c>
      <c r="L5212">
        <v>0</v>
      </c>
      <c r="M5212" t="b">
        <v>1</v>
      </c>
    </row>
    <row r="5213" spans="1:13" x14ac:dyDescent="0.35">
      <c r="A5213" t="s">
        <v>34</v>
      </c>
      <c r="B5213" t="s">
        <v>51</v>
      </c>
      <c r="C5213">
        <v>2015</v>
      </c>
      <c r="D5213" t="s">
        <v>15</v>
      </c>
      <c r="E5213" t="s">
        <v>29</v>
      </c>
      <c r="F5213" t="s">
        <v>26</v>
      </c>
      <c r="G5213">
        <v>1.6</v>
      </c>
      <c r="H5213" t="s">
        <v>18</v>
      </c>
      <c r="I5213" t="s">
        <v>19</v>
      </c>
      <c r="J5213">
        <v>170000</v>
      </c>
      <c r="K5213" t="s">
        <v>20</v>
      </c>
      <c r="L5213">
        <v>0</v>
      </c>
      <c r="M5213" t="b">
        <v>1</v>
      </c>
    </row>
    <row r="5214" spans="1:13" x14ac:dyDescent="0.35">
      <c r="A5214" t="s">
        <v>34</v>
      </c>
      <c r="B5214" t="s">
        <v>123</v>
      </c>
      <c r="C5214">
        <v>2016</v>
      </c>
      <c r="D5214" t="s">
        <v>15</v>
      </c>
      <c r="E5214" t="s">
        <v>23</v>
      </c>
      <c r="F5214" t="s">
        <v>30</v>
      </c>
      <c r="G5214">
        <v>2.7</v>
      </c>
      <c r="H5214" t="s">
        <v>18</v>
      </c>
      <c r="I5214" t="s">
        <v>68</v>
      </c>
      <c r="J5214">
        <v>200000</v>
      </c>
      <c r="K5214" t="s">
        <v>59</v>
      </c>
      <c r="L5214">
        <v>0</v>
      </c>
      <c r="M5214" t="b">
        <v>1</v>
      </c>
    </row>
    <row r="5215" spans="1:13" x14ac:dyDescent="0.35">
      <c r="A5215" t="s">
        <v>34</v>
      </c>
      <c r="B5215" t="s">
        <v>287</v>
      </c>
      <c r="C5215">
        <v>2014</v>
      </c>
      <c r="D5215" t="s">
        <v>15</v>
      </c>
      <c r="E5215" t="s">
        <v>23</v>
      </c>
      <c r="F5215" t="s">
        <v>30</v>
      </c>
      <c r="G5215">
        <v>2</v>
      </c>
      <c r="H5215" t="s">
        <v>18</v>
      </c>
      <c r="I5215" t="s">
        <v>68</v>
      </c>
      <c r="J5215">
        <v>188000</v>
      </c>
      <c r="K5215" t="s">
        <v>20</v>
      </c>
      <c r="L5215">
        <v>44000</v>
      </c>
      <c r="M5215" t="b">
        <v>0</v>
      </c>
    </row>
    <row r="5216" spans="1:13" x14ac:dyDescent="0.35">
      <c r="A5216" t="s">
        <v>82</v>
      </c>
      <c r="B5216" t="s">
        <v>294</v>
      </c>
      <c r="C5216">
        <v>2016</v>
      </c>
      <c r="D5216" t="s">
        <v>15</v>
      </c>
      <c r="E5216" t="s">
        <v>23</v>
      </c>
      <c r="F5216" t="s">
        <v>26</v>
      </c>
      <c r="G5216">
        <v>3.3</v>
      </c>
      <c r="H5216" t="s">
        <v>18</v>
      </c>
      <c r="I5216" t="s">
        <v>19</v>
      </c>
      <c r="J5216">
        <v>111018</v>
      </c>
      <c r="K5216" t="s">
        <v>45</v>
      </c>
      <c r="L5216">
        <v>50000</v>
      </c>
      <c r="M5216" t="b">
        <v>0</v>
      </c>
    </row>
    <row r="5217" spans="1:13" x14ac:dyDescent="0.35">
      <c r="A5217" t="s">
        <v>34</v>
      </c>
      <c r="B5217" t="s">
        <v>124</v>
      </c>
      <c r="C5217">
        <v>2014</v>
      </c>
      <c r="D5217" t="s">
        <v>15</v>
      </c>
      <c r="E5217" t="s">
        <v>16</v>
      </c>
      <c r="F5217" t="s">
        <v>17</v>
      </c>
      <c r="G5217">
        <v>4</v>
      </c>
      <c r="H5217" t="s">
        <v>18</v>
      </c>
      <c r="I5217" t="s">
        <v>19</v>
      </c>
      <c r="J5217">
        <v>190000</v>
      </c>
      <c r="K5217" t="s">
        <v>42</v>
      </c>
      <c r="L5217">
        <v>85000</v>
      </c>
      <c r="M5217" t="b">
        <v>0</v>
      </c>
    </row>
    <row r="5218" spans="1:13" x14ac:dyDescent="0.35">
      <c r="A5218" t="s">
        <v>34</v>
      </c>
      <c r="B5218" t="s">
        <v>124</v>
      </c>
      <c r="C5218">
        <v>2014</v>
      </c>
      <c r="D5218" t="s">
        <v>15</v>
      </c>
      <c r="E5218" t="s">
        <v>75</v>
      </c>
      <c r="F5218" t="s">
        <v>17</v>
      </c>
      <c r="G5218">
        <v>4</v>
      </c>
      <c r="H5218" t="s">
        <v>18</v>
      </c>
      <c r="I5218" t="s">
        <v>19</v>
      </c>
      <c r="J5218">
        <v>377000</v>
      </c>
      <c r="K5218" t="s">
        <v>42</v>
      </c>
      <c r="L5218">
        <v>75000</v>
      </c>
      <c r="M5218" t="b">
        <v>0</v>
      </c>
    </row>
    <row r="5219" spans="1:13" x14ac:dyDescent="0.35">
      <c r="A5219" t="s">
        <v>97</v>
      </c>
      <c r="B5219" t="s">
        <v>242</v>
      </c>
      <c r="C5219">
        <v>2020</v>
      </c>
      <c r="D5219" t="s">
        <v>15</v>
      </c>
      <c r="E5219" t="s">
        <v>16</v>
      </c>
      <c r="F5219" t="s">
        <v>17</v>
      </c>
      <c r="G5219">
        <v>2.4</v>
      </c>
      <c r="H5219" t="s">
        <v>18</v>
      </c>
      <c r="I5219" t="s">
        <v>19</v>
      </c>
      <c r="J5219">
        <v>37000</v>
      </c>
      <c r="K5219" t="s">
        <v>59</v>
      </c>
      <c r="L5219">
        <v>58000</v>
      </c>
      <c r="M5219" t="b">
        <v>0</v>
      </c>
    </row>
    <row r="5220" spans="1:13" x14ac:dyDescent="0.35">
      <c r="A5220" t="s">
        <v>39</v>
      </c>
      <c r="B5220" t="s">
        <v>131</v>
      </c>
      <c r="C5220">
        <v>2015</v>
      </c>
      <c r="D5220" t="s">
        <v>47</v>
      </c>
      <c r="E5220" t="s">
        <v>25</v>
      </c>
      <c r="F5220" t="s">
        <v>26</v>
      </c>
      <c r="G5220">
        <v>6</v>
      </c>
      <c r="H5220" t="s">
        <v>18</v>
      </c>
      <c r="I5220" t="s">
        <v>19</v>
      </c>
      <c r="J5220">
        <v>130961</v>
      </c>
      <c r="K5220" t="s">
        <v>111</v>
      </c>
      <c r="L5220">
        <v>0</v>
      </c>
      <c r="M5220" t="b">
        <v>1</v>
      </c>
    </row>
    <row r="5221" spans="1:13" x14ac:dyDescent="0.35">
      <c r="A5221" t="s">
        <v>39</v>
      </c>
      <c r="B5221" t="s">
        <v>115</v>
      </c>
      <c r="C5221">
        <v>2015</v>
      </c>
      <c r="D5221" t="s">
        <v>15</v>
      </c>
      <c r="E5221" t="s">
        <v>38</v>
      </c>
      <c r="F5221" t="s">
        <v>26</v>
      </c>
      <c r="G5221">
        <v>5.3</v>
      </c>
      <c r="H5221" t="s">
        <v>18</v>
      </c>
      <c r="I5221" t="s">
        <v>19</v>
      </c>
      <c r="J5221">
        <v>118000</v>
      </c>
      <c r="K5221" t="s">
        <v>20</v>
      </c>
      <c r="L5221">
        <v>91000</v>
      </c>
      <c r="M5221" t="b">
        <v>0</v>
      </c>
    </row>
    <row r="5222" spans="1:13" x14ac:dyDescent="0.35">
      <c r="A5222" t="s">
        <v>27</v>
      </c>
      <c r="B5222" t="s">
        <v>93</v>
      </c>
      <c r="C5222">
        <v>2016</v>
      </c>
      <c r="D5222" t="s">
        <v>15</v>
      </c>
      <c r="E5222" t="s">
        <v>25</v>
      </c>
      <c r="F5222" t="s">
        <v>30</v>
      </c>
      <c r="G5222">
        <v>2.5</v>
      </c>
      <c r="H5222" t="s">
        <v>18</v>
      </c>
      <c r="I5222" t="s">
        <v>19</v>
      </c>
      <c r="J5222">
        <v>185000</v>
      </c>
      <c r="K5222" t="s">
        <v>126</v>
      </c>
      <c r="L5222">
        <v>0</v>
      </c>
      <c r="M5222" t="b">
        <v>1</v>
      </c>
    </row>
    <row r="5223" spans="1:13" x14ac:dyDescent="0.35">
      <c r="A5223" t="s">
        <v>39</v>
      </c>
      <c r="B5223" t="s">
        <v>131</v>
      </c>
      <c r="C5223">
        <v>2009</v>
      </c>
      <c r="D5223" t="s">
        <v>47</v>
      </c>
      <c r="E5223" t="s">
        <v>23</v>
      </c>
      <c r="F5223" t="s">
        <v>17</v>
      </c>
      <c r="G5223">
        <v>6</v>
      </c>
      <c r="H5223" t="s">
        <v>18</v>
      </c>
      <c r="I5223" t="s">
        <v>19</v>
      </c>
      <c r="J5223">
        <v>350000</v>
      </c>
      <c r="K5223" t="s">
        <v>228</v>
      </c>
      <c r="L5223">
        <v>15000</v>
      </c>
      <c r="M5223" t="b">
        <v>0</v>
      </c>
    </row>
    <row r="5224" spans="1:13" x14ac:dyDescent="0.35">
      <c r="A5224" t="s">
        <v>73</v>
      </c>
      <c r="B5224">
        <v>6</v>
      </c>
      <c r="C5224">
        <v>2015</v>
      </c>
      <c r="D5224" t="s">
        <v>44</v>
      </c>
      <c r="E5224" t="s">
        <v>75</v>
      </c>
      <c r="F5224" t="s">
        <v>30</v>
      </c>
      <c r="G5224">
        <v>2</v>
      </c>
      <c r="H5224" t="s">
        <v>18</v>
      </c>
      <c r="I5224" t="s">
        <v>19</v>
      </c>
      <c r="J5224">
        <v>278</v>
      </c>
      <c r="K5224" t="s">
        <v>253</v>
      </c>
      <c r="L5224">
        <v>40000</v>
      </c>
      <c r="M5224" t="b">
        <v>0</v>
      </c>
    </row>
    <row r="5225" spans="1:13" x14ac:dyDescent="0.35">
      <c r="A5225" t="s">
        <v>39</v>
      </c>
      <c r="B5225" t="s">
        <v>71</v>
      </c>
      <c r="C5225">
        <v>2013</v>
      </c>
      <c r="D5225" t="s">
        <v>47</v>
      </c>
      <c r="E5225" t="s">
        <v>78</v>
      </c>
      <c r="F5225" t="s">
        <v>30</v>
      </c>
      <c r="G5225">
        <v>2.5</v>
      </c>
      <c r="H5225" t="s">
        <v>18</v>
      </c>
      <c r="I5225" t="s">
        <v>19</v>
      </c>
      <c r="J5225">
        <v>220000</v>
      </c>
      <c r="K5225" t="s">
        <v>42</v>
      </c>
      <c r="L5225">
        <v>21000</v>
      </c>
      <c r="M5225" t="b">
        <v>0</v>
      </c>
    </row>
    <row r="5226" spans="1:13" x14ac:dyDescent="0.35">
      <c r="A5226" t="s">
        <v>34</v>
      </c>
      <c r="B5226" t="s">
        <v>123</v>
      </c>
      <c r="C5226">
        <v>2021</v>
      </c>
      <c r="D5226" t="s">
        <v>15</v>
      </c>
      <c r="E5226" t="s">
        <v>23</v>
      </c>
      <c r="F5226" t="s">
        <v>17</v>
      </c>
      <c r="G5226">
        <v>6</v>
      </c>
      <c r="H5226" t="s">
        <v>18</v>
      </c>
      <c r="I5226" t="s">
        <v>68</v>
      </c>
      <c r="J5226">
        <v>20000</v>
      </c>
      <c r="K5226" t="s">
        <v>254</v>
      </c>
      <c r="L5226">
        <v>0</v>
      </c>
      <c r="M5226" t="b">
        <v>1</v>
      </c>
    </row>
    <row r="5227" spans="1:13" x14ac:dyDescent="0.35">
      <c r="A5227" t="s">
        <v>34</v>
      </c>
      <c r="B5227" t="s">
        <v>35</v>
      </c>
      <c r="C5227">
        <v>2006</v>
      </c>
      <c r="D5227" t="s">
        <v>15</v>
      </c>
      <c r="E5227" t="s">
        <v>23</v>
      </c>
      <c r="F5227" t="s">
        <v>17</v>
      </c>
      <c r="G5227">
        <v>4.5999999999999996</v>
      </c>
      <c r="H5227" t="s">
        <v>18</v>
      </c>
      <c r="I5227" t="s">
        <v>19</v>
      </c>
      <c r="J5227">
        <v>400</v>
      </c>
      <c r="K5227" t="s">
        <v>42</v>
      </c>
      <c r="L5227">
        <v>0</v>
      </c>
      <c r="M5227" t="b">
        <v>1</v>
      </c>
    </row>
    <row r="5228" spans="1:13" x14ac:dyDescent="0.35">
      <c r="A5228" t="s">
        <v>39</v>
      </c>
      <c r="B5228" t="s">
        <v>131</v>
      </c>
      <c r="C5228">
        <v>2004</v>
      </c>
      <c r="D5228" t="s">
        <v>15</v>
      </c>
      <c r="E5228" t="s">
        <v>25</v>
      </c>
      <c r="F5228" t="s">
        <v>17</v>
      </c>
      <c r="G5228">
        <v>6</v>
      </c>
      <c r="H5228" t="s">
        <v>18</v>
      </c>
      <c r="I5228" t="s">
        <v>19</v>
      </c>
      <c r="J5228">
        <v>237000</v>
      </c>
      <c r="K5228" t="s">
        <v>254</v>
      </c>
      <c r="L5228">
        <v>0</v>
      </c>
      <c r="M5228" t="b">
        <v>1</v>
      </c>
    </row>
    <row r="5229" spans="1:13" x14ac:dyDescent="0.35">
      <c r="A5229" t="s">
        <v>27</v>
      </c>
      <c r="B5229" t="s">
        <v>160</v>
      </c>
      <c r="C5229">
        <v>2017</v>
      </c>
      <c r="D5229" t="s">
        <v>15</v>
      </c>
      <c r="E5229" t="s">
        <v>94</v>
      </c>
      <c r="F5229" t="s">
        <v>30</v>
      </c>
      <c r="G5229">
        <v>2.4</v>
      </c>
      <c r="H5229" t="s">
        <v>18</v>
      </c>
      <c r="I5229" t="s">
        <v>19</v>
      </c>
      <c r="J5229">
        <v>245900</v>
      </c>
      <c r="K5229" t="s">
        <v>155</v>
      </c>
      <c r="L5229">
        <v>0</v>
      </c>
      <c r="M5229" t="b">
        <v>1</v>
      </c>
    </row>
    <row r="5230" spans="1:13" x14ac:dyDescent="0.35">
      <c r="A5230" t="s">
        <v>21</v>
      </c>
      <c r="B5230" t="s">
        <v>24</v>
      </c>
      <c r="C5230">
        <v>2018</v>
      </c>
      <c r="D5230" t="s">
        <v>15</v>
      </c>
      <c r="E5230" t="s">
        <v>94</v>
      </c>
      <c r="F5230" t="s">
        <v>26</v>
      </c>
      <c r="G5230">
        <v>1.5</v>
      </c>
      <c r="H5230" t="s">
        <v>18</v>
      </c>
      <c r="I5230" t="s">
        <v>19</v>
      </c>
      <c r="J5230">
        <v>78000</v>
      </c>
      <c r="K5230" t="s">
        <v>20</v>
      </c>
      <c r="L5230">
        <v>0</v>
      </c>
      <c r="M5230" t="b">
        <v>1</v>
      </c>
    </row>
    <row r="5231" spans="1:13" x14ac:dyDescent="0.35">
      <c r="A5231" t="s">
        <v>34</v>
      </c>
      <c r="B5231" t="s">
        <v>51</v>
      </c>
      <c r="C5231">
        <v>2010</v>
      </c>
      <c r="D5231" t="s">
        <v>15</v>
      </c>
      <c r="E5231" t="s">
        <v>25</v>
      </c>
      <c r="F5231" t="s">
        <v>26</v>
      </c>
      <c r="G5231">
        <v>2</v>
      </c>
      <c r="H5231" t="s">
        <v>18</v>
      </c>
      <c r="I5231" t="s">
        <v>19</v>
      </c>
      <c r="J5231">
        <v>25000</v>
      </c>
      <c r="K5231" t="s">
        <v>70</v>
      </c>
      <c r="L5231">
        <v>0</v>
      </c>
      <c r="M5231" t="b">
        <v>1</v>
      </c>
    </row>
    <row r="5232" spans="1:13" x14ac:dyDescent="0.35">
      <c r="A5232" t="s">
        <v>48</v>
      </c>
      <c r="B5232" t="s">
        <v>194</v>
      </c>
      <c r="C5232">
        <v>1995</v>
      </c>
      <c r="D5232" t="s">
        <v>15</v>
      </c>
      <c r="E5232" t="s">
        <v>23</v>
      </c>
      <c r="F5232" t="s">
        <v>17</v>
      </c>
      <c r="G5232">
        <v>9</v>
      </c>
      <c r="H5232" t="s">
        <v>18</v>
      </c>
      <c r="I5232" t="s">
        <v>19</v>
      </c>
      <c r="J5232">
        <v>300000</v>
      </c>
      <c r="K5232" t="s">
        <v>279</v>
      </c>
      <c r="L5232">
        <v>0</v>
      </c>
      <c r="M5232" t="b">
        <v>1</v>
      </c>
    </row>
    <row r="5233" spans="1:13" x14ac:dyDescent="0.35">
      <c r="A5233" t="s">
        <v>21</v>
      </c>
      <c r="B5233" t="s">
        <v>120</v>
      </c>
      <c r="C5233">
        <v>2014</v>
      </c>
      <c r="D5233" t="s">
        <v>47</v>
      </c>
      <c r="E5233" t="s">
        <v>23</v>
      </c>
      <c r="F5233" t="s">
        <v>26</v>
      </c>
      <c r="G5233">
        <v>2.4</v>
      </c>
      <c r="H5233" t="s">
        <v>18</v>
      </c>
      <c r="I5233" t="s">
        <v>68</v>
      </c>
      <c r="J5233">
        <v>247</v>
      </c>
      <c r="K5233" t="s">
        <v>20</v>
      </c>
      <c r="L5233">
        <v>0</v>
      </c>
      <c r="M5233" t="b">
        <v>1</v>
      </c>
    </row>
    <row r="5234" spans="1:13" x14ac:dyDescent="0.35">
      <c r="A5234" t="s">
        <v>60</v>
      </c>
      <c r="B5234" t="s">
        <v>90</v>
      </c>
      <c r="C5234">
        <v>2004</v>
      </c>
      <c r="D5234" t="s">
        <v>15</v>
      </c>
      <c r="E5234" t="s">
        <v>38</v>
      </c>
      <c r="F5234" t="s">
        <v>17</v>
      </c>
      <c r="G5234">
        <v>4.7</v>
      </c>
      <c r="H5234" t="s">
        <v>18</v>
      </c>
      <c r="I5234" t="s">
        <v>19</v>
      </c>
      <c r="J5234">
        <v>390</v>
      </c>
      <c r="K5234" t="s">
        <v>20</v>
      </c>
      <c r="L5234">
        <v>0</v>
      </c>
      <c r="M5234" t="b">
        <v>1</v>
      </c>
    </row>
    <row r="5235" spans="1:13" x14ac:dyDescent="0.35">
      <c r="A5235" t="s">
        <v>39</v>
      </c>
      <c r="B5235" t="s">
        <v>46</v>
      </c>
      <c r="C5235">
        <v>2011</v>
      </c>
      <c r="D5235" t="s">
        <v>15</v>
      </c>
      <c r="E5235" t="s">
        <v>23</v>
      </c>
      <c r="F5235" t="s">
        <v>30</v>
      </c>
      <c r="G5235">
        <v>5.3</v>
      </c>
      <c r="H5235" t="s">
        <v>18</v>
      </c>
      <c r="I5235" t="s">
        <v>19</v>
      </c>
      <c r="J5235">
        <v>422000</v>
      </c>
      <c r="K5235" t="s">
        <v>45</v>
      </c>
      <c r="L5235">
        <v>0</v>
      </c>
      <c r="M5235" t="b">
        <v>1</v>
      </c>
    </row>
    <row r="5236" spans="1:13" x14ac:dyDescent="0.35">
      <c r="A5236" t="s">
        <v>76</v>
      </c>
      <c r="B5236" t="s">
        <v>77</v>
      </c>
      <c r="C5236">
        <v>2014</v>
      </c>
      <c r="D5236" t="s">
        <v>15</v>
      </c>
      <c r="E5236" t="s">
        <v>16</v>
      </c>
      <c r="F5236" t="s">
        <v>26</v>
      </c>
      <c r="G5236">
        <v>5.4</v>
      </c>
      <c r="H5236" t="s">
        <v>18</v>
      </c>
      <c r="I5236" t="s">
        <v>19</v>
      </c>
      <c r="J5236">
        <v>137013</v>
      </c>
      <c r="K5236" t="s">
        <v>42</v>
      </c>
      <c r="L5236">
        <v>0</v>
      </c>
      <c r="M5236" t="b">
        <v>1</v>
      </c>
    </row>
    <row r="5237" spans="1:13" x14ac:dyDescent="0.35">
      <c r="A5237" t="s">
        <v>107</v>
      </c>
      <c r="B5237" t="s">
        <v>313</v>
      </c>
      <c r="C5237">
        <v>2016</v>
      </c>
      <c r="D5237" t="s">
        <v>15</v>
      </c>
      <c r="E5237" t="s">
        <v>16</v>
      </c>
      <c r="F5237" t="s">
        <v>26</v>
      </c>
      <c r="G5237">
        <v>3.7</v>
      </c>
      <c r="H5237" t="s">
        <v>18</v>
      </c>
      <c r="I5237" t="s">
        <v>19</v>
      </c>
      <c r="J5237">
        <v>13000</v>
      </c>
      <c r="K5237" t="s">
        <v>45</v>
      </c>
      <c r="L5237">
        <v>95000</v>
      </c>
      <c r="M5237" t="b">
        <v>0</v>
      </c>
    </row>
    <row r="5238" spans="1:13" x14ac:dyDescent="0.35">
      <c r="A5238" t="s">
        <v>21</v>
      </c>
      <c r="B5238" t="s">
        <v>130</v>
      </c>
      <c r="C5238">
        <v>2017</v>
      </c>
      <c r="D5238" t="s">
        <v>15</v>
      </c>
      <c r="E5238" t="s">
        <v>29</v>
      </c>
      <c r="F5238" t="s">
        <v>30</v>
      </c>
      <c r="G5238">
        <v>3.5</v>
      </c>
      <c r="H5238" t="s">
        <v>18</v>
      </c>
      <c r="I5238" t="s">
        <v>19</v>
      </c>
      <c r="J5238">
        <v>111000</v>
      </c>
      <c r="K5238" t="s">
        <v>20</v>
      </c>
      <c r="L5238">
        <v>0</v>
      </c>
      <c r="M5238" t="b">
        <v>1</v>
      </c>
    </row>
    <row r="5239" spans="1:13" x14ac:dyDescent="0.35">
      <c r="A5239" t="s">
        <v>181</v>
      </c>
      <c r="B5239" t="s">
        <v>199</v>
      </c>
      <c r="C5239">
        <v>2017</v>
      </c>
      <c r="D5239" t="s">
        <v>44</v>
      </c>
      <c r="E5239" t="s">
        <v>23</v>
      </c>
      <c r="F5239" t="s">
        <v>17</v>
      </c>
      <c r="G5239">
        <v>3.8</v>
      </c>
      <c r="H5239" t="s">
        <v>18</v>
      </c>
      <c r="I5239" t="s">
        <v>19</v>
      </c>
      <c r="J5239">
        <v>48000</v>
      </c>
      <c r="K5239" t="s">
        <v>42</v>
      </c>
      <c r="L5239">
        <v>85000</v>
      </c>
      <c r="M5239" t="b">
        <v>0</v>
      </c>
    </row>
    <row r="5240" spans="1:13" x14ac:dyDescent="0.35">
      <c r="A5240" t="s">
        <v>34</v>
      </c>
      <c r="B5240" t="s">
        <v>43</v>
      </c>
      <c r="C5240">
        <v>2010</v>
      </c>
      <c r="D5240" t="s">
        <v>15</v>
      </c>
      <c r="E5240" t="s">
        <v>94</v>
      </c>
      <c r="F5240" t="s">
        <v>26</v>
      </c>
      <c r="G5240">
        <v>2.4</v>
      </c>
      <c r="H5240" t="s">
        <v>18</v>
      </c>
      <c r="I5240" t="s">
        <v>19</v>
      </c>
      <c r="J5240">
        <v>255</v>
      </c>
      <c r="K5240" t="s">
        <v>42</v>
      </c>
      <c r="L5240">
        <v>33500</v>
      </c>
      <c r="M5240" t="b">
        <v>0</v>
      </c>
    </row>
    <row r="5241" spans="1:13" x14ac:dyDescent="0.35">
      <c r="A5241" t="s">
        <v>31</v>
      </c>
      <c r="B5241" t="s">
        <v>32</v>
      </c>
      <c r="C5241">
        <v>2017</v>
      </c>
      <c r="D5241" t="s">
        <v>47</v>
      </c>
      <c r="E5241" t="s">
        <v>16</v>
      </c>
      <c r="F5241" t="s">
        <v>26</v>
      </c>
      <c r="G5241">
        <v>2.4</v>
      </c>
      <c r="H5241" t="s">
        <v>18</v>
      </c>
      <c r="I5241" t="s">
        <v>19</v>
      </c>
      <c r="J5241">
        <v>141000</v>
      </c>
      <c r="K5241" t="s">
        <v>126</v>
      </c>
      <c r="L5241">
        <v>55000</v>
      </c>
      <c r="M5241" t="b">
        <v>0</v>
      </c>
    </row>
    <row r="5242" spans="1:13" x14ac:dyDescent="0.35">
      <c r="A5242" t="s">
        <v>34</v>
      </c>
      <c r="B5242" t="s">
        <v>58</v>
      </c>
      <c r="C5242">
        <v>2008</v>
      </c>
      <c r="D5242" t="s">
        <v>15</v>
      </c>
      <c r="E5242" t="s">
        <v>78</v>
      </c>
      <c r="F5242" t="s">
        <v>26</v>
      </c>
      <c r="G5242">
        <v>2.7</v>
      </c>
      <c r="H5242" t="s">
        <v>18</v>
      </c>
      <c r="I5242" t="s">
        <v>19</v>
      </c>
      <c r="J5242">
        <v>425000</v>
      </c>
      <c r="K5242" t="s">
        <v>20</v>
      </c>
      <c r="L5242">
        <v>0</v>
      </c>
      <c r="M5242" t="b">
        <v>1</v>
      </c>
    </row>
    <row r="5243" spans="1:13" x14ac:dyDescent="0.35">
      <c r="A5243" t="s">
        <v>180</v>
      </c>
      <c r="B5243" t="s">
        <v>47</v>
      </c>
      <c r="C5243">
        <v>2020</v>
      </c>
      <c r="D5243" t="s">
        <v>15</v>
      </c>
      <c r="E5243" t="s">
        <v>29</v>
      </c>
      <c r="F5243" t="s">
        <v>17</v>
      </c>
      <c r="G5243">
        <v>5</v>
      </c>
      <c r="H5243" t="s">
        <v>79</v>
      </c>
      <c r="I5243" t="s">
        <v>19</v>
      </c>
      <c r="J5243">
        <v>18000</v>
      </c>
      <c r="K5243" t="s">
        <v>211</v>
      </c>
      <c r="L5243">
        <v>375000</v>
      </c>
      <c r="M5243" t="b">
        <v>0</v>
      </c>
    </row>
    <row r="5244" spans="1:13" x14ac:dyDescent="0.35">
      <c r="A5244" t="s">
        <v>34</v>
      </c>
      <c r="B5244" t="s">
        <v>43</v>
      </c>
      <c r="C5244">
        <v>2019</v>
      </c>
      <c r="D5244" t="s">
        <v>15</v>
      </c>
      <c r="E5244" t="s">
        <v>78</v>
      </c>
      <c r="F5244" t="s">
        <v>30</v>
      </c>
      <c r="G5244">
        <v>2.5</v>
      </c>
      <c r="H5244" t="s">
        <v>79</v>
      </c>
      <c r="I5244" t="s">
        <v>19</v>
      </c>
      <c r="J5244">
        <v>150000</v>
      </c>
      <c r="K5244" t="s">
        <v>20</v>
      </c>
      <c r="L5244">
        <v>0</v>
      </c>
      <c r="M5244" t="b">
        <v>1</v>
      </c>
    </row>
    <row r="5245" spans="1:13" x14ac:dyDescent="0.35">
      <c r="A5245" t="s">
        <v>48</v>
      </c>
      <c r="B5245" t="s">
        <v>106</v>
      </c>
      <c r="C5245">
        <v>2017</v>
      </c>
      <c r="D5245" t="s">
        <v>47</v>
      </c>
      <c r="E5245" t="s">
        <v>23</v>
      </c>
      <c r="F5245" t="s">
        <v>17</v>
      </c>
      <c r="G5245">
        <v>3</v>
      </c>
      <c r="H5245" t="s">
        <v>18</v>
      </c>
      <c r="I5245" t="s">
        <v>19</v>
      </c>
      <c r="J5245">
        <v>26000</v>
      </c>
      <c r="K5245" t="s">
        <v>20</v>
      </c>
      <c r="L5245">
        <v>245000</v>
      </c>
      <c r="M5245" t="b">
        <v>0</v>
      </c>
    </row>
    <row r="5246" spans="1:13" x14ac:dyDescent="0.35">
      <c r="A5246" t="s">
        <v>39</v>
      </c>
      <c r="B5246" t="s">
        <v>115</v>
      </c>
      <c r="C5246">
        <v>2015</v>
      </c>
      <c r="D5246" t="s">
        <v>15</v>
      </c>
      <c r="E5246" t="s">
        <v>75</v>
      </c>
      <c r="F5246" t="s">
        <v>26</v>
      </c>
      <c r="G5246">
        <v>5.3</v>
      </c>
      <c r="H5246" t="s">
        <v>18</v>
      </c>
      <c r="I5246" t="s">
        <v>19</v>
      </c>
      <c r="J5246">
        <v>164000</v>
      </c>
      <c r="K5246" t="s">
        <v>45</v>
      </c>
      <c r="L5246">
        <v>110000</v>
      </c>
      <c r="M5246" t="b">
        <v>0</v>
      </c>
    </row>
    <row r="5247" spans="1:13" x14ac:dyDescent="0.35">
      <c r="A5247" t="s">
        <v>332</v>
      </c>
      <c r="B5247">
        <v>500</v>
      </c>
      <c r="C5247">
        <v>2016</v>
      </c>
      <c r="D5247" t="s">
        <v>15</v>
      </c>
      <c r="E5247" t="s">
        <v>29</v>
      </c>
      <c r="F5247" t="s">
        <v>17</v>
      </c>
      <c r="G5247">
        <v>1.5</v>
      </c>
      <c r="H5247" t="s">
        <v>18</v>
      </c>
      <c r="I5247" t="s">
        <v>19</v>
      </c>
      <c r="J5247">
        <v>155000</v>
      </c>
      <c r="K5247" t="s">
        <v>20</v>
      </c>
      <c r="L5247">
        <v>45000</v>
      </c>
      <c r="M5247" t="b">
        <v>0</v>
      </c>
    </row>
    <row r="5248" spans="1:13" x14ac:dyDescent="0.35">
      <c r="A5248" t="s">
        <v>82</v>
      </c>
      <c r="B5248" t="s">
        <v>142</v>
      </c>
      <c r="C5248">
        <v>2004</v>
      </c>
      <c r="D5248" t="s">
        <v>47</v>
      </c>
      <c r="E5248" t="s">
        <v>29</v>
      </c>
      <c r="F5248" t="s">
        <v>26</v>
      </c>
      <c r="G5248">
        <v>1.6</v>
      </c>
      <c r="H5248" t="s">
        <v>18</v>
      </c>
      <c r="I5248" t="s">
        <v>19</v>
      </c>
      <c r="J5248">
        <v>325000</v>
      </c>
      <c r="K5248" t="s">
        <v>20</v>
      </c>
      <c r="L5248">
        <v>0</v>
      </c>
      <c r="M5248" t="b">
        <v>1</v>
      </c>
    </row>
    <row r="5249" spans="1:13" x14ac:dyDescent="0.35">
      <c r="A5249" t="s">
        <v>31</v>
      </c>
      <c r="B5249" t="s">
        <v>32</v>
      </c>
      <c r="C5249">
        <v>2019</v>
      </c>
      <c r="D5249" t="s">
        <v>44</v>
      </c>
      <c r="E5249" t="s">
        <v>25</v>
      </c>
      <c r="F5249" t="s">
        <v>17</v>
      </c>
      <c r="G5249">
        <v>1.5</v>
      </c>
      <c r="H5249" t="s">
        <v>18</v>
      </c>
      <c r="I5249" t="s">
        <v>19</v>
      </c>
      <c r="J5249">
        <v>81000</v>
      </c>
      <c r="K5249" t="s">
        <v>45</v>
      </c>
      <c r="L5249">
        <v>95000</v>
      </c>
      <c r="M5249" t="b">
        <v>0</v>
      </c>
    </row>
    <row r="5250" spans="1:13" x14ac:dyDescent="0.35">
      <c r="A5250" t="s">
        <v>36</v>
      </c>
      <c r="B5250" t="s">
        <v>37</v>
      </c>
      <c r="C5250">
        <v>2018</v>
      </c>
      <c r="D5250" t="s">
        <v>15</v>
      </c>
      <c r="E5250" t="s">
        <v>29</v>
      </c>
      <c r="F5250" t="s">
        <v>26</v>
      </c>
      <c r="G5250">
        <v>5.3</v>
      </c>
      <c r="H5250" t="s">
        <v>18</v>
      </c>
      <c r="I5250" t="s">
        <v>19</v>
      </c>
      <c r="J5250">
        <v>107000</v>
      </c>
      <c r="K5250" t="s">
        <v>45</v>
      </c>
      <c r="L5250">
        <v>145000</v>
      </c>
      <c r="M5250" t="b">
        <v>0</v>
      </c>
    </row>
    <row r="5251" spans="1:13" x14ac:dyDescent="0.35">
      <c r="A5251" t="s">
        <v>39</v>
      </c>
      <c r="B5251" t="s">
        <v>46</v>
      </c>
      <c r="C5251">
        <v>2015</v>
      </c>
      <c r="D5251" t="s">
        <v>47</v>
      </c>
      <c r="E5251" t="s">
        <v>16</v>
      </c>
      <c r="F5251" t="s">
        <v>17</v>
      </c>
      <c r="G5251">
        <v>6</v>
      </c>
      <c r="H5251" t="s">
        <v>18</v>
      </c>
      <c r="I5251" t="s">
        <v>19</v>
      </c>
      <c r="J5251">
        <v>268000</v>
      </c>
      <c r="K5251" t="s">
        <v>155</v>
      </c>
      <c r="L5251">
        <v>0</v>
      </c>
      <c r="M5251" t="b">
        <v>1</v>
      </c>
    </row>
    <row r="5252" spans="1:13" x14ac:dyDescent="0.35">
      <c r="A5252" t="s">
        <v>60</v>
      </c>
      <c r="B5252" t="s">
        <v>80</v>
      </c>
      <c r="C5252">
        <v>2013</v>
      </c>
      <c r="D5252" t="s">
        <v>47</v>
      </c>
      <c r="E5252" t="s">
        <v>29</v>
      </c>
      <c r="F5252" t="s">
        <v>17</v>
      </c>
      <c r="G5252">
        <v>3.5</v>
      </c>
      <c r="H5252" t="s">
        <v>18</v>
      </c>
      <c r="I5252" t="s">
        <v>19</v>
      </c>
      <c r="J5252">
        <v>180</v>
      </c>
      <c r="K5252" t="s">
        <v>111</v>
      </c>
      <c r="L5252">
        <v>0</v>
      </c>
      <c r="M5252" t="b">
        <v>1</v>
      </c>
    </row>
    <row r="5253" spans="1:13" x14ac:dyDescent="0.35">
      <c r="A5253" t="s">
        <v>39</v>
      </c>
      <c r="B5253" t="s">
        <v>217</v>
      </c>
      <c r="C5253">
        <v>2017</v>
      </c>
      <c r="D5253" t="s">
        <v>15</v>
      </c>
      <c r="E5253" t="s">
        <v>29</v>
      </c>
      <c r="F5253" t="s">
        <v>17</v>
      </c>
      <c r="G5253">
        <v>1.4</v>
      </c>
      <c r="H5253" t="s">
        <v>18</v>
      </c>
      <c r="I5253" t="s">
        <v>19</v>
      </c>
      <c r="J5253">
        <v>119000</v>
      </c>
      <c r="K5253" t="s">
        <v>64</v>
      </c>
      <c r="L5253">
        <v>0</v>
      </c>
      <c r="M5253" t="b">
        <v>1</v>
      </c>
    </row>
    <row r="5254" spans="1:13" x14ac:dyDescent="0.35">
      <c r="A5254" t="s">
        <v>174</v>
      </c>
      <c r="B5254" t="s">
        <v>175</v>
      </c>
      <c r="C5254">
        <v>2015</v>
      </c>
      <c r="D5254" t="s">
        <v>44</v>
      </c>
      <c r="E5254" t="s">
        <v>75</v>
      </c>
      <c r="F5254" t="s">
        <v>17</v>
      </c>
      <c r="G5254">
        <v>3.6</v>
      </c>
      <c r="H5254" t="s">
        <v>18</v>
      </c>
      <c r="I5254" t="s">
        <v>19</v>
      </c>
      <c r="J5254">
        <v>142000</v>
      </c>
      <c r="K5254" t="s">
        <v>20</v>
      </c>
      <c r="L5254">
        <v>110000</v>
      </c>
      <c r="M5254" t="b">
        <v>0</v>
      </c>
    </row>
    <row r="5255" spans="1:13" x14ac:dyDescent="0.35">
      <c r="A5255" t="s">
        <v>97</v>
      </c>
      <c r="B5255" t="s">
        <v>305</v>
      </c>
      <c r="C5255">
        <v>2015</v>
      </c>
      <c r="D5255" t="s">
        <v>15</v>
      </c>
      <c r="E5255" t="s">
        <v>94</v>
      </c>
      <c r="F5255" t="s">
        <v>26</v>
      </c>
      <c r="G5255">
        <v>2.4</v>
      </c>
      <c r="H5255" t="s">
        <v>18</v>
      </c>
      <c r="I5255" t="s">
        <v>19</v>
      </c>
      <c r="J5255">
        <v>112000</v>
      </c>
      <c r="K5255" t="s">
        <v>42</v>
      </c>
      <c r="L5255">
        <v>0</v>
      </c>
      <c r="M5255" t="b">
        <v>1</v>
      </c>
    </row>
    <row r="5256" spans="1:13" x14ac:dyDescent="0.35">
      <c r="A5256" t="s">
        <v>139</v>
      </c>
      <c r="B5256" t="s">
        <v>354</v>
      </c>
      <c r="C5256">
        <v>2006</v>
      </c>
      <c r="D5256" t="s">
        <v>15</v>
      </c>
      <c r="E5256" t="s">
        <v>23</v>
      </c>
      <c r="F5256" t="s">
        <v>26</v>
      </c>
      <c r="G5256">
        <v>1</v>
      </c>
      <c r="H5256" t="s">
        <v>18</v>
      </c>
      <c r="I5256" t="s">
        <v>68</v>
      </c>
      <c r="J5256">
        <v>139000</v>
      </c>
      <c r="K5256" t="s">
        <v>59</v>
      </c>
      <c r="L5256">
        <v>12000</v>
      </c>
      <c r="M5256" t="b">
        <v>0</v>
      </c>
    </row>
    <row r="5257" spans="1:13" x14ac:dyDescent="0.35">
      <c r="A5257" t="s">
        <v>34</v>
      </c>
      <c r="B5257" t="s">
        <v>123</v>
      </c>
      <c r="C5257">
        <v>2015</v>
      </c>
      <c r="D5257" t="s">
        <v>15</v>
      </c>
      <c r="E5257" t="s">
        <v>23</v>
      </c>
      <c r="F5257" t="s">
        <v>17</v>
      </c>
      <c r="G5257">
        <v>2.7</v>
      </c>
      <c r="H5257" t="s">
        <v>18</v>
      </c>
      <c r="I5257" t="s">
        <v>68</v>
      </c>
      <c r="J5257">
        <v>328000</v>
      </c>
      <c r="K5257" t="s">
        <v>59</v>
      </c>
      <c r="L5257">
        <v>66000</v>
      </c>
      <c r="M5257" t="b">
        <v>0</v>
      </c>
    </row>
    <row r="5258" spans="1:13" x14ac:dyDescent="0.35">
      <c r="A5258" t="s">
        <v>34</v>
      </c>
      <c r="B5258" t="s">
        <v>41</v>
      </c>
      <c r="C5258">
        <v>2015</v>
      </c>
      <c r="D5258" t="s">
        <v>15</v>
      </c>
      <c r="E5258" t="s">
        <v>23</v>
      </c>
      <c r="F5258" t="s">
        <v>26</v>
      </c>
      <c r="G5258">
        <v>1.3</v>
      </c>
      <c r="H5258" t="s">
        <v>18</v>
      </c>
      <c r="I5258" t="s">
        <v>19</v>
      </c>
      <c r="J5258">
        <v>200000</v>
      </c>
      <c r="K5258" t="s">
        <v>42</v>
      </c>
      <c r="L5258">
        <v>25000</v>
      </c>
      <c r="M5258" t="b">
        <v>0</v>
      </c>
    </row>
    <row r="5259" spans="1:13" x14ac:dyDescent="0.35">
      <c r="A5259" t="s">
        <v>48</v>
      </c>
      <c r="B5259" t="s">
        <v>50</v>
      </c>
      <c r="C5259">
        <v>2016</v>
      </c>
      <c r="D5259" t="s">
        <v>44</v>
      </c>
      <c r="E5259" t="s">
        <v>23</v>
      </c>
      <c r="F5259" t="s">
        <v>17</v>
      </c>
      <c r="G5259">
        <v>2.1</v>
      </c>
      <c r="H5259" t="s">
        <v>18</v>
      </c>
      <c r="I5259" t="s">
        <v>19</v>
      </c>
      <c r="J5259">
        <v>43000</v>
      </c>
      <c r="K5259" t="s">
        <v>42</v>
      </c>
      <c r="L5259">
        <v>125000</v>
      </c>
      <c r="M5259" t="b">
        <v>0</v>
      </c>
    </row>
    <row r="5260" spans="1:13" x14ac:dyDescent="0.35">
      <c r="A5260" t="s">
        <v>34</v>
      </c>
      <c r="B5260" t="s">
        <v>58</v>
      </c>
      <c r="C5260">
        <v>2017</v>
      </c>
      <c r="D5260" t="s">
        <v>15</v>
      </c>
      <c r="E5260" t="s">
        <v>16</v>
      </c>
      <c r="F5260" t="s">
        <v>17</v>
      </c>
      <c r="G5260">
        <v>3.9</v>
      </c>
      <c r="H5260" t="s">
        <v>18</v>
      </c>
      <c r="I5260" t="s">
        <v>19</v>
      </c>
      <c r="J5260">
        <v>220000</v>
      </c>
      <c r="K5260" t="s">
        <v>228</v>
      </c>
      <c r="L5260">
        <v>0</v>
      </c>
      <c r="M5260" t="b">
        <v>1</v>
      </c>
    </row>
    <row r="5261" spans="1:13" x14ac:dyDescent="0.35">
      <c r="A5261" t="s">
        <v>139</v>
      </c>
      <c r="B5261" t="s">
        <v>444</v>
      </c>
      <c r="C5261">
        <v>2020</v>
      </c>
      <c r="D5261" t="s">
        <v>44</v>
      </c>
      <c r="E5261" t="s">
        <v>38</v>
      </c>
      <c r="F5261" t="s">
        <v>17</v>
      </c>
      <c r="G5261">
        <v>1.2</v>
      </c>
      <c r="H5261" t="s">
        <v>18</v>
      </c>
      <c r="I5261" t="s">
        <v>19</v>
      </c>
      <c r="J5261">
        <v>8500</v>
      </c>
      <c r="K5261" t="s">
        <v>20</v>
      </c>
      <c r="L5261">
        <v>33000</v>
      </c>
      <c r="M5261" t="b">
        <v>0</v>
      </c>
    </row>
    <row r="5262" spans="1:13" x14ac:dyDescent="0.35">
      <c r="A5262" t="s">
        <v>48</v>
      </c>
      <c r="B5262" t="s">
        <v>194</v>
      </c>
      <c r="C5262">
        <v>2009</v>
      </c>
      <c r="D5262" t="s">
        <v>44</v>
      </c>
      <c r="E5262" t="s">
        <v>94</v>
      </c>
      <c r="F5262" t="s">
        <v>17</v>
      </c>
      <c r="G5262">
        <v>3.5</v>
      </c>
      <c r="H5262" t="s">
        <v>18</v>
      </c>
      <c r="I5262" t="s">
        <v>19</v>
      </c>
      <c r="J5262">
        <v>300000</v>
      </c>
      <c r="K5262" t="s">
        <v>20</v>
      </c>
      <c r="L5262">
        <v>0</v>
      </c>
      <c r="M5262" t="b">
        <v>1</v>
      </c>
    </row>
    <row r="5263" spans="1:13" x14ac:dyDescent="0.35">
      <c r="A5263" t="s">
        <v>109</v>
      </c>
      <c r="B5263" t="s">
        <v>227</v>
      </c>
      <c r="C5263">
        <v>2012</v>
      </c>
      <c r="D5263" t="s">
        <v>15</v>
      </c>
      <c r="E5263" t="s">
        <v>78</v>
      </c>
      <c r="F5263" t="s">
        <v>26</v>
      </c>
      <c r="G5263">
        <v>5.7</v>
      </c>
      <c r="H5263" t="s">
        <v>18</v>
      </c>
      <c r="I5263" t="s">
        <v>19</v>
      </c>
      <c r="J5263">
        <v>275000</v>
      </c>
      <c r="K5263" t="s">
        <v>42</v>
      </c>
      <c r="L5263">
        <v>0</v>
      </c>
      <c r="M5263" t="b">
        <v>1</v>
      </c>
    </row>
    <row r="5264" spans="1:13" x14ac:dyDescent="0.35">
      <c r="A5264" t="s">
        <v>48</v>
      </c>
      <c r="B5264" t="s">
        <v>106</v>
      </c>
      <c r="C5264">
        <v>2016</v>
      </c>
      <c r="D5264" t="s">
        <v>47</v>
      </c>
      <c r="E5264" t="s">
        <v>33</v>
      </c>
      <c r="F5264" t="s">
        <v>17</v>
      </c>
      <c r="G5264">
        <v>3</v>
      </c>
      <c r="H5264" t="s">
        <v>18</v>
      </c>
      <c r="I5264" t="s">
        <v>19</v>
      </c>
      <c r="J5264">
        <v>56000</v>
      </c>
      <c r="K5264" t="s">
        <v>45</v>
      </c>
      <c r="L5264">
        <v>240000</v>
      </c>
      <c r="M5264" t="b">
        <v>0</v>
      </c>
    </row>
    <row r="5265" spans="1:13" x14ac:dyDescent="0.35">
      <c r="A5265" t="s">
        <v>39</v>
      </c>
      <c r="B5265" t="s">
        <v>131</v>
      </c>
      <c r="C5265">
        <v>2010</v>
      </c>
      <c r="D5265" t="s">
        <v>15</v>
      </c>
      <c r="E5265" t="s">
        <v>23</v>
      </c>
      <c r="F5265" t="s">
        <v>26</v>
      </c>
      <c r="G5265">
        <v>3.5</v>
      </c>
      <c r="H5265" t="s">
        <v>18</v>
      </c>
      <c r="I5265" t="s">
        <v>19</v>
      </c>
      <c r="J5265">
        <v>250000</v>
      </c>
      <c r="K5265" t="s">
        <v>45</v>
      </c>
      <c r="L5265">
        <v>20000</v>
      </c>
      <c r="M5265" t="b">
        <v>0</v>
      </c>
    </row>
    <row r="5266" spans="1:13" x14ac:dyDescent="0.35">
      <c r="A5266" t="s">
        <v>39</v>
      </c>
      <c r="B5266" t="s">
        <v>225</v>
      </c>
      <c r="C5266">
        <v>2008</v>
      </c>
      <c r="D5266" t="s">
        <v>15</v>
      </c>
      <c r="E5266" t="s">
        <v>102</v>
      </c>
      <c r="F5266" t="s">
        <v>30</v>
      </c>
      <c r="G5266">
        <v>1.6</v>
      </c>
      <c r="H5266" t="s">
        <v>18</v>
      </c>
      <c r="I5266" t="s">
        <v>68</v>
      </c>
      <c r="J5266">
        <v>30000</v>
      </c>
      <c r="K5266" t="s">
        <v>42</v>
      </c>
      <c r="L5266">
        <v>4500</v>
      </c>
      <c r="M5266" t="b">
        <v>0</v>
      </c>
    </row>
    <row r="5267" spans="1:13" x14ac:dyDescent="0.35">
      <c r="A5267" t="s">
        <v>39</v>
      </c>
      <c r="B5267" t="s">
        <v>131</v>
      </c>
      <c r="C5267">
        <v>2013</v>
      </c>
      <c r="D5267" t="s">
        <v>47</v>
      </c>
      <c r="E5267" t="s">
        <v>25</v>
      </c>
      <c r="F5267" t="s">
        <v>26</v>
      </c>
      <c r="G5267">
        <v>6</v>
      </c>
      <c r="H5267" t="s">
        <v>18</v>
      </c>
      <c r="I5267" t="s">
        <v>19</v>
      </c>
      <c r="J5267">
        <v>215</v>
      </c>
      <c r="K5267" t="s">
        <v>170</v>
      </c>
      <c r="L5267">
        <v>42000</v>
      </c>
      <c r="M5267" t="b">
        <v>0</v>
      </c>
    </row>
    <row r="5268" spans="1:13" x14ac:dyDescent="0.35">
      <c r="A5268" t="s">
        <v>34</v>
      </c>
      <c r="B5268" t="s">
        <v>58</v>
      </c>
      <c r="C5268">
        <v>2015</v>
      </c>
      <c r="D5268" t="s">
        <v>15</v>
      </c>
      <c r="E5268" t="s">
        <v>23</v>
      </c>
      <c r="F5268" t="s">
        <v>26</v>
      </c>
      <c r="G5268">
        <v>2.7</v>
      </c>
      <c r="H5268" t="s">
        <v>18</v>
      </c>
      <c r="I5268" t="s">
        <v>68</v>
      </c>
      <c r="J5268">
        <v>94000</v>
      </c>
      <c r="K5268" t="s">
        <v>42</v>
      </c>
      <c r="L5268">
        <v>70000</v>
      </c>
      <c r="M5268" t="b">
        <v>0</v>
      </c>
    </row>
    <row r="5269" spans="1:13" x14ac:dyDescent="0.35">
      <c r="A5269" t="s">
        <v>82</v>
      </c>
      <c r="B5269" t="s">
        <v>142</v>
      </c>
      <c r="C5269">
        <v>2016</v>
      </c>
      <c r="D5269" t="s">
        <v>47</v>
      </c>
      <c r="E5269" t="s">
        <v>29</v>
      </c>
      <c r="F5269" t="s">
        <v>26</v>
      </c>
      <c r="G5269">
        <v>1.6</v>
      </c>
      <c r="H5269" t="s">
        <v>18</v>
      </c>
      <c r="I5269" t="s">
        <v>19</v>
      </c>
      <c r="J5269">
        <v>18000</v>
      </c>
      <c r="K5269" t="s">
        <v>155</v>
      </c>
      <c r="L5269">
        <v>31000</v>
      </c>
      <c r="M5269" t="b">
        <v>0</v>
      </c>
    </row>
    <row r="5270" spans="1:13" x14ac:dyDescent="0.35">
      <c r="A5270" t="s">
        <v>27</v>
      </c>
      <c r="B5270" t="s">
        <v>93</v>
      </c>
      <c r="C5270">
        <v>2014</v>
      </c>
      <c r="D5270" t="s">
        <v>15</v>
      </c>
      <c r="E5270" t="s">
        <v>16</v>
      </c>
      <c r="F5270" t="s">
        <v>17</v>
      </c>
      <c r="G5270">
        <v>3</v>
      </c>
      <c r="H5270" t="s">
        <v>18</v>
      </c>
      <c r="I5270" t="s">
        <v>19</v>
      </c>
      <c r="J5270">
        <v>142000</v>
      </c>
      <c r="K5270" t="s">
        <v>45</v>
      </c>
      <c r="L5270">
        <v>50000</v>
      </c>
      <c r="M5270" t="b">
        <v>0</v>
      </c>
    </row>
    <row r="5271" spans="1:13" x14ac:dyDescent="0.35">
      <c r="A5271" t="s">
        <v>34</v>
      </c>
      <c r="B5271" t="s">
        <v>41</v>
      </c>
      <c r="C5271">
        <v>2019</v>
      </c>
      <c r="D5271" t="s">
        <v>15</v>
      </c>
      <c r="E5271" t="s">
        <v>29</v>
      </c>
      <c r="F5271" t="s">
        <v>26</v>
      </c>
      <c r="G5271">
        <v>1.5</v>
      </c>
      <c r="H5271" t="s">
        <v>18</v>
      </c>
      <c r="I5271" t="s">
        <v>19</v>
      </c>
      <c r="J5271">
        <v>70000</v>
      </c>
      <c r="K5271" t="s">
        <v>45</v>
      </c>
      <c r="L5271">
        <v>39000</v>
      </c>
      <c r="M5271" t="b">
        <v>0</v>
      </c>
    </row>
    <row r="5272" spans="1:13" x14ac:dyDescent="0.35">
      <c r="A5272" t="s">
        <v>34</v>
      </c>
      <c r="B5272" t="s">
        <v>51</v>
      </c>
      <c r="C5272">
        <v>2018</v>
      </c>
      <c r="D5272" t="s">
        <v>15</v>
      </c>
      <c r="E5272" t="s">
        <v>23</v>
      </c>
      <c r="F5272" t="s">
        <v>26</v>
      </c>
      <c r="G5272">
        <v>1.6</v>
      </c>
      <c r="H5272" t="s">
        <v>18</v>
      </c>
      <c r="I5272" t="s">
        <v>19</v>
      </c>
      <c r="J5272">
        <v>46423</v>
      </c>
      <c r="K5272" t="s">
        <v>45</v>
      </c>
      <c r="L5272">
        <v>49000</v>
      </c>
      <c r="M5272" t="b">
        <v>0</v>
      </c>
    </row>
    <row r="5273" spans="1:13" x14ac:dyDescent="0.35">
      <c r="A5273" t="s">
        <v>27</v>
      </c>
      <c r="B5273" t="s">
        <v>160</v>
      </c>
      <c r="C5273">
        <v>2018</v>
      </c>
      <c r="D5273" t="s">
        <v>15</v>
      </c>
      <c r="E5273" t="s">
        <v>23</v>
      </c>
      <c r="F5273" t="s">
        <v>26</v>
      </c>
      <c r="G5273">
        <v>2.4</v>
      </c>
      <c r="H5273" t="s">
        <v>18</v>
      </c>
      <c r="I5273" t="s">
        <v>19</v>
      </c>
      <c r="J5273">
        <v>151000</v>
      </c>
      <c r="K5273" t="s">
        <v>45</v>
      </c>
      <c r="L5273">
        <v>58000</v>
      </c>
      <c r="M5273" t="b">
        <v>0</v>
      </c>
    </row>
    <row r="5274" spans="1:13" x14ac:dyDescent="0.35">
      <c r="A5274" t="s">
        <v>27</v>
      </c>
      <c r="B5274" t="s">
        <v>89</v>
      </c>
      <c r="C5274">
        <v>2016</v>
      </c>
      <c r="D5274" t="s">
        <v>44</v>
      </c>
      <c r="E5274" t="s">
        <v>23</v>
      </c>
      <c r="F5274" t="s">
        <v>30</v>
      </c>
      <c r="G5274">
        <v>2</v>
      </c>
      <c r="H5274" t="s">
        <v>18</v>
      </c>
      <c r="I5274" t="s">
        <v>19</v>
      </c>
      <c r="J5274">
        <v>280000</v>
      </c>
      <c r="K5274" t="s">
        <v>20</v>
      </c>
      <c r="L5274">
        <v>34000</v>
      </c>
      <c r="M5274" t="b">
        <v>0</v>
      </c>
    </row>
    <row r="5275" spans="1:13" x14ac:dyDescent="0.35">
      <c r="A5275" t="s">
        <v>27</v>
      </c>
      <c r="B5275" t="s">
        <v>89</v>
      </c>
      <c r="C5275">
        <v>2012</v>
      </c>
      <c r="D5275" t="s">
        <v>15</v>
      </c>
      <c r="E5275" t="s">
        <v>23</v>
      </c>
      <c r="F5275" t="s">
        <v>30</v>
      </c>
      <c r="G5275">
        <v>2.4</v>
      </c>
      <c r="H5275" t="s">
        <v>18</v>
      </c>
      <c r="I5275" t="s">
        <v>19</v>
      </c>
      <c r="J5275">
        <v>25000</v>
      </c>
      <c r="K5275" t="s">
        <v>170</v>
      </c>
      <c r="L5275">
        <v>0</v>
      </c>
      <c r="M5275" t="b">
        <v>1</v>
      </c>
    </row>
    <row r="5276" spans="1:13" x14ac:dyDescent="0.35">
      <c r="A5276" t="s">
        <v>34</v>
      </c>
      <c r="B5276" t="s">
        <v>35</v>
      </c>
      <c r="C5276">
        <v>2008</v>
      </c>
      <c r="D5276" t="s">
        <v>15</v>
      </c>
      <c r="E5276" t="s">
        <v>23</v>
      </c>
      <c r="F5276" t="s">
        <v>17</v>
      </c>
      <c r="G5276">
        <v>4.5999999999999996</v>
      </c>
      <c r="H5276" t="s">
        <v>18</v>
      </c>
      <c r="I5276" t="s">
        <v>68</v>
      </c>
      <c r="J5276">
        <v>200000</v>
      </c>
      <c r="K5276" t="s">
        <v>126</v>
      </c>
      <c r="L5276">
        <v>0</v>
      </c>
      <c r="M5276" t="b">
        <v>1</v>
      </c>
    </row>
    <row r="5277" spans="1:13" x14ac:dyDescent="0.35">
      <c r="A5277" t="s">
        <v>34</v>
      </c>
      <c r="B5277" t="s">
        <v>72</v>
      </c>
      <c r="C5277">
        <v>2017</v>
      </c>
      <c r="D5277" t="s">
        <v>15</v>
      </c>
      <c r="E5277" t="s">
        <v>23</v>
      </c>
      <c r="F5277" t="s">
        <v>30</v>
      </c>
      <c r="G5277">
        <v>2.5</v>
      </c>
      <c r="H5277" t="s">
        <v>18</v>
      </c>
      <c r="I5277" t="s">
        <v>19</v>
      </c>
      <c r="J5277">
        <v>143000</v>
      </c>
      <c r="K5277" t="s">
        <v>111</v>
      </c>
      <c r="L5277">
        <v>0</v>
      </c>
      <c r="M5277" t="b">
        <v>1</v>
      </c>
    </row>
    <row r="5278" spans="1:13" x14ac:dyDescent="0.35">
      <c r="A5278" t="s">
        <v>34</v>
      </c>
      <c r="B5278" t="s">
        <v>35</v>
      </c>
      <c r="C5278">
        <v>2016</v>
      </c>
      <c r="D5278" t="s">
        <v>15</v>
      </c>
      <c r="E5278" t="s">
        <v>23</v>
      </c>
      <c r="F5278" t="s">
        <v>17</v>
      </c>
      <c r="G5278">
        <v>4.5999999999999996</v>
      </c>
      <c r="H5278" t="s">
        <v>18</v>
      </c>
      <c r="I5278" t="s">
        <v>19</v>
      </c>
      <c r="J5278">
        <v>107</v>
      </c>
      <c r="K5278" t="s">
        <v>254</v>
      </c>
      <c r="L5278">
        <v>185000</v>
      </c>
      <c r="M5278" t="b">
        <v>0</v>
      </c>
    </row>
    <row r="5279" spans="1:13" x14ac:dyDescent="0.35">
      <c r="A5279" t="s">
        <v>31</v>
      </c>
      <c r="B5279" t="s">
        <v>32</v>
      </c>
      <c r="C5279">
        <v>2013</v>
      </c>
      <c r="D5279" t="s">
        <v>15</v>
      </c>
      <c r="E5279" t="s">
        <v>23</v>
      </c>
      <c r="F5279" t="s">
        <v>30</v>
      </c>
      <c r="G5279">
        <v>2.4</v>
      </c>
      <c r="H5279" t="s">
        <v>18</v>
      </c>
      <c r="I5279" t="s">
        <v>19</v>
      </c>
      <c r="J5279">
        <v>363000</v>
      </c>
      <c r="K5279" t="s">
        <v>54</v>
      </c>
      <c r="L5279">
        <v>42500</v>
      </c>
      <c r="M5279" t="b">
        <v>0</v>
      </c>
    </row>
    <row r="5280" spans="1:13" x14ac:dyDescent="0.35">
      <c r="A5280" t="s">
        <v>62</v>
      </c>
      <c r="B5280" t="s">
        <v>63</v>
      </c>
      <c r="C5280">
        <v>2018</v>
      </c>
      <c r="D5280" t="s">
        <v>15</v>
      </c>
      <c r="E5280" t="s">
        <v>23</v>
      </c>
      <c r="F5280" t="s">
        <v>17</v>
      </c>
      <c r="G5280">
        <v>5</v>
      </c>
      <c r="H5280" t="s">
        <v>18</v>
      </c>
      <c r="I5280" t="s">
        <v>19</v>
      </c>
      <c r="J5280">
        <v>39000</v>
      </c>
      <c r="K5280" t="s">
        <v>42</v>
      </c>
      <c r="L5280">
        <v>150000</v>
      </c>
      <c r="M5280" t="b">
        <v>0</v>
      </c>
    </row>
    <row r="5281" spans="1:13" x14ac:dyDescent="0.35">
      <c r="A5281" t="s">
        <v>76</v>
      </c>
      <c r="B5281" t="s">
        <v>147</v>
      </c>
      <c r="C5281">
        <v>2019</v>
      </c>
      <c r="D5281" t="s">
        <v>15</v>
      </c>
      <c r="E5281" t="s">
        <v>94</v>
      </c>
      <c r="F5281" t="s">
        <v>30</v>
      </c>
      <c r="G5281">
        <v>5.7</v>
      </c>
      <c r="H5281" t="s">
        <v>18</v>
      </c>
      <c r="I5281" t="s">
        <v>19</v>
      </c>
      <c r="J5281">
        <v>59000</v>
      </c>
      <c r="K5281" t="s">
        <v>111</v>
      </c>
      <c r="L5281">
        <v>2665</v>
      </c>
      <c r="M5281" t="b">
        <v>0</v>
      </c>
    </row>
    <row r="5282" spans="1:13" x14ac:dyDescent="0.35">
      <c r="A5282" t="s">
        <v>39</v>
      </c>
      <c r="B5282" t="s">
        <v>115</v>
      </c>
      <c r="C5282">
        <v>2013</v>
      </c>
      <c r="D5282" t="s">
        <v>15</v>
      </c>
      <c r="E5282" t="s">
        <v>65</v>
      </c>
      <c r="F5282" t="s">
        <v>30</v>
      </c>
      <c r="G5282">
        <v>5.3</v>
      </c>
      <c r="H5282" t="s">
        <v>18</v>
      </c>
      <c r="I5282" t="s">
        <v>19</v>
      </c>
      <c r="J5282">
        <v>112412</v>
      </c>
      <c r="K5282" t="s">
        <v>20</v>
      </c>
      <c r="L5282">
        <v>75000</v>
      </c>
      <c r="M5282" t="b">
        <v>0</v>
      </c>
    </row>
    <row r="5283" spans="1:13" x14ac:dyDescent="0.35">
      <c r="A5283" t="s">
        <v>34</v>
      </c>
      <c r="B5283" t="s">
        <v>123</v>
      </c>
      <c r="C5283">
        <v>2020</v>
      </c>
      <c r="D5283" t="s">
        <v>44</v>
      </c>
      <c r="E5283" t="s">
        <v>23</v>
      </c>
      <c r="F5283" t="s">
        <v>30</v>
      </c>
      <c r="G5283">
        <v>2.7</v>
      </c>
      <c r="H5283" t="s">
        <v>18</v>
      </c>
      <c r="I5283" t="s">
        <v>68</v>
      </c>
      <c r="J5283">
        <v>11000</v>
      </c>
      <c r="K5283" t="s">
        <v>155</v>
      </c>
      <c r="L5283">
        <v>0</v>
      </c>
      <c r="M5283" t="b">
        <v>1</v>
      </c>
    </row>
    <row r="5284" spans="1:13" x14ac:dyDescent="0.35">
      <c r="A5284" t="s">
        <v>60</v>
      </c>
      <c r="B5284" t="s">
        <v>90</v>
      </c>
      <c r="C5284">
        <v>2006</v>
      </c>
      <c r="D5284" t="s">
        <v>47</v>
      </c>
      <c r="E5284" t="s">
        <v>75</v>
      </c>
      <c r="F5284" t="s">
        <v>17</v>
      </c>
      <c r="G5284">
        <v>4.7</v>
      </c>
      <c r="H5284" t="s">
        <v>18</v>
      </c>
      <c r="I5284" t="s">
        <v>19</v>
      </c>
      <c r="J5284">
        <v>246000</v>
      </c>
      <c r="K5284" t="s">
        <v>42</v>
      </c>
      <c r="L5284">
        <v>37000</v>
      </c>
      <c r="M5284" t="b">
        <v>0</v>
      </c>
    </row>
    <row r="5285" spans="1:13" x14ac:dyDescent="0.35">
      <c r="A5285" t="s">
        <v>34</v>
      </c>
      <c r="B5285" t="s">
        <v>58</v>
      </c>
      <c r="C5285">
        <v>2009</v>
      </c>
      <c r="D5285" t="s">
        <v>15</v>
      </c>
      <c r="E5285" t="s">
        <v>25</v>
      </c>
      <c r="F5285" t="s">
        <v>30</v>
      </c>
      <c r="G5285">
        <v>2.7</v>
      </c>
      <c r="H5285" t="s">
        <v>18</v>
      </c>
      <c r="I5285" t="s">
        <v>19</v>
      </c>
      <c r="J5285">
        <v>270000</v>
      </c>
      <c r="K5285" t="s">
        <v>155</v>
      </c>
      <c r="L5285">
        <v>35000</v>
      </c>
      <c r="M5285" t="b">
        <v>0</v>
      </c>
    </row>
    <row r="5286" spans="1:13" x14ac:dyDescent="0.35">
      <c r="A5286" t="s">
        <v>60</v>
      </c>
      <c r="B5286" t="s">
        <v>241</v>
      </c>
      <c r="C5286">
        <v>2006</v>
      </c>
      <c r="D5286" t="s">
        <v>47</v>
      </c>
      <c r="E5286" t="s">
        <v>25</v>
      </c>
      <c r="F5286" t="s">
        <v>30</v>
      </c>
      <c r="G5286">
        <v>4.3</v>
      </c>
      <c r="H5286" t="s">
        <v>18</v>
      </c>
      <c r="I5286" t="s">
        <v>19</v>
      </c>
      <c r="J5286">
        <v>360000</v>
      </c>
      <c r="K5286" t="s">
        <v>138</v>
      </c>
      <c r="L5286">
        <v>38000</v>
      </c>
      <c r="M5286" t="b">
        <v>0</v>
      </c>
    </row>
    <row r="5287" spans="1:13" x14ac:dyDescent="0.35">
      <c r="A5287" t="s">
        <v>34</v>
      </c>
      <c r="B5287" t="s">
        <v>161</v>
      </c>
      <c r="C5287">
        <v>2016</v>
      </c>
      <c r="D5287" t="s">
        <v>15</v>
      </c>
      <c r="E5287" t="s">
        <v>23</v>
      </c>
      <c r="F5287" t="s">
        <v>26</v>
      </c>
      <c r="G5287">
        <v>5.7</v>
      </c>
      <c r="H5287" t="s">
        <v>18</v>
      </c>
      <c r="I5287" t="s">
        <v>19</v>
      </c>
      <c r="J5287">
        <v>207382</v>
      </c>
      <c r="K5287" t="s">
        <v>395</v>
      </c>
      <c r="L5287">
        <v>0</v>
      </c>
      <c r="M5287" t="b">
        <v>1</v>
      </c>
    </row>
    <row r="5288" spans="1:13" x14ac:dyDescent="0.35">
      <c r="A5288" t="s">
        <v>34</v>
      </c>
      <c r="B5288" t="s">
        <v>51</v>
      </c>
      <c r="C5288">
        <v>2015</v>
      </c>
      <c r="D5288" t="s">
        <v>15</v>
      </c>
      <c r="E5288" t="s">
        <v>29</v>
      </c>
      <c r="F5288" t="s">
        <v>30</v>
      </c>
      <c r="G5288">
        <v>1.6</v>
      </c>
      <c r="H5288" t="s">
        <v>18</v>
      </c>
      <c r="I5288" t="s">
        <v>19</v>
      </c>
      <c r="J5288">
        <v>17200</v>
      </c>
      <c r="K5288" t="s">
        <v>126</v>
      </c>
      <c r="L5288">
        <v>0</v>
      </c>
      <c r="M5288" t="b">
        <v>1</v>
      </c>
    </row>
    <row r="5289" spans="1:13" x14ac:dyDescent="0.35">
      <c r="A5289" t="s">
        <v>27</v>
      </c>
      <c r="B5289" t="s">
        <v>93</v>
      </c>
      <c r="C5289">
        <v>2018</v>
      </c>
      <c r="D5289" t="s">
        <v>47</v>
      </c>
      <c r="E5289" t="s">
        <v>94</v>
      </c>
      <c r="F5289" t="s">
        <v>30</v>
      </c>
      <c r="G5289">
        <v>3</v>
      </c>
      <c r="H5289" t="s">
        <v>18</v>
      </c>
      <c r="I5289" t="s">
        <v>19</v>
      </c>
      <c r="J5289">
        <v>166</v>
      </c>
      <c r="K5289" t="s">
        <v>126</v>
      </c>
      <c r="L5289">
        <v>0</v>
      </c>
      <c r="M5289" t="b">
        <v>1</v>
      </c>
    </row>
    <row r="5290" spans="1:13" x14ac:dyDescent="0.35">
      <c r="A5290" t="s">
        <v>39</v>
      </c>
      <c r="B5290" t="s">
        <v>46</v>
      </c>
      <c r="C5290">
        <v>2007</v>
      </c>
      <c r="D5290" t="s">
        <v>15</v>
      </c>
      <c r="E5290" t="s">
        <v>102</v>
      </c>
      <c r="F5290" t="s">
        <v>17</v>
      </c>
      <c r="G5290">
        <v>5.6</v>
      </c>
      <c r="H5290" t="s">
        <v>18</v>
      </c>
      <c r="I5290" t="s">
        <v>19</v>
      </c>
      <c r="J5290">
        <v>257000</v>
      </c>
      <c r="K5290" t="s">
        <v>42</v>
      </c>
      <c r="L5290">
        <v>35000</v>
      </c>
      <c r="M5290" t="b">
        <v>0</v>
      </c>
    </row>
    <row r="5291" spans="1:13" x14ac:dyDescent="0.35">
      <c r="A5291" t="s">
        <v>36</v>
      </c>
      <c r="B5291" t="s">
        <v>37</v>
      </c>
      <c r="C5291">
        <v>2008</v>
      </c>
      <c r="D5291" t="s">
        <v>15</v>
      </c>
      <c r="E5291" t="s">
        <v>16</v>
      </c>
      <c r="F5291" t="s">
        <v>17</v>
      </c>
      <c r="G5291">
        <v>6.2</v>
      </c>
      <c r="H5291" t="s">
        <v>18</v>
      </c>
      <c r="I5291" t="s">
        <v>19</v>
      </c>
      <c r="J5291">
        <v>255</v>
      </c>
      <c r="K5291" t="s">
        <v>138</v>
      </c>
      <c r="L5291">
        <v>0</v>
      </c>
      <c r="M5291" t="b">
        <v>1</v>
      </c>
    </row>
    <row r="5292" spans="1:13" x14ac:dyDescent="0.35">
      <c r="A5292" t="s">
        <v>76</v>
      </c>
      <c r="B5292" t="s">
        <v>144</v>
      </c>
      <c r="C5292">
        <v>2010</v>
      </c>
      <c r="D5292" t="s">
        <v>47</v>
      </c>
      <c r="E5292" t="s">
        <v>33</v>
      </c>
      <c r="F5292" t="s">
        <v>17</v>
      </c>
      <c r="G5292">
        <v>4.5999999999999996</v>
      </c>
      <c r="H5292" t="s">
        <v>18</v>
      </c>
      <c r="I5292" t="s">
        <v>19</v>
      </c>
      <c r="J5292">
        <v>200000</v>
      </c>
      <c r="K5292" t="s">
        <v>20</v>
      </c>
      <c r="L5292">
        <v>18000</v>
      </c>
      <c r="M5292" t="b">
        <v>0</v>
      </c>
    </row>
    <row r="5293" spans="1:13" x14ac:dyDescent="0.35">
      <c r="A5293" t="s">
        <v>27</v>
      </c>
      <c r="B5293" t="s">
        <v>89</v>
      </c>
      <c r="C5293">
        <v>2017</v>
      </c>
      <c r="D5293" t="s">
        <v>15</v>
      </c>
      <c r="E5293" t="s">
        <v>23</v>
      </c>
      <c r="F5293" t="s">
        <v>17</v>
      </c>
      <c r="G5293">
        <v>2.4</v>
      </c>
      <c r="H5293" t="s">
        <v>18</v>
      </c>
      <c r="I5293" t="s">
        <v>19</v>
      </c>
      <c r="J5293">
        <v>69000</v>
      </c>
      <c r="K5293" t="s">
        <v>45</v>
      </c>
      <c r="L5293">
        <v>51000</v>
      </c>
      <c r="M5293" t="b">
        <v>0</v>
      </c>
    </row>
    <row r="5294" spans="1:13" x14ac:dyDescent="0.35">
      <c r="A5294" t="s">
        <v>34</v>
      </c>
      <c r="B5294" t="s">
        <v>43</v>
      </c>
      <c r="C5294">
        <v>2016</v>
      </c>
      <c r="D5294" t="s">
        <v>15</v>
      </c>
      <c r="E5294" t="s">
        <v>25</v>
      </c>
      <c r="F5294" t="s">
        <v>26</v>
      </c>
      <c r="G5294">
        <v>2.5</v>
      </c>
      <c r="H5294" t="s">
        <v>18</v>
      </c>
      <c r="I5294" t="s">
        <v>19</v>
      </c>
      <c r="J5294">
        <v>63000</v>
      </c>
      <c r="K5294" t="s">
        <v>45</v>
      </c>
      <c r="L5294">
        <v>58000</v>
      </c>
      <c r="M5294" t="b">
        <v>0</v>
      </c>
    </row>
    <row r="5295" spans="1:13" x14ac:dyDescent="0.35">
      <c r="A5295" t="s">
        <v>34</v>
      </c>
      <c r="B5295" t="s">
        <v>123</v>
      </c>
      <c r="C5295">
        <v>2018</v>
      </c>
      <c r="D5295" t="s">
        <v>15</v>
      </c>
      <c r="E5295" t="s">
        <v>23</v>
      </c>
      <c r="F5295" t="s">
        <v>30</v>
      </c>
      <c r="G5295">
        <v>2.7</v>
      </c>
      <c r="H5295" t="s">
        <v>18</v>
      </c>
      <c r="I5295" t="s">
        <v>68</v>
      </c>
      <c r="J5295">
        <v>192700</v>
      </c>
      <c r="K5295" t="s">
        <v>45</v>
      </c>
      <c r="L5295">
        <v>78000</v>
      </c>
      <c r="M5295" t="b">
        <v>0</v>
      </c>
    </row>
    <row r="5296" spans="1:13" x14ac:dyDescent="0.35">
      <c r="A5296" t="s">
        <v>34</v>
      </c>
      <c r="B5296" t="s">
        <v>43</v>
      </c>
      <c r="C5296">
        <v>2016</v>
      </c>
      <c r="D5296" t="s">
        <v>15</v>
      </c>
      <c r="E5296" t="s">
        <v>23</v>
      </c>
      <c r="F5296" t="s">
        <v>30</v>
      </c>
      <c r="G5296">
        <v>2.7</v>
      </c>
      <c r="H5296" t="s">
        <v>18</v>
      </c>
      <c r="I5296" t="s">
        <v>19</v>
      </c>
      <c r="J5296">
        <v>194710</v>
      </c>
      <c r="K5296" t="s">
        <v>170</v>
      </c>
      <c r="L5296">
        <v>55000</v>
      </c>
      <c r="M5296" t="b">
        <v>0</v>
      </c>
    </row>
    <row r="5297" spans="1:13" x14ac:dyDescent="0.35">
      <c r="A5297" t="s">
        <v>27</v>
      </c>
      <c r="B5297" t="s">
        <v>89</v>
      </c>
      <c r="C5297">
        <v>2017</v>
      </c>
      <c r="D5297" t="s">
        <v>44</v>
      </c>
      <c r="E5297" t="s">
        <v>23</v>
      </c>
      <c r="F5297" t="s">
        <v>26</v>
      </c>
      <c r="G5297">
        <v>2.4</v>
      </c>
      <c r="H5297" t="s">
        <v>18</v>
      </c>
      <c r="I5297" t="s">
        <v>19</v>
      </c>
      <c r="J5297">
        <v>311000</v>
      </c>
      <c r="K5297" t="s">
        <v>20</v>
      </c>
      <c r="L5297">
        <v>0</v>
      </c>
      <c r="M5297" t="b">
        <v>1</v>
      </c>
    </row>
    <row r="5298" spans="1:13" x14ac:dyDescent="0.35">
      <c r="A5298" t="s">
        <v>47</v>
      </c>
      <c r="B5298" t="s">
        <v>47</v>
      </c>
      <c r="C5298">
        <v>2011</v>
      </c>
      <c r="D5298" t="s">
        <v>47</v>
      </c>
      <c r="E5298" t="s">
        <v>23</v>
      </c>
      <c r="F5298" t="s">
        <v>26</v>
      </c>
      <c r="G5298">
        <v>2.4</v>
      </c>
      <c r="H5298" t="s">
        <v>56</v>
      </c>
      <c r="I5298" t="s">
        <v>68</v>
      </c>
      <c r="J5298">
        <v>100000</v>
      </c>
      <c r="K5298" t="s">
        <v>70</v>
      </c>
      <c r="L5298">
        <v>0</v>
      </c>
      <c r="M5298" t="b">
        <v>1</v>
      </c>
    </row>
    <row r="5299" spans="1:13" x14ac:dyDescent="0.35">
      <c r="A5299" t="s">
        <v>39</v>
      </c>
      <c r="B5299" t="s">
        <v>71</v>
      </c>
      <c r="C5299">
        <v>2015</v>
      </c>
      <c r="D5299" t="s">
        <v>15</v>
      </c>
      <c r="E5299" t="s">
        <v>25</v>
      </c>
      <c r="F5299" t="s">
        <v>30</v>
      </c>
      <c r="G5299">
        <v>2.5</v>
      </c>
      <c r="H5299" t="s">
        <v>18</v>
      </c>
      <c r="I5299" t="s">
        <v>19</v>
      </c>
      <c r="J5299">
        <v>176000</v>
      </c>
      <c r="K5299" t="s">
        <v>42</v>
      </c>
      <c r="L5299">
        <v>27000</v>
      </c>
      <c r="M5299" t="b">
        <v>0</v>
      </c>
    </row>
    <row r="5300" spans="1:13" x14ac:dyDescent="0.35">
      <c r="A5300" t="s">
        <v>21</v>
      </c>
      <c r="B5300" t="s">
        <v>237</v>
      </c>
      <c r="C5300">
        <v>2010</v>
      </c>
      <c r="D5300" t="s">
        <v>15</v>
      </c>
      <c r="E5300" t="s">
        <v>23</v>
      </c>
      <c r="F5300" t="s">
        <v>30</v>
      </c>
      <c r="G5300">
        <v>3.5</v>
      </c>
      <c r="H5300" t="s">
        <v>18</v>
      </c>
      <c r="I5300" t="s">
        <v>19</v>
      </c>
      <c r="J5300">
        <v>400000</v>
      </c>
      <c r="K5300" t="s">
        <v>126</v>
      </c>
      <c r="L5300">
        <v>22500</v>
      </c>
      <c r="M5300" t="b">
        <v>0</v>
      </c>
    </row>
    <row r="5301" spans="1:13" x14ac:dyDescent="0.35">
      <c r="A5301" t="s">
        <v>76</v>
      </c>
      <c r="B5301" t="s">
        <v>325</v>
      </c>
      <c r="C5301">
        <v>2014</v>
      </c>
      <c r="D5301" t="s">
        <v>15</v>
      </c>
      <c r="E5301" t="s">
        <v>23</v>
      </c>
      <c r="F5301" t="s">
        <v>17</v>
      </c>
      <c r="G5301">
        <v>3.5</v>
      </c>
      <c r="H5301" t="s">
        <v>18</v>
      </c>
      <c r="I5301" t="s">
        <v>19</v>
      </c>
      <c r="J5301">
        <v>204</v>
      </c>
      <c r="K5301" t="s">
        <v>20</v>
      </c>
      <c r="L5301">
        <v>0</v>
      </c>
      <c r="M5301" t="b">
        <v>1</v>
      </c>
    </row>
    <row r="5302" spans="1:13" x14ac:dyDescent="0.35">
      <c r="A5302" t="s">
        <v>76</v>
      </c>
      <c r="B5302" t="s">
        <v>266</v>
      </c>
      <c r="C5302">
        <v>2010</v>
      </c>
      <c r="D5302" t="s">
        <v>15</v>
      </c>
      <c r="E5302" t="s">
        <v>23</v>
      </c>
      <c r="F5302" t="s">
        <v>26</v>
      </c>
      <c r="G5302">
        <v>2.6</v>
      </c>
      <c r="H5302" t="s">
        <v>18</v>
      </c>
      <c r="I5302" t="s">
        <v>68</v>
      </c>
      <c r="J5302">
        <v>300000</v>
      </c>
      <c r="K5302" t="s">
        <v>54</v>
      </c>
      <c r="L5302">
        <v>0</v>
      </c>
      <c r="M5302" t="b">
        <v>1</v>
      </c>
    </row>
    <row r="5303" spans="1:13" x14ac:dyDescent="0.35">
      <c r="A5303" t="s">
        <v>27</v>
      </c>
      <c r="B5303" t="s">
        <v>28</v>
      </c>
      <c r="C5303">
        <v>2017</v>
      </c>
      <c r="D5303" t="s">
        <v>15</v>
      </c>
      <c r="E5303" t="s">
        <v>23</v>
      </c>
      <c r="F5303" t="s">
        <v>26</v>
      </c>
      <c r="G5303">
        <v>1.6</v>
      </c>
      <c r="H5303" t="s">
        <v>18</v>
      </c>
      <c r="I5303" t="s">
        <v>19</v>
      </c>
      <c r="J5303">
        <v>136</v>
      </c>
      <c r="K5303" t="s">
        <v>20</v>
      </c>
      <c r="L5303">
        <v>0</v>
      </c>
      <c r="M5303" t="b">
        <v>1</v>
      </c>
    </row>
    <row r="5304" spans="1:13" x14ac:dyDescent="0.35">
      <c r="A5304" t="s">
        <v>39</v>
      </c>
      <c r="B5304" t="s">
        <v>131</v>
      </c>
      <c r="C5304">
        <v>1983</v>
      </c>
      <c r="D5304" t="s">
        <v>15</v>
      </c>
      <c r="E5304" t="s">
        <v>75</v>
      </c>
      <c r="F5304" t="s">
        <v>17</v>
      </c>
      <c r="G5304">
        <v>6</v>
      </c>
      <c r="H5304" t="s">
        <v>18</v>
      </c>
      <c r="I5304" t="s">
        <v>19</v>
      </c>
      <c r="J5304">
        <v>600000</v>
      </c>
      <c r="K5304" t="s">
        <v>20</v>
      </c>
      <c r="L5304">
        <v>0</v>
      </c>
      <c r="M5304" t="b">
        <v>1</v>
      </c>
    </row>
    <row r="5305" spans="1:13" x14ac:dyDescent="0.35">
      <c r="A5305" t="s">
        <v>95</v>
      </c>
      <c r="B5305" t="s">
        <v>223</v>
      </c>
      <c r="C5305">
        <v>2005</v>
      </c>
      <c r="D5305" t="s">
        <v>15</v>
      </c>
      <c r="E5305" t="s">
        <v>23</v>
      </c>
      <c r="F5305" t="s">
        <v>17</v>
      </c>
      <c r="G5305">
        <v>5.3</v>
      </c>
      <c r="H5305" t="s">
        <v>18</v>
      </c>
      <c r="I5305" t="s">
        <v>19</v>
      </c>
      <c r="J5305">
        <v>200</v>
      </c>
      <c r="K5305" t="s">
        <v>54</v>
      </c>
      <c r="L5305">
        <v>0</v>
      </c>
      <c r="M5305" t="b">
        <v>1</v>
      </c>
    </row>
    <row r="5306" spans="1:13" x14ac:dyDescent="0.35">
      <c r="A5306" t="s">
        <v>39</v>
      </c>
      <c r="B5306" t="s">
        <v>46</v>
      </c>
      <c r="C5306">
        <v>2016</v>
      </c>
      <c r="D5306" t="s">
        <v>15</v>
      </c>
      <c r="E5306" t="s">
        <v>23</v>
      </c>
      <c r="F5306" t="s">
        <v>30</v>
      </c>
      <c r="G5306">
        <v>8</v>
      </c>
      <c r="H5306" t="s">
        <v>18</v>
      </c>
      <c r="I5306" t="s">
        <v>19</v>
      </c>
      <c r="J5306">
        <v>163</v>
      </c>
      <c r="K5306" t="s">
        <v>20</v>
      </c>
      <c r="L5306">
        <v>0</v>
      </c>
      <c r="M5306" t="b">
        <v>1</v>
      </c>
    </row>
    <row r="5307" spans="1:13" x14ac:dyDescent="0.35">
      <c r="A5307" t="s">
        <v>27</v>
      </c>
      <c r="B5307" t="s">
        <v>88</v>
      </c>
      <c r="C5307">
        <v>2020</v>
      </c>
      <c r="D5307" t="s">
        <v>15</v>
      </c>
      <c r="E5307" t="s">
        <v>25</v>
      </c>
      <c r="F5307" t="s">
        <v>26</v>
      </c>
      <c r="G5307">
        <v>1.4</v>
      </c>
      <c r="H5307" t="s">
        <v>18</v>
      </c>
      <c r="I5307" t="s">
        <v>19</v>
      </c>
      <c r="J5307">
        <v>2600</v>
      </c>
      <c r="K5307" t="s">
        <v>155</v>
      </c>
      <c r="L5307">
        <v>45000</v>
      </c>
      <c r="M5307" t="b">
        <v>0</v>
      </c>
    </row>
    <row r="5308" spans="1:13" x14ac:dyDescent="0.35">
      <c r="A5308" t="s">
        <v>34</v>
      </c>
      <c r="B5308" t="s">
        <v>123</v>
      </c>
      <c r="C5308">
        <v>2014</v>
      </c>
      <c r="D5308" t="s">
        <v>15</v>
      </c>
      <c r="E5308" t="s">
        <v>23</v>
      </c>
      <c r="F5308" t="s">
        <v>17</v>
      </c>
      <c r="G5308">
        <v>2.7</v>
      </c>
      <c r="H5308" t="s">
        <v>18</v>
      </c>
      <c r="I5308" t="s">
        <v>19</v>
      </c>
      <c r="J5308">
        <v>209</v>
      </c>
      <c r="K5308" t="s">
        <v>245</v>
      </c>
      <c r="L5308">
        <v>0</v>
      </c>
      <c r="M5308" t="b">
        <v>1</v>
      </c>
    </row>
    <row r="5309" spans="1:13" x14ac:dyDescent="0.35">
      <c r="A5309" t="s">
        <v>34</v>
      </c>
      <c r="B5309" t="s">
        <v>55</v>
      </c>
      <c r="C5309">
        <v>2018</v>
      </c>
      <c r="D5309" t="s">
        <v>15</v>
      </c>
      <c r="E5309" t="s">
        <v>23</v>
      </c>
      <c r="F5309" t="s">
        <v>30</v>
      </c>
      <c r="G5309">
        <v>4</v>
      </c>
      <c r="H5309" t="s">
        <v>18</v>
      </c>
      <c r="I5309" t="s">
        <v>19</v>
      </c>
      <c r="J5309">
        <v>56000</v>
      </c>
      <c r="K5309" t="s">
        <v>20</v>
      </c>
      <c r="L5309">
        <v>150000</v>
      </c>
      <c r="M5309" t="b">
        <v>0</v>
      </c>
    </row>
    <row r="5310" spans="1:13" x14ac:dyDescent="0.35">
      <c r="A5310" t="s">
        <v>34</v>
      </c>
      <c r="B5310" t="s">
        <v>284</v>
      </c>
      <c r="C5310">
        <v>2009</v>
      </c>
      <c r="D5310" t="s">
        <v>15</v>
      </c>
      <c r="E5310" t="s">
        <v>23</v>
      </c>
      <c r="F5310" t="s">
        <v>30</v>
      </c>
      <c r="G5310">
        <v>2.4</v>
      </c>
      <c r="H5310" t="s">
        <v>18</v>
      </c>
      <c r="I5310" t="s">
        <v>19</v>
      </c>
      <c r="J5310">
        <v>222000</v>
      </c>
      <c r="K5310" t="s">
        <v>253</v>
      </c>
      <c r="L5310">
        <v>0</v>
      </c>
      <c r="M5310" t="b">
        <v>1</v>
      </c>
    </row>
    <row r="5311" spans="1:13" x14ac:dyDescent="0.35">
      <c r="A5311" t="s">
        <v>121</v>
      </c>
      <c r="B5311" t="s">
        <v>382</v>
      </c>
      <c r="C5311">
        <v>2015</v>
      </c>
      <c r="D5311" t="s">
        <v>15</v>
      </c>
      <c r="E5311" t="s">
        <v>23</v>
      </c>
      <c r="F5311" t="s">
        <v>17</v>
      </c>
      <c r="G5311">
        <v>3</v>
      </c>
      <c r="H5311" t="s">
        <v>18</v>
      </c>
      <c r="I5311" t="s">
        <v>19</v>
      </c>
      <c r="J5311">
        <v>57000</v>
      </c>
      <c r="K5311" t="s">
        <v>42</v>
      </c>
      <c r="L5311">
        <v>180000</v>
      </c>
      <c r="M5311" t="b">
        <v>0</v>
      </c>
    </row>
    <row r="5312" spans="1:13" x14ac:dyDescent="0.35">
      <c r="A5312" t="s">
        <v>27</v>
      </c>
      <c r="B5312" t="s">
        <v>89</v>
      </c>
      <c r="C5312">
        <v>2015</v>
      </c>
      <c r="D5312" t="s">
        <v>47</v>
      </c>
      <c r="E5312" t="s">
        <v>23</v>
      </c>
      <c r="F5312" t="s">
        <v>17</v>
      </c>
      <c r="G5312">
        <v>2</v>
      </c>
      <c r="H5312" t="s">
        <v>18</v>
      </c>
      <c r="I5312" t="s">
        <v>19</v>
      </c>
      <c r="J5312">
        <v>120</v>
      </c>
      <c r="K5312" t="s">
        <v>81</v>
      </c>
      <c r="L5312">
        <v>0</v>
      </c>
      <c r="M5312" t="b">
        <v>1</v>
      </c>
    </row>
    <row r="5313" spans="1:13" x14ac:dyDescent="0.35">
      <c r="A5313" t="s">
        <v>27</v>
      </c>
      <c r="B5313" t="s">
        <v>88</v>
      </c>
      <c r="C5313">
        <v>2016</v>
      </c>
      <c r="D5313" t="s">
        <v>47</v>
      </c>
      <c r="E5313" t="s">
        <v>23</v>
      </c>
      <c r="F5313" t="s">
        <v>26</v>
      </c>
      <c r="G5313">
        <v>1.4</v>
      </c>
      <c r="H5313" t="s">
        <v>18</v>
      </c>
      <c r="I5313" t="s">
        <v>19</v>
      </c>
      <c r="J5313">
        <v>151000</v>
      </c>
      <c r="K5313" t="s">
        <v>42</v>
      </c>
      <c r="L5313">
        <v>25000</v>
      </c>
      <c r="M5313" t="b">
        <v>0</v>
      </c>
    </row>
    <row r="5314" spans="1:13" x14ac:dyDescent="0.35">
      <c r="A5314" t="s">
        <v>76</v>
      </c>
      <c r="B5314" t="s">
        <v>112</v>
      </c>
      <c r="C5314">
        <v>2016</v>
      </c>
      <c r="D5314" t="s">
        <v>15</v>
      </c>
      <c r="E5314" t="s">
        <v>75</v>
      </c>
      <c r="F5314" t="s">
        <v>30</v>
      </c>
      <c r="G5314">
        <v>3.5</v>
      </c>
      <c r="H5314" t="s">
        <v>18</v>
      </c>
      <c r="I5314" t="s">
        <v>19</v>
      </c>
      <c r="J5314">
        <v>135</v>
      </c>
      <c r="K5314" t="s">
        <v>20</v>
      </c>
      <c r="L5314">
        <v>0</v>
      </c>
      <c r="M5314" t="b">
        <v>1</v>
      </c>
    </row>
    <row r="5315" spans="1:13" x14ac:dyDescent="0.35">
      <c r="A5315" t="s">
        <v>219</v>
      </c>
      <c r="B5315" t="s">
        <v>334</v>
      </c>
      <c r="C5315">
        <v>2016</v>
      </c>
      <c r="D5315" t="s">
        <v>15</v>
      </c>
      <c r="E5315" t="s">
        <v>29</v>
      </c>
      <c r="F5315" t="s">
        <v>26</v>
      </c>
      <c r="G5315">
        <v>2.5</v>
      </c>
      <c r="H5315" t="s">
        <v>18</v>
      </c>
      <c r="I5315" t="s">
        <v>19</v>
      </c>
      <c r="J5315">
        <v>49000</v>
      </c>
      <c r="K5315" t="s">
        <v>42</v>
      </c>
      <c r="L5315">
        <v>49000</v>
      </c>
      <c r="M5315" t="b">
        <v>0</v>
      </c>
    </row>
    <row r="5316" spans="1:13" x14ac:dyDescent="0.35">
      <c r="A5316" t="s">
        <v>34</v>
      </c>
      <c r="B5316" t="s">
        <v>123</v>
      </c>
      <c r="C5316">
        <v>2013</v>
      </c>
      <c r="D5316" t="s">
        <v>44</v>
      </c>
      <c r="E5316" t="s">
        <v>75</v>
      </c>
      <c r="F5316" t="s">
        <v>17</v>
      </c>
      <c r="G5316">
        <v>2.7</v>
      </c>
      <c r="H5316" t="s">
        <v>18</v>
      </c>
      <c r="I5316" t="s">
        <v>68</v>
      </c>
      <c r="J5316">
        <v>152000</v>
      </c>
      <c r="K5316" t="s">
        <v>211</v>
      </c>
      <c r="L5316">
        <v>0</v>
      </c>
      <c r="M5316" t="b">
        <v>1</v>
      </c>
    </row>
    <row r="5317" spans="1:13" x14ac:dyDescent="0.35">
      <c r="A5317" t="s">
        <v>34</v>
      </c>
      <c r="B5317" t="s">
        <v>287</v>
      </c>
      <c r="C5317">
        <v>2013</v>
      </c>
      <c r="D5317" t="s">
        <v>15</v>
      </c>
      <c r="E5317" t="s">
        <v>23</v>
      </c>
      <c r="F5317" t="s">
        <v>26</v>
      </c>
      <c r="G5317">
        <v>2.7</v>
      </c>
      <c r="H5317" t="s">
        <v>18</v>
      </c>
      <c r="I5317" t="s">
        <v>68</v>
      </c>
      <c r="J5317">
        <v>67500</v>
      </c>
      <c r="K5317" t="s">
        <v>111</v>
      </c>
      <c r="L5317">
        <v>0</v>
      </c>
      <c r="M5317" t="b">
        <v>1</v>
      </c>
    </row>
    <row r="5318" spans="1:13" x14ac:dyDescent="0.35">
      <c r="A5318" t="s">
        <v>174</v>
      </c>
      <c r="B5318" t="s">
        <v>175</v>
      </c>
      <c r="C5318">
        <v>2012</v>
      </c>
      <c r="D5318" t="s">
        <v>44</v>
      </c>
      <c r="E5318" t="s">
        <v>23</v>
      </c>
      <c r="F5318" t="s">
        <v>26</v>
      </c>
      <c r="G5318">
        <v>2</v>
      </c>
      <c r="H5318" t="s">
        <v>18</v>
      </c>
      <c r="I5318" t="s">
        <v>19</v>
      </c>
      <c r="J5318">
        <v>224000</v>
      </c>
      <c r="K5318" t="s">
        <v>20</v>
      </c>
      <c r="L5318">
        <v>45000</v>
      </c>
      <c r="M5318" t="b">
        <v>0</v>
      </c>
    </row>
    <row r="5319" spans="1:13" x14ac:dyDescent="0.35">
      <c r="A5319" t="s">
        <v>34</v>
      </c>
      <c r="B5319" t="s">
        <v>43</v>
      </c>
      <c r="C5319">
        <v>2016</v>
      </c>
      <c r="D5319" t="s">
        <v>15</v>
      </c>
      <c r="E5319" t="s">
        <v>25</v>
      </c>
      <c r="F5319" t="s">
        <v>26</v>
      </c>
      <c r="G5319">
        <v>2.5</v>
      </c>
      <c r="H5319" t="s">
        <v>18</v>
      </c>
      <c r="I5319" t="s">
        <v>19</v>
      </c>
      <c r="J5319">
        <v>149818</v>
      </c>
      <c r="K5319" t="s">
        <v>42</v>
      </c>
      <c r="L5319">
        <v>0</v>
      </c>
      <c r="M5319" t="b">
        <v>1</v>
      </c>
    </row>
    <row r="5320" spans="1:13" x14ac:dyDescent="0.35">
      <c r="A5320" t="s">
        <v>48</v>
      </c>
      <c r="B5320" t="s">
        <v>149</v>
      </c>
      <c r="C5320">
        <v>2018</v>
      </c>
      <c r="D5320" t="s">
        <v>15</v>
      </c>
      <c r="E5320" t="s">
        <v>16</v>
      </c>
      <c r="F5320" t="s">
        <v>30</v>
      </c>
      <c r="G5320">
        <v>2</v>
      </c>
      <c r="H5320" t="s">
        <v>18</v>
      </c>
      <c r="I5320" t="s">
        <v>19</v>
      </c>
      <c r="J5320">
        <v>95000</v>
      </c>
      <c r="K5320" t="s">
        <v>20</v>
      </c>
      <c r="L5320">
        <v>0</v>
      </c>
      <c r="M5320" t="b">
        <v>1</v>
      </c>
    </row>
    <row r="5321" spans="1:13" x14ac:dyDescent="0.35">
      <c r="A5321" t="s">
        <v>48</v>
      </c>
      <c r="B5321" t="s">
        <v>106</v>
      </c>
      <c r="C5321">
        <v>2008</v>
      </c>
      <c r="D5321" t="s">
        <v>47</v>
      </c>
      <c r="E5321" t="s">
        <v>25</v>
      </c>
      <c r="F5321" t="s">
        <v>17</v>
      </c>
      <c r="G5321">
        <v>3</v>
      </c>
      <c r="H5321" t="s">
        <v>18</v>
      </c>
      <c r="I5321" t="s">
        <v>19</v>
      </c>
      <c r="J5321">
        <v>256000</v>
      </c>
      <c r="K5321" t="s">
        <v>42</v>
      </c>
      <c r="L5321">
        <v>38000</v>
      </c>
      <c r="M5321" t="b">
        <v>0</v>
      </c>
    </row>
    <row r="5322" spans="1:13" x14ac:dyDescent="0.35">
      <c r="A5322" t="s">
        <v>76</v>
      </c>
      <c r="B5322" t="s">
        <v>144</v>
      </c>
      <c r="C5322">
        <v>2007</v>
      </c>
      <c r="D5322" t="s">
        <v>47</v>
      </c>
      <c r="E5322" t="s">
        <v>33</v>
      </c>
      <c r="F5322" t="s">
        <v>26</v>
      </c>
      <c r="G5322">
        <v>4.5999999999999996</v>
      </c>
      <c r="H5322" t="s">
        <v>18</v>
      </c>
      <c r="I5322" t="s">
        <v>19</v>
      </c>
      <c r="J5322">
        <v>260000</v>
      </c>
      <c r="K5322" t="s">
        <v>81</v>
      </c>
      <c r="L5322">
        <v>18000</v>
      </c>
      <c r="M5322" t="b">
        <v>0</v>
      </c>
    </row>
    <row r="5323" spans="1:13" x14ac:dyDescent="0.35">
      <c r="A5323" t="s">
        <v>221</v>
      </c>
      <c r="B5323" t="s">
        <v>358</v>
      </c>
      <c r="C5323">
        <v>2014</v>
      </c>
      <c r="D5323" t="s">
        <v>15</v>
      </c>
      <c r="E5323" t="s">
        <v>25</v>
      </c>
      <c r="F5323" t="s">
        <v>17</v>
      </c>
      <c r="G5323">
        <v>1.5</v>
      </c>
      <c r="H5323" t="s">
        <v>18</v>
      </c>
      <c r="I5323" t="s">
        <v>19</v>
      </c>
      <c r="J5323">
        <v>118000</v>
      </c>
      <c r="K5323" t="s">
        <v>42</v>
      </c>
      <c r="L5323">
        <v>37000</v>
      </c>
      <c r="M5323" t="b">
        <v>0</v>
      </c>
    </row>
    <row r="5324" spans="1:13" x14ac:dyDescent="0.35">
      <c r="A5324" t="s">
        <v>34</v>
      </c>
      <c r="B5324" t="s">
        <v>51</v>
      </c>
      <c r="C5324">
        <v>2012</v>
      </c>
      <c r="D5324" t="s">
        <v>15</v>
      </c>
      <c r="E5324" t="s">
        <v>25</v>
      </c>
      <c r="F5324" t="s">
        <v>26</v>
      </c>
      <c r="G5324">
        <v>1.6</v>
      </c>
      <c r="H5324" t="s">
        <v>18</v>
      </c>
      <c r="I5324" t="s">
        <v>19</v>
      </c>
      <c r="J5324">
        <v>356500</v>
      </c>
      <c r="K5324" t="s">
        <v>64</v>
      </c>
      <c r="L5324">
        <v>0</v>
      </c>
      <c r="M5324" t="b">
        <v>1</v>
      </c>
    </row>
    <row r="5325" spans="1:13" x14ac:dyDescent="0.35">
      <c r="A5325" t="s">
        <v>60</v>
      </c>
      <c r="B5325" t="s">
        <v>80</v>
      </c>
      <c r="C5325">
        <v>2019</v>
      </c>
      <c r="D5325" t="s">
        <v>44</v>
      </c>
      <c r="E5325" t="s">
        <v>16</v>
      </c>
      <c r="F5325" t="s">
        <v>26</v>
      </c>
      <c r="G5325">
        <v>3.5</v>
      </c>
      <c r="H5325" t="s">
        <v>18</v>
      </c>
      <c r="I5325" t="s">
        <v>19</v>
      </c>
      <c r="J5325">
        <v>39000</v>
      </c>
      <c r="K5325" t="s">
        <v>20</v>
      </c>
      <c r="L5325">
        <v>150000</v>
      </c>
      <c r="M5325" t="b">
        <v>0</v>
      </c>
    </row>
    <row r="5326" spans="1:13" x14ac:dyDescent="0.35">
      <c r="A5326" t="s">
        <v>76</v>
      </c>
      <c r="B5326" t="s">
        <v>151</v>
      </c>
      <c r="C5326">
        <v>2013</v>
      </c>
      <c r="D5326" t="s">
        <v>15</v>
      </c>
      <c r="E5326" t="s">
        <v>23</v>
      </c>
      <c r="F5326" t="s">
        <v>30</v>
      </c>
      <c r="G5326">
        <v>3.5</v>
      </c>
      <c r="H5326" t="s">
        <v>18</v>
      </c>
      <c r="I5326" t="s">
        <v>19</v>
      </c>
      <c r="J5326">
        <v>220000</v>
      </c>
      <c r="K5326" t="s">
        <v>42</v>
      </c>
      <c r="L5326">
        <v>0</v>
      </c>
      <c r="M5326" t="b">
        <v>1</v>
      </c>
    </row>
    <row r="5327" spans="1:13" x14ac:dyDescent="0.35">
      <c r="A5327" t="s">
        <v>27</v>
      </c>
      <c r="B5327" t="s">
        <v>445</v>
      </c>
      <c r="C5327">
        <v>2011</v>
      </c>
      <c r="D5327" t="s">
        <v>15</v>
      </c>
      <c r="E5327" t="s">
        <v>23</v>
      </c>
      <c r="F5327" t="s">
        <v>17</v>
      </c>
      <c r="G5327">
        <v>4</v>
      </c>
      <c r="H5327" t="s">
        <v>18</v>
      </c>
      <c r="I5327" t="s">
        <v>19</v>
      </c>
      <c r="J5327">
        <v>133000</v>
      </c>
      <c r="K5327" t="s">
        <v>20</v>
      </c>
      <c r="L5327">
        <v>0</v>
      </c>
      <c r="M5327" t="b">
        <v>1</v>
      </c>
    </row>
    <row r="5328" spans="1:13" x14ac:dyDescent="0.35">
      <c r="A5328" t="s">
        <v>60</v>
      </c>
      <c r="B5328" t="s">
        <v>80</v>
      </c>
      <c r="C5328">
        <v>2018</v>
      </c>
      <c r="D5328" t="s">
        <v>44</v>
      </c>
      <c r="E5328" t="s">
        <v>65</v>
      </c>
      <c r="F5328" t="s">
        <v>30</v>
      </c>
      <c r="G5328">
        <v>3.5</v>
      </c>
      <c r="H5328" t="s">
        <v>18</v>
      </c>
      <c r="I5328" t="s">
        <v>19</v>
      </c>
      <c r="J5328">
        <v>27000</v>
      </c>
      <c r="K5328" t="s">
        <v>20</v>
      </c>
      <c r="L5328">
        <v>122000</v>
      </c>
      <c r="M5328" t="b">
        <v>0</v>
      </c>
    </row>
    <row r="5329" spans="1:13" x14ac:dyDescent="0.35">
      <c r="A5329" t="s">
        <v>60</v>
      </c>
      <c r="B5329" t="s">
        <v>309</v>
      </c>
      <c r="C5329">
        <v>2020</v>
      </c>
      <c r="D5329" t="s">
        <v>44</v>
      </c>
      <c r="E5329" t="s">
        <v>29</v>
      </c>
      <c r="F5329" t="s">
        <v>17</v>
      </c>
      <c r="G5329">
        <v>2</v>
      </c>
      <c r="H5329" t="s">
        <v>18</v>
      </c>
      <c r="I5329" t="s">
        <v>19</v>
      </c>
      <c r="J5329">
        <v>5900</v>
      </c>
      <c r="K5329" t="s">
        <v>279</v>
      </c>
      <c r="L5329">
        <v>0</v>
      </c>
      <c r="M5329" t="b">
        <v>1</v>
      </c>
    </row>
    <row r="5330" spans="1:13" x14ac:dyDescent="0.35">
      <c r="A5330" t="s">
        <v>36</v>
      </c>
      <c r="B5330" t="s">
        <v>37</v>
      </c>
      <c r="C5330">
        <v>2012</v>
      </c>
      <c r="D5330" t="s">
        <v>15</v>
      </c>
      <c r="E5330" t="s">
        <v>75</v>
      </c>
      <c r="F5330" t="s">
        <v>26</v>
      </c>
      <c r="G5330">
        <v>5.3</v>
      </c>
      <c r="H5330" t="s">
        <v>18</v>
      </c>
      <c r="I5330" t="s">
        <v>19</v>
      </c>
      <c r="J5330">
        <v>187800</v>
      </c>
      <c r="K5330" t="s">
        <v>279</v>
      </c>
      <c r="L5330">
        <v>0</v>
      </c>
      <c r="M5330" t="b">
        <v>1</v>
      </c>
    </row>
    <row r="5331" spans="1:13" x14ac:dyDescent="0.35">
      <c r="A5331" t="s">
        <v>27</v>
      </c>
      <c r="B5331" t="s">
        <v>93</v>
      </c>
      <c r="C5331">
        <v>2021</v>
      </c>
      <c r="D5331" t="s">
        <v>15</v>
      </c>
      <c r="E5331" t="s">
        <v>29</v>
      </c>
      <c r="F5331" t="s">
        <v>30</v>
      </c>
      <c r="G5331">
        <v>2.5</v>
      </c>
      <c r="H5331" t="s">
        <v>18</v>
      </c>
      <c r="I5331" t="s">
        <v>19</v>
      </c>
      <c r="J5331">
        <v>3700</v>
      </c>
      <c r="K5331" t="s">
        <v>279</v>
      </c>
      <c r="L5331">
        <v>0</v>
      </c>
      <c r="M5331" t="b">
        <v>1</v>
      </c>
    </row>
    <row r="5332" spans="1:13" x14ac:dyDescent="0.35">
      <c r="A5332" t="s">
        <v>27</v>
      </c>
      <c r="B5332" t="s">
        <v>89</v>
      </c>
      <c r="C5332">
        <v>2015</v>
      </c>
      <c r="D5332" t="s">
        <v>47</v>
      </c>
      <c r="E5332" t="s">
        <v>25</v>
      </c>
      <c r="F5332" t="s">
        <v>17</v>
      </c>
      <c r="G5332">
        <v>2</v>
      </c>
      <c r="H5332" t="s">
        <v>18</v>
      </c>
      <c r="I5332" t="s">
        <v>19</v>
      </c>
      <c r="J5332">
        <v>110000</v>
      </c>
      <c r="K5332" t="s">
        <v>395</v>
      </c>
      <c r="L5332">
        <v>43000</v>
      </c>
      <c r="M5332" t="b">
        <v>0</v>
      </c>
    </row>
    <row r="5333" spans="1:13" x14ac:dyDescent="0.35">
      <c r="A5333" t="s">
        <v>76</v>
      </c>
      <c r="B5333" t="s">
        <v>240</v>
      </c>
      <c r="C5333">
        <v>1999</v>
      </c>
      <c r="D5333" t="s">
        <v>15</v>
      </c>
      <c r="E5333" t="s">
        <v>102</v>
      </c>
      <c r="F5333" t="s">
        <v>30</v>
      </c>
      <c r="G5333">
        <v>4.5999999999999996</v>
      </c>
      <c r="H5333" t="s">
        <v>18</v>
      </c>
      <c r="I5333" t="s">
        <v>19</v>
      </c>
      <c r="J5333">
        <v>455000</v>
      </c>
      <c r="K5333" t="s">
        <v>20</v>
      </c>
      <c r="L5333">
        <v>0</v>
      </c>
      <c r="M5333" t="b">
        <v>1</v>
      </c>
    </row>
    <row r="5334" spans="1:13" x14ac:dyDescent="0.35">
      <c r="A5334" t="s">
        <v>39</v>
      </c>
      <c r="B5334" t="s">
        <v>286</v>
      </c>
      <c r="C5334">
        <v>2008</v>
      </c>
      <c r="D5334" t="s">
        <v>15</v>
      </c>
      <c r="E5334" t="s">
        <v>94</v>
      </c>
      <c r="F5334" t="s">
        <v>17</v>
      </c>
      <c r="G5334">
        <v>3.6</v>
      </c>
      <c r="H5334" t="s">
        <v>18</v>
      </c>
      <c r="I5334" t="s">
        <v>19</v>
      </c>
      <c r="J5334">
        <v>128000</v>
      </c>
      <c r="K5334" t="s">
        <v>349</v>
      </c>
      <c r="L5334">
        <v>15000</v>
      </c>
      <c r="M5334" t="b">
        <v>0</v>
      </c>
    </row>
    <row r="5335" spans="1:13" x14ac:dyDescent="0.35">
      <c r="A5335" t="s">
        <v>76</v>
      </c>
      <c r="B5335" t="s">
        <v>77</v>
      </c>
      <c r="C5335">
        <v>2013</v>
      </c>
      <c r="D5335" t="s">
        <v>15</v>
      </c>
      <c r="E5335" t="s">
        <v>25</v>
      </c>
      <c r="F5335" t="s">
        <v>26</v>
      </c>
      <c r="G5335">
        <v>5.4</v>
      </c>
      <c r="H5335" t="s">
        <v>18</v>
      </c>
      <c r="I5335" t="s">
        <v>19</v>
      </c>
      <c r="J5335">
        <v>145461</v>
      </c>
      <c r="K5335" t="s">
        <v>42</v>
      </c>
      <c r="L5335">
        <v>0</v>
      </c>
      <c r="M5335" t="b">
        <v>1</v>
      </c>
    </row>
    <row r="5336" spans="1:13" x14ac:dyDescent="0.35">
      <c r="A5336" t="s">
        <v>39</v>
      </c>
      <c r="B5336" t="s">
        <v>46</v>
      </c>
      <c r="C5336">
        <v>2013</v>
      </c>
      <c r="D5336" t="s">
        <v>15</v>
      </c>
      <c r="E5336" t="s">
        <v>65</v>
      </c>
      <c r="F5336" t="s">
        <v>26</v>
      </c>
      <c r="G5336">
        <v>5.3</v>
      </c>
      <c r="H5336" t="s">
        <v>18</v>
      </c>
      <c r="I5336" t="s">
        <v>19</v>
      </c>
      <c r="J5336">
        <v>300000</v>
      </c>
      <c r="K5336" t="s">
        <v>20</v>
      </c>
      <c r="L5336">
        <v>0</v>
      </c>
      <c r="M5336" t="b">
        <v>1</v>
      </c>
    </row>
    <row r="5337" spans="1:13" x14ac:dyDescent="0.35">
      <c r="A5337" t="s">
        <v>134</v>
      </c>
      <c r="B5337" t="s">
        <v>135</v>
      </c>
      <c r="C5337">
        <v>2020</v>
      </c>
      <c r="D5337" t="s">
        <v>15</v>
      </c>
      <c r="E5337" t="s">
        <v>23</v>
      </c>
      <c r="F5337" t="s">
        <v>26</v>
      </c>
      <c r="G5337">
        <v>1.6</v>
      </c>
      <c r="H5337" t="s">
        <v>18</v>
      </c>
      <c r="I5337" t="s">
        <v>19</v>
      </c>
      <c r="J5337">
        <v>75000</v>
      </c>
      <c r="K5337" t="s">
        <v>20</v>
      </c>
      <c r="L5337">
        <v>0</v>
      </c>
      <c r="M5337" t="b">
        <v>1</v>
      </c>
    </row>
    <row r="5338" spans="1:13" x14ac:dyDescent="0.35">
      <c r="A5338" t="s">
        <v>31</v>
      </c>
      <c r="B5338" t="s">
        <v>201</v>
      </c>
      <c r="C5338">
        <v>2018</v>
      </c>
      <c r="D5338" t="s">
        <v>44</v>
      </c>
      <c r="E5338" t="s">
        <v>23</v>
      </c>
      <c r="F5338" t="s">
        <v>26</v>
      </c>
      <c r="G5338">
        <v>1.5</v>
      </c>
      <c r="H5338" t="s">
        <v>18</v>
      </c>
      <c r="I5338" t="s">
        <v>19</v>
      </c>
      <c r="J5338">
        <v>36000</v>
      </c>
      <c r="K5338" t="s">
        <v>59</v>
      </c>
      <c r="L5338">
        <v>35000</v>
      </c>
      <c r="M5338" t="b">
        <v>0</v>
      </c>
    </row>
    <row r="5339" spans="1:13" x14ac:dyDescent="0.35">
      <c r="A5339" t="s">
        <v>31</v>
      </c>
      <c r="B5339" t="s">
        <v>32</v>
      </c>
      <c r="C5339">
        <v>2017</v>
      </c>
      <c r="D5339" t="s">
        <v>15</v>
      </c>
      <c r="E5339" t="s">
        <v>16</v>
      </c>
      <c r="F5339" t="s">
        <v>30</v>
      </c>
      <c r="G5339">
        <v>2.5</v>
      </c>
      <c r="H5339" t="s">
        <v>18</v>
      </c>
      <c r="I5339" t="s">
        <v>19</v>
      </c>
      <c r="J5339">
        <v>63000</v>
      </c>
      <c r="K5339" t="s">
        <v>20</v>
      </c>
      <c r="L5339">
        <v>82000</v>
      </c>
      <c r="M5339" t="b">
        <v>0</v>
      </c>
    </row>
    <row r="5340" spans="1:13" x14ac:dyDescent="0.35">
      <c r="A5340" t="s">
        <v>103</v>
      </c>
      <c r="B5340" t="s">
        <v>212</v>
      </c>
      <c r="C5340">
        <v>2014</v>
      </c>
      <c r="D5340" t="s">
        <v>15</v>
      </c>
      <c r="E5340" t="s">
        <v>25</v>
      </c>
      <c r="F5340" t="s">
        <v>30</v>
      </c>
      <c r="G5340">
        <v>3</v>
      </c>
      <c r="H5340" t="s">
        <v>18</v>
      </c>
      <c r="I5340" t="s">
        <v>19</v>
      </c>
      <c r="J5340">
        <v>262000</v>
      </c>
      <c r="K5340" t="s">
        <v>45</v>
      </c>
      <c r="L5340">
        <v>65000</v>
      </c>
      <c r="M5340" t="b">
        <v>0</v>
      </c>
    </row>
    <row r="5341" spans="1:13" x14ac:dyDescent="0.35">
      <c r="A5341" t="s">
        <v>76</v>
      </c>
      <c r="B5341" t="s">
        <v>240</v>
      </c>
      <c r="C5341">
        <v>2011</v>
      </c>
      <c r="D5341" t="s">
        <v>15</v>
      </c>
      <c r="E5341" t="s">
        <v>78</v>
      </c>
      <c r="F5341" t="s">
        <v>17</v>
      </c>
      <c r="G5341">
        <v>4.5999999999999996</v>
      </c>
      <c r="H5341" t="s">
        <v>18</v>
      </c>
      <c r="I5341" t="s">
        <v>19</v>
      </c>
      <c r="J5341">
        <v>128</v>
      </c>
      <c r="K5341" t="s">
        <v>254</v>
      </c>
      <c r="L5341">
        <v>48000</v>
      </c>
      <c r="M5341" t="b">
        <v>0</v>
      </c>
    </row>
    <row r="5342" spans="1:13" x14ac:dyDescent="0.35">
      <c r="A5342" t="s">
        <v>39</v>
      </c>
      <c r="B5342" t="s">
        <v>46</v>
      </c>
      <c r="C5342">
        <v>2008</v>
      </c>
      <c r="D5342" t="s">
        <v>15</v>
      </c>
      <c r="E5342" t="s">
        <v>29</v>
      </c>
      <c r="F5342" t="s">
        <v>17</v>
      </c>
      <c r="G5342">
        <v>5.3</v>
      </c>
      <c r="H5342" t="s">
        <v>18</v>
      </c>
      <c r="I5342" t="s">
        <v>19</v>
      </c>
      <c r="J5342">
        <v>300000</v>
      </c>
      <c r="K5342" t="s">
        <v>42</v>
      </c>
      <c r="L5342">
        <v>0</v>
      </c>
      <c r="M5342" t="b">
        <v>1</v>
      </c>
    </row>
    <row r="5343" spans="1:13" x14ac:dyDescent="0.35">
      <c r="A5343" t="s">
        <v>76</v>
      </c>
      <c r="B5343" t="s">
        <v>125</v>
      </c>
      <c r="C5343">
        <v>2003</v>
      </c>
      <c r="D5343" t="s">
        <v>47</v>
      </c>
      <c r="E5343" t="s">
        <v>23</v>
      </c>
      <c r="F5343" t="s">
        <v>26</v>
      </c>
      <c r="G5343">
        <v>4</v>
      </c>
      <c r="H5343" t="s">
        <v>18</v>
      </c>
      <c r="I5343" t="s">
        <v>19</v>
      </c>
      <c r="J5343">
        <v>360000</v>
      </c>
      <c r="K5343" t="s">
        <v>211</v>
      </c>
      <c r="L5343">
        <v>8000</v>
      </c>
      <c r="M5343" t="b">
        <v>0</v>
      </c>
    </row>
    <row r="5344" spans="1:13" x14ac:dyDescent="0.35">
      <c r="A5344" t="s">
        <v>27</v>
      </c>
      <c r="B5344" t="s">
        <v>28</v>
      </c>
      <c r="C5344">
        <v>2017</v>
      </c>
      <c r="D5344" t="s">
        <v>15</v>
      </c>
      <c r="E5344" t="s">
        <v>25</v>
      </c>
      <c r="F5344" t="s">
        <v>26</v>
      </c>
      <c r="G5344">
        <v>2</v>
      </c>
      <c r="H5344" t="s">
        <v>18</v>
      </c>
      <c r="I5344" t="s">
        <v>19</v>
      </c>
      <c r="J5344">
        <v>86000</v>
      </c>
      <c r="K5344" t="s">
        <v>126</v>
      </c>
      <c r="L5344">
        <v>34000</v>
      </c>
      <c r="M5344" t="b">
        <v>0</v>
      </c>
    </row>
    <row r="5345" spans="1:13" x14ac:dyDescent="0.35">
      <c r="A5345" t="s">
        <v>34</v>
      </c>
      <c r="B5345" t="s">
        <v>41</v>
      </c>
      <c r="C5345">
        <v>2007</v>
      </c>
      <c r="D5345" t="s">
        <v>15</v>
      </c>
      <c r="E5345" t="s">
        <v>102</v>
      </c>
      <c r="F5345" t="s">
        <v>26</v>
      </c>
      <c r="G5345">
        <v>1.5</v>
      </c>
      <c r="H5345" t="s">
        <v>18</v>
      </c>
      <c r="I5345" t="s">
        <v>68</v>
      </c>
      <c r="J5345">
        <v>170000</v>
      </c>
      <c r="K5345" t="s">
        <v>20</v>
      </c>
      <c r="L5345">
        <v>0</v>
      </c>
      <c r="M5345" t="b">
        <v>1</v>
      </c>
    </row>
    <row r="5346" spans="1:13" x14ac:dyDescent="0.35">
      <c r="A5346" t="s">
        <v>34</v>
      </c>
      <c r="B5346" t="s">
        <v>43</v>
      </c>
      <c r="C5346">
        <v>2003</v>
      </c>
      <c r="D5346" t="s">
        <v>15</v>
      </c>
      <c r="E5346" t="s">
        <v>213</v>
      </c>
      <c r="F5346" t="s">
        <v>26</v>
      </c>
      <c r="G5346">
        <v>2.4</v>
      </c>
      <c r="H5346" t="s">
        <v>18</v>
      </c>
      <c r="I5346" t="s">
        <v>68</v>
      </c>
      <c r="J5346">
        <v>600000</v>
      </c>
      <c r="K5346" t="s">
        <v>253</v>
      </c>
      <c r="L5346">
        <v>17000</v>
      </c>
      <c r="M5346" t="b">
        <v>0</v>
      </c>
    </row>
    <row r="5347" spans="1:13" x14ac:dyDescent="0.35">
      <c r="A5347" t="s">
        <v>27</v>
      </c>
      <c r="B5347" t="s">
        <v>101</v>
      </c>
      <c r="C5347">
        <v>2020</v>
      </c>
      <c r="D5347" t="s">
        <v>15</v>
      </c>
      <c r="E5347" t="s">
        <v>25</v>
      </c>
      <c r="F5347" t="s">
        <v>26</v>
      </c>
      <c r="G5347">
        <v>2</v>
      </c>
      <c r="H5347" t="s">
        <v>18</v>
      </c>
      <c r="I5347" t="s">
        <v>19</v>
      </c>
      <c r="J5347">
        <v>6400</v>
      </c>
      <c r="K5347" t="s">
        <v>54</v>
      </c>
      <c r="L5347">
        <v>1156</v>
      </c>
      <c r="M5347" t="b">
        <v>0</v>
      </c>
    </row>
    <row r="5348" spans="1:13" x14ac:dyDescent="0.35">
      <c r="A5348" t="s">
        <v>82</v>
      </c>
      <c r="B5348" t="s">
        <v>142</v>
      </c>
      <c r="C5348">
        <v>2016</v>
      </c>
      <c r="D5348" t="s">
        <v>44</v>
      </c>
      <c r="E5348" t="s">
        <v>23</v>
      </c>
      <c r="F5348" t="s">
        <v>26</v>
      </c>
      <c r="G5348">
        <v>1.6</v>
      </c>
      <c r="H5348" t="s">
        <v>18</v>
      </c>
      <c r="I5348" t="s">
        <v>19</v>
      </c>
      <c r="J5348">
        <v>118000</v>
      </c>
      <c r="K5348" t="s">
        <v>20</v>
      </c>
      <c r="L5348">
        <v>34000</v>
      </c>
      <c r="M5348" t="b">
        <v>0</v>
      </c>
    </row>
    <row r="5349" spans="1:13" x14ac:dyDescent="0.35">
      <c r="A5349" t="s">
        <v>76</v>
      </c>
      <c r="B5349" t="s">
        <v>147</v>
      </c>
      <c r="C5349">
        <v>2017</v>
      </c>
      <c r="D5349" t="s">
        <v>15</v>
      </c>
      <c r="E5349" t="s">
        <v>65</v>
      </c>
      <c r="F5349" t="s">
        <v>30</v>
      </c>
      <c r="G5349">
        <v>5</v>
      </c>
      <c r="H5349" t="s">
        <v>18</v>
      </c>
      <c r="I5349" t="s">
        <v>19</v>
      </c>
      <c r="J5349">
        <v>53000</v>
      </c>
      <c r="K5349" t="s">
        <v>45</v>
      </c>
      <c r="L5349">
        <v>140000</v>
      </c>
      <c r="M5349" t="b">
        <v>0</v>
      </c>
    </row>
    <row r="5350" spans="1:13" x14ac:dyDescent="0.35">
      <c r="A5350" t="s">
        <v>73</v>
      </c>
      <c r="B5350">
        <v>3</v>
      </c>
      <c r="C5350">
        <v>2015</v>
      </c>
      <c r="D5350" t="s">
        <v>47</v>
      </c>
      <c r="E5350" t="s">
        <v>23</v>
      </c>
      <c r="F5350" t="s">
        <v>26</v>
      </c>
      <c r="G5350">
        <v>1.6</v>
      </c>
      <c r="H5350" t="s">
        <v>18</v>
      </c>
      <c r="I5350" t="s">
        <v>19</v>
      </c>
      <c r="J5350">
        <v>74000</v>
      </c>
      <c r="K5350" t="s">
        <v>42</v>
      </c>
      <c r="L5350">
        <v>27000</v>
      </c>
      <c r="M5350" t="b">
        <v>0</v>
      </c>
    </row>
    <row r="5351" spans="1:13" x14ac:dyDescent="0.35">
      <c r="A5351" t="s">
        <v>34</v>
      </c>
      <c r="B5351" t="s">
        <v>51</v>
      </c>
      <c r="C5351">
        <v>2015</v>
      </c>
      <c r="D5351" t="s">
        <v>15</v>
      </c>
      <c r="E5351" t="s">
        <v>23</v>
      </c>
      <c r="F5351" t="s">
        <v>30</v>
      </c>
      <c r="G5351">
        <v>1.6</v>
      </c>
      <c r="H5351" t="s">
        <v>18</v>
      </c>
      <c r="I5351" t="s">
        <v>19</v>
      </c>
      <c r="J5351">
        <v>84000</v>
      </c>
      <c r="K5351" t="s">
        <v>45</v>
      </c>
      <c r="L5351">
        <v>42000</v>
      </c>
      <c r="M5351" t="b">
        <v>0</v>
      </c>
    </row>
    <row r="5352" spans="1:13" x14ac:dyDescent="0.35">
      <c r="A5352" t="s">
        <v>39</v>
      </c>
      <c r="B5352" t="s">
        <v>71</v>
      </c>
      <c r="C5352">
        <v>2018</v>
      </c>
      <c r="D5352" t="s">
        <v>15</v>
      </c>
      <c r="E5352" t="s">
        <v>16</v>
      </c>
      <c r="F5352" t="s">
        <v>30</v>
      </c>
      <c r="G5352">
        <v>2.5</v>
      </c>
      <c r="H5352" t="s">
        <v>18</v>
      </c>
      <c r="I5352" t="s">
        <v>19</v>
      </c>
      <c r="J5352">
        <v>56500</v>
      </c>
      <c r="K5352" t="s">
        <v>59</v>
      </c>
      <c r="L5352">
        <v>68000</v>
      </c>
      <c r="M5352" t="b">
        <v>0</v>
      </c>
    </row>
    <row r="5353" spans="1:13" x14ac:dyDescent="0.35">
      <c r="A5353" t="s">
        <v>21</v>
      </c>
      <c r="B5353" t="s">
        <v>24</v>
      </c>
      <c r="C5353">
        <v>2018</v>
      </c>
      <c r="D5353" t="s">
        <v>15</v>
      </c>
      <c r="E5353" t="s">
        <v>23</v>
      </c>
      <c r="F5353" t="s">
        <v>26</v>
      </c>
      <c r="G5353">
        <v>1.5</v>
      </c>
      <c r="H5353" t="s">
        <v>18</v>
      </c>
      <c r="I5353" t="s">
        <v>19</v>
      </c>
      <c r="J5353">
        <v>43000</v>
      </c>
      <c r="K5353" t="s">
        <v>20</v>
      </c>
      <c r="L5353">
        <v>30000</v>
      </c>
      <c r="M5353" t="b">
        <v>0</v>
      </c>
    </row>
    <row r="5354" spans="1:13" x14ac:dyDescent="0.35">
      <c r="A5354" t="s">
        <v>60</v>
      </c>
      <c r="B5354" t="s">
        <v>80</v>
      </c>
      <c r="C5354">
        <v>2014</v>
      </c>
      <c r="D5354" t="s">
        <v>15</v>
      </c>
      <c r="E5354" t="s">
        <v>94</v>
      </c>
      <c r="F5354" t="s">
        <v>17</v>
      </c>
      <c r="G5354">
        <v>3.5</v>
      </c>
      <c r="H5354" t="s">
        <v>18</v>
      </c>
      <c r="I5354" t="s">
        <v>19</v>
      </c>
      <c r="J5354">
        <v>230000</v>
      </c>
      <c r="K5354" t="s">
        <v>253</v>
      </c>
      <c r="L5354">
        <v>82000</v>
      </c>
      <c r="M5354" t="b">
        <v>0</v>
      </c>
    </row>
    <row r="5355" spans="1:13" x14ac:dyDescent="0.35">
      <c r="A5355" t="s">
        <v>76</v>
      </c>
      <c r="B5355" t="s">
        <v>112</v>
      </c>
      <c r="C5355">
        <v>2013</v>
      </c>
      <c r="D5355" t="s">
        <v>303</v>
      </c>
      <c r="E5355" t="s">
        <v>23</v>
      </c>
      <c r="F5355" t="s">
        <v>26</v>
      </c>
      <c r="G5355">
        <v>3.5</v>
      </c>
      <c r="H5355" t="s">
        <v>18</v>
      </c>
      <c r="I5355" t="s">
        <v>19</v>
      </c>
      <c r="J5355">
        <v>200000</v>
      </c>
      <c r="K5355" t="s">
        <v>20</v>
      </c>
      <c r="L5355">
        <v>0</v>
      </c>
      <c r="M5355" t="b">
        <v>1</v>
      </c>
    </row>
    <row r="5356" spans="1:13" x14ac:dyDescent="0.35">
      <c r="A5356" t="s">
        <v>76</v>
      </c>
      <c r="B5356" t="s">
        <v>112</v>
      </c>
      <c r="C5356">
        <v>2015</v>
      </c>
      <c r="D5356" t="s">
        <v>303</v>
      </c>
      <c r="E5356" t="s">
        <v>16</v>
      </c>
      <c r="F5356" t="s">
        <v>26</v>
      </c>
      <c r="G5356">
        <v>3.5</v>
      </c>
      <c r="H5356" t="s">
        <v>18</v>
      </c>
      <c r="I5356" t="s">
        <v>19</v>
      </c>
      <c r="J5356">
        <v>198000</v>
      </c>
      <c r="K5356" t="s">
        <v>20</v>
      </c>
      <c r="L5356">
        <v>0</v>
      </c>
      <c r="M5356" t="b">
        <v>1</v>
      </c>
    </row>
    <row r="5357" spans="1:13" x14ac:dyDescent="0.35">
      <c r="A5357" t="s">
        <v>31</v>
      </c>
      <c r="B5357" t="s">
        <v>157</v>
      </c>
      <c r="C5357">
        <v>2015</v>
      </c>
      <c r="D5357" t="s">
        <v>303</v>
      </c>
      <c r="E5357" t="s">
        <v>23</v>
      </c>
      <c r="F5357" t="s">
        <v>30</v>
      </c>
      <c r="G5357">
        <v>3.5</v>
      </c>
      <c r="H5357" t="s">
        <v>18</v>
      </c>
      <c r="I5357" t="s">
        <v>19</v>
      </c>
      <c r="J5357">
        <v>196000</v>
      </c>
      <c r="K5357" t="s">
        <v>253</v>
      </c>
      <c r="L5357">
        <v>0</v>
      </c>
      <c r="M5357" t="b">
        <v>1</v>
      </c>
    </row>
    <row r="5358" spans="1:13" x14ac:dyDescent="0.35">
      <c r="A5358" t="s">
        <v>39</v>
      </c>
      <c r="B5358" t="s">
        <v>46</v>
      </c>
      <c r="C5358">
        <v>2008</v>
      </c>
      <c r="D5358" t="s">
        <v>303</v>
      </c>
      <c r="E5358" t="s">
        <v>16</v>
      </c>
      <c r="F5358" t="s">
        <v>30</v>
      </c>
      <c r="G5358">
        <v>5.3</v>
      </c>
      <c r="H5358" t="s">
        <v>18</v>
      </c>
      <c r="I5358" t="s">
        <v>19</v>
      </c>
      <c r="J5358">
        <v>247000</v>
      </c>
      <c r="K5358" t="s">
        <v>155</v>
      </c>
      <c r="L5358">
        <v>42500</v>
      </c>
      <c r="M5358" t="b">
        <v>0</v>
      </c>
    </row>
    <row r="5359" spans="1:13" x14ac:dyDescent="0.35">
      <c r="A5359" t="s">
        <v>73</v>
      </c>
      <c r="B5359" t="s">
        <v>74</v>
      </c>
      <c r="C5359">
        <v>2012</v>
      </c>
      <c r="D5359" t="s">
        <v>303</v>
      </c>
      <c r="E5359" t="s">
        <v>16</v>
      </c>
      <c r="F5359" t="s">
        <v>17</v>
      </c>
      <c r="G5359">
        <v>2.5</v>
      </c>
      <c r="H5359" t="s">
        <v>18</v>
      </c>
      <c r="I5359" t="s">
        <v>19</v>
      </c>
      <c r="J5359">
        <v>377836</v>
      </c>
      <c r="K5359" t="s">
        <v>170</v>
      </c>
      <c r="L5359">
        <v>0</v>
      </c>
      <c r="M5359" t="b">
        <v>1</v>
      </c>
    </row>
    <row r="5360" spans="1:13" x14ac:dyDescent="0.35">
      <c r="A5360" t="s">
        <v>180</v>
      </c>
      <c r="B5360" t="s">
        <v>446</v>
      </c>
      <c r="C5360">
        <v>2008</v>
      </c>
      <c r="D5360" t="s">
        <v>47</v>
      </c>
      <c r="E5360" t="s">
        <v>25</v>
      </c>
      <c r="F5360" t="s">
        <v>17</v>
      </c>
      <c r="G5360">
        <v>4.8</v>
      </c>
      <c r="H5360" t="s">
        <v>18</v>
      </c>
      <c r="I5360" t="s">
        <v>19</v>
      </c>
      <c r="J5360">
        <v>152750</v>
      </c>
      <c r="K5360" t="s">
        <v>20</v>
      </c>
      <c r="L5360">
        <v>50000</v>
      </c>
      <c r="M5360" t="b">
        <v>0</v>
      </c>
    </row>
    <row r="5361" spans="1:13" x14ac:dyDescent="0.35">
      <c r="A5361" t="s">
        <v>76</v>
      </c>
      <c r="B5361" t="s">
        <v>125</v>
      </c>
      <c r="C5361">
        <v>2014</v>
      </c>
      <c r="D5361" t="s">
        <v>15</v>
      </c>
      <c r="E5361" t="s">
        <v>33</v>
      </c>
      <c r="F5361" t="s">
        <v>26</v>
      </c>
      <c r="G5361">
        <v>3.6</v>
      </c>
      <c r="H5361" t="s">
        <v>18</v>
      </c>
      <c r="I5361" t="s">
        <v>19</v>
      </c>
      <c r="J5361">
        <v>209500</v>
      </c>
      <c r="K5361" t="s">
        <v>20</v>
      </c>
      <c r="L5361">
        <v>56000</v>
      </c>
      <c r="M5361" t="b">
        <v>0</v>
      </c>
    </row>
    <row r="5362" spans="1:13" x14ac:dyDescent="0.35">
      <c r="A5362" t="s">
        <v>34</v>
      </c>
      <c r="B5362" t="s">
        <v>51</v>
      </c>
      <c r="C5362">
        <v>2018</v>
      </c>
      <c r="D5362" t="s">
        <v>15</v>
      </c>
      <c r="E5362" t="s">
        <v>23</v>
      </c>
      <c r="F5362" t="s">
        <v>26</v>
      </c>
      <c r="G5362">
        <v>1.6</v>
      </c>
      <c r="H5362" t="s">
        <v>18</v>
      </c>
      <c r="I5362" t="s">
        <v>19</v>
      </c>
      <c r="J5362">
        <v>45370</v>
      </c>
      <c r="K5362" t="s">
        <v>45</v>
      </c>
      <c r="L5362">
        <v>49000</v>
      </c>
      <c r="M5362" t="b">
        <v>0</v>
      </c>
    </row>
    <row r="5363" spans="1:13" x14ac:dyDescent="0.35">
      <c r="A5363" t="s">
        <v>34</v>
      </c>
      <c r="B5363" t="s">
        <v>55</v>
      </c>
      <c r="C5363">
        <v>2006</v>
      </c>
      <c r="D5363" t="s">
        <v>15</v>
      </c>
      <c r="E5363" t="s">
        <v>23</v>
      </c>
      <c r="F5363" t="s">
        <v>30</v>
      </c>
      <c r="G5363">
        <v>4</v>
      </c>
      <c r="H5363" t="s">
        <v>18</v>
      </c>
      <c r="I5363" t="s">
        <v>68</v>
      </c>
      <c r="J5363">
        <v>600000</v>
      </c>
      <c r="K5363" t="s">
        <v>70</v>
      </c>
      <c r="L5363">
        <v>33000</v>
      </c>
      <c r="M5363" t="b">
        <v>0</v>
      </c>
    </row>
    <row r="5364" spans="1:13" x14ac:dyDescent="0.35">
      <c r="A5364" t="s">
        <v>364</v>
      </c>
      <c r="B5364" t="s">
        <v>447</v>
      </c>
      <c r="C5364">
        <v>1972</v>
      </c>
      <c r="D5364" t="s">
        <v>47</v>
      </c>
      <c r="E5364" t="s">
        <v>75</v>
      </c>
      <c r="F5364" t="s">
        <v>17</v>
      </c>
      <c r="G5364">
        <v>1.3</v>
      </c>
      <c r="H5364" t="s">
        <v>18</v>
      </c>
      <c r="I5364" t="s">
        <v>68</v>
      </c>
      <c r="J5364">
        <v>1000</v>
      </c>
      <c r="K5364" t="s">
        <v>45</v>
      </c>
      <c r="L5364">
        <v>42000</v>
      </c>
      <c r="M5364" t="b">
        <v>0</v>
      </c>
    </row>
    <row r="5365" spans="1:13" x14ac:dyDescent="0.35">
      <c r="A5365" t="s">
        <v>34</v>
      </c>
      <c r="B5365" t="s">
        <v>145</v>
      </c>
      <c r="C5365">
        <v>2014</v>
      </c>
      <c r="D5365" t="s">
        <v>15</v>
      </c>
      <c r="E5365" t="s">
        <v>23</v>
      </c>
      <c r="F5365" t="s">
        <v>30</v>
      </c>
      <c r="G5365">
        <v>2.7</v>
      </c>
      <c r="H5365" t="s">
        <v>18</v>
      </c>
      <c r="I5365" t="s">
        <v>19</v>
      </c>
      <c r="J5365">
        <v>214000</v>
      </c>
      <c r="K5365" t="s">
        <v>20</v>
      </c>
      <c r="L5365">
        <v>0</v>
      </c>
      <c r="M5365" t="b">
        <v>1</v>
      </c>
    </row>
    <row r="5366" spans="1:13" x14ac:dyDescent="0.35">
      <c r="A5366" t="s">
        <v>27</v>
      </c>
      <c r="B5366" t="s">
        <v>93</v>
      </c>
      <c r="C5366">
        <v>2019</v>
      </c>
      <c r="D5366" t="s">
        <v>15</v>
      </c>
      <c r="E5366" t="s">
        <v>16</v>
      </c>
      <c r="F5366" t="s">
        <v>26</v>
      </c>
      <c r="G5366">
        <v>3.3</v>
      </c>
      <c r="H5366" t="s">
        <v>18</v>
      </c>
      <c r="I5366" t="s">
        <v>19</v>
      </c>
      <c r="J5366">
        <v>91000</v>
      </c>
      <c r="K5366" t="s">
        <v>20</v>
      </c>
      <c r="L5366">
        <v>77000</v>
      </c>
      <c r="M5366" t="b">
        <v>0</v>
      </c>
    </row>
    <row r="5367" spans="1:13" x14ac:dyDescent="0.35">
      <c r="A5367" t="s">
        <v>34</v>
      </c>
      <c r="B5367" t="s">
        <v>66</v>
      </c>
      <c r="C5367">
        <v>2021</v>
      </c>
      <c r="D5367" t="s">
        <v>15</v>
      </c>
      <c r="E5367" t="s">
        <v>23</v>
      </c>
      <c r="F5367" t="s">
        <v>17</v>
      </c>
      <c r="G5367">
        <v>3.5</v>
      </c>
      <c r="H5367" t="s">
        <v>18</v>
      </c>
      <c r="I5367" t="s">
        <v>19</v>
      </c>
      <c r="J5367">
        <v>100</v>
      </c>
      <c r="K5367" t="s">
        <v>279</v>
      </c>
      <c r="L5367">
        <v>185000</v>
      </c>
      <c r="M5367" t="b">
        <v>0</v>
      </c>
    </row>
    <row r="5368" spans="1:13" x14ac:dyDescent="0.35">
      <c r="A5368" t="s">
        <v>73</v>
      </c>
      <c r="B5368" t="s">
        <v>74</v>
      </c>
      <c r="C5368">
        <v>2015</v>
      </c>
      <c r="D5368" t="s">
        <v>15</v>
      </c>
      <c r="E5368" t="s">
        <v>94</v>
      </c>
      <c r="F5368" t="s">
        <v>17</v>
      </c>
      <c r="G5368">
        <v>1.9</v>
      </c>
      <c r="H5368" t="s">
        <v>18</v>
      </c>
      <c r="I5368" t="s">
        <v>19</v>
      </c>
      <c r="J5368">
        <v>274000</v>
      </c>
      <c r="K5368" t="s">
        <v>20</v>
      </c>
      <c r="L5368">
        <v>66000</v>
      </c>
      <c r="M5368" t="b">
        <v>0</v>
      </c>
    </row>
    <row r="5369" spans="1:13" x14ac:dyDescent="0.35">
      <c r="A5369" t="s">
        <v>209</v>
      </c>
      <c r="B5369" t="s">
        <v>448</v>
      </c>
      <c r="C5369">
        <v>2020</v>
      </c>
      <c r="D5369" t="s">
        <v>15</v>
      </c>
      <c r="E5369" t="s">
        <v>29</v>
      </c>
      <c r="F5369" t="s">
        <v>30</v>
      </c>
      <c r="G5369">
        <v>3.7</v>
      </c>
      <c r="H5369" t="s">
        <v>18</v>
      </c>
      <c r="I5369" t="s">
        <v>19</v>
      </c>
      <c r="J5369">
        <v>3500</v>
      </c>
      <c r="K5369" t="s">
        <v>45</v>
      </c>
      <c r="L5369">
        <v>250000</v>
      </c>
      <c r="M5369" t="b">
        <v>0</v>
      </c>
    </row>
    <row r="5370" spans="1:13" x14ac:dyDescent="0.35">
      <c r="A5370" t="s">
        <v>34</v>
      </c>
      <c r="B5370" t="s">
        <v>58</v>
      </c>
      <c r="C5370">
        <v>2010</v>
      </c>
      <c r="D5370" t="s">
        <v>44</v>
      </c>
      <c r="E5370" t="s">
        <v>213</v>
      </c>
      <c r="F5370" t="s">
        <v>30</v>
      </c>
      <c r="G5370">
        <v>2.7</v>
      </c>
      <c r="H5370" t="s">
        <v>18</v>
      </c>
      <c r="I5370" t="s">
        <v>68</v>
      </c>
      <c r="J5370">
        <v>200000</v>
      </c>
      <c r="K5370" t="s">
        <v>64</v>
      </c>
      <c r="L5370">
        <v>36000</v>
      </c>
      <c r="M5370" t="b">
        <v>0</v>
      </c>
    </row>
    <row r="5371" spans="1:13" x14ac:dyDescent="0.35">
      <c r="A5371" t="s">
        <v>27</v>
      </c>
      <c r="B5371" t="s">
        <v>160</v>
      </c>
      <c r="C5371">
        <v>2018</v>
      </c>
      <c r="D5371" t="s">
        <v>15</v>
      </c>
      <c r="E5371" t="s">
        <v>25</v>
      </c>
      <c r="F5371" t="s">
        <v>17</v>
      </c>
      <c r="G5371">
        <v>2.4</v>
      </c>
      <c r="H5371" t="s">
        <v>18</v>
      </c>
      <c r="I5371" t="s">
        <v>19</v>
      </c>
      <c r="J5371">
        <v>74000</v>
      </c>
      <c r="K5371" t="s">
        <v>45</v>
      </c>
      <c r="L5371">
        <v>77000</v>
      </c>
      <c r="M5371" t="b">
        <v>0</v>
      </c>
    </row>
    <row r="5372" spans="1:13" x14ac:dyDescent="0.35">
      <c r="A5372" t="s">
        <v>34</v>
      </c>
      <c r="B5372" t="s">
        <v>41</v>
      </c>
      <c r="C5372">
        <v>2019</v>
      </c>
      <c r="D5372" t="s">
        <v>15</v>
      </c>
      <c r="E5372" t="s">
        <v>23</v>
      </c>
      <c r="F5372" t="s">
        <v>26</v>
      </c>
      <c r="G5372">
        <v>1.5</v>
      </c>
      <c r="H5372" t="s">
        <v>18</v>
      </c>
      <c r="I5372" t="s">
        <v>19</v>
      </c>
      <c r="J5372">
        <v>112000</v>
      </c>
      <c r="K5372" t="s">
        <v>45</v>
      </c>
      <c r="L5372">
        <v>39500</v>
      </c>
      <c r="M5372" t="b">
        <v>0</v>
      </c>
    </row>
    <row r="5373" spans="1:13" x14ac:dyDescent="0.35">
      <c r="A5373" t="s">
        <v>36</v>
      </c>
      <c r="B5373" t="s">
        <v>200</v>
      </c>
      <c r="C5373">
        <v>2016</v>
      </c>
      <c r="D5373" t="s">
        <v>15</v>
      </c>
      <c r="E5373" t="s">
        <v>23</v>
      </c>
      <c r="F5373" t="s">
        <v>26</v>
      </c>
      <c r="G5373">
        <v>3.6</v>
      </c>
      <c r="H5373" t="s">
        <v>18</v>
      </c>
      <c r="I5373" t="s">
        <v>19</v>
      </c>
      <c r="J5373">
        <v>108000</v>
      </c>
      <c r="K5373" t="s">
        <v>45</v>
      </c>
      <c r="L5373">
        <v>60000</v>
      </c>
      <c r="M5373" t="b">
        <v>0</v>
      </c>
    </row>
    <row r="5374" spans="1:13" x14ac:dyDescent="0.35">
      <c r="A5374" t="s">
        <v>27</v>
      </c>
      <c r="B5374" t="s">
        <v>160</v>
      </c>
      <c r="C5374">
        <v>2013</v>
      </c>
      <c r="D5374" t="s">
        <v>15</v>
      </c>
      <c r="E5374" t="s">
        <v>23</v>
      </c>
      <c r="F5374" t="s">
        <v>26</v>
      </c>
      <c r="G5374">
        <v>2.5</v>
      </c>
      <c r="H5374" t="s">
        <v>18</v>
      </c>
      <c r="I5374" t="s">
        <v>19</v>
      </c>
      <c r="J5374">
        <v>100000</v>
      </c>
      <c r="K5374" t="s">
        <v>401</v>
      </c>
      <c r="L5374">
        <v>0</v>
      </c>
      <c r="M5374" t="b">
        <v>1</v>
      </c>
    </row>
    <row r="5375" spans="1:13" x14ac:dyDescent="0.35">
      <c r="A5375" t="s">
        <v>27</v>
      </c>
      <c r="B5375" t="s">
        <v>160</v>
      </c>
      <c r="C5375">
        <v>2016</v>
      </c>
      <c r="D5375" t="s">
        <v>15</v>
      </c>
      <c r="E5375" t="s">
        <v>29</v>
      </c>
      <c r="F5375" t="s">
        <v>30</v>
      </c>
      <c r="G5375">
        <v>2.4</v>
      </c>
      <c r="H5375" t="s">
        <v>18</v>
      </c>
      <c r="I5375" t="s">
        <v>19</v>
      </c>
      <c r="J5375">
        <v>155</v>
      </c>
      <c r="K5375" t="s">
        <v>20</v>
      </c>
      <c r="L5375">
        <v>47000</v>
      </c>
      <c r="M5375" t="b">
        <v>0</v>
      </c>
    </row>
    <row r="5376" spans="1:13" x14ac:dyDescent="0.35">
      <c r="A5376" t="s">
        <v>21</v>
      </c>
      <c r="B5376" t="s">
        <v>449</v>
      </c>
      <c r="C5376">
        <v>2006</v>
      </c>
      <c r="D5376" t="s">
        <v>15</v>
      </c>
      <c r="E5376" t="s">
        <v>78</v>
      </c>
      <c r="F5376" t="s">
        <v>30</v>
      </c>
      <c r="G5376">
        <v>3.5</v>
      </c>
      <c r="H5376" t="s">
        <v>18</v>
      </c>
      <c r="I5376" t="s">
        <v>19</v>
      </c>
      <c r="J5376">
        <v>105342</v>
      </c>
      <c r="K5376" t="s">
        <v>45</v>
      </c>
      <c r="L5376">
        <v>50000</v>
      </c>
      <c r="M5376" t="b">
        <v>0</v>
      </c>
    </row>
    <row r="5377" spans="1:13" x14ac:dyDescent="0.35">
      <c r="A5377" t="s">
        <v>31</v>
      </c>
      <c r="B5377" t="s">
        <v>32</v>
      </c>
      <c r="C5377">
        <v>2016</v>
      </c>
      <c r="D5377" t="s">
        <v>15</v>
      </c>
      <c r="E5377" t="s">
        <v>23</v>
      </c>
      <c r="F5377" t="s">
        <v>17</v>
      </c>
      <c r="G5377">
        <v>3.5</v>
      </c>
      <c r="H5377" t="s">
        <v>18</v>
      </c>
      <c r="I5377" t="s">
        <v>19</v>
      </c>
      <c r="J5377">
        <v>89000</v>
      </c>
      <c r="K5377" t="s">
        <v>20</v>
      </c>
      <c r="L5377">
        <v>80000</v>
      </c>
      <c r="M5377" t="b">
        <v>0</v>
      </c>
    </row>
    <row r="5378" spans="1:13" x14ac:dyDescent="0.35">
      <c r="A5378" t="s">
        <v>95</v>
      </c>
      <c r="B5378" t="s">
        <v>223</v>
      </c>
      <c r="C5378">
        <v>2011</v>
      </c>
      <c r="D5378" t="s">
        <v>15</v>
      </c>
      <c r="E5378" t="s">
        <v>23</v>
      </c>
      <c r="F5378" t="s">
        <v>17</v>
      </c>
      <c r="G5378">
        <v>6.2</v>
      </c>
      <c r="H5378" t="s">
        <v>18</v>
      </c>
      <c r="I5378" t="s">
        <v>19</v>
      </c>
      <c r="J5378">
        <v>270373</v>
      </c>
      <c r="K5378" t="s">
        <v>20</v>
      </c>
      <c r="L5378">
        <v>0</v>
      </c>
      <c r="M5378" t="b">
        <v>1</v>
      </c>
    </row>
    <row r="5379" spans="1:13" x14ac:dyDescent="0.35">
      <c r="A5379" t="s">
        <v>34</v>
      </c>
      <c r="B5379" t="s">
        <v>35</v>
      </c>
      <c r="C5379">
        <v>2019</v>
      </c>
      <c r="D5379" t="s">
        <v>15</v>
      </c>
      <c r="E5379" t="s">
        <v>23</v>
      </c>
      <c r="F5379" t="s">
        <v>17</v>
      </c>
      <c r="G5379">
        <v>4.5999999999999996</v>
      </c>
      <c r="H5379" t="s">
        <v>18</v>
      </c>
      <c r="I5379" t="s">
        <v>19</v>
      </c>
      <c r="J5379">
        <v>33700</v>
      </c>
      <c r="K5379" t="s">
        <v>20</v>
      </c>
      <c r="L5379">
        <v>0</v>
      </c>
      <c r="M5379" t="b">
        <v>1</v>
      </c>
    </row>
    <row r="5380" spans="1:13" x14ac:dyDescent="0.35">
      <c r="A5380" t="s">
        <v>34</v>
      </c>
      <c r="B5380" t="s">
        <v>35</v>
      </c>
      <c r="C5380">
        <v>2015</v>
      </c>
      <c r="D5380" t="s">
        <v>15</v>
      </c>
      <c r="E5380" t="s">
        <v>23</v>
      </c>
      <c r="F5380" t="s">
        <v>30</v>
      </c>
      <c r="G5380">
        <v>4.5999999999999996</v>
      </c>
      <c r="H5380" t="s">
        <v>18</v>
      </c>
      <c r="I5380" t="s">
        <v>19</v>
      </c>
      <c r="J5380">
        <v>316000</v>
      </c>
      <c r="K5380" t="s">
        <v>20</v>
      </c>
      <c r="L5380">
        <v>0</v>
      </c>
      <c r="M5380" t="b">
        <v>1</v>
      </c>
    </row>
    <row r="5381" spans="1:13" x14ac:dyDescent="0.35">
      <c r="A5381" t="s">
        <v>31</v>
      </c>
      <c r="B5381" t="s">
        <v>57</v>
      </c>
      <c r="C5381">
        <v>2008</v>
      </c>
      <c r="D5381" t="s">
        <v>44</v>
      </c>
      <c r="E5381" t="s">
        <v>16</v>
      </c>
      <c r="F5381" t="s">
        <v>26</v>
      </c>
      <c r="G5381">
        <v>1.6</v>
      </c>
      <c r="H5381" t="s">
        <v>18</v>
      </c>
      <c r="I5381" t="s">
        <v>19</v>
      </c>
      <c r="J5381">
        <v>293000</v>
      </c>
      <c r="K5381" t="s">
        <v>70</v>
      </c>
      <c r="L5381">
        <v>0</v>
      </c>
      <c r="M5381" t="b">
        <v>1</v>
      </c>
    </row>
    <row r="5382" spans="1:13" x14ac:dyDescent="0.35">
      <c r="A5382" t="s">
        <v>181</v>
      </c>
      <c r="B5382" t="s">
        <v>199</v>
      </c>
      <c r="C5382">
        <v>2014</v>
      </c>
      <c r="D5382" t="s">
        <v>47</v>
      </c>
      <c r="E5382" t="s">
        <v>25</v>
      </c>
      <c r="F5382" t="s">
        <v>17</v>
      </c>
      <c r="G5382">
        <v>3.5</v>
      </c>
      <c r="H5382" t="s">
        <v>18</v>
      </c>
      <c r="I5382" t="s">
        <v>19</v>
      </c>
      <c r="J5382">
        <v>200000</v>
      </c>
      <c r="K5382" t="s">
        <v>59</v>
      </c>
      <c r="L5382">
        <v>39000</v>
      </c>
      <c r="M5382" t="b">
        <v>0</v>
      </c>
    </row>
    <row r="5383" spans="1:13" x14ac:dyDescent="0.35">
      <c r="A5383" t="s">
        <v>34</v>
      </c>
      <c r="B5383" t="s">
        <v>58</v>
      </c>
      <c r="C5383">
        <v>2017</v>
      </c>
      <c r="D5383" t="s">
        <v>15</v>
      </c>
      <c r="E5383" t="s">
        <v>25</v>
      </c>
      <c r="F5383" t="s">
        <v>17</v>
      </c>
      <c r="G5383">
        <v>2.7</v>
      </c>
      <c r="H5383" t="s">
        <v>18</v>
      </c>
      <c r="I5383" t="s">
        <v>19</v>
      </c>
      <c r="J5383">
        <v>236000</v>
      </c>
      <c r="K5383" t="s">
        <v>20</v>
      </c>
      <c r="L5383">
        <v>75000</v>
      </c>
      <c r="M5383" t="b">
        <v>0</v>
      </c>
    </row>
    <row r="5384" spans="1:13" x14ac:dyDescent="0.35">
      <c r="A5384" t="s">
        <v>76</v>
      </c>
      <c r="B5384" t="s">
        <v>256</v>
      </c>
      <c r="C5384">
        <v>2015</v>
      </c>
      <c r="D5384" t="s">
        <v>47</v>
      </c>
      <c r="E5384" t="s">
        <v>23</v>
      </c>
      <c r="F5384" t="s">
        <v>17</v>
      </c>
      <c r="G5384">
        <v>5</v>
      </c>
      <c r="H5384" t="s">
        <v>18</v>
      </c>
      <c r="I5384" t="s">
        <v>68</v>
      </c>
      <c r="J5384">
        <v>111000</v>
      </c>
      <c r="K5384" t="s">
        <v>64</v>
      </c>
      <c r="L5384">
        <v>92999</v>
      </c>
      <c r="M5384" t="b">
        <v>0</v>
      </c>
    </row>
    <row r="5385" spans="1:13" x14ac:dyDescent="0.35">
      <c r="A5385" t="s">
        <v>82</v>
      </c>
      <c r="B5385" t="s">
        <v>169</v>
      </c>
      <c r="C5385">
        <v>2016</v>
      </c>
      <c r="D5385" t="s">
        <v>15</v>
      </c>
      <c r="E5385" t="s">
        <v>23</v>
      </c>
      <c r="F5385" t="s">
        <v>30</v>
      </c>
      <c r="G5385">
        <v>3.3</v>
      </c>
      <c r="H5385" t="s">
        <v>18</v>
      </c>
      <c r="I5385" t="s">
        <v>19</v>
      </c>
      <c r="J5385">
        <v>160000</v>
      </c>
      <c r="K5385" t="s">
        <v>42</v>
      </c>
      <c r="L5385">
        <v>60000</v>
      </c>
      <c r="M5385" t="b">
        <v>0</v>
      </c>
    </row>
    <row r="5386" spans="1:13" x14ac:dyDescent="0.35">
      <c r="A5386" t="s">
        <v>76</v>
      </c>
      <c r="B5386" t="s">
        <v>77</v>
      </c>
      <c r="C5386">
        <v>2013</v>
      </c>
      <c r="D5386" t="s">
        <v>15</v>
      </c>
      <c r="E5386" t="s">
        <v>16</v>
      </c>
      <c r="F5386" t="s">
        <v>30</v>
      </c>
      <c r="G5386">
        <v>5.4</v>
      </c>
      <c r="H5386" t="s">
        <v>18</v>
      </c>
      <c r="I5386" t="s">
        <v>19</v>
      </c>
      <c r="J5386">
        <v>187000</v>
      </c>
      <c r="K5386" t="s">
        <v>155</v>
      </c>
      <c r="L5386">
        <v>60000</v>
      </c>
      <c r="M5386" t="b">
        <v>0</v>
      </c>
    </row>
    <row r="5387" spans="1:13" x14ac:dyDescent="0.35">
      <c r="A5387" t="s">
        <v>21</v>
      </c>
      <c r="B5387" t="s">
        <v>231</v>
      </c>
      <c r="C5387">
        <v>2015</v>
      </c>
      <c r="D5387" t="s">
        <v>15</v>
      </c>
      <c r="E5387" t="s">
        <v>29</v>
      </c>
      <c r="F5387" t="s">
        <v>26</v>
      </c>
      <c r="G5387">
        <v>1.6</v>
      </c>
      <c r="H5387" t="s">
        <v>18</v>
      </c>
      <c r="I5387" t="s">
        <v>19</v>
      </c>
      <c r="J5387">
        <v>180000</v>
      </c>
      <c r="K5387" t="s">
        <v>401</v>
      </c>
      <c r="L5387">
        <v>0</v>
      </c>
      <c r="M5387" t="b">
        <v>1</v>
      </c>
    </row>
    <row r="5388" spans="1:13" x14ac:dyDescent="0.35">
      <c r="A5388" t="s">
        <v>47</v>
      </c>
      <c r="B5388" t="s">
        <v>47</v>
      </c>
      <c r="C5388">
        <v>2019</v>
      </c>
      <c r="D5388" t="s">
        <v>15</v>
      </c>
      <c r="E5388" t="s">
        <v>94</v>
      </c>
      <c r="F5388" t="s">
        <v>17</v>
      </c>
      <c r="G5388">
        <v>1</v>
      </c>
      <c r="H5388" t="s">
        <v>18</v>
      </c>
      <c r="I5388" t="s">
        <v>68</v>
      </c>
      <c r="J5388">
        <v>4000</v>
      </c>
      <c r="K5388" t="s">
        <v>42</v>
      </c>
      <c r="L5388">
        <v>39000</v>
      </c>
      <c r="M5388" t="b">
        <v>0</v>
      </c>
    </row>
    <row r="5389" spans="1:13" x14ac:dyDescent="0.35">
      <c r="A5389" t="s">
        <v>13</v>
      </c>
      <c r="B5389" t="s">
        <v>320</v>
      </c>
      <c r="C5389">
        <v>2014</v>
      </c>
      <c r="D5389" t="s">
        <v>15</v>
      </c>
      <c r="E5389" t="s">
        <v>23</v>
      </c>
      <c r="F5389" t="s">
        <v>17</v>
      </c>
      <c r="G5389">
        <v>3.6</v>
      </c>
      <c r="H5389" t="s">
        <v>18</v>
      </c>
      <c r="I5389" t="s">
        <v>19</v>
      </c>
      <c r="J5389">
        <v>94000</v>
      </c>
      <c r="K5389" t="s">
        <v>42</v>
      </c>
      <c r="L5389">
        <v>0</v>
      </c>
      <c r="M5389" t="b">
        <v>1</v>
      </c>
    </row>
    <row r="5390" spans="1:13" x14ac:dyDescent="0.35">
      <c r="A5390" t="s">
        <v>21</v>
      </c>
      <c r="B5390" t="s">
        <v>22</v>
      </c>
      <c r="C5390">
        <v>1999</v>
      </c>
      <c r="D5390" t="s">
        <v>15</v>
      </c>
      <c r="E5390" t="s">
        <v>75</v>
      </c>
      <c r="F5390" t="s">
        <v>17</v>
      </c>
      <c r="G5390">
        <v>4.5</v>
      </c>
      <c r="H5390" t="s">
        <v>18</v>
      </c>
      <c r="I5390" t="s">
        <v>68</v>
      </c>
      <c r="J5390">
        <v>300</v>
      </c>
      <c r="K5390" t="s">
        <v>81</v>
      </c>
      <c r="L5390">
        <v>0</v>
      </c>
      <c r="M5390" t="b">
        <v>1</v>
      </c>
    </row>
    <row r="5391" spans="1:13" x14ac:dyDescent="0.35">
      <c r="A5391" t="s">
        <v>109</v>
      </c>
      <c r="B5391" t="s">
        <v>450</v>
      </c>
      <c r="C5391">
        <v>2011</v>
      </c>
      <c r="D5391" t="s">
        <v>15</v>
      </c>
      <c r="E5391" t="s">
        <v>25</v>
      </c>
      <c r="F5391" t="s">
        <v>17</v>
      </c>
      <c r="G5391">
        <v>3.7</v>
      </c>
      <c r="H5391" t="s">
        <v>18</v>
      </c>
      <c r="I5391" t="s">
        <v>19</v>
      </c>
      <c r="J5391">
        <v>230000</v>
      </c>
      <c r="K5391" t="s">
        <v>20</v>
      </c>
      <c r="L5391">
        <v>17000</v>
      </c>
      <c r="M5391" t="b">
        <v>0</v>
      </c>
    </row>
    <row r="5392" spans="1:13" x14ac:dyDescent="0.35">
      <c r="A5392" t="s">
        <v>34</v>
      </c>
      <c r="B5392" t="s">
        <v>123</v>
      </c>
      <c r="C5392">
        <v>2014</v>
      </c>
      <c r="D5392" t="s">
        <v>44</v>
      </c>
      <c r="E5392" t="s">
        <v>23</v>
      </c>
      <c r="F5392" t="s">
        <v>17</v>
      </c>
      <c r="G5392">
        <v>2.4</v>
      </c>
      <c r="H5392" t="s">
        <v>18</v>
      </c>
      <c r="I5392" t="s">
        <v>68</v>
      </c>
      <c r="J5392">
        <v>230000</v>
      </c>
      <c r="K5392" t="s">
        <v>20</v>
      </c>
      <c r="L5392">
        <v>61000</v>
      </c>
      <c r="M5392" t="b">
        <v>0</v>
      </c>
    </row>
    <row r="5393" spans="1:13" x14ac:dyDescent="0.35">
      <c r="A5393" t="s">
        <v>34</v>
      </c>
      <c r="B5393" t="s">
        <v>43</v>
      </c>
      <c r="C5393">
        <v>2010</v>
      </c>
      <c r="D5393" t="s">
        <v>44</v>
      </c>
      <c r="E5393" t="s">
        <v>94</v>
      </c>
      <c r="F5393" t="s">
        <v>17</v>
      </c>
      <c r="G5393">
        <v>1.8</v>
      </c>
      <c r="H5393" t="s">
        <v>18</v>
      </c>
      <c r="I5393" t="s">
        <v>68</v>
      </c>
      <c r="J5393">
        <v>370</v>
      </c>
      <c r="K5393" t="s">
        <v>81</v>
      </c>
      <c r="L5393">
        <v>25000</v>
      </c>
      <c r="M5393" t="b">
        <v>0</v>
      </c>
    </row>
    <row r="5394" spans="1:13" x14ac:dyDescent="0.35">
      <c r="A5394" t="s">
        <v>39</v>
      </c>
      <c r="B5394" t="s">
        <v>217</v>
      </c>
      <c r="C5394">
        <v>2011</v>
      </c>
      <c r="D5394" t="s">
        <v>15</v>
      </c>
      <c r="E5394" t="s">
        <v>16</v>
      </c>
      <c r="F5394" t="s">
        <v>30</v>
      </c>
      <c r="G5394">
        <v>1.8</v>
      </c>
      <c r="H5394" t="s">
        <v>18</v>
      </c>
      <c r="I5394" t="s">
        <v>19</v>
      </c>
      <c r="J5394">
        <v>10000</v>
      </c>
      <c r="K5394" t="s">
        <v>42</v>
      </c>
      <c r="L5394">
        <v>0</v>
      </c>
      <c r="M5394" t="b">
        <v>1</v>
      </c>
    </row>
    <row r="5395" spans="1:13" x14ac:dyDescent="0.35">
      <c r="A5395" t="s">
        <v>34</v>
      </c>
      <c r="B5395" t="s">
        <v>51</v>
      </c>
      <c r="C5395">
        <v>2018</v>
      </c>
      <c r="D5395" t="s">
        <v>15</v>
      </c>
      <c r="E5395" t="s">
        <v>25</v>
      </c>
      <c r="F5395" t="s">
        <v>26</v>
      </c>
      <c r="G5395">
        <v>1.6</v>
      </c>
      <c r="H5395" t="s">
        <v>18</v>
      </c>
      <c r="I5395" t="s">
        <v>19</v>
      </c>
      <c r="J5395">
        <v>87000</v>
      </c>
      <c r="K5395" t="s">
        <v>45</v>
      </c>
      <c r="L5395">
        <v>50000</v>
      </c>
      <c r="M5395" t="b">
        <v>0</v>
      </c>
    </row>
    <row r="5396" spans="1:13" x14ac:dyDescent="0.35">
      <c r="A5396" t="s">
        <v>27</v>
      </c>
      <c r="B5396" t="s">
        <v>93</v>
      </c>
      <c r="C5396">
        <v>2015</v>
      </c>
      <c r="D5396" t="s">
        <v>47</v>
      </c>
      <c r="E5396" t="s">
        <v>16</v>
      </c>
      <c r="F5396" t="s">
        <v>17</v>
      </c>
      <c r="G5396">
        <v>4.3</v>
      </c>
      <c r="H5396" t="s">
        <v>56</v>
      </c>
      <c r="I5396" t="s">
        <v>19</v>
      </c>
      <c r="J5396">
        <v>81000</v>
      </c>
      <c r="K5396" t="s">
        <v>187</v>
      </c>
      <c r="L5396">
        <v>0</v>
      </c>
      <c r="M5396" t="b">
        <v>1</v>
      </c>
    </row>
    <row r="5397" spans="1:13" x14ac:dyDescent="0.35">
      <c r="A5397" t="s">
        <v>27</v>
      </c>
      <c r="B5397" t="s">
        <v>84</v>
      </c>
      <c r="C5397">
        <v>2017</v>
      </c>
      <c r="D5397" t="s">
        <v>47</v>
      </c>
      <c r="E5397" t="s">
        <v>29</v>
      </c>
      <c r="F5397" t="s">
        <v>17</v>
      </c>
      <c r="G5397">
        <v>5.3</v>
      </c>
      <c r="H5397" t="s">
        <v>56</v>
      </c>
      <c r="I5397" t="s">
        <v>19</v>
      </c>
      <c r="J5397">
        <v>65000</v>
      </c>
      <c r="K5397" t="s">
        <v>187</v>
      </c>
      <c r="L5397">
        <v>0</v>
      </c>
      <c r="M5397" t="b">
        <v>1</v>
      </c>
    </row>
    <row r="5398" spans="1:13" x14ac:dyDescent="0.35">
      <c r="A5398" t="s">
        <v>82</v>
      </c>
      <c r="B5398" t="s">
        <v>164</v>
      </c>
      <c r="C5398">
        <v>2016</v>
      </c>
      <c r="D5398" t="s">
        <v>47</v>
      </c>
      <c r="E5398" t="s">
        <v>25</v>
      </c>
      <c r="F5398" t="s">
        <v>30</v>
      </c>
      <c r="G5398">
        <v>5.7</v>
      </c>
      <c r="H5398" t="s">
        <v>56</v>
      </c>
      <c r="I5398" t="s">
        <v>19</v>
      </c>
      <c r="J5398">
        <v>77000</v>
      </c>
      <c r="K5398" t="s">
        <v>187</v>
      </c>
      <c r="L5398">
        <v>0</v>
      </c>
      <c r="M5398" t="b">
        <v>1</v>
      </c>
    </row>
    <row r="5399" spans="1:13" x14ac:dyDescent="0.35">
      <c r="A5399" t="s">
        <v>39</v>
      </c>
      <c r="B5399" t="s">
        <v>428</v>
      </c>
      <c r="C5399">
        <v>2008</v>
      </c>
      <c r="D5399" t="s">
        <v>44</v>
      </c>
      <c r="E5399" t="s">
        <v>75</v>
      </c>
      <c r="F5399" t="s">
        <v>26</v>
      </c>
      <c r="G5399">
        <v>2</v>
      </c>
      <c r="H5399" t="s">
        <v>18</v>
      </c>
      <c r="I5399" t="s">
        <v>19</v>
      </c>
      <c r="J5399">
        <v>300000</v>
      </c>
      <c r="K5399" t="s">
        <v>42</v>
      </c>
      <c r="L5399">
        <v>0</v>
      </c>
      <c r="M5399" t="b">
        <v>1</v>
      </c>
    </row>
    <row r="5400" spans="1:13" x14ac:dyDescent="0.35">
      <c r="A5400" t="s">
        <v>109</v>
      </c>
      <c r="B5400" t="s">
        <v>110</v>
      </c>
      <c r="C5400">
        <v>2021</v>
      </c>
      <c r="D5400" t="s">
        <v>44</v>
      </c>
      <c r="E5400" t="s">
        <v>29</v>
      </c>
      <c r="F5400" t="s">
        <v>26</v>
      </c>
      <c r="G5400">
        <v>3.5</v>
      </c>
      <c r="H5400" t="s">
        <v>18</v>
      </c>
      <c r="I5400" t="s">
        <v>19</v>
      </c>
      <c r="J5400">
        <v>1700</v>
      </c>
      <c r="K5400" t="s">
        <v>64</v>
      </c>
      <c r="L5400">
        <v>110000</v>
      </c>
      <c r="M5400" t="b">
        <v>0</v>
      </c>
    </row>
    <row r="5401" spans="1:13" x14ac:dyDescent="0.35">
      <c r="A5401" t="s">
        <v>27</v>
      </c>
      <c r="B5401" t="s">
        <v>88</v>
      </c>
      <c r="C5401">
        <v>2019</v>
      </c>
      <c r="D5401" t="s">
        <v>15</v>
      </c>
      <c r="E5401" t="s">
        <v>23</v>
      </c>
      <c r="F5401" t="s">
        <v>26</v>
      </c>
      <c r="G5401">
        <v>1.4</v>
      </c>
      <c r="H5401" t="s">
        <v>18</v>
      </c>
      <c r="I5401" t="s">
        <v>19</v>
      </c>
      <c r="J5401">
        <v>94000</v>
      </c>
      <c r="K5401" t="s">
        <v>170</v>
      </c>
      <c r="L5401">
        <v>0</v>
      </c>
      <c r="M5401" t="b">
        <v>1</v>
      </c>
    </row>
    <row r="5402" spans="1:13" x14ac:dyDescent="0.35">
      <c r="A5402" t="s">
        <v>141</v>
      </c>
      <c r="B5402">
        <v>301</v>
      </c>
      <c r="C5402">
        <v>2014</v>
      </c>
      <c r="D5402" t="s">
        <v>15</v>
      </c>
      <c r="E5402" t="s">
        <v>23</v>
      </c>
      <c r="F5402" t="s">
        <v>26</v>
      </c>
      <c r="G5402">
        <v>1.6</v>
      </c>
      <c r="H5402" t="s">
        <v>18</v>
      </c>
      <c r="I5402" t="s">
        <v>19</v>
      </c>
      <c r="J5402">
        <v>170000</v>
      </c>
      <c r="K5402" t="s">
        <v>253</v>
      </c>
      <c r="L5402">
        <v>18500</v>
      </c>
      <c r="M5402" t="b">
        <v>0</v>
      </c>
    </row>
    <row r="5403" spans="1:13" x14ac:dyDescent="0.35">
      <c r="A5403" t="s">
        <v>34</v>
      </c>
      <c r="B5403" t="s">
        <v>35</v>
      </c>
      <c r="C5403">
        <v>2014</v>
      </c>
      <c r="D5403" t="s">
        <v>15</v>
      </c>
      <c r="E5403" t="s">
        <v>23</v>
      </c>
      <c r="F5403" t="s">
        <v>17</v>
      </c>
      <c r="G5403">
        <v>9</v>
      </c>
      <c r="H5403" t="s">
        <v>18</v>
      </c>
      <c r="I5403" t="s">
        <v>19</v>
      </c>
      <c r="J5403">
        <v>360</v>
      </c>
      <c r="K5403" t="s">
        <v>45</v>
      </c>
      <c r="L5403">
        <v>0</v>
      </c>
      <c r="M5403" t="b">
        <v>1</v>
      </c>
    </row>
    <row r="5404" spans="1:13" x14ac:dyDescent="0.35">
      <c r="A5404" t="s">
        <v>76</v>
      </c>
      <c r="B5404" t="s">
        <v>240</v>
      </c>
      <c r="C5404">
        <v>2009</v>
      </c>
      <c r="D5404" t="s">
        <v>15</v>
      </c>
      <c r="E5404" t="s">
        <v>23</v>
      </c>
      <c r="F5404" t="s">
        <v>26</v>
      </c>
      <c r="G5404">
        <v>4.5999999999999996</v>
      </c>
      <c r="H5404" t="s">
        <v>18</v>
      </c>
      <c r="I5404" t="s">
        <v>19</v>
      </c>
      <c r="J5404">
        <v>141000</v>
      </c>
      <c r="K5404" t="s">
        <v>20</v>
      </c>
      <c r="L5404">
        <v>0</v>
      </c>
      <c r="M5404" t="b">
        <v>1</v>
      </c>
    </row>
    <row r="5405" spans="1:13" x14ac:dyDescent="0.35">
      <c r="A5405" t="s">
        <v>166</v>
      </c>
      <c r="B5405" t="s">
        <v>306</v>
      </c>
      <c r="C5405">
        <v>2020</v>
      </c>
      <c r="D5405" t="s">
        <v>15</v>
      </c>
      <c r="E5405" t="s">
        <v>94</v>
      </c>
      <c r="F5405" t="s">
        <v>30</v>
      </c>
      <c r="G5405">
        <v>2</v>
      </c>
      <c r="H5405" t="s">
        <v>18</v>
      </c>
      <c r="I5405" t="s">
        <v>19</v>
      </c>
      <c r="J5405">
        <v>22058</v>
      </c>
      <c r="K5405" t="s">
        <v>45</v>
      </c>
      <c r="L5405">
        <v>0</v>
      </c>
      <c r="M5405" t="b">
        <v>1</v>
      </c>
    </row>
    <row r="5406" spans="1:13" x14ac:dyDescent="0.35">
      <c r="A5406" t="s">
        <v>21</v>
      </c>
      <c r="B5406" t="s">
        <v>218</v>
      </c>
      <c r="C5406">
        <v>2015</v>
      </c>
      <c r="D5406" t="s">
        <v>15</v>
      </c>
      <c r="E5406" t="s">
        <v>23</v>
      </c>
      <c r="F5406" t="s">
        <v>17</v>
      </c>
      <c r="G5406">
        <v>2.5</v>
      </c>
      <c r="H5406" t="s">
        <v>18</v>
      </c>
      <c r="I5406" t="s">
        <v>19</v>
      </c>
      <c r="J5406">
        <v>129000</v>
      </c>
      <c r="K5406" t="s">
        <v>42</v>
      </c>
      <c r="L5406">
        <v>40000</v>
      </c>
      <c r="M5406" t="b">
        <v>0</v>
      </c>
    </row>
    <row r="5407" spans="1:13" x14ac:dyDescent="0.35">
      <c r="A5407" t="s">
        <v>27</v>
      </c>
      <c r="B5407" t="s">
        <v>88</v>
      </c>
      <c r="C5407">
        <v>2011</v>
      </c>
      <c r="D5407" t="s">
        <v>15</v>
      </c>
      <c r="E5407" t="s">
        <v>29</v>
      </c>
      <c r="F5407" t="s">
        <v>26</v>
      </c>
      <c r="G5407">
        <v>1.6</v>
      </c>
      <c r="H5407" t="s">
        <v>18</v>
      </c>
      <c r="I5407" t="s">
        <v>68</v>
      </c>
      <c r="J5407">
        <v>317135</v>
      </c>
      <c r="K5407" t="s">
        <v>20</v>
      </c>
      <c r="L5407">
        <v>0</v>
      </c>
      <c r="M5407" t="b">
        <v>1</v>
      </c>
    </row>
    <row r="5408" spans="1:13" x14ac:dyDescent="0.35">
      <c r="A5408" t="s">
        <v>76</v>
      </c>
      <c r="B5408" t="s">
        <v>240</v>
      </c>
      <c r="C5408">
        <v>2008</v>
      </c>
      <c r="D5408" t="s">
        <v>15</v>
      </c>
      <c r="E5408" t="s">
        <v>78</v>
      </c>
      <c r="F5408" t="s">
        <v>26</v>
      </c>
      <c r="G5408">
        <v>4.5999999999999996</v>
      </c>
      <c r="H5408" t="s">
        <v>18</v>
      </c>
      <c r="I5408" t="s">
        <v>19</v>
      </c>
      <c r="J5408">
        <v>21000</v>
      </c>
      <c r="K5408" t="s">
        <v>20</v>
      </c>
      <c r="L5408">
        <v>13000</v>
      </c>
      <c r="M5408" t="b">
        <v>0</v>
      </c>
    </row>
    <row r="5409" spans="1:13" x14ac:dyDescent="0.35">
      <c r="A5409" t="s">
        <v>39</v>
      </c>
      <c r="B5409" t="s">
        <v>133</v>
      </c>
      <c r="C5409">
        <v>2014</v>
      </c>
      <c r="D5409" t="s">
        <v>47</v>
      </c>
      <c r="E5409" t="s">
        <v>16</v>
      </c>
      <c r="F5409" t="s">
        <v>17</v>
      </c>
      <c r="G5409">
        <v>3.6</v>
      </c>
      <c r="H5409" t="s">
        <v>18</v>
      </c>
      <c r="I5409" t="s">
        <v>19</v>
      </c>
      <c r="J5409">
        <v>182</v>
      </c>
      <c r="K5409" t="s">
        <v>111</v>
      </c>
      <c r="L5409">
        <v>0</v>
      </c>
      <c r="M5409" t="b">
        <v>1</v>
      </c>
    </row>
    <row r="5410" spans="1:13" x14ac:dyDescent="0.35">
      <c r="A5410" t="s">
        <v>281</v>
      </c>
      <c r="B5410" t="s">
        <v>338</v>
      </c>
      <c r="C5410">
        <v>2016</v>
      </c>
      <c r="D5410" t="s">
        <v>15</v>
      </c>
      <c r="E5410" t="s">
        <v>65</v>
      </c>
      <c r="F5410" t="s">
        <v>30</v>
      </c>
      <c r="G5410">
        <v>2</v>
      </c>
      <c r="H5410" t="s">
        <v>18</v>
      </c>
      <c r="I5410" t="s">
        <v>19</v>
      </c>
      <c r="J5410">
        <v>70000</v>
      </c>
      <c r="K5410" t="s">
        <v>20</v>
      </c>
      <c r="L5410">
        <v>68000</v>
      </c>
      <c r="M5410" t="b">
        <v>0</v>
      </c>
    </row>
    <row r="5411" spans="1:13" x14ac:dyDescent="0.35">
      <c r="A5411" t="s">
        <v>181</v>
      </c>
      <c r="B5411" t="s">
        <v>199</v>
      </c>
      <c r="C5411">
        <v>2016</v>
      </c>
      <c r="D5411" t="s">
        <v>15</v>
      </c>
      <c r="E5411" t="s">
        <v>23</v>
      </c>
      <c r="F5411" t="s">
        <v>30</v>
      </c>
      <c r="G5411">
        <v>3.5</v>
      </c>
      <c r="H5411" t="s">
        <v>18</v>
      </c>
      <c r="I5411" t="s">
        <v>19</v>
      </c>
      <c r="J5411">
        <v>157</v>
      </c>
      <c r="K5411" t="s">
        <v>20</v>
      </c>
      <c r="L5411">
        <v>0</v>
      </c>
      <c r="M5411" t="b">
        <v>1</v>
      </c>
    </row>
    <row r="5412" spans="1:13" x14ac:dyDescent="0.35">
      <c r="A5412" t="s">
        <v>60</v>
      </c>
      <c r="B5412" t="s">
        <v>90</v>
      </c>
      <c r="C5412">
        <v>2020</v>
      </c>
      <c r="D5412" t="s">
        <v>44</v>
      </c>
      <c r="E5412" t="s">
        <v>23</v>
      </c>
      <c r="F5412" t="s">
        <v>17</v>
      </c>
      <c r="G5412">
        <v>5.7</v>
      </c>
      <c r="H5412" t="s">
        <v>18</v>
      </c>
      <c r="I5412" t="s">
        <v>19</v>
      </c>
      <c r="J5412">
        <v>105</v>
      </c>
      <c r="K5412" t="s">
        <v>20</v>
      </c>
      <c r="L5412">
        <v>425000</v>
      </c>
      <c r="M5412" t="b">
        <v>0</v>
      </c>
    </row>
    <row r="5413" spans="1:13" x14ac:dyDescent="0.35">
      <c r="A5413" t="s">
        <v>174</v>
      </c>
      <c r="B5413" t="s">
        <v>175</v>
      </c>
      <c r="C5413">
        <v>2003</v>
      </c>
      <c r="D5413" t="s">
        <v>15</v>
      </c>
      <c r="E5413" t="s">
        <v>94</v>
      </c>
      <c r="F5413" t="s">
        <v>17</v>
      </c>
      <c r="G5413">
        <v>2</v>
      </c>
      <c r="H5413" t="s">
        <v>18</v>
      </c>
      <c r="I5413" t="s">
        <v>19</v>
      </c>
      <c r="J5413">
        <v>106000</v>
      </c>
      <c r="K5413" t="s">
        <v>170</v>
      </c>
      <c r="L5413">
        <v>34000</v>
      </c>
      <c r="M5413" t="b">
        <v>0</v>
      </c>
    </row>
    <row r="5414" spans="1:13" x14ac:dyDescent="0.35">
      <c r="A5414" t="s">
        <v>36</v>
      </c>
      <c r="B5414" t="s">
        <v>146</v>
      </c>
      <c r="C5414">
        <v>2016</v>
      </c>
      <c r="D5414" t="s">
        <v>15</v>
      </c>
      <c r="E5414" t="s">
        <v>65</v>
      </c>
      <c r="F5414" t="s">
        <v>30</v>
      </c>
      <c r="G5414">
        <v>5.3</v>
      </c>
      <c r="H5414" t="s">
        <v>18</v>
      </c>
      <c r="I5414" t="s">
        <v>19</v>
      </c>
      <c r="J5414">
        <v>205000</v>
      </c>
      <c r="K5414" t="s">
        <v>20</v>
      </c>
      <c r="L5414">
        <v>98000</v>
      </c>
      <c r="M5414" t="b">
        <v>0</v>
      </c>
    </row>
    <row r="5415" spans="1:13" x14ac:dyDescent="0.35">
      <c r="A5415" t="s">
        <v>39</v>
      </c>
      <c r="B5415" t="s">
        <v>443</v>
      </c>
      <c r="C5415">
        <v>2007</v>
      </c>
      <c r="D5415" t="s">
        <v>15</v>
      </c>
      <c r="E5415" t="s">
        <v>75</v>
      </c>
      <c r="F5415" t="s">
        <v>17</v>
      </c>
      <c r="G5415">
        <v>4.3</v>
      </c>
      <c r="H5415" t="s">
        <v>18</v>
      </c>
      <c r="I5415" t="s">
        <v>19</v>
      </c>
      <c r="J5415">
        <v>168000</v>
      </c>
      <c r="K5415" t="s">
        <v>20</v>
      </c>
      <c r="L5415">
        <v>0</v>
      </c>
      <c r="M5415" t="b">
        <v>1</v>
      </c>
    </row>
    <row r="5416" spans="1:13" x14ac:dyDescent="0.35">
      <c r="A5416" t="s">
        <v>21</v>
      </c>
      <c r="B5416" t="s">
        <v>312</v>
      </c>
      <c r="C5416">
        <v>2017</v>
      </c>
      <c r="D5416" t="s">
        <v>15</v>
      </c>
      <c r="E5416" t="s">
        <v>23</v>
      </c>
      <c r="F5416" t="s">
        <v>30</v>
      </c>
      <c r="G5416">
        <v>1.6</v>
      </c>
      <c r="H5416" t="s">
        <v>18</v>
      </c>
      <c r="I5416" t="s">
        <v>19</v>
      </c>
      <c r="J5416">
        <v>68000</v>
      </c>
      <c r="K5416" t="s">
        <v>20</v>
      </c>
      <c r="L5416">
        <v>54000</v>
      </c>
      <c r="M5416" t="b">
        <v>0</v>
      </c>
    </row>
    <row r="5417" spans="1:13" x14ac:dyDescent="0.35">
      <c r="A5417" t="s">
        <v>39</v>
      </c>
      <c r="B5417" t="s">
        <v>40</v>
      </c>
      <c r="C5417">
        <v>2014</v>
      </c>
      <c r="D5417" t="s">
        <v>15</v>
      </c>
      <c r="E5417" t="s">
        <v>33</v>
      </c>
      <c r="F5417" t="s">
        <v>26</v>
      </c>
      <c r="G5417">
        <v>3.6</v>
      </c>
      <c r="H5417" t="s">
        <v>18</v>
      </c>
      <c r="I5417" t="s">
        <v>19</v>
      </c>
      <c r="J5417">
        <v>155000</v>
      </c>
      <c r="K5417" t="s">
        <v>20</v>
      </c>
      <c r="L5417">
        <v>40000</v>
      </c>
      <c r="M5417" t="b">
        <v>0</v>
      </c>
    </row>
    <row r="5418" spans="1:13" x14ac:dyDescent="0.35">
      <c r="A5418" t="s">
        <v>76</v>
      </c>
      <c r="B5418" t="s">
        <v>256</v>
      </c>
      <c r="C5418">
        <v>2019</v>
      </c>
      <c r="D5418" t="s">
        <v>47</v>
      </c>
      <c r="E5418" t="s">
        <v>65</v>
      </c>
      <c r="F5418" t="s">
        <v>17</v>
      </c>
      <c r="G5418">
        <v>2.2999999999999998</v>
      </c>
      <c r="H5418" t="s">
        <v>18</v>
      </c>
      <c r="I5418" t="s">
        <v>19</v>
      </c>
      <c r="J5418">
        <v>86000</v>
      </c>
      <c r="K5418" t="s">
        <v>42</v>
      </c>
      <c r="L5418">
        <v>125000</v>
      </c>
      <c r="M5418" t="b">
        <v>0</v>
      </c>
    </row>
    <row r="5419" spans="1:13" x14ac:dyDescent="0.35">
      <c r="A5419" t="s">
        <v>451</v>
      </c>
      <c r="B5419" t="s">
        <v>452</v>
      </c>
      <c r="C5419">
        <v>2017</v>
      </c>
      <c r="D5419" t="s">
        <v>15</v>
      </c>
      <c r="E5419" t="s">
        <v>78</v>
      </c>
      <c r="F5419" t="s">
        <v>17</v>
      </c>
      <c r="G5419">
        <v>1.2</v>
      </c>
      <c r="H5419" t="s">
        <v>18</v>
      </c>
      <c r="I5419" t="s">
        <v>68</v>
      </c>
      <c r="J5419">
        <v>1500</v>
      </c>
      <c r="K5419" t="s">
        <v>187</v>
      </c>
      <c r="L5419">
        <v>31000</v>
      </c>
      <c r="M5419" t="b">
        <v>0</v>
      </c>
    </row>
    <row r="5420" spans="1:13" x14ac:dyDescent="0.35">
      <c r="A5420" t="s">
        <v>82</v>
      </c>
      <c r="B5420" t="s">
        <v>105</v>
      </c>
      <c r="C5420">
        <v>2015</v>
      </c>
      <c r="D5420" t="s">
        <v>15</v>
      </c>
      <c r="E5420" t="s">
        <v>65</v>
      </c>
      <c r="F5420" t="s">
        <v>26</v>
      </c>
      <c r="G5420">
        <v>2.4</v>
      </c>
      <c r="H5420" t="s">
        <v>18</v>
      </c>
      <c r="I5420" t="s">
        <v>19</v>
      </c>
      <c r="J5420">
        <v>100000</v>
      </c>
      <c r="K5420" t="s">
        <v>20</v>
      </c>
      <c r="L5420">
        <v>37000</v>
      </c>
      <c r="M5420" t="b">
        <v>0</v>
      </c>
    </row>
    <row r="5421" spans="1:13" x14ac:dyDescent="0.35">
      <c r="A5421" t="s">
        <v>60</v>
      </c>
      <c r="B5421" t="s">
        <v>148</v>
      </c>
      <c r="C5421">
        <v>2020</v>
      </c>
      <c r="D5421" t="s">
        <v>47</v>
      </c>
      <c r="E5421" t="s">
        <v>25</v>
      </c>
      <c r="F5421" t="s">
        <v>17</v>
      </c>
      <c r="G5421">
        <v>2</v>
      </c>
      <c r="H5421" t="s">
        <v>18</v>
      </c>
      <c r="I5421" t="s">
        <v>19</v>
      </c>
      <c r="J5421">
        <v>11000</v>
      </c>
      <c r="K5421" t="s">
        <v>20</v>
      </c>
      <c r="L5421">
        <v>0</v>
      </c>
      <c r="M5421" t="b">
        <v>1</v>
      </c>
    </row>
    <row r="5422" spans="1:13" x14ac:dyDescent="0.35">
      <c r="A5422" t="s">
        <v>34</v>
      </c>
      <c r="B5422" t="s">
        <v>35</v>
      </c>
      <c r="C5422">
        <v>2011</v>
      </c>
      <c r="D5422" t="s">
        <v>15</v>
      </c>
      <c r="E5422" t="s">
        <v>23</v>
      </c>
      <c r="F5422" t="s">
        <v>17</v>
      </c>
      <c r="G5422">
        <v>4.5999999999999996</v>
      </c>
      <c r="H5422" t="s">
        <v>18</v>
      </c>
      <c r="I5422" t="s">
        <v>19</v>
      </c>
      <c r="J5422">
        <v>79000</v>
      </c>
      <c r="K5422" t="s">
        <v>20</v>
      </c>
      <c r="L5422">
        <v>145000</v>
      </c>
      <c r="M5422" t="b">
        <v>0</v>
      </c>
    </row>
    <row r="5423" spans="1:13" x14ac:dyDescent="0.35">
      <c r="A5423" t="s">
        <v>60</v>
      </c>
      <c r="B5423" t="s">
        <v>241</v>
      </c>
      <c r="C5423">
        <v>2018</v>
      </c>
      <c r="D5423" t="s">
        <v>44</v>
      </c>
      <c r="E5423" t="s">
        <v>29</v>
      </c>
      <c r="F5423" t="s">
        <v>30</v>
      </c>
      <c r="G5423">
        <v>4.5999999999999996</v>
      </c>
      <c r="H5423" t="s">
        <v>18</v>
      </c>
      <c r="I5423" t="s">
        <v>19</v>
      </c>
      <c r="J5423">
        <v>23000</v>
      </c>
      <c r="K5423" t="s">
        <v>155</v>
      </c>
      <c r="L5423">
        <v>265000</v>
      </c>
      <c r="M5423" t="b">
        <v>0</v>
      </c>
    </row>
    <row r="5424" spans="1:13" x14ac:dyDescent="0.35">
      <c r="A5424" t="s">
        <v>34</v>
      </c>
      <c r="B5424" t="s">
        <v>124</v>
      </c>
      <c r="C5424">
        <v>2008</v>
      </c>
      <c r="D5424" t="s">
        <v>15</v>
      </c>
      <c r="E5424" t="s">
        <v>23</v>
      </c>
      <c r="F5424" t="s">
        <v>30</v>
      </c>
      <c r="G5424">
        <v>4</v>
      </c>
      <c r="H5424" t="s">
        <v>18</v>
      </c>
      <c r="I5424" t="s">
        <v>19</v>
      </c>
      <c r="J5424">
        <v>512000</v>
      </c>
      <c r="K5424" t="s">
        <v>20</v>
      </c>
      <c r="L5424">
        <v>40000</v>
      </c>
      <c r="M5424" t="b">
        <v>0</v>
      </c>
    </row>
    <row r="5425" spans="1:13" x14ac:dyDescent="0.35">
      <c r="A5425" t="s">
        <v>34</v>
      </c>
      <c r="B5425" t="s">
        <v>162</v>
      </c>
      <c r="C5425">
        <v>2020</v>
      </c>
      <c r="D5425" t="s">
        <v>15</v>
      </c>
      <c r="E5425" t="s">
        <v>23</v>
      </c>
      <c r="F5425" t="s">
        <v>30</v>
      </c>
      <c r="G5425">
        <v>6</v>
      </c>
      <c r="H5425" t="s">
        <v>18</v>
      </c>
      <c r="I5425" t="s">
        <v>68</v>
      </c>
      <c r="J5425">
        <v>36000</v>
      </c>
      <c r="K5425" t="s">
        <v>20</v>
      </c>
      <c r="L5425">
        <v>0</v>
      </c>
      <c r="M5425" t="b">
        <v>1</v>
      </c>
    </row>
    <row r="5426" spans="1:13" x14ac:dyDescent="0.35">
      <c r="A5426" t="s">
        <v>27</v>
      </c>
      <c r="B5426" t="s">
        <v>88</v>
      </c>
      <c r="C5426">
        <v>2020</v>
      </c>
      <c r="D5426" t="s">
        <v>15</v>
      </c>
      <c r="E5426" t="s">
        <v>25</v>
      </c>
      <c r="F5426" t="s">
        <v>26</v>
      </c>
      <c r="G5426">
        <v>1.4</v>
      </c>
      <c r="H5426" t="s">
        <v>18</v>
      </c>
      <c r="I5426" t="s">
        <v>19</v>
      </c>
      <c r="J5426">
        <v>26500</v>
      </c>
      <c r="K5426" t="s">
        <v>20</v>
      </c>
      <c r="L5426">
        <v>0</v>
      </c>
      <c r="M5426" t="b">
        <v>1</v>
      </c>
    </row>
    <row r="5427" spans="1:13" x14ac:dyDescent="0.35">
      <c r="A5427" t="s">
        <v>34</v>
      </c>
      <c r="B5427" t="s">
        <v>287</v>
      </c>
      <c r="C5427">
        <v>2015</v>
      </c>
      <c r="D5427" t="s">
        <v>44</v>
      </c>
      <c r="E5427" t="s">
        <v>23</v>
      </c>
      <c r="F5427" t="s">
        <v>30</v>
      </c>
      <c r="G5427">
        <v>2.7</v>
      </c>
      <c r="H5427" t="s">
        <v>18</v>
      </c>
      <c r="I5427" t="s">
        <v>68</v>
      </c>
      <c r="J5427">
        <v>23000</v>
      </c>
      <c r="K5427" t="s">
        <v>20</v>
      </c>
      <c r="L5427">
        <v>49000</v>
      </c>
      <c r="M5427" t="b">
        <v>0</v>
      </c>
    </row>
    <row r="5428" spans="1:13" x14ac:dyDescent="0.35">
      <c r="A5428" t="s">
        <v>21</v>
      </c>
      <c r="B5428" t="s">
        <v>207</v>
      </c>
      <c r="C5428">
        <v>2017</v>
      </c>
      <c r="D5428" t="s">
        <v>15</v>
      </c>
      <c r="E5428" t="s">
        <v>23</v>
      </c>
      <c r="F5428" t="s">
        <v>30</v>
      </c>
      <c r="G5428">
        <v>2.5</v>
      </c>
      <c r="H5428" t="s">
        <v>18</v>
      </c>
      <c r="I5428" t="s">
        <v>19</v>
      </c>
      <c r="J5428">
        <v>40000</v>
      </c>
      <c r="K5428" t="s">
        <v>20</v>
      </c>
      <c r="L5428">
        <v>67000</v>
      </c>
      <c r="M5428" t="b">
        <v>0</v>
      </c>
    </row>
    <row r="5429" spans="1:13" x14ac:dyDescent="0.35">
      <c r="A5429" t="s">
        <v>27</v>
      </c>
      <c r="B5429" t="s">
        <v>88</v>
      </c>
      <c r="C5429">
        <v>2017</v>
      </c>
      <c r="D5429" t="s">
        <v>15</v>
      </c>
      <c r="E5429" t="s">
        <v>23</v>
      </c>
      <c r="F5429" t="s">
        <v>26</v>
      </c>
      <c r="G5429">
        <v>1.6</v>
      </c>
      <c r="H5429" t="s">
        <v>18</v>
      </c>
      <c r="I5429" t="s">
        <v>19</v>
      </c>
      <c r="J5429">
        <v>169700</v>
      </c>
      <c r="K5429" t="s">
        <v>45</v>
      </c>
      <c r="L5429">
        <v>30000</v>
      </c>
      <c r="M5429" t="b">
        <v>0</v>
      </c>
    </row>
    <row r="5430" spans="1:13" x14ac:dyDescent="0.35">
      <c r="A5430" t="s">
        <v>27</v>
      </c>
      <c r="B5430" t="s">
        <v>88</v>
      </c>
      <c r="C5430">
        <v>2019</v>
      </c>
      <c r="D5430" t="s">
        <v>15</v>
      </c>
      <c r="E5430" t="s">
        <v>23</v>
      </c>
      <c r="F5430" t="s">
        <v>26</v>
      </c>
      <c r="G5430">
        <v>1.4</v>
      </c>
      <c r="H5430" t="s">
        <v>18</v>
      </c>
      <c r="I5430" t="s">
        <v>19</v>
      </c>
      <c r="J5430">
        <v>56000</v>
      </c>
      <c r="K5430" t="s">
        <v>45</v>
      </c>
      <c r="L5430">
        <v>40000</v>
      </c>
      <c r="M5430" t="b">
        <v>0</v>
      </c>
    </row>
    <row r="5431" spans="1:13" x14ac:dyDescent="0.35">
      <c r="A5431" t="s">
        <v>34</v>
      </c>
      <c r="B5431" t="s">
        <v>287</v>
      </c>
      <c r="C5431">
        <v>2015</v>
      </c>
      <c r="D5431" t="s">
        <v>44</v>
      </c>
      <c r="E5431" t="s">
        <v>23</v>
      </c>
      <c r="F5431" t="s">
        <v>30</v>
      </c>
      <c r="G5431">
        <v>2.7</v>
      </c>
      <c r="H5431" t="s">
        <v>18</v>
      </c>
      <c r="I5431" t="s">
        <v>68</v>
      </c>
      <c r="J5431">
        <v>200000</v>
      </c>
      <c r="K5431" t="s">
        <v>20</v>
      </c>
      <c r="L5431">
        <v>47000</v>
      </c>
      <c r="M5431" t="b">
        <v>0</v>
      </c>
    </row>
    <row r="5432" spans="1:13" x14ac:dyDescent="0.35">
      <c r="A5432" t="s">
        <v>34</v>
      </c>
      <c r="B5432" t="s">
        <v>287</v>
      </c>
      <c r="C5432">
        <v>2016</v>
      </c>
      <c r="D5432" t="s">
        <v>44</v>
      </c>
      <c r="E5432" t="s">
        <v>23</v>
      </c>
      <c r="F5432" t="s">
        <v>30</v>
      </c>
      <c r="G5432">
        <v>2.7</v>
      </c>
      <c r="H5432" t="s">
        <v>18</v>
      </c>
      <c r="I5432" t="s">
        <v>68</v>
      </c>
      <c r="J5432">
        <v>168000</v>
      </c>
      <c r="K5432" t="s">
        <v>20</v>
      </c>
      <c r="L5432">
        <v>47000</v>
      </c>
      <c r="M5432" t="b">
        <v>0</v>
      </c>
    </row>
    <row r="5433" spans="1:13" x14ac:dyDescent="0.35">
      <c r="A5433" t="s">
        <v>13</v>
      </c>
      <c r="B5433" t="s">
        <v>14</v>
      </c>
      <c r="C5433">
        <v>2008</v>
      </c>
      <c r="D5433" t="s">
        <v>15</v>
      </c>
      <c r="E5433" t="s">
        <v>102</v>
      </c>
      <c r="F5433" t="s">
        <v>17</v>
      </c>
      <c r="G5433">
        <v>5.7</v>
      </c>
      <c r="H5433" t="s">
        <v>18</v>
      </c>
      <c r="I5433" t="s">
        <v>19</v>
      </c>
      <c r="J5433">
        <v>390000</v>
      </c>
      <c r="K5433" t="s">
        <v>20</v>
      </c>
      <c r="L5433">
        <v>25000</v>
      </c>
      <c r="M5433" t="b">
        <v>0</v>
      </c>
    </row>
    <row r="5434" spans="1:13" x14ac:dyDescent="0.35">
      <c r="A5434" t="s">
        <v>21</v>
      </c>
      <c r="B5434" t="s">
        <v>120</v>
      </c>
      <c r="C5434">
        <v>2016</v>
      </c>
      <c r="D5434" t="s">
        <v>15</v>
      </c>
      <c r="E5434" t="s">
        <v>23</v>
      </c>
      <c r="F5434" t="s">
        <v>26</v>
      </c>
      <c r="G5434">
        <v>2.4</v>
      </c>
      <c r="H5434" t="s">
        <v>18</v>
      </c>
      <c r="I5434" t="s">
        <v>68</v>
      </c>
      <c r="J5434">
        <v>110014</v>
      </c>
      <c r="K5434" t="s">
        <v>42</v>
      </c>
      <c r="L5434">
        <v>0</v>
      </c>
      <c r="M5434" t="b">
        <v>1</v>
      </c>
    </row>
    <row r="5435" spans="1:13" x14ac:dyDescent="0.35">
      <c r="A5435" t="s">
        <v>27</v>
      </c>
      <c r="B5435" t="s">
        <v>84</v>
      </c>
      <c r="C5435">
        <v>2016</v>
      </c>
      <c r="D5435" t="s">
        <v>15</v>
      </c>
      <c r="E5435" t="s">
        <v>29</v>
      </c>
      <c r="F5435" t="s">
        <v>26</v>
      </c>
      <c r="G5435">
        <v>2</v>
      </c>
      <c r="H5435" t="s">
        <v>18</v>
      </c>
      <c r="I5435" t="s">
        <v>19</v>
      </c>
      <c r="J5435">
        <v>155000</v>
      </c>
      <c r="K5435" t="s">
        <v>45</v>
      </c>
      <c r="L5435">
        <v>45000</v>
      </c>
      <c r="M5435" t="b">
        <v>0</v>
      </c>
    </row>
    <row r="5436" spans="1:13" x14ac:dyDescent="0.35">
      <c r="A5436" t="s">
        <v>39</v>
      </c>
      <c r="B5436" t="s">
        <v>46</v>
      </c>
      <c r="C5436">
        <v>2016</v>
      </c>
      <c r="D5436" t="s">
        <v>15</v>
      </c>
      <c r="E5436" t="s">
        <v>75</v>
      </c>
      <c r="F5436" t="s">
        <v>26</v>
      </c>
      <c r="G5436">
        <v>5.3</v>
      </c>
      <c r="H5436" t="s">
        <v>18</v>
      </c>
      <c r="I5436" t="s">
        <v>19</v>
      </c>
      <c r="J5436">
        <v>124000</v>
      </c>
      <c r="K5436" t="s">
        <v>45</v>
      </c>
      <c r="L5436">
        <v>120000</v>
      </c>
      <c r="M5436" t="b">
        <v>0</v>
      </c>
    </row>
    <row r="5437" spans="1:13" x14ac:dyDescent="0.35">
      <c r="A5437" t="s">
        <v>82</v>
      </c>
      <c r="B5437" t="s">
        <v>164</v>
      </c>
      <c r="C5437">
        <v>2016</v>
      </c>
      <c r="D5437" t="s">
        <v>15</v>
      </c>
      <c r="E5437" t="s">
        <v>102</v>
      </c>
      <c r="F5437" t="s">
        <v>26</v>
      </c>
      <c r="G5437">
        <v>2.4</v>
      </c>
      <c r="H5437" t="s">
        <v>18</v>
      </c>
      <c r="I5437" t="s">
        <v>19</v>
      </c>
      <c r="J5437">
        <v>350000</v>
      </c>
      <c r="K5437" t="s">
        <v>42</v>
      </c>
      <c r="L5437">
        <v>0</v>
      </c>
      <c r="M5437" t="b">
        <v>1</v>
      </c>
    </row>
    <row r="5438" spans="1:13" x14ac:dyDescent="0.35">
      <c r="A5438" t="s">
        <v>34</v>
      </c>
      <c r="B5438" t="s">
        <v>35</v>
      </c>
      <c r="C5438">
        <v>2006</v>
      </c>
      <c r="D5438" t="s">
        <v>44</v>
      </c>
      <c r="E5438" t="s">
        <v>23</v>
      </c>
      <c r="F5438" t="s">
        <v>17</v>
      </c>
      <c r="G5438">
        <v>4.5999999999999996</v>
      </c>
      <c r="H5438" t="s">
        <v>18</v>
      </c>
      <c r="I5438" t="s">
        <v>68</v>
      </c>
      <c r="J5438">
        <v>271000</v>
      </c>
      <c r="K5438" t="s">
        <v>138</v>
      </c>
      <c r="L5438">
        <v>0</v>
      </c>
      <c r="M5438" t="b">
        <v>1</v>
      </c>
    </row>
    <row r="5439" spans="1:13" x14ac:dyDescent="0.35">
      <c r="A5439" t="s">
        <v>62</v>
      </c>
      <c r="B5439" t="s">
        <v>63</v>
      </c>
      <c r="C5439">
        <v>2020</v>
      </c>
      <c r="D5439" t="s">
        <v>15</v>
      </c>
      <c r="E5439" t="s">
        <v>16</v>
      </c>
      <c r="F5439" t="s">
        <v>17</v>
      </c>
      <c r="G5439">
        <v>3</v>
      </c>
      <c r="H5439" t="s">
        <v>18</v>
      </c>
      <c r="I5439" t="s">
        <v>19</v>
      </c>
      <c r="J5439">
        <v>11500</v>
      </c>
      <c r="K5439" t="s">
        <v>20</v>
      </c>
      <c r="L5439">
        <v>510000</v>
      </c>
      <c r="M5439" t="b">
        <v>0</v>
      </c>
    </row>
    <row r="5440" spans="1:13" x14ac:dyDescent="0.35">
      <c r="A5440" t="s">
        <v>27</v>
      </c>
      <c r="B5440" t="s">
        <v>91</v>
      </c>
      <c r="C5440">
        <v>2015</v>
      </c>
      <c r="D5440" t="s">
        <v>15</v>
      </c>
      <c r="E5440" t="s">
        <v>23</v>
      </c>
      <c r="F5440" t="s">
        <v>30</v>
      </c>
      <c r="G5440">
        <v>3.3</v>
      </c>
      <c r="H5440" t="s">
        <v>18</v>
      </c>
      <c r="I5440" t="s">
        <v>19</v>
      </c>
      <c r="J5440">
        <v>122</v>
      </c>
      <c r="K5440" t="s">
        <v>70</v>
      </c>
      <c r="L5440">
        <v>45000</v>
      </c>
      <c r="M5440" t="b">
        <v>0</v>
      </c>
    </row>
    <row r="5441" spans="1:13" x14ac:dyDescent="0.35">
      <c r="A5441" t="s">
        <v>34</v>
      </c>
      <c r="B5441" t="s">
        <v>55</v>
      </c>
      <c r="C5441">
        <v>2016</v>
      </c>
      <c r="D5441" t="s">
        <v>15</v>
      </c>
      <c r="E5441" t="s">
        <v>23</v>
      </c>
      <c r="F5441" t="s">
        <v>30</v>
      </c>
      <c r="G5441">
        <v>4</v>
      </c>
      <c r="H5441" t="s">
        <v>18</v>
      </c>
      <c r="I5441" t="s">
        <v>19</v>
      </c>
      <c r="J5441">
        <v>191</v>
      </c>
      <c r="K5441" t="s">
        <v>70</v>
      </c>
      <c r="L5441">
        <v>0</v>
      </c>
      <c r="M5441" t="b">
        <v>1</v>
      </c>
    </row>
    <row r="5442" spans="1:13" x14ac:dyDescent="0.35">
      <c r="A5442" t="s">
        <v>76</v>
      </c>
      <c r="B5442" t="s">
        <v>112</v>
      </c>
      <c r="C5442">
        <v>2017</v>
      </c>
      <c r="D5442" t="s">
        <v>15</v>
      </c>
      <c r="E5442" t="s">
        <v>75</v>
      </c>
      <c r="F5442" t="s">
        <v>17</v>
      </c>
      <c r="G5442">
        <v>3.5</v>
      </c>
      <c r="H5442" t="s">
        <v>18</v>
      </c>
      <c r="I5442" t="s">
        <v>19</v>
      </c>
      <c r="J5442">
        <v>147000</v>
      </c>
      <c r="K5442" t="s">
        <v>54</v>
      </c>
      <c r="L5442">
        <v>0</v>
      </c>
      <c r="M5442" t="b">
        <v>1</v>
      </c>
    </row>
    <row r="5443" spans="1:13" x14ac:dyDescent="0.35">
      <c r="A5443" t="s">
        <v>27</v>
      </c>
      <c r="B5443" t="s">
        <v>88</v>
      </c>
      <c r="C5443">
        <v>2019</v>
      </c>
      <c r="D5443" t="s">
        <v>15</v>
      </c>
      <c r="E5443" t="s">
        <v>23</v>
      </c>
      <c r="F5443" t="s">
        <v>26</v>
      </c>
      <c r="G5443">
        <v>1.4</v>
      </c>
      <c r="H5443" t="s">
        <v>18</v>
      </c>
      <c r="I5443" t="s">
        <v>19</v>
      </c>
      <c r="J5443">
        <v>59800</v>
      </c>
      <c r="K5443" t="s">
        <v>45</v>
      </c>
      <c r="L5443">
        <v>37000</v>
      </c>
      <c r="M5443" t="b">
        <v>0</v>
      </c>
    </row>
    <row r="5444" spans="1:13" x14ac:dyDescent="0.35">
      <c r="A5444" t="s">
        <v>76</v>
      </c>
      <c r="B5444" t="s">
        <v>112</v>
      </c>
      <c r="C5444">
        <v>2017</v>
      </c>
      <c r="D5444" t="s">
        <v>15</v>
      </c>
      <c r="E5444" t="s">
        <v>25</v>
      </c>
      <c r="F5444" t="s">
        <v>26</v>
      </c>
      <c r="G5444">
        <v>3.5</v>
      </c>
      <c r="H5444" t="s">
        <v>18</v>
      </c>
      <c r="I5444" t="s">
        <v>19</v>
      </c>
      <c r="J5444">
        <v>61000</v>
      </c>
      <c r="K5444" t="s">
        <v>45</v>
      </c>
      <c r="L5444">
        <v>63000</v>
      </c>
      <c r="M5444" t="b">
        <v>0</v>
      </c>
    </row>
    <row r="5445" spans="1:13" x14ac:dyDescent="0.35">
      <c r="A5445" t="s">
        <v>47</v>
      </c>
      <c r="B5445" t="s">
        <v>47</v>
      </c>
      <c r="C5445">
        <v>2006</v>
      </c>
      <c r="D5445" t="s">
        <v>15</v>
      </c>
      <c r="E5445" t="s">
        <v>196</v>
      </c>
      <c r="F5445" t="s">
        <v>26</v>
      </c>
      <c r="G5445">
        <v>6.5</v>
      </c>
      <c r="H5445" t="s">
        <v>56</v>
      </c>
      <c r="I5445" t="s">
        <v>68</v>
      </c>
      <c r="J5445">
        <v>81250</v>
      </c>
      <c r="K5445" t="s">
        <v>20</v>
      </c>
      <c r="L5445">
        <v>0</v>
      </c>
      <c r="M5445" t="b">
        <v>1</v>
      </c>
    </row>
    <row r="5446" spans="1:13" x14ac:dyDescent="0.35">
      <c r="A5446" t="s">
        <v>36</v>
      </c>
      <c r="B5446" t="s">
        <v>37</v>
      </c>
      <c r="C5446">
        <v>2010</v>
      </c>
      <c r="D5446" t="s">
        <v>15</v>
      </c>
      <c r="E5446" t="s">
        <v>25</v>
      </c>
      <c r="F5446" t="s">
        <v>26</v>
      </c>
      <c r="G5446">
        <v>5.3</v>
      </c>
      <c r="H5446" t="s">
        <v>18</v>
      </c>
      <c r="I5446" t="s">
        <v>19</v>
      </c>
      <c r="J5446">
        <v>197289</v>
      </c>
      <c r="K5446" t="s">
        <v>20</v>
      </c>
      <c r="L5446">
        <v>0</v>
      </c>
      <c r="M5446" t="b">
        <v>1</v>
      </c>
    </row>
    <row r="5447" spans="1:13" x14ac:dyDescent="0.35">
      <c r="A5447" t="s">
        <v>82</v>
      </c>
      <c r="B5447" t="s">
        <v>105</v>
      </c>
      <c r="C5447">
        <v>2014</v>
      </c>
      <c r="D5447" t="s">
        <v>15</v>
      </c>
      <c r="E5447" t="s">
        <v>25</v>
      </c>
      <c r="F5447" t="s">
        <v>17</v>
      </c>
      <c r="G5447">
        <v>2.4</v>
      </c>
      <c r="H5447" t="s">
        <v>18</v>
      </c>
      <c r="I5447" t="s">
        <v>19</v>
      </c>
      <c r="J5447">
        <v>200</v>
      </c>
      <c r="K5447" t="s">
        <v>54</v>
      </c>
      <c r="L5447">
        <v>50000</v>
      </c>
      <c r="M5447" t="b">
        <v>0</v>
      </c>
    </row>
    <row r="5448" spans="1:13" x14ac:dyDescent="0.35">
      <c r="A5448" t="s">
        <v>39</v>
      </c>
      <c r="B5448" t="s">
        <v>205</v>
      </c>
      <c r="C5448">
        <v>2012</v>
      </c>
      <c r="D5448" t="s">
        <v>15</v>
      </c>
      <c r="E5448" t="s">
        <v>23</v>
      </c>
      <c r="F5448" t="s">
        <v>30</v>
      </c>
      <c r="G5448">
        <v>6</v>
      </c>
      <c r="H5448" t="s">
        <v>18</v>
      </c>
      <c r="I5448" t="s">
        <v>19</v>
      </c>
      <c r="J5448">
        <v>310</v>
      </c>
      <c r="K5448" t="s">
        <v>170</v>
      </c>
      <c r="L5448">
        <v>0</v>
      </c>
      <c r="M5448" t="b">
        <v>1</v>
      </c>
    </row>
    <row r="5449" spans="1:13" x14ac:dyDescent="0.35">
      <c r="A5449" t="s">
        <v>76</v>
      </c>
      <c r="B5449" t="s">
        <v>144</v>
      </c>
      <c r="C5449">
        <v>2003</v>
      </c>
      <c r="D5449" t="s">
        <v>44</v>
      </c>
      <c r="E5449" t="s">
        <v>78</v>
      </c>
      <c r="F5449" t="s">
        <v>30</v>
      </c>
      <c r="G5449">
        <v>8</v>
      </c>
      <c r="H5449" t="s">
        <v>18</v>
      </c>
      <c r="I5449" t="s">
        <v>19</v>
      </c>
      <c r="J5449">
        <v>300</v>
      </c>
      <c r="K5449" t="s">
        <v>170</v>
      </c>
      <c r="L5449">
        <v>0</v>
      </c>
      <c r="M5449" t="b">
        <v>1</v>
      </c>
    </row>
    <row r="5450" spans="1:13" x14ac:dyDescent="0.35">
      <c r="A5450" t="s">
        <v>34</v>
      </c>
      <c r="B5450" t="s">
        <v>127</v>
      </c>
      <c r="C5450">
        <v>2011</v>
      </c>
      <c r="D5450" t="s">
        <v>15</v>
      </c>
      <c r="E5450" t="s">
        <v>94</v>
      </c>
      <c r="F5450" t="s">
        <v>30</v>
      </c>
      <c r="G5450">
        <v>4</v>
      </c>
      <c r="H5450" t="s">
        <v>18</v>
      </c>
      <c r="I5450" t="s">
        <v>68</v>
      </c>
      <c r="J5450">
        <v>330</v>
      </c>
      <c r="K5450" t="s">
        <v>59</v>
      </c>
      <c r="L5450">
        <v>0</v>
      </c>
      <c r="M5450" t="b">
        <v>1</v>
      </c>
    </row>
    <row r="5451" spans="1:13" x14ac:dyDescent="0.35">
      <c r="A5451" t="s">
        <v>36</v>
      </c>
      <c r="B5451" t="s">
        <v>37</v>
      </c>
      <c r="C5451">
        <v>2008</v>
      </c>
      <c r="D5451" t="s">
        <v>15</v>
      </c>
      <c r="E5451" t="s">
        <v>16</v>
      </c>
      <c r="F5451" t="s">
        <v>17</v>
      </c>
      <c r="G5451">
        <v>6.2</v>
      </c>
      <c r="H5451" t="s">
        <v>18</v>
      </c>
      <c r="I5451" t="s">
        <v>19</v>
      </c>
      <c r="J5451">
        <v>300</v>
      </c>
      <c r="K5451" t="s">
        <v>42</v>
      </c>
      <c r="L5451">
        <v>0</v>
      </c>
      <c r="M5451" t="b">
        <v>1</v>
      </c>
    </row>
    <row r="5452" spans="1:13" x14ac:dyDescent="0.35">
      <c r="A5452" t="s">
        <v>27</v>
      </c>
      <c r="B5452" t="s">
        <v>160</v>
      </c>
      <c r="C5452">
        <v>2017</v>
      </c>
      <c r="D5452" t="s">
        <v>15</v>
      </c>
      <c r="E5452" t="s">
        <v>29</v>
      </c>
      <c r="F5452" t="s">
        <v>17</v>
      </c>
      <c r="G5452">
        <v>9</v>
      </c>
      <c r="H5452" t="s">
        <v>18</v>
      </c>
      <c r="I5452" t="s">
        <v>19</v>
      </c>
      <c r="J5452">
        <v>145</v>
      </c>
      <c r="K5452" t="s">
        <v>54</v>
      </c>
      <c r="L5452">
        <v>58000</v>
      </c>
      <c r="M5452" t="b">
        <v>0</v>
      </c>
    </row>
    <row r="5453" spans="1:13" x14ac:dyDescent="0.35">
      <c r="A5453" t="s">
        <v>34</v>
      </c>
      <c r="B5453" t="s">
        <v>162</v>
      </c>
      <c r="C5453">
        <v>2004</v>
      </c>
      <c r="D5453" t="s">
        <v>44</v>
      </c>
      <c r="E5453" t="s">
        <v>75</v>
      </c>
      <c r="F5453" t="s">
        <v>30</v>
      </c>
      <c r="G5453">
        <v>4.5</v>
      </c>
      <c r="H5453" t="s">
        <v>18</v>
      </c>
      <c r="I5453" t="s">
        <v>68</v>
      </c>
      <c r="J5453">
        <v>557</v>
      </c>
      <c r="K5453" t="s">
        <v>138</v>
      </c>
      <c r="L5453">
        <v>0</v>
      </c>
      <c r="M5453" t="b">
        <v>1</v>
      </c>
    </row>
    <row r="5454" spans="1:13" x14ac:dyDescent="0.35">
      <c r="A5454" t="s">
        <v>174</v>
      </c>
      <c r="B5454" t="s">
        <v>175</v>
      </c>
      <c r="C5454">
        <v>2019</v>
      </c>
      <c r="D5454" t="s">
        <v>44</v>
      </c>
      <c r="E5454" t="s">
        <v>23</v>
      </c>
      <c r="F5454" t="s">
        <v>17</v>
      </c>
      <c r="G5454">
        <v>2</v>
      </c>
      <c r="H5454" t="s">
        <v>18</v>
      </c>
      <c r="I5454" t="s">
        <v>19</v>
      </c>
      <c r="J5454">
        <v>6000</v>
      </c>
      <c r="K5454" t="s">
        <v>20</v>
      </c>
      <c r="L5454">
        <v>335000</v>
      </c>
      <c r="M5454" t="b">
        <v>0</v>
      </c>
    </row>
    <row r="5455" spans="1:13" x14ac:dyDescent="0.35">
      <c r="A5455" t="s">
        <v>34</v>
      </c>
      <c r="B5455" t="s">
        <v>51</v>
      </c>
      <c r="C5455">
        <v>2013</v>
      </c>
      <c r="D5455" t="s">
        <v>15</v>
      </c>
      <c r="E5455" t="s">
        <v>23</v>
      </c>
      <c r="F5455" t="s">
        <v>26</v>
      </c>
      <c r="G5455">
        <v>1.6</v>
      </c>
      <c r="H5455" t="s">
        <v>18</v>
      </c>
      <c r="I5455" t="s">
        <v>19</v>
      </c>
      <c r="J5455">
        <v>334000</v>
      </c>
      <c r="K5455" t="s">
        <v>59</v>
      </c>
      <c r="L5455">
        <v>36500</v>
      </c>
      <c r="M5455" t="b">
        <v>0</v>
      </c>
    </row>
    <row r="5456" spans="1:13" x14ac:dyDescent="0.35">
      <c r="A5456" t="s">
        <v>34</v>
      </c>
      <c r="B5456" t="s">
        <v>43</v>
      </c>
      <c r="C5456">
        <v>2016</v>
      </c>
      <c r="D5456" t="s">
        <v>44</v>
      </c>
      <c r="E5456" t="s">
        <v>23</v>
      </c>
      <c r="F5456" t="s">
        <v>26</v>
      </c>
      <c r="G5456">
        <v>2.5</v>
      </c>
      <c r="H5456" t="s">
        <v>18</v>
      </c>
      <c r="I5456" t="s">
        <v>19</v>
      </c>
      <c r="J5456">
        <v>116987</v>
      </c>
      <c r="K5456" t="s">
        <v>59</v>
      </c>
      <c r="L5456">
        <v>58000</v>
      </c>
      <c r="M5456" t="b">
        <v>0</v>
      </c>
    </row>
    <row r="5457" spans="1:13" x14ac:dyDescent="0.35">
      <c r="A5457" t="s">
        <v>76</v>
      </c>
      <c r="B5457" t="s">
        <v>77</v>
      </c>
      <c r="C5457">
        <v>2013</v>
      </c>
      <c r="D5457" t="s">
        <v>15</v>
      </c>
      <c r="E5457" t="s">
        <v>29</v>
      </c>
      <c r="F5457" t="s">
        <v>26</v>
      </c>
      <c r="G5457">
        <v>5.4</v>
      </c>
      <c r="H5457" t="s">
        <v>18</v>
      </c>
      <c r="I5457" t="s">
        <v>19</v>
      </c>
      <c r="J5457">
        <v>147000</v>
      </c>
      <c r="K5457" t="s">
        <v>45</v>
      </c>
      <c r="L5457">
        <v>50000</v>
      </c>
      <c r="M5457" t="b">
        <v>0</v>
      </c>
    </row>
    <row r="5458" spans="1:13" x14ac:dyDescent="0.35">
      <c r="A5458" t="s">
        <v>109</v>
      </c>
      <c r="B5458" t="s">
        <v>227</v>
      </c>
      <c r="C5458">
        <v>2020</v>
      </c>
      <c r="D5458" t="s">
        <v>15</v>
      </c>
      <c r="E5458" t="s">
        <v>25</v>
      </c>
      <c r="F5458" t="s">
        <v>17</v>
      </c>
      <c r="G5458">
        <v>3.6</v>
      </c>
      <c r="H5458" t="s">
        <v>18</v>
      </c>
      <c r="I5458" t="s">
        <v>19</v>
      </c>
      <c r="J5458">
        <v>36500</v>
      </c>
      <c r="K5458" t="s">
        <v>138</v>
      </c>
      <c r="L5458">
        <v>130000</v>
      </c>
      <c r="M5458" t="b">
        <v>0</v>
      </c>
    </row>
    <row r="5459" spans="1:13" x14ac:dyDescent="0.35">
      <c r="A5459" t="s">
        <v>48</v>
      </c>
      <c r="B5459" t="s">
        <v>106</v>
      </c>
      <c r="C5459">
        <v>2012</v>
      </c>
      <c r="D5459" t="s">
        <v>44</v>
      </c>
      <c r="E5459" t="s">
        <v>94</v>
      </c>
      <c r="F5459" t="s">
        <v>30</v>
      </c>
      <c r="G5459">
        <v>3</v>
      </c>
      <c r="H5459" t="s">
        <v>18</v>
      </c>
      <c r="I5459" t="s">
        <v>19</v>
      </c>
      <c r="J5459">
        <v>131000</v>
      </c>
      <c r="K5459" t="s">
        <v>20</v>
      </c>
      <c r="L5459">
        <v>95000</v>
      </c>
      <c r="M5459" t="b">
        <v>0</v>
      </c>
    </row>
    <row r="5460" spans="1:13" x14ac:dyDescent="0.35">
      <c r="A5460" t="s">
        <v>34</v>
      </c>
      <c r="B5460" t="s">
        <v>43</v>
      </c>
      <c r="C5460">
        <v>2018</v>
      </c>
      <c r="D5460" t="s">
        <v>15</v>
      </c>
      <c r="E5460" t="s">
        <v>23</v>
      </c>
      <c r="F5460" t="s">
        <v>17</v>
      </c>
      <c r="G5460">
        <v>2.5</v>
      </c>
      <c r="H5460" t="s">
        <v>18</v>
      </c>
      <c r="I5460" t="s">
        <v>19</v>
      </c>
      <c r="J5460">
        <v>71000</v>
      </c>
      <c r="K5460" t="s">
        <v>20</v>
      </c>
      <c r="L5460">
        <v>0</v>
      </c>
      <c r="M5460" t="b">
        <v>1</v>
      </c>
    </row>
    <row r="5461" spans="1:13" x14ac:dyDescent="0.35">
      <c r="A5461" t="s">
        <v>34</v>
      </c>
      <c r="B5461" t="s">
        <v>43</v>
      </c>
      <c r="C5461">
        <v>2021</v>
      </c>
      <c r="D5461" t="s">
        <v>15</v>
      </c>
      <c r="E5461" t="s">
        <v>23</v>
      </c>
      <c r="F5461" t="s">
        <v>17</v>
      </c>
      <c r="G5461">
        <v>2.5</v>
      </c>
      <c r="H5461" t="s">
        <v>18</v>
      </c>
      <c r="I5461" t="s">
        <v>19</v>
      </c>
      <c r="J5461">
        <v>555</v>
      </c>
      <c r="K5461" t="s">
        <v>248</v>
      </c>
      <c r="L5461">
        <v>119000</v>
      </c>
      <c r="M5461" t="b">
        <v>0</v>
      </c>
    </row>
    <row r="5462" spans="1:13" x14ac:dyDescent="0.35">
      <c r="A5462" t="s">
        <v>34</v>
      </c>
      <c r="B5462" t="s">
        <v>35</v>
      </c>
      <c r="C5462">
        <v>2011</v>
      </c>
      <c r="D5462" t="s">
        <v>15</v>
      </c>
      <c r="E5462" t="s">
        <v>23</v>
      </c>
      <c r="F5462" t="s">
        <v>17</v>
      </c>
      <c r="G5462">
        <v>8.5</v>
      </c>
      <c r="H5462" t="s">
        <v>18</v>
      </c>
      <c r="I5462" t="s">
        <v>19</v>
      </c>
      <c r="J5462">
        <v>500000</v>
      </c>
      <c r="K5462" t="s">
        <v>155</v>
      </c>
      <c r="L5462">
        <v>0</v>
      </c>
      <c r="M5462" t="b">
        <v>1</v>
      </c>
    </row>
    <row r="5463" spans="1:13" x14ac:dyDescent="0.35">
      <c r="A5463" t="s">
        <v>31</v>
      </c>
      <c r="B5463" t="s">
        <v>453</v>
      </c>
      <c r="C5463">
        <v>2012</v>
      </c>
      <c r="D5463" t="s">
        <v>15</v>
      </c>
      <c r="E5463" t="s">
        <v>23</v>
      </c>
      <c r="F5463" t="s">
        <v>17</v>
      </c>
      <c r="G5463">
        <v>3.7</v>
      </c>
      <c r="H5463" t="s">
        <v>18</v>
      </c>
      <c r="I5463" t="s">
        <v>19</v>
      </c>
      <c r="J5463">
        <v>240000</v>
      </c>
      <c r="K5463" t="s">
        <v>42</v>
      </c>
      <c r="L5463">
        <v>38000</v>
      </c>
      <c r="M5463" t="b">
        <v>0</v>
      </c>
    </row>
    <row r="5464" spans="1:13" x14ac:dyDescent="0.35">
      <c r="A5464" t="s">
        <v>39</v>
      </c>
      <c r="B5464" t="s">
        <v>40</v>
      </c>
      <c r="C5464">
        <v>2018</v>
      </c>
      <c r="D5464" t="s">
        <v>15</v>
      </c>
      <c r="E5464" t="s">
        <v>23</v>
      </c>
      <c r="F5464" t="s">
        <v>30</v>
      </c>
      <c r="G5464">
        <v>3.6</v>
      </c>
      <c r="H5464" t="s">
        <v>18</v>
      </c>
      <c r="I5464" t="s">
        <v>19</v>
      </c>
      <c r="J5464">
        <v>65000</v>
      </c>
      <c r="K5464" t="s">
        <v>20</v>
      </c>
      <c r="L5464">
        <v>0</v>
      </c>
      <c r="M5464" t="b">
        <v>1</v>
      </c>
    </row>
    <row r="5465" spans="1:13" x14ac:dyDescent="0.35">
      <c r="A5465" t="s">
        <v>34</v>
      </c>
      <c r="B5465" t="s">
        <v>145</v>
      </c>
      <c r="C5465">
        <v>2015</v>
      </c>
      <c r="D5465" t="s">
        <v>15</v>
      </c>
      <c r="E5465" t="s">
        <v>23</v>
      </c>
      <c r="F5465" t="s">
        <v>17</v>
      </c>
      <c r="G5465">
        <v>2.7</v>
      </c>
      <c r="H5465" t="s">
        <v>18</v>
      </c>
      <c r="I5465" t="s">
        <v>19</v>
      </c>
      <c r="J5465">
        <v>226000</v>
      </c>
      <c r="K5465" t="s">
        <v>20</v>
      </c>
      <c r="L5465">
        <v>45000</v>
      </c>
      <c r="M5465" t="b">
        <v>0</v>
      </c>
    </row>
    <row r="5466" spans="1:13" x14ac:dyDescent="0.35">
      <c r="A5466" t="s">
        <v>34</v>
      </c>
      <c r="B5466" t="s">
        <v>58</v>
      </c>
      <c r="C5466">
        <v>2020</v>
      </c>
      <c r="D5466" t="s">
        <v>15</v>
      </c>
      <c r="E5466" t="s">
        <v>23</v>
      </c>
      <c r="F5466" t="s">
        <v>17</v>
      </c>
      <c r="G5466">
        <v>4</v>
      </c>
      <c r="H5466" t="s">
        <v>18</v>
      </c>
      <c r="I5466" t="s">
        <v>19</v>
      </c>
      <c r="J5466">
        <v>16000</v>
      </c>
      <c r="K5466" t="s">
        <v>20</v>
      </c>
      <c r="L5466">
        <v>128000</v>
      </c>
      <c r="M5466" t="b">
        <v>0</v>
      </c>
    </row>
    <row r="5467" spans="1:13" x14ac:dyDescent="0.35">
      <c r="A5467" t="s">
        <v>13</v>
      </c>
      <c r="B5467" t="s">
        <v>14</v>
      </c>
      <c r="C5467">
        <v>2018</v>
      </c>
      <c r="D5467" t="s">
        <v>15</v>
      </c>
      <c r="E5467" t="s">
        <v>23</v>
      </c>
      <c r="F5467" t="s">
        <v>17</v>
      </c>
      <c r="G5467">
        <v>5.7</v>
      </c>
      <c r="H5467" t="s">
        <v>18</v>
      </c>
      <c r="I5467" t="s">
        <v>19</v>
      </c>
      <c r="J5467">
        <v>65000</v>
      </c>
      <c r="K5467" t="s">
        <v>20</v>
      </c>
      <c r="L5467">
        <v>123000</v>
      </c>
      <c r="M5467" t="b">
        <v>0</v>
      </c>
    </row>
    <row r="5468" spans="1:13" x14ac:dyDescent="0.35">
      <c r="A5468" t="s">
        <v>76</v>
      </c>
      <c r="B5468" t="s">
        <v>235</v>
      </c>
      <c r="C5468">
        <v>2016</v>
      </c>
      <c r="D5468" t="s">
        <v>44</v>
      </c>
      <c r="E5468" t="s">
        <v>25</v>
      </c>
      <c r="F5468" t="s">
        <v>26</v>
      </c>
      <c r="G5468">
        <v>2.5</v>
      </c>
      <c r="H5468" t="s">
        <v>18</v>
      </c>
      <c r="I5468" t="s">
        <v>19</v>
      </c>
      <c r="J5468">
        <v>81000</v>
      </c>
      <c r="K5468" t="s">
        <v>20</v>
      </c>
      <c r="L5468">
        <v>46000</v>
      </c>
      <c r="M5468" t="b">
        <v>0</v>
      </c>
    </row>
    <row r="5469" spans="1:13" x14ac:dyDescent="0.35">
      <c r="A5469" t="s">
        <v>31</v>
      </c>
      <c r="B5469" t="s">
        <v>32</v>
      </c>
      <c r="C5469">
        <v>2016</v>
      </c>
      <c r="D5469" t="s">
        <v>44</v>
      </c>
      <c r="E5469" t="s">
        <v>78</v>
      </c>
      <c r="F5469" t="s">
        <v>30</v>
      </c>
      <c r="G5469">
        <v>2.4</v>
      </c>
      <c r="H5469" t="s">
        <v>18</v>
      </c>
      <c r="I5469" t="s">
        <v>19</v>
      </c>
      <c r="J5469">
        <v>75000</v>
      </c>
      <c r="K5469" t="s">
        <v>20</v>
      </c>
      <c r="L5469">
        <v>66000</v>
      </c>
      <c r="M5469" t="b">
        <v>0</v>
      </c>
    </row>
    <row r="5470" spans="1:13" x14ac:dyDescent="0.35">
      <c r="A5470" t="s">
        <v>13</v>
      </c>
      <c r="B5470" t="s">
        <v>14</v>
      </c>
      <c r="C5470">
        <v>2018</v>
      </c>
      <c r="D5470" t="s">
        <v>15</v>
      </c>
      <c r="E5470" t="s">
        <v>16</v>
      </c>
      <c r="F5470" t="s">
        <v>17</v>
      </c>
      <c r="G5470">
        <v>5.7</v>
      </c>
      <c r="H5470" t="s">
        <v>18</v>
      </c>
      <c r="I5470" t="s">
        <v>19</v>
      </c>
      <c r="J5470">
        <v>70000</v>
      </c>
      <c r="K5470" t="s">
        <v>20</v>
      </c>
      <c r="L5470">
        <v>123000</v>
      </c>
      <c r="M5470" t="b">
        <v>0</v>
      </c>
    </row>
    <row r="5471" spans="1:13" x14ac:dyDescent="0.35">
      <c r="A5471" t="s">
        <v>39</v>
      </c>
      <c r="B5471" t="s">
        <v>46</v>
      </c>
      <c r="C5471">
        <v>2017</v>
      </c>
      <c r="D5471" t="s">
        <v>15</v>
      </c>
      <c r="E5471" t="s">
        <v>23</v>
      </c>
      <c r="F5471" t="s">
        <v>26</v>
      </c>
      <c r="G5471">
        <v>5.3</v>
      </c>
      <c r="H5471" t="s">
        <v>18</v>
      </c>
      <c r="I5471" t="s">
        <v>19</v>
      </c>
      <c r="J5471">
        <v>147000</v>
      </c>
      <c r="K5471" t="s">
        <v>20</v>
      </c>
      <c r="L5471">
        <v>0</v>
      </c>
      <c r="M5471" t="b">
        <v>1</v>
      </c>
    </row>
    <row r="5472" spans="1:13" x14ac:dyDescent="0.35">
      <c r="A5472" t="s">
        <v>60</v>
      </c>
      <c r="B5472" t="s">
        <v>80</v>
      </c>
      <c r="C5472">
        <v>2019</v>
      </c>
      <c r="D5472" t="s">
        <v>44</v>
      </c>
      <c r="E5472" t="s">
        <v>16</v>
      </c>
      <c r="F5472" t="s">
        <v>26</v>
      </c>
      <c r="G5472">
        <v>3.5</v>
      </c>
      <c r="H5472" t="s">
        <v>18</v>
      </c>
      <c r="I5472" t="s">
        <v>19</v>
      </c>
      <c r="J5472">
        <v>33000</v>
      </c>
      <c r="K5472" t="s">
        <v>20</v>
      </c>
      <c r="L5472">
        <v>150000</v>
      </c>
      <c r="M5472" t="b">
        <v>0</v>
      </c>
    </row>
    <row r="5473" spans="1:13" x14ac:dyDescent="0.35">
      <c r="A5473" t="s">
        <v>39</v>
      </c>
      <c r="B5473" t="s">
        <v>46</v>
      </c>
      <c r="C5473">
        <v>2019</v>
      </c>
      <c r="D5473" t="s">
        <v>15</v>
      </c>
      <c r="E5473" t="s">
        <v>16</v>
      </c>
      <c r="F5473" t="s">
        <v>26</v>
      </c>
      <c r="G5473">
        <v>5.3</v>
      </c>
      <c r="H5473" t="s">
        <v>18</v>
      </c>
      <c r="I5473" t="s">
        <v>19</v>
      </c>
      <c r="J5473">
        <v>40000</v>
      </c>
      <c r="K5473" t="s">
        <v>20</v>
      </c>
      <c r="L5473">
        <v>145000</v>
      </c>
      <c r="M5473" t="b">
        <v>0</v>
      </c>
    </row>
    <row r="5474" spans="1:13" x14ac:dyDescent="0.35">
      <c r="A5474" t="s">
        <v>34</v>
      </c>
      <c r="B5474" t="s">
        <v>35</v>
      </c>
      <c r="C5474">
        <v>2021</v>
      </c>
      <c r="D5474" t="s">
        <v>15</v>
      </c>
      <c r="E5474" t="s">
        <v>23</v>
      </c>
      <c r="F5474" t="s">
        <v>30</v>
      </c>
      <c r="G5474">
        <v>4.5999999999999996</v>
      </c>
      <c r="H5474" t="s">
        <v>18</v>
      </c>
      <c r="I5474" t="s">
        <v>19</v>
      </c>
      <c r="J5474">
        <v>1000</v>
      </c>
      <c r="K5474" t="s">
        <v>20</v>
      </c>
      <c r="L5474">
        <v>0</v>
      </c>
      <c r="M5474" t="b">
        <v>1</v>
      </c>
    </row>
    <row r="5475" spans="1:13" x14ac:dyDescent="0.35">
      <c r="A5475" t="s">
        <v>34</v>
      </c>
      <c r="B5475" t="s">
        <v>35</v>
      </c>
      <c r="C5475">
        <v>2014</v>
      </c>
      <c r="D5475" t="s">
        <v>44</v>
      </c>
      <c r="E5475" t="s">
        <v>23</v>
      </c>
      <c r="F5475" t="s">
        <v>17</v>
      </c>
      <c r="G5475">
        <v>5.7</v>
      </c>
      <c r="H5475" t="s">
        <v>18</v>
      </c>
      <c r="I5475" t="s">
        <v>19</v>
      </c>
      <c r="J5475">
        <v>316000</v>
      </c>
      <c r="K5475" t="s">
        <v>20</v>
      </c>
      <c r="L5475">
        <v>145000</v>
      </c>
      <c r="M5475" t="b">
        <v>0</v>
      </c>
    </row>
    <row r="5476" spans="1:13" x14ac:dyDescent="0.35">
      <c r="A5476" t="s">
        <v>34</v>
      </c>
      <c r="B5476" t="s">
        <v>127</v>
      </c>
      <c r="C5476">
        <v>2015</v>
      </c>
      <c r="D5476" t="s">
        <v>15</v>
      </c>
      <c r="E5476" t="s">
        <v>23</v>
      </c>
      <c r="F5476" t="s">
        <v>17</v>
      </c>
      <c r="G5476">
        <v>4</v>
      </c>
      <c r="H5476" t="s">
        <v>56</v>
      </c>
      <c r="I5476" t="s">
        <v>68</v>
      </c>
      <c r="J5476">
        <v>186000</v>
      </c>
      <c r="K5476" t="s">
        <v>20</v>
      </c>
      <c r="L5476">
        <v>0</v>
      </c>
      <c r="M5476" t="b">
        <v>1</v>
      </c>
    </row>
    <row r="5477" spans="1:13" x14ac:dyDescent="0.35">
      <c r="A5477" t="s">
        <v>39</v>
      </c>
      <c r="B5477" t="s">
        <v>40</v>
      </c>
      <c r="C5477">
        <v>2015</v>
      </c>
      <c r="D5477" t="s">
        <v>15</v>
      </c>
      <c r="E5477" t="s">
        <v>23</v>
      </c>
      <c r="F5477" t="s">
        <v>26</v>
      </c>
      <c r="G5477">
        <v>3.6</v>
      </c>
      <c r="H5477" t="s">
        <v>18</v>
      </c>
      <c r="I5477" t="s">
        <v>19</v>
      </c>
      <c r="J5477">
        <v>119000</v>
      </c>
      <c r="K5477" t="s">
        <v>20</v>
      </c>
      <c r="L5477">
        <v>47000</v>
      </c>
      <c r="M5477" t="b">
        <v>0</v>
      </c>
    </row>
    <row r="5478" spans="1:13" x14ac:dyDescent="0.35">
      <c r="A5478" t="s">
        <v>31</v>
      </c>
      <c r="B5478" t="s">
        <v>157</v>
      </c>
      <c r="C5478">
        <v>2016</v>
      </c>
      <c r="D5478" t="s">
        <v>44</v>
      </c>
      <c r="E5478" t="s">
        <v>23</v>
      </c>
      <c r="F5478" t="s">
        <v>17</v>
      </c>
      <c r="G5478">
        <v>3.5</v>
      </c>
      <c r="H5478" t="s">
        <v>18</v>
      </c>
      <c r="I5478" t="s">
        <v>19</v>
      </c>
      <c r="J5478">
        <v>80000</v>
      </c>
      <c r="K5478" t="s">
        <v>20</v>
      </c>
      <c r="L5478">
        <v>73000</v>
      </c>
      <c r="M5478" t="b">
        <v>0</v>
      </c>
    </row>
    <row r="5479" spans="1:13" x14ac:dyDescent="0.35">
      <c r="A5479" t="s">
        <v>39</v>
      </c>
      <c r="B5479" t="s">
        <v>115</v>
      </c>
      <c r="C5479">
        <v>2015</v>
      </c>
      <c r="D5479" t="s">
        <v>15</v>
      </c>
      <c r="E5479" t="s">
        <v>78</v>
      </c>
      <c r="F5479" t="s">
        <v>30</v>
      </c>
      <c r="G5479">
        <v>5.3</v>
      </c>
      <c r="H5479" t="s">
        <v>18</v>
      </c>
      <c r="I5479" t="s">
        <v>19</v>
      </c>
      <c r="J5479">
        <v>232000</v>
      </c>
      <c r="K5479" t="s">
        <v>20</v>
      </c>
      <c r="L5479">
        <v>0</v>
      </c>
      <c r="M5479" t="b">
        <v>1</v>
      </c>
    </row>
    <row r="5480" spans="1:13" x14ac:dyDescent="0.35">
      <c r="A5480" t="s">
        <v>36</v>
      </c>
      <c r="B5480" t="s">
        <v>37</v>
      </c>
      <c r="C5480">
        <v>2020</v>
      </c>
      <c r="D5480" t="s">
        <v>15</v>
      </c>
      <c r="E5480" t="s">
        <v>16</v>
      </c>
      <c r="F5480" t="s">
        <v>17</v>
      </c>
      <c r="G5480">
        <v>5.3</v>
      </c>
      <c r="H5480" t="s">
        <v>18</v>
      </c>
      <c r="I5480" t="s">
        <v>19</v>
      </c>
      <c r="J5480">
        <v>1800</v>
      </c>
      <c r="K5480" t="s">
        <v>20</v>
      </c>
      <c r="L5480">
        <v>185000</v>
      </c>
      <c r="M5480" t="b">
        <v>0</v>
      </c>
    </row>
    <row r="5481" spans="1:13" x14ac:dyDescent="0.35">
      <c r="A5481" t="s">
        <v>76</v>
      </c>
      <c r="B5481" t="s">
        <v>77</v>
      </c>
      <c r="C5481">
        <v>2016</v>
      </c>
      <c r="D5481" t="s">
        <v>15</v>
      </c>
      <c r="E5481" t="s">
        <v>23</v>
      </c>
      <c r="F5481" t="s">
        <v>26</v>
      </c>
      <c r="G5481">
        <v>5.4</v>
      </c>
      <c r="H5481" t="s">
        <v>18</v>
      </c>
      <c r="I5481" t="s">
        <v>19</v>
      </c>
      <c r="J5481">
        <v>95000</v>
      </c>
      <c r="K5481" t="s">
        <v>20</v>
      </c>
      <c r="L5481">
        <v>72000</v>
      </c>
      <c r="M5481" t="b">
        <v>0</v>
      </c>
    </row>
    <row r="5482" spans="1:13" x14ac:dyDescent="0.35">
      <c r="A5482" t="s">
        <v>34</v>
      </c>
      <c r="B5482" t="s">
        <v>287</v>
      </c>
      <c r="C5482">
        <v>2016</v>
      </c>
      <c r="D5482" t="s">
        <v>15</v>
      </c>
      <c r="E5482" t="s">
        <v>23</v>
      </c>
      <c r="F5482" t="s">
        <v>26</v>
      </c>
      <c r="G5482">
        <v>2.7</v>
      </c>
      <c r="H5482" t="s">
        <v>18</v>
      </c>
      <c r="I5482" t="s">
        <v>68</v>
      </c>
      <c r="J5482">
        <v>96000</v>
      </c>
      <c r="K5482" t="s">
        <v>20</v>
      </c>
      <c r="L5482">
        <v>65000</v>
      </c>
      <c r="M5482" t="b">
        <v>0</v>
      </c>
    </row>
    <row r="5483" spans="1:13" x14ac:dyDescent="0.35">
      <c r="A5483" t="s">
        <v>31</v>
      </c>
      <c r="B5483" t="s">
        <v>32</v>
      </c>
      <c r="C5483">
        <v>2016</v>
      </c>
      <c r="D5483" t="s">
        <v>44</v>
      </c>
      <c r="E5483" t="s">
        <v>29</v>
      </c>
      <c r="F5483" t="s">
        <v>30</v>
      </c>
      <c r="G5483">
        <v>2.4</v>
      </c>
      <c r="H5483" t="s">
        <v>18</v>
      </c>
      <c r="I5483" t="s">
        <v>19</v>
      </c>
      <c r="J5483">
        <v>106000</v>
      </c>
      <c r="K5483" t="s">
        <v>20</v>
      </c>
      <c r="L5483">
        <v>66000</v>
      </c>
      <c r="M5483" t="b">
        <v>0</v>
      </c>
    </row>
    <row r="5484" spans="1:13" x14ac:dyDescent="0.35">
      <c r="A5484" t="s">
        <v>39</v>
      </c>
      <c r="B5484" t="s">
        <v>115</v>
      </c>
      <c r="C5484">
        <v>2015</v>
      </c>
      <c r="D5484" t="s">
        <v>15</v>
      </c>
      <c r="E5484" t="s">
        <v>23</v>
      </c>
      <c r="F5484" t="s">
        <v>30</v>
      </c>
      <c r="G5484">
        <v>5.3</v>
      </c>
      <c r="H5484" t="s">
        <v>18</v>
      </c>
      <c r="I5484" t="s">
        <v>19</v>
      </c>
      <c r="J5484">
        <v>218000</v>
      </c>
      <c r="K5484" t="s">
        <v>20</v>
      </c>
      <c r="L5484">
        <v>0</v>
      </c>
      <c r="M5484" t="b">
        <v>1</v>
      </c>
    </row>
    <row r="5485" spans="1:13" x14ac:dyDescent="0.35">
      <c r="A5485" t="s">
        <v>34</v>
      </c>
      <c r="B5485" t="s">
        <v>145</v>
      </c>
      <c r="C5485">
        <v>2020</v>
      </c>
      <c r="D5485" t="s">
        <v>15</v>
      </c>
      <c r="E5485" t="s">
        <v>29</v>
      </c>
      <c r="F5485" t="s">
        <v>26</v>
      </c>
      <c r="G5485">
        <v>2.7</v>
      </c>
      <c r="H5485" t="s">
        <v>18</v>
      </c>
      <c r="I5485" t="s">
        <v>19</v>
      </c>
      <c r="J5485">
        <v>74000</v>
      </c>
      <c r="K5485" t="s">
        <v>20</v>
      </c>
      <c r="L5485">
        <v>75000</v>
      </c>
      <c r="M5485" t="b">
        <v>0</v>
      </c>
    </row>
    <row r="5486" spans="1:13" x14ac:dyDescent="0.35">
      <c r="A5486" t="s">
        <v>39</v>
      </c>
      <c r="B5486" t="s">
        <v>40</v>
      </c>
      <c r="C5486">
        <v>2019</v>
      </c>
      <c r="D5486" t="s">
        <v>15</v>
      </c>
      <c r="E5486" t="s">
        <v>25</v>
      </c>
      <c r="F5486" t="s">
        <v>30</v>
      </c>
      <c r="G5486">
        <v>3.6</v>
      </c>
      <c r="H5486" t="s">
        <v>18</v>
      </c>
      <c r="I5486" t="s">
        <v>19</v>
      </c>
      <c r="J5486">
        <v>107000</v>
      </c>
      <c r="K5486" t="s">
        <v>20</v>
      </c>
      <c r="L5486">
        <v>73000</v>
      </c>
      <c r="M5486" t="b">
        <v>0</v>
      </c>
    </row>
    <row r="5487" spans="1:13" x14ac:dyDescent="0.35">
      <c r="A5487" t="s">
        <v>34</v>
      </c>
      <c r="B5487" t="s">
        <v>35</v>
      </c>
      <c r="C5487">
        <v>2011</v>
      </c>
      <c r="D5487" t="s">
        <v>15</v>
      </c>
      <c r="E5487" t="s">
        <v>23</v>
      </c>
      <c r="F5487" t="s">
        <v>17</v>
      </c>
      <c r="G5487">
        <v>4.5999999999999996</v>
      </c>
      <c r="H5487" t="s">
        <v>18</v>
      </c>
      <c r="I5487" t="s">
        <v>19</v>
      </c>
      <c r="J5487">
        <v>79000</v>
      </c>
      <c r="K5487" t="s">
        <v>20</v>
      </c>
      <c r="L5487">
        <v>0</v>
      </c>
      <c r="M5487" t="b">
        <v>1</v>
      </c>
    </row>
    <row r="5488" spans="1:13" x14ac:dyDescent="0.35">
      <c r="A5488" t="s">
        <v>39</v>
      </c>
      <c r="B5488" t="s">
        <v>46</v>
      </c>
      <c r="C5488">
        <v>2016</v>
      </c>
      <c r="D5488" t="s">
        <v>15</v>
      </c>
      <c r="E5488" t="s">
        <v>23</v>
      </c>
      <c r="F5488" t="s">
        <v>30</v>
      </c>
      <c r="G5488">
        <v>5.3</v>
      </c>
      <c r="H5488" t="s">
        <v>18</v>
      </c>
      <c r="I5488" t="s">
        <v>19</v>
      </c>
      <c r="J5488">
        <v>162000</v>
      </c>
      <c r="K5488" t="s">
        <v>20</v>
      </c>
      <c r="L5488">
        <v>0</v>
      </c>
      <c r="M5488" t="b">
        <v>1</v>
      </c>
    </row>
    <row r="5489" spans="1:13" x14ac:dyDescent="0.35">
      <c r="A5489" t="s">
        <v>34</v>
      </c>
      <c r="B5489" t="s">
        <v>124</v>
      </c>
      <c r="C5489">
        <v>2016</v>
      </c>
      <c r="D5489" t="s">
        <v>15</v>
      </c>
      <c r="E5489" t="s">
        <v>16</v>
      </c>
      <c r="F5489" t="s">
        <v>30</v>
      </c>
      <c r="G5489">
        <v>4</v>
      </c>
      <c r="H5489" t="s">
        <v>18</v>
      </c>
      <c r="I5489" t="s">
        <v>19</v>
      </c>
      <c r="J5489">
        <v>381000</v>
      </c>
      <c r="K5489" t="s">
        <v>20</v>
      </c>
      <c r="L5489">
        <v>88000</v>
      </c>
      <c r="M5489" t="b">
        <v>0</v>
      </c>
    </row>
    <row r="5490" spans="1:13" x14ac:dyDescent="0.35">
      <c r="A5490" t="s">
        <v>82</v>
      </c>
      <c r="B5490" t="s">
        <v>142</v>
      </c>
      <c r="C5490">
        <v>2016</v>
      </c>
      <c r="D5490" t="s">
        <v>15</v>
      </c>
      <c r="E5490" t="s">
        <v>23</v>
      </c>
      <c r="F5490" t="s">
        <v>26</v>
      </c>
      <c r="G5490">
        <v>1.6</v>
      </c>
      <c r="H5490" t="s">
        <v>18</v>
      </c>
      <c r="I5490" t="s">
        <v>19</v>
      </c>
      <c r="J5490">
        <v>50000</v>
      </c>
      <c r="K5490" t="s">
        <v>20</v>
      </c>
      <c r="L5490">
        <v>29000</v>
      </c>
      <c r="M5490" t="b">
        <v>0</v>
      </c>
    </row>
    <row r="5491" spans="1:13" x14ac:dyDescent="0.35">
      <c r="A5491" t="s">
        <v>76</v>
      </c>
      <c r="B5491" t="s">
        <v>77</v>
      </c>
      <c r="C5491">
        <v>2016</v>
      </c>
      <c r="D5491" t="s">
        <v>15</v>
      </c>
      <c r="E5491" t="s">
        <v>23</v>
      </c>
      <c r="F5491" t="s">
        <v>26</v>
      </c>
      <c r="G5491">
        <v>5.4</v>
      </c>
      <c r="H5491" t="s">
        <v>18</v>
      </c>
      <c r="I5491" t="s">
        <v>19</v>
      </c>
      <c r="J5491">
        <v>120000</v>
      </c>
      <c r="K5491" t="s">
        <v>20</v>
      </c>
      <c r="L5491">
        <v>72000</v>
      </c>
      <c r="M5491" t="b">
        <v>0</v>
      </c>
    </row>
    <row r="5492" spans="1:13" x14ac:dyDescent="0.35">
      <c r="A5492" t="s">
        <v>34</v>
      </c>
      <c r="B5492" t="s">
        <v>58</v>
      </c>
      <c r="C5492">
        <v>2020</v>
      </c>
      <c r="D5492" t="s">
        <v>15</v>
      </c>
      <c r="E5492" t="s">
        <v>23</v>
      </c>
      <c r="F5492" t="s">
        <v>17</v>
      </c>
      <c r="G5492">
        <v>4</v>
      </c>
      <c r="H5492" t="s">
        <v>18</v>
      </c>
      <c r="I5492" t="s">
        <v>19</v>
      </c>
      <c r="J5492">
        <v>18000</v>
      </c>
      <c r="K5492" t="s">
        <v>20</v>
      </c>
      <c r="L5492">
        <v>128000</v>
      </c>
      <c r="M5492" t="b">
        <v>0</v>
      </c>
    </row>
    <row r="5493" spans="1:13" x14ac:dyDescent="0.35">
      <c r="A5493" t="s">
        <v>31</v>
      </c>
      <c r="B5493" t="s">
        <v>32</v>
      </c>
      <c r="C5493">
        <v>2016</v>
      </c>
      <c r="D5493" t="s">
        <v>44</v>
      </c>
      <c r="E5493" t="s">
        <v>65</v>
      </c>
      <c r="F5493" t="s">
        <v>30</v>
      </c>
      <c r="G5493">
        <v>2.4</v>
      </c>
      <c r="H5493" t="s">
        <v>18</v>
      </c>
      <c r="I5493" t="s">
        <v>19</v>
      </c>
      <c r="J5493">
        <v>83000</v>
      </c>
      <c r="K5493" t="s">
        <v>20</v>
      </c>
      <c r="L5493">
        <v>66000</v>
      </c>
      <c r="M5493" t="b">
        <v>0</v>
      </c>
    </row>
    <row r="5494" spans="1:13" x14ac:dyDescent="0.35">
      <c r="A5494" t="s">
        <v>34</v>
      </c>
      <c r="B5494" t="s">
        <v>123</v>
      </c>
      <c r="C5494">
        <v>2017</v>
      </c>
      <c r="D5494" t="s">
        <v>15</v>
      </c>
      <c r="E5494" t="s">
        <v>23</v>
      </c>
      <c r="F5494" t="s">
        <v>30</v>
      </c>
      <c r="G5494">
        <v>2.7</v>
      </c>
      <c r="H5494" t="s">
        <v>18</v>
      </c>
      <c r="I5494" t="s">
        <v>68</v>
      </c>
      <c r="J5494">
        <v>44000</v>
      </c>
      <c r="K5494" t="s">
        <v>20</v>
      </c>
      <c r="L5494">
        <v>78000</v>
      </c>
      <c r="M5494" t="b">
        <v>0</v>
      </c>
    </row>
    <row r="5495" spans="1:13" x14ac:dyDescent="0.35">
      <c r="A5495" t="s">
        <v>39</v>
      </c>
      <c r="B5495" t="s">
        <v>40</v>
      </c>
      <c r="C5495">
        <v>2018</v>
      </c>
      <c r="D5495" t="s">
        <v>15</v>
      </c>
      <c r="E5495" t="s">
        <v>25</v>
      </c>
      <c r="F5495" t="s">
        <v>30</v>
      </c>
      <c r="G5495">
        <v>3.6</v>
      </c>
      <c r="H5495" t="s">
        <v>18</v>
      </c>
      <c r="I5495" t="s">
        <v>19</v>
      </c>
      <c r="J5495">
        <v>39000</v>
      </c>
      <c r="K5495" t="s">
        <v>20</v>
      </c>
      <c r="L5495">
        <v>0</v>
      </c>
      <c r="M5495" t="b">
        <v>1</v>
      </c>
    </row>
    <row r="5496" spans="1:13" x14ac:dyDescent="0.35">
      <c r="A5496" t="s">
        <v>39</v>
      </c>
      <c r="B5496" t="s">
        <v>217</v>
      </c>
      <c r="C5496">
        <v>2016</v>
      </c>
      <c r="D5496" t="s">
        <v>15</v>
      </c>
      <c r="E5496" t="s">
        <v>23</v>
      </c>
      <c r="F5496" t="s">
        <v>26</v>
      </c>
      <c r="G5496">
        <v>1.8</v>
      </c>
      <c r="H5496" t="s">
        <v>18</v>
      </c>
      <c r="I5496" t="s">
        <v>19</v>
      </c>
      <c r="J5496">
        <v>154000</v>
      </c>
      <c r="K5496" t="s">
        <v>20</v>
      </c>
      <c r="L5496">
        <v>25000</v>
      </c>
      <c r="M5496" t="b">
        <v>0</v>
      </c>
    </row>
    <row r="5497" spans="1:13" x14ac:dyDescent="0.35">
      <c r="A5497" t="s">
        <v>21</v>
      </c>
      <c r="B5497" t="s">
        <v>67</v>
      </c>
      <c r="C5497">
        <v>2017</v>
      </c>
      <c r="D5497" t="s">
        <v>15</v>
      </c>
      <c r="E5497" t="s">
        <v>23</v>
      </c>
      <c r="F5497" t="s">
        <v>26</v>
      </c>
      <c r="G5497">
        <v>2.5</v>
      </c>
      <c r="H5497" t="s">
        <v>18</v>
      </c>
      <c r="I5497" t="s">
        <v>68</v>
      </c>
      <c r="J5497">
        <v>104000</v>
      </c>
      <c r="K5497" t="s">
        <v>20</v>
      </c>
      <c r="L5497">
        <v>66000</v>
      </c>
      <c r="M5497" t="b">
        <v>0</v>
      </c>
    </row>
    <row r="5498" spans="1:13" x14ac:dyDescent="0.35">
      <c r="A5498" t="s">
        <v>134</v>
      </c>
      <c r="B5498" t="s">
        <v>232</v>
      </c>
      <c r="C5498">
        <v>2016</v>
      </c>
      <c r="D5498" t="s">
        <v>15</v>
      </c>
      <c r="E5498" t="s">
        <v>23</v>
      </c>
      <c r="F5498" t="s">
        <v>30</v>
      </c>
      <c r="G5498">
        <v>1</v>
      </c>
      <c r="H5498" t="s">
        <v>18</v>
      </c>
      <c r="I5498" t="s">
        <v>68</v>
      </c>
      <c r="J5498">
        <v>155000</v>
      </c>
      <c r="K5498" t="s">
        <v>20</v>
      </c>
      <c r="L5498">
        <v>20000</v>
      </c>
      <c r="M5498" t="b">
        <v>0</v>
      </c>
    </row>
    <row r="5499" spans="1:13" x14ac:dyDescent="0.35">
      <c r="A5499" t="s">
        <v>21</v>
      </c>
      <c r="B5499" t="s">
        <v>22</v>
      </c>
      <c r="C5499">
        <v>2015</v>
      </c>
      <c r="D5499" t="s">
        <v>15</v>
      </c>
      <c r="E5499" t="s">
        <v>29</v>
      </c>
      <c r="F5499" t="s">
        <v>26</v>
      </c>
      <c r="G5499">
        <v>5.7</v>
      </c>
      <c r="H5499" t="s">
        <v>18</v>
      </c>
      <c r="I5499" t="s">
        <v>19</v>
      </c>
      <c r="J5499">
        <v>190000</v>
      </c>
      <c r="K5499" t="s">
        <v>20</v>
      </c>
      <c r="L5499">
        <v>99000</v>
      </c>
      <c r="M5499" t="b">
        <v>0</v>
      </c>
    </row>
    <row r="5500" spans="1:13" x14ac:dyDescent="0.35">
      <c r="A5500" t="s">
        <v>34</v>
      </c>
      <c r="B5500" t="s">
        <v>123</v>
      </c>
      <c r="C5500">
        <v>2015</v>
      </c>
      <c r="D5500" t="s">
        <v>15</v>
      </c>
      <c r="E5500" t="s">
        <v>23</v>
      </c>
      <c r="F5500" t="s">
        <v>30</v>
      </c>
      <c r="G5500">
        <v>4</v>
      </c>
      <c r="H5500" t="s">
        <v>18</v>
      </c>
      <c r="I5500" t="s">
        <v>68</v>
      </c>
      <c r="J5500">
        <v>170000</v>
      </c>
      <c r="K5500" t="s">
        <v>126</v>
      </c>
      <c r="L5500">
        <v>0</v>
      </c>
      <c r="M5500" t="b">
        <v>1</v>
      </c>
    </row>
    <row r="5501" spans="1:13" x14ac:dyDescent="0.35">
      <c r="A5501" t="s">
        <v>21</v>
      </c>
      <c r="B5501" t="s">
        <v>120</v>
      </c>
      <c r="C5501">
        <v>2016</v>
      </c>
      <c r="D5501" t="s">
        <v>15</v>
      </c>
      <c r="E5501" t="s">
        <v>23</v>
      </c>
      <c r="F5501" t="s">
        <v>17</v>
      </c>
      <c r="G5501">
        <v>2.4</v>
      </c>
      <c r="H5501" t="s">
        <v>18</v>
      </c>
      <c r="I5501" t="s">
        <v>68</v>
      </c>
      <c r="J5501">
        <v>68000</v>
      </c>
      <c r="K5501" t="s">
        <v>20</v>
      </c>
      <c r="L5501">
        <v>48000</v>
      </c>
      <c r="M5501" t="b">
        <v>0</v>
      </c>
    </row>
    <row r="5502" spans="1:13" x14ac:dyDescent="0.35">
      <c r="A5502" t="s">
        <v>76</v>
      </c>
      <c r="B5502" t="s">
        <v>77</v>
      </c>
      <c r="C5502">
        <v>2016</v>
      </c>
      <c r="D5502" t="s">
        <v>15</v>
      </c>
      <c r="E5502" t="s">
        <v>23</v>
      </c>
      <c r="F5502" t="s">
        <v>30</v>
      </c>
      <c r="G5502">
        <v>5.4</v>
      </c>
      <c r="H5502" t="s">
        <v>18</v>
      </c>
      <c r="I5502" t="s">
        <v>19</v>
      </c>
      <c r="J5502">
        <v>98000</v>
      </c>
      <c r="K5502" t="s">
        <v>20</v>
      </c>
      <c r="L5502">
        <v>72000</v>
      </c>
      <c r="M5502" t="b">
        <v>0</v>
      </c>
    </row>
    <row r="5503" spans="1:13" x14ac:dyDescent="0.35">
      <c r="A5503" t="s">
        <v>39</v>
      </c>
      <c r="B5503" t="s">
        <v>46</v>
      </c>
      <c r="C5503">
        <v>2016</v>
      </c>
      <c r="D5503" t="s">
        <v>15</v>
      </c>
      <c r="E5503" t="s">
        <v>23</v>
      </c>
      <c r="F5503" t="s">
        <v>30</v>
      </c>
      <c r="G5503">
        <v>5.3</v>
      </c>
      <c r="H5503" t="s">
        <v>18</v>
      </c>
      <c r="I5503" t="s">
        <v>19</v>
      </c>
      <c r="J5503">
        <v>197000</v>
      </c>
      <c r="K5503" t="s">
        <v>20</v>
      </c>
      <c r="L5503">
        <v>105000</v>
      </c>
      <c r="M5503" t="b">
        <v>0</v>
      </c>
    </row>
    <row r="5504" spans="1:13" x14ac:dyDescent="0.35">
      <c r="A5504" t="s">
        <v>27</v>
      </c>
      <c r="B5504" t="s">
        <v>160</v>
      </c>
      <c r="C5504">
        <v>2012</v>
      </c>
      <c r="D5504" t="s">
        <v>15</v>
      </c>
      <c r="E5504" t="s">
        <v>16</v>
      </c>
      <c r="F5504" t="s">
        <v>30</v>
      </c>
      <c r="G5504">
        <v>2.4</v>
      </c>
      <c r="H5504" t="s">
        <v>18</v>
      </c>
      <c r="I5504" t="s">
        <v>19</v>
      </c>
      <c r="J5504">
        <v>10700</v>
      </c>
      <c r="K5504" t="s">
        <v>20</v>
      </c>
      <c r="L5504">
        <v>0</v>
      </c>
      <c r="M5504" t="b">
        <v>1</v>
      </c>
    </row>
    <row r="5505" spans="1:13" x14ac:dyDescent="0.35">
      <c r="A5505" t="s">
        <v>21</v>
      </c>
      <c r="B5505" t="s">
        <v>22</v>
      </c>
      <c r="C5505">
        <v>2017</v>
      </c>
      <c r="D5505" t="s">
        <v>15</v>
      </c>
      <c r="E5505" t="s">
        <v>16</v>
      </c>
      <c r="F5505" t="s">
        <v>30</v>
      </c>
      <c r="G5505">
        <v>5.7</v>
      </c>
      <c r="H5505" t="s">
        <v>18</v>
      </c>
      <c r="I5505" t="s">
        <v>19</v>
      </c>
      <c r="J5505">
        <v>93000</v>
      </c>
      <c r="K5505" t="s">
        <v>20</v>
      </c>
      <c r="L5505">
        <v>145000</v>
      </c>
      <c r="M5505" t="b">
        <v>0</v>
      </c>
    </row>
    <row r="5506" spans="1:13" x14ac:dyDescent="0.35">
      <c r="A5506" t="s">
        <v>31</v>
      </c>
      <c r="B5506" t="s">
        <v>32</v>
      </c>
      <c r="C5506">
        <v>2016</v>
      </c>
      <c r="D5506" t="s">
        <v>44</v>
      </c>
      <c r="E5506" t="s">
        <v>16</v>
      </c>
      <c r="F5506" t="s">
        <v>30</v>
      </c>
      <c r="G5506">
        <v>2.4</v>
      </c>
      <c r="H5506" t="s">
        <v>18</v>
      </c>
      <c r="I5506" t="s">
        <v>19</v>
      </c>
      <c r="J5506">
        <v>68000</v>
      </c>
      <c r="K5506" t="s">
        <v>20</v>
      </c>
      <c r="L5506">
        <v>66000</v>
      </c>
      <c r="M5506" t="b">
        <v>0</v>
      </c>
    </row>
    <row r="5507" spans="1:13" x14ac:dyDescent="0.35">
      <c r="A5507" t="s">
        <v>73</v>
      </c>
      <c r="B5507">
        <v>6</v>
      </c>
      <c r="C5507">
        <v>2017</v>
      </c>
      <c r="D5507" t="s">
        <v>44</v>
      </c>
      <c r="E5507" t="s">
        <v>23</v>
      </c>
      <c r="F5507" t="s">
        <v>26</v>
      </c>
      <c r="G5507">
        <v>2.5</v>
      </c>
      <c r="H5507" t="s">
        <v>18</v>
      </c>
      <c r="I5507" t="s">
        <v>19</v>
      </c>
      <c r="J5507">
        <v>70000</v>
      </c>
      <c r="K5507" t="s">
        <v>20</v>
      </c>
      <c r="L5507">
        <v>53000</v>
      </c>
      <c r="M5507" t="b">
        <v>0</v>
      </c>
    </row>
    <row r="5508" spans="1:13" x14ac:dyDescent="0.35">
      <c r="A5508" t="s">
        <v>73</v>
      </c>
      <c r="B5508">
        <v>6</v>
      </c>
      <c r="C5508">
        <v>2015</v>
      </c>
      <c r="D5508" t="s">
        <v>44</v>
      </c>
      <c r="E5508" t="s">
        <v>102</v>
      </c>
      <c r="F5508" t="s">
        <v>26</v>
      </c>
      <c r="G5508">
        <v>2.5</v>
      </c>
      <c r="H5508" t="s">
        <v>18</v>
      </c>
      <c r="I5508" t="s">
        <v>19</v>
      </c>
      <c r="J5508">
        <v>82000</v>
      </c>
      <c r="K5508" t="s">
        <v>20</v>
      </c>
      <c r="L5508">
        <v>51000</v>
      </c>
      <c r="M5508" t="b">
        <v>0</v>
      </c>
    </row>
    <row r="5509" spans="1:13" x14ac:dyDescent="0.35">
      <c r="A5509" t="s">
        <v>82</v>
      </c>
      <c r="B5509" t="s">
        <v>142</v>
      </c>
      <c r="C5509">
        <v>2016</v>
      </c>
      <c r="D5509" t="s">
        <v>15</v>
      </c>
      <c r="E5509" t="s">
        <v>23</v>
      </c>
      <c r="F5509" t="s">
        <v>26</v>
      </c>
      <c r="G5509">
        <v>1.6</v>
      </c>
      <c r="H5509" t="s">
        <v>18</v>
      </c>
      <c r="I5509" t="s">
        <v>19</v>
      </c>
      <c r="J5509">
        <v>47000</v>
      </c>
      <c r="K5509" t="s">
        <v>20</v>
      </c>
      <c r="L5509">
        <v>29000</v>
      </c>
      <c r="M5509" t="b">
        <v>0</v>
      </c>
    </row>
    <row r="5510" spans="1:13" x14ac:dyDescent="0.35">
      <c r="A5510" t="s">
        <v>60</v>
      </c>
      <c r="B5510" t="s">
        <v>80</v>
      </c>
      <c r="C5510">
        <v>2017</v>
      </c>
      <c r="D5510" t="s">
        <v>44</v>
      </c>
      <c r="E5510" t="s">
        <v>16</v>
      </c>
      <c r="F5510" t="s">
        <v>17</v>
      </c>
      <c r="G5510">
        <v>3.5</v>
      </c>
      <c r="H5510" t="s">
        <v>18</v>
      </c>
      <c r="I5510" t="s">
        <v>19</v>
      </c>
      <c r="J5510">
        <v>100000</v>
      </c>
      <c r="K5510" t="s">
        <v>20</v>
      </c>
      <c r="L5510">
        <v>105000</v>
      </c>
      <c r="M5510" t="b">
        <v>0</v>
      </c>
    </row>
    <row r="5511" spans="1:13" x14ac:dyDescent="0.35">
      <c r="A5511" t="s">
        <v>34</v>
      </c>
      <c r="B5511" t="s">
        <v>35</v>
      </c>
      <c r="C5511">
        <v>2019</v>
      </c>
      <c r="D5511" t="s">
        <v>44</v>
      </c>
      <c r="E5511" t="s">
        <v>23</v>
      </c>
      <c r="F5511" t="s">
        <v>17</v>
      </c>
      <c r="G5511">
        <v>4</v>
      </c>
      <c r="H5511" t="s">
        <v>18</v>
      </c>
      <c r="I5511" t="s">
        <v>19</v>
      </c>
      <c r="J5511">
        <v>62000</v>
      </c>
      <c r="K5511" t="s">
        <v>20</v>
      </c>
      <c r="L5511">
        <v>195000</v>
      </c>
      <c r="M5511" t="b">
        <v>0</v>
      </c>
    </row>
    <row r="5512" spans="1:13" x14ac:dyDescent="0.35">
      <c r="A5512" t="s">
        <v>73</v>
      </c>
      <c r="B5512">
        <v>6</v>
      </c>
      <c r="C5512">
        <v>2012</v>
      </c>
      <c r="D5512" t="s">
        <v>15</v>
      </c>
      <c r="E5512" t="s">
        <v>23</v>
      </c>
      <c r="F5512" t="s">
        <v>26</v>
      </c>
      <c r="G5512">
        <v>2.5</v>
      </c>
      <c r="H5512" t="s">
        <v>18</v>
      </c>
      <c r="I5512" t="s">
        <v>19</v>
      </c>
      <c r="J5512">
        <v>129000</v>
      </c>
      <c r="K5512" t="s">
        <v>20</v>
      </c>
      <c r="L5512">
        <v>19000</v>
      </c>
      <c r="M5512" t="b">
        <v>0</v>
      </c>
    </row>
    <row r="5513" spans="1:13" x14ac:dyDescent="0.35">
      <c r="A5513" t="s">
        <v>60</v>
      </c>
      <c r="B5513" t="s">
        <v>80</v>
      </c>
      <c r="C5513">
        <v>2018</v>
      </c>
      <c r="D5513" t="s">
        <v>44</v>
      </c>
      <c r="E5513" t="s">
        <v>78</v>
      </c>
      <c r="F5513" t="s">
        <v>30</v>
      </c>
      <c r="G5513">
        <v>3.5</v>
      </c>
      <c r="H5513" t="s">
        <v>18</v>
      </c>
      <c r="I5513" t="s">
        <v>19</v>
      </c>
      <c r="J5513">
        <v>28000</v>
      </c>
      <c r="K5513" t="s">
        <v>20</v>
      </c>
      <c r="L5513">
        <v>122000</v>
      </c>
      <c r="M5513" t="b">
        <v>0</v>
      </c>
    </row>
    <row r="5514" spans="1:13" x14ac:dyDescent="0.35">
      <c r="A5514" t="s">
        <v>62</v>
      </c>
      <c r="B5514" t="s">
        <v>63</v>
      </c>
      <c r="C5514">
        <v>2013</v>
      </c>
      <c r="D5514" t="s">
        <v>15</v>
      </c>
      <c r="E5514" t="s">
        <v>29</v>
      </c>
      <c r="F5514" t="s">
        <v>17</v>
      </c>
      <c r="G5514">
        <v>3</v>
      </c>
      <c r="H5514" t="s">
        <v>18</v>
      </c>
      <c r="I5514" t="s">
        <v>19</v>
      </c>
      <c r="J5514">
        <v>48000</v>
      </c>
      <c r="K5514" t="s">
        <v>20</v>
      </c>
      <c r="L5514">
        <v>103000</v>
      </c>
      <c r="M5514" t="b">
        <v>0</v>
      </c>
    </row>
    <row r="5515" spans="1:13" x14ac:dyDescent="0.35">
      <c r="A5515" t="s">
        <v>34</v>
      </c>
      <c r="B5515" t="s">
        <v>43</v>
      </c>
      <c r="C5515">
        <v>2018</v>
      </c>
      <c r="D5515" t="s">
        <v>15</v>
      </c>
      <c r="E5515" t="s">
        <v>94</v>
      </c>
      <c r="F5515" t="s">
        <v>17</v>
      </c>
      <c r="G5515">
        <v>3.5</v>
      </c>
      <c r="H5515" t="s">
        <v>18</v>
      </c>
      <c r="I5515" t="s">
        <v>19</v>
      </c>
      <c r="J5515">
        <v>80000</v>
      </c>
      <c r="K5515" t="s">
        <v>20</v>
      </c>
      <c r="L5515">
        <v>95000</v>
      </c>
      <c r="M5515" t="b">
        <v>0</v>
      </c>
    </row>
    <row r="5516" spans="1:13" x14ac:dyDescent="0.35">
      <c r="A5516" t="s">
        <v>34</v>
      </c>
      <c r="B5516" t="s">
        <v>123</v>
      </c>
      <c r="C5516">
        <v>2018</v>
      </c>
      <c r="D5516" t="s">
        <v>15</v>
      </c>
      <c r="E5516" t="s">
        <v>23</v>
      </c>
      <c r="F5516" t="s">
        <v>26</v>
      </c>
      <c r="G5516">
        <v>2.7</v>
      </c>
      <c r="H5516" t="s">
        <v>18</v>
      </c>
      <c r="I5516" t="s">
        <v>68</v>
      </c>
      <c r="J5516">
        <v>126000</v>
      </c>
      <c r="K5516" t="s">
        <v>20</v>
      </c>
      <c r="L5516">
        <v>82000</v>
      </c>
      <c r="M5516" t="b">
        <v>0</v>
      </c>
    </row>
    <row r="5517" spans="1:13" x14ac:dyDescent="0.35">
      <c r="A5517" t="s">
        <v>34</v>
      </c>
      <c r="B5517" t="s">
        <v>58</v>
      </c>
      <c r="C5517">
        <v>2014</v>
      </c>
      <c r="D5517" t="s">
        <v>15</v>
      </c>
      <c r="E5517" t="s">
        <v>23</v>
      </c>
      <c r="F5517" t="s">
        <v>26</v>
      </c>
      <c r="G5517">
        <v>2.7</v>
      </c>
      <c r="H5517" t="s">
        <v>18</v>
      </c>
      <c r="I5517" t="s">
        <v>68</v>
      </c>
      <c r="J5517">
        <v>182000</v>
      </c>
      <c r="K5517" t="s">
        <v>45</v>
      </c>
      <c r="L5517">
        <v>50000</v>
      </c>
      <c r="M5517" t="b">
        <v>0</v>
      </c>
    </row>
    <row r="5518" spans="1:13" x14ac:dyDescent="0.35">
      <c r="A5518" t="s">
        <v>31</v>
      </c>
      <c r="B5518" t="s">
        <v>32</v>
      </c>
      <c r="C5518">
        <v>2018</v>
      </c>
      <c r="D5518" t="s">
        <v>15</v>
      </c>
      <c r="E5518" t="s">
        <v>29</v>
      </c>
      <c r="F5518" t="s">
        <v>26</v>
      </c>
      <c r="G5518">
        <v>1.5</v>
      </c>
      <c r="H5518" t="s">
        <v>18</v>
      </c>
      <c r="I5518" t="s">
        <v>19</v>
      </c>
      <c r="J5518">
        <v>55000</v>
      </c>
      <c r="K5518" t="s">
        <v>20</v>
      </c>
      <c r="L5518">
        <v>0</v>
      </c>
      <c r="M5518" t="b">
        <v>1</v>
      </c>
    </row>
    <row r="5519" spans="1:13" x14ac:dyDescent="0.35">
      <c r="A5519" t="s">
        <v>107</v>
      </c>
      <c r="B5519" t="s">
        <v>214</v>
      </c>
      <c r="C5519">
        <v>2007</v>
      </c>
      <c r="D5519" t="s">
        <v>15</v>
      </c>
      <c r="E5519" t="s">
        <v>23</v>
      </c>
      <c r="F5519" t="s">
        <v>17</v>
      </c>
      <c r="G5519">
        <v>6</v>
      </c>
      <c r="H5519" t="s">
        <v>18</v>
      </c>
      <c r="I5519" t="s">
        <v>19</v>
      </c>
      <c r="J5519">
        <v>200000</v>
      </c>
      <c r="K5519" t="s">
        <v>20</v>
      </c>
      <c r="L5519">
        <v>0</v>
      </c>
      <c r="M5519" t="b">
        <v>1</v>
      </c>
    </row>
    <row r="5520" spans="1:13" x14ac:dyDescent="0.35">
      <c r="A5520" t="s">
        <v>76</v>
      </c>
      <c r="B5520" t="s">
        <v>77</v>
      </c>
      <c r="C5520">
        <v>2013</v>
      </c>
      <c r="D5520" t="s">
        <v>15</v>
      </c>
      <c r="E5520" t="s">
        <v>23</v>
      </c>
      <c r="F5520" t="s">
        <v>30</v>
      </c>
      <c r="G5520">
        <v>5.5</v>
      </c>
      <c r="H5520" t="s">
        <v>18</v>
      </c>
      <c r="I5520" t="s">
        <v>19</v>
      </c>
      <c r="J5520">
        <v>169000</v>
      </c>
      <c r="K5520" t="s">
        <v>20</v>
      </c>
      <c r="L5520">
        <v>44000</v>
      </c>
      <c r="M5520" t="b">
        <v>0</v>
      </c>
    </row>
    <row r="5521" spans="1:13" x14ac:dyDescent="0.35">
      <c r="A5521" t="s">
        <v>76</v>
      </c>
      <c r="B5521" t="s">
        <v>256</v>
      </c>
      <c r="C5521">
        <v>2015</v>
      </c>
      <c r="D5521" t="s">
        <v>15</v>
      </c>
      <c r="E5521" t="s">
        <v>29</v>
      </c>
      <c r="F5521" t="s">
        <v>30</v>
      </c>
      <c r="G5521">
        <v>2.2999999999999998</v>
      </c>
      <c r="H5521" t="s">
        <v>18</v>
      </c>
      <c r="I5521" t="s">
        <v>19</v>
      </c>
      <c r="J5521">
        <v>157000</v>
      </c>
      <c r="K5521" t="s">
        <v>20</v>
      </c>
      <c r="L5521">
        <v>80000</v>
      </c>
      <c r="M5521" t="b">
        <v>0</v>
      </c>
    </row>
    <row r="5522" spans="1:13" x14ac:dyDescent="0.35">
      <c r="A5522" t="s">
        <v>31</v>
      </c>
      <c r="B5522" t="s">
        <v>32</v>
      </c>
      <c r="C5522">
        <v>2014</v>
      </c>
      <c r="D5522" t="s">
        <v>15</v>
      </c>
      <c r="E5522" t="s">
        <v>23</v>
      </c>
      <c r="F5522" t="s">
        <v>17</v>
      </c>
      <c r="G5522">
        <v>2.5</v>
      </c>
      <c r="H5522" t="s">
        <v>18</v>
      </c>
      <c r="I5522" t="s">
        <v>19</v>
      </c>
      <c r="J5522">
        <v>215</v>
      </c>
      <c r="K5522" t="s">
        <v>20</v>
      </c>
      <c r="L5522">
        <v>45000</v>
      </c>
      <c r="M5522" t="b">
        <v>0</v>
      </c>
    </row>
    <row r="5523" spans="1:13" x14ac:dyDescent="0.35">
      <c r="A5523" t="s">
        <v>34</v>
      </c>
      <c r="B5523" t="s">
        <v>58</v>
      </c>
      <c r="C5523">
        <v>2013</v>
      </c>
      <c r="D5523" t="s">
        <v>15</v>
      </c>
      <c r="E5523" t="s">
        <v>25</v>
      </c>
      <c r="F5523" t="s">
        <v>17</v>
      </c>
      <c r="G5523">
        <v>2.7</v>
      </c>
      <c r="H5523" t="s">
        <v>18</v>
      </c>
      <c r="I5523" t="s">
        <v>19</v>
      </c>
      <c r="J5523">
        <v>182000</v>
      </c>
      <c r="K5523" t="s">
        <v>42</v>
      </c>
      <c r="L5523">
        <v>68500</v>
      </c>
      <c r="M5523" t="b">
        <v>0</v>
      </c>
    </row>
    <row r="5524" spans="1:13" x14ac:dyDescent="0.35">
      <c r="A5524" t="s">
        <v>31</v>
      </c>
      <c r="B5524" t="s">
        <v>32</v>
      </c>
      <c r="C5524">
        <v>2016</v>
      </c>
      <c r="D5524" t="s">
        <v>47</v>
      </c>
      <c r="E5524" t="s">
        <v>23</v>
      </c>
      <c r="F5524" t="s">
        <v>26</v>
      </c>
      <c r="G5524">
        <v>1.4</v>
      </c>
      <c r="H5524" t="s">
        <v>18</v>
      </c>
      <c r="I5524" t="s">
        <v>19</v>
      </c>
      <c r="J5524">
        <v>233000</v>
      </c>
      <c r="K5524" t="s">
        <v>45</v>
      </c>
      <c r="L5524">
        <v>48000</v>
      </c>
      <c r="M5524" t="b">
        <v>0</v>
      </c>
    </row>
    <row r="5525" spans="1:13" x14ac:dyDescent="0.35">
      <c r="A5525" t="s">
        <v>82</v>
      </c>
      <c r="B5525" t="s">
        <v>105</v>
      </c>
      <c r="C5525">
        <v>2015</v>
      </c>
      <c r="D5525" t="s">
        <v>44</v>
      </c>
      <c r="E5525" t="s">
        <v>23</v>
      </c>
      <c r="F5525" t="s">
        <v>26</v>
      </c>
      <c r="G5525">
        <v>2.4</v>
      </c>
      <c r="H5525" t="s">
        <v>18</v>
      </c>
      <c r="I5525" t="s">
        <v>19</v>
      </c>
      <c r="J5525">
        <v>71000</v>
      </c>
      <c r="K5525" t="s">
        <v>20</v>
      </c>
      <c r="L5525">
        <v>45000</v>
      </c>
      <c r="M5525" t="b">
        <v>0</v>
      </c>
    </row>
    <row r="5526" spans="1:13" x14ac:dyDescent="0.35">
      <c r="A5526" t="s">
        <v>76</v>
      </c>
      <c r="B5526" t="s">
        <v>144</v>
      </c>
      <c r="C5526">
        <v>2010</v>
      </c>
      <c r="D5526" t="s">
        <v>47</v>
      </c>
      <c r="E5526" t="s">
        <v>75</v>
      </c>
      <c r="F5526" t="s">
        <v>30</v>
      </c>
      <c r="G5526">
        <v>5.8</v>
      </c>
      <c r="H5526" t="s">
        <v>18</v>
      </c>
      <c r="I5526" t="s">
        <v>19</v>
      </c>
      <c r="J5526">
        <v>500</v>
      </c>
      <c r="K5526" t="s">
        <v>59</v>
      </c>
      <c r="L5526">
        <v>20000</v>
      </c>
      <c r="M5526" t="b">
        <v>0</v>
      </c>
    </row>
    <row r="5527" spans="1:13" x14ac:dyDescent="0.35">
      <c r="A5527" t="s">
        <v>39</v>
      </c>
      <c r="B5527" t="s">
        <v>115</v>
      </c>
      <c r="C5527">
        <v>2015</v>
      </c>
      <c r="D5527" t="s">
        <v>15</v>
      </c>
      <c r="E5527" t="s">
        <v>94</v>
      </c>
      <c r="F5527" t="s">
        <v>26</v>
      </c>
      <c r="G5527">
        <v>2.8</v>
      </c>
      <c r="H5527" t="s">
        <v>18</v>
      </c>
      <c r="I5527" t="s">
        <v>19</v>
      </c>
      <c r="J5527">
        <v>205000</v>
      </c>
      <c r="K5527" t="s">
        <v>20</v>
      </c>
      <c r="L5527">
        <v>85000</v>
      </c>
      <c r="M5527" t="b">
        <v>0</v>
      </c>
    </row>
    <row r="5528" spans="1:13" x14ac:dyDescent="0.35">
      <c r="A5528" t="s">
        <v>39</v>
      </c>
      <c r="B5528" t="s">
        <v>46</v>
      </c>
      <c r="C5528">
        <v>2014</v>
      </c>
      <c r="D5528" t="s">
        <v>15</v>
      </c>
      <c r="E5528" t="s">
        <v>25</v>
      </c>
      <c r="F5528" t="s">
        <v>30</v>
      </c>
      <c r="G5528">
        <v>5.3</v>
      </c>
      <c r="H5528" t="s">
        <v>18</v>
      </c>
      <c r="I5528" t="s">
        <v>19</v>
      </c>
      <c r="J5528">
        <v>255000</v>
      </c>
      <c r="K5528" t="s">
        <v>20</v>
      </c>
      <c r="L5528">
        <v>0</v>
      </c>
      <c r="M5528" t="b">
        <v>1</v>
      </c>
    </row>
    <row r="5529" spans="1:13" x14ac:dyDescent="0.35">
      <c r="A5529" t="s">
        <v>39</v>
      </c>
      <c r="B5529" t="s">
        <v>417</v>
      </c>
      <c r="C5529">
        <v>2007</v>
      </c>
      <c r="D5529" t="s">
        <v>47</v>
      </c>
      <c r="E5529" t="s">
        <v>29</v>
      </c>
      <c r="F5529" t="s">
        <v>30</v>
      </c>
      <c r="G5529">
        <v>6.5</v>
      </c>
      <c r="H5529" t="s">
        <v>18</v>
      </c>
      <c r="I5529" t="s">
        <v>19</v>
      </c>
      <c r="J5529">
        <v>383</v>
      </c>
      <c r="K5529" t="s">
        <v>20</v>
      </c>
      <c r="L5529">
        <v>0</v>
      </c>
      <c r="M5529" t="b">
        <v>1</v>
      </c>
    </row>
    <row r="5530" spans="1:13" x14ac:dyDescent="0.35">
      <c r="A5530" t="s">
        <v>139</v>
      </c>
      <c r="B5530" t="s">
        <v>454</v>
      </c>
      <c r="C5530">
        <v>2009</v>
      </c>
      <c r="D5530" t="s">
        <v>15</v>
      </c>
      <c r="E5530" t="s">
        <v>102</v>
      </c>
      <c r="F5530" t="s">
        <v>26</v>
      </c>
      <c r="G5530">
        <v>1.6</v>
      </c>
      <c r="H5530" t="s">
        <v>18</v>
      </c>
      <c r="I5530" t="s">
        <v>19</v>
      </c>
      <c r="J5530">
        <v>150000</v>
      </c>
      <c r="K5530" t="s">
        <v>42</v>
      </c>
      <c r="L5530">
        <v>10000</v>
      </c>
      <c r="M5530" t="b">
        <v>0</v>
      </c>
    </row>
    <row r="5531" spans="1:13" x14ac:dyDescent="0.35">
      <c r="A5531" t="s">
        <v>103</v>
      </c>
      <c r="B5531" t="s">
        <v>104</v>
      </c>
      <c r="C5531">
        <v>2013</v>
      </c>
      <c r="D5531" t="s">
        <v>15</v>
      </c>
      <c r="E5531" t="s">
        <v>16</v>
      </c>
      <c r="F5531" t="s">
        <v>17</v>
      </c>
      <c r="G5531">
        <v>5.7</v>
      </c>
      <c r="H5531" t="s">
        <v>18</v>
      </c>
      <c r="I5531" t="s">
        <v>19</v>
      </c>
      <c r="J5531">
        <v>226</v>
      </c>
      <c r="K5531" t="s">
        <v>111</v>
      </c>
      <c r="L5531">
        <v>45000</v>
      </c>
      <c r="M5531" t="b">
        <v>0</v>
      </c>
    </row>
    <row r="5532" spans="1:13" x14ac:dyDescent="0.35">
      <c r="A5532" t="s">
        <v>34</v>
      </c>
      <c r="B5532" t="s">
        <v>35</v>
      </c>
      <c r="C5532">
        <v>1994</v>
      </c>
      <c r="D5532" t="s">
        <v>15</v>
      </c>
      <c r="E5532" t="s">
        <v>23</v>
      </c>
      <c r="F5532" t="s">
        <v>30</v>
      </c>
      <c r="G5532">
        <v>9</v>
      </c>
      <c r="H5532" t="s">
        <v>18</v>
      </c>
      <c r="I5532" t="s">
        <v>68</v>
      </c>
      <c r="J5532">
        <v>402000</v>
      </c>
      <c r="K5532" t="s">
        <v>170</v>
      </c>
      <c r="L5532">
        <v>0</v>
      </c>
      <c r="M5532" t="b">
        <v>1</v>
      </c>
    </row>
    <row r="5533" spans="1:13" x14ac:dyDescent="0.35">
      <c r="A5533" t="s">
        <v>34</v>
      </c>
      <c r="B5533" t="s">
        <v>287</v>
      </c>
      <c r="C5533">
        <v>2013</v>
      </c>
      <c r="D5533" t="s">
        <v>15</v>
      </c>
      <c r="E5533" t="s">
        <v>23</v>
      </c>
      <c r="F5533" t="s">
        <v>26</v>
      </c>
      <c r="G5533">
        <v>2.7</v>
      </c>
      <c r="H5533" t="s">
        <v>18</v>
      </c>
      <c r="I5533" t="s">
        <v>68</v>
      </c>
      <c r="J5533">
        <v>300000</v>
      </c>
      <c r="K5533" t="s">
        <v>42</v>
      </c>
      <c r="L5533">
        <v>42000</v>
      </c>
      <c r="M5533" t="b">
        <v>0</v>
      </c>
    </row>
    <row r="5534" spans="1:13" x14ac:dyDescent="0.35">
      <c r="A5534" t="s">
        <v>76</v>
      </c>
      <c r="B5534" t="s">
        <v>77</v>
      </c>
      <c r="C5534">
        <v>2014</v>
      </c>
      <c r="D5534" t="s">
        <v>15</v>
      </c>
      <c r="E5534" t="s">
        <v>16</v>
      </c>
      <c r="F5534" t="s">
        <v>26</v>
      </c>
      <c r="G5534">
        <v>5.4</v>
      </c>
      <c r="H5534" t="s">
        <v>18</v>
      </c>
      <c r="I5534" t="s">
        <v>19</v>
      </c>
      <c r="J5534">
        <v>170000</v>
      </c>
      <c r="K5534" t="s">
        <v>20</v>
      </c>
      <c r="L5534">
        <v>40000</v>
      </c>
      <c r="M5534" t="b">
        <v>0</v>
      </c>
    </row>
    <row r="5535" spans="1:13" x14ac:dyDescent="0.35">
      <c r="A5535" t="s">
        <v>27</v>
      </c>
      <c r="B5535" t="s">
        <v>28</v>
      </c>
      <c r="C5535">
        <v>2012</v>
      </c>
      <c r="D5535" t="s">
        <v>15</v>
      </c>
      <c r="E5535" t="s">
        <v>25</v>
      </c>
      <c r="F5535" t="s">
        <v>26</v>
      </c>
      <c r="G5535">
        <v>1.8</v>
      </c>
      <c r="H5535" t="s">
        <v>18</v>
      </c>
      <c r="I5535" t="s">
        <v>19</v>
      </c>
      <c r="J5535">
        <v>222000</v>
      </c>
      <c r="K5535" t="s">
        <v>64</v>
      </c>
      <c r="L5535">
        <v>17500</v>
      </c>
      <c r="M5535" t="b">
        <v>0</v>
      </c>
    </row>
    <row r="5536" spans="1:13" x14ac:dyDescent="0.35">
      <c r="A5536" t="s">
        <v>39</v>
      </c>
      <c r="B5536" t="s">
        <v>428</v>
      </c>
      <c r="C5536">
        <v>2013</v>
      </c>
      <c r="D5536" t="s">
        <v>44</v>
      </c>
      <c r="E5536" t="s">
        <v>16</v>
      </c>
      <c r="F5536" t="s">
        <v>30</v>
      </c>
      <c r="G5536">
        <v>2.4</v>
      </c>
      <c r="H5536" t="s">
        <v>18</v>
      </c>
      <c r="I5536" t="s">
        <v>19</v>
      </c>
      <c r="J5536">
        <v>195000</v>
      </c>
      <c r="K5536" t="s">
        <v>20</v>
      </c>
      <c r="L5536">
        <v>0</v>
      </c>
      <c r="M5536" t="b">
        <v>1</v>
      </c>
    </row>
    <row r="5537" spans="1:13" x14ac:dyDescent="0.35">
      <c r="A5537" t="s">
        <v>181</v>
      </c>
      <c r="B5537" t="s">
        <v>199</v>
      </c>
      <c r="C5537">
        <v>2017</v>
      </c>
      <c r="D5537" t="s">
        <v>15</v>
      </c>
      <c r="E5537" t="s">
        <v>65</v>
      </c>
      <c r="F5537" t="s">
        <v>17</v>
      </c>
      <c r="G5537">
        <v>3.5</v>
      </c>
      <c r="H5537" t="s">
        <v>18</v>
      </c>
      <c r="I5537" t="s">
        <v>19</v>
      </c>
      <c r="J5537">
        <v>54000</v>
      </c>
      <c r="K5537" t="s">
        <v>42</v>
      </c>
      <c r="L5537">
        <v>73000</v>
      </c>
      <c r="M5537" t="b">
        <v>0</v>
      </c>
    </row>
    <row r="5538" spans="1:13" x14ac:dyDescent="0.35">
      <c r="A5538" t="s">
        <v>60</v>
      </c>
      <c r="B5538" t="s">
        <v>90</v>
      </c>
      <c r="C5538">
        <v>2021</v>
      </c>
      <c r="D5538" t="s">
        <v>15</v>
      </c>
      <c r="E5538" t="s">
        <v>23</v>
      </c>
      <c r="F5538" t="s">
        <v>17</v>
      </c>
      <c r="G5538">
        <v>5.7</v>
      </c>
      <c r="H5538" t="s">
        <v>18</v>
      </c>
      <c r="I5538" t="s">
        <v>19</v>
      </c>
      <c r="J5538">
        <v>457</v>
      </c>
      <c r="K5538" t="s">
        <v>59</v>
      </c>
      <c r="L5538">
        <v>0</v>
      </c>
      <c r="M5538" t="b">
        <v>1</v>
      </c>
    </row>
    <row r="5539" spans="1:13" x14ac:dyDescent="0.35">
      <c r="A5539" t="s">
        <v>34</v>
      </c>
      <c r="B5539" t="s">
        <v>123</v>
      </c>
      <c r="C5539">
        <v>2020</v>
      </c>
      <c r="D5539" t="s">
        <v>15</v>
      </c>
      <c r="E5539" t="s">
        <v>23</v>
      </c>
      <c r="F5539" t="s">
        <v>30</v>
      </c>
      <c r="G5539">
        <v>2.7</v>
      </c>
      <c r="H5539" t="s">
        <v>18</v>
      </c>
      <c r="I5539" t="s">
        <v>68</v>
      </c>
      <c r="J5539">
        <v>95000</v>
      </c>
      <c r="K5539" t="s">
        <v>20</v>
      </c>
      <c r="L5539">
        <v>0</v>
      </c>
      <c r="M5539" t="b">
        <v>1</v>
      </c>
    </row>
    <row r="5540" spans="1:13" x14ac:dyDescent="0.35">
      <c r="A5540" t="s">
        <v>62</v>
      </c>
      <c r="B5540" t="s">
        <v>63</v>
      </c>
      <c r="C5540">
        <v>2020</v>
      </c>
      <c r="D5540" t="s">
        <v>15</v>
      </c>
      <c r="E5540" t="s">
        <v>102</v>
      </c>
      <c r="F5540" t="s">
        <v>26</v>
      </c>
      <c r="G5540">
        <v>5</v>
      </c>
      <c r="H5540" t="s">
        <v>18</v>
      </c>
      <c r="I5540" t="s">
        <v>19</v>
      </c>
      <c r="J5540">
        <v>42000</v>
      </c>
      <c r="K5540" t="s">
        <v>45</v>
      </c>
      <c r="L5540">
        <v>0</v>
      </c>
      <c r="M5540" t="b">
        <v>1</v>
      </c>
    </row>
    <row r="5541" spans="1:13" x14ac:dyDescent="0.35">
      <c r="A5541" t="s">
        <v>34</v>
      </c>
      <c r="B5541" t="s">
        <v>35</v>
      </c>
      <c r="C5541">
        <v>2006</v>
      </c>
      <c r="D5541" t="s">
        <v>47</v>
      </c>
      <c r="E5541" t="s">
        <v>23</v>
      </c>
      <c r="F5541" t="s">
        <v>30</v>
      </c>
      <c r="G5541">
        <v>4.7</v>
      </c>
      <c r="H5541" t="s">
        <v>18</v>
      </c>
      <c r="I5541" t="s">
        <v>19</v>
      </c>
      <c r="J5541">
        <v>4000000</v>
      </c>
      <c r="K5541" t="s">
        <v>20</v>
      </c>
      <c r="L5541">
        <v>0</v>
      </c>
      <c r="M5541" t="b">
        <v>1</v>
      </c>
    </row>
    <row r="5542" spans="1:13" x14ac:dyDescent="0.35">
      <c r="A5542" t="s">
        <v>21</v>
      </c>
      <c r="B5542" t="s">
        <v>22</v>
      </c>
      <c r="C5542">
        <v>2020</v>
      </c>
      <c r="D5542" t="s">
        <v>15</v>
      </c>
      <c r="E5542" t="s">
        <v>78</v>
      </c>
      <c r="F5542" t="s">
        <v>26</v>
      </c>
      <c r="G5542">
        <v>4</v>
      </c>
      <c r="H5542" t="s">
        <v>18</v>
      </c>
      <c r="I5542" t="s">
        <v>19</v>
      </c>
      <c r="J5542">
        <v>25000</v>
      </c>
      <c r="K5542" t="s">
        <v>20</v>
      </c>
      <c r="L5542">
        <v>0</v>
      </c>
      <c r="M5542" t="b">
        <v>1</v>
      </c>
    </row>
    <row r="5543" spans="1:13" x14ac:dyDescent="0.35">
      <c r="A5543" t="s">
        <v>76</v>
      </c>
      <c r="B5543" t="s">
        <v>240</v>
      </c>
      <c r="C5543">
        <v>2006</v>
      </c>
      <c r="D5543" t="s">
        <v>15</v>
      </c>
      <c r="E5543" t="s">
        <v>23</v>
      </c>
      <c r="F5543" t="s">
        <v>26</v>
      </c>
      <c r="G5543">
        <v>4.5999999999999996</v>
      </c>
      <c r="H5543" t="s">
        <v>18</v>
      </c>
      <c r="I5543" t="s">
        <v>19</v>
      </c>
      <c r="J5543">
        <v>234000</v>
      </c>
      <c r="K5543" t="s">
        <v>138</v>
      </c>
      <c r="L5543">
        <v>22000</v>
      </c>
      <c r="M5543" t="b">
        <v>0</v>
      </c>
    </row>
    <row r="5544" spans="1:13" x14ac:dyDescent="0.35">
      <c r="A5544" t="s">
        <v>27</v>
      </c>
      <c r="B5544" t="s">
        <v>88</v>
      </c>
      <c r="C5544">
        <v>2019</v>
      </c>
      <c r="D5544" t="s">
        <v>15</v>
      </c>
      <c r="E5544" t="s">
        <v>25</v>
      </c>
      <c r="F5544" t="s">
        <v>26</v>
      </c>
      <c r="G5544">
        <v>1.4</v>
      </c>
      <c r="H5544" t="s">
        <v>18</v>
      </c>
      <c r="I5544" t="s">
        <v>19</v>
      </c>
      <c r="J5544">
        <v>58000</v>
      </c>
      <c r="K5544" t="s">
        <v>20</v>
      </c>
      <c r="L5544">
        <v>39000</v>
      </c>
      <c r="M5544" t="b">
        <v>0</v>
      </c>
    </row>
    <row r="5545" spans="1:13" x14ac:dyDescent="0.35">
      <c r="A5545" t="s">
        <v>27</v>
      </c>
      <c r="B5545" t="s">
        <v>84</v>
      </c>
      <c r="C5545">
        <v>2016</v>
      </c>
      <c r="D5545" t="s">
        <v>15</v>
      </c>
      <c r="E5545" t="s">
        <v>23</v>
      </c>
      <c r="F5545" t="s">
        <v>17</v>
      </c>
      <c r="G5545">
        <v>2</v>
      </c>
      <c r="H5545" t="s">
        <v>18</v>
      </c>
      <c r="I5545" t="s">
        <v>19</v>
      </c>
      <c r="J5545">
        <v>170000</v>
      </c>
      <c r="K5545" t="s">
        <v>20</v>
      </c>
      <c r="L5545">
        <v>58000</v>
      </c>
      <c r="M5545" t="b">
        <v>0</v>
      </c>
    </row>
    <row r="5546" spans="1:13" x14ac:dyDescent="0.35">
      <c r="A5546" t="s">
        <v>97</v>
      </c>
      <c r="B5546" t="s">
        <v>98</v>
      </c>
      <c r="C5546">
        <v>2016</v>
      </c>
      <c r="D5546" t="s">
        <v>15</v>
      </c>
      <c r="E5546" t="s">
        <v>23</v>
      </c>
      <c r="F5546" t="s">
        <v>17</v>
      </c>
      <c r="G5546">
        <v>1.8</v>
      </c>
      <c r="H5546" t="s">
        <v>18</v>
      </c>
      <c r="I5546" t="s">
        <v>19</v>
      </c>
      <c r="J5546">
        <v>42420</v>
      </c>
      <c r="K5546" t="s">
        <v>138</v>
      </c>
      <c r="L5546">
        <v>35000</v>
      </c>
      <c r="M5546" t="b">
        <v>0</v>
      </c>
    </row>
    <row r="5547" spans="1:13" x14ac:dyDescent="0.35">
      <c r="A5547" t="s">
        <v>34</v>
      </c>
      <c r="B5547" t="s">
        <v>55</v>
      </c>
      <c r="C5547">
        <v>2015</v>
      </c>
      <c r="D5547" t="s">
        <v>15</v>
      </c>
      <c r="E5547" t="s">
        <v>23</v>
      </c>
      <c r="F5547" t="s">
        <v>30</v>
      </c>
      <c r="G5547">
        <v>4</v>
      </c>
      <c r="H5547" t="s">
        <v>18</v>
      </c>
      <c r="I5547" t="s">
        <v>19</v>
      </c>
      <c r="J5547">
        <v>160000</v>
      </c>
      <c r="K5547" t="s">
        <v>111</v>
      </c>
      <c r="L5547">
        <v>105000</v>
      </c>
      <c r="M5547" t="b">
        <v>0</v>
      </c>
    </row>
    <row r="5548" spans="1:13" x14ac:dyDescent="0.35">
      <c r="A5548" t="s">
        <v>76</v>
      </c>
      <c r="B5548" t="s">
        <v>112</v>
      </c>
      <c r="C5548">
        <v>2014</v>
      </c>
      <c r="D5548" t="s">
        <v>15</v>
      </c>
      <c r="E5548" t="s">
        <v>29</v>
      </c>
      <c r="F5548" t="s">
        <v>30</v>
      </c>
      <c r="G5548">
        <v>3.5</v>
      </c>
      <c r="H5548" t="s">
        <v>18</v>
      </c>
      <c r="I5548" t="s">
        <v>19</v>
      </c>
      <c r="J5548">
        <v>190000</v>
      </c>
      <c r="K5548" t="s">
        <v>59</v>
      </c>
      <c r="L5548">
        <v>0</v>
      </c>
      <c r="M5548" t="b">
        <v>1</v>
      </c>
    </row>
    <row r="5549" spans="1:13" x14ac:dyDescent="0.35">
      <c r="A5549" t="s">
        <v>27</v>
      </c>
      <c r="B5549" t="s">
        <v>28</v>
      </c>
      <c r="C5549">
        <v>2018</v>
      </c>
      <c r="D5549" t="s">
        <v>15</v>
      </c>
      <c r="E5549" t="s">
        <v>25</v>
      </c>
      <c r="F5549" t="s">
        <v>26</v>
      </c>
      <c r="G5549">
        <v>1.6</v>
      </c>
      <c r="H5549" t="s">
        <v>18</v>
      </c>
      <c r="I5549" t="s">
        <v>19</v>
      </c>
      <c r="J5549">
        <v>57000</v>
      </c>
      <c r="K5549" t="s">
        <v>20</v>
      </c>
      <c r="L5549">
        <v>44000</v>
      </c>
      <c r="M5549" t="b">
        <v>0</v>
      </c>
    </row>
    <row r="5550" spans="1:13" x14ac:dyDescent="0.35">
      <c r="A5550" t="s">
        <v>27</v>
      </c>
      <c r="B5550" t="s">
        <v>28</v>
      </c>
      <c r="C5550">
        <v>2017</v>
      </c>
      <c r="D5550" t="s">
        <v>47</v>
      </c>
      <c r="E5550" t="s">
        <v>25</v>
      </c>
      <c r="F5550" t="s">
        <v>26</v>
      </c>
      <c r="G5550">
        <v>2</v>
      </c>
      <c r="H5550" t="s">
        <v>56</v>
      </c>
      <c r="I5550" t="s">
        <v>19</v>
      </c>
      <c r="J5550">
        <v>100000</v>
      </c>
      <c r="K5550" t="s">
        <v>20</v>
      </c>
      <c r="L5550">
        <v>0</v>
      </c>
      <c r="M5550" t="b">
        <v>1</v>
      </c>
    </row>
    <row r="5551" spans="1:13" x14ac:dyDescent="0.35">
      <c r="A5551" t="s">
        <v>60</v>
      </c>
      <c r="B5551" t="s">
        <v>90</v>
      </c>
      <c r="C5551">
        <v>2020</v>
      </c>
      <c r="D5551" t="s">
        <v>47</v>
      </c>
      <c r="E5551" t="s">
        <v>16</v>
      </c>
      <c r="F5551" t="s">
        <v>17</v>
      </c>
      <c r="G5551">
        <v>5.7</v>
      </c>
      <c r="H5551" t="s">
        <v>18</v>
      </c>
      <c r="I5551" t="s">
        <v>19</v>
      </c>
      <c r="J5551">
        <v>68000</v>
      </c>
      <c r="K5551" t="s">
        <v>20</v>
      </c>
      <c r="L5551">
        <v>0</v>
      </c>
      <c r="M5551" t="b">
        <v>1</v>
      </c>
    </row>
    <row r="5552" spans="1:13" x14ac:dyDescent="0.35">
      <c r="A5552" t="s">
        <v>73</v>
      </c>
      <c r="B5552">
        <v>3</v>
      </c>
      <c r="C5552">
        <v>2016</v>
      </c>
      <c r="D5552" t="s">
        <v>44</v>
      </c>
      <c r="E5552" t="s">
        <v>29</v>
      </c>
      <c r="F5552" t="s">
        <v>26</v>
      </c>
      <c r="G5552">
        <v>1.6</v>
      </c>
      <c r="H5552" t="s">
        <v>18</v>
      </c>
      <c r="I5552" t="s">
        <v>19</v>
      </c>
      <c r="J5552">
        <v>165000</v>
      </c>
      <c r="K5552" t="s">
        <v>45</v>
      </c>
      <c r="L5552">
        <v>45000</v>
      </c>
      <c r="M5552" t="b">
        <v>0</v>
      </c>
    </row>
    <row r="5553" spans="1:13" x14ac:dyDescent="0.35">
      <c r="A5553" t="s">
        <v>34</v>
      </c>
      <c r="B5553" t="s">
        <v>51</v>
      </c>
      <c r="C5553">
        <v>2018</v>
      </c>
      <c r="D5553" t="s">
        <v>15</v>
      </c>
      <c r="E5553" t="s">
        <v>23</v>
      </c>
      <c r="F5553" t="s">
        <v>30</v>
      </c>
      <c r="G5553">
        <v>1.6</v>
      </c>
      <c r="H5553" t="s">
        <v>18</v>
      </c>
      <c r="I5553" t="s">
        <v>19</v>
      </c>
      <c r="J5553">
        <v>43000</v>
      </c>
      <c r="K5553" t="s">
        <v>20</v>
      </c>
      <c r="L5553">
        <v>54500</v>
      </c>
      <c r="M5553" t="b">
        <v>0</v>
      </c>
    </row>
    <row r="5554" spans="1:13" x14ac:dyDescent="0.35">
      <c r="A5554" t="s">
        <v>76</v>
      </c>
      <c r="B5554" t="s">
        <v>125</v>
      </c>
      <c r="C5554">
        <v>2010</v>
      </c>
      <c r="D5554" t="s">
        <v>15</v>
      </c>
      <c r="E5554" t="s">
        <v>23</v>
      </c>
      <c r="F5554" t="s">
        <v>26</v>
      </c>
      <c r="G5554">
        <v>6</v>
      </c>
      <c r="H5554" t="s">
        <v>18</v>
      </c>
      <c r="I5554" t="s">
        <v>19</v>
      </c>
      <c r="J5554">
        <v>389160</v>
      </c>
      <c r="K5554" t="s">
        <v>111</v>
      </c>
      <c r="L5554">
        <v>0</v>
      </c>
      <c r="M5554" t="b">
        <v>1</v>
      </c>
    </row>
    <row r="5555" spans="1:13" x14ac:dyDescent="0.35">
      <c r="A5555" t="s">
        <v>34</v>
      </c>
      <c r="B5555" t="s">
        <v>123</v>
      </c>
      <c r="C5555">
        <v>2018</v>
      </c>
      <c r="D5555" t="s">
        <v>15</v>
      </c>
      <c r="E5555" t="s">
        <v>23</v>
      </c>
      <c r="F5555" t="s">
        <v>26</v>
      </c>
      <c r="G5555">
        <v>2.7</v>
      </c>
      <c r="H5555" t="s">
        <v>18</v>
      </c>
      <c r="I5555" t="s">
        <v>68</v>
      </c>
      <c r="J5555">
        <v>59000</v>
      </c>
      <c r="K5555" t="s">
        <v>42</v>
      </c>
      <c r="L5555">
        <v>66000</v>
      </c>
      <c r="M5555" t="b">
        <v>0</v>
      </c>
    </row>
    <row r="5556" spans="1:13" x14ac:dyDescent="0.35">
      <c r="A5556" t="s">
        <v>76</v>
      </c>
      <c r="B5556" t="s">
        <v>325</v>
      </c>
      <c r="C5556">
        <v>2008</v>
      </c>
      <c r="D5556" t="s">
        <v>47</v>
      </c>
      <c r="E5556" t="s">
        <v>25</v>
      </c>
      <c r="F5556" t="s">
        <v>17</v>
      </c>
      <c r="G5556">
        <v>3.5</v>
      </c>
      <c r="H5556" t="s">
        <v>18</v>
      </c>
      <c r="I5556" t="s">
        <v>19</v>
      </c>
      <c r="J5556">
        <v>380000</v>
      </c>
      <c r="K5556" t="s">
        <v>155</v>
      </c>
      <c r="L5556">
        <v>0</v>
      </c>
      <c r="M5556" t="b">
        <v>1</v>
      </c>
    </row>
    <row r="5557" spans="1:13" x14ac:dyDescent="0.35">
      <c r="A5557" t="s">
        <v>34</v>
      </c>
      <c r="B5557" t="s">
        <v>35</v>
      </c>
      <c r="C5557">
        <v>2021</v>
      </c>
      <c r="D5557" t="s">
        <v>15</v>
      </c>
      <c r="E5557" t="s">
        <v>23</v>
      </c>
      <c r="F5557" t="s">
        <v>17</v>
      </c>
      <c r="G5557">
        <v>4.5999999999999996</v>
      </c>
      <c r="H5557" t="s">
        <v>18</v>
      </c>
      <c r="I5557" t="s">
        <v>19</v>
      </c>
      <c r="J5557">
        <v>20000</v>
      </c>
      <c r="K5557" t="s">
        <v>45</v>
      </c>
      <c r="L5557">
        <v>296000</v>
      </c>
      <c r="M5557" t="b">
        <v>0</v>
      </c>
    </row>
    <row r="5558" spans="1:13" x14ac:dyDescent="0.35">
      <c r="A5558" t="s">
        <v>21</v>
      </c>
      <c r="B5558" t="s">
        <v>120</v>
      </c>
      <c r="C5558">
        <v>2016</v>
      </c>
      <c r="D5558" t="s">
        <v>15</v>
      </c>
      <c r="E5558" t="s">
        <v>23</v>
      </c>
      <c r="F5558" t="s">
        <v>30</v>
      </c>
      <c r="G5558">
        <v>2.4</v>
      </c>
      <c r="H5558" t="s">
        <v>18</v>
      </c>
      <c r="I5558" t="s">
        <v>68</v>
      </c>
      <c r="J5558">
        <v>87300</v>
      </c>
      <c r="K5558" t="s">
        <v>45</v>
      </c>
      <c r="L5558">
        <v>53500</v>
      </c>
      <c r="M5558" t="b">
        <v>0</v>
      </c>
    </row>
    <row r="5559" spans="1:13" x14ac:dyDescent="0.35">
      <c r="A5559" t="s">
        <v>181</v>
      </c>
      <c r="B5559" t="s">
        <v>199</v>
      </c>
      <c r="C5559">
        <v>2018</v>
      </c>
      <c r="D5559" t="s">
        <v>44</v>
      </c>
      <c r="E5559" t="s">
        <v>16</v>
      </c>
      <c r="F5559" t="s">
        <v>17</v>
      </c>
      <c r="G5559">
        <v>3.8</v>
      </c>
      <c r="H5559" t="s">
        <v>18</v>
      </c>
      <c r="I5559" t="s">
        <v>19</v>
      </c>
      <c r="J5559">
        <v>5000</v>
      </c>
      <c r="K5559" t="s">
        <v>45</v>
      </c>
      <c r="L5559">
        <v>109000</v>
      </c>
      <c r="M5559" t="b">
        <v>0</v>
      </c>
    </row>
    <row r="5560" spans="1:13" x14ac:dyDescent="0.35">
      <c r="A5560" t="s">
        <v>34</v>
      </c>
      <c r="B5560" t="s">
        <v>35</v>
      </c>
      <c r="C5560">
        <v>2014</v>
      </c>
      <c r="D5560" t="s">
        <v>44</v>
      </c>
      <c r="E5560" t="s">
        <v>23</v>
      </c>
      <c r="F5560" t="s">
        <v>30</v>
      </c>
      <c r="G5560">
        <v>4.5999999999999996</v>
      </c>
      <c r="H5560" t="s">
        <v>18</v>
      </c>
      <c r="I5560" t="s">
        <v>19</v>
      </c>
      <c r="J5560">
        <v>189821</v>
      </c>
      <c r="K5560" t="s">
        <v>111</v>
      </c>
      <c r="L5560">
        <v>0</v>
      </c>
      <c r="M5560" t="b">
        <v>1</v>
      </c>
    </row>
    <row r="5561" spans="1:13" x14ac:dyDescent="0.35">
      <c r="A5561" t="s">
        <v>27</v>
      </c>
      <c r="B5561" t="s">
        <v>93</v>
      </c>
      <c r="C5561">
        <v>2019</v>
      </c>
      <c r="D5561" t="s">
        <v>15</v>
      </c>
      <c r="E5561" t="s">
        <v>23</v>
      </c>
      <c r="F5561" t="s">
        <v>30</v>
      </c>
      <c r="G5561">
        <v>3.5</v>
      </c>
      <c r="H5561" t="s">
        <v>18</v>
      </c>
      <c r="I5561" t="s">
        <v>19</v>
      </c>
      <c r="J5561">
        <v>44271</v>
      </c>
      <c r="K5561" t="s">
        <v>45</v>
      </c>
      <c r="L5561">
        <v>95000</v>
      </c>
      <c r="M5561" t="b">
        <v>0</v>
      </c>
    </row>
    <row r="5562" spans="1:13" x14ac:dyDescent="0.35">
      <c r="A5562" t="s">
        <v>21</v>
      </c>
      <c r="B5562" t="s">
        <v>272</v>
      </c>
      <c r="C5562">
        <v>2009</v>
      </c>
      <c r="D5562" t="s">
        <v>15</v>
      </c>
      <c r="E5562" t="s">
        <v>25</v>
      </c>
      <c r="F5562" t="s">
        <v>30</v>
      </c>
      <c r="G5562">
        <v>4.8</v>
      </c>
      <c r="H5562" t="s">
        <v>18</v>
      </c>
      <c r="I5562" t="s">
        <v>19</v>
      </c>
      <c r="J5562">
        <v>660000</v>
      </c>
      <c r="K5562" t="s">
        <v>45</v>
      </c>
      <c r="L5562">
        <v>0</v>
      </c>
      <c r="M5562" t="b">
        <v>1</v>
      </c>
    </row>
    <row r="5563" spans="1:13" x14ac:dyDescent="0.35">
      <c r="A5563" t="s">
        <v>76</v>
      </c>
      <c r="B5563" t="s">
        <v>240</v>
      </c>
      <c r="C5563">
        <v>2011</v>
      </c>
      <c r="D5563" t="s">
        <v>47</v>
      </c>
      <c r="E5563" t="s">
        <v>16</v>
      </c>
      <c r="F5563" t="s">
        <v>17</v>
      </c>
      <c r="G5563">
        <v>4.5999999999999996</v>
      </c>
      <c r="H5563" t="s">
        <v>18</v>
      </c>
      <c r="I5563" t="s">
        <v>19</v>
      </c>
      <c r="J5563">
        <v>150000</v>
      </c>
      <c r="K5563" t="s">
        <v>42</v>
      </c>
      <c r="L5563">
        <v>25000</v>
      </c>
      <c r="M5563" t="b">
        <v>0</v>
      </c>
    </row>
    <row r="5564" spans="1:13" x14ac:dyDescent="0.35">
      <c r="A5564" t="s">
        <v>27</v>
      </c>
      <c r="B5564" t="s">
        <v>89</v>
      </c>
      <c r="C5564">
        <v>2013</v>
      </c>
      <c r="D5564" t="s">
        <v>47</v>
      </c>
      <c r="E5564" t="s">
        <v>23</v>
      </c>
      <c r="F5564" t="s">
        <v>17</v>
      </c>
      <c r="G5564">
        <v>1.6</v>
      </c>
      <c r="H5564" t="s">
        <v>18</v>
      </c>
      <c r="I5564" t="s">
        <v>19</v>
      </c>
      <c r="J5564">
        <v>181000</v>
      </c>
      <c r="K5564" t="s">
        <v>111</v>
      </c>
      <c r="L5564">
        <v>27000</v>
      </c>
      <c r="M5564" t="b">
        <v>0</v>
      </c>
    </row>
    <row r="5565" spans="1:13" x14ac:dyDescent="0.35">
      <c r="A5565" t="s">
        <v>39</v>
      </c>
      <c r="B5565" t="s">
        <v>131</v>
      </c>
      <c r="C5565">
        <v>2013</v>
      </c>
      <c r="D5565" t="s">
        <v>15</v>
      </c>
      <c r="E5565" t="s">
        <v>25</v>
      </c>
      <c r="F5565" t="s">
        <v>26</v>
      </c>
      <c r="G5565">
        <v>6</v>
      </c>
      <c r="H5565" t="s">
        <v>18</v>
      </c>
      <c r="I5565" t="s">
        <v>19</v>
      </c>
      <c r="J5565">
        <v>111000</v>
      </c>
      <c r="K5565" t="s">
        <v>45</v>
      </c>
      <c r="L5565">
        <v>79000</v>
      </c>
      <c r="M5565" t="b">
        <v>0</v>
      </c>
    </row>
    <row r="5566" spans="1:13" x14ac:dyDescent="0.35">
      <c r="A5566" t="s">
        <v>34</v>
      </c>
      <c r="B5566" t="s">
        <v>58</v>
      </c>
      <c r="C5566">
        <v>2019</v>
      </c>
      <c r="D5566" t="s">
        <v>15</v>
      </c>
      <c r="E5566" t="s">
        <v>23</v>
      </c>
      <c r="F5566" t="s">
        <v>30</v>
      </c>
      <c r="G5566">
        <v>2.4</v>
      </c>
      <c r="H5566" t="s">
        <v>56</v>
      </c>
      <c r="I5566" t="s">
        <v>19</v>
      </c>
      <c r="J5566">
        <v>25000</v>
      </c>
      <c r="K5566" t="s">
        <v>20</v>
      </c>
      <c r="L5566">
        <v>125000</v>
      </c>
      <c r="M5566" t="b">
        <v>0</v>
      </c>
    </row>
    <row r="5567" spans="1:13" x14ac:dyDescent="0.35">
      <c r="A5567" t="s">
        <v>47</v>
      </c>
      <c r="B5567" t="s">
        <v>47</v>
      </c>
      <c r="C5567">
        <v>2021</v>
      </c>
      <c r="D5567" t="s">
        <v>47</v>
      </c>
      <c r="E5567" t="s">
        <v>234</v>
      </c>
      <c r="F5567" t="s">
        <v>30</v>
      </c>
      <c r="G5567">
        <v>1.2</v>
      </c>
      <c r="H5567" t="s">
        <v>18</v>
      </c>
      <c r="I5567" t="s">
        <v>68</v>
      </c>
      <c r="J5567">
        <v>3000</v>
      </c>
      <c r="K5567" t="s">
        <v>42</v>
      </c>
      <c r="L5567">
        <v>5500</v>
      </c>
      <c r="M5567" t="b">
        <v>0</v>
      </c>
    </row>
    <row r="5568" spans="1:13" x14ac:dyDescent="0.35">
      <c r="A5568" t="s">
        <v>34</v>
      </c>
      <c r="B5568" t="s">
        <v>35</v>
      </c>
      <c r="C5568">
        <v>2020</v>
      </c>
      <c r="D5568" t="s">
        <v>15</v>
      </c>
      <c r="E5568" t="s">
        <v>23</v>
      </c>
      <c r="F5568" t="s">
        <v>17</v>
      </c>
      <c r="G5568">
        <v>4.5999999999999996</v>
      </c>
      <c r="H5568" t="s">
        <v>56</v>
      </c>
      <c r="I5568" t="s">
        <v>19</v>
      </c>
      <c r="J5568">
        <v>7000</v>
      </c>
      <c r="K5568" t="s">
        <v>228</v>
      </c>
      <c r="L5568">
        <v>0</v>
      </c>
      <c r="M5568" t="b">
        <v>1</v>
      </c>
    </row>
    <row r="5569" spans="1:13" x14ac:dyDescent="0.35">
      <c r="A5569" t="s">
        <v>62</v>
      </c>
      <c r="B5569" t="s">
        <v>63</v>
      </c>
      <c r="C5569">
        <v>2018</v>
      </c>
      <c r="D5569" t="s">
        <v>15</v>
      </c>
      <c r="E5569" t="s">
        <v>16</v>
      </c>
      <c r="F5569" t="s">
        <v>17</v>
      </c>
      <c r="G5569">
        <v>5</v>
      </c>
      <c r="H5569" t="s">
        <v>18</v>
      </c>
      <c r="I5569" t="s">
        <v>19</v>
      </c>
      <c r="J5569">
        <v>44000</v>
      </c>
      <c r="K5569" t="s">
        <v>42</v>
      </c>
      <c r="L5569">
        <v>365000</v>
      </c>
      <c r="M5569" t="b">
        <v>0</v>
      </c>
    </row>
    <row r="5570" spans="1:13" x14ac:dyDescent="0.35">
      <c r="A5570" t="s">
        <v>27</v>
      </c>
      <c r="B5570" t="s">
        <v>28</v>
      </c>
      <c r="C5570">
        <v>2020</v>
      </c>
      <c r="D5570" t="s">
        <v>15</v>
      </c>
      <c r="E5570" t="s">
        <v>23</v>
      </c>
      <c r="F5570" t="s">
        <v>30</v>
      </c>
      <c r="G5570">
        <v>2</v>
      </c>
      <c r="H5570" t="s">
        <v>18</v>
      </c>
      <c r="I5570" t="s">
        <v>19</v>
      </c>
      <c r="J5570">
        <v>60000</v>
      </c>
      <c r="K5570" t="s">
        <v>111</v>
      </c>
      <c r="L5570">
        <v>0</v>
      </c>
      <c r="M5570" t="b">
        <v>1</v>
      </c>
    </row>
    <row r="5571" spans="1:13" x14ac:dyDescent="0.35">
      <c r="A5571" t="s">
        <v>34</v>
      </c>
      <c r="B5571" t="s">
        <v>318</v>
      </c>
      <c r="C5571">
        <v>2018</v>
      </c>
      <c r="D5571" t="s">
        <v>15</v>
      </c>
      <c r="E5571" t="s">
        <v>23</v>
      </c>
      <c r="F5571" t="s">
        <v>30</v>
      </c>
      <c r="G5571">
        <v>1.6</v>
      </c>
      <c r="H5571" t="s">
        <v>18</v>
      </c>
      <c r="I5571" t="s">
        <v>19</v>
      </c>
      <c r="J5571">
        <v>41000</v>
      </c>
      <c r="K5571" t="s">
        <v>20</v>
      </c>
      <c r="L5571">
        <v>45000</v>
      </c>
      <c r="M5571" t="b">
        <v>0</v>
      </c>
    </row>
    <row r="5572" spans="1:13" x14ac:dyDescent="0.35">
      <c r="A5572" t="s">
        <v>39</v>
      </c>
      <c r="B5572" t="s">
        <v>131</v>
      </c>
      <c r="C5572">
        <v>2013</v>
      </c>
      <c r="D5572" t="s">
        <v>15</v>
      </c>
      <c r="E5572" t="s">
        <v>25</v>
      </c>
      <c r="F5572" t="s">
        <v>26</v>
      </c>
      <c r="G5572">
        <v>6</v>
      </c>
      <c r="H5572" t="s">
        <v>18</v>
      </c>
      <c r="I5572" t="s">
        <v>19</v>
      </c>
      <c r="J5572">
        <v>114000</v>
      </c>
      <c r="K5572" t="s">
        <v>45</v>
      </c>
      <c r="L5572">
        <v>79000</v>
      </c>
      <c r="M5572" t="b">
        <v>0</v>
      </c>
    </row>
    <row r="5573" spans="1:13" x14ac:dyDescent="0.35">
      <c r="A5573" t="s">
        <v>82</v>
      </c>
      <c r="B5573" t="s">
        <v>105</v>
      </c>
      <c r="C5573">
        <v>2015</v>
      </c>
      <c r="D5573" t="s">
        <v>15</v>
      </c>
      <c r="E5573" t="s">
        <v>75</v>
      </c>
      <c r="F5573" t="s">
        <v>30</v>
      </c>
      <c r="G5573">
        <v>2.4</v>
      </c>
      <c r="H5573" t="s">
        <v>18</v>
      </c>
      <c r="I5573" t="s">
        <v>19</v>
      </c>
      <c r="J5573">
        <v>220000</v>
      </c>
      <c r="K5573" t="s">
        <v>187</v>
      </c>
      <c r="L5573">
        <v>42000</v>
      </c>
      <c r="M5573" t="b">
        <v>0</v>
      </c>
    </row>
    <row r="5574" spans="1:13" x14ac:dyDescent="0.35">
      <c r="A5574" t="s">
        <v>36</v>
      </c>
      <c r="B5574" t="s">
        <v>37</v>
      </c>
      <c r="C5574">
        <v>2010</v>
      </c>
      <c r="D5574" t="s">
        <v>15</v>
      </c>
      <c r="E5574" t="s">
        <v>78</v>
      </c>
      <c r="F5574" t="s">
        <v>30</v>
      </c>
      <c r="G5574">
        <v>5.3</v>
      </c>
      <c r="H5574" t="s">
        <v>18</v>
      </c>
      <c r="I5574" t="s">
        <v>19</v>
      </c>
      <c r="J5574">
        <v>340000</v>
      </c>
      <c r="K5574" t="s">
        <v>170</v>
      </c>
      <c r="L5574">
        <v>62000</v>
      </c>
      <c r="M5574" t="b">
        <v>0</v>
      </c>
    </row>
    <row r="5575" spans="1:13" x14ac:dyDescent="0.35">
      <c r="A5575" t="s">
        <v>76</v>
      </c>
      <c r="B5575" t="s">
        <v>112</v>
      </c>
      <c r="C5575">
        <v>2013</v>
      </c>
      <c r="D5575" t="s">
        <v>15</v>
      </c>
      <c r="E5575" t="s">
        <v>94</v>
      </c>
      <c r="F5575" t="s">
        <v>30</v>
      </c>
      <c r="G5575">
        <v>3.5</v>
      </c>
      <c r="H5575" t="s">
        <v>18</v>
      </c>
      <c r="I5575" t="s">
        <v>19</v>
      </c>
      <c r="J5575">
        <v>225000</v>
      </c>
      <c r="K5575" t="s">
        <v>20</v>
      </c>
      <c r="L5575">
        <v>0</v>
      </c>
      <c r="M5575" t="b">
        <v>1</v>
      </c>
    </row>
    <row r="5576" spans="1:13" x14ac:dyDescent="0.35">
      <c r="A5576" t="s">
        <v>34</v>
      </c>
      <c r="B5576" t="s">
        <v>35</v>
      </c>
      <c r="C5576">
        <v>2020</v>
      </c>
      <c r="D5576" t="s">
        <v>15</v>
      </c>
      <c r="E5576" t="s">
        <v>23</v>
      </c>
      <c r="F5576" t="s">
        <v>26</v>
      </c>
      <c r="G5576">
        <v>4</v>
      </c>
      <c r="H5576" t="s">
        <v>18</v>
      </c>
      <c r="I5576" t="s">
        <v>19</v>
      </c>
      <c r="J5576">
        <v>29277</v>
      </c>
      <c r="K5576" t="s">
        <v>20</v>
      </c>
      <c r="L5576">
        <v>180000</v>
      </c>
      <c r="M5576" t="b">
        <v>0</v>
      </c>
    </row>
    <row r="5577" spans="1:13" x14ac:dyDescent="0.35">
      <c r="A5577" t="s">
        <v>39</v>
      </c>
      <c r="B5577" t="s">
        <v>261</v>
      </c>
      <c r="C5577">
        <v>2009</v>
      </c>
      <c r="D5577" t="s">
        <v>15</v>
      </c>
      <c r="E5577" t="s">
        <v>78</v>
      </c>
      <c r="F5577" t="s">
        <v>30</v>
      </c>
      <c r="G5577">
        <v>1.4</v>
      </c>
      <c r="H5577" t="s">
        <v>18</v>
      </c>
      <c r="I5577" t="s">
        <v>68</v>
      </c>
      <c r="J5577">
        <v>50000</v>
      </c>
      <c r="K5577" t="s">
        <v>20</v>
      </c>
      <c r="L5577">
        <v>0</v>
      </c>
      <c r="M5577" t="b">
        <v>1</v>
      </c>
    </row>
    <row r="5578" spans="1:13" x14ac:dyDescent="0.35">
      <c r="A5578" t="s">
        <v>97</v>
      </c>
      <c r="B5578" t="s">
        <v>305</v>
      </c>
      <c r="C5578">
        <v>2017</v>
      </c>
      <c r="D5578" t="s">
        <v>15</v>
      </c>
      <c r="E5578" t="s">
        <v>16</v>
      </c>
      <c r="F5578" t="s">
        <v>17</v>
      </c>
      <c r="G5578">
        <v>2.4</v>
      </c>
      <c r="H5578" t="s">
        <v>18</v>
      </c>
      <c r="I5578" t="s">
        <v>19</v>
      </c>
      <c r="J5578">
        <v>65000</v>
      </c>
      <c r="K5578" t="s">
        <v>20</v>
      </c>
      <c r="L5578">
        <v>45000</v>
      </c>
      <c r="M5578" t="b">
        <v>0</v>
      </c>
    </row>
    <row r="5579" spans="1:13" x14ac:dyDescent="0.35">
      <c r="A5579" t="s">
        <v>219</v>
      </c>
      <c r="B5579" t="s">
        <v>441</v>
      </c>
      <c r="C5579">
        <v>2019</v>
      </c>
      <c r="D5579" t="s">
        <v>15</v>
      </c>
      <c r="E5579" t="s">
        <v>29</v>
      </c>
      <c r="F5579" t="s">
        <v>17</v>
      </c>
      <c r="G5579">
        <v>2</v>
      </c>
      <c r="H5579" t="s">
        <v>18</v>
      </c>
      <c r="I5579" t="s">
        <v>19</v>
      </c>
      <c r="J5579">
        <v>60000</v>
      </c>
      <c r="K5579" t="s">
        <v>20</v>
      </c>
      <c r="L5579">
        <v>114000</v>
      </c>
      <c r="M5579" t="b">
        <v>0</v>
      </c>
    </row>
    <row r="5580" spans="1:13" x14ac:dyDescent="0.35">
      <c r="A5580" t="s">
        <v>60</v>
      </c>
      <c r="B5580" t="s">
        <v>90</v>
      </c>
      <c r="C5580">
        <v>2015</v>
      </c>
      <c r="D5580" t="s">
        <v>44</v>
      </c>
      <c r="E5580" t="s">
        <v>16</v>
      </c>
      <c r="F5580" t="s">
        <v>17</v>
      </c>
      <c r="G5580">
        <v>5.7</v>
      </c>
      <c r="H5580" t="s">
        <v>18</v>
      </c>
      <c r="I5580" t="s">
        <v>19</v>
      </c>
      <c r="J5580">
        <v>151000</v>
      </c>
      <c r="K5580" t="s">
        <v>20</v>
      </c>
      <c r="L5580">
        <v>156500</v>
      </c>
      <c r="M5580" t="b">
        <v>0</v>
      </c>
    </row>
    <row r="5581" spans="1:13" x14ac:dyDescent="0.35">
      <c r="A5581" t="s">
        <v>34</v>
      </c>
      <c r="B5581" t="s">
        <v>35</v>
      </c>
      <c r="C5581">
        <v>2018</v>
      </c>
      <c r="D5581" t="s">
        <v>44</v>
      </c>
      <c r="E5581" t="s">
        <v>16</v>
      </c>
      <c r="F5581" t="s">
        <v>17</v>
      </c>
      <c r="G5581">
        <v>5.7</v>
      </c>
      <c r="H5581" t="s">
        <v>18</v>
      </c>
      <c r="I5581" t="s">
        <v>19</v>
      </c>
      <c r="J5581">
        <v>42000</v>
      </c>
      <c r="K5581" t="s">
        <v>20</v>
      </c>
      <c r="L5581">
        <v>241000</v>
      </c>
      <c r="M5581" t="b">
        <v>0</v>
      </c>
    </row>
    <row r="5582" spans="1:13" x14ac:dyDescent="0.35">
      <c r="A5582" t="s">
        <v>39</v>
      </c>
      <c r="B5582" t="s">
        <v>46</v>
      </c>
      <c r="C5582">
        <v>2016</v>
      </c>
      <c r="D5582" t="s">
        <v>15</v>
      </c>
      <c r="E5582" t="s">
        <v>75</v>
      </c>
      <c r="F5582" t="s">
        <v>30</v>
      </c>
      <c r="G5582">
        <v>5.3</v>
      </c>
      <c r="H5582" t="s">
        <v>18</v>
      </c>
      <c r="I5582" t="s">
        <v>19</v>
      </c>
      <c r="J5582">
        <v>168000</v>
      </c>
      <c r="K5582" t="s">
        <v>20</v>
      </c>
      <c r="L5582">
        <v>114500</v>
      </c>
      <c r="M5582" t="b">
        <v>0</v>
      </c>
    </row>
    <row r="5583" spans="1:13" x14ac:dyDescent="0.35">
      <c r="A5583" t="s">
        <v>34</v>
      </c>
      <c r="B5583" t="s">
        <v>123</v>
      </c>
      <c r="C5583">
        <v>2020</v>
      </c>
      <c r="D5583" t="s">
        <v>44</v>
      </c>
      <c r="E5583" t="s">
        <v>23</v>
      </c>
      <c r="F5583" t="s">
        <v>30</v>
      </c>
      <c r="G5583">
        <v>2.7</v>
      </c>
      <c r="H5583" t="s">
        <v>18</v>
      </c>
      <c r="I5583" t="s">
        <v>68</v>
      </c>
      <c r="J5583">
        <v>15000</v>
      </c>
      <c r="K5583" t="s">
        <v>20</v>
      </c>
      <c r="L5583">
        <v>105000</v>
      </c>
      <c r="M5583" t="b">
        <v>0</v>
      </c>
    </row>
    <row r="5584" spans="1:13" x14ac:dyDescent="0.35">
      <c r="A5584" t="s">
        <v>415</v>
      </c>
      <c r="B5584" t="s">
        <v>455</v>
      </c>
      <c r="C5584">
        <v>2017</v>
      </c>
      <c r="D5584" t="s">
        <v>44</v>
      </c>
      <c r="E5584" t="s">
        <v>25</v>
      </c>
      <c r="F5584" t="s">
        <v>17</v>
      </c>
      <c r="G5584">
        <v>2.7</v>
      </c>
      <c r="H5584" t="s">
        <v>18</v>
      </c>
      <c r="I5584" t="s">
        <v>19</v>
      </c>
      <c r="J5584">
        <v>11000</v>
      </c>
      <c r="K5584" t="s">
        <v>20</v>
      </c>
      <c r="L5584">
        <v>43000</v>
      </c>
      <c r="M5584" t="b">
        <v>0</v>
      </c>
    </row>
    <row r="5585" spans="1:13" x14ac:dyDescent="0.35">
      <c r="A5585" t="s">
        <v>219</v>
      </c>
      <c r="B5585" t="s">
        <v>413</v>
      </c>
      <c r="C5585">
        <v>2015</v>
      </c>
      <c r="D5585" t="s">
        <v>47</v>
      </c>
      <c r="E5585" t="s">
        <v>16</v>
      </c>
      <c r="F5585" t="s">
        <v>30</v>
      </c>
      <c r="G5585">
        <v>1.8</v>
      </c>
      <c r="H5585" t="s">
        <v>18</v>
      </c>
      <c r="I5585" t="s">
        <v>19</v>
      </c>
      <c r="J5585">
        <v>89000</v>
      </c>
      <c r="K5585" t="s">
        <v>42</v>
      </c>
      <c r="L5585">
        <v>54000</v>
      </c>
      <c r="M5585" t="b">
        <v>0</v>
      </c>
    </row>
    <row r="5586" spans="1:13" x14ac:dyDescent="0.35">
      <c r="A5586" t="s">
        <v>109</v>
      </c>
      <c r="B5586" t="s">
        <v>110</v>
      </c>
      <c r="C5586">
        <v>2019</v>
      </c>
      <c r="D5586" t="s">
        <v>15</v>
      </c>
      <c r="E5586" t="s">
        <v>213</v>
      </c>
      <c r="F5586" t="s">
        <v>17</v>
      </c>
      <c r="G5586">
        <v>3.6</v>
      </c>
      <c r="H5586" t="s">
        <v>18</v>
      </c>
      <c r="I5586" t="s">
        <v>19</v>
      </c>
      <c r="J5586">
        <v>48000</v>
      </c>
      <c r="K5586" t="s">
        <v>45</v>
      </c>
      <c r="L5586">
        <v>85000</v>
      </c>
      <c r="M5586" t="b">
        <v>0</v>
      </c>
    </row>
    <row r="5587" spans="1:13" x14ac:dyDescent="0.35">
      <c r="A5587" t="s">
        <v>21</v>
      </c>
      <c r="B5587" t="s">
        <v>184</v>
      </c>
      <c r="C5587">
        <v>2016</v>
      </c>
      <c r="D5587" t="s">
        <v>15</v>
      </c>
      <c r="E5587" t="s">
        <v>23</v>
      </c>
      <c r="F5587" t="s">
        <v>30</v>
      </c>
      <c r="G5587">
        <v>2.5</v>
      </c>
      <c r="H5587" t="s">
        <v>18</v>
      </c>
      <c r="I5587" t="s">
        <v>19</v>
      </c>
      <c r="J5587">
        <v>142000</v>
      </c>
      <c r="K5587" t="s">
        <v>111</v>
      </c>
      <c r="L5587">
        <v>46000</v>
      </c>
      <c r="M5587" t="b">
        <v>0</v>
      </c>
    </row>
    <row r="5588" spans="1:13" x14ac:dyDescent="0.35">
      <c r="A5588" t="s">
        <v>95</v>
      </c>
      <c r="B5588" t="s">
        <v>363</v>
      </c>
      <c r="C5588">
        <v>2016</v>
      </c>
      <c r="D5588" t="s">
        <v>15</v>
      </c>
      <c r="E5588" t="s">
        <v>16</v>
      </c>
      <c r="F5588" t="s">
        <v>17</v>
      </c>
      <c r="G5588">
        <v>2.5</v>
      </c>
      <c r="H5588" t="s">
        <v>18</v>
      </c>
      <c r="I5588" t="s">
        <v>19</v>
      </c>
      <c r="J5588">
        <v>88000</v>
      </c>
      <c r="K5588" t="s">
        <v>54</v>
      </c>
      <c r="L5588">
        <v>70000</v>
      </c>
      <c r="M5588" t="b">
        <v>0</v>
      </c>
    </row>
    <row r="5589" spans="1:13" x14ac:dyDescent="0.35">
      <c r="A5589" t="s">
        <v>62</v>
      </c>
      <c r="B5589" t="s">
        <v>63</v>
      </c>
      <c r="C5589">
        <v>2016</v>
      </c>
      <c r="D5589" t="s">
        <v>15</v>
      </c>
      <c r="E5589" t="s">
        <v>23</v>
      </c>
      <c r="F5589" t="s">
        <v>17</v>
      </c>
      <c r="G5589">
        <v>4</v>
      </c>
      <c r="H5589" t="s">
        <v>18</v>
      </c>
      <c r="I5589" t="s">
        <v>19</v>
      </c>
      <c r="J5589">
        <v>139000</v>
      </c>
      <c r="K5589" t="s">
        <v>45</v>
      </c>
      <c r="L5589">
        <v>288000</v>
      </c>
      <c r="M5589" t="b">
        <v>0</v>
      </c>
    </row>
    <row r="5590" spans="1:13" x14ac:dyDescent="0.35">
      <c r="A5590" t="s">
        <v>21</v>
      </c>
      <c r="B5590" t="s">
        <v>237</v>
      </c>
      <c r="C5590">
        <v>2006</v>
      </c>
      <c r="D5590" t="s">
        <v>47</v>
      </c>
      <c r="E5590" t="s">
        <v>94</v>
      </c>
      <c r="F5590" t="s">
        <v>30</v>
      </c>
      <c r="G5590">
        <v>4</v>
      </c>
      <c r="H5590" t="s">
        <v>18</v>
      </c>
      <c r="I5590" t="s">
        <v>19</v>
      </c>
      <c r="J5590">
        <v>300000</v>
      </c>
      <c r="K5590" t="s">
        <v>20</v>
      </c>
      <c r="L5590">
        <v>15000</v>
      </c>
      <c r="M5590" t="b">
        <v>0</v>
      </c>
    </row>
    <row r="5591" spans="1:13" x14ac:dyDescent="0.35">
      <c r="A5591" t="s">
        <v>34</v>
      </c>
      <c r="B5591" t="s">
        <v>145</v>
      </c>
      <c r="C5591">
        <v>2010</v>
      </c>
      <c r="D5591" t="s">
        <v>15</v>
      </c>
      <c r="E5591" t="s">
        <v>23</v>
      </c>
      <c r="F5591" t="s">
        <v>26</v>
      </c>
      <c r="G5591">
        <v>2.7</v>
      </c>
      <c r="H5591" t="s">
        <v>18</v>
      </c>
      <c r="I5591" t="s">
        <v>68</v>
      </c>
      <c r="J5591">
        <v>83000</v>
      </c>
      <c r="K5591" t="s">
        <v>20</v>
      </c>
      <c r="L5591">
        <v>0</v>
      </c>
      <c r="M5591" t="b">
        <v>1</v>
      </c>
    </row>
    <row r="5592" spans="1:13" x14ac:dyDescent="0.35">
      <c r="A5592" t="s">
        <v>27</v>
      </c>
      <c r="B5592" t="s">
        <v>89</v>
      </c>
      <c r="C5592">
        <v>2016</v>
      </c>
      <c r="D5592" t="s">
        <v>15</v>
      </c>
      <c r="E5592" t="s">
        <v>23</v>
      </c>
      <c r="F5592" t="s">
        <v>30</v>
      </c>
      <c r="G5592">
        <v>2.4</v>
      </c>
      <c r="H5592" t="s">
        <v>18</v>
      </c>
      <c r="I5592" t="s">
        <v>19</v>
      </c>
      <c r="J5592">
        <v>183700</v>
      </c>
      <c r="K5592" t="s">
        <v>42</v>
      </c>
      <c r="L5592">
        <v>45000</v>
      </c>
      <c r="M5592" t="b">
        <v>0</v>
      </c>
    </row>
    <row r="5593" spans="1:13" x14ac:dyDescent="0.35">
      <c r="A5593" t="s">
        <v>34</v>
      </c>
      <c r="B5593" t="s">
        <v>43</v>
      </c>
      <c r="C5593">
        <v>2017</v>
      </c>
      <c r="D5593" t="s">
        <v>44</v>
      </c>
      <c r="E5593" t="s">
        <v>23</v>
      </c>
      <c r="F5593" t="s">
        <v>30</v>
      </c>
      <c r="G5593">
        <v>1.4</v>
      </c>
      <c r="H5593" t="s">
        <v>18</v>
      </c>
      <c r="I5593" t="s">
        <v>19</v>
      </c>
      <c r="J5593">
        <v>107</v>
      </c>
      <c r="K5593" t="s">
        <v>20</v>
      </c>
      <c r="L5593">
        <v>0</v>
      </c>
      <c r="M5593" t="b">
        <v>1</v>
      </c>
    </row>
    <row r="5594" spans="1:13" x14ac:dyDescent="0.35">
      <c r="A5594" t="s">
        <v>34</v>
      </c>
      <c r="B5594" t="s">
        <v>145</v>
      </c>
      <c r="C5594">
        <v>2020</v>
      </c>
      <c r="D5594" t="s">
        <v>15</v>
      </c>
      <c r="E5594" t="s">
        <v>25</v>
      </c>
      <c r="F5594" t="s">
        <v>26</v>
      </c>
      <c r="G5594">
        <v>2.7</v>
      </c>
      <c r="H5594" t="s">
        <v>18</v>
      </c>
      <c r="I5594" t="s">
        <v>19</v>
      </c>
      <c r="J5594">
        <v>750</v>
      </c>
      <c r="K5594" t="s">
        <v>54</v>
      </c>
      <c r="L5594">
        <v>83000</v>
      </c>
      <c r="M5594" t="b">
        <v>0</v>
      </c>
    </row>
    <row r="5595" spans="1:13" x14ac:dyDescent="0.35">
      <c r="A5595" t="s">
        <v>27</v>
      </c>
      <c r="B5595" t="s">
        <v>89</v>
      </c>
      <c r="C5595">
        <v>2020</v>
      </c>
      <c r="D5595" t="s">
        <v>15</v>
      </c>
      <c r="E5595" t="s">
        <v>23</v>
      </c>
      <c r="F5595" t="s">
        <v>30</v>
      </c>
      <c r="G5595">
        <v>2.5</v>
      </c>
      <c r="H5595" t="s">
        <v>18</v>
      </c>
      <c r="I5595" t="s">
        <v>19</v>
      </c>
      <c r="J5595">
        <v>23000</v>
      </c>
      <c r="K5595" t="s">
        <v>20</v>
      </c>
      <c r="L5595">
        <v>0</v>
      </c>
      <c r="M5595" t="b">
        <v>1</v>
      </c>
    </row>
    <row r="5596" spans="1:13" x14ac:dyDescent="0.35">
      <c r="A5596" t="s">
        <v>36</v>
      </c>
      <c r="B5596" t="s">
        <v>200</v>
      </c>
      <c r="C5596">
        <v>2012</v>
      </c>
      <c r="D5596" t="s">
        <v>44</v>
      </c>
      <c r="E5596" t="s">
        <v>23</v>
      </c>
      <c r="F5596" t="s">
        <v>17</v>
      </c>
      <c r="G5596">
        <v>3.6</v>
      </c>
      <c r="H5596" t="s">
        <v>18</v>
      </c>
      <c r="I5596" t="s">
        <v>19</v>
      </c>
      <c r="J5596">
        <v>220000</v>
      </c>
      <c r="K5596" t="s">
        <v>20</v>
      </c>
      <c r="L5596">
        <v>40000</v>
      </c>
      <c r="M5596" t="b">
        <v>0</v>
      </c>
    </row>
    <row r="5597" spans="1:13" x14ac:dyDescent="0.35">
      <c r="A5597" t="s">
        <v>34</v>
      </c>
      <c r="B5597" t="s">
        <v>123</v>
      </c>
      <c r="C5597">
        <v>2017</v>
      </c>
      <c r="D5597" t="s">
        <v>15</v>
      </c>
      <c r="E5597" t="s">
        <v>23</v>
      </c>
      <c r="F5597" t="s">
        <v>30</v>
      </c>
      <c r="G5597">
        <v>2.7</v>
      </c>
      <c r="H5597" t="s">
        <v>18</v>
      </c>
      <c r="I5597" t="s">
        <v>68</v>
      </c>
      <c r="J5597">
        <v>106737</v>
      </c>
      <c r="K5597" t="s">
        <v>70</v>
      </c>
      <c r="L5597">
        <v>75000</v>
      </c>
      <c r="M5597" t="b">
        <v>0</v>
      </c>
    </row>
    <row r="5598" spans="1:13" x14ac:dyDescent="0.35">
      <c r="A5598" t="s">
        <v>103</v>
      </c>
      <c r="B5598" t="s">
        <v>104</v>
      </c>
      <c r="C5598">
        <v>2018</v>
      </c>
      <c r="D5598" t="s">
        <v>15</v>
      </c>
      <c r="E5598" t="s">
        <v>23</v>
      </c>
      <c r="F5598" t="s">
        <v>17</v>
      </c>
      <c r="G5598">
        <v>3.6</v>
      </c>
      <c r="H5598" t="s">
        <v>18</v>
      </c>
      <c r="I5598" t="s">
        <v>19</v>
      </c>
      <c r="J5598">
        <v>61000</v>
      </c>
      <c r="K5598" t="s">
        <v>20</v>
      </c>
      <c r="L5598">
        <v>0</v>
      </c>
      <c r="M5598" t="b">
        <v>1</v>
      </c>
    </row>
    <row r="5599" spans="1:13" x14ac:dyDescent="0.35">
      <c r="A5599" t="s">
        <v>82</v>
      </c>
      <c r="B5599" t="s">
        <v>105</v>
      </c>
      <c r="C5599">
        <v>2015</v>
      </c>
      <c r="D5599" t="s">
        <v>15</v>
      </c>
      <c r="E5599" t="s">
        <v>33</v>
      </c>
      <c r="F5599" t="s">
        <v>30</v>
      </c>
      <c r="G5599">
        <v>2</v>
      </c>
      <c r="H5599" t="s">
        <v>18</v>
      </c>
      <c r="I5599" t="s">
        <v>19</v>
      </c>
      <c r="J5599">
        <v>359397</v>
      </c>
      <c r="K5599" t="s">
        <v>20</v>
      </c>
      <c r="L5599">
        <v>35000</v>
      </c>
      <c r="M5599" t="b">
        <v>0</v>
      </c>
    </row>
    <row r="5600" spans="1:13" x14ac:dyDescent="0.35">
      <c r="A5600" t="s">
        <v>34</v>
      </c>
      <c r="B5600" t="s">
        <v>124</v>
      </c>
      <c r="C5600">
        <v>2008</v>
      </c>
      <c r="D5600" t="s">
        <v>15</v>
      </c>
      <c r="E5600" t="s">
        <v>16</v>
      </c>
      <c r="F5600" t="s">
        <v>17</v>
      </c>
      <c r="G5600">
        <v>4</v>
      </c>
      <c r="H5600" t="s">
        <v>18</v>
      </c>
      <c r="I5600" t="s">
        <v>19</v>
      </c>
      <c r="J5600">
        <v>390000</v>
      </c>
      <c r="K5600" t="s">
        <v>20</v>
      </c>
      <c r="L5600">
        <v>52000</v>
      </c>
      <c r="M5600" t="b">
        <v>0</v>
      </c>
    </row>
    <row r="5601" spans="1:13" x14ac:dyDescent="0.35">
      <c r="A5601" t="s">
        <v>185</v>
      </c>
      <c r="B5601" t="s">
        <v>277</v>
      </c>
      <c r="C5601">
        <v>2020</v>
      </c>
      <c r="D5601" t="s">
        <v>15</v>
      </c>
      <c r="E5601" t="s">
        <v>23</v>
      </c>
      <c r="F5601" t="s">
        <v>17</v>
      </c>
      <c r="G5601">
        <v>3</v>
      </c>
      <c r="H5601" t="s">
        <v>56</v>
      </c>
      <c r="I5601" t="s">
        <v>19</v>
      </c>
      <c r="J5601">
        <v>37000</v>
      </c>
      <c r="K5601" t="s">
        <v>59</v>
      </c>
      <c r="L5601">
        <v>125000</v>
      </c>
      <c r="M5601" t="b">
        <v>0</v>
      </c>
    </row>
    <row r="5602" spans="1:13" x14ac:dyDescent="0.35">
      <c r="A5602" t="s">
        <v>21</v>
      </c>
      <c r="B5602" t="s">
        <v>22</v>
      </c>
      <c r="C5602">
        <v>2018</v>
      </c>
      <c r="D5602" t="s">
        <v>15</v>
      </c>
      <c r="E5602" t="s">
        <v>16</v>
      </c>
      <c r="F5602" t="s">
        <v>17</v>
      </c>
      <c r="G5602">
        <v>4</v>
      </c>
      <c r="H5602" t="s">
        <v>18</v>
      </c>
      <c r="I5602" t="s">
        <v>19</v>
      </c>
      <c r="J5602">
        <v>223000</v>
      </c>
      <c r="K5602" t="s">
        <v>20</v>
      </c>
      <c r="L5602">
        <v>0</v>
      </c>
      <c r="M5602" t="b">
        <v>1</v>
      </c>
    </row>
    <row r="5603" spans="1:13" x14ac:dyDescent="0.35">
      <c r="A5603" t="s">
        <v>76</v>
      </c>
      <c r="B5603" t="s">
        <v>183</v>
      </c>
      <c r="C5603">
        <v>2005</v>
      </c>
      <c r="D5603" t="s">
        <v>15</v>
      </c>
      <c r="E5603" t="s">
        <v>102</v>
      </c>
      <c r="F5603" t="s">
        <v>26</v>
      </c>
      <c r="G5603">
        <v>1.6</v>
      </c>
      <c r="H5603" t="s">
        <v>18</v>
      </c>
      <c r="I5603" t="s">
        <v>19</v>
      </c>
      <c r="J5603">
        <v>19000</v>
      </c>
      <c r="K5603" t="s">
        <v>20</v>
      </c>
      <c r="L5603">
        <v>0</v>
      </c>
      <c r="M5603" t="b">
        <v>1</v>
      </c>
    </row>
    <row r="5604" spans="1:13" x14ac:dyDescent="0.35">
      <c r="A5604" t="s">
        <v>34</v>
      </c>
      <c r="B5604" t="s">
        <v>43</v>
      </c>
      <c r="C5604">
        <v>2019</v>
      </c>
      <c r="D5604" t="s">
        <v>15</v>
      </c>
      <c r="E5604" t="s">
        <v>23</v>
      </c>
      <c r="F5604" t="s">
        <v>17</v>
      </c>
      <c r="G5604">
        <v>2.5</v>
      </c>
      <c r="H5604" t="s">
        <v>79</v>
      </c>
      <c r="I5604" t="s">
        <v>19</v>
      </c>
      <c r="J5604">
        <v>97000</v>
      </c>
      <c r="K5604" t="s">
        <v>45</v>
      </c>
      <c r="L5604">
        <v>90000</v>
      </c>
      <c r="M5604" t="b">
        <v>0</v>
      </c>
    </row>
    <row r="5605" spans="1:13" x14ac:dyDescent="0.35">
      <c r="A5605" t="s">
        <v>76</v>
      </c>
      <c r="B5605" t="s">
        <v>47</v>
      </c>
      <c r="C5605">
        <v>2008</v>
      </c>
      <c r="D5605" t="s">
        <v>15</v>
      </c>
      <c r="E5605" t="s">
        <v>78</v>
      </c>
      <c r="F5605" t="s">
        <v>17</v>
      </c>
      <c r="G5605">
        <v>1</v>
      </c>
      <c r="H5605" t="s">
        <v>18</v>
      </c>
      <c r="I5605" t="s">
        <v>19</v>
      </c>
      <c r="J5605">
        <v>221987</v>
      </c>
      <c r="K5605" t="s">
        <v>42</v>
      </c>
      <c r="L5605">
        <v>0</v>
      </c>
      <c r="M5605" t="b">
        <v>1</v>
      </c>
    </row>
    <row r="5606" spans="1:13" x14ac:dyDescent="0.35">
      <c r="A5606" t="s">
        <v>34</v>
      </c>
      <c r="B5606" t="s">
        <v>35</v>
      </c>
      <c r="C5606">
        <v>2003</v>
      </c>
      <c r="D5606" t="s">
        <v>15</v>
      </c>
      <c r="E5606" t="s">
        <v>23</v>
      </c>
      <c r="F5606" t="s">
        <v>26</v>
      </c>
      <c r="G5606">
        <v>4.5999999999999996</v>
      </c>
      <c r="H5606" t="s">
        <v>18</v>
      </c>
      <c r="I5606" t="s">
        <v>68</v>
      </c>
      <c r="J5606">
        <v>300</v>
      </c>
      <c r="K5606" t="s">
        <v>20</v>
      </c>
      <c r="L5606">
        <v>40000</v>
      </c>
      <c r="M5606" t="b">
        <v>0</v>
      </c>
    </row>
    <row r="5607" spans="1:13" x14ac:dyDescent="0.35">
      <c r="A5607" t="s">
        <v>27</v>
      </c>
      <c r="B5607" t="s">
        <v>89</v>
      </c>
      <c r="C5607">
        <v>2018</v>
      </c>
      <c r="D5607" t="s">
        <v>15</v>
      </c>
      <c r="E5607" t="s">
        <v>75</v>
      </c>
      <c r="F5607" t="s">
        <v>26</v>
      </c>
      <c r="G5607">
        <v>2.4</v>
      </c>
      <c r="H5607" t="s">
        <v>18</v>
      </c>
      <c r="I5607" t="s">
        <v>19</v>
      </c>
      <c r="J5607">
        <v>100000</v>
      </c>
      <c r="K5607" t="s">
        <v>20</v>
      </c>
      <c r="L5607">
        <v>52000</v>
      </c>
      <c r="M5607" t="b">
        <v>0</v>
      </c>
    </row>
    <row r="5608" spans="1:13" x14ac:dyDescent="0.35">
      <c r="A5608" t="s">
        <v>39</v>
      </c>
      <c r="B5608" t="s">
        <v>46</v>
      </c>
      <c r="C5608">
        <v>2012</v>
      </c>
      <c r="D5608" t="s">
        <v>15</v>
      </c>
      <c r="E5608" t="s">
        <v>94</v>
      </c>
      <c r="F5608" t="s">
        <v>26</v>
      </c>
      <c r="G5608">
        <v>5.3</v>
      </c>
      <c r="H5608" t="s">
        <v>18</v>
      </c>
      <c r="I5608" t="s">
        <v>19</v>
      </c>
      <c r="J5608">
        <v>170</v>
      </c>
      <c r="K5608" t="s">
        <v>20</v>
      </c>
      <c r="L5608">
        <v>0</v>
      </c>
      <c r="M5608" t="b">
        <v>1</v>
      </c>
    </row>
    <row r="5609" spans="1:13" x14ac:dyDescent="0.35">
      <c r="A5609" t="s">
        <v>73</v>
      </c>
      <c r="B5609" t="s">
        <v>74</v>
      </c>
      <c r="C5609">
        <v>2014</v>
      </c>
      <c r="D5609" t="s">
        <v>15</v>
      </c>
      <c r="E5609" t="s">
        <v>16</v>
      </c>
      <c r="F5609" t="s">
        <v>17</v>
      </c>
      <c r="G5609">
        <v>3.5</v>
      </c>
      <c r="H5609" t="s">
        <v>18</v>
      </c>
      <c r="I5609" t="s">
        <v>19</v>
      </c>
      <c r="J5609">
        <v>195000</v>
      </c>
      <c r="K5609" t="s">
        <v>42</v>
      </c>
      <c r="L5609">
        <v>46000</v>
      </c>
      <c r="M5609" t="b">
        <v>0</v>
      </c>
    </row>
    <row r="5610" spans="1:13" x14ac:dyDescent="0.35">
      <c r="A5610" t="s">
        <v>141</v>
      </c>
      <c r="B5610" t="s">
        <v>362</v>
      </c>
      <c r="C5610">
        <v>2014</v>
      </c>
      <c r="D5610" t="s">
        <v>15</v>
      </c>
      <c r="E5610" t="s">
        <v>23</v>
      </c>
      <c r="F5610" t="s">
        <v>17</v>
      </c>
      <c r="G5610">
        <v>2.8</v>
      </c>
      <c r="H5610" t="s">
        <v>56</v>
      </c>
      <c r="I5610" t="s">
        <v>68</v>
      </c>
      <c r="J5610">
        <v>207000</v>
      </c>
      <c r="K5610" t="s">
        <v>45</v>
      </c>
      <c r="L5610">
        <v>0</v>
      </c>
      <c r="M5610" t="b">
        <v>1</v>
      </c>
    </row>
    <row r="5611" spans="1:13" x14ac:dyDescent="0.35">
      <c r="A5611" t="s">
        <v>31</v>
      </c>
      <c r="B5611" t="s">
        <v>157</v>
      </c>
      <c r="C5611">
        <v>2010</v>
      </c>
      <c r="D5611" t="s">
        <v>15</v>
      </c>
      <c r="E5611" t="s">
        <v>38</v>
      </c>
      <c r="F5611" t="s">
        <v>26</v>
      </c>
      <c r="G5611">
        <v>4.5999999999999996</v>
      </c>
      <c r="H5611" t="s">
        <v>18</v>
      </c>
      <c r="I5611" t="s">
        <v>19</v>
      </c>
      <c r="J5611">
        <v>200000</v>
      </c>
      <c r="K5611" t="s">
        <v>20</v>
      </c>
      <c r="L5611">
        <v>22000</v>
      </c>
      <c r="M5611" t="b">
        <v>0</v>
      </c>
    </row>
    <row r="5612" spans="1:13" x14ac:dyDescent="0.35">
      <c r="A5612" t="s">
        <v>134</v>
      </c>
      <c r="B5612" t="s">
        <v>232</v>
      </c>
      <c r="C5612">
        <v>2013</v>
      </c>
      <c r="D5612" t="s">
        <v>47</v>
      </c>
      <c r="E5612" t="s">
        <v>23</v>
      </c>
      <c r="F5612" t="s">
        <v>26</v>
      </c>
      <c r="G5612">
        <v>1.6</v>
      </c>
      <c r="H5612" t="s">
        <v>18</v>
      </c>
      <c r="I5612" t="s">
        <v>68</v>
      </c>
      <c r="J5612">
        <v>167000</v>
      </c>
      <c r="K5612" t="s">
        <v>64</v>
      </c>
      <c r="L5612">
        <v>0</v>
      </c>
      <c r="M5612" t="b">
        <v>1</v>
      </c>
    </row>
    <row r="5613" spans="1:13" x14ac:dyDescent="0.35">
      <c r="A5613" t="s">
        <v>103</v>
      </c>
      <c r="B5613" t="s">
        <v>456</v>
      </c>
      <c r="C5613">
        <v>2012</v>
      </c>
      <c r="D5613" t="s">
        <v>15</v>
      </c>
      <c r="E5613" t="s">
        <v>16</v>
      </c>
      <c r="F5613" t="s">
        <v>17</v>
      </c>
      <c r="G5613">
        <v>3.7</v>
      </c>
      <c r="H5613" t="s">
        <v>18</v>
      </c>
      <c r="I5613" t="s">
        <v>19</v>
      </c>
      <c r="J5613">
        <v>128000</v>
      </c>
      <c r="K5613" t="s">
        <v>20</v>
      </c>
      <c r="L5613">
        <v>25000</v>
      </c>
      <c r="M5613" t="b">
        <v>0</v>
      </c>
    </row>
    <row r="5614" spans="1:13" x14ac:dyDescent="0.35">
      <c r="A5614" t="s">
        <v>76</v>
      </c>
      <c r="B5614" t="s">
        <v>144</v>
      </c>
      <c r="C5614">
        <v>2005</v>
      </c>
      <c r="D5614" t="s">
        <v>15</v>
      </c>
      <c r="E5614" t="s">
        <v>213</v>
      </c>
      <c r="F5614" t="s">
        <v>30</v>
      </c>
      <c r="G5614">
        <v>4.5999999999999996</v>
      </c>
      <c r="H5614" t="s">
        <v>18</v>
      </c>
      <c r="I5614" t="s">
        <v>19</v>
      </c>
      <c r="J5614">
        <v>2500000</v>
      </c>
      <c r="K5614" t="s">
        <v>20</v>
      </c>
      <c r="L5614">
        <v>9000</v>
      </c>
      <c r="M5614" t="b">
        <v>0</v>
      </c>
    </row>
    <row r="5615" spans="1:13" x14ac:dyDescent="0.35">
      <c r="A5615" t="s">
        <v>34</v>
      </c>
      <c r="B5615" t="s">
        <v>43</v>
      </c>
      <c r="C5615">
        <v>2001</v>
      </c>
      <c r="D5615" t="s">
        <v>47</v>
      </c>
      <c r="E5615" t="s">
        <v>78</v>
      </c>
      <c r="F5615" t="s">
        <v>30</v>
      </c>
      <c r="G5615">
        <v>2.5</v>
      </c>
      <c r="H5615" t="s">
        <v>18</v>
      </c>
      <c r="I5615" t="s">
        <v>19</v>
      </c>
      <c r="J5615">
        <v>346900</v>
      </c>
      <c r="K5615" t="s">
        <v>45</v>
      </c>
      <c r="L5615">
        <v>17000</v>
      </c>
      <c r="M5615" t="b">
        <v>0</v>
      </c>
    </row>
    <row r="5616" spans="1:13" x14ac:dyDescent="0.35">
      <c r="A5616" t="s">
        <v>36</v>
      </c>
      <c r="B5616" t="s">
        <v>37</v>
      </c>
      <c r="C5616">
        <v>2012</v>
      </c>
      <c r="D5616" t="s">
        <v>15</v>
      </c>
      <c r="E5616" t="s">
        <v>94</v>
      </c>
      <c r="F5616" t="s">
        <v>30</v>
      </c>
      <c r="G5616">
        <v>5.3</v>
      </c>
      <c r="H5616" t="s">
        <v>18</v>
      </c>
      <c r="I5616" t="s">
        <v>19</v>
      </c>
      <c r="J5616">
        <v>214</v>
      </c>
      <c r="K5616" t="s">
        <v>20</v>
      </c>
      <c r="L5616">
        <v>0</v>
      </c>
      <c r="M5616" t="b">
        <v>1</v>
      </c>
    </row>
    <row r="5617" spans="1:13" x14ac:dyDescent="0.35">
      <c r="A5617" t="s">
        <v>34</v>
      </c>
      <c r="B5617" t="s">
        <v>43</v>
      </c>
      <c r="C5617">
        <v>2015</v>
      </c>
      <c r="D5617" t="s">
        <v>15</v>
      </c>
      <c r="E5617" t="s">
        <v>23</v>
      </c>
      <c r="F5617" t="s">
        <v>30</v>
      </c>
      <c r="G5617">
        <v>2.5</v>
      </c>
      <c r="H5617" t="s">
        <v>18</v>
      </c>
      <c r="I5617" t="s">
        <v>19</v>
      </c>
      <c r="J5617">
        <v>20000</v>
      </c>
      <c r="K5617" t="s">
        <v>126</v>
      </c>
      <c r="L5617">
        <v>0</v>
      </c>
      <c r="M5617" t="b">
        <v>1</v>
      </c>
    </row>
    <row r="5618" spans="1:13" x14ac:dyDescent="0.35">
      <c r="A5618" t="s">
        <v>34</v>
      </c>
      <c r="B5618" t="s">
        <v>35</v>
      </c>
      <c r="C5618">
        <v>2007</v>
      </c>
      <c r="D5618" t="s">
        <v>44</v>
      </c>
      <c r="E5618" t="s">
        <v>23</v>
      </c>
      <c r="F5618" t="s">
        <v>30</v>
      </c>
      <c r="G5618">
        <v>4.5999999999999996</v>
      </c>
      <c r="H5618" t="s">
        <v>18</v>
      </c>
      <c r="I5618" t="s">
        <v>68</v>
      </c>
      <c r="J5618">
        <v>10000</v>
      </c>
      <c r="K5618" t="s">
        <v>20</v>
      </c>
      <c r="L5618">
        <v>0</v>
      </c>
      <c r="M5618" t="b">
        <v>1</v>
      </c>
    </row>
    <row r="5619" spans="1:13" x14ac:dyDescent="0.35">
      <c r="A5619" t="s">
        <v>82</v>
      </c>
      <c r="B5619" t="s">
        <v>83</v>
      </c>
      <c r="C5619">
        <v>2017</v>
      </c>
      <c r="D5619" t="s">
        <v>15</v>
      </c>
      <c r="E5619" t="s">
        <v>94</v>
      </c>
      <c r="F5619" t="s">
        <v>26</v>
      </c>
      <c r="G5619">
        <v>3.3</v>
      </c>
      <c r="H5619" t="s">
        <v>18</v>
      </c>
      <c r="I5619" t="s">
        <v>19</v>
      </c>
      <c r="J5619">
        <v>15000</v>
      </c>
      <c r="K5619" t="s">
        <v>20</v>
      </c>
      <c r="L5619">
        <v>60000</v>
      </c>
      <c r="M5619" t="b">
        <v>0</v>
      </c>
    </row>
    <row r="5620" spans="1:13" x14ac:dyDescent="0.35">
      <c r="A5620" t="s">
        <v>48</v>
      </c>
      <c r="B5620" t="s">
        <v>247</v>
      </c>
      <c r="C5620">
        <v>1997</v>
      </c>
      <c r="D5620" t="s">
        <v>47</v>
      </c>
      <c r="E5620" t="s">
        <v>16</v>
      </c>
      <c r="F5620" t="s">
        <v>26</v>
      </c>
      <c r="G5620">
        <v>1</v>
      </c>
      <c r="H5620" t="s">
        <v>18</v>
      </c>
      <c r="I5620" t="s">
        <v>19</v>
      </c>
      <c r="J5620">
        <v>400000</v>
      </c>
      <c r="K5620" t="s">
        <v>20</v>
      </c>
      <c r="L5620">
        <v>0</v>
      </c>
      <c r="M5620" t="b">
        <v>1</v>
      </c>
    </row>
    <row r="5621" spans="1:13" x14ac:dyDescent="0.35">
      <c r="A5621" t="s">
        <v>34</v>
      </c>
      <c r="B5621" t="s">
        <v>43</v>
      </c>
      <c r="C5621">
        <v>2013</v>
      </c>
      <c r="D5621" t="s">
        <v>15</v>
      </c>
      <c r="E5621" t="s">
        <v>23</v>
      </c>
      <c r="F5621" t="s">
        <v>26</v>
      </c>
      <c r="G5621">
        <v>2.5</v>
      </c>
      <c r="H5621" t="s">
        <v>18</v>
      </c>
      <c r="I5621" t="s">
        <v>19</v>
      </c>
      <c r="J5621">
        <v>280</v>
      </c>
      <c r="K5621" t="s">
        <v>70</v>
      </c>
      <c r="L5621">
        <v>0</v>
      </c>
      <c r="M5621" t="b">
        <v>1</v>
      </c>
    </row>
    <row r="5622" spans="1:13" x14ac:dyDescent="0.35">
      <c r="A5622" t="s">
        <v>73</v>
      </c>
      <c r="B5622" t="s">
        <v>74</v>
      </c>
      <c r="C5622">
        <v>2019</v>
      </c>
      <c r="D5622" t="s">
        <v>15</v>
      </c>
      <c r="E5622" t="s">
        <v>75</v>
      </c>
      <c r="F5622" t="s">
        <v>17</v>
      </c>
      <c r="G5622">
        <v>2.5</v>
      </c>
      <c r="H5622" t="s">
        <v>18</v>
      </c>
      <c r="I5622" t="s">
        <v>19</v>
      </c>
      <c r="J5622">
        <v>33501</v>
      </c>
      <c r="K5622" t="s">
        <v>42</v>
      </c>
      <c r="L5622">
        <v>127000</v>
      </c>
      <c r="M5622" t="b">
        <v>0</v>
      </c>
    </row>
    <row r="5623" spans="1:13" x14ac:dyDescent="0.35">
      <c r="A5623" t="s">
        <v>34</v>
      </c>
      <c r="B5623" t="s">
        <v>123</v>
      </c>
      <c r="C5623">
        <v>2016</v>
      </c>
      <c r="D5623" t="s">
        <v>44</v>
      </c>
      <c r="E5623" t="s">
        <v>23</v>
      </c>
      <c r="F5623" t="s">
        <v>17</v>
      </c>
      <c r="G5623">
        <v>2.7</v>
      </c>
      <c r="H5623" t="s">
        <v>18</v>
      </c>
      <c r="I5623" t="s">
        <v>68</v>
      </c>
      <c r="J5623">
        <v>217000</v>
      </c>
      <c r="K5623" t="s">
        <v>401</v>
      </c>
      <c r="L5623">
        <v>0</v>
      </c>
      <c r="M5623" t="b">
        <v>1</v>
      </c>
    </row>
    <row r="5624" spans="1:13" x14ac:dyDescent="0.35">
      <c r="A5624" t="s">
        <v>76</v>
      </c>
      <c r="B5624" t="s">
        <v>235</v>
      </c>
      <c r="C5624">
        <v>2015</v>
      </c>
      <c r="D5624" t="s">
        <v>15</v>
      </c>
      <c r="E5624" t="s">
        <v>23</v>
      </c>
      <c r="F5624" t="s">
        <v>30</v>
      </c>
      <c r="G5624">
        <v>2.5</v>
      </c>
      <c r="H5624" t="s">
        <v>18</v>
      </c>
      <c r="I5624" t="s">
        <v>19</v>
      </c>
      <c r="J5624">
        <v>63000</v>
      </c>
      <c r="K5624" t="s">
        <v>111</v>
      </c>
      <c r="L5624">
        <v>0</v>
      </c>
      <c r="M5624" t="b">
        <v>1</v>
      </c>
    </row>
    <row r="5625" spans="1:13" x14ac:dyDescent="0.35">
      <c r="A5625" t="s">
        <v>27</v>
      </c>
      <c r="B5625" t="s">
        <v>89</v>
      </c>
      <c r="C5625">
        <v>2007</v>
      </c>
      <c r="D5625" t="s">
        <v>15</v>
      </c>
      <c r="E5625" t="s">
        <v>75</v>
      </c>
      <c r="F5625" t="s">
        <v>30</v>
      </c>
      <c r="G5625">
        <v>2.4</v>
      </c>
      <c r="H5625" t="s">
        <v>18</v>
      </c>
      <c r="I5625" t="s">
        <v>19</v>
      </c>
      <c r="J5625">
        <v>255559</v>
      </c>
      <c r="K5625" t="s">
        <v>54</v>
      </c>
      <c r="L5625">
        <v>15000</v>
      </c>
      <c r="M5625" t="b">
        <v>0</v>
      </c>
    </row>
    <row r="5626" spans="1:13" x14ac:dyDescent="0.35">
      <c r="A5626" t="s">
        <v>180</v>
      </c>
      <c r="B5626" t="s">
        <v>224</v>
      </c>
      <c r="C5626">
        <v>2008</v>
      </c>
      <c r="D5626" t="s">
        <v>44</v>
      </c>
      <c r="E5626" t="s">
        <v>29</v>
      </c>
      <c r="F5626" t="s">
        <v>17</v>
      </c>
      <c r="G5626">
        <v>4.8</v>
      </c>
      <c r="H5626" t="s">
        <v>18</v>
      </c>
      <c r="I5626" t="s">
        <v>19</v>
      </c>
      <c r="J5626">
        <v>172000</v>
      </c>
      <c r="K5626" t="s">
        <v>20</v>
      </c>
      <c r="L5626">
        <v>0</v>
      </c>
      <c r="M5626" t="b">
        <v>1</v>
      </c>
    </row>
    <row r="5627" spans="1:13" x14ac:dyDescent="0.35">
      <c r="A5627" t="s">
        <v>34</v>
      </c>
      <c r="B5627" t="s">
        <v>66</v>
      </c>
      <c r="C5627">
        <v>2020</v>
      </c>
      <c r="D5627" t="s">
        <v>15</v>
      </c>
      <c r="E5627" t="s">
        <v>33</v>
      </c>
      <c r="F5627" t="s">
        <v>30</v>
      </c>
      <c r="G5627">
        <v>3.5</v>
      </c>
      <c r="H5627" t="s">
        <v>18</v>
      </c>
      <c r="I5627" t="s">
        <v>19</v>
      </c>
      <c r="J5627">
        <v>66000</v>
      </c>
      <c r="K5627" t="s">
        <v>20</v>
      </c>
      <c r="L5627">
        <v>0</v>
      </c>
      <c r="M5627" t="b">
        <v>1</v>
      </c>
    </row>
    <row r="5628" spans="1:13" x14ac:dyDescent="0.35">
      <c r="A5628" t="s">
        <v>27</v>
      </c>
      <c r="B5628" t="s">
        <v>414</v>
      </c>
      <c r="C5628">
        <v>2013</v>
      </c>
      <c r="D5628" t="s">
        <v>15</v>
      </c>
      <c r="E5628" t="s">
        <v>16</v>
      </c>
      <c r="F5628" t="s">
        <v>17</v>
      </c>
      <c r="G5628">
        <v>3.8</v>
      </c>
      <c r="H5628" t="s">
        <v>18</v>
      </c>
      <c r="I5628" t="s">
        <v>19</v>
      </c>
      <c r="J5628">
        <v>80000</v>
      </c>
      <c r="K5628" t="s">
        <v>42</v>
      </c>
      <c r="L5628">
        <v>65000</v>
      </c>
      <c r="M5628" t="b">
        <v>0</v>
      </c>
    </row>
    <row r="5629" spans="1:13" x14ac:dyDescent="0.35">
      <c r="A5629" t="s">
        <v>27</v>
      </c>
      <c r="B5629" t="s">
        <v>89</v>
      </c>
      <c r="C5629">
        <v>2012</v>
      </c>
      <c r="D5629" t="s">
        <v>15</v>
      </c>
      <c r="E5629" t="s">
        <v>23</v>
      </c>
      <c r="F5629" t="s">
        <v>17</v>
      </c>
      <c r="G5629">
        <v>2.4</v>
      </c>
      <c r="H5629" t="s">
        <v>18</v>
      </c>
      <c r="I5629" t="s">
        <v>19</v>
      </c>
      <c r="J5629">
        <v>257000</v>
      </c>
      <c r="K5629" t="s">
        <v>20</v>
      </c>
      <c r="L5629">
        <v>28000</v>
      </c>
      <c r="M5629" t="b">
        <v>0</v>
      </c>
    </row>
    <row r="5630" spans="1:13" x14ac:dyDescent="0.35">
      <c r="A5630" t="s">
        <v>34</v>
      </c>
      <c r="B5630" t="s">
        <v>58</v>
      </c>
      <c r="C5630">
        <v>2015</v>
      </c>
      <c r="D5630" t="s">
        <v>15</v>
      </c>
      <c r="E5630" t="s">
        <v>29</v>
      </c>
      <c r="F5630" t="s">
        <v>26</v>
      </c>
      <c r="G5630">
        <v>1.3</v>
      </c>
      <c r="H5630" t="s">
        <v>18</v>
      </c>
      <c r="I5630" t="s">
        <v>19</v>
      </c>
      <c r="J5630">
        <v>243000</v>
      </c>
      <c r="K5630" t="s">
        <v>20</v>
      </c>
      <c r="L5630">
        <v>55000</v>
      </c>
      <c r="M5630" t="b">
        <v>0</v>
      </c>
    </row>
    <row r="5631" spans="1:13" x14ac:dyDescent="0.35">
      <c r="A5631" t="s">
        <v>76</v>
      </c>
      <c r="B5631" t="s">
        <v>240</v>
      </c>
      <c r="C5631">
        <v>2003</v>
      </c>
      <c r="D5631" t="s">
        <v>47</v>
      </c>
      <c r="E5631" t="s">
        <v>75</v>
      </c>
      <c r="F5631" t="s">
        <v>26</v>
      </c>
      <c r="G5631">
        <v>4.5999999999999996</v>
      </c>
      <c r="H5631" t="s">
        <v>18</v>
      </c>
      <c r="I5631" t="s">
        <v>19</v>
      </c>
      <c r="J5631">
        <v>280000</v>
      </c>
      <c r="K5631" t="s">
        <v>254</v>
      </c>
      <c r="L5631">
        <v>0</v>
      </c>
      <c r="M5631" t="b">
        <v>1</v>
      </c>
    </row>
    <row r="5632" spans="1:13" x14ac:dyDescent="0.35">
      <c r="A5632" t="s">
        <v>73</v>
      </c>
      <c r="B5632" t="s">
        <v>190</v>
      </c>
      <c r="C5632">
        <v>2017</v>
      </c>
      <c r="D5632" t="s">
        <v>15</v>
      </c>
      <c r="E5632" t="s">
        <v>94</v>
      </c>
      <c r="F5632" t="s">
        <v>17</v>
      </c>
      <c r="G5632">
        <v>2.5</v>
      </c>
      <c r="H5632" t="s">
        <v>18</v>
      </c>
      <c r="I5632" t="s">
        <v>68</v>
      </c>
      <c r="J5632">
        <v>130</v>
      </c>
      <c r="K5632" t="s">
        <v>42</v>
      </c>
      <c r="L5632">
        <v>0</v>
      </c>
      <c r="M5632" t="b">
        <v>1</v>
      </c>
    </row>
    <row r="5633" spans="1:13" x14ac:dyDescent="0.35">
      <c r="A5633" t="s">
        <v>34</v>
      </c>
      <c r="B5633" t="s">
        <v>43</v>
      </c>
      <c r="C5633">
        <v>2020</v>
      </c>
      <c r="D5633" t="s">
        <v>15</v>
      </c>
      <c r="E5633" t="s">
        <v>25</v>
      </c>
      <c r="F5633" t="s">
        <v>17</v>
      </c>
      <c r="G5633">
        <v>2.5</v>
      </c>
      <c r="H5633" t="s">
        <v>18</v>
      </c>
      <c r="I5633" t="s">
        <v>19</v>
      </c>
      <c r="J5633">
        <v>5000</v>
      </c>
      <c r="K5633" t="s">
        <v>20</v>
      </c>
      <c r="L5633">
        <v>0</v>
      </c>
      <c r="M5633" t="b">
        <v>1</v>
      </c>
    </row>
    <row r="5634" spans="1:13" x14ac:dyDescent="0.35">
      <c r="A5634" t="s">
        <v>34</v>
      </c>
      <c r="B5634" t="s">
        <v>124</v>
      </c>
      <c r="C5634">
        <v>2013</v>
      </c>
      <c r="D5634" t="s">
        <v>15</v>
      </c>
      <c r="E5634" t="s">
        <v>23</v>
      </c>
      <c r="F5634" t="s">
        <v>17</v>
      </c>
      <c r="G5634">
        <v>4</v>
      </c>
      <c r="H5634" t="s">
        <v>18</v>
      </c>
      <c r="I5634" t="s">
        <v>19</v>
      </c>
      <c r="J5634">
        <v>364000</v>
      </c>
      <c r="K5634" t="s">
        <v>187</v>
      </c>
      <c r="L5634">
        <v>65000</v>
      </c>
      <c r="M5634" t="b">
        <v>0</v>
      </c>
    </row>
    <row r="5635" spans="1:13" x14ac:dyDescent="0.35">
      <c r="A5635" t="s">
        <v>21</v>
      </c>
      <c r="B5635" t="s">
        <v>207</v>
      </c>
      <c r="C5635">
        <v>2018</v>
      </c>
      <c r="D5635" t="s">
        <v>15</v>
      </c>
      <c r="E5635" t="s">
        <v>23</v>
      </c>
      <c r="F5635" t="s">
        <v>30</v>
      </c>
      <c r="G5635">
        <v>2.5</v>
      </c>
      <c r="H5635" t="s">
        <v>18</v>
      </c>
      <c r="I5635" t="s">
        <v>19</v>
      </c>
      <c r="J5635">
        <v>77000</v>
      </c>
      <c r="K5635" t="s">
        <v>42</v>
      </c>
      <c r="L5635">
        <v>65000</v>
      </c>
      <c r="M5635" t="b">
        <v>0</v>
      </c>
    </row>
    <row r="5636" spans="1:13" x14ac:dyDescent="0.35">
      <c r="A5636" t="s">
        <v>48</v>
      </c>
      <c r="B5636" t="s">
        <v>194</v>
      </c>
      <c r="C5636">
        <v>2013</v>
      </c>
      <c r="D5636" t="s">
        <v>15</v>
      </c>
      <c r="E5636" t="s">
        <v>94</v>
      </c>
      <c r="F5636" t="s">
        <v>17</v>
      </c>
      <c r="G5636">
        <v>3.5</v>
      </c>
      <c r="H5636" t="s">
        <v>18</v>
      </c>
      <c r="I5636" t="s">
        <v>19</v>
      </c>
      <c r="J5636">
        <v>97000</v>
      </c>
      <c r="K5636" t="s">
        <v>54</v>
      </c>
      <c r="L5636">
        <v>99000</v>
      </c>
      <c r="M5636" t="b">
        <v>0</v>
      </c>
    </row>
    <row r="5637" spans="1:13" x14ac:dyDescent="0.35">
      <c r="A5637" t="s">
        <v>34</v>
      </c>
      <c r="B5637" t="s">
        <v>35</v>
      </c>
      <c r="C5637">
        <v>2014</v>
      </c>
      <c r="D5637" t="s">
        <v>15</v>
      </c>
      <c r="E5637" t="s">
        <v>23</v>
      </c>
      <c r="F5637" t="s">
        <v>17</v>
      </c>
      <c r="G5637">
        <v>5.7</v>
      </c>
      <c r="H5637" t="s">
        <v>18</v>
      </c>
      <c r="I5637" t="s">
        <v>19</v>
      </c>
      <c r="J5637">
        <v>300000</v>
      </c>
      <c r="K5637" t="s">
        <v>138</v>
      </c>
      <c r="L5637">
        <v>0</v>
      </c>
      <c r="M5637" t="b">
        <v>1</v>
      </c>
    </row>
    <row r="5638" spans="1:13" x14ac:dyDescent="0.35">
      <c r="A5638" t="s">
        <v>27</v>
      </c>
      <c r="B5638" t="s">
        <v>88</v>
      </c>
      <c r="C5638">
        <v>2018</v>
      </c>
      <c r="D5638" t="s">
        <v>15</v>
      </c>
      <c r="E5638" t="s">
        <v>25</v>
      </c>
      <c r="F5638" t="s">
        <v>26</v>
      </c>
      <c r="G5638">
        <v>1.4</v>
      </c>
      <c r="H5638" t="s">
        <v>18</v>
      </c>
      <c r="I5638" t="s">
        <v>19</v>
      </c>
      <c r="J5638">
        <v>97300</v>
      </c>
      <c r="K5638" t="s">
        <v>45</v>
      </c>
      <c r="L5638">
        <v>31000</v>
      </c>
      <c r="M5638" t="b">
        <v>0</v>
      </c>
    </row>
    <row r="5639" spans="1:13" x14ac:dyDescent="0.35">
      <c r="A5639" t="s">
        <v>34</v>
      </c>
      <c r="B5639" t="s">
        <v>145</v>
      </c>
      <c r="C5639">
        <v>2008</v>
      </c>
      <c r="D5639" t="s">
        <v>44</v>
      </c>
      <c r="E5639" t="s">
        <v>25</v>
      </c>
      <c r="F5639" t="s">
        <v>17</v>
      </c>
      <c r="G5639">
        <v>2.7</v>
      </c>
      <c r="H5639" t="s">
        <v>18</v>
      </c>
      <c r="I5639" t="s">
        <v>68</v>
      </c>
      <c r="J5639">
        <v>489181</v>
      </c>
      <c r="K5639" t="s">
        <v>20</v>
      </c>
      <c r="L5639">
        <v>0</v>
      </c>
      <c r="M5639" t="b">
        <v>1</v>
      </c>
    </row>
    <row r="5640" spans="1:13" x14ac:dyDescent="0.35">
      <c r="A5640" t="s">
        <v>36</v>
      </c>
      <c r="B5640" t="s">
        <v>37</v>
      </c>
      <c r="C5640">
        <v>2009</v>
      </c>
      <c r="D5640" t="s">
        <v>15</v>
      </c>
      <c r="E5640" t="s">
        <v>16</v>
      </c>
      <c r="F5640" t="s">
        <v>26</v>
      </c>
      <c r="G5640">
        <v>5.3</v>
      </c>
      <c r="H5640" t="s">
        <v>18</v>
      </c>
      <c r="I5640" t="s">
        <v>19</v>
      </c>
      <c r="J5640">
        <v>523000</v>
      </c>
      <c r="K5640" t="s">
        <v>155</v>
      </c>
      <c r="L5640">
        <v>45000</v>
      </c>
      <c r="M5640" t="b">
        <v>0</v>
      </c>
    </row>
    <row r="5641" spans="1:13" x14ac:dyDescent="0.35">
      <c r="A5641" t="s">
        <v>34</v>
      </c>
      <c r="B5641" t="s">
        <v>66</v>
      </c>
      <c r="C5641">
        <v>2015</v>
      </c>
      <c r="D5641" t="s">
        <v>15</v>
      </c>
      <c r="E5641" t="s">
        <v>23</v>
      </c>
      <c r="F5641" t="s">
        <v>30</v>
      </c>
      <c r="G5641">
        <v>3.5</v>
      </c>
      <c r="H5641" t="s">
        <v>18</v>
      </c>
      <c r="I5641" t="s">
        <v>19</v>
      </c>
      <c r="J5641">
        <v>167</v>
      </c>
      <c r="K5641" t="s">
        <v>20</v>
      </c>
      <c r="L5641">
        <v>51000</v>
      </c>
      <c r="M5641" t="b">
        <v>0</v>
      </c>
    </row>
    <row r="5642" spans="1:13" x14ac:dyDescent="0.35">
      <c r="A5642" t="s">
        <v>34</v>
      </c>
      <c r="B5642" t="s">
        <v>161</v>
      </c>
      <c r="C5642">
        <v>2016</v>
      </c>
      <c r="D5642" t="s">
        <v>15</v>
      </c>
      <c r="E5642" t="s">
        <v>23</v>
      </c>
      <c r="F5642" t="s">
        <v>26</v>
      </c>
      <c r="G5642">
        <v>5.7</v>
      </c>
      <c r="H5642" t="s">
        <v>18</v>
      </c>
      <c r="I5642" t="s">
        <v>19</v>
      </c>
      <c r="J5642">
        <v>223</v>
      </c>
      <c r="K5642" t="s">
        <v>20</v>
      </c>
      <c r="L5642">
        <v>0</v>
      </c>
      <c r="M5642" t="b">
        <v>1</v>
      </c>
    </row>
    <row r="5643" spans="1:13" x14ac:dyDescent="0.35">
      <c r="A5643" t="s">
        <v>60</v>
      </c>
      <c r="B5643" t="s">
        <v>342</v>
      </c>
      <c r="C5643">
        <v>2019</v>
      </c>
      <c r="D5643" t="s">
        <v>47</v>
      </c>
      <c r="E5643" t="s">
        <v>23</v>
      </c>
      <c r="F5643" t="s">
        <v>17</v>
      </c>
      <c r="G5643">
        <v>3.6</v>
      </c>
      <c r="H5643" t="s">
        <v>18</v>
      </c>
      <c r="I5643" t="s">
        <v>19</v>
      </c>
      <c r="J5643">
        <v>42000</v>
      </c>
      <c r="K5643" t="s">
        <v>45</v>
      </c>
      <c r="L5643">
        <v>215000</v>
      </c>
      <c r="M5643" t="b">
        <v>0</v>
      </c>
    </row>
    <row r="5644" spans="1:13" x14ac:dyDescent="0.35">
      <c r="A5644" t="s">
        <v>39</v>
      </c>
      <c r="B5644" t="s">
        <v>46</v>
      </c>
      <c r="C5644">
        <v>2013</v>
      </c>
      <c r="D5644" t="s">
        <v>15</v>
      </c>
      <c r="E5644" t="s">
        <v>25</v>
      </c>
      <c r="F5644" t="s">
        <v>30</v>
      </c>
      <c r="G5644">
        <v>5.2</v>
      </c>
      <c r="H5644" t="s">
        <v>18</v>
      </c>
      <c r="I5644" t="s">
        <v>19</v>
      </c>
      <c r="J5644">
        <v>201866</v>
      </c>
      <c r="K5644" t="s">
        <v>20</v>
      </c>
      <c r="L5644">
        <v>57000</v>
      </c>
      <c r="M5644" t="b">
        <v>0</v>
      </c>
    </row>
    <row r="5645" spans="1:13" x14ac:dyDescent="0.35">
      <c r="A5645" t="s">
        <v>128</v>
      </c>
      <c r="B5645" t="s">
        <v>419</v>
      </c>
      <c r="C5645">
        <v>2021</v>
      </c>
      <c r="D5645" t="s">
        <v>44</v>
      </c>
      <c r="E5645" t="s">
        <v>65</v>
      </c>
      <c r="F5645" t="s">
        <v>17</v>
      </c>
      <c r="G5645">
        <v>1.3</v>
      </c>
      <c r="H5645" t="s">
        <v>18</v>
      </c>
      <c r="I5645" t="s">
        <v>19</v>
      </c>
      <c r="J5645">
        <v>30000</v>
      </c>
      <c r="K5645" t="s">
        <v>64</v>
      </c>
      <c r="L5645">
        <v>0</v>
      </c>
      <c r="M5645" t="b">
        <v>1</v>
      </c>
    </row>
    <row r="5646" spans="1:13" x14ac:dyDescent="0.35">
      <c r="A5646" t="s">
        <v>76</v>
      </c>
      <c r="B5646" t="s">
        <v>77</v>
      </c>
      <c r="C5646">
        <v>2012</v>
      </c>
      <c r="D5646" t="s">
        <v>15</v>
      </c>
      <c r="E5646" t="s">
        <v>29</v>
      </c>
      <c r="F5646" t="s">
        <v>17</v>
      </c>
      <c r="G5646">
        <v>5.4</v>
      </c>
      <c r="H5646" t="s">
        <v>18</v>
      </c>
      <c r="I5646" t="s">
        <v>19</v>
      </c>
      <c r="J5646">
        <v>242</v>
      </c>
      <c r="K5646" t="s">
        <v>42</v>
      </c>
      <c r="L5646">
        <v>0</v>
      </c>
      <c r="M5646" t="b">
        <v>1</v>
      </c>
    </row>
    <row r="5647" spans="1:13" x14ac:dyDescent="0.35">
      <c r="A5647" t="s">
        <v>27</v>
      </c>
      <c r="B5647" t="s">
        <v>89</v>
      </c>
      <c r="C5647">
        <v>2017</v>
      </c>
      <c r="D5647" t="s">
        <v>15</v>
      </c>
      <c r="E5647" t="s">
        <v>23</v>
      </c>
      <c r="F5647" t="s">
        <v>26</v>
      </c>
      <c r="G5647">
        <v>2.4</v>
      </c>
      <c r="H5647" t="s">
        <v>18</v>
      </c>
      <c r="I5647" t="s">
        <v>19</v>
      </c>
      <c r="J5647">
        <v>155000</v>
      </c>
      <c r="K5647" t="s">
        <v>20</v>
      </c>
      <c r="L5647">
        <v>54000</v>
      </c>
      <c r="M5647" t="b">
        <v>0</v>
      </c>
    </row>
    <row r="5648" spans="1:13" x14ac:dyDescent="0.35">
      <c r="A5648" t="s">
        <v>109</v>
      </c>
      <c r="B5648" t="s">
        <v>110</v>
      </c>
      <c r="C5648">
        <v>2013</v>
      </c>
      <c r="D5648" t="s">
        <v>15</v>
      </c>
      <c r="E5648" t="s">
        <v>16</v>
      </c>
      <c r="F5648" t="s">
        <v>30</v>
      </c>
      <c r="G5648">
        <v>5.7</v>
      </c>
      <c r="H5648" t="s">
        <v>18</v>
      </c>
      <c r="I5648" t="s">
        <v>19</v>
      </c>
      <c r="J5648">
        <v>230000</v>
      </c>
      <c r="K5648" t="s">
        <v>155</v>
      </c>
      <c r="L5648">
        <v>0</v>
      </c>
      <c r="M5648" t="b">
        <v>1</v>
      </c>
    </row>
    <row r="5649" spans="1:13" x14ac:dyDescent="0.35">
      <c r="A5649" t="s">
        <v>166</v>
      </c>
      <c r="B5649" t="s">
        <v>268</v>
      </c>
      <c r="C5649">
        <v>2017</v>
      </c>
      <c r="D5649" t="s">
        <v>15</v>
      </c>
      <c r="E5649" t="s">
        <v>75</v>
      </c>
      <c r="F5649" t="s">
        <v>17</v>
      </c>
      <c r="G5649">
        <v>1.6</v>
      </c>
      <c r="H5649" t="s">
        <v>18</v>
      </c>
      <c r="I5649" t="s">
        <v>19</v>
      </c>
      <c r="J5649">
        <v>105000</v>
      </c>
      <c r="K5649" t="s">
        <v>45</v>
      </c>
      <c r="L5649">
        <v>0</v>
      </c>
      <c r="M5649" t="b">
        <v>1</v>
      </c>
    </row>
    <row r="5650" spans="1:13" x14ac:dyDescent="0.35">
      <c r="A5650" t="s">
        <v>27</v>
      </c>
      <c r="B5650" t="s">
        <v>89</v>
      </c>
      <c r="C5650">
        <v>2016</v>
      </c>
      <c r="D5650" t="s">
        <v>47</v>
      </c>
      <c r="E5650" t="s">
        <v>23</v>
      </c>
      <c r="F5650" t="s">
        <v>17</v>
      </c>
      <c r="G5650">
        <v>1.6</v>
      </c>
      <c r="H5650" t="s">
        <v>56</v>
      </c>
      <c r="I5650" t="s">
        <v>19</v>
      </c>
      <c r="J5650">
        <v>78220</v>
      </c>
      <c r="K5650" t="s">
        <v>59</v>
      </c>
      <c r="L5650">
        <v>62000</v>
      </c>
      <c r="M5650" t="b">
        <v>0</v>
      </c>
    </row>
    <row r="5651" spans="1:13" x14ac:dyDescent="0.35">
      <c r="A5651" t="s">
        <v>21</v>
      </c>
      <c r="B5651" t="s">
        <v>24</v>
      </c>
      <c r="C5651">
        <v>2019</v>
      </c>
      <c r="D5651" t="s">
        <v>44</v>
      </c>
      <c r="E5651" t="s">
        <v>25</v>
      </c>
      <c r="F5651" t="s">
        <v>26</v>
      </c>
      <c r="G5651">
        <v>1.5</v>
      </c>
      <c r="H5651" t="s">
        <v>18</v>
      </c>
      <c r="I5651" t="s">
        <v>19</v>
      </c>
      <c r="J5651">
        <v>92300</v>
      </c>
      <c r="K5651" t="s">
        <v>20</v>
      </c>
      <c r="L5651">
        <v>29000</v>
      </c>
      <c r="M5651" t="b">
        <v>0</v>
      </c>
    </row>
    <row r="5652" spans="1:13" x14ac:dyDescent="0.35">
      <c r="A5652" t="s">
        <v>36</v>
      </c>
      <c r="B5652" t="s">
        <v>37</v>
      </c>
      <c r="C5652">
        <v>2003</v>
      </c>
      <c r="D5652" t="s">
        <v>15</v>
      </c>
      <c r="E5652" t="s">
        <v>29</v>
      </c>
      <c r="F5652" t="s">
        <v>17</v>
      </c>
      <c r="G5652">
        <v>5.3</v>
      </c>
      <c r="H5652" t="s">
        <v>18</v>
      </c>
      <c r="I5652" t="s">
        <v>19</v>
      </c>
      <c r="J5652">
        <v>10000</v>
      </c>
      <c r="K5652" t="s">
        <v>155</v>
      </c>
      <c r="L5652">
        <v>0</v>
      </c>
      <c r="M5652" t="b">
        <v>1</v>
      </c>
    </row>
    <row r="5653" spans="1:13" x14ac:dyDescent="0.35">
      <c r="A5653" t="s">
        <v>172</v>
      </c>
      <c r="B5653" t="s">
        <v>249</v>
      </c>
      <c r="C5653">
        <v>2021</v>
      </c>
      <c r="D5653" t="s">
        <v>47</v>
      </c>
      <c r="E5653" t="s">
        <v>65</v>
      </c>
      <c r="F5653" t="s">
        <v>30</v>
      </c>
      <c r="G5653">
        <v>1.4</v>
      </c>
      <c r="H5653" t="s">
        <v>18</v>
      </c>
      <c r="I5653" t="s">
        <v>19</v>
      </c>
      <c r="J5653">
        <v>6000</v>
      </c>
      <c r="K5653" t="s">
        <v>54</v>
      </c>
      <c r="L5653">
        <v>0</v>
      </c>
      <c r="M5653" t="b">
        <v>1</v>
      </c>
    </row>
    <row r="5654" spans="1:13" x14ac:dyDescent="0.35">
      <c r="A5654" t="s">
        <v>82</v>
      </c>
      <c r="B5654" t="s">
        <v>142</v>
      </c>
      <c r="C5654">
        <v>2016</v>
      </c>
      <c r="D5654" t="s">
        <v>47</v>
      </c>
      <c r="E5654" t="s">
        <v>33</v>
      </c>
      <c r="F5654" t="s">
        <v>30</v>
      </c>
      <c r="G5654">
        <v>1.6</v>
      </c>
      <c r="H5654" t="s">
        <v>18</v>
      </c>
      <c r="I5654" t="s">
        <v>19</v>
      </c>
      <c r="J5654">
        <v>146268</v>
      </c>
      <c r="K5654" t="s">
        <v>45</v>
      </c>
      <c r="L5654">
        <v>0</v>
      </c>
      <c r="M5654" t="b">
        <v>1</v>
      </c>
    </row>
    <row r="5655" spans="1:13" x14ac:dyDescent="0.35">
      <c r="A5655" t="s">
        <v>27</v>
      </c>
      <c r="B5655" t="s">
        <v>89</v>
      </c>
      <c r="C5655">
        <v>2020</v>
      </c>
      <c r="D5655" t="s">
        <v>15</v>
      </c>
      <c r="E5655" t="s">
        <v>29</v>
      </c>
      <c r="F5655" t="s">
        <v>30</v>
      </c>
      <c r="G5655">
        <v>2.5</v>
      </c>
      <c r="H5655" t="s">
        <v>18</v>
      </c>
      <c r="I5655" t="s">
        <v>19</v>
      </c>
      <c r="J5655">
        <v>44000</v>
      </c>
      <c r="K5655" t="s">
        <v>20</v>
      </c>
      <c r="L5655">
        <v>88000</v>
      </c>
      <c r="M5655" t="b">
        <v>0</v>
      </c>
    </row>
    <row r="5656" spans="1:13" x14ac:dyDescent="0.35">
      <c r="A5656" t="s">
        <v>34</v>
      </c>
      <c r="B5656" t="s">
        <v>287</v>
      </c>
      <c r="C5656">
        <v>2016</v>
      </c>
      <c r="D5656" t="s">
        <v>15</v>
      </c>
      <c r="E5656" t="s">
        <v>23</v>
      </c>
      <c r="F5656" t="s">
        <v>26</v>
      </c>
      <c r="G5656">
        <v>2.7</v>
      </c>
      <c r="H5656" t="s">
        <v>18</v>
      </c>
      <c r="I5656" t="s">
        <v>68</v>
      </c>
      <c r="J5656">
        <v>184000</v>
      </c>
      <c r="K5656" t="s">
        <v>20</v>
      </c>
      <c r="L5656">
        <v>70000</v>
      </c>
      <c r="M5656" t="b">
        <v>0</v>
      </c>
    </row>
    <row r="5657" spans="1:13" x14ac:dyDescent="0.35">
      <c r="A5657" t="s">
        <v>181</v>
      </c>
      <c r="B5657" t="s">
        <v>199</v>
      </c>
      <c r="C5657">
        <v>2017</v>
      </c>
      <c r="D5657" t="s">
        <v>15</v>
      </c>
      <c r="E5657" t="s">
        <v>16</v>
      </c>
      <c r="F5657" t="s">
        <v>17</v>
      </c>
      <c r="G5657">
        <v>3.8</v>
      </c>
      <c r="H5657" t="s">
        <v>18</v>
      </c>
      <c r="I5657" t="s">
        <v>19</v>
      </c>
      <c r="J5657">
        <v>69000</v>
      </c>
      <c r="K5657" t="s">
        <v>45</v>
      </c>
      <c r="L5657">
        <v>77000</v>
      </c>
      <c r="M5657" t="b">
        <v>0</v>
      </c>
    </row>
    <row r="5658" spans="1:13" x14ac:dyDescent="0.35">
      <c r="A5658" t="s">
        <v>21</v>
      </c>
      <c r="B5658" t="s">
        <v>24</v>
      </c>
      <c r="C5658">
        <v>2019</v>
      </c>
      <c r="D5658" t="s">
        <v>15</v>
      </c>
      <c r="E5658" t="s">
        <v>25</v>
      </c>
      <c r="F5658" t="s">
        <v>26</v>
      </c>
      <c r="G5658">
        <v>1.5</v>
      </c>
      <c r="H5658" t="s">
        <v>18</v>
      </c>
      <c r="I5658" t="s">
        <v>19</v>
      </c>
      <c r="J5658">
        <v>73700</v>
      </c>
      <c r="K5658" t="s">
        <v>45</v>
      </c>
      <c r="L5658">
        <v>0</v>
      </c>
      <c r="M5658" t="b">
        <v>1</v>
      </c>
    </row>
    <row r="5659" spans="1:13" x14ac:dyDescent="0.35">
      <c r="A5659" t="s">
        <v>76</v>
      </c>
      <c r="B5659" t="s">
        <v>112</v>
      </c>
      <c r="C5659">
        <v>2018</v>
      </c>
      <c r="D5659" t="s">
        <v>15</v>
      </c>
      <c r="E5659" t="s">
        <v>25</v>
      </c>
      <c r="F5659" t="s">
        <v>26</v>
      </c>
      <c r="G5659">
        <v>2</v>
      </c>
      <c r="H5659" t="s">
        <v>18</v>
      </c>
      <c r="I5659" t="s">
        <v>19</v>
      </c>
      <c r="J5659">
        <v>95000</v>
      </c>
      <c r="K5659" t="s">
        <v>45</v>
      </c>
      <c r="L5659">
        <v>75000</v>
      </c>
      <c r="M5659" t="b">
        <v>0</v>
      </c>
    </row>
    <row r="5660" spans="1:13" x14ac:dyDescent="0.35">
      <c r="A5660" t="s">
        <v>27</v>
      </c>
      <c r="B5660" t="s">
        <v>88</v>
      </c>
      <c r="C5660">
        <v>2019</v>
      </c>
      <c r="D5660" t="s">
        <v>15</v>
      </c>
      <c r="E5660" t="s">
        <v>23</v>
      </c>
      <c r="F5660" t="s">
        <v>26</v>
      </c>
      <c r="G5660">
        <v>1.4</v>
      </c>
      <c r="H5660" t="s">
        <v>18</v>
      </c>
      <c r="I5660" t="s">
        <v>19</v>
      </c>
      <c r="J5660">
        <v>62500</v>
      </c>
      <c r="K5660" t="s">
        <v>45</v>
      </c>
      <c r="L5660">
        <v>37000</v>
      </c>
      <c r="M5660" t="b">
        <v>0</v>
      </c>
    </row>
    <row r="5661" spans="1:13" x14ac:dyDescent="0.35">
      <c r="A5661" t="s">
        <v>76</v>
      </c>
      <c r="B5661" t="s">
        <v>240</v>
      </c>
      <c r="C5661">
        <v>1999</v>
      </c>
      <c r="D5661" t="s">
        <v>15</v>
      </c>
      <c r="E5661" t="s">
        <v>23</v>
      </c>
      <c r="F5661" t="s">
        <v>26</v>
      </c>
      <c r="G5661">
        <v>4.5999999999999996</v>
      </c>
      <c r="H5661" t="s">
        <v>18</v>
      </c>
      <c r="I5661" t="s">
        <v>19</v>
      </c>
      <c r="J5661">
        <v>600</v>
      </c>
      <c r="K5661" t="s">
        <v>20</v>
      </c>
      <c r="L5661">
        <v>0</v>
      </c>
      <c r="M5661" t="b">
        <v>1</v>
      </c>
    </row>
    <row r="5662" spans="1:13" x14ac:dyDescent="0.35">
      <c r="A5662" t="s">
        <v>76</v>
      </c>
      <c r="B5662" t="s">
        <v>112</v>
      </c>
      <c r="C5662">
        <v>2016</v>
      </c>
      <c r="D5662" t="s">
        <v>15</v>
      </c>
      <c r="E5662" t="s">
        <v>25</v>
      </c>
      <c r="F5662" t="s">
        <v>30</v>
      </c>
      <c r="G5662">
        <v>2</v>
      </c>
      <c r="H5662" t="s">
        <v>18</v>
      </c>
      <c r="I5662" t="s">
        <v>19</v>
      </c>
      <c r="J5662">
        <v>148000</v>
      </c>
      <c r="K5662" t="s">
        <v>64</v>
      </c>
      <c r="L5662">
        <v>58000</v>
      </c>
      <c r="M5662" t="b">
        <v>0</v>
      </c>
    </row>
    <row r="5663" spans="1:13" x14ac:dyDescent="0.35">
      <c r="A5663" t="s">
        <v>82</v>
      </c>
      <c r="B5663" t="s">
        <v>83</v>
      </c>
      <c r="C5663">
        <v>2020</v>
      </c>
      <c r="D5663" t="s">
        <v>15</v>
      </c>
      <c r="E5663" t="s">
        <v>16</v>
      </c>
      <c r="F5663" t="s">
        <v>30</v>
      </c>
      <c r="G5663">
        <v>3.3</v>
      </c>
      <c r="H5663" t="s">
        <v>18</v>
      </c>
      <c r="I5663" t="s">
        <v>19</v>
      </c>
      <c r="J5663">
        <v>67000</v>
      </c>
      <c r="K5663" t="s">
        <v>401</v>
      </c>
      <c r="L5663">
        <v>0</v>
      </c>
      <c r="M5663" t="b">
        <v>1</v>
      </c>
    </row>
    <row r="5664" spans="1:13" x14ac:dyDescent="0.35">
      <c r="A5664" t="s">
        <v>34</v>
      </c>
      <c r="B5664" t="s">
        <v>35</v>
      </c>
      <c r="C5664">
        <v>2014</v>
      </c>
      <c r="D5664" t="s">
        <v>44</v>
      </c>
      <c r="E5664" t="s">
        <v>23</v>
      </c>
      <c r="F5664" t="s">
        <v>17</v>
      </c>
      <c r="G5664">
        <v>4.5</v>
      </c>
      <c r="H5664" t="s">
        <v>18</v>
      </c>
      <c r="I5664" t="s">
        <v>19</v>
      </c>
      <c r="J5664">
        <v>213000</v>
      </c>
      <c r="K5664" t="s">
        <v>45</v>
      </c>
      <c r="L5664">
        <v>138000</v>
      </c>
      <c r="M5664" t="b">
        <v>0</v>
      </c>
    </row>
    <row r="5665" spans="1:13" x14ac:dyDescent="0.35">
      <c r="A5665" t="s">
        <v>181</v>
      </c>
      <c r="B5665" t="s">
        <v>199</v>
      </c>
      <c r="C5665">
        <v>2016</v>
      </c>
      <c r="D5665" t="s">
        <v>15</v>
      </c>
      <c r="E5665" t="s">
        <v>23</v>
      </c>
      <c r="F5665" t="s">
        <v>17</v>
      </c>
      <c r="G5665">
        <v>3.5</v>
      </c>
      <c r="H5665" t="s">
        <v>18</v>
      </c>
      <c r="I5665" t="s">
        <v>19</v>
      </c>
      <c r="J5665">
        <v>126000</v>
      </c>
      <c r="K5665" t="s">
        <v>45</v>
      </c>
      <c r="L5665">
        <v>64000</v>
      </c>
      <c r="M5665" t="b">
        <v>0</v>
      </c>
    </row>
    <row r="5666" spans="1:13" x14ac:dyDescent="0.35">
      <c r="A5666" t="s">
        <v>27</v>
      </c>
      <c r="B5666" t="s">
        <v>160</v>
      </c>
      <c r="C5666">
        <v>2018</v>
      </c>
      <c r="D5666" t="s">
        <v>15</v>
      </c>
      <c r="E5666" t="s">
        <v>29</v>
      </c>
      <c r="F5666" t="s">
        <v>26</v>
      </c>
      <c r="G5666">
        <v>2.4</v>
      </c>
      <c r="H5666" t="s">
        <v>18</v>
      </c>
      <c r="I5666" t="s">
        <v>19</v>
      </c>
      <c r="J5666">
        <v>129000</v>
      </c>
      <c r="K5666" t="s">
        <v>20</v>
      </c>
      <c r="L5666">
        <v>55000</v>
      </c>
      <c r="M5666" t="b">
        <v>0</v>
      </c>
    </row>
    <row r="5667" spans="1:13" x14ac:dyDescent="0.35">
      <c r="A5667" t="s">
        <v>82</v>
      </c>
      <c r="B5667" t="s">
        <v>83</v>
      </c>
      <c r="C5667">
        <v>2018</v>
      </c>
      <c r="D5667" t="s">
        <v>47</v>
      </c>
      <c r="E5667" t="s">
        <v>94</v>
      </c>
      <c r="F5667" t="s">
        <v>30</v>
      </c>
      <c r="G5667">
        <v>3.3</v>
      </c>
      <c r="H5667" t="s">
        <v>18</v>
      </c>
      <c r="I5667" t="s">
        <v>19</v>
      </c>
      <c r="J5667">
        <v>148</v>
      </c>
      <c r="K5667" t="s">
        <v>54</v>
      </c>
      <c r="L5667">
        <v>0</v>
      </c>
      <c r="M5667" t="b">
        <v>1</v>
      </c>
    </row>
    <row r="5668" spans="1:13" x14ac:dyDescent="0.35">
      <c r="A5668" t="s">
        <v>82</v>
      </c>
      <c r="B5668" t="s">
        <v>142</v>
      </c>
      <c r="C5668">
        <v>2020</v>
      </c>
      <c r="D5668" t="s">
        <v>15</v>
      </c>
      <c r="E5668" t="s">
        <v>29</v>
      </c>
      <c r="F5668" t="s">
        <v>26</v>
      </c>
      <c r="G5668">
        <v>1.6</v>
      </c>
      <c r="H5668" t="s">
        <v>18</v>
      </c>
      <c r="I5668" t="s">
        <v>19</v>
      </c>
      <c r="J5668">
        <v>36000</v>
      </c>
      <c r="K5668" t="s">
        <v>20</v>
      </c>
      <c r="L5668">
        <v>53000</v>
      </c>
      <c r="M5668" t="b">
        <v>0</v>
      </c>
    </row>
    <row r="5669" spans="1:13" x14ac:dyDescent="0.35">
      <c r="A5669" t="s">
        <v>13</v>
      </c>
      <c r="B5669" t="s">
        <v>14</v>
      </c>
      <c r="C5669">
        <v>2008</v>
      </c>
      <c r="D5669" t="s">
        <v>47</v>
      </c>
      <c r="E5669" t="s">
        <v>16</v>
      </c>
      <c r="F5669" t="s">
        <v>17</v>
      </c>
      <c r="G5669">
        <v>5.7</v>
      </c>
      <c r="H5669" t="s">
        <v>18</v>
      </c>
      <c r="I5669" t="s">
        <v>19</v>
      </c>
      <c r="J5669">
        <v>114000</v>
      </c>
      <c r="K5669" t="s">
        <v>20</v>
      </c>
      <c r="L5669">
        <v>20000</v>
      </c>
      <c r="M5669" t="b">
        <v>0</v>
      </c>
    </row>
    <row r="5670" spans="1:13" x14ac:dyDescent="0.35">
      <c r="A5670" t="s">
        <v>27</v>
      </c>
      <c r="B5670" t="s">
        <v>88</v>
      </c>
      <c r="C5670">
        <v>2018</v>
      </c>
      <c r="D5670" t="s">
        <v>15</v>
      </c>
      <c r="E5670" t="s">
        <v>23</v>
      </c>
      <c r="F5670" t="s">
        <v>26</v>
      </c>
      <c r="G5670">
        <v>1.4</v>
      </c>
      <c r="H5670" t="s">
        <v>18</v>
      </c>
      <c r="I5670" t="s">
        <v>19</v>
      </c>
      <c r="J5670">
        <v>130000</v>
      </c>
      <c r="K5670" t="s">
        <v>45</v>
      </c>
      <c r="L5670">
        <v>32000</v>
      </c>
      <c r="M5670" t="b">
        <v>0</v>
      </c>
    </row>
    <row r="5671" spans="1:13" x14ac:dyDescent="0.35">
      <c r="A5671" t="s">
        <v>73</v>
      </c>
      <c r="B5671" t="s">
        <v>74</v>
      </c>
      <c r="C5671">
        <v>2015</v>
      </c>
      <c r="D5671" t="s">
        <v>44</v>
      </c>
      <c r="E5671" t="s">
        <v>29</v>
      </c>
      <c r="F5671" t="s">
        <v>17</v>
      </c>
      <c r="G5671">
        <v>2.4</v>
      </c>
      <c r="H5671" t="s">
        <v>18</v>
      </c>
      <c r="I5671" t="s">
        <v>19</v>
      </c>
      <c r="J5671">
        <v>138020</v>
      </c>
      <c r="K5671" t="s">
        <v>59</v>
      </c>
      <c r="L5671">
        <v>58000</v>
      </c>
      <c r="M5671" t="b">
        <v>0</v>
      </c>
    </row>
    <row r="5672" spans="1:13" x14ac:dyDescent="0.35">
      <c r="A5672" t="s">
        <v>82</v>
      </c>
      <c r="B5672" t="s">
        <v>142</v>
      </c>
      <c r="C5672">
        <v>2017</v>
      </c>
      <c r="D5672" t="s">
        <v>15</v>
      </c>
      <c r="E5672" t="s">
        <v>33</v>
      </c>
      <c r="F5672" t="s">
        <v>17</v>
      </c>
      <c r="G5672">
        <v>1.6</v>
      </c>
      <c r="H5672" t="s">
        <v>18</v>
      </c>
      <c r="I5672" t="s">
        <v>19</v>
      </c>
      <c r="J5672">
        <v>77500</v>
      </c>
      <c r="K5672" t="s">
        <v>42</v>
      </c>
      <c r="L5672">
        <v>42000</v>
      </c>
      <c r="M5672" t="b">
        <v>0</v>
      </c>
    </row>
    <row r="5673" spans="1:13" x14ac:dyDescent="0.35">
      <c r="A5673" t="s">
        <v>36</v>
      </c>
      <c r="B5673" t="s">
        <v>37</v>
      </c>
      <c r="C5673">
        <v>2011</v>
      </c>
      <c r="D5673" t="s">
        <v>15</v>
      </c>
      <c r="E5673" t="s">
        <v>78</v>
      </c>
      <c r="F5673" t="s">
        <v>26</v>
      </c>
      <c r="G5673">
        <v>8</v>
      </c>
      <c r="H5673" t="s">
        <v>18</v>
      </c>
      <c r="I5673" t="s">
        <v>19</v>
      </c>
      <c r="J5673">
        <v>320000</v>
      </c>
      <c r="K5673" t="s">
        <v>42</v>
      </c>
      <c r="L5673">
        <v>50000</v>
      </c>
      <c r="M5673" t="b">
        <v>0</v>
      </c>
    </row>
    <row r="5674" spans="1:13" x14ac:dyDescent="0.35">
      <c r="A5674" t="s">
        <v>82</v>
      </c>
      <c r="B5674" t="s">
        <v>142</v>
      </c>
      <c r="C5674">
        <v>2014</v>
      </c>
      <c r="D5674" t="s">
        <v>47</v>
      </c>
      <c r="E5674" t="s">
        <v>75</v>
      </c>
      <c r="F5674" t="s">
        <v>30</v>
      </c>
      <c r="G5674">
        <v>1.6</v>
      </c>
      <c r="H5674" t="s">
        <v>18</v>
      </c>
      <c r="I5674" t="s">
        <v>19</v>
      </c>
      <c r="J5674">
        <v>187</v>
      </c>
      <c r="K5674" t="s">
        <v>20</v>
      </c>
      <c r="L5674">
        <v>25000</v>
      </c>
      <c r="M5674" t="b">
        <v>0</v>
      </c>
    </row>
    <row r="5675" spans="1:13" x14ac:dyDescent="0.35">
      <c r="A5675" t="s">
        <v>34</v>
      </c>
      <c r="B5675" t="s">
        <v>43</v>
      </c>
      <c r="C5675">
        <v>2014</v>
      </c>
      <c r="D5675" t="s">
        <v>15</v>
      </c>
      <c r="E5675" t="s">
        <v>23</v>
      </c>
      <c r="F5675" t="s">
        <v>26</v>
      </c>
      <c r="G5675">
        <v>2.4</v>
      </c>
      <c r="H5675" t="s">
        <v>18</v>
      </c>
      <c r="I5675" t="s">
        <v>19</v>
      </c>
      <c r="J5675">
        <v>183000</v>
      </c>
      <c r="K5675" t="s">
        <v>45</v>
      </c>
      <c r="L5675">
        <v>34000</v>
      </c>
      <c r="M5675" t="b">
        <v>0</v>
      </c>
    </row>
    <row r="5676" spans="1:13" x14ac:dyDescent="0.35">
      <c r="A5676" t="s">
        <v>85</v>
      </c>
      <c r="B5676" t="s">
        <v>403</v>
      </c>
      <c r="C5676">
        <v>2016</v>
      </c>
      <c r="D5676" t="s">
        <v>15</v>
      </c>
      <c r="E5676" t="s">
        <v>23</v>
      </c>
      <c r="F5676" t="s">
        <v>30</v>
      </c>
      <c r="G5676">
        <v>3.8</v>
      </c>
      <c r="H5676" t="s">
        <v>18</v>
      </c>
      <c r="I5676" t="s">
        <v>19</v>
      </c>
      <c r="J5676">
        <v>132300</v>
      </c>
      <c r="K5676" t="s">
        <v>20</v>
      </c>
      <c r="L5676">
        <v>70000</v>
      </c>
      <c r="M5676" t="b">
        <v>0</v>
      </c>
    </row>
    <row r="5677" spans="1:13" x14ac:dyDescent="0.35">
      <c r="A5677" t="s">
        <v>34</v>
      </c>
      <c r="B5677" t="s">
        <v>123</v>
      </c>
      <c r="C5677">
        <v>2020</v>
      </c>
      <c r="D5677" t="s">
        <v>15</v>
      </c>
      <c r="E5677" t="s">
        <v>23</v>
      </c>
      <c r="F5677" t="s">
        <v>17</v>
      </c>
      <c r="G5677">
        <v>2.7</v>
      </c>
      <c r="H5677" t="s">
        <v>18</v>
      </c>
      <c r="I5677" t="s">
        <v>19</v>
      </c>
      <c r="J5677">
        <v>8440</v>
      </c>
      <c r="K5677" t="s">
        <v>279</v>
      </c>
      <c r="L5677">
        <v>0</v>
      </c>
      <c r="M5677" t="b">
        <v>1</v>
      </c>
    </row>
    <row r="5678" spans="1:13" x14ac:dyDescent="0.35">
      <c r="A5678" t="s">
        <v>76</v>
      </c>
      <c r="B5678" t="s">
        <v>457</v>
      </c>
      <c r="C5678">
        <v>2005</v>
      </c>
      <c r="D5678" t="s">
        <v>15</v>
      </c>
      <c r="E5678" t="s">
        <v>25</v>
      </c>
      <c r="F5678" t="s">
        <v>26</v>
      </c>
      <c r="G5678">
        <v>3.8</v>
      </c>
      <c r="H5678" t="s">
        <v>18</v>
      </c>
      <c r="I5678" t="s">
        <v>19</v>
      </c>
      <c r="J5678">
        <v>427798</v>
      </c>
      <c r="K5678" t="s">
        <v>20</v>
      </c>
      <c r="L5678">
        <v>0</v>
      </c>
      <c r="M5678" t="b">
        <v>1</v>
      </c>
    </row>
    <row r="5679" spans="1:13" x14ac:dyDescent="0.35">
      <c r="A5679" t="s">
        <v>34</v>
      </c>
      <c r="B5679" t="s">
        <v>35</v>
      </c>
      <c r="C5679">
        <v>2002</v>
      </c>
      <c r="D5679" t="s">
        <v>15</v>
      </c>
      <c r="E5679" t="s">
        <v>23</v>
      </c>
      <c r="F5679" t="s">
        <v>30</v>
      </c>
      <c r="G5679">
        <v>4.5</v>
      </c>
      <c r="H5679" t="s">
        <v>18</v>
      </c>
      <c r="I5679" t="s">
        <v>68</v>
      </c>
      <c r="J5679">
        <v>400</v>
      </c>
      <c r="K5679" t="s">
        <v>70</v>
      </c>
      <c r="L5679">
        <v>40000</v>
      </c>
      <c r="M5679" t="b">
        <v>0</v>
      </c>
    </row>
    <row r="5680" spans="1:13" x14ac:dyDescent="0.35">
      <c r="A5680" t="s">
        <v>76</v>
      </c>
      <c r="B5680" t="s">
        <v>183</v>
      </c>
      <c r="C5680">
        <v>2012</v>
      </c>
      <c r="D5680" t="s">
        <v>15</v>
      </c>
      <c r="E5680" t="s">
        <v>16</v>
      </c>
      <c r="F5680" t="s">
        <v>30</v>
      </c>
      <c r="G5680">
        <v>1.6</v>
      </c>
      <c r="H5680" t="s">
        <v>18</v>
      </c>
      <c r="I5680" t="s">
        <v>19</v>
      </c>
      <c r="J5680">
        <v>160000</v>
      </c>
      <c r="K5680" t="s">
        <v>20</v>
      </c>
      <c r="L5680">
        <v>0</v>
      </c>
      <c r="M5680" t="b">
        <v>1</v>
      </c>
    </row>
    <row r="5681" spans="1:13" x14ac:dyDescent="0.35">
      <c r="A5681" t="s">
        <v>52</v>
      </c>
      <c r="B5681" t="s">
        <v>53</v>
      </c>
      <c r="C5681">
        <v>2016</v>
      </c>
      <c r="D5681" t="s">
        <v>44</v>
      </c>
      <c r="E5681" t="s">
        <v>196</v>
      </c>
      <c r="F5681" t="s">
        <v>17</v>
      </c>
      <c r="G5681">
        <v>2</v>
      </c>
      <c r="H5681" t="s">
        <v>18</v>
      </c>
      <c r="I5681" t="s">
        <v>19</v>
      </c>
      <c r="J5681">
        <v>107000</v>
      </c>
      <c r="K5681" t="s">
        <v>45</v>
      </c>
      <c r="L5681">
        <v>80000</v>
      </c>
      <c r="M5681" t="b">
        <v>0</v>
      </c>
    </row>
    <row r="5682" spans="1:13" x14ac:dyDescent="0.35">
      <c r="A5682" t="s">
        <v>39</v>
      </c>
      <c r="B5682" t="s">
        <v>46</v>
      </c>
      <c r="C5682">
        <v>2016</v>
      </c>
      <c r="D5682" t="s">
        <v>15</v>
      </c>
      <c r="E5682" t="s">
        <v>23</v>
      </c>
      <c r="F5682" t="s">
        <v>26</v>
      </c>
      <c r="G5682">
        <v>5.3</v>
      </c>
      <c r="H5682" t="s">
        <v>18</v>
      </c>
      <c r="I5682" t="s">
        <v>19</v>
      </c>
      <c r="J5682">
        <v>140641</v>
      </c>
      <c r="K5682" t="s">
        <v>42</v>
      </c>
      <c r="L5682">
        <v>2333</v>
      </c>
      <c r="M5682" t="b">
        <v>0</v>
      </c>
    </row>
    <row r="5683" spans="1:13" x14ac:dyDescent="0.35">
      <c r="A5683" t="s">
        <v>221</v>
      </c>
      <c r="B5683" t="s">
        <v>308</v>
      </c>
      <c r="C5683">
        <v>2013</v>
      </c>
      <c r="D5683" t="s">
        <v>15</v>
      </c>
      <c r="E5683" t="s">
        <v>23</v>
      </c>
      <c r="F5683" t="s">
        <v>26</v>
      </c>
      <c r="G5683">
        <v>3.7</v>
      </c>
      <c r="H5683" t="s">
        <v>18</v>
      </c>
      <c r="I5683" t="s">
        <v>68</v>
      </c>
      <c r="J5683">
        <v>100000</v>
      </c>
      <c r="K5683" t="s">
        <v>155</v>
      </c>
      <c r="L5683">
        <v>0</v>
      </c>
      <c r="M5683" t="b">
        <v>1</v>
      </c>
    </row>
    <row r="5684" spans="1:13" x14ac:dyDescent="0.35">
      <c r="A5684" t="s">
        <v>34</v>
      </c>
      <c r="B5684" t="s">
        <v>35</v>
      </c>
      <c r="C5684">
        <v>2015</v>
      </c>
      <c r="D5684" t="s">
        <v>15</v>
      </c>
      <c r="E5684" t="s">
        <v>23</v>
      </c>
      <c r="F5684" t="s">
        <v>17</v>
      </c>
      <c r="G5684">
        <v>4</v>
      </c>
      <c r="H5684" t="s">
        <v>18</v>
      </c>
      <c r="I5684" t="s">
        <v>19</v>
      </c>
      <c r="J5684">
        <v>92000</v>
      </c>
      <c r="K5684" t="s">
        <v>42</v>
      </c>
      <c r="L5684">
        <v>165000</v>
      </c>
      <c r="M5684" t="b">
        <v>0</v>
      </c>
    </row>
    <row r="5685" spans="1:13" x14ac:dyDescent="0.35">
      <c r="A5685" t="s">
        <v>34</v>
      </c>
      <c r="B5685" t="s">
        <v>35</v>
      </c>
      <c r="C5685">
        <v>2014</v>
      </c>
      <c r="D5685" t="s">
        <v>15</v>
      </c>
      <c r="E5685" t="s">
        <v>16</v>
      </c>
      <c r="F5685" t="s">
        <v>17</v>
      </c>
      <c r="G5685">
        <v>5.7</v>
      </c>
      <c r="H5685" t="s">
        <v>18</v>
      </c>
      <c r="I5685" t="s">
        <v>19</v>
      </c>
      <c r="J5685">
        <v>178000</v>
      </c>
      <c r="K5685" t="s">
        <v>42</v>
      </c>
      <c r="L5685">
        <v>155000</v>
      </c>
      <c r="M5685" t="b">
        <v>0</v>
      </c>
    </row>
    <row r="5686" spans="1:13" x14ac:dyDescent="0.35">
      <c r="A5686" t="s">
        <v>34</v>
      </c>
      <c r="B5686" t="s">
        <v>58</v>
      </c>
      <c r="C5686">
        <v>2020</v>
      </c>
      <c r="D5686" t="s">
        <v>15</v>
      </c>
      <c r="E5686" t="s">
        <v>23</v>
      </c>
      <c r="F5686" t="s">
        <v>26</v>
      </c>
      <c r="G5686">
        <v>2.7</v>
      </c>
      <c r="H5686" t="s">
        <v>18</v>
      </c>
      <c r="I5686" t="s">
        <v>19</v>
      </c>
      <c r="J5686">
        <v>1200</v>
      </c>
      <c r="K5686" t="s">
        <v>42</v>
      </c>
      <c r="L5686">
        <v>110000</v>
      </c>
      <c r="M5686" t="b">
        <v>0</v>
      </c>
    </row>
    <row r="5687" spans="1:13" x14ac:dyDescent="0.35">
      <c r="A5687" t="s">
        <v>34</v>
      </c>
      <c r="B5687" t="s">
        <v>123</v>
      </c>
      <c r="C5687">
        <v>2016</v>
      </c>
      <c r="D5687" t="s">
        <v>44</v>
      </c>
      <c r="E5687" t="s">
        <v>23</v>
      </c>
      <c r="F5687" t="s">
        <v>17</v>
      </c>
      <c r="G5687">
        <v>2.7</v>
      </c>
      <c r="H5687" t="s">
        <v>18</v>
      </c>
      <c r="I5687" t="s">
        <v>68</v>
      </c>
      <c r="J5687">
        <v>86000</v>
      </c>
      <c r="K5687" t="s">
        <v>253</v>
      </c>
      <c r="L5687">
        <v>60000</v>
      </c>
      <c r="M5687" t="b">
        <v>0</v>
      </c>
    </row>
    <row r="5688" spans="1:13" x14ac:dyDescent="0.35">
      <c r="A5688" t="s">
        <v>34</v>
      </c>
      <c r="B5688" t="s">
        <v>127</v>
      </c>
      <c r="C5688">
        <v>2012</v>
      </c>
      <c r="D5688" t="s">
        <v>15</v>
      </c>
      <c r="E5688" t="s">
        <v>75</v>
      </c>
      <c r="F5688" t="s">
        <v>30</v>
      </c>
      <c r="G5688">
        <v>4</v>
      </c>
      <c r="H5688" t="s">
        <v>18</v>
      </c>
      <c r="I5688" t="s">
        <v>68</v>
      </c>
      <c r="J5688">
        <v>327193</v>
      </c>
      <c r="K5688" t="s">
        <v>20</v>
      </c>
      <c r="L5688">
        <v>75000</v>
      </c>
      <c r="M5688" t="b">
        <v>0</v>
      </c>
    </row>
    <row r="5689" spans="1:13" x14ac:dyDescent="0.35">
      <c r="A5689" t="s">
        <v>76</v>
      </c>
      <c r="B5689" t="s">
        <v>112</v>
      </c>
      <c r="C5689">
        <v>2011</v>
      </c>
      <c r="D5689" t="s">
        <v>15</v>
      </c>
      <c r="E5689" t="s">
        <v>25</v>
      </c>
      <c r="F5689" t="s">
        <v>26</v>
      </c>
      <c r="G5689">
        <v>3.5</v>
      </c>
      <c r="H5689" t="s">
        <v>18</v>
      </c>
      <c r="I5689" t="s">
        <v>19</v>
      </c>
      <c r="J5689">
        <v>369000</v>
      </c>
      <c r="K5689" t="s">
        <v>20</v>
      </c>
      <c r="L5689">
        <v>37500</v>
      </c>
      <c r="M5689" t="b">
        <v>0</v>
      </c>
    </row>
    <row r="5690" spans="1:13" x14ac:dyDescent="0.35">
      <c r="A5690" t="s">
        <v>27</v>
      </c>
      <c r="B5690" t="s">
        <v>28</v>
      </c>
      <c r="C5690">
        <v>2017</v>
      </c>
      <c r="D5690" t="s">
        <v>15</v>
      </c>
      <c r="E5690" t="s">
        <v>23</v>
      </c>
      <c r="F5690" t="s">
        <v>30</v>
      </c>
      <c r="G5690">
        <v>2</v>
      </c>
      <c r="H5690" t="s">
        <v>18</v>
      </c>
      <c r="I5690" t="s">
        <v>19</v>
      </c>
      <c r="J5690">
        <v>126009</v>
      </c>
      <c r="K5690" t="s">
        <v>20</v>
      </c>
      <c r="L5690">
        <v>40500</v>
      </c>
      <c r="M5690" t="b">
        <v>0</v>
      </c>
    </row>
    <row r="5691" spans="1:13" x14ac:dyDescent="0.35">
      <c r="A5691" t="s">
        <v>27</v>
      </c>
      <c r="B5691" t="s">
        <v>84</v>
      </c>
      <c r="C5691">
        <v>2016</v>
      </c>
      <c r="D5691" t="s">
        <v>15</v>
      </c>
      <c r="E5691" t="s">
        <v>23</v>
      </c>
      <c r="F5691" t="s">
        <v>17</v>
      </c>
      <c r="G5691">
        <v>2.4</v>
      </c>
      <c r="H5691" t="s">
        <v>18</v>
      </c>
      <c r="I5691" t="s">
        <v>19</v>
      </c>
      <c r="J5691">
        <v>147000</v>
      </c>
      <c r="K5691" t="s">
        <v>211</v>
      </c>
      <c r="L5691">
        <v>45000</v>
      </c>
      <c r="M5691" t="b">
        <v>0</v>
      </c>
    </row>
    <row r="5692" spans="1:13" x14ac:dyDescent="0.35">
      <c r="A5692" t="s">
        <v>109</v>
      </c>
      <c r="B5692" t="s">
        <v>110</v>
      </c>
      <c r="C5692">
        <v>2014</v>
      </c>
      <c r="D5692" t="s">
        <v>47</v>
      </c>
      <c r="E5692" t="s">
        <v>25</v>
      </c>
      <c r="F5692" t="s">
        <v>17</v>
      </c>
      <c r="G5692">
        <v>3.6</v>
      </c>
      <c r="H5692" t="s">
        <v>18</v>
      </c>
      <c r="I5692" t="s">
        <v>19</v>
      </c>
      <c r="J5692">
        <v>180000</v>
      </c>
      <c r="K5692" t="s">
        <v>42</v>
      </c>
      <c r="L5692">
        <v>35000</v>
      </c>
      <c r="M5692" t="b">
        <v>0</v>
      </c>
    </row>
    <row r="5693" spans="1:13" x14ac:dyDescent="0.35">
      <c r="A5693" t="s">
        <v>259</v>
      </c>
      <c r="B5693" t="s">
        <v>458</v>
      </c>
      <c r="C5693">
        <v>2020</v>
      </c>
      <c r="D5693" t="s">
        <v>15</v>
      </c>
      <c r="E5693" t="s">
        <v>23</v>
      </c>
      <c r="F5693" t="s">
        <v>17</v>
      </c>
      <c r="G5693">
        <v>1.1000000000000001</v>
      </c>
      <c r="H5693" t="s">
        <v>18</v>
      </c>
      <c r="I5693" t="s">
        <v>19</v>
      </c>
      <c r="J5693">
        <v>53000</v>
      </c>
      <c r="K5693" t="s">
        <v>42</v>
      </c>
      <c r="L5693">
        <v>35000</v>
      </c>
      <c r="M5693" t="b">
        <v>0</v>
      </c>
    </row>
    <row r="5694" spans="1:13" x14ac:dyDescent="0.35">
      <c r="A5694" t="s">
        <v>39</v>
      </c>
      <c r="B5694" t="s">
        <v>143</v>
      </c>
      <c r="C5694">
        <v>2017</v>
      </c>
      <c r="D5694" t="s">
        <v>15</v>
      </c>
      <c r="E5694" t="s">
        <v>23</v>
      </c>
      <c r="F5694" t="s">
        <v>26</v>
      </c>
      <c r="G5694">
        <v>3.6</v>
      </c>
      <c r="H5694" t="s">
        <v>18</v>
      </c>
      <c r="I5694" t="s">
        <v>19</v>
      </c>
      <c r="J5694">
        <v>308400</v>
      </c>
      <c r="K5694" t="s">
        <v>20</v>
      </c>
      <c r="L5694">
        <v>45000</v>
      </c>
      <c r="M5694" t="b">
        <v>0</v>
      </c>
    </row>
    <row r="5695" spans="1:13" x14ac:dyDescent="0.35">
      <c r="A5695" t="s">
        <v>48</v>
      </c>
      <c r="B5695" t="s">
        <v>335</v>
      </c>
      <c r="C5695">
        <v>2019</v>
      </c>
      <c r="D5695" t="s">
        <v>303</v>
      </c>
      <c r="E5695" t="s">
        <v>33</v>
      </c>
      <c r="F5695" t="s">
        <v>17</v>
      </c>
      <c r="G5695">
        <v>3.5</v>
      </c>
      <c r="H5695" t="s">
        <v>18</v>
      </c>
      <c r="I5695" t="s">
        <v>19</v>
      </c>
      <c r="J5695">
        <v>94000</v>
      </c>
      <c r="K5695" t="s">
        <v>20</v>
      </c>
      <c r="L5695">
        <v>0</v>
      </c>
      <c r="M5695" t="b">
        <v>1</v>
      </c>
    </row>
    <row r="5696" spans="1:13" x14ac:dyDescent="0.35">
      <c r="A5696" t="s">
        <v>21</v>
      </c>
      <c r="B5696" t="s">
        <v>162</v>
      </c>
      <c r="C5696">
        <v>2016</v>
      </c>
      <c r="D5696" t="s">
        <v>303</v>
      </c>
      <c r="E5696" t="s">
        <v>23</v>
      </c>
      <c r="F5696" t="s">
        <v>17</v>
      </c>
      <c r="G5696">
        <v>4.8</v>
      </c>
      <c r="H5696" t="s">
        <v>18</v>
      </c>
      <c r="I5696" t="s">
        <v>68</v>
      </c>
      <c r="J5696">
        <v>42000</v>
      </c>
      <c r="K5696" t="s">
        <v>59</v>
      </c>
      <c r="L5696">
        <v>0</v>
      </c>
      <c r="M5696" t="b">
        <v>1</v>
      </c>
    </row>
    <row r="5697" spans="1:13" x14ac:dyDescent="0.35">
      <c r="A5697" t="s">
        <v>48</v>
      </c>
      <c r="B5697" t="s">
        <v>427</v>
      </c>
      <c r="C5697">
        <v>1970</v>
      </c>
      <c r="D5697" t="s">
        <v>15</v>
      </c>
      <c r="E5697" t="s">
        <v>29</v>
      </c>
      <c r="F5697" t="s">
        <v>26</v>
      </c>
      <c r="G5697">
        <v>1</v>
      </c>
      <c r="H5697" t="s">
        <v>56</v>
      </c>
      <c r="I5697" t="s">
        <v>68</v>
      </c>
      <c r="J5697">
        <v>300000</v>
      </c>
      <c r="K5697" t="s">
        <v>126</v>
      </c>
      <c r="L5697">
        <v>45000</v>
      </c>
      <c r="M5697" t="b">
        <v>0</v>
      </c>
    </row>
    <row r="5698" spans="1:13" x14ac:dyDescent="0.35">
      <c r="A5698" t="s">
        <v>34</v>
      </c>
      <c r="B5698" t="s">
        <v>35</v>
      </c>
      <c r="C5698">
        <v>2007</v>
      </c>
      <c r="D5698" t="s">
        <v>15</v>
      </c>
      <c r="E5698" t="s">
        <v>23</v>
      </c>
      <c r="F5698" t="s">
        <v>30</v>
      </c>
      <c r="G5698">
        <v>1</v>
      </c>
      <c r="H5698" t="s">
        <v>18</v>
      </c>
      <c r="I5698" t="s">
        <v>19</v>
      </c>
      <c r="J5698">
        <v>400000</v>
      </c>
      <c r="K5698" t="s">
        <v>138</v>
      </c>
      <c r="L5698">
        <v>30000</v>
      </c>
      <c r="M5698" t="b">
        <v>0</v>
      </c>
    </row>
    <row r="5699" spans="1:13" x14ac:dyDescent="0.35">
      <c r="A5699" t="s">
        <v>34</v>
      </c>
      <c r="B5699" t="s">
        <v>287</v>
      </c>
      <c r="C5699">
        <v>2015</v>
      </c>
      <c r="D5699" t="s">
        <v>44</v>
      </c>
      <c r="E5699" t="s">
        <v>23</v>
      </c>
      <c r="F5699" t="s">
        <v>26</v>
      </c>
      <c r="G5699">
        <v>2.7</v>
      </c>
      <c r="H5699" t="s">
        <v>18</v>
      </c>
      <c r="I5699" t="s">
        <v>68</v>
      </c>
      <c r="J5699">
        <v>280000</v>
      </c>
      <c r="K5699" t="s">
        <v>70</v>
      </c>
      <c r="L5699">
        <v>50000</v>
      </c>
      <c r="M5699" t="b">
        <v>0</v>
      </c>
    </row>
    <row r="5700" spans="1:13" x14ac:dyDescent="0.35">
      <c r="A5700" t="s">
        <v>13</v>
      </c>
      <c r="B5700" t="s">
        <v>14</v>
      </c>
      <c r="C5700">
        <v>2015</v>
      </c>
      <c r="D5700" t="s">
        <v>44</v>
      </c>
      <c r="E5700" t="s">
        <v>16</v>
      </c>
      <c r="F5700" t="s">
        <v>17</v>
      </c>
      <c r="G5700">
        <v>5.7</v>
      </c>
      <c r="H5700" t="s">
        <v>18</v>
      </c>
      <c r="I5700" t="s">
        <v>19</v>
      </c>
      <c r="J5700">
        <v>103</v>
      </c>
      <c r="K5700" t="s">
        <v>42</v>
      </c>
      <c r="L5700">
        <v>0</v>
      </c>
      <c r="M5700" t="b">
        <v>1</v>
      </c>
    </row>
    <row r="5701" spans="1:13" x14ac:dyDescent="0.35">
      <c r="A5701" t="s">
        <v>27</v>
      </c>
      <c r="B5701" t="s">
        <v>88</v>
      </c>
      <c r="C5701">
        <v>2010</v>
      </c>
      <c r="D5701" t="s">
        <v>15</v>
      </c>
      <c r="E5701" t="s">
        <v>102</v>
      </c>
      <c r="F5701" t="s">
        <v>17</v>
      </c>
      <c r="G5701">
        <v>1.4</v>
      </c>
      <c r="H5701" t="s">
        <v>18</v>
      </c>
      <c r="I5701" t="s">
        <v>19</v>
      </c>
      <c r="J5701">
        <v>224</v>
      </c>
      <c r="K5701" t="s">
        <v>111</v>
      </c>
      <c r="L5701">
        <v>0</v>
      </c>
      <c r="M5701" t="b">
        <v>1</v>
      </c>
    </row>
    <row r="5702" spans="1:13" x14ac:dyDescent="0.35">
      <c r="A5702" t="s">
        <v>39</v>
      </c>
      <c r="B5702" t="s">
        <v>225</v>
      </c>
      <c r="C5702">
        <v>2011</v>
      </c>
      <c r="D5702" t="s">
        <v>47</v>
      </c>
      <c r="E5702" t="s">
        <v>102</v>
      </c>
      <c r="F5702" t="s">
        <v>26</v>
      </c>
      <c r="G5702">
        <v>1.2</v>
      </c>
      <c r="H5702" t="s">
        <v>18</v>
      </c>
      <c r="I5702" t="s">
        <v>68</v>
      </c>
      <c r="J5702">
        <v>102000</v>
      </c>
      <c r="K5702" t="s">
        <v>59</v>
      </c>
      <c r="L5702">
        <v>11000</v>
      </c>
      <c r="M5702" t="b">
        <v>0</v>
      </c>
    </row>
    <row r="5703" spans="1:13" x14ac:dyDescent="0.35">
      <c r="A5703" t="s">
        <v>34</v>
      </c>
      <c r="B5703" t="s">
        <v>124</v>
      </c>
      <c r="C5703">
        <v>2010</v>
      </c>
      <c r="D5703" t="s">
        <v>15</v>
      </c>
      <c r="E5703" t="s">
        <v>23</v>
      </c>
      <c r="F5703" t="s">
        <v>30</v>
      </c>
      <c r="G5703">
        <v>6</v>
      </c>
      <c r="H5703" t="s">
        <v>18</v>
      </c>
      <c r="I5703" t="s">
        <v>19</v>
      </c>
      <c r="J5703">
        <v>600000</v>
      </c>
      <c r="K5703" t="s">
        <v>20</v>
      </c>
      <c r="L5703">
        <v>0</v>
      </c>
      <c r="M5703" t="b">
        <v>1</v>
      </c>
    </row>
    <row r="5704" spans="1:13" x14ac:dyDescent="0.35">
      <c r="A5704" t="s">
        <v>95</v>
      </c>
      <c r="B5704" t="s">
        <v>223</v>
      </c>
      <c r="C5704">
        <v>2011</v>
      </c>
      <c r="D5704" t="s">
        <v>15</v>
      </c>
      <c r="E5704" t="s">
        <v>65</v>
      </c>
      <c r="F5704" t="s">
        <v>17</v>
      </c>
      <c r="G5704">
        <v>6.2</v>
      </c>
      <c r="H5704" t="s">
        <v>18</v>
      </c>
      <c r="I5704" t="s">
        <v>19</v>
      </c>
      <c r="J5704">
        <v>200000</v>
      </c>
      <c r="K5704" t="s">
        <v>20</v>
      </c>
      <c r="L5704">
        <v>0</v>
      </c>
      <c r="M5704" t="b">
        <v>1</v>
      </c>
    </row>
    <row r="5705" spans="1:13" x14ac:dyDescent="0.35">
      <c r="A5705" t="s">
        <v>39</v>
      </c>
      <c r="B5705" t="s">
        <v>443</v>
      </c>
      <c r="C5705">
        <v>2009</v>
      </c>
      <c r="D5705" t="s">
        <v>15</v>
      </c>
      <c r="E5705" t="s">
        <v>23</v>
      </c>
      <c r="F5705" t="s">
        <v>30</v>
      </c>
      <c r="G5705">
        <v>2</v>
      </c>
      <c r="H5705" t="s">
        <v>18</v>
      </c>
      <c r="I5705" t="s">
        <v>19</v>
      </c>
      <c r="J5705">
        <v>370000</v>
      </c>
      <c r="K5705" t="s">
        <v>42</v>
      </c>
      <c r="L5705">
        <v>11000</v>
      </c>
      <c r="M5705" t="b">
        <v>0</v>
      </c>
    </row>
    <row r="5706" spans="1:13" x14ac:dyDescent="0.35">
      <c r="A5706" t="s">
        <v>48</v>
      </c>
      <c r="B5706" t="s">
        <v>50</v>
      </c>
      <c r="C5706">
        <v>2015</v>
      </c>
      <c r="D5706" t="s">
        <v>47</v>
      </c>
      <c r="E5706" t="s">
        <v>16</v>
      </c>
      <c r="F5706" t="s">
        <v>17</v>
      </c>
      <c r="G5706">
        <v>2.2000000000000002</v>
      </c>
      <c r="H5706" t="s">
        <v>56</v>
      </c>
      <c r="I5706" t="s">
        <v>19</v>
      </c>
      <c r="J5706">
        <v>127000</v>
      </c>
      <c r="K5706" t="s">
        <v>42</v>
      </c>
      <c r="L5706">
        <v>85000</v>
      </c>
      <c r="M5706" t="b">
        <v>0</v>
      </c>
    </row>
    <row r="5707" spans="1:13" x14ac:dyDescent="0.35">
      <c r="A5707" t="s">
        <v>109</v>
      </c>
      <c r="B5707" t="s">
        <v>132</v>
      </c>
      <c r="C5707">
        <v>2013</v>
      </c>
      <c r="D5707" t="s">
        <v>15</v>
      </c>
      <c r="E5707" t="s">
        <v>29</v>
      </c>
      <c r="F5707" t="s">
        <v>17</v>
      </c>
      <c r="G5707">
        <v>6.4</v>
      </c>
      <c r="H5707" t="s">
        <v>18</v>
      </c>
      <c r="I5707" t="s">
        <v>19</v>
      </c>
      <c r="J5707">
        <v>249000</v>
      </c>
      <c r="K5707" t="s">
        <v>42</v>
      </c>
      <c r="L5707">
        <v>70000</v>
      </c>
      <c r="M5707" t="b">
        <v>0</v>
      </c>
    </row>
    <row r="5708" spans="1:13" x14ac:dyDescent="0.35">
      <c r="A5708" t="s">
        <v>36</v>
      </c>
      <c r="B5708" t="s">
        <v>200</v>
      </c>
      <c r="C5708">
        <v>2011</v>
      </c>
      <c r="D5708" t="s">
        <v>47</v>
      </c>
      <c r="E5708" t="s">
        <v>23</v>
      </c>
      <c r="F5708" t="s">
        <v>26</v>
      </c>
      <c r="G5708">
        <v>3.6</v>
      </c>
      <c r="H5708" t="s">
        <v>18</v>
      </c>
      <c r="I5708" t="s">
        <v>19</v>
      </c>
      <c r="J5708">
        <v>264000</v>
      </c>
      <c r="K5708" t="s">
        <v>211</v>
      </c>
      <c r="L5708">
        <v>0</v>
      </c>
      <c r="M5708" t="b">
        <v>1</v>
      </c>
    </row>
    <row r="5709" spans="1:13" x14ac:dyDescent="0.35">
      <c r="A5709" t="s">
        <v>60</v>
      </c>
      <c r="B5709" t="s">
        <v>241</v>
      </c>
      <c r="C5709">
        <v>2012</v>
      </c>
      <c r="D5709" t="s">
        <v>15</v>
      </c>
      <c r="E5709" t="s">
        <v>23</v>
      </c>
      <c r="F5709" t="s">
        <v>17</v>
      </c>
      <c r="G5709">
        <v>4.5999999999999996</v>
      </c>
      <c r="H5709" t="s">
        <v>18</v>
      </c>
      <c r="I5709" t="s">
        <v>19</v>
      </c>
      <c r="J5709">
        <v>170000</v>
      </c>
      <c r="K5709" t="s">
        <v>170</v>
      </c>
      <c r="L5709">
        <v>0</v>
      </c>
      <c r="M5709" t="b">
        <v>1</v>
      </c>
    </row>
    <row r="5710" spans="1:13" x14ac:dyDescent="0.35">
      <c r="A5710" t="s">
        <v>34</v>
      </c>
      <c r="B5710" t="s">
        <v>43</v>
      </c>
      <c r="C5710">
        <v>2016</v>
      </c>
      <c r="D5710" t="s">
        <v>15</v>
      </c>
      <c r="E5710" t="s">
        <v>25</v>
      </c>
      <c r="F5710" t="s">
        <v>30</v>
      </c>
      <c r="G5710">
        <v>2.5</v>
      </c>
      <c r="H5710" t="s">
        <v>18</v>
      </c>
      <c r="I5710" t="s">
        <v>19</v>
      </c>
      <c r="J5710">
        <v>174000</v>
      </c>
      <c r="K5710" t="s">
        <v>20</v>
      </c>
      <c r="L5710">
        <v>0</v>
      </c>
      <c r="M5710" t="b">
        <v>1</v>
      </c>
    </row>
    <row r="5711" spans="1:13" x14ac:dyDescent="0.35">
      <c r="A5711" t="s">
        <v>27</v>
      </c>
      <c r="B5711" t="s">
        <v>91</v>
      </c>
      <c r="C5711">
        <v>2013</v>
      </c>
      <c r="D5711" t="s">
        <v>15</v>
      </c>
      <c r="E5711" t="s">
        <v>23</v>
      </c>
      <c r="F5711" t="s">
        <v>30</v>
      </c>
      <c r="G5711">
        <v>3.3</v>
      </c>
      <c r="H5711" t="s">
        <v>18</v>
      </c>
      <c r="I5711" t="s">
        <v>19</v>
      </c>
      <c r="J5711">
        <v>282000</v>
      </c>
      <c r="K5711" t="s">
        <v>20</v>
      </c>
      <c r="L5711">
        <v>43000</v>
      </c>
      <c r="M5711" t="b">
        <v>0</v>
      </c>
    </row>
    <row r="5712" spans="1:13" x14ac:dyDescent="0.35">
      <c r="A5712" t="s">
        <v>36</v>
      </c>
      <c r="B5712" t="s">
        <v>37</v>
      </c>
      <c r="C5712">
        <v>2008</v>
      </c>
      <c r="D5712" t="s">
        <v>15</v>
      </c>
      <c r="E5712" t="s">
        <v>38</v>
      </c>
      <c r="F5712" t="s">
        <v>30</v>
      </c>
      <c r="G5712">
        <v>5.3</v>
      </c>
      <c r="H5712" t="s">
        <v>18</v>
      </c>
      <c r="I5712" t="s">
        <v>19</v>
      </c>
      <c r="J5712">
        <v>160000</v>
      </c>
      <c r="K5712" t="s">
        <v>20</v>
      </c>
      <c r="L5712">
        <v>0</v>
      </c>
      <c r="M5712" t="b">
        <v>1</v>
      </c>
    </row>
    <row r="5713" spans="1:13" x14ac:dyDescent="0.35">
      <c r="A5713" t="s">
        <v>172</v>
      </c>
      <c r="B5713" t="s">
        <v>173</v>
      </c>
      <c r="C5713">
        <v>2021</v>
      </c>
      <c r="D5713" t="s">
        <v>15</v>
      </c>
      <c r="E5713" t="s">
        <v>16</v>
      </c>
      <c r="F5713" t="s">
        <v>17</v>
      </c>
      <c r="G5713">
        <v>2</v>
      </c>
      <c r="H5713" t="s">
        <v>18</v>
      </c>
      <c r="I5713" t="s">
        <v>19</v>
      </c>
      <c r="J5713">
        <v>45000</v>
      </c>
      <c r="K5713" t="s">
        <v>42</v>
      </c>
      <c r="L5713">
        <v>0</v>
      </c>
      <c r="M5713" t="b">
        <v>1</v>
      </c>
    </row>
    <row r="5714" spans="1:13" x14ac:dyDescent="0.35">
      <c r="A5714" t="s">
        <v>60</v>
      </c>
      <c r="B5714" t="s">
        <v>90</v>
      </c>
      <c r="C5714">
        <v>1998</v>
      </c>
      <c r="D5714" t="s">
        <v>15</v>
      </c>
      <c r="E5714" t="s">
        <v>75</v>
      </c>
      <c r="F5714" t="s">
        <v>17</v>
      </c>
      <c r="G5714">
        <v>5.7</v>
      </c>
      <c r="H5714" t="s">
        <v>18</v>
      </c>
      <c r="I5714" t="s">
        <v>19</v>
      </c>
      <c r="J5714">
        <v>400</v>
      </c>
      <c r="K5714" t="s">
        <v>45</v>
      </c>
      <c r="L5714">
        <v>0</v>
      </c>
      <c r="M5714" t="b">
        <v>1</v>
      </c>
    </row>
    <row r="5715" spans="1:13" x14ac:dyDescent="0.35">
      <c r="A5715" t="s">
        <v>34</v>
      </c>
      <c r="B5715" t="s">
        <v>35</v>
      </c>
      <c r="C5715">
        <v>2008</v>
      </c>
      <c r="D5715" t="s">
        <v>15</v>
      </c>
      <c r="E5715" t="s">
        <v>23</v>
      </c>
      <c r="F5715" t="s">
        <v>26</v>
      </c>
      <c r="G5715">
        <v>4.5999999999999996</v>
      </c>
      <c r="H5715" t="s">
        <v>18</v>
      </c>
      <c r="I5715" t="s">
        <v>68</v>
      </c>
      <c r="J5715">
        <v>280</v>
      </c>
      <c r="K5715" t="s">
        <v>111</v>
      </c>
      <c r="L5715">
        <v>0</v>
      </c>
      <c r="M5715" t="b">
        <v>1</v>
      </c>
    </row>
    <row r="5716" spans="1:13" x14ac:dyDescent="0.35">
      <c r="A5716" t="s">
        <v>39</v>
      </c>
      <c r="B5716" t="s">
        <v>46</v>
      </c>
      <c r="C5716">
        <v>2015</v>
      </c>
      <c r="D5716" t="s">
        <v>15</v>
      </c>
      <c r="E5716" t="s">
        <v>78</v>
      </c>
      <c r="F5716" t="s">
        <v>26</v>
      </c>
      <c r="G5716">
        <v>5.3</v>
      </c>
      <c r="H5716" t="s">
        <v>18</v>
      </c>
      <c r="I5716" t="s">
        <v>19</v>
      </c>
      <c r="J5716">
        <v>142</v>
      </c>
      <c r="K5716" t="s">
        <v>45</v>
      </c>
      <c r="L5716">
        <v>0</v>
      </c>
      <c r="M5716" t="b">
        <v>1</v>
      </c>
    </row>
    <row r="5717" spans="1:13" x14ac:dyDescent="0.35">
      <c r="A5717" t="s">
        <v>27</v>
      </c>
      <c r="B5717" t="s">
        <v>93</v>
      </c>
      <c r="C5717">
        <v>2018</v>
      </c>
      <c r="D5717" t="s">
        <v>15</v>
      </c>
      <c r="E5717" t="s">
        <v>23</v>
      </c>
      <c r="F5717" t="s">
        <v>17</v>
      </c>
      <c r="G5717">
        <v>3.5</v>
      </c>
      <c r="H5717" t="s">
        <v>18</v>
      </c>
      <c r="I5717" t="s">
        <v>19</v>
      </c>
      <c r="J5717">
        <v>76000</v>
      </c>
      <c r="K5717" t="s">
        <v>45</v>
      </c>
      <c r="L5717">
        <v>78000</v>
      </c>
      <c r="M5717" t="b">
        <v>0</v>
      </c>
    </row>
    <row r="5718" spans="1:13" x14ac:dyDescent="0.35">
      <c r="A5718" t="s">
        <v>21</v>
      </c>
      <c r="B5718" t="s">
        <v>130</v>
      </c>
      <c r="C5718">
        <v>2011</v>
      </c>
      <c r="D5718" t="s">
        <v>47</v>
      </c>
      <c r="E5718" t="s">
        <v>75</v>
      </c>
      <c r="F5718" t="s">
        <v>30</v>
      </c>
      <c r="G5718">
        <v>3.5</v>
      </c>
      <c r="H5718" t="s">
        <v>18</v>
      </c>
      <c r="I5718" t="s">
        <v>19</v>
      </c>
      <c r="J5718">
        <v>34000</v>
      </c>
      <c r="K5718" t="s">
        <v>45</v>
      </c>
      <c r="L5718">
        <v>20000</v>
      </c>
      <c r="M5718" t="b">
        <v>0</v>
      </c>
    </row>
    <row r="5719" spans="1:13" x14ac:dyDescent="0.35">
      <c r="A5719" t="s">
        <v>39</v>
      </c>
      <c r="B5719" t="s">
        <v>115</v>
      </c>
      <c r="C5719">
        <v>2015</v>
      </c>
      <c r="D5719" t="s">
        <v>15</v>
      </c>
      <c r="E5719" t="s">
        <v>94</v>
      </c>
      <c r="F5719" t="s">
        <v>26</v>
      </c>
      <c r="G5719">
        <v>5.3</v>
      </c>
      <c r="H5719" t="s">
        <v>18</v>
      </c>
      <c r="I5719" t="s">
        <v>19</v>
      </c>
      <c r="J5719">
        <v>165</v>
      </c>
      <c r="K5719" t="s">
        <v>20</v>
      </c>
      <c r="L5719">
        <v>0</v>
      </c>
      <c r="M5719" t="b">
        <v>1</v>
      </c>
    </row>
    <row r="5720" spans="1:13" x14ac:dyDescent="0.35">
      <c r="A5720" t="s">
        <v>34</v>
      </c>
      <c r="B5720" t="s">
        <v>35</v>
      </c>
      <c r="C5720">
        <v>2012</v>
      </c>
      <c r="D5720" t="s">
        <v>15</v>
      </c>
      <c r="E5720" t="s">
        <v>23</v>
      </c>
      <c r="F5720" t="s">
        <v>30</v>
      </c>
      <c r="G5720">
        <v>6.6</v>
      </c>
      <c r="H5720" t="s">
        <v>18</v>
      </c>
      <c r="I5720" t="s">
        <v>68</v>
      </c>
      <c r="J5720">
        <v>109</v>
      </c>
      <c r="K5720" t="s">
        <v>228</v>
      </c>
      <c r="L5720">
        <v>120000</v>
      </c>
      <c r="M5720" t="b">
        <v>0</v>
      </c>
    </row>
    <row r="5721" spans="1:13" x14ac:dyDescent="0.35">
      <c r="A5721" t="s">
        <v>36</v>
      </c>
      <c r="B5721" t="s">
        <v>37</v>
      </c>
      <c r="C5721">
        <v>2017</v>
      </c>
      <c r="D5721" t="s">
        <v>15</v>
      </c>
      <c r="E5721" t="s">
        <v>16</v>
      </c>
      <c r="F5721" t="s">
        <v>26</v>
      </c>
      <c r="G5721">
        <v>5.3</v>
      </c>
      <c r="H5721" t="s">
        <v>18</v>
      </c>
      <c r="I5721" t="s">
        <v>19</v>
      </c>
      <c r="J5721">
        <v>139000</v>
      </c>
      <c r="K5721" t="s">
        <v>20</v>
      </c>
      <c r="L5721">
        <v>0</v>
      </c>
      <c r="M5721" t="b">
        <v>1</v>
      </c>
    </row>
    <row r="5722" spans="1:13" x14ac:dyDescent="0.35">
      <c r="A5722" t="s">
        <v>219</v>
      </c>
      <c r="B5722" t="s">
        <v>344</v>
      </c>
      <c r="C5722">
        <v>2014</v>
      </c>
      <c r="D5722" t="s">
        <v>15</v>
      </c>
      <c r="E5722" t="s">
        <v>94</v>
      </c>
      <c r="F5722" t="s">
        <v>17</v>
      </c>
      <c r="G5722">
        <v>2</v>
      </c>
      <c r="H5722" t="s">
        <v>18</v>
      </c>
      <c r="I5722" t="s">
        <v>19</v>
      </c>
      <c r="J5722">
        <v>163672</v>
      </c>
      <c r="K5722" t="s">
        <v>20</v>
      </c>
      <c r="L5722">
        <v>55000</v>
      </c>
      <c r="M5722" t="b">
        <v>0</v>
      </c>
    </row>
    <row r="5723" spans="1:13" x14ac:dyDescent="0.35">
      <c r="A5723" t="s">
        <v>34</v>
      </c>
      <c r="B5723" t="s">
        <v>123</v>
      </c>
      <c r="C5723">
        <v>2012</v>
      </c>
      <c r="D5723" t="s">
        <v>15</v>
      </c>
      <c r="E5723" t="s">
        <v>23</v>
      </c>
      <c r="F5723" t="s">
        <v>26</v>
      </c>
      <c r="G5723">
        <v>2.7</v>
      </c>
      <c r="H5723" t="s">
        <v>18</v>
      </c>
      <c r="I5723" t="s">
        <v>68</v>
      </c>
      <c r="J5723">
        <v>380000</v>
      </c>
      <c r="K5723" t="s">
        <v>20</v>
      </c>
      <c r="L5723">
        <v>0</v>
      </c>
      <c r="M5723" t="b">
        <v>1</v>
      </c>
    </row>
    <row r="5724" spans="1:13" x14ac:dyDescent="0.35">
      <c r="A5724" t="s">
        <v>21</v>
      </c>
      <c r="B5724" t="s">
        <v>218</v>
      </c>
      <c r="C5724">
        <v>2015</v>
      </c>
      <c r="D5724" t="s">
        <v>15</v>
      </c>
      <c r="E5724" t="s">
        <v>23</v>
      </c>
      <c r="F5724" t="s">
        <v>26</v>
      </c>
      <c r="G5724">
        <v>2.5</v>
      </c>
      <c r="H5724" t="s">
        <v>56</v>
      </c>
      <c r="I5724" t="s">
        <v>68</v>
      </c>
      <c r="J5724">
        <v>185000</v>
      </c>
      <c r="K5724" t="s">
        <v>20</v>
      </c>
      <c r="L5724">
        <v>0</v>
      </c>
      <c r="M5724" t="b">
        <v>1</v>
      </c>
    </row>
    <row r="5725" spans="1:13" x14ac:dyDescent="0.35">
      <c r="A5725" t="s">
        <v>39</v>
      </c>
      <c r="B5725" t="s">
        <v>131</v>
      </c>
      <c r="C5725">
        <v>2007</v>
      </c>
      <c r="D5725" t="s">
        <v>15</v>
      </c>
      <c r="E5725" t="s">
        <v>23</v>
      </c>
      <c r="F5725" t="s">
        <v>30</v>
      </c>
      <c r="G5725">
        <v>6</v>
      </c>
      <c r="H5725" t="s">
        <v>18</v>
      </c>
      <c r="I5725" t="s">
        <v>19</v>
      </c>
      <c r="J5725">
        <v>14000</v>
      </c>
      <c r="K5725" t="s">
        <v>187</v>
      </c>
      <c r="L5725">
        <v>0</v>
      </c>
      <c r="M5725" t="b">
        <v>1</v>
      </c>
    </row>
    <row r="5726" spans="1:13" x14ac:dyDescent="0.35">
      <c r="A5726" t="s">
        <v>34</v>
      </c>
      <c r="B5726" t="s">
        <v>35</v>
      </c>
      <c r="C5726">
        <v>2011</v>
      </c>
      <c r="D5726" t="s">
        <v>15</v>
      </c>
      <c r="E5726" t="s">
        <v>23</v>
      </c>
      <c r="F5726" t="s">
        <v>17</v>
      </c>
      <c r="G5726">
        <v>4.5999999999999996</v>
      </c>
      <c r="H5726" t="s">
        <v>18</v>
      </c>
      <c r="I5726" t="s">
        <v>19</v>
      </c>
      <c r="J5726">
        <v>3226</v>
      </c>
      <c r="K5726" t="s">
        <v>20</v>
      </c>
      <c r="L5726">
        <v>0</v>
      </c>
      <c r="M5726" t="b">
        <v>1</v>
      </c>
    </row>
    <row r="5727" spans="1:13" x14ac:dyDescent="0.35">
      <c r="A5727" t="s">
        <v>39</v>
      </c>
      <c r="B5727" t="s">
        <v>46</v>
      </c>
      <c r="C5727">
        <v>2014</v>
      </c>
      <c r="D5727" t="s">
        <v>15</v>
      </c>
      <c r="E5727" t="s">
        <v>94</v>
      </c>
      <c r="F5727" t="s">
        <v>30</v>
      </c>
      <c r="G5727">
        <v>5.3</v>
      </c>
      <c r="H5727" t="s">
        <v>18</v>
      </c>
      <c r="I5727" t="s">
        <v>19</v>
      </c>
      <c r="J5727">
        <v>500000</v>
      </c>
      <c r="K5727" t="s">
        <v>59</v>
      </c>
      <c r="L5727">
        <v>0</v>
      </c>
      <c r="M5727" t="b">
        <v>1</v>
      </c>
    </row>
    <row r="5728" spans="1:13" x14ac:dyDescent="0.35">
      <c r="A5728" t="s">
        <v>36</v>
      </c>
      <c r="B5728" t="s">
        <v>146</v>
      </c>
      <c r="C5728">
        <v>2012</v>
      </c>
      <c r="D5728" t="s">
        <v>15</v>
      </c>
      <c r="E5728" t="s">
        <v>75</v>
      </c>
      <c r="F5728" t="s">
        <v>26</v>
      </c>
      <c r="G5728">
        <v>5.3</v>
      </c>
      <c r="H5728" t="s">
        <v>18</v>
      </c>
      <c r="I5728" t="s">
        <v>19</v>
      </c>
      <c r="J5728">
        <v>329000</v>
      </c>
      <c r="K5728" t="s">
        <v>45</v>
      </c>
      <c r="L5728">
        <v>40000</v>
      </c>
      <c r="M5728" t="b">
        <v>0</v>
      </c>
    </row>
    <row r="5729" spans="1:13" x14ac:dyDescent="0.35">
      <c r="A5729" t="s">
        <v>76</v>
      </c>
      <c r="B5729" t="s">
        <v>125</v>
      </c>
      <c r="C5729">
        <v>2014</v>
      </c>
      <c r="D5729" t="s">
        <v>15</v>
      </c>
      <c r="E5729" t="s">
        <v>25</v>
      </c>
      <c r="F5729" t="s">
        <v>26</v>
      </c>
      <c r="G5729">
        <v>3.5</v>
      </c>
      <c r="H5729" t="s">
        <v>18</v>
      </c>
      <c r="I5729" t="s">
        <v>19</v>
      </c>
      <c r="J5729">
        <v>150000</v>
      </c>
      <c r="K5729" t="s">
        <v>45</v>
      </c>
      <c r="L5729">
        <v>50000</v>
      </c>
      <c r="M5729" t="b">
        <v>0</v>
      </c>
    </row>
    <row r="5730" spans="1:13" x14ac:dyDescent="0.35">
      <c r="A5730" t="s">
        <v>34</v>
      </c>
      <c r="B5730" t="s">
        <v>123</v>
      </c>
      <c r="C5730">
        <v>2019</v>
      </c>
      <c r="D5730" t="s">
        <v>15</v>
      </c>
      <c r="E5730" t="s">
        <v>75</v>
      </c>
      <c r="F5730" t="s">
        <v>17</v>
      </c>
      <c r="G5730">
        <v>2.7</v>
      </c>
      <c r="H5730" t="s">
        <v>18</v>
      </c>
      <c r="I5730" t="s">
        <v>19</v>
      </c>
      <c r="J5730">
        <v>80000</v>
      </c>
      <c r="K5730" t="s">
        <v>20</v>
      </c>
      <c r="L5730">
        <v>120000</v>
      </c>
      <c r="M5730" t="b">
        <v>0</v>
      </c>
    </row>
    <row r="5731" spans="1:13" x14ac:dyDescent="0.35">
      <c r="A5731" t="s">
        <v>27</v>
      </c>
      <c r="B5731" t="s">
        <v>28</v>
      </c>
      <c r="C5731">
        <v>2017</v>
      </c>
      <c r="D5731" t="s">
        <v>44</v>
      </c>
      <c r="E5731" t="s">
        <v>29</v>
      </c>
      <c r="F5731" t="s">
        <v>17</v>
      </c>
      <c r="G5731">
        <v>1.6</v>
      </c>
      <c r="H5731" t="s">
        <v>18</v>
      </c>
      <c r="I5731" t="s">
        <v>19</v>
      </c>
      <c r="J5731">
        <v>136000</v>
      </c>
      <c r="K5731" t="s">
        <v>155</v>
      </c>
      <c r="L5731">
        <v>39000</v>
      </c>
      <c r="M5731" t="b">
        <v>0</v>
      </c>
    </row>
    <row r="5732" spans="1:13" x14ac:dyDescent="0.35">
      <c r="A5732" t="s">
        <v>13</v>
      </c>
      <c r="B5732" t="s">
        <v>14</v>
      </c>
      <c r="C5732">
        <v>2016</v>
      </c>
      <c r="D5732" t="s">
        <v>47</v>
      </c>
      <c r="E5732" t="s">
        <v>29</v>
      </c>
      <c r="F5732" t="s">
        <v>17</v>
      </c>
      <c r="G5732">
        <v>3.6</v>
      </c>
      <c r="H5732" t="s">
        <v>18</v>
      </c>
      <c r="I5732" t="s">
        <v>19</v>
      </c>
      <c r="J5732">
        <v>121000</v>
      </c>
      <c r="K5732" t="s">
        <v>59</v>
      </c>
      <c r="L5732">
        <v>72000</v>
      </c>
      <c r="M5732" t="b">
        <v>0</v>
      </c>
    </row>
    <row r="5733" spans="1:13" x14ac:dyDescent="0.35">
      <c r="A5733" t="s">
        <v>34</v>
      </c>
      <c r="B5733" t="s">
        <v>287</v>
      </c>
      <c r="C5733">
        <v>2016</v>
      </c>
      <c r="D5733" t="s">
        <v>15</v>
      </c>
      <c r="E5733" t="s">
        <v>23</v>
      </c>
      <c r="F5733" t="s">
        <v>26</v>
      </c>
      <c r="G5733">
        <v>2.7</v>
      </c>
      <c r="H5733" t="s">
        <v>18</v>
      </c>
      <c r="I5733" t="s">
        <v>68</v>
      </c>
      <c r="J5733">
        <v>350000</v>
      </c>
      <c r="K5733" t="s">
        <v>45</v>
      </c>
      <c r="L5733">
        <v>60000</v>
      </c>
      <c r="M5733" t="b">
        <v>0</v>
      </c>
    </row>
    <row r="5734" spans="1:13" x14ac:dyDescent="0.35">
      <c r="A5734" t="s">
        <v>34</v>
      </c>
      <c r="B5734" t="s">
        <v>145</v>
      </c>
      <c r="C5734">
        <v>2015</v>
      </c>
      <c r="D5734" t="s">
        <v>15</v>
      </c>
      <c r="E5734" t="s">
        <v>23</v>
      </c>
      <c r="F5734" t="s">
        <v>26</v>
      </c>
      <c r="G5734">
        <v>2.7</v>
      </c>
      <c r="H5734" t="s">
        <v>18</v>
      </c>
      <c r="I5734" t="s">
        <v>19</v>
      </c>
      <c r="J5734">
        <v>134</v>
      </c>
      <c r="K5734" t="s">
        <v>59</v>
      </c>
      <c r="L5734">
        <v>0</v>
      </c>
      <c r="M5734" t="b">
        <v>1</v>
      </c>
    </row>
    <row r="5735" spans="1:13" x14ac:dyDescent="0.35">
      <c r="A5735" t="s">
        <v>39</v>
      </c>
      <c r="B5735" t="s">
        <v>115</v>
      </c>
      <c r="C5735">
        <v>1999</v>
      </c>
      <c r="D5735" t="s">
        <v>47</v>
      </c>
      <c r="E5735" t="s">
        <v>102</v>
      </c>
      <c r="F5735" t="s">
        <v>26</v>
      </c>
      <c r="G5735">
        <v>1.5</v>
      </c>
      <c r="H5735" t="s">
        <v>18</v>
      </c>
      <c r="I5735" t="s">
        <v>19</v>
      </c>
      <c r="J5735">
        <v>116000</v>
      </c>
      <c r="K5735" t="s">
        <v>248</v>
      </c>
      <c r="L5735">
        <v>0</v>
      </c>
      <c r="M5735" t="b">
        <v>1</v>
      </c>
    </row>
    <row r="5736" spans="1:13" x14ac:dyDescent="0.35">
      <c r="A5736" t="s">
        <v>21</v>
      </c>
      <c r="B5736" t="s">
        <v>272</v>
      </c>
      <c r="C5736">
        <v>1999</v>
      </c>
      <c r="D5736" t="s">
        <v>15</v>
      </c>
      <c r="E5736" t="s">
        <v>213</v>
      </c>
      <c r="F5736" t="s">
        <v>17</v>
      </c>
      <c r="G5736">
        <v>4.5</v>
      </c>
      <c r="H5736" t="s">
        <v>18</v>
      </c>
      <c r="I5736" t="s">
        <v>19</v>
      </c>
      <c r="J5736">
        <v>297000</v>
      </c>
      <c r="K5736" t="s">
        <v>248</v>
      </c>
      <c r="L5736">
        <v>0</v>
      </c>
      <c r="M5736" t="b">
        <v>1</v>
      </c>
    </row>
    <row r="5737" spans="1:13" x14ac:dyDescent="0.35">
      <c r="A5737" t="s">
        <v>34</v>
      </c>
      <c r="B5737" t="s">
        <v>163</v>
      </c>
      <c r="C5737">
        <v>1995</v>
      </c>
      <c r="D5737" t="s">
        <v>44</v>
      </c>
      <c r="E5737" t="s">
        <v>23</v>
      </c>
      <c r="F5737" t="s">
        <v>30</v>
      </c>
      <c r="G5737">
        <v>2.4</v>
      </c>
      <c r="H5737" t="s">
        <v>18</v>
      </c>
      <c r="I5737" t="s">
        <v>68</v>
      </c>
      <c r="J5737">
        <v>585000</v>
      </c>
      <c r="K5737" t="s">
        <v>248</v>
      </c>
      <c r="L5737">
        <v>0</v>
      </c>
      <c r="M5737" t="b">
        <v>1</v>
      </c>
    </row>
    <row r="5738" spans="1:13" x14ac:dyDescent="0.35">
      <c r="A5738" t="s">
        <v>121</v>
      </c>
      <c r="B5738" t="s">
        <v>372</v>
      </c>
      <c r="C5738">
        <v>2015</v>
      </c>
      <c r="D5738" t="s">
        <v>15</v>
      </c>
      <c r="E5738" t="s">
        <v>65</v>
      </c>
      <c r="F5738" t="s">
        <v>17</v>
      </c>
      <c r="G5738">
        <v>3.5</v>
      </c>
      <c r="H5738" t="s">
        <v>18</v>
      </c>
      <c r="I5738" t="s">
        <v>19</v>
      </c>
      <c r="J5738">
        <v>100000</v>
      </c>
      <c r="K5738" t="s">
        <v>64</v>
      </c>
      <c r="L5738">
        <v>65000</v>
      </c>
      <c r="M5738" t="b">
        <v>0</v>
      </c>
    </row>
    <row r="5739" spans="1:13" x14ac:dyDescent="0.35">
      <c r="A5739" t="s">
        <v>76</v>
      </c>
      <c r="B5739" t="s">
        <v>112</v>
      </c>
      <c r="C5739">
        <v>2010</v>
      </c>
      <c r="D5739" t="s">
        <v>15</v>
      </c>
      <c r="E5739" t="s">
        <v>25</v>
      </c>
      <c r="F5739" t="s">
        <v>30</v>
      </c>
      <c r="G5739">
        <v>3.5</v>
      </c>
      <c r="H5739" t="s">
        <v>18</v>
      </c>
      <c r="I5739" t="s">
        <v>19</v>
      </c>
      <c r="J5739">
        <v>337000</v>
      </c>
      <c r="K5739" t="s">
        <v>20</v>
      </c>
      <c r="L5739">
        <v>25000</v>
      </c>
      <c r="M5739" t="b">
        <v>0</v>
      </c>
    </row>
    <row r="5740" spans="1:13" x14ac:dyDescent="0.35">
      <c r="A5740" t="s">
        <v>76</v>
      </c>
      <c r="B5740" t="s">
        <v>256</v>
      </c>
      <c r="C5740">
        <v>2020</v>
      </c>
      <c r="D5740" t="s">
        <v>47</v>
      </c>
      <c r="E5740" t="s">
        <v>16</v>
      </c>
      <c r="F5740" t="s">
        <v>17</v>
      </c>
      <c r="G5740">
        <v>2.2999999999999998</v>
      </c>
      <c r="H5740" t="s">
        <v>18</v>
      </c>
      <c r="I5740" t="s">
        <v>19</v>
      </c>
      <c r="J5740">
        <v>19000</v>
      </c>
      <c r="K5740" t="s">
        <v>20</v>
      </c>
      <c r="L5740">
        <v>160000</v>
      </c>
      <c r="M5740" t="b">
        <v>0</v>
      </c>
    </row>
    <row r="5741" spans="1:13" x14ac:dyDescent="0.35">
      <c r="A5741" t="s">
        <v>76</v>
      </c>
      <c r="B5741" t="s">
        <v>112</v>
      </c>
      <c r="C5741">
        <v>2010</v>
      </c>
      <c r="D5741" t="s">
        <v>15</v>
      </c>
      <c r="E5741" t="s">
        <v>16</v>
      </c>
      <c r="F5741" t="s">
        <v>30</v>
      </c>
      <c r="G5741">
        <v>3</v>
      </c>
      <c r="H5741" t="s">
        <v>18</v>
      </c>
      <c r="I5741" t="s">
        <v>19</v>
      </c>
      <c r="J5741">
        <v>360000</v>
      </c>
      <c r="K5741" t="s">
        <v>20</v>
      </c>
      <c r="L5741">
        <v>23000</v>
      </c>
      <c r="M5741" t="b">
        <v>0</v>
      </c>
    </row>
    <row r="5742" spans="1:13" x14ac:dyDescent="0.35">
      <c r="A5742" t="s">
        <v>39</v>
      </c>
      <c r="B5742" t="s">
        <v>217</v>
      </c>
      <c r="C5742">
        <v>2015</v>
      </c>
      <c r="D5742" t="s">
        <v>15</v>
      </c>
      <c r="E5742" t="s">
        <v>25</v>
      </c>
      <c r="F5742" t="s">
        <v>26</v>
      </c>
      <c r="G5742">
        <v>1.6</v>
      </c>
      <c r="H5742" t="s">
        <v>18</v>
      </c>
      <c r="I5742" t="s">
        <v>19</v>
      </c>
      <c r="J5742">
        <v>119000</v>
      </c>
      <c r="K5742" t="s">
        <v>45</v>
      </c>
      <c r="L5742">
        <v>27500</v>
      </c>
      <c r="M5742" t="b">
        <v>0</v>
      </c>
    </row>
    <row r="5743" spans="1:13" x14ac:dyDescent="0.35">
      <c r="A5743" t="s">
        <v>76</v>
      </c>
      <c r="B5743" t="s">
        <v>77</v>
      </c>
      <c r="C5743">
        <v>2014</v>
      </c>
      <c r="D5743" t="s">
        <v>15</v>
      </c>
      <c r="E5743" t="s">
        <v>16</v>
      </c>
      <c r="F5743" t="s">
        <v>26</v>
      </c>
      <c r="G5743">
        <v>5.4</v>
      </c>
      <c r="H5743" t="s">
        <v>18</v>
      </c>
      <c r="I5743" t="s">
        <v>19</v>
      </c>
      <c r="J5743">
        <v>162000</v>
      </c>
      <c r="K5743" t="s">
        <v>45</v>
      </c>
      <c r="L5743">
        <v>55000</v>
      </c>
      <c r="M5743" t="b">
        <v>0</v>
      </c>
    </row>
    <row r="5744" spans="1:13" x14ac:dyDescent="0.35">
      <c r="A5744" t="s">
        <v>36</v>
      </c>
      <c r="B5744" t="s">
        <v>37</v>
      </c>
      <c r="C5744">
        <v>2008</v>
      </c>
      <c r="D5744" t="s">
        <v>15</v>
      </c>
      <c r="E5744" t="s">
        <v>16</v>
      </c>
      <c r="F5744" t="s">
        <v>26</v>
      </c>
      <c r="G5744">
        <v>5.3</v>
      </c>
      <c r="H5744" t="s">
        <v>18</v>
      </c>
      <c r="I5744" t="s">
        <v>19</v>
      </c>
      <c r="J5744">
        <v>500000</v>
      </c>
      <c r="K5744" t="s">
        <v>20</v>
      </c>
      <c r="L5744">
        <v>33000</v>
      </c>
      <c r="M5744" t="b">
        <v>0</v>
      </c>
    </row>
    <row r="5745" spans="1:13" x14ac:dyDescent="0.35">
      <c r="A5745" t="s">
        <v>39</v>
      </c>
      <c r="B5745" t="s">
        <v>177</v>
      </c>
      <c r="C5745">
        <v>2019</v>
      </c>
      <c r="D5745" t="s">
        <v>15</v>
      </c>
      <c r="E5745" t="s">
        <v>23</v>
      </c>
      <c r="F5745" t="s">
        <v>30</v>
      </c>
      <c r="G5745">
        <v>1.4</v>
      </c>
      <c r="H5745" t="s">
        <v>18</v>
      </c>
      <c r="I5745" t="s">
        <v>19</v>
      </c>
      <c r="J5745">
        <v>58000</v>
      </c>
      <c r="K5745" t="s">
        <v>20</v>
      </c>
      <c r="L5745">
        <v>26000</v>
      </c>
      <c r="M5745" t="b">
        <v>0</v>
      </c>
    </row>
    <row r="5746" spans="1:13" x14ac:dyDescent="0.35">
      <c r="A5746" t="s">
        <v>181</v>
      </c>
      <c r="B5746" t="s">
        <v>199</v>
      </c>
      <c r="C5746">
        <v>2012</v>
      </c>
      <c r="D5746" t="s">
        <v>15</v>
      </c>
      <c r="E5746" t="s">
        <v>23</v>
      </c>
      <c r="F5746" t="s">
        <v>30</v>
      </c>
      <c r="G5746">
        <v>3</v>
      </c>
      <c r="H5746" t="s">
        <v>18</v>
      </c>
      <c r="I5746" t="s">
        <v>19</v>
      </c>
      <c r="J5746">
        <v>360000</v>
      </c>
      <c r="K5746" t="s">
        <v>20</v>
      </c>
      <c r="L5746">
        <v>24000</v>
      </c>
      <c r="M5746" t="b">
        <v>0</v>
      </c>
    </row>
    <row r="5747" spans="1:13" x14ac:dyDescent="0.35">
      <c r="A5747" t="s">
        <v>48</v>
      </c>
      <c r="B5747" t="s">
        <v>50</v>
      </c>
      <c r="C5747">
        <v>2017</v>
      </c>
      <c r="D5747" t="s">
        <v>47</v>
      </c>
      <c r="E5747" t="s">
        <v>29</v>
      </c>
      <c r="F5747" t="s">
        <v>30</v>
      </c>
      <c r="G5747">
        <v>9</v>
      </c>
      <c r="H5747" t="s">
        <v>18</v>
      </c>
      <c r="I5747" t="s">
        <v>68</v>
      </c>
      <c r="J5747">
        <v>134000</v>
      </c>
      <c r="K5747" t="s">
        <v>42</v>
      </c>
      <c r="L5747">
        <v>155000</v>
      </c>
      <c r="M5747" t="b">
        <v>0</v>
      </c>
    </row>
    <row r="5748" spans="1:13" x14ac:dyDescent="0.35">
      <c r="A5748" t="s">
        <v>27</v>
      </c>
      <c r="B5748" t="s">
        <v>160</v>
      </c>
      <c r="C5748">
        <v>2016</v>
      </c>
      <c r="D5748" t="s">
        <v>15</v>
      </c>
      <c r="E5748" t="s">
        <v>23</v>
      </c>
      <c r="F5748" t="s">
        <v>26</v>
      </c>
      <c r="G5748">
        <v>2.4</v>
      </c>
      <c r="H5748" t="s">
        <v>18</v>
      </c>
      <c r="I5748" t="s">
        <v>19</v>
      </c>
      <c r="J5748">
        <v>283100</v>
      </c>
      <c r="K5748" t="s">
        <v>20</v>
      </c>
      <c r="L5748">
        <v>0</v>
      </c>
      <c r="M5748" t="b">
        <v>1</v>
      </c>
    </row>
    <row r="5749" spans="1:13" x14ac:dyDescent="0.35">
      <c r="A5749" t="s">
        <v>34</v>
      </c>
      <c r="B5749" t="s">
        <v>124</v>
      </c>
      <c r="C5749">
        <v>2008</v>
      </c>
      <c r="D5749" t="s">
        <v>15</v>
      </c>
      <c r="E5749" t="s">
        <v>16</v>
      </c>
      <c r="F5749" t="s">
        <v>17</v>
      </c>
      <c r="G5749">
        <v>4</v>
      </c>
      <c r="H5749" t="s">
        <v>18</v>
      </c>
      <c r="I5749" t="s">
        <v>19</v>
      </c>
      <c r="J5749">
        <v>500</v>
      </c>
      <c r="K5749" t="s">
        <v>20</v>
      </c>
      <c r="L5749">
        <v>0</v>
      </c>
      <c r="M5749" t="b">
        <v>1</v>
      </c>
    </row>
    <row r="5750" spans="1:13" x14ac:dyDescent="0.35">
      <c r="A5750" t="s">
        <v>34</v>
      </c>
      <c r="B5750" t="s">
        <v>43</v>
      </c>
      <c r="C5750">
        <v>2017</v>
      </c>
      <c r="D5750" t="s">
        <v>44</v>
      </c>
      <c r="E5750" t="s">
        <v>23</v>
      </c>
      <c r="F5750" t="s">
        <v>26</v>
      </c>
      <c r="G5750">
        <v>2.5</v>
      </c>
      <c r="H5750" t="s">
        <v>18</v>
      </c>
      <c r="I5750" t="s">
        <v>19</v>
      </c>
      <c r="J5750">
        <v>150000</v>
      </c>
      <c r="K5750" t="s">
        <v>45</v>
      </c>
      <c r="L5750">
        <v>0</v>
      </c>
      <c r="M5750" t="b">
        <v>1</v>
      </c>
    </row>
    <row r="5751" spans="1:13" x14ac:dyDescent="0.35">
      <c r="A5751" t="s">
        <v>166</v>
      </c>
      <c r="B5751" t="s">
        <v>268</v>
      </c>
      <c r="C5751">
        <v>2020</v>
      </c>
      <c r="D5751" t="s">
        <v>15</v>
      </c>
      <c r="E5751" t="s">
        <v>94</v>
      </c>
      <c r="F5751" t="s">
        <v>30</v>
      </c>
      <c r="G5751">
        <v>1.5</v>
      </c>
      <c r="H5751" t="s">
        <v>18</v>
      </c>
      <c r="I5751" t="s">
        <v>19</v>
      </c>
      <c r="J5751">
        <v>61760</v>
      </c>
      <c r="K5751" t="s">
        <v>20</v>
      </c>
      <c r="L5751">
        <v>42000</v>
      </c>
      <c r="M5751" t="b">
        <v>0</v>
      </c>
    </row>
    <row r="5752" spans="1:13" x14ac:dyDescent="0.35">
      <c r="A5752" t="s">
        <v>27</v>
      </c>
      <c r="B5752" t="s">
        <v>89</v>
      </c>
      <c r="C5752">
        <v>2017</v>
      </c>
      <c r="D5752" t="s">
        <v>15</v>
      </c>
      <c r="E5752" t="s">
        <v>23</v>
      </c>
      <c r="F5752" t="s">
        <v>26</v>
      </c>
      <c r="G5752">
        <v>2.4</v>
      </c>
      <c r="H5752" t="s">
        <v>18</v>
      </c>
      <c r="I5752" t="s">
        <v>19</v>
      </c>
      <c r="J5752">
        <v>92000</v>
      </c>
      <c r="K5752" t="s">
        <v>45</v>
      </c>
      <c r="L5752">
        <v>54000</v>
      </c>
      <c r="M5752" t="b">
        <v>0</v>
      </c>
    </row>
    <row r="5753" spans="1:13" x14ac:dyDescent="0.35">
      <c r="A5753" t="s">
        <v>76</v>
      </c>
      <c r="B5753" t="s">
        <v>144</v>
      </c>
      <c r="C5753">
        <v>2009</v>
      </c>
      <c r="D5753" t="s">
        <v>47</v>
      </c>
      <c r="E5753" t="s">
        <v>25</v>
      </c>
      <c r="F5753" t="s">
        <v>30</v>
      </c>
      <c r="G5753">
        <v>4.5999999999999996</v>
      </c>
      <c r="H5753" t="s">
        <v>18</v>
      </c>
      <c r="I5753" t="s">
        <v>19</v>
      </c>
      <c r="J5753">
        <v>260</v>
      </c>
      <c r="K5753" t="s">
        <v>20</v>
      </c>
      <c r="L5753">
        <v>22000</v>
      </c>
      <c r="M5753" t="b">
        <v>0</v>
      </c>
    </row>
    <row r="5754" spans="1:13" x14ac:dyDescent="0.35">
      <c r="A5754" t="s">
        <v>34</v>
      </c>
      <c r="B5754" t="s">
        <v>72</v>
      </c>
      <c r="C5754">
        <v>2018</v>
      </c>
      <c r="D5754" t="s">
        <v>47</v>
      </c>
      <c r="E5754" t="s">
        <v>25</v>
      </c>
      <c r="F5754" t="s">
        <v>17</v>
      </c>
      <c r="G5754">
        <v>2.7</v>
      </c>
      <c r="H5754" t="s">
        <v>18</v>
      </c>
      <c r="I5754" t="s">
        <v>19</v>
      </c>
      <c r="J5754">
        <v>56625</v>
      </c>
      <c r="K5754" t="s">
        <v>155</v>
      </c>
      <c r="L5754">
        <v>82500</v>
      </c>
      <c r="M5754" t="b">
        <v>0</v>
      </c>
    </row>
    <row r="5755" spans="1:13" x14ac:dyDescent="0.35">
      <c r="A5755" t="s">
        <v>36</v>
      </c>
      <c r="B5755" t="s">
        <v>37</v>
      </c>
      <c r="C5755">
        <v>2003</v>
      </c>
      <c r="D5755" t="s">
        <v>47</v>
      </c>
      <c r="E5755" t="s">
        <v>78</v>
      </c>
      <c r="F5755" t="s">
        <v>26</v>
      </c>
      <c r="G5755">
        <v>5.3</v>
      </c>
      <c r="H5755" t="s">
        <v>18</v>
      </c>
      <c r="I5755" t="s">
        <v>19</v>
      </c>
      <c r="J5755">
        <v>240000</v>
      </c>
      <c r="K5755" t="s">
        <v>20</v>
      </c>
      <c r="L5755">
        <v>15000</v>
      </c>
      <c r="M5755" t="b">
        <v>0</v>
      </c>
    </row>
    <row r="5756" spans="1:13" x14ac:dyDescent="0.35">
      <c r="A5756" t="s">
        <v>39</v>
      </c>
      <c r="B5756" t="s">
        <v>40</v>
      </c>
      <c r="C5756">
        <v>2019</v>
      </c>
      <c r="D5756" t="s">
        <v>15</v>
      </c>
      <c r="E5756" t="s">
        <v>16</v>
      </c>
      <c r="F5756" t="s">
        <v>26</v>
      </c>
      <c r="G5756">
        <v>3.6</v>
      </c>
      <c r="H5756" t="s">
        <v>18</v>
      </c>
      <c r="I5756" t="s">
        <v>19</v>
      </c>
      <c r="J5756">
        <v>22000</v>
      </c>
      <c r="K5756" t="s">
        <v>20</v>
      </c>
      <c r="L5756">
        <v>0</v>
      </c>
      <c r="M5756" t="b">
        <v>1</v>
      </c>
    </row>
    <row r="5757" spans="1:13" x14ac:dyDescent="0.35">
      <c r="A5757" t="s">
        <v>13</v>
      </c>
      <c r="B5757">
        <v>300</v>
      </c>
      <c r="C5757">
        <v>2007</v>
      </c>
      <c r="D5757" t="s">
        <v>15</v>
      </c>
      <c r="E5757" t="s">
        <v>75</v>
      </c>
      <c r="F5757" t="s">
        <v>17</v>
      </c>
      <c r="G5757">
        <v>5.7</v>
      </c>
      <c r="H5757" t="s">
        <v>18</v>
      </c>
      <c r="I5757" t="s">
        <v>19</v>
      </c>
      <c r="J5757">
        <v>240000</v>
      </c>
      <c r="K5757" t="s">
        <v>45</v>
      </c>
      <c r="L5757">
        <v>17000</v>
      </c>
      <c r="M5757" t="b">
        <v>0</v>
      </c>
    </row>
    <row r="5758" spans="1:13" x14ac:dyDescent="0.35">
      <c r="A5758" t="s">
        <v>48</v>
      </c>
      <c r="B5758" t="s">
        <v>106</v>
      </c>
      <c r="C5758">
        <v>2007</v>
      </c>
      <c r="D5758" t="s">
        <v>47</v>
      </c>
      <c r="E5758" t="s">
        <v>38</v>
      </c>
      <c r="F5758" t="s">
        <v>17</v>
      </c>
      <c r="G5758">
        <v>4</v>
      </c>
      <c r="H5758" t="s">
        <v>18</v>
      </c>
      <c r="I5758" t="s">
        <v>19</v>
      </c>
      <c r="J5758">
        <v>315000</v>
      </c>
      <c r="K5758" t="s">
        <v>45</v>
      </c>
      <c r="L5758">
        <v>42000</v>
      </c>
      <c r="M5758" t="b">
        <v>0</v>
      </c>
    </row>
    <row r="5759" spans="1:13" x14ac:dyDescent="0.35">
      <c r="A5759" t="s">
        <v>185</v>
      </c>
      <c r="B5759" t="s">
        <v>186</v>
      </c>
      <c r="C5759">
        <v>2008</v>
      </c>
      <c r="D5759" t="s">
        <v>15</v>
      </c>
      <c r="E5759" t="s">
        <v>23</v>
      </c>
      <c r="F5759" t="s">
        <v>30</v>
      </c>
      <c r="G5759">
        <v>3</v>
      </c>
      <c r="H5759" t="s">
        <v>56</v>
      </c>
      <c r="I5759" t="s">
        <v>68</v>
      </c>
      <c r="J5759">
        <v>130</v>
      </c>
      <c r="K5759" t="s">
        <v>81</v>
      </c>
      <c r="L5759">
        <v>0</v>
      </c>
      <c r="M5759" t="b">
        <v>1</v>
      </c>
    </row>
    <row r="5760" spans="1:13" x14ac:dyDescent="0.35">
      <c r="A5760" t="s">
        <v>134</v>
      </c>
      <c r="B5760" t="s">
        <v>136</v>
      </c>
      <c r="C5760">
        <v>2012</v>
      </c>
      <c r="D5760" t="s">
        <v>15</v>
      </c>
      <c r="E5760" t="s">
        <v>23</v>
      </c>
      <c r="F5760" t="s">
        <v>17</v>
      </c>
      <c r="G5760">
        <v>1.6</v>
      </c>
      <c r="H5760" t="s">
        <v>18</v>
      </c>
      <c r="I5760" t="s">
        <v>19</v>
      </c>
      <c r="J5760">
        <v>191</v>
      </c>
      <c r="K5760" t="s">
        <v>20</v>
      </c>
      <c r="L5760">
        <v>0</v>
      </c>
      <c r="M5760" t="b">
        <v>1</v>
      </c>
    </row>
    <row r="5761" spans="1:13" x14ac:dyDescent="0.35">
      <c r="A5761" t="s">
        <v>76</v>
      </c>
      <c r="B5761" t="s">
        <v>325</v>
      </c>
      <c r="C5761">
        <v>2011</v>
      </c>
      <c r="D5761" t="s">
        <v>15</v>
      </c>
      <c r="E5761" t="s">
        <v>23</v>
      </c>
      <c r="F5761" t="s">
        <v>17</v>
      </c>
      <c r="G5761">
        <v>3.5</v>
      </c>
      <c r="H5761" t="s">
        <v>18</v>
      </c>
      <c r="I5761" t="s">
        <v>19</v>
      </c>
      <c r="J5761">
        <v>231000</v>
      </c>
      <c r="K5761" t="s">
        <v>20</v>
      </c>
      <c r="L5761">
        <v>35000</v>
      </c>
      <c r="M5761" t="b">
        <v>0</v>
      </c>
    </row>
    <row r="5762" spans="1:13" x14ac:dyDescent="0.35">
      <c r="A5762" t="s">
        <v>21</v>
      </c>
      <c r="B5762" t="s">
        <v>231</v>
      </c>
      <c r="C5762">
        <v>2020</v>
      </c>
      <c r="D5762" t="s">
        <v>15</v>
      </c>
      <c r="E5762" t="s">
        <v>94</v>
      </c>
      <c r="F5762" t="s">
        <v>26</v>
      </c>
      <c r="G5762">
        <v>1.6</v>
      </c>
      <c r="H5762" t="s">
        <v>18</v>
      </c>
      <c r="I5762" t="s">
        <v>19</v>
      </c>
      <c r="J5762">
        <v>25000</v>
      </c>
      <c r="K5762" t="s">
        <v>42</v>
      </c>
      <c r="L5762">
        <v>0</v>
      </c>
      <c r="M5762" t="b">
        <v>1</v>
      </c>
    </row>
    <row r="5763" spans="1:13" x14ac:dyDescent="0.35">
      <c r="A5763" t="s">
        <v>39</v>
      </c>
      <c r="B5763" t="s">
        <v>71</v>
      </c>
      <c r="C5763">
        <v>2013</v>
      </c>
      <c r="D5763" t="s">
        <v>15</v>
      </c>
      <c r="E5763" t="s">
        <v>75</v>
      </c>
      <c r="F5763" t="s">
        <v>30</v>
      </c>
      <c r="G5763">
        <v>2.5</v>
      </c>
      <c r="H5763" t="s">
        <v>18</v>
      </c>
      <c r="I5763" t="s">
        <v>19</v>
      </c>
      <c r="J5763">
        <v>250000</v>
      </c>
      <c r="K5763" t="s">
        <v>45</v>
      </c>
      <c r="L5763">
        <v>30000</v>
      </c>
      <c r="M5763" t="b">
        <v>0</v>
      </c>
    </row>
    <row r="5764" spans="1:13" x14ac:dyDescent="0.35">
      <c r="A5764" t="s">
        <v>27</v>
      </c>
      <c r="B5764" t="s">
        <v>93</v>
      </c>
      <c r="C5764">
        <v>2018</v>
      </c>
      <c r="D5764" t="s">
        <v>15</v>
      </c>
      <c r="E5764" t="s">
        <v>23</v>
      </c>
      <c r="F5764" t="s">
        <v>26</v>
      </c>
      <c r="G5764">
        <v>3.5</v>
      </c>
      <c r="H5764" t="s">
        <v>18</v>
      </c>
      <c r="I5764" t="s">
        <v>19</v>
      </c>
      <c r="J5764">
        <v>95000</v>
      </c>
      <c r="K5764" t="s">
        <v>20</v>
      </c>
      <c r="L5764">
        <v>0</v>
      </c>
      <c r="M5764" t="b">
        <v>1</v>
      </c>
    </row>
    <row r="5765" spans="1:13" x14ac:dyDescent="0.35">
      <c r="A5765" t="s">
        <v>34</v>
      </c>
      <c r="B5765" t="s">
        <v>41</v>
      </c>
      <c r="C5765">
        <v>2008</v>
      </c>
      <c r="D5765" t="s">
        <v>47</v>
      </c>
      <c r="E5765" t="s">
        <v>16</v>
      </c>
      <c r="F5765" t="s">
        <v>17</v>
      </c>
      <c r="G5765">
        <v>1.5</v>
      </c>
      <c r="H5765" t="s">
        <v>18</v>
      </c>
      <c r="I5765" t="s">
        <v>19</v>
      </c>
      <c r="J5765">
        <v>300</v>
      </c>
      <c r="K5765" t="s">
        <v>111</v>
      </c>
      <c r="L5765">
        <v>0</v>
      </c>
      <c r="M5765" t="b">
        <v>1</v>
      </c>
    </row>
    <row r="5766" spans="1:13" x14ac:dyDescent="0.35">
      <c r="A5766" t="s">
        <v>60</v>
      </c>
      <c r="B5766" t="s">
        <v>241</v>
      </c>
      <c r="C5766">
        <v>2015</v>
      </c>
      <c r="D5766" t="s">
        <v>47</v>
      </c>
      <c r="E5766" t="s">
        <v>23</v>
      </c>
      <c r="F5766" t="s">
        <v>30</v>
      </c>
      <c r="G5766">
        <v>4.5999999999999996</v>
      </c>
      <c r="H5766" t="s">
        <v>18</v>
      </c>
      <c r="I5766" t="s">
        <v>19</v>
      </c>
      <c r="J5766">
        <v>51000</v>
      </c>
      <c r="K5766" t="s">
        <v>20</v>
      </c>
      <c r="L5766">
        <v>200000</v>
      </c>
      <c r="M5766" t="b">
        <v>0</v>
      </c>
    </row>
    <row r="5767" spans="1:13" x14ac:dyDescent="0.35">
      <c r="A5767" t="s">
        <v>139</v>
      </c>
      <c r="B5767" t="s">
        <v>47</v>
      </c>
      <c r="C5767">
        <v>2020</v>
      </c>
      <c r="D5767" t="s">
        <v>15</v>
      </c>
      <c r="E5767" t="s">
        <v>234</v>
      </c>
      <c r="F5767" t="s">
        <v>26</v>
      </c>
      <c r="G5767">
        <v>1</v>
      </c>
      <c r="H5767" t="s">
        <v>18</v>
      </c>
      <c r="I5767" t="s">
        <v>68</v>
      </c>
      <c r="J5767">
        <v>1500</v>
      </c>
      <c r="K5767" t="s">
        <v>20</v>
      </c>
      <c r="L5767">
        <v>0</v>
      </c>
      <c r="M5767" t="b">
        <v>1</v>
      </c>
    </row>
    <row r="5768" spans="1:13" x14ac:dyDescent="0.35">
      <c r="A5768" t="s">
        <v>36</v>
      </c>
      <c r="B5768" t="s">
        <v>37</v>
      </c>
      <c r="C5768">
        <v>2012</v>
      </c>
      <c r="D5768" t="s">
        <v>15</v>
      </c>
      <c r="E5768" t="s">
        <v>25</v>
      </c>
      <c r="F5768" t="s">
        <v>30</v>
      </c>
      <c r="G5768">
        <v>5.7</v>
      </c>
      <c r="H5768" t="s">
        <v>18</v>
      </c>
      <c r="I5768" t="s">
        <v>19</v>
      </c>
      <c r="J5768">
        <v>350</v>
      </c>
      <c r="K5768" t="s">
        <v>45</v>
      </c>
      <c r="L5768">
        <v>0</v>
      </c>
      <c r="M5768" t="b">
        <v>1</v>
      </c>
    </row>
    <row r="5769" spans="1:13" x14ac:dyDescent="0.35">
      <c r="A5769" t="s">
        <v>34</v>
      </c>
      <c r="B5769" t="s">
        <v>162</v>
      </c>
      <c r="C5769">
        <v>2016</v>
      </c>
      <c r="D5769" t="s">
        <v>15</v>
      </c>
      <c r="E5769" t="s">
        <v>75</v>
      </c>
      <c r="F5769" t="s">
        <v>30</v>
      </c>
      <c r="G5769">
        <v>6</v>
      </c>
      <c r="H5769" t="s">
        <v>18</v>
      </c>
      <c r="I5769" t="s">
        <v>68</v>
      </c>
      <c r="J5769">
        <v>219</v>
      </c>
      <c r="K5769" t="s">
        <v>111</v>
      </c>
      <c r="L5769">
        <v>0</v>
      </c>
      <c r="M5769" t="b">
        <v>1</v>
      </c>
    </row>
    <row r="5770" spans="1:13" x14ac:dyDescent="0.35">
      <c r="A5770" t="s">
        <v>76</v>
      </c>
      <c r="B5770" t="s">
        <v>235</v>
      </c>
      <c r="C5770">
        <v>2012</v>
      </c>
      <c r="D5770" t="s">
        <v>15</v>
      </c>
      <c r="E5770" t="s">
        <v>25</v>
      </c>
      <c r="F5770" t="s">
        <v>30</v>
      </c>
      <c r="G5770">
        <v>2.5</v>
      </c>
      <c r="H5770" t="s">
        <v>18</v>
      </c>
      <c r="I5770" t="s">
        <v>19</v>
      </c>
      <c r="J5770">
        <v>240000</v>
      </c>
      <c r="K5770" t="s">
        <v>42</v>
      </c>
      <c r="L5770">
        <v>19500</v>
      </c>
      <c r="M5770" t="b">
        <v>0</v>
      </c>
    </row>
    <row r="5771" spans="1:13" x14ac:dyDescent="0.35">
      <c r="A5771" t="s">
        <v>34</v>
      </c>
      <c r="B5771" t="s">
        <v>123</v>
      </c>
      <c r="C5771">
        <v>2015</v>
      </c>
      <c r="D5771" t="s">
        <v>44</v>
      </c>
      <c r="E5771" t="s">
        <v>23</v>
      </c>
      <c r="F5771" t="s">
        <v>17</v>
      </c>
      <c r="G5771">
        <v>2.7</v>
      </c>
      <c r="H5771" t="s">
        <v>18</v>
      </c>
      <c r="I5771" t="s">
        <v>68</v>
      </c>
      <c r="J5771">
        <v>105400</v>
      </c>
      <c r="K5771" t="s">
        <v>45</v>
      </c>
      <c r="L5771">
        <v>62000</v>
      </c>
      <c r="M5771" t="b">
        <v>0</v>
      </c>
    </row>
    <row r="5772" spans="1:13" x14ac:dyDescent="0.35">
      <c r="A5772" t="s">
        <v>76</v>
      </c>
      <c r="B5772" t="s">
        <v>112</v>
      </c>
      <c r="C5772">
        <v>2017</v>
      </c>
      <c r="D5772" t="s">
        <v>15</v>
      </c>
      <c r="E5772" t="s">
        <v>23</v>
      </c>
      <c r="F5772" t="s">
        <v>26</v>
      </c>
      <c r="G5772">
        <v>3.5</v>
      </c>
      <c r="H5772" t="s">
        <v>18</v>
      </c>
      <c r="I5772" t="s">
        <v>19</v>
      </c>
      <c r="J5772">
        <v>135000</v>
      </c>
      <c r="K5772" t="s">
        <v>45</v>
      </c>
      <c r="L5772">
        <v>65000</v>
      </c>
      <c r="M5772" t="b">
        <v>0</v>
      </c>
    </row>
    <row r="5773" spans="1:13" x14ac:dyDescent="0.35">
      <c r="A5773" t="s">
        <v>34</v>
      </c>
      <c r="B5773" t="s">
        <v>145</v>
      </c>
      <c r="C5773">
        <v>2015</v>
      </c>
      <c r="D5773" t="s">
        <v>15</v>
      </c>
      <c r="E5773" t="s">
        <v>23</v>
      </c>
      <c r="F5773" t="s">
        <v>26</v>
      </c>
      <c r="G5773">
        <v>2.7</v>
      </c>
      <c r="H5773" t="s">
        <v>18</v>
      </c>
      <c r="I5773" t="s">
        <v>19</v>
      </c>
      <c r="J5773">
        <v>250000</v>
      </c>
      <c r="K5773" t="s">
        <v>64</v>
      </c>
      <c r="L5773">
        <v>38500</v>
      </c>
      <c r="M5773" t="b">
        <v>0</v>
      </c>
    </row>
    <row r="5774" spans="1:13" x14ac:dyDescent="0.35">
      <c r="A5774" t="s">
        <v>60</v>
      </c>
      <c r="B5774" t="s">
        <v>90</v>
      </c>
      <c r="C5774">
        <v>2015</v>
      </c>
      <c r="D5774" t="s">
        <v>15</v>
      </c>
      <c r="E5774" t="s">
        <v>23</v>
      </c>
      <c r="F5774" t="s">
        <v>17</v>
      </c>
      <c r="G5774">
        <v>5.7</v>
      </c>
      <c r="H5774" t="s">
        <v>18</v>
      </c>
      <c r="I5774" t="s">
        <v>19</v>
      </c>
      <c r="J5774">
        <v>104</v>
      </c>
      <c r="K5774" t="s">
        <v>187</v>
      </c>
      <c r="L5774">
        <v>0</v>
      </c>
      <c r="M5774" t="b">
        <v>1</v>
      </c>
    </row>
    <row r="5775" spans="1:13" x14ac:dyDescent="0.35">
      <c r="A5775" t="s">
        <v>36</v>
      </c>
      <c r="B5775" t="s">
        <v>37</v>
      </c>
      <c r="C5775">
        <v>2010</v>
      </c>
      <c r="D5775" t="s">
        <v>44</v>
      </c>
      <c r="E5775" t="s">
        <v>78</v>
      </c>
      <c r="F5775" t="s">
        <v>30</v>
      </c>
      <c r="G5775">
        <v>5.3</v>
      </c>
      <c r="H5775" t="s">
        <v>18</v>
      </c>
      <c r="I5775" t="s">
        <v>19</v>
      </c>
      <c r="J5775">
        <v>335000</v>
      </c>
      <c r="K5775" t="s">
        <v>20</v>
      </c>
      <c r="L5775">
        <v>32000</v>
      </c>
      <c r="M5775" t="b">
        <v>0</v>
      </c>
    </row>
    <row r="5776" spans="1:13" x14ac:dyDescent="0.35">
      <c r="A5776" t="s">
        <v>181</v>
      </c>
      <c r="B5776" t="s">
        <v>199</v>
      </c>
      <c r="C5776">
        <v>2016</v>
      </c>
      <c r="D5776" t="s">
        <v>44</v>
      </c>
      <c r="E5776" t="s">
        <v>23</v>
      </c>
      <c r="F5776" t="s">
        <v>17</v>
      </c>
      <c r="G5776">
        <v>3.8</v>
      </c>
      <c r="H5776" t="s">
        <v>18</v>
      </c>
      <c r="I5776" t="s">
        <v>19</v>
      </c>
      <c r="J5776">
        <v>200</v>
      </c>
      <c r="K5776" t="s">
        <v>54</v>
      </c>
      <c r="L5776">
        <v>60000</v>
      </c>
      <c r="M5776" t="b">
        <v>0</v>
      </c>
    </row>
    <row r="5777" spans="1:13" x14ac:dyDescent="0.35">
      <c r="A5777" t="s">
        <v>21</v>
      </c>
      <c r="B5777" t="s">
        <v>237</v>
      </c>
      <c r="C5777">
        <v>2005</v>
      </c>
      <c r="D5777" t="s">
        <v>15</v>
      </c>
      <c r="E5777" t="s">
        <v>23</v>
      </c>
      <c r="F5777" t="s">
        <v>30</v>
      </c>
      <c r="G5777">
        <v>3.5</v>
      </c>
      <c r="H5777" t="s">
        <v>18</v>
      </c>
      <c r="I5777" t="s">
        <v>19</v>
      </c>
      <c r="J5777">
        <v>308</v>
      </c>
      <c r="K5777" t="s">
        <v>45</v>
      </c>
      <c r="L5777">
        <v>13000</v>
      </c>
      <c r="M5777" t="b">
        <v>0</v>
      </c>
    </row>
    <row r="5778" spans="1:13" x14ac:dyDescent="0.35">
      <c r="A5778" t="s">
        <v>73</v>
      </c>
      <c r="B5778">
        <v>6</v>
      </c>
      <c r="C5778">
        <v>2016</v>
      </c>
      <c r="D5778" t="s">
        <v>47</v>
      </c>
      <c r="E5778" t="s">
        <v>65</v>
      </c>
      <c r="F5778" t="s">
        <v>30</v>
      </c>
      <c r="G5778">
        <v>2.5</v>
      </c>
      <c r="H5778" t="s">
        <v>18</v>
      </c>
      <c r="I5778" t="s">
        <v>19</v>
      </c>
      <c r="J5778">
        <v>198</v>
      </c>
      <c r="K5778" t="s">
        <v>45</v>
      </c>
      <c r="L5778">
        <v>0</v>
      </c>
      <c r="M5778" t="b">
        <v>1</v>
      </c>
    </row>
    <row r="5779" spans="1:13" x14ac:dyDescent="0.35">
      <c r="A5779" t="s">
        <v>34</v>
      </c>
      <c r="B5779" t="s">
        <v>35</v>
      </c>
      <c r="C5779">
        <v>2013</v>
      </c>
      <c r="D5779" t="s">
        <v>44</v>
      </c>
      <c r="E5779" t="s">
        <v>78</v>
      </c>
      <c r="F5779" t="s">
        <v>17</v>
      </c>
      <c r="G5779">
        <v>1</v>
      </c>
      <c r="H5779" t="s">
        <v>18</v>
      </c>
      <c r="I5779" t="s">
        <v>68</v>
      </c>
      <c r="J5779">
        <v>378000</v>
      </c>
      <c r="K5779" t="s">
        <v>126</v>
      </c>
      <c r="L5779">
        <v>75000</v>
      </c>
      <c r="M5779" t="b">
        <v>0</v>
      </c>
    </row>
    <row r="5780" spans="1:13" x14ac:dyDescent="0.35">
      <c r="A5780" t="s">
        <v>34</v>
      </c>
      <c r="B5780" t="s">
        <v>307</v>
      </c>
      <c r="C5780">
        <v>2019</v>
      </c>
      <c r="D5780" t="s">
        <v>15</v>
      </c>
      <c r="E5780" t="s">
        <v>25</v>
      </c>
      <c r="F5780" t="s">
        <v>17</v>
      </c>
      <c r="G5780">
        <v>1.5</v>
      </c>
      <c r="H5780" t="s">
        <v>18</v>
      </c>
      <c r="I5780" t="s">
        <v>19</v>
      </c>
      <c r="J5780">
        <v>69000</v>
      </c>
      <c r="K5780" t="s">
        <v>20</v>
      </c>
      <c r="L5780">
        <v>0</v>
      </c>
      <c r="M5780" t="b">
        <v>1</v>
      </c>
    </row>
    <row r="5781" spans="1:13" x14ac:dyDescent="0.35">
      <c r="A5781" t="s">
        <v>34</v>
      </c>
      <c r="B5781" t="s">
        <v>66</v>
      </c>
      <c r="C5781">
        <v>2020</v>
      </c>
      <c r="D5781" t="s">
        <v>15</v>
      </c>
      <c r="E5781" t="s">
        <v>16</v>
      </c>
      <c r="F5781" t="s">
        <v>30</v>
      </c>
      <c r="G5781">
        <v>3.5</v>
      </c>
      <c r="H5781" t="s">
        <v>18</v>
      </c>
      <c r="I5781" t="s">
        <v>19</v>
      </c>
      <c r="J5781">
        <v>30000</v>
      </c>
      <c r="K5781" t="s">
        <v>20</v>
      </c>
      <c r="L5781">
        <v>127000</v>
      </c>
      <c r="M5781" t="b">
        <v>0</v>
      </c>
    </row>
    <row r="5782" spans="1:13" x14ac:dyDescent="0.35">
      <c r="A5782" t="s">
        <v>47</v>
      </c>
      <c r="B5782" t="s">
        <v>47</v>
      </c>
      <c r="C5782">
        <v>2004</v>
      </c>
      <c r="D5782" t="s">
        <v>15</v>
      </c>
      <c r="E5782" t="s">
        <v>23</v>
      </c>
      <c r="F5782" t="s">
        <v>17</v>
      </c>
      <c r="G5782">
        <v>2.4</v>
      </c>
      <c r="H5782" t="s">
        <v>56</v>
      </c>
      <c r="I5782" t="s">
        <v>19</v>
      </c>
      <c r="J5782">
        <v>6000</v>
      </c>
      <c r="K5782" t="s">
        <v>138</v>
      </c>
      <c r="L5782">
        <v>0</v>
      </c>
      <c r="M5782" t="b">
        <v>1</v>
      </c>
    </row>
    <row r="5783" spans="1:13" x14ac:dyDescent="0.35">
      <c r="A5783" t="s">
        <v>34</v>
      </c>
      <c r="B5783" t="s">
        <v>43</v>
      </c>
      <c r="C5783">
        <v>2012</v>
      </c>
      <c r="D5783" t="s">
        <v>15</v>
      </c>
      <c r="E5783" t="s">
        <v>23</v>
      </c>
      <c r="F5783" t="s">
        <v>26</v>
      </c>
      <c r="G5783">
        <v>2.4</v>
      </c>
      <c r="H5783" t="s">
        <v>18</v>
      </c>
      <c r="I5783" t="s">
        <v>19</v>
      </c>
      <c r="J5783">
        <v>217000</v>
      </c>
      <c r="K5783" t="s">
        <v>20</v>
      </c>
      <c r="L5783">
        <v>39500</v>
      </c>
      <c r="M5783" t="b">
        <v>0</v>
      </c>
    </row>
    <row r="5784" spans="1:13" x14ac:dyDescent="0.35">
      <c r="A5784" t="s">
        <v>76</v>
      </c>
      <c r="B5784" t="s">
        <v>385</v>
      </c>
      <c r="C5784">
        <v>2013</v>
      </c>
      <c r="D5784" t="s">
        <v>15</v>
      </c>
      <c r="E5784" t="s">
        <v>23</v>
      </c>
      <c r="F5784" t="s">
        <v>26</v>
      </c>
      <c r="G5784">
        <v>3.6</v>
      </c>
      <c r="H5784" t="s">
        <v>18</v>
      </c>
      <c r="I5784" t="s">
        <v>19</v>
      </c>
      <c r="J5784">
        <v>107601</v>
      </c>
      <c r="K5784" t="s">
        <v>20</v>
      </c>
      <c r="L5784">
        <v>0</v>
      </c>
      <c r="M5784" t="b">
        <v>1</v>
      </c>
    </row>
    <row r="5785" spans="1:13" x14ac:dyDescent="0.35">
      <c r="A5785" t="s">
        <v>27</v>
      </c>
      <c r="B5785" t="s">
        <v>160</v>
      </c>
      <c r="C5785">
        <v>2014</v>
      </c>
      <c r="D5785" t="s">
        <v>47</v>
      </c>
      <c r="E5785" t="s">
        <v>23</v>
      </c>
      <c r="F5785" t="s">
        <v>26</v>
      </c>
      <c r="G5785">
        <v>2.5</v>
      </c>
      <c r="H5785" t="s">
        <v>56</v>
      </c>
      <c r="I5785" t="s">
        <v>19</v>
      </c>
      <c r="J5785">
        <v>220000</v>
      </c>
      <c r="K5785" t="s">
        <v>70</v>
      </c>
      <c r="L5785">
        <v>50000</v>
      </c>
      <c r="M5785" t="b">
        <v>0</v>
      </c>
    </row>
    <row r="5786" spans="1:13" x14ac:dyDescent="0.35">
      <c r="A5786" t="s">
        <v>281</v>
      </c>
      <c r="B5786" t="s">
        <v>371</v>
      </c>
      <c r="C5786">
        <v>2016</v>
      </c>
      <c r="D5786" t="s">
        <v>15</v>
      </c>
      <c r="E5786" t="s">
        <v>65</v>
      </c>
      <c r="F5786" t="s">
        <v>17</v>
      </c>
      <c r="G5786">
        <v>2</v>
      </c>
      <c r="H5786" t="s">
        <v>18</v>
      </c>
      <c r="I5786" t="s">
        <v>19</v>
      </c>
      <c r="J5786">
        <v>108000</v>
      </c>
      <c r="K5786" t="s">
        <v>20</v>
      </c>
      <c r="L5786">
        <v>80000</v>
      </c>
      <c r="M5786" t="b">
        <v>0</v>
      </c>
    </row>
    <row r="5787" spans="1:13" x14ac:dyDescent="0.35">
      <c r="A5787" t="s">
        <v>62</v>
      </c>
      <c r="B5787" t="s">
        <v>63</v>
      </c>
      <c r="C5787">
        <v>2006</v>
      </c>
      <c r="D5787" t="s">
        <v>15</v>
      </c>
      <c r="E5787" t="s">
        <v>23</v>
      </c>
      <c r="F5787" t="s">
        <v>17</v>
      </c>
      <c r="G5787">
        <v>5</v>
      </c>
      <c r="H5787" t="s">
        <v>18</v>
      </c>
      <c r="I5787" t="s">
        <v>19</v>
      </c>
      <c r="J5787">
        <v>220000</v>
      </c>
      <c r="K5787" t="s">
        <v>45</v>
      </c>
      <c r="L5787">
        <v>30000</v>
      </c>
      <c r="M5787" t="b">
        <v>0</v>
      </c>
    </row>
    <row r="5788" spans="1:13" x14ac:dyDescent="0.35">
      <c r="A5788" t="s">
        <v>34</v>
      </c>
      <c r="B5788" t="s">
        <v>55</v>
      </c>
      <c r="C5788">
        <v>2017</v>
      </c>
      <c r="D5788" t="s">
        <v>15</v>
      </c>
      <c r="E5788" t="s">
        <v>23</v>
      </c>
      <c r="F5788" t="s">
        <v>30</v>
      </c>
      <c r="G5788">
        <v>4</v>
      </c>
      <c r="H5788" t="s">
        <v>18</v>
      </c>
      <c r="I5788" t="s">
        <v>19</v>
      </c>
      <c r="J5788">
        <v>89000</v>
      </c>
      <c r="K5788" t="s">
        <v>45</v>
      </c>
      <c r="L5788">
        <v>118000</v>
      </c>
      <c r="M5788" t="b">
        <v>0</v>
      </c>
    </row>
    <row r="5789" spans="1:13" x14ac:dyDescent="0.35">
      <c r="A5789" t="s">
        <v>82</v>
      </c>
      <c r="B5789" t="s">
        <v>294</v>
      </c>
      <c r="C5789">
        <v>2017</v>
      </c>
      <c r="D5789" t="s">
        <v>15</v>
      </c>
      <c r="E5789" t="s">
        <v>75</v>
      </c>
      <c r="F5789" t="s">
        <v>30</v>
      </c>
      <c r="G5789">
        <v>3.5</v>
      </c>
      <c r="H5789" t="s">
        <v>18</v>
      </c>
      <c r="I5789" t="s">
        <v>19</v>
      </c>
      <c r="J5789">
        <v>79260</v>
      </c>
      <c r="K5789" t="s">
        <v>45</v>
      </c>
      <c r="L5789">
        <v>70000</v>
      </c>
      <c r="M5789" t="b">
        <v>0</v>
      </c>
    </row>
    <row r="5790" spans="1:13" x14ac:dyDescent="0.35">
      <c r="A5790" t="s">
        <v>27</v>
      </c>
      <c r="B5790" t="s">
        <v>28</v>
      </c>
      <c r="C5790">
        <v>2020</v>
      </c>
      <c r="D5790" t="s">
        <v>15</v>
      </c>
      <c r="E5790" t="s">
        <v>23</v>
      </c>
      <c r="F5790" t="s">
        <v>26</v>
      </c>
      <c r="G5790">
        <v>2</v>
      </c>
      <c r="H5790" t="s">
        <v>18</v>
      </c>
      <c r="I5790" t="s">
        <v>19</v>
      </c>
      <c r="J5790">
        <v>120000</v>
      </c>
      <c r="K5790" t="s">
        <v>45</v>
      </c>
      <c r="L5790">
        <v>53000</v>
      </c>
      <c r="M5790" t="b">
        <v>0</v>
      </c>
    </row>
    <row r="5791" spans="1:13" x14ac:dyDescent="0.35">
      <c r="A5791" t="s">
        <v>27</v>
      </c>
      <c r="B5791" t="s">
        <v>28</v>
      </c>
      <c r="C5791">
        <v>2020</v>
      </c>
      <c r="D5791" t="s">
        <v>15</v>
      </c>
      <c r="E5791" t="s">
        <v>23</v>
      </c>
      <c r="F5791" t="s">
        <v>26</v>
      </c>
      <c r="G5791">
        <v>2</v>
      </c>
      <c r="H5791" t="s">
        <v>18</v>
      </c>
      <c r="I5791" t="s">
        <v>19</v>
      </c>
      <c r="J5791">
        <v>102000</v>
      </c>
      <c r="K5791" t="s">
        <v>45</v>
      </c>
      <c r="L5791">
        <v>53000</v>
      </c>
      <c r="M5791" t="b">
        <v>0</v>
      </c>
    </row>
    <row r="5792" spans="1:13" x14ac:dyDescent="0.35">
      <c r="A5792" t="s">
        <v>73</v>
      </c>
      <c r="B5792">
        <v>6</v>
      </c>
      <c r="C5792">
        <v>2016</v>
      </c>
      <c r="D5792" t="s">
        <v>15</v>
      </c>
      <c r="E5792" t="s">
        <v>94</v>
      </c>
      <c r="F5792" t="s">
        <v>26</v>
      </c>
      <c r="G5792">
        <v>2.5</v>
      </c>
      <c r="H5792" t="s">
        <v>18</v>
      </c>
      <c r="I5792" t="s">
        <v>19</v>
      </c>
      <c r="J5792">
        <v>267000</v>
      </c>
      <c r="K5792" t="s">
        <v>45</v>
      </c>
      <c r="L5792">
        <v>50000</v>
      </c>
      <c r="M5792" t="b">
        <v>0</v>
      </c>
    </row>
    <row r="5793" spans="1:13" x14ac:dyDescent="0.35">
      <c r="A5793" t="s">
        <v>34</v>
      </c>
      <c r="B5793" t="s">
        <v>51</v>
      </c>
      <c r="C5793">
        <v>2017</v>
      </c>
      <c r="D5793" t="s">
        <v>15</v>
      </c>
      <c r="E5793" t="s">
        <v>25</v>
      </c>
      <c r="F5793" t="s">
        <v>26</v>
      </c>
      <c r="G5793">
        <v>1.6</v>
      </c>
      <c r="H5793" t="s">
        <v>18</v>
      </c>
      <c r="I5793" t="s">
        <v>19</v>
      </c>
      <c r="J5793">
        <v>100000</v>
      </c>
      <c r="K5793" t="s">
        <v>45</v>
      </c>
      <c r="L5793">
        <v>44000</v>
      </c>
      <c r="M5793" t="b">
        <v>0</v>
      </c>
    </row>
    <row r="5794" spans="1:13" x14ac:dyDescent="0.35">
      <c r="A5794" t="s">
        <v>76</v>
      </c>
      <c r="B5794" t="s">
        <v>112</v>
      </c>
      <c r="C5794">
        <v>2016</v>
      </c>
      <c r="D5794" t="s">
        <v>15</v>
      </c>
      <c r="E5794" t="s">
        <v>25</v>
      </c>
      <c r="F5794" t="s">
        <v>26</v>
      </c>
      <c r="G5794">
        <v>2</v>
      </c>
      <c r="H5794" t="s">
        <v>18</v>
      </c>
      <c r="I5794" t="s">
        <v>19</v>
      </c>
      <c r="J5794">
        <v>249110</v>
      </c>
      <c r="K5794" t="s">
        <v>45</v>
      </c>
      <c r="L5794">
        <v>0</v>
      </c>
      <c r="M5794" t="b">
        <v>1</v>
      </c>
    </row>
    <row r="5795" spans="1:13" x14ac:dyDescent="0.35">
      <c r="A5795" t="s">
        <v>76</v>
      </c>
      <c r="B5795" t="s">
        <v>112</v>
      </c>
      <c r="C5795">
        <v>2015</v>
      </c>
      <c r="D5795" t="s">
        <v>47</v>
      </c>
      <c r="E5795" t="s">
        <v>75</v>
      </c>
      <c r="F5795" t="s">
        <v>30</v>
      </c>
      <c r="G5795">
        <v>3.5</v>
      </c>
      <c r="H5795" t="s">
        <v>18</v>
      </c>
      <c r="I5795" t="s">
        <v>19</v>
      </c>
      <c r="J5795">
        <v>120000</v>
      </c>
      <c r="K5795" t="s">
        <v>45</v>
      </c>
      <c r="L5795">
        <v>65000</v>
      </c>
      <c r="M5795" t="b">
        <v>0</v>
      </c>
    </row>
    <row r="5796" spans="1:13" x14ac:dyDescent="0.35">
      <c r="A5796" t="s">
        <v>34</v>
      </c>
      <c r="B5796" t="s">
        <v>43</v>
      </c>
      <c r="C5796">
        <v>2017</v>
      </c>
      <c r="D5796" t="s">
        <v>15</v>
      </c>
      <c r="E5796" t="s">
        <v>29</v>
      </c>
      <c r="F5796" t="s">
        <v>26</v>
      </c>
      <c r="G5796">
        <v>2.5</v>
      </c>
      <c r="H5796" t="s">
        <v>18</v>
      </c>
      <c r="I5796" t="s">
        <v>19</v>
      </c>
      <c r="J5796">
        <v>180000</v>
      </c>
      <c r="K5796" t="s">
        <v>45</v>
      </c>
      <c r="L5796">
        <v>58000</v>
      </c>
      <c r="M5796" t="b">
        <v>0</v>
      </c>
    </row>
    <row r="5797" spans="1:13" x14ac:dyDescent="0.35">
      <c r="A5797" t="s">
        <v>34</v>
      </c>
      <c r="B5797" t="s">
        <v>123</v>
      </c>
      <c r="C5797">
        <v>2015</v>
      </c>
      <c r="D5797" t="s">
        <v>44</v>
      </c>
      <c r="E5797" t="s">
        <v>23</v>
      </c>
      <c r="F5797" t="s">
        <v>30</v>
      </c>
      <c r="G5797">
        <v>2.7</v>
      </c>
      <c r="H5797" t="s">
        <v>18</v>
      </c>
      <c r="I5797" t="s">
        <v>68</v>
      </c>
      <c r="J5797">
        <v>246000</v>
      </c>
      <c r="K5797" t="s">
        <v>45</v>
      </c>
      <c r="L5797">
        <v>57000</v>
      </c>
      <c r="M5797" t="b">
        <v>0</v>
      </c>
    </row>
    <row r="5798" spans="1:13" x14ac:dyDescent="0.35">
      <c r="A5798" t="s">
        <v>27</v>
      </c>
      <c r="B5798" t="s">
        <v>28</v>
      </c>
      <c r="C5798">
        <v>2018</v>
      </c>
      <c r="D5798" t="s">
        <v>15</v>
      </c>
      <c r="E5798" t="s">
        <v>23</v>
      </c>
      <c r="F5798" t="s">
        <v>26</v>
      </c>
      <c r="G5798">
        <v>2</v>
      </c>
      <c r="H5798" t="s">
        <v>18</v>
      </c>
      <c r="I5798" t="s">
        <v>19</v>
      </c>
      <c r="J5798">
        <v>116000</v>
      </c>
      <c r="K5798" t="s">
        <v>45</v>
      </c>
      <c r="L5798">
        <v>48000</v>
      </c>
      <c r="M5798" t="b">
        <v>0</v>
      </c>
    </row>
    <row r="5799" spans="1:13" x14ac:dyDescent="0.35">
      <c r="A5799" t="s">
        <v>34</v>
      </c>
      <c r="B5799" t="s">
        <v>51</v>
      </c>
      <c r="C5799">
        <v>2017</v>
      </c>
      <c r="D5799" t="s">
        <v>15</v>
      </c>
      <c r="E5799" t="s">
        <v>25</v>
      </c>
      <c r="F5799" t="s">
        <v>26</v>
      </c>
      <c r="G5799">
        <v>1.6</v>
      </c>
      <c r="H5799" t="s">
        <v>18</v>
      </c>
      <c r="I5799" t="s">
        <v>19</v>
      </c>
      <c r="J5799">
        <v>110000</v>
      </c>
      <c r="K5799" t="s">
        <v>45</v>
      </c>
      <c r="L5799">
        <v>45000</v>
      </c>
      <c r="M5799" t="b">
        <v>0</v>
      </c>
    </row>
    <row r="5800" spans="1:13" x14ac:dyDescent="0.35">
      <c r="A5800" t="s">
        <v>76</v>
      </c>
      <c r="B5800" t="s">
        <v>266</v>
      </c>
      <c r="C5800">
        <v>2015</v>
      </c>
      <c r="D5800" t="s">
        <v>15</v>
      </c>
      <c r="E5800" t="s">
        <v>23</v>
      </c>
      <c r="F5800" t="s">
        <v>30</v>
      </c>
      <c r="G5800">
        <v>2</v>
      </c>
      <c r="H5800" t="s">
        <v>18</v>
      </c>
      <c r="I5800" t="s">
        <v>68</v>
      </c>
      <c r="J5800">
        <v>219000</v>
      </c>
      <c r="K5800" t="s">
        <v>45</v>
      </c>
      <c r="L5800">
        <v>45000</v>
      </c>
      <c r="M5800" t="b">
        <v>0</v>
      </c>
    </row>
    <row r="5801" spans="1:13" x14ac:dyDescent="0.35">
      <c r="A5801" t="s">
        <v>82</v>
      </c>
      <c r="B5801" t="s">
        <v>105</v>
      </c>
      <c r="C5801">
        <v>2014</v>
      </c>
      <c r="D5801" t="s">
        <v>15</v>
      </c>
      <c r="E5801" t="s">
        <v>23</v>
      </c>
      <c r="F5801" t="s">
        <v>30</v>
      </c>
      <c r="G5801">
        <v>2</v>
      </c>
      <c r="H5801" t="s">
        <v>18</v>
      </c>
      <c r="I5801" t="s">
        <v>19</v>
      </c>
      <c r="J5801">
        <v>241000</v>
      </c>
      <c r="K5801" t="s">
        <v>45</v>
      </c>
      <c r="L5801">
        <v>35000</v>
      </c>
      <c r="M5801" t="b">
        <v>0</v>
      </c>
    </row>
    <row r="5802" spans="1:13" x14ac:dyDescent="0.35">
      <c r="A5802" t="s">
        <v>21</v>
      </c>
      <c r="B5802" t="s">
        <v>24</v>
      </c>
      <c r="C5802">
        <v>2019</v>
      </c>
      <c r="D5802" t="s">
        <v>15</v>
      </c>
      <c r="E5802" t="s">
        <v>23</v>
      </c>
      <c r="F5802" t="s">
        <v>26</v>
      </c>
      <c r="G5802">
        <v>1.5</v>
      </c>
      <c r="H5802" t="s">
        <v>18</v>
      </c>
      <c r="I5802" t="s">
        <v>19</v>
      </c>
      <c r="J5802">
        <v>68000</v>
      </c>
      <c r="K5802" t="s">
        <v>45</v>
      </c>
      <c r="L5802">
        <v>33000</v>
      </c>
      <c r="M5802" t="b">
        <v>0</v>
      </c>
    </row>
    <row r="5803" spans="1:13" x14ac:dyDescent="0.35">
      <c r="A5803" t="s">
        <v>21</v>
      </c>
      <c r="B5803" t="s">
        <v>24</v>
      </c>
      <c r="C5803">
        <v>2019</v>
      </c>
      <c r="D5803" t="s">
        <v>15</v>
      </c>
      <c r="E5803" t="s">
        <v>94</v>
      </c>
      <c r="F5803" t="s">
        <v>26</v>
      </c>
      <c r="G5803">
        <v>1.5</v>
      </c>
      <c r="H5803" t="s">
        <v>18</v>
      </c>
      <c r="I5803" t="s">
        <v>19</v>
      </c>
      <c r="J5803">
        <v>60700</v>
      </c>
      <c r="K5803" t="s">
        <v>45</v>
      </c>
      <c r="L5803">
        <v>33000</v>
      </c>
      <c r="M5803" t="b">
        <v>0</v>
      </c>
    </row>
    <row r="5804" spans="1:13" x14ac:dyDescent="0.35">
      <c r="A5804" t="s">
        <v>39</v>
      </c>
      <c r="B5804" t="s">
        <v>459</v>
      </c>
      <c r="C5804">
        <v>2013</v>
      </c>
      <c r="D5804" t="s">
        <v>15</v>
      </c>
      <c r="E5804" t="s">
        <v>23</v>
      </c>
      <c r="F5804" t="s">
        <v>26</v>
      </c>
      <c r="G5804">
        <v>1.4</v>
      </c>
      <c r="H5804" t="s">
        <v>18</v>
      </c>
      <c r="I5804" t="s">
        <v>68</v>
      </c>
      <c r="J5804">
        <v>196000</v>
      </c>
      <c r="K5804" t="s">
        <v>45</v>
      </c>
      <c r="L5804">
        <v>28000</v>
      </c>
      <c r="M5804" t="b">
        <v>0</v>
      </c>
    </row>
    <row r="5805" spans="1:13" x14ac:dyDescent="0.35">
      <c r="A5805" t="s">
        <v>39</v>
      </c>
      <c r="B5805" t="s">
        <v>459</v>
      </c>
      <c r="C5805">
        <v>2013</v>
      </c>
      <c r="D5805" t="s">
        <v>15</v>
      </c>
      <c r="E5805" t="s">
        <v>23</v>
      </c>
      <c r="F5805" t="s">
        <v>26</v>
      </c>
      <c r="G5805">
        <v>2</v>
      </c>
      <c r="H5805" t="s">
        <v>18</v>
      </c>
      <c r="I5805" t="s">
        <v>68</v>
      </c>
      <c r="J5805">
        <v>196000</v>
      </c>
      <c r="K5805" t="s">
        <v>45</v>
      </c>
      <c r="L5805">
        <v>28000</v>
      </c>
      <c r="M5805" t="b">
        <v>0</v>
      </c>
    </row>
    <row r="5806" spans="1:13" x14ac:dyDescent="0.35">
      <c r="A5806" t="s">
        <v>27</v>
      </c>
      <c r="B5806" t="s">
        <v>88</v>
      </c>
      <c r="C5806">
        <v>2016</v>
      </c>
      <c r="D5806" t="s">
        <v>15</v>
      </c>
      <c r="E5806" t="s">
        <v>23</v>
      </c>
      <c r="F5806" t="s">
        <v>26</v>
      </c>
      <c r="G5806">
        <v>1.4</v>
      </c>
      <c r="H5806" t="s">
        <v>18</v>
      </c>
      <c r="I5806" t="s">
        <v>19</v>
      </c>
      <c r="J5806">
        <v>178000</v>
      </c>
      <c r="K5806" t="s">
        <v>45</v>
      </c>
      <c r="L5806">
        <v>25000</v>
      </c>
      <c r="M5806" t="b">
        <v>0</v>
      </c>
    </row>
    <row r="5807" spans="1:13" x14ac:dyDescent="0.35">
      <c r="A5807" t="s">
        <v>34</v>
      </c>
      <c r="B5807" t="s">
        <v>41</v>
      </c>
      <c r="C5807">
        <v>2019</v>
      </c>
      <c r="D5807" t="s">
        <v>15</v>
      </c>
      <c r="E5807" t="s">
        <v>23</v>
      </c>
      <c r="F5807" t="s">
        <v>26</v>
      </c>
      <c r="G5807">
        <v>1.5</v>
      </c>
      <c r="H5807" t="s">
        <v>18</v>
      </c>
      <c r="I5807" t="s">
        <v>19</v>
      </c>
      <c r="J5807">
        <v>54000</v>
      </c>
      <c r="K5807" t="s">
        <v>59</v>
      </c>
      <c r="L5807">
        <v>35000</v>
      </c>
      <c r="M5807" t="b">
        <v>0</v>
      </c>
    </row>
    <row r="5808" spans="1:13" x14ac:dyDescent="0.35">
      <c r="A5808" t="s">
        <v>76</v>
      </c>
      <c r="B5808" t="s">
        <v>147</v>
      </c>
      <c r="C5808">
        <v>2016</v>
      </c>
      <c r="D5808" t="s">
        <v>44</v>
      </c>
      <c r="E5808" t="s">
        <v>23</v>
      </c>
      <c r="F5808" t="s">
        <v>30</v>
      </c>
      <c r="G5808">
        <v>5</v>
      </c>
      <c r="H5808" t="s">
        <v>18</v>
      </c>
      <c r="I5808" t="s">
        <v>19</v>
      </c>
      <c r="J5808">
        <v>115000</v>
      </c>
      <c r="K5808" t="s">
        <v>59</v>
      </c>
      <c r="L5808">
        <v>93000</v>
      </c>
      <c r="M5808" t="b">
        <v>0</v>
      </c>
    </row>
    <row r="5809" spans="1:13" x14ac:dyDescent="0.35">
      <c r="A5809" t="s">
        <v>48</v>
      </c>
      <c r="B5809" t="s">
        <v>388</v>
      </c>
      <c r="C5809">
        <v>2015</v>
      </c>
      <c r="D5809" t="s">
        <v>15</v>
      </c>
      <c r="E5809" t="s">
        <v>23</v>
      </c>
      <c r="F5809" t="s">
        <v>17</v>
      </c>
      <c r="G5809">
        <v>4.5999999999999996</v>
      </c>
      <c r="H5809" t="s">
        <v>18</v>
      </c>
      <c r="I5809" t="s">
        <v>19</v>
      </c>
      <c r="J5809">
        <v>178000</v>
      </c>
      <c r="K5809" t="s">
        <v>20</v>
      </c>
      <c r="L5809">
        <v>145000</v>
      </c>
      <c r="M5809" t="b">
        <v>0</v>
      </c>
    </row>
    <row r="5810" spans="1:13" x14ac:dyDescent="0.35">
      <c r="A5810" t="s">
        <v>85</v>
      </c>
      <c r="B5810" t="s">
        <v>414</v>
      </c>
      <c r="C5810">
        <v>2014</v>
      </c>
      <c r="D5810" t="s">
        <v>15</v>
      </c>
      <c r="E5810" t="s">
        <v>23</v>
      </c>
      <c r="F5810" t="s">
        <v>17</v>
      </c>
      <c r="G5810">
        <v>3.8</v>
      </c>
      <c r="H5810" t="s">
        <v>18</v>
      </c>
      <c r="I5810" t="s">
        <v>19</v>
      </c>
      <c r="J5810">
        <v>89000</v>
      </c>
      <c r="K5810" t="s">
        <v>45</v>
      </c>
      <c r="L5810">
        <v>65000</v>
      </c>
      <c r="M5810" t="b">
        <v>0</v>
      </c>
    </row>
    <row r="5811" spans="1:13" x14ac:dyDescent="0.35">
      <c r="A5811" t="s">
        <v>82</v>
      </c>
      <c r="B5811" t="s">
        <v>156</v>
      </c>
      <c r="C5811">
        <v>2013</v>
      </c>
      <c r="D5811" t="s">
        <v>15</v>
      </c>
      <c r="E5811" t="s">
        <v>65</v>
      </c>
      <c r="F5811" t="s">
        <v>30</v>
      </c>
      <c r="G5811">
        <v>1.4</v>
      </c>
      <c r="H5811" t="s">
        <v>18</v>
      </c>
      <c r="I5811" t="s">
        <v>19</v>
      </c>
      <c r="J5811">
        <v>235000</v>
      </c>
      <c r="K5811" t="s">
        <v>20</v>
      </c>
      <c r="L5811">
        <v>0</v>
      </c>
      <c r="M5811" t="b">
        <v>1</v>
      </c>
    </row>
    <row r="5812" spans="1:13" x14ac:dyDescent="0.35">
      <c r="A5812" t="s">
        <v>21</v>
      </c>
      <c r="B5812" t="s">
        <v>184</v>
      </c>
      <c r="C5812">
        <v>2018</v>
      </c>
      <c r="D5812" t="s">
        <v>15</v>
      </c>
      <c r="E5812" t="s">
        <v>102</v>
      </c>
      <c r="F5812" t="s">
        <v>26</v>
      </c>
      <c r="G5812">
        <v>2.5</v>
      </c>
      <c r="H5812" t="s">
        <v>18</v>
      </c>
      <c r="I5812" t="s">
        <v>19</v>
      </c>
      <c r="J5812">
        <v>23936</v>
      </c>
      <c r="K5812" t="s">
        <v>20</v>
      </c>
      <c r="L5812">
        <v>72000</v>
      </c>
      <c r="M5812" t="b">
        <v>0</v>
      </c>
    </row>
    <row r="5813" spans="1:13" x14ac:dyDescent="0.35">
      <c r="A5813" t="s">
        <v>34</v>
      </c>
      <c r="B5813" t="s">
        <v>43</v>
      </c>
      <c r="C5813">
        <v>2011</v>
      </c>
      <c r="D5813" t="s">
        <v>15</v>
      </c>
      <c r="E5813" t="s">
        <v>23</v>
      </c>
      <c r="F5813" t="s">
        <v>30</v>
      </c>
      <c r="G5813">
        <v>2.5</v>
      </c>
      <c r="H5813" t="s">
        <v>18</v>
      </c>
      <c r="I5813" t="s">
        <v>68</v>
      </c>
      <c r="J5813">
        <v>418000</v>
      </c>
      <c r="K5813" t="s">
        <v>20</v>
      </c>
      <c r="L5813">
        <v>0</v>
      </c>
      <c r="M5813" t="b">
        <v>1</v>
      </c>
    </row>
    <row r="5814" spans="1:13" x14ac:dyDescent="0.35">
      <c r="A5814" t="s">
        <v>48</v>
      </c>
      <c r="B5814" t="s">
        <v>149</v>
      </c>
      <c r="C5814">
        <v>2015</v>
      </c>
      <c r="D5814" t="s">
        <v>44</v>
      </c>
      <c r="E5814" t="s">
        <v>16</v>
      </c>
      <c r="F5814" t="s">
        <v>30</v>
      </c>
      <c r="G5814">
        <v>2</v>
      </c>
      <c r="H5814" t="s">
        <v>18</v>
      </c>
      <c r="I5814" t="s">
        <v>19</v>
      </c>
      <c r="J5814">
        <v>85000</v>
      </c>
      <c r="K5814" t="s">
        <v>59</v>
      </c>
      <c r="L5814">
        <v>119000</v>
      </c>
      <c r="M5814" t="b">
        <v>0</v>
      </c>
    </row>
    <row r="5815" spans="1:13" x14ac:dyDescent="0.35">
      <c r="A5815" t="s">
        <v>185</v>
      </c>
      <c r="B5815" t="s">
        <v>186</v>
      </c>
      <c r="C5815">
        <v>2016</v>
      </c>
      <c r="D5815" t="s">
        <v>15</v>
      </c>
      <c r="E5815" t="s">
        <v>23</v>
      </c>
      <c r="F5815" t="s">
        <v>26</v>
      </c>
      <c r="G5815">
        <v>3</v>
      </c>
      <c r="H5815" t="s">
        <v>56</v>
      </c>
      <c r="I5815" t="s">
        <v>68</v>
      </c>
      <c r="J5815">
        <v>400000</v>
      </c>
      <c r="K5815" t="s">
        <v>42</v>
      </c>
      <c r="L5815">
        <v>0</v>
      </c>
      <c r="M5815" t="b">
        <v>1</v>
      </c>
    </row>
    <row r="5816" spans="1:13" x14ac:dyDescent="0.35">
      <c r="A5816" t="s">
        <v>76</v>
      </c>
      <c r="B5816" t="s">
        <v>125</v>
      </c>
      <c r="C5816">
        <v>2005</v>
      </c>
      <c r="D5816" t="s">
        <v>15</v>
      </c>
      <c r="E5816" t="s">
        <v>23</v>
      </c>
      <c r="F5816" t="s">
        <v>26</v>
      </c>
      <c r="G5816">
        <v>3.5</v>
      </c>
      <c r="H5816" t="s">
        <v>18</v>
      </c>
      <c r="I5816" t="s">
        <v>19</v>
      </c>
      <c r="J5816">
        <v>200000</v>
      </c>
      <c r="K5816" t="s">
        <v>59</v>
      </c>
      <c r="L5816">
        <v>0</v>
      </c>
      <c r="M5816" t="b">
        <v>1</v>
      </c>
    </row>
    <row r="5817" spans="1:13" x14ac:dyDescent="0.35">
      <c r="A5817" t="s">
        <v>27</v>
      </c>
      <c r="B5817" t="s">
        <v>89</v>
      </c>
      <c r="C5817">
        <v>2016</v>
      </c>
      <c r="D5817" t="s">
        <v>15</v>
      </c>
      <c r="E5817" t="s">
        <v>75</v>
      </c>
      <c r="F5817" t="s">
        <v>17</v>
      </c>
      <c r="G5817">
        <v>2.4</v>
      </c>
      <c r="H5817" t="s">
        <v>18</v>
      </c>
      <c r="I5817" t="s">
        <v>19</v>
      </c>
      <c r="J5817">
        <v>136000</v>
      </c>
      <c r="K5817" t="s">
        <v>20</v>
      </c>
      <c r="L5817">
        <v>42500</v>
      </c>
      <c r="M5817" t="b">
        <v>0</v>
      </c>
    </row>
    <row r="5818" spans="1:13" x14ac:dyDescent="0.35">
      <c r="A5818" t="s">
        <v>39</v>
      </c>
      <c r="B5818" t="s">
        <v>71</v>
      </c>
      <c r="C5818">
        <v>2017</v>
      </c>
      <c r="D5818" t="s">
        <v>44</v>
      </c>
      <c r="E5818" t="s">
        <v>23</v>
      </c>
      <c r="F5818" t="s">
        <v>26</v>
      </c>
      <c r="G5818">
        <v>2.4</v>
      </c>
      <c r="H5818" t="s">
        <v>18</v>
      </c>
      <c r="I5818" t="s">
        <v>19</v>
      </c>
      <c r="J5818">
        <v>146000</v>
      </c>
      <c r="K5818" t="s">
        <v>20</v>
      </c>
      <c r="L5818">
        <v>40500</v>
      </c>
      <c r="M5818" t="b">
        <v>0</v>
      </c>
    </row>
    <row r="5819" spans="1:13" x14ac:dyDescent="0.35">
      <c r="A5819" t="s">
        <v>73</v>
      </c>
      <c r="B5819" t="s">
        <v>257</v>
      </c>
      <c r="C5819">
        <v>2019</v>
      </c>
      <c r="D5819" t="s">
        <v>15</v>
      </c>
      <c r="E5819" t="s">
        <v>16</v>
      </c>
      <c r="F5819" t="s">
        <v>30</v>
      </c>
      <c r="G5819">
        <v>2</v>
      </c>
      <c r="H5819" t="s">
        <v>18</v>
      </c>
      <c r="I5819" t="s">
        <v>19</v>
      </c>
      <c r="J5819">
        <v>25000</v>
      </c>
      <c r="K5819" t="s">
        <v>170</v>
      </c>
      <c r="L5819">
        <v>58000</v>
      </c>
      <c r="M5819" t="b">
        <v>0</v>
      </c>
    </row>
    <row r="5820" spans="1:13" x14ac:dyDescent="0.35">
      <c r="A5820" t="s">
        <v>39</v>
      </c>
      <c r="B5820" t="s">
        <v>40</v>
      </c>
      <c r="C5820">
        <v>2019</v>
      </c>
      <c r="D5820" t="s">
        <v>15</v>
      </c>
      <c r="E5820" t="s">
        <v>23</v>
      </c>
      <c r="F5820" t="s">
        <v>26</v>
      </c>
      <c r="G5820">
        <v>3.6</v>
      </c>
      <c r="H5820" t="s">
        <v>18</v>
      </c>
      <c r="I5820" t="s">
        <v>19</v>
      </c>
      <c r="J5820">
        <v>178000</v>
      </c>
      <c r="K5820" t="s">
        <v>20</v>
      </c>
      <c r="L5820">
        <v>67000</v>
      </c>
      <c r="M5820" t="b">
        <v>0</v>
      </c>
    </row>
    <row r="5821" spans="1:13" x14ac:dyDescent="0.35">
      <c r="A5821" t="s">
        <v>76</v>
      </c>
      <c r="B5821" t="s">
        <v>325</v>
      </c>
      <c r="C5821">
        <v>2014</v>
      </c>
      <c r="D5821" t="s">
        <v>44</v>
      </c>
      <c r="E5821" t="s">
        <v>23</v>
      </c>
      <c r="F5821" t="s">
        <v>30</v>
      </c>
      <c r="G5821">
        <v>2.5</v>
      </c>
      <c r="H5821" t="s">
        <v>18</v>
      </c>
      <c r="I5821" t="s">
        <v>19</v>
      </c>
      <c r="J5821">
        <v>207000</v>
      </c>
      <c r="K5821" t="s">
        <v>126</v>
      </c>
      <c r="L5821">
        <v>0</v>
      </c>
      <c r="M5821" t="b">
        <v>1</v>
      </c>
    </row>
    <row r="5822" spans="1:13" x14ac:dyDescent="0.35">
      <c r="A5822" t="s">
        <v>39</v>
      </c>
      <c r="B5822" t="s">
        <v>46</v>
      </c>
      <c r="C5822">
        <v>2015</v>
      </c>
      <c r="D5822" t="s">
        <v>15</v>
      </c>
      <c r="E5822" t="s">
        <v>38</v>
      </c>
      <c r="F5822" t="s">
        <v>26</v>
      </c>
      <c r="G5822">
        <v>5.3</v>
      </c>
      <c r="H5822" t="s">
        <v>18</v>
      </c>
      <c r="I5822" t="s">
        <v>19</v>
      </c>
      <c r="J5822">
        <v>188000</v>
      </c>
      <c r="K5822" t="s">
        <v>20</v>
      </c>
      <c r="L5822">
        <v>100000</v>
      </c>
      <c r="M5822" t="b">
        <v>0</v>
      </c>
    </row>
    <row r="5823" spans="1:13" x14ac:dyDescent="0.35">
      <c r="A5823" t="s">
        <v>27</v>
      </c>
      <c r="B5823" t="s">
        <v>88</v>
      </c>
      <c r="C5823">
        <v>2018</v>
      </c>
      <c r="D5823" t="s">
        <v>15</v>
      </c>
      <c r="E5823" t="s">
        <v>23</v>
      </c>
      <c r="F5823" t="s">
        <v>26</v>
      </c>
      <c r="G5823">
        <v>1.4</v>
      </c>
      <c r="H5823" t="s">
        <v>18</v>
      </c>
      <c r="I5823" t="s">
        <v>19</v>
      </c>
      <c r="J5823">
        <v>68000</v>
      </c>
      <c r="K5823" t="s">
        <v>20</v>
      </c>
      <c r="L5823">
        <v>36500</v>
      </c>
      <c r="M5823" t="b">
        <v>0</v>
      </c>
    </row>
    <row r="5824" spans="1:13" x14ac:dyDescent="0.35">
      <c r="A5824" t="s">
        <v>34</v>
      </c>
      <c r="B5824" t="s">
        <v>55</v>
      </c>
      <c r="C5824">
        <v>2019</v>
      </c>
      <c r="D5824" t="s">
        <v>44</v>
      </c>
      <c r="E5824" t="s">
        <v>23</v>
      </c>
      <c r="F5824" t="s">
        <v>17</v>
      </c>
      <c r="G5824">
        <v>4.7</v>
      </c>
      <c r="H5824" t="s">
        <v>18</v>
      </c>
      <c r="I5824" t="s">
        <v>19</v>
      </c>
      <c r="J5824">
        <v>65000</v>
      </c>
      <c r="K5824" t="s">
        <v>20</v>
      </c>
      <c r="L5824">
        <v>151000</v>
      </c>
      <c r="M5824" t="b">
        <v>0</v>
      </c>
    </row>
    <row r="5825" spans="1:13" x14ac:dyDescent="0.35">
      <c r="A5825" t="s">
        <v>34</v>
      </c>
      <c r="B5825" t="s">
        <v>55</v>
      </c>
      <c r="C5825">
        <v>2019</v>
      </c>
      <c r="D5825" t="s">
        <v>44</v>
      </c>
      <c r="E5825" t="s">
        <v>23</v>
      </c>
      <c r="F5825" t="s">
        <v>17</v>
      </c>
      <c r="G5825">
        <v>4</v>
      </c>
      <c r="H5825" t="s">
        <v>18</v>
      </c>
      <c r="I5825" t="s">
        <v>19</v>
      </c>
      <c r="J5825">
        <v>82000</v>
      </c>
      <c r="K5825" t="s">
        <v>20</v>
      </c>
      <c r="L5825">
        <v>149000</v>
      </c>
      <c r="M5825" t="b">
        <v>0</v>
      </c>
    </row>
    <row r="5826" spans="1:13" x14ac:dyDescent="0.35">
      <c r="A5826" t="s">
        <v>39</v>
      </c>
      <c r="B5826" t="s">
        <v>46</v>
      </c>
      <c r="C5826">
        <v>2015</v>
      </c>
      <c r="D5826" t="s">
        <v>15</v>
      </c>
      <c r="E5826" t="s">
        <v>78</v>
      </c>
      <c r="F5826" t="s">
        <v>17</v>
      </c>
      <c r="G5826">
        <v>5.6</v>
      </c>
      <c r="H5826" t="s">
        <v>18</v>
      </c>
      <c r="I5826" t="s">
        <v>19</v>
      </c>
      <c r="J5826">
        <v>188000</v>
      </c>
      <c r="K5826" t="s">
        <v>20</v>
      </c>
      <c r="L5826">
        <v>99500</v>
      </c>
      <c r="M5826" t="b">
        <v>0</v>
      </c>
    </row>
    <row r="5827" spans="1:13" x14ac:dyDescent="0.35">
      <c r="A5827" t="s">
        <v>48</v>
      </c>
      <c r="B5827" t="s">
        <v>49</v>
      </c>
      <c r="C5827">
        <v>2017</v>
      </c>
      <c r="D5827" t="s">
        <v>15</v>
      </c>
      <c r="E5827" t="s">
        <v>23</v>
      </c>
      <c r="F5827" t="s">
        <v>17</v>
      </c>
      <c r="G5827">
        <v>3</v>
      </c>
      <c r="H5827" t="s">
        <v>18</v>
      </c>
      <c r="I5827" t="s">
        <v>19</v>
      </c>
      <c r="J5827">
        <v>90000</v>
      </c>
      <c r="K5827" t="s">
        <v>42</v>
      </c>
      <c r="L5827">
        <v>0</v>
      </c>
      <c r="M5827" t="b">
        <v>1</v>
      </c>
    </row>
    <row r="5828" spans="1:13" x14ac:dyDescent="0.35">
      <c r="A5828" t="s">
        <v>13</v>
      </c>
      <c r="B5828" t="s">
        <v>14</v>
      </c>
      <c r="C5828">
        <v>2012</v>
      </c>
      <c r="D5828" t="s">
        <v>15</v>
      </c>
      <c r="E5828" t="s">
        <v>16</v>
      </c>
      <c r="F5828" t="s">
        <v>17</v>
      </c>
      <c r="G5828">
        <v>5.7</v>
      </c>
      <c r="H5828" t="s">
        <v>18</v>
      </c>
      <c r="I5828" t="s">
        <v>19</v>
      </c>
      <c r="J5828">
        <v>230000</v>
      </c>
      <c r="K5828" t="s">
        <v>20</v>
      </c>
      <c r="L5828">
        <v>35000</v>
      </c>
      <c r="M5828" t="b">
        <v>0</v>
      </c>
    </row>
    <row r="5829" spans="1:13" x14ac:dyDescent="0.35">
      <c r="A5829" t="s">
        <v>36</v>
      </c>
      <c r="B5829" t="s">
        <v>37</v>
      </c>
      <c r="C5829">
        <v>2006</v>
      </c>
      <c r="D5829" t="s">
        <v>15</v>
      </c>
      <c r="E5829" t="s">
        <v>102</v>
      </c>
      <c r="F5829" t="s">
        <v>30</v>
      </c>
      <c r="G5829">
        <v>5.3</v>
      </c>
      <c r="H5829" t="s">
        <v>18</v>
      </c>
      <c r="I5829" t="s">
        <v>19</v>
      </c>
      <c r="J5829">
        <v>300</v>
      </c>
      <c r="K5829" t="s">
        <v>253</v>
      </c>
      <c r="L5829">
        <v>0</v>
      </c>
      <c r="M5829" t="b">
        <v>1</v>
      </c>
    </row>
    <row r="5830" spans="1:13" x14ac:dyDescent="0.35">
      <c r="A5830" t="s">
        <v>60</v>
      </c>
      <c r="B5830" t="s">
        <v>90</v>
      </c>
      <c r="C5830">
        <v>2013</v>
      </c>
      <c r="D5830" t="s">
        <v>15</v>
      </c>
      <c r="E5830" t="s">
        <v>78</v>
      </c>
      <c r="F5830" t="s">
        <v>17</v>
      </c>
      <c r="G5830">
        <v>5.7</v>
      </c>
      <c r="H5830" t="s">
        <v>18</v>
      </c>
      <c r="I5830" t="s">
        <v>19</v>
      </c>
      <c r="J5830">
        <v>256000</v>
      </c>
      <c r="K5830" t="s">
        <v>20</v>
      </c>
      <c r="L5830">
        <v>155000</v>
      </c>
      <c r="M5830" t="b">
        <v>0</v>
      </c>
    </row>
    <row r="5831" spans="1:13" x14ac:dyDescent="0.35">
      <c r="A5831" t="s">
        <v>27</v>
      </c>
      <c r="B5831" t="s">
        <v>88</v>
      </c>
      <c r="C5831">
        <v>2017</v>
      </c>
      <c r="D5831" t="s">
        <v>15</v>
      </c>
      <c r="E5831" t="s">
        <v>29</v>
      </c>
      <c r="F5831" t="s">
        <v>26</v>
      </c>
      <c r="G5831">
        <v>1.4</v>
      </c>
      <c r="H5831" t="s">
        <v>18</v>
      </c>
      <c r="I5831" t="s">
        <v>19</v>
      </c>
      <c r="J5831">
        <v>158000</v>
      </c>
      <c r="K5831" t="s">
        <v>45</v>
      </c>
      <c r="L5831">
        <v>29000</v>
      </c>
      <c r="M5831" t="b">
        <v>0</v>
      </c>
    </row>
    <row r="5832" spans="1:13" x14ac:dyDescent="0.35">
      <c r="A5832" t="s">
        <v>34</v>
      </c>
      <c r="B5832" t="s">
        <v>123</v>
      </c>
      <c r="C5832">
        <v>2014</v>
      </c>
      <c r="D5832" t="s">
        <v>15</v>
      </c>
      <c r="E5832" t="s">
        <v>23</v>
      </c>
      <c r="F5832" t="s">
        <v>17</v>
      </c>
      <c r="G5832">
        <v>1.7</v>
      </c>
      <c r="H5832" t="s">
        <v>18</v>
      </c>
      <c r="I5832" t="s">
        <v>68</v>
      </c>
      <c r="J5832">
        <v>220</v>
      </c>
      <c r="K5832" t="s">
        <v>81</v>
      </c>
      <c r="L5832">
        <v>0</v>
      </c>
      <c r="M5832" t="b">
        <v>1</v>
      </c>
    </row>
    <row r="5833" spans="1:13" x14ac:dyDescent="0.35">
      <c r="A5833" t="s">
        <v>27</v>
      </c>
      <c r="B5833" t="s">
        <v>89</v>
      </c>
      <c r="C5833">
        <v>2018</v>
      </c>
      <c r="D5833" t="s">
        <v>15</v>
      </c>
      <c r="E5833" t="s">
        <v>29</v>
      </c>
      <c r="F5833" t="s">
        <v>26</v>
      </c>
      <c r="G5833">
        <v>2.4</v>
      </c>
      <c r="H5833" t="s">
        <v>18</v>
      </c>
      <c r="I5833" t="s">
        <v>19</v>
      </c>
      <c r="J5833">
        <v>10000</v>
      </c>
      <c r="K5833" t="s">
        <v>45</v>
      </c>
      <c r="L5833">
        <v>0</v>
      </c>
      <c r="M5833" t="b">
        <v>1</v>
      </c>
    </row>
    <row r="5834" spans="1:13" x14ac:dyDescent="0.35">
      <c r="A5834" t="s">
        <v>21</v>
      </c>
      <c r="B5834" t="s">
        <v>207</v>
      </c>
      <c r="C5834">
        <v>2015</v>
      </c>
      <c r="D5834" t="s">
        <v>44</v>
      </c>
      <c r="E5834" t="s">
        <v>94</v>
      </c>
      <c r="F5834" t="s">
        <v>26</v>
      </c>
      <c r="G5834">
        <v>2.5</v>
      </c>
      <c r="H5834" t="s">
        <v>18</v>
      </c>
      <c r="I5834" t="s">
        <v>19</v>
      </c>
      <c r="J5834">
        <v>60829</v>
      </c>
      <c r="K5834" t="s">
        <v>59</v>
      </c>
      <c r="L5834">
        <v>48000</v>
      </c>
      <c r="M5834" t="b">
        <v>0</v>
      </c>
    </row>
    <row r="5835" spans="1:13" x14ac:dyDescent="0.35">
      <c r="A5835" t="s">
        <v>95</v>
      </c>
      <c r="B5835" t="s">
        <v>460</v>
      </c>
      <c r="C5835">
        <v>2015</v>
      </c>
      <c r="D5835" t="s">
        <v>15</v>
      </c>
      <c r="E5835" t="s">
        <v>16</v>
      </c>
      <c r="F5835" t="s">
        <v>30</v>
      </c>
      <c r="G5835">
        <v>3.6</v>
      </c>
      <c r="H5835" t="s">
        <v>18</v>
      </c>
      <c r="I5835" t="s">
        <v>19</v>
      </c>
      <c r="J5835">
        <v>155000</v>
      </c>
      <c r="K5835" t="s">
        <v>20</v>
      </c>
      <c r="L5835">
        <v>0</v>
      </c>
      <c r="M5835" t="b">
        <v>1</v>
      </c>
    </row>
    <row r="5836" spans="1:13" x14ac:dyDescent="0.35">
      <c r="A5836" t="s">
        <v>27</v>
      </c>
      <c r="B5836" t="s">
        <v>233</v>
      </c>
      <c r="C5836">
        <v>2013</v>
      </c>
      <c r="D5836" t="s">
        <v>15</v>
      </c>
      <c r="E5836" t="s">
        <v>23</v>
      </c>
      <c r="F5836" t="s">
        <v>17</v>
      </c>
      <c r="G5836">
        <v>2</v>
      </c>
      <c r="H5836" t="s">
        <v>18</v>
      </c>
      <c r="I5836" t="s">
        <v>19</v>
      </c>
      <c r="J5836">
        <v>149675</v>
      </c>
      <c r="K5836" t="s">
        <v>42</v>
      </c>
      <c r="L5836">
        <v>25000</v>
      </c>
      <c r="M5836" t="b">
        <v>0</v>
      </c>
    </row>
    <row r="5837" spans="1:13" x14ac:dyDescent="0.35">
      <c r="A5837" t="s">
        <v>39</v>
      </c>
      <c r="B5837" t="s">
        <v>71</v>
      </c>
      <c r="C5837">
        <v>2020</v>
      </c>
      <c r="D5837" t="s">
        <v>15</v>
      </c>
      <c r="E5837" t="s">
        <v>29</v>
      </c>
      <c r="F5837" t="s">
        <v>26</v>
      </c>
      <c r="G5837">
        <v>1.5</v>
      </c>
      <c r="H5837" t="s">
        <v>18</v>
      </c>
      <c r="I5837" t="s">
        <v>19</v>
      </c>
      <c r="J5837">
        <v>20200</v>
      </c>
      <c r="K5837" t="s">
        <v>20</v>
      </c>
      <c r="L5837">
        <v>0</v>
      </c>
      <c r="M5837" t="b">
        <v>1</v>
      </c>
    </row>
    <row r="5838" spans="1:13" x14ac:dyDescent="0.35">
      <c r="A5838" t="s">
        <v>76</v>
      </c>
      <c r="B5838" t="s">
        <v>240</v>
      </c>
      <c r="C5838">
        <v>1998</v>
      </c>
      <c r="D5838" t="s">
        <v>15</v>
      </c>
      <c r="E5838" t="s">
        <v>213</v>
      </c>
      <c r="F5838" t="s">
        <v>26</v>
      </c>
      <c r="G5838">
        <v>4.5999999999999996</v>
      </c>
      <c r="H5838" t="s">
        <v>18</v>
      </c>
      <c r="I5838" t="s">
        <v>19</v>
      </c>
      <c r="J5838">
        <v>40000</v>
      </c>
      <c r="K5838" t="s">
        <v>20</v>
      </c>
      <c r="L5838">
        <v>5000</v>
      </c>
      <c r="M5838" t="b">
        <v>0</v>
      </c>
    </row>
    <row r="5839" spans="1:13" x14ac:dyDescent="0.35">
      <c r="A5839" t="s">
        <v>34</v>
      </c>
      <c r="B5839" t="s">
        <v>51</v>
      </c>
      <c r="C5839">
        <v>2018</v>
      </c>
      <c r="D5839" t="s">
        <v>15</v>
      </c>
      <c r="E5839" t="s">
        <v>25</v>
      </c>
      <c r="F5839" t="s">
        <v>26</v>
      </c>
      <c r="G5839">
        <v>1.6</v>
      </c>
      <c r="H5839" t="s">
        <v>18</v>
      </c>
      <c r="I5839" t="s">
        <v>19</v>
      </c>
      <c r="J5839">
        <v>40000</v>
      </c>
      <c r="K5839" t="s">
        <v>45</v>
      </c>
      <c r="L5839">
        <v>42000</v>
      </c>
      <c r="M5839" t="b">
        <v>0</v>
      </c>
    </row>
    <row r="5840" spans="1:13" x14ac:dyDescent="0.35">
      <c r="A5840" t="s">
        <v>180</v>
      </c>
      <c r="B5840" t="s">
        <v>310</v>
      </c>
      <c r="C5840">
        <v>2015</v>
      </c>
      <c r="D5840" t="s">
        <v>15</v>
      </c>
      <c r="E5840" t="s">
        <v>23</v>
      </c>
      <c r="F5840" t="s">
        <v>17</v>
      </c>
      <c r="G5840">
        <v>3.6</v>
      </c>
      <c r="H5840" t="s">
        <v>18</v>
      </c>
      <c r="I5840" t="s">
        <v>19</v>
      </c>
      <c r="J5840">
        <v>114000</v>
      </c>
      <c r="K5840" t="s">
        <v>20</v>
      </c>
      <c r="L5840">
        <v>155000</v>
      </c>
      <c r="M5840" t="b">
        <v>0</v>
      </c>
    </row>
    <row r="5841" spans="1:13" x14ac:dyDescent="0.35">
      <c r="A5841" t="s">
        <v>34</v>
      </c>
      <c r="B5841" t="s">
        <v>123</v>
      </c>
      <c r="C5841">
        <v>2015</v>
      </c>
      <c r="D5841" t="s">
        <v>15</v>
      </c>
      <c r="E5841" t="s">
        <v>23</v>
      </c>
      <c r="F5841" t="s">
        <v>26</v>
      </c>
      <c r="G5841">
        <v>2.7</v>
      </c>
      <c r="H5841" t="s">
        <v>18</v>
      </c>
      <c r="I5841" t="s">
        <v>68</v>
      </c>
      <c r="J5841">
        <v>239900</v>
      </c>
      <c r="K5841" t="s">
        <v>45</v>
      </c>
      <c r="L5841">
        <v>46000</v>
      </c>
      <c r="M5841" t="b">
        <v>0</v>
      </c>
    </row>
    <row r="5842" spans="1:13" x14ac:dyDescent="0.35">
      <c r="A5842" t="s">
        <v>34</v>
      </c>
      <c r="B5842" t="s">
        <v>43</v>
      </c>
      <c r="C5842">
        <v>2005</v>
      </c>
      <c r="D5842" t="s">
        <v>47</v>
      </c>
      <c r="E5842" t="s">
        <v>23</v>
      </c>
      <c r="F5842" t="s">
        <v>30</v>
      </c>
      <c r="G5842">
        <v>2</v>
      </c>
      <c r="H5842" t="s">
        <v>18</v>
      </c>
      <c r="I5842" t="s">
        <v>68</v>
      </c>
      <c r="J5842">
        <v>550000</v>
      </c>
      <c r="K5842" t="s">
        <v>211</v>
      </c>
      <c r="L5842">
        <v>0</v>
      </c>
      <c r="M5842" t="b">
        <v>1</v>
      </c>
    </row>
    <row r="5843" spans="1:13" x14ac:dyDescent="0.35">
      <c r="A5843" t="s">
        <v>34</v>
      </c>
      <c r="B5843" t="s">
        <v>55</v>
      </c>
      <c r="C5843">
        <v>2012</v>
      </c>
      <c r="D5843" t="s">
        <v>15</v>
      </c>
      <c r="E5843" t="s">
        <v>23</v>
      </c>
      <c r="F5843" t="s">
        <v>17</v>
      </c>
      <c r="G5843">
        <v>4</v>
      </c>
      <c r="H5843" t="s">
        <v>18</v>
      </c>
      <c r="I5843" t="s">
        <v>19</v>
      </c>
      <c r="J5843">
        <v>240000</v>
      </c>
      <c r="K5843" t="s">
        <v>70</v>
      </c>
      <c r="L5843">
        <v>70000</v>
      </c>
      <c r="M5843" t="b">
        <v>0</v>
      </c>
    </row>
    <row r="5844" spans="1:13" x14ac:dyDescent="0.35">
      <c r="A5844" t="s">
        <v>27</v>
      </c>
      <c r="B5844" t="s">
        <v>91</v>
      </c>
      <c r="C5844">
        <v>2012</v>
      </c>
      <c r="D5844" t="s">
        <v>44</v>
      </c>
      <c r="E5844" t="s">
        <v>94</v>
      </c>
      <c r="F5844" t="s">
        <v>30</v>
      </c>
      <c r="G5844">
        <v>1</v>
      </c>
      <c r="H5844" t="s">
        <v>18</v>
      </c>
      <c r="I5844" t="s">
        <v>19</v>
      </c>
      <c r="J5844">
        <v>200000</v>
      </c>
      <c r="K5844" t="s">
        <v>54</v>
      </c>
      <c r="L5844">
        <v>29000</v>
      </c>
      <c r="M5844" t="b">
        <v>0</v>
      </c>
    </row>
    <row r="5845" spans="1:13" x14ac:dyDescent="0.35">
      <c r="A5845" t="s">
        <v>34</v>
      </c>
      <c r="B5845" t="s">
        <v>35</v>
      </c>
      <c r="C5845">
        <v>2006</v>
      </c>
      <c r="D5845" t="s">
        <v>44</v>
      </c>
      <c r="E5845" t="s">
        <v>23</v>
      </c>
      <c r="F5845" t="s">
        <v>17</v>
      </c>
      <c r="G5845">
        <v>4.7</v>
      </c>
      <c r="H5845" t="s">
        <v>18</v>
      </c>
      <c r="I5845" t="s">
        <v>19</v>
      </c>
      <c r="J5845">
        <v>382</v>
      </c>
      <c r="K5845" t="s">
        <v>155</v>
      </c>
      <c r="L5845">
        <v>45000</v>
      </c>
      <c r="M5845" t="b">
        <v>0</v>
      </c>
    </row>
    <row r="5846" spans="1:13" x14ac:dyDescent="0.35">
      <c r="A5846" t="s">
        <v>34</v>
      </c>
      <c r="B5846" t="s">
        <v>41</v>
      </c>
      <c r="C5846">
        <v>2016</v>
      </c>
      <c r="D5846" t="s">
        <v>15</v>
      </c>
      <c r="E5846" t="s">
        <v>23</v>
      </c>
      <c r="F5846" t="s">
        <v>30</v>
      </c>
      <c r="G5846">
        <v>1.5</v>
      </c>
      <c r="H5846" t="s">
        <v>18</v>
      </c>
      <c r="I5846" t="s">
        <v>19</v>
      </c>
      <c r="J5846">
        <v>230</v>
      </c>
      <c r="K5846" t="s">
        <v>81</v>
      </c>
      <c r="L5846">
        <v>0</v>
      </c>
      <c r="M5846" t="b">
        <v>1</v>
      </c>
    </row>
    <row r="5847" spans="1:13" x14ac:dyDescent="0.35">
      <c r="A5847" t="s">
        <v>39</v>
      </c>
      <c r="B5847" t="s">
        <v>71</v>
      </c>
      <c r="C5847">
        <v>2015</v>
      </c>
      <c r="D5847" t="s">
        <v>15</v>
      </c>
      <c r="E5847" t="s">
        <v>23</v>
      </c>
      <c r="F5847" t="s">
        <v>30</v>
      </c>
      <c r="G5847">
        <v>2.5</v>
      </c>
      <c r="H5847" t="s">
        <v>18</v>
      </c>
      <c r="I5847" t="s">
        <v>19</v>
      </c>
      <c r="J5847">
        <v>190217</v>
      </c>
      <c r="K5847" t="s">
        <v>111</v>
      </c>
      <c r="L5847">
        <v>27000</v>
      </c>
      <c r="M5847" t="b">
        <v>0</v>
      </c>
    </row>
    <row r="5848" spans="1:13" x14ac:dyDescent="0.35">
      <c r="A5848" t="s">
        <v>82</v>
      </c>
      <c r="B5848" t="s">
        <v>156</v>
      </c>
      <c r="C5848">
        <v>2014</v>
      </c>
      <c r="D5848" t="s">
        <v>47</v>
      </c>
      <c r="E5848" t="s">
        <v>75</v>
      </c>
      <c r="F5848" t="s">
        <v>26</v>
      </c>
      <c r="G5848">
        <v>1.4</v>
      </c>
      <c r="H5848" t="s">
        <v>18</v>
      </c>
      <c r="I5848" t="s">
        <v>19</v>
      </c>
      <c r="J5848">
        <v>203331</v>
      </c>
      <c r="K5848" t="s">
        <v>64</v>
      </c>
      <c r="L5848">
        <v>20000</v>
      </c>
      <c r="M5848" t="b">
        <v>0</v>
      </c>
    </row>
    <row r="5849" spans="1:13" x14ac:dyDescent="0.35">
      <c r="A5849" t="s">
        <v>76</v>
      </c>
      <c r="B5849" t="s">
        <v>125</v>
      </c>
      <c r="C5849">
        <v>2006</v>
      </c>
      <c r="D5849" t="s">
        <v>47</v>
      </c>
      <c r="E5849" t="s">
        <v>65</v>
      </c>
      <c r="F5849" t="s">
        <v>17</v>
      </c>
      <c r="G5849">
        <v>2.6</v>
      </c>
      <c r="H5849" t="s">
        <v>18</v>
      </c>
      <c r="I5849" t="s">
        <v>19</v>
      </c>
      <c r="J5849">
        <v>35000</v>
      </c>
      <c r="K5849" t="s">
        <v>111</v>
      </c>
      <c r="L5849">
        <v>15000</v>
      </c>
      <c r="M5849" t="b">
        <v>0</v>
      </c>
    </row>
    <row r="5850" spans="1:13" x14ac:dyDescent="0.35">
      <c r="A5850" t="s">
        <v>95</v>
      </c>
      <c r="B5850" t="s">
        <v>159</v>
      </c>
      <c r="C5850">
        <v>2017</v>
      </c>
      <c r="D5850" t="s">
        <v>15</v>
      </c>
      <c r="E5850" t="s">
        <v>25</v>
      </c>
      <c r="F5850" t="s">
        <v>17</v>
      </c>
      <c r="G5850">
        <v>3</v>
      </c>
      <c r="H5850" t="s">
        <v>18</v>
      </c>
      <c r="I5850" t="s">
        <v>19</v>
      </c>
      <c r="J5850">
        <v>70000</v>
      </c>
      <c r="K5850" t="s">
        <v>42</v>
      </c>
      <c r="L5850">
        <v>175000</v>
      </c>
      <c r="M5850" t="b">
        <v>0</v>
      </c>
    </row>
    <row r="5851" spans="1:13" x14ac:dyDescent="0.35">
      <c r="A5851" t="s">
        <v>34</v>
      </c>
      <c r="B5851" t="s">
        <v>35</v>
      </c>
      <c r="C5851">
        <v>2011</v>
      </c>
      <c r="D5851" t="s">
        <v>44</v>
      </c>
      <c r="E5851" t="s">
        <v>23</v>
      </c>
      <c r="F5851" t="s">
        <v>17</v>
      </c>
      <c r="G5851">
        <v>4.5999999999999996</v>
      </c>
      <c r="H5851" t="s">
        <v>18</v>
      </c>
      <c r="I5851" t="s">
        <v>19</v>
      </c>
      <c r="J5851">
        <v>400</v>
      </c>
      <c r="K5851" t="s">
        <v>349</v>
      </c>
      <c r="L5851">
        <v>0</v>
      </c>
      <c r="M5851" t="b">
        <v>1</v>
      </c>
    </row>
    <row r="5852" spans="1:13" x14ac:dyDescent="0.35">
      <c r="A5852" t="s">
        <v>461</v>
      </c>
      <c r="B5852" t="s">
        <v>462</v>
      </c>
      <c r="C5852">
        <v>2007</v>
      </c>
      <c r="D5852" t="s">
        <v>15</v>
      </c>
      <c r="E5852" t="s">
        <v>65</v>
      </c>
      <c r="F5852" t="s">
        <v>26</v>
      </c>
      <c r="G5852">
        <v>1.2</v>
      </c>
      <c r="H5852" t="s">
        <v>18</v>
      </c>
      <c r="I5852" t="s">
        <v>68</v>
      </c>
      <c r="J5852">
        <v>219000</v>
      </c>
      <c r="K5852" t="s">
        <v>20</v>
      </c>
      <c r="L5852">
        <v>6000</v>
      </c>
      <c r="M5852" t="b">
        <v>0</v>
      </c>
    </row>
    <row r="5853" spans="1:13" x14ac:dyDescent="0.35">
      <c r="A5853" t="s">
        <v>34</v>
      </c>
      <c r="B5853" t="s">
        <v>51</v>
      </c>
      <c r="C5853">
        <v>2008</v>
      </c>
      <c r="D5853" t="s">
        <v>15</v>
      </c>
      <c r="E5853" t="s">
        <v>102</v>
      </c>
      <c r="F5853" t="s">
        <v>30</v>
      </c>
      <c r="G5853">
        <v>1.6</v>
      </c>
      <c r="H5853" t="s">
        <v>18</v>
      </c>
      <c r="I5853" t="s">
        <v>19</v>
      </c>
      <c r="J5853">
        <v>262817</v>
      </c>
      <c r="K5853" t="s">
        <v>155</v>
      </c>
      <c r="L5853">
        <v>0</v>
      </c>
      <c r="M5853" t="b">
        <v>1</v>
      </c>
    </row>
    <row r="5854" spans="1:13" x14ac:dyDescent="0.35">
      <c r="A5854" t="s">
        <v>21</v>
      </c>
      <c r="B5854" t="s">
        <v>207</v>
      </c>
      <c r="C5854">
        <v>2017</v>
      </c>
      <c r="D5854" t="s">
        <v>15</v>
      </c>
      <c r="E5854" t="s">
        <v>23</v>
      </c>
      <c r="F5854" t="s">
        <v>26</v>
      </c>
      <c r="G5854">
        <v>2.5</v>
      </c>
      <c r="H5854" t="s">
        <v>18</v>
      </c>
      <c r="I5854" t="s">
        <v>19</v>
      </c>
      <c r="J5854">
        <v>64000</v>
      </c>
      <c r="K5854" t="s">
        <v>20</v>
      </c>
      <c r="L5854">
        <v>58000</v>
      </c>
      <c r="M5854" t="b">
        <v>0</v>
      </c>
    </row>
    <row r="5855" spans="1:13" x14ac:dyDescent="0.35">
      <c r="A5855" t="s">
        <v>62</v>
      </c>
      <c r="B5855" t="s">
        <v>63</v>
      </c>
      <c r="C5855">
        <v>2014</v>
      </c>
      <c r="D5855" t="s">
        <v>15</v>
      </c>
      <c r="E5855" t="s">
        <v>94</v>
      </c>
      <c r="F5855" t="s">
        <v>17</v>
      </c>
      <c r="G5855">
        <v>2</v>
      </c>
      <c r="H5855" t="s">
        <v>18</v>
      </c>
      <c r="I5855" t="s">
        <v>19</v>
      </c>
      <c r="J5855">
        <v>48000</v>
      </c>
      <c r="K5855" t="s">
        <v>42</v>
      </c>
      <c r="L5855">
        <v>100000</v>
      </c>
      <c r="M5855" t="b">
        <v>0</v>
      </c>
    </row>
    <row r="5856" spans="1:13" x14ac:dyDescent="0.35">
      <c r="A5856" t="s">
        <v>48</v>
      </c>
      <c r="B5856" t="s">
        <v>194</v>
      </c>
      <c r="C5856">
        <v>2000</v>
      </c>
      <c r="D5856" t="s">
        <v>15</v>
      </c>
      <c r="E5856" t="s">
        <v>25</v>
      </c>
      <c r="F5856" t="s">
        <v>17</v>
      </c>
      <c r="G5856">
        <v>3.3</v>
      </c>
      <c r="H5856" t="s">
        <v>18</v>
      </c>
      <c r="I5856" t="s">
        <v>19</v>
      </c>
      <c r="J5856">
        <v>111744</v>
      </c>
      <c r="K5856" t="s">
        <v>42</v>
      </c>
      <c r="L5856">
        <v>18000</v>
      </c>
      <c r="M5856" t="b">
        <v>0</v>
      </c>
    </row>
    <row r="5857" spans="1:13" x14ac:dyDescent="0.35">
      <c r="A5857" t="s">
        <v>34</v>
      </c>
      <c r="B5857" t="s">
        <v>51</v>
      </c>
      <c r="C5857">
        <v>2006</v>
      </c>
      <c r="D5857" t="s">
        <v>44</v>
      </c>
      <c r="E5857" t="s">
        <v>78</v>
      </c>
      <c r="F5857" t="s">
        <v>17</v>
      </c>
      <c r="G5857">
        <v>1.8</v>
      </c>
      <c r="H5857" t="s">
        <v>18</v>
      </c>
      <c r="I5857" t="s">
        <v>68</v>
      </c>
      <c r="J5857">
        <v>320000</v>
      </c>
      <c r="K5857" t="s">
        <v>155</v>
      </c>
      <c r="L5857">
        <v>18000</v>
      </c>
      <c r="M5857" t="b">
        <v>0</v>
      </c>
    </row>
    <row r="5858" spans="1:13" x14ac:dyDescent="0.35">
      <c r="A5858" t="s">
        <v>34</v>
      </c>
      <c r="B5858" t="s">
        <v>72</v>
      </c>
      <c r="C5858">
        <v>2001</v>
      </c>
      <c r="D5858" t="s">
        <v>15</v>
      </c>
      <c r="E5858" t="s">
        <v>29</v>
      </c>
      <c r="F5858" t="s">
        <v>26</v>
      </c>
      <c r="G5858">
        <v>2</v>
      </c>
      <c r="H5858" t="s">
        <v>18</v>
      </c>
      <c r="I5858" t="s">
        <v>19</v>
      </c>
      <c r="J5858">
        <v>480</v>
      </c>
      <c r="K5858" t="s">
        <v>42</v>
      </c>
      <c r="L5858">
        <v>14000</v>
      </c>
      <c r="M5858" t="b">
        <v>0</v>
      </c>
    </row>
    <row r="5859" spans="1:13" x14ac:dyDescent="0.35">
      <c r="A5859" t="s">
        <v>27</v>
      </c>
      <c r="B5859" t="s">
        <v>93</v>
      </c>
      <c r="C5859">
        <v>2021</v>
      </c>
      <c r="D5859" t="s">
        <v>303</v>
      </c>
      <c r="E5859" t="s">
        <v>16</v>
      </c>
      <c r="F5859" t="s">
        <v>30</v>
      </c>
      <c r="G5859">
        <v>3.5</v>
      </c>
      <c r="H5859" t="s">
        <v>18</v>
      </c>
      <c r="I5859" t="s">
        <v>19</v>
      </c>
      <c r="J5859">
        <v>16000</v>
      </c>
      <c r="K5859" t="s">
        <v>20</v>
      </c>
      <c r="L5859">
        <v>1770</v>
      </c>
      <c r="M5859" t="b">
        <v>0</v>
      </c>
    </row>
    <row r="5860" spans="1:13" x14ac:dyDescent="0.35">
      <c r="A5860" t="s">
        <v>76</v>
      </c>
      <c r="B5860" t="s">
        <v>112</v>
      </c>
      <c r="C5860">
        <v>2013</v>
      </c>
      <c r="D5860" t="s">
        <v>303</v>
      </c>
      <c r="E5860" t="s">
        <v>23</v>
      </c>
      <c r="F5860" t="s">
        <v>26</v>
      </c>
      <c r="G5860">
        <v>3.5</v>
      </c>
      <c r="H5860" t="s">
        <v>18</v>
      </c>
      <c r="I5860" t="s">
        <v>19</v>
      </c>
      <c r="J5860">
        <v>300000</v>
      </c>
      <c r="K5860" t="s">
        <v>45</v>
      </c>
      <c r="L5860">
        <v>40000</v>
      </c>
      <c r="M5860" t="b">
        <v>0</v>
      </c>
    </row>
    <row r="5861" spans="1:13" x14ac:dyDescent="0.35">
      <c r="A5861" t="s">
        <v>34</v>
      </c>
      <c r="B5861" t="s">
        <v>43</v>
      </c>
      <c r="C5861">
        <v>2010</v>
      </c>
      <c r="D5861" t="s">
        <v>303</v>
      </c>
      <c r="E5861" t="s">
        <v>25</v>
      </c>
      <c r="F5861" t="s">
        <v>26</v>
      </c>
      <c r="G5861">
        <v>2.5</v>
      </c>
      <c r="H5861" t="s">
        <v>18</v>
      </c>
      <c r="I5861" t="s">
        <v>19</v>
      </c>
      <c r="J5861">
        <v>400000</v>
      </c>
      <c r="K5861" t="s">
        <v>20</v>
      </c>
      <c r="L5861">
        <v>22000</v>
      </c>
      <c r="M5861" t="b">
        <v>0</v>
      </c>
    </row>
    <row r="5862" spans="1:13" x14ac:dyDescent="0.35">
      <c r="A5862" t="s">
        <v>82</v>
      </c>
      <c r="B5862" t="s">
        <v>294</v>
      </c>
      <c r="C5862">
        <v>2015</v>
      </c>
      <c r="D5862" t="s">
        <v>303</v>
      </c>
      <c r="E5862" t="s">
        <v>23</v>
      </c>
      <c r="F5862" t="s">
        <v>30</v>
      </c>
      <c r="G5862">
        <v>3.3</v>
      </c>
      <c r="H5862" t="s">
        <v>18</v>
      </c>
      <c r="I5862" t="s">
        <v>19</v>
      </c>
      <c r="J5862">
        <v>133981</v>
      </c>
      <c r="K5862" t="s">
        <v>253</v>
      </c>
      <c r="L5862">
        <v>0</v>
      </c>
      <c r="M5862" t="b">
        <v>1</v>
      </c>
    </row>
    <row r="5863" spans="1:13" x14ac:dyDescent="0.35">
      <c r="A5863" t="s">
        <v>76</v>
      </c>
      <c r="B5863" t="s">
        <v>77</v>
      </c>
      <c r="C5863">
        <v>2005</v>
      </c>
      <c r="D5863" t="s">
        <v>303</v>
      </c>
      <c r="E5863" t="s">
        <v>16</v>
      </c>
      <c r="F5863" t="s">
        <v>30</v>
      </c>
      <c r="G5863">
        <v>5.4</v>
      </c>
      <c r="H5863" t="s">
        <v>18</v>
      </c>
      <c r="I5863" t="s">
        <v>19</v>
      </c>
      <c r="J5863">
        <v>210000</v>
      </c>
      <c r="K5863" t="s">
        <v>20</v>
      </c>
      <c r="L5863">
        <v>0</v>
      </c>
      <c r="M5863" t="b">
        <v>1</v>
      </c>
    </row>
    <row r="5864" spans="1:13" x14ac:dyDescent="0.35">
      <c r="A5864" t="s">
        <v>34</v>
      </c>
      <c r="B5864" t="s">
        <v>43</v>
      </c>
      <c r="C5864">
        <v>2020</v>
      </c>
      <c r="D5864" t="s">
        <v>303</v>
      </c>
      <c r="E5864" t="s">
        <v>23</v>
      </c>
      <c r="F5864" t="s">
        <v>17</v>
      </c>
      <c r="G5864">
        <v>2.5</v>
      </c>
      <c r="H5864" t="s">
        <v>18</v>
      </c>
      <c r="I5864" t="s">
        <v>19</v>
      </c>
      <c r="J5864">
        <v>10616</v>
      </c>
      <c r="K5864" t="s">
        <v>54</v>
      </c>
      <c r="L5864">
        <v>104500</v>
      </c>
      <c r="M5864" t="b">
        <v>0</v>
      </c>
    </row>
    <row r="5865" spans="1:13" x14ac:dyDescent="0.35">
      <c r="A5865" t="s">
        <v>76</v>
      </c>
      <c r="B5865" t="s">
        <v>183</v>
      </c>
      <c r="C5865">
        <v>2012</v>
      </c>
      <c r="D5865" t="s">
        <v>303</v>
      </c>
      <c r="E5865" t="s">
        <v>16</v>
      </c>
      <c r="F5865" t="s">
        <v>30</v>
      </c>
      <c r="G5865">
        <v>1.6</v>
      </c>
      <c r="H5865" t="s">
        <v>18</v>
      </c>
      <c r="I5865" t="s">
        <v>19</v>
      </c>
      <c r="J5865">
        <v>160000</v>
      </c>
      <c r="K5865" t="s">
        <v>20</v>
      </c>
      <c r="L5865">
        <v>0</v>
      </c>
      <c r="M5865" t="b">
        <v>1</v>
      </c>
    </row>
    <row r="5866" spans="1:13" x14ac:dyDescent="0.35">
      <c r="A5866" t="s">
        <v>76</v>
      </c>
      <c r="B5866" t="s">
        <v>235</v>
      </c>
      <c r="C5866">
        <v>2016</v>
      </c>
      <c r="D5866" t="s">
        <v>303</v>
      </c>
      <c r="E5866" t="s">
        <v>16</v>
      </c>
      <c r="F5866" t="s">
        <v>30</v>
      </c>
      <c r="G5866">
        <v>2.5</v>
      </c>
      <c r="H5866" t="s">
        <v>18</v>
      </c>
      <c r="I5866" t="s">
        <v>19</v>
      </c>
      <c r="J5866">
        <v>250000</v>
      </c>
      <c r="K5866" t="s">
        <v>45</v>
      </c>
      <c r="L5866">
        <v>0</v>
      </c>
      <c r="M5866" t="b">
        <v>1</v>
      </c>
    </row>
    <row r="5867" spans="1:13" x14ac:dyDescent="0.35">
      <c r="A5867" t="s">
        <v>34</v>
      </c>
      <c r="B5867" t="s">
        <v>43</v>
      </c>
      <c r="C5867">
        <v>2005</v>
      </c>
      <c r="D5867" t="s">
        <v>15</v>
      </c>
      <c r="E5867" t="s">
        <v>102</v>
      </c>
      <c r="F5867" t="s">
        <v>17</v>
      </c>
      <c r="G5867">
        <v>2.5</v>
      </c>
      <c r="H5867" t="s">
        <v>18</v>
      </c>
      <c r="I5867" t="s">
        <v>68</v>
      </c>
      <c r="J5867">
        <v>400000</v>
      </c>
      <c r="K5867" t="s">
        <v>64</v>
      </c>
      <c r="L5867">
        <v>0</v>
      </c>
      <c r="M5867" t="b">
        <v>1</v>
      </c>
    </row>
    <row r="5868" spans="1:13" x14ac:dyDescent="0.35">
      <c r="A5868" t="s">
        <v>21</v>
      </c>
      <c r="B5868" t="s">
        <v>130</v>
      </c>
      <c r="C5868">
        <v>2004</v>
      </c>
      <c r="D5868" t="s">
        <v>15</v>
      </c>
      <c r="E5868" t="s">
        <v>25</v>
      </c>
      <c r="F5868" t="s">
        <v>17</v>
      </c>
      <c r="G5868">
        <v>3</v>
      </c>
      <c r="H5868" t="s">
        <v>18</v>
      </c>
      <c r="I5868" t="s">
        <v>19</v>
      </c>
      <c r="J5868">
        <v>230000</v>
      </c>
      <c r="K5868" t="s">
        <v>20</v>
      </c>
      <c r="L5868">
        <v>15000</v>
      </c>
      <c r="M5868" t="b">
        <v>0</v>
      </c>
    </row>
    <row r="5869" spans="1:13" x14ac:dyDescent="0.35">
      <c r="A5869" t="s">
        <v>185</v>
      </c>
      <c r="B5869" t="s">
        <v>277</v>
      </c>
      <c r="C5869">
        <v>2005</v>
      </c>
      <c r="D5869" t="s">
        <v>15</v>
      </c>
      <c r="E5869" t="s">
        <v>23</v>
      </c>
      <c r="F5869" t="s">
        <v>26</v>
      </c>
      <c r="G5869">
        <v>3.6</v>
      </c>
      <c r="H5869" t="s">
        <v>56</v>
      </c>
      <c r="I5869" t="s">
        <v>68</v>
      </c>
      <c r="J5869">
        <v>454000</v>
      </c>
      <c r="K5869" t="s">
        <v>20</v>
      </c>
      <c r="L5869">
        <v>0</v>
      </c>
      <c r="M5869" t="b">
        <v>1</v>
      </c>
    </row>
    <row r="5870" spans="1:13" x14ac:dyDescent="0.35">
      <c r="A5870" t="s">
        <v>73</v>
      </c>
      <c r="B5870">
        <v>6</v>
      </c>
      <c r="C5870">
        <v>2018</v>
      </c>
      <c r="D5870" t="s">
        <v>15</v>
      </c>
      <c r="E5870" t="s">
        <v>25</v>
      </c>
      <c r="F5870" t="s">
        <v>17</v>
      </c>
      <c r="G5870">
        <v>2.5</v>
      </c>
      <c r="H5870" t="s">
        <v>18</v>
      </c>
      <c r="I5870" t="s">
        <v>19</v>
      </c>
      <c r="J5870">
        <v>76000</v>
      </c>
      <c r="K5870" t="s">
        <v>64</v>
      </c>
      <c r="L5870">
        <v>1640</v>
      </c>
      <c r="M5870" t="b">
        <v>0</v>
      </c>
    </row>
    <row r="5871" spans="1:13" x14ac:dyDescent="0.35">
      <c r="A5871" t="s">
        <v>34</v>
      </c>
      <c r="B5871" t="s">
        <v>43</v>
      </c>
      <c r="C5871">
        <v>2015</v>
      </c>
      <c r="D5871" t="s">
        <v>15</v>
      </c>
      <c r="E5871" t="s">
        <v>23</v>
      </c>
      <c r="F5871" t="s">
        <v>26</v>
      </c>
      <c r="G5871">
        <v>2.5</v>
      </c>
      <c r="H5871" t="s">
        <v>18</v>
      </c>
      <c r="I5871" t="s">
        <v>19</v>
      </c>
      <c r="J5871">
        <v>359049</v>
      </c>
      <c r="K5871" t="s">
        <v>42</v>
      </c>
      <c r="L5871">
        <v>0</v>
      </c>
      <c r="M5871" t="b">
        <v>1</v>
      </c>
    </row>
    <row r="5872" spans="1:13" x14ac:dyDescent="0.35">
      <c r="A5872" t="s">
        <v>181</v>
      </c>
      <c r="B5872" t="s">
        <v>199</v>
      </c>
      <c r="C5872">
        <v>2016</v>
      </c>
      <c r="D5872" t="s">
        <v>44</v>
      </c>
      <c r="E5872" t="s">
        <v>23</v>
      </c>
      <c r="F5872" t="s">
        <v>30</v>
      </c>
      <c r="G5872">
        <v>6</v>
      </c>
      <c r="H5872" t="s">
        <v>18</v>
      </c>
      <c r="I5872" t="s">
        <v>19</v>
      </c>
      <c r="J5872">
        <v>200000</v>
      </c>
      <c r="K5872" t="s">
        <v>59</v>
      </c>
      <c r="L5872">
        <v>53000</v>
      </c>
      <c r="M5872" t="b">
        <v>0</v>
      </c>
    </row>
    <row r="5873" spans="1:13" x14ac:dyDescent="0.35">
      <c r="A5873" t="s">
        <v>34</v>
      </c>
      <c r="B5873" t="s">
        <v>51</v>
      </c>
      <c r="C5873">
        <v>2015</v>
      </c>
      <c r="D5873" t="s">
        <v>15</v>
      </c>
      <c r="E5873" t="s">
        <v>29</v>
      </c>
      <c r="F5873" t="s">
        <v>26</v>
      </c>
      <c r="G5873">
        <v>1.6</v>
      </c>
      <c r="H5873" t="s">
        <v>18</v>
      </c>
      <c r="I5873" t="s">
        <v>19</v>
      </c>
      <c r="J5873">
        <v>228000</v>
      </c>
      <c r="K5873" t="s">
        <v>64</v>
      </c>
      <c r="L5873">
        <v>0</v>
      </c>
      <c r="M5873" t="b">
        <v>1</v>
      </c>
    </row>
    <row r="5874" spans="1:13" x14ac:dyDescent="0.35">
      <c r="A5874" t="s">
        <v>27</v>
      </c>
      <c r="B5874" t="s">
        <v>28</v>
      </c>
      <c r="C5874">
        <v>2017</v>
      </c>
      <c r="D5874" t="s">
        <v>15</v>
      </c>
      <c r="E5874" t="s">
        <v>94</v>
      </c>
      <c r="F5874" t="s">
        <v>26</v>
      </c>
      <c r="G5874">
        <v>2</v>
      </c>
      <c r="H5874" t="s">
        <v>18</v>
      </c>
      <c r="I5874" t="s">
        <v>19</v>
      </c>
      <c r="J5874">
        <v>135000</v>
      </c>
      <c r="K5874" t="s">
        <v>20</v>
      </c>
      <c r="L5874">
        <v>35000</v>
      </c>
      <c r="M5874" t="b">
        <v>0</v>
      </c>
    </row>
    <row r="5875" spans="1:13" x14ac:dyDescent="0.35">
      <c r="A5875" t="s">
        <v>21</v>
      </c>
      <c r="B5875" t="s">
        <v>120</v>
      </c>
      <c r="C5875">
        <v>1995</v>
      </c>
      <c r="D5875" t="s">
        <v>44</v>
      </c>
      <c r="E5875" t="s">
        <v>23</v>
      </c>
      <c r="F5875" t="s">
        <v>17</v>
      </c>
      <c r="G5875">
        <v>2.4</v>
      </c>
      <c r="H5875" t="s">
        <v>18</v>
      </c>
      <c r="I5875" t="s">
        <v>68</v>
      </c>
      <c r="J5875">
        <v>250</v>
      </c>
      <c r="K5875" t="s">
        <v>20</v>
      </c>
      <c r="L5875">
        <v>0</v>
      </c>
      <c r="M5875" t="b">
        <v>1</v>
      </c>
    </row>
    <row r="5876" spans="1:13" x14ac:dyDescent="0.35">
      <c r="A5876" t="s">
        <v>27</v>
      </c>
      <c r="B5876" t="s">
        <v>93</v>
      </c>
      <c r="C5876">
        <v>2011</v>
      </c>
      <c r="D5876" t="s">
        <v>47</v>
      </c>
      <c r="E5876" t="s">
        <v>29</v>
      </c>
      <c r="F5876" t="s">
        <v>30</v>
      </c>
      <c r="G5876">
        <v>3.5</v>
      </c>
      <c r="H5876" t="s">
        <v>18</v>
      </c>
      <c r="I5876" t="s">
        <v>19</v>
      </c>
      <c r="J5876">
        <v>447</v>
      </c>
      <c r="K5876" t="s">
        <v>20</v>
      </c>
      <c r="L5876">
        <v>21000</v>
      </c>
      <c r="M5876" t="b">
        <v>0</v>
      </c>
    </row>
    <row r="5877" spans="1:13" x14ac:dyDescent="0.35">
      <c r="A5877" t="s">
        <v>76</v>
      </c>
      <c r="B5877" t="s">
        <v>240</v>
      </c>
      <c r="C5877">
        <v>2004</v>
      </c>
      <c r="D5877" t="s">
        <v>15</v>
      </c>
      <c r="E5877" t="s">
        <v>25</v>
      </c>
      <c r="F5877" t="s">
        <v>26</v>
      </c>
      <c r="G5877">
        <v>4.5999999999999996</v>
      </c>
      <c r="H5877" t="s">
        <v>18</v>
      </c>
      <c r="I5877" t="s">
        <v>19</v>
      </c>
      <c r="J5877">
        <v>78000</v>
      </c>
      <c r="K5877" t="s">
        <v>211</v>
      </c>
      <c r="L5877">
        <v>40000</v>
      </c>
      <c r="M5877" t="b">
        <v>0</v>
      </c>
    </row>
    <row r="5878" spans="1:13" x14ac:dyDescent="0.35">
      <c r="A5878" t="s">
        <v>34</v>
      </c>
      <c r="B5878" t="s">
        <v>123</v>
      </c>
      <c r="C5878">
        <v>2013</v>
      </c>
      <c r="D5878" t="s">
        <v>15</v>
      </c>
      <c r="E5878" t="s">
        <v>23</v>
      </c>
      <c r="F5878" t="s">
        <v>26</v>
      </c>
      <c r="G5878">
        <v>2.7</v>
      </c>
      <c r="H5878" t="s">
        <v>18</v>
      </c>
      <c r="I5878" t="s">
        <v>68</v>
      </c>
      <c r="J5878">
        <v>154500</v>
      </c>
      <c r="K5878" t="s">
        <v>228</v>
      </c>
      <c r="L5878">
        <v>0</v>
      </c>
      <c r="M5878" t="b">
        <v>1</v>
      </c>
    </row>
    <row r="5879" spans="1:13" x14ac:dyDescent="0.35">
      <c r="A5879" t="s">
        <v>36</v>
      </c>
      <c r="B5879" t="s">
        <v>350</v>
      </c>
      <c r="C5879">
        <v>2013</v>
      </c>
      <c r="D5879" t="s">
        <v>15</v>
      </c>
      <c r="E5879" t="s">
        <v>16</v>
      </c>
      <c r="F5879" t="s">
        <v>30</v>
      </c>
      <c r="G5879">
        <v>2.4</v>
      </c>
      <c r="H5879" t="s">
        <v>18</v>
      </c>
      <c r="I5879" t="s">
        <v>19</v>
      </c>
      <c r="J5879">
        <v>90000</v>
      </c>
      <c r="K5879" t="s">
        <v>42</v>
      </c>
      <c r="L5879">
        <v>35000</v>
      </c>
      <c r="M5879" t="b">
        <v>0</v>
      </c>
    </row>
    <row r="5880" spans="1:13" x14ac:dyDescent="0.35">
      <c r="A5880" t="s">
        <v>76</v>
      </c>
      <c r="B5880" t="s">
        <v>112</v>
      </c>
      <c r="C5880">
        <v>2016</v>
      </c>
      <c r="D5880" t="s">
        <v>15</v>
      </c>
      <c r="E5880" t="s">
        <v>25</v>
      </c>
      <c r="F5880" t="s">
        <v>30</v>
      </c>
      <c r="G5880">
        <v>3.5</v>
      </c>
      <c r="H5880" t="s">
        <v>18</v>
      </c>
      <c r="I5880" t="s">
        <v>19</v>
      </c>
      <c r="J5880">
        <v>60100</v>
      </c>
      <c r="K5880" t="s">
        <v>111</v>
      </c>
      <c r="L5880">
        <v>85000</v>
      </c>
      <c r="M5880" t="b">
        <v>0</v>
      </c>
    </row>
    <row r="5881" spans="1:13" x14ac:dyDescent="0.35">
      <c r="A5881" t="s">
        <v>27</v>
      </c>
      <c r="B5881" t="s">
        <v>91</v>
      </c>
      <c r="C5881">
        <v>2015</v>
      </c>
      <c r="D5881" t="s">
        <v>15</v>
      </c>
      <c r="E5881" t="s">
        <v>94</v>
      </c>
      <c r="F5881" t="s">
        <v>26</v>
      </c>
      <c r="G5881">
        <v>1.1000000000000001</v>
      </c>
      <c r="H5881" t="s">
        <v>18</v>
      </c>
      <c r="I5881" t="s">
        <v>19</v>
      </c>
      <c r="J5881">
        <v>280000</v>
      </c>
      <c r="K5881" t="s">
        <v>70</v>
      </c>
      <c r="L5881">
        <v>45000</v>
      </c>
      <c r="M5881" t="b">
        <v>0</v>
      </c>
    </row>
    <row r="5882" spans="1:13" x14ac:dyDescent="0.35">
      <c r="A5882" t="s">
        <v>27</v>
      </c>
      <c r="B5882" t="s">
        <v>88</v>
      </c>
      <c r="C5882">
        <v>2016</v>
      </c>
      <c r="D5882" t="s">
        <v>15</v>
      </c>
      <c r="E5882" t="s">
        <v>23</v>
      </c>
      <c r="F5882" t="s">
        <v>17</v>
      </c>
      <c r="G5882">
        <v>1.5</v>
      </c>
      <c r="H5882" t="s">
        <v>18</v>
      </c>
      <c r="I5882" t="s">
        <v>19</v>
      </c>
      <c r="J5882">
        <v>183000</v>
      </c>
      <c r="K5882" t="s">
        <v>20</v>
      </c>
      <c r="L5882">
        <v>0</v>
      </c>
      <c r="M5882" t="b">
        <v>1</v>
      </c>
    </row>
    <row r="5883" spans="1:13" x14ac:dyDescent="0.35">
      <c r="A5883" t="s">
        <v>21</v>
      </c>
      <c r="B5883" t="s">
        <v>272</v>
      </c>
      <c r="C5883">
        <v>2013</v>
      </c>
      <c r="D5883" t="s">
        <v>47</v>
      </c>
      <c r="E5883" t="s">
        <v>23</v>
      </c>
      <c r="F5883" t="s">
        <v>26</v>
      </c>
      <c r="G5883">
        <v>4.8</v>
      </c>
      <c r="H5883" t="s">
        <v>18</v>
      </c>
      <c r="I5883" t="s">
        <v>68</v>
      </c>
      <c r="J5883">
        <v>255</v>
      </c>
      <c r="K5883" t="s">
        <v>59</v>
      </c>
      <c r="L5883">
        <v>0</v>
      </c>
      <c r="M5883" t="b">
        <v>1</v>
      </c>
    </row>
    <row r="5884" spans="1:13" x14ac:dyDescent="0.35">
      <c r="A5884" t="s">
        <v>73</v>
      </c>
      <c r="B5884" t="s">
        <v>190</v>
      </c>
      <c r="C5884">
        <v>2021</v>
      </c>
      <c r="D5884" t="s">
        <v>15</v>
      </c>
      <c r="E5884" t="s">
        <v>29</v>
      </c>
      <c r="F5884" t="s">
        <v>17</v>
      </c>
      <c r="G5884">
        <v>2.5</v>
      </c>
      <c r="H5884" t="s">
        <v>18</v>
      </c>
      <c r="I5884" t="s">
        <v>19</v>
      </c>
      <c r="J5884">
        <v>845</v>
      </c>
      <c r="K5884" t="s">
        <v>211</v>
      </c>
      <c r="L5884">
        <v>129000</v>
      </c>
      <c r="M5884" t="b">
        <v>0</v>
      </c>
    </row>
    <row r="5885" spans="1:13" x14ac:dyDescent="0.35">
      <c r="A5885" t="s">
        <v>82</v>
      </c>
      <c r="B5885" t="s">
        <v>105</v>
      </c>
      <c r="C5885">
        <v>2020</v>
      </c>
      <c r="D5885" t="s">
        <v>44</v>
      </c>
      <c r="E5885" t="s">
        <v>29</v>
      </c>
      <c r="F5885" t="s">
        <v>26</v>
      </c>
      <c r="G5885">
        <v>2.4</v>
      </c>
      <c r="H5885" t="s">
        <v>18</v>
      </c>
      <c r="I5885" t="s">
        <v>19</v>
      </c>
      <c r="J5885">
        <v>73000</v>
      </c>
      <c r="K5885" t="s">
        <v>211</v>
      </c>
      <c r="L5885">
        <v>0</v>
      </c>
      <c r="M5885" t="b">
        <v>1</v>
      </c>
    </row>
    <row r="5886" spans="1:13" x14ac:dyDescent="0.35">
      <c r="A5886" t="s">
        <v>76</v>
      </c>
      <c r="B5886" t="s">
        <v>77</v>
      </c>
      <c r="C5886">
        <v>2011</v>
      </c>
      <c r="D5886" t="s">
        <v>15</v>
      </c>
      <c r="E5886" t="s">
        <v>29</v>
      </c>
      <c r="F5886" t="s">
        <v>26</v>
      </c>
      <c r="G5886">
        <v>5.4</v>
      </c>
      <c r="H5886" t="s">
        <v>18</v>
      </c>
      <c r="I5886" t="s">
        <v>19</v>
      </c>
      <c r="J5886">
        <v>212000</v>
      </c>
      <c r="K5886" t="s">
        <v>20</v>
      </c>
      <c r="L5886">
        <v>0</v>
      </c>
      <c r="M5886" t="b">
        <v>1</v>
      </c>
    </row>
    <row r="5887" spans="1:13" x14ac:dyDescent="0.35">
      <c r="A5887" t="s">
        <v>34</v>
      </c>
      <c r="B5887" t="s">
        <v>51</v>
      </c>
      <c r="C5887">
        <v>2016</v>
      </c>
      <c r="D5887" t="s">
        <v>15</v>
      </c>
      <c r="E5887" t="s">
        <v>25</v>
      </c>
      <c r="F5887" t="s">
        <v>26</v>
      </c>
      <c r="G5887">
        <v>1.6</v>
      </c>
      <c r="H5887" t="s">
        <v>18</v>
      </c>
      <c r="I5887" t="s">
        <v>19</v>
      </c>
      <c r="J5887">
        <v>190000</v>
      </c>
      <c r="K5887" t="s">
        <v>170</v>
      </c>
      <c r="L5887">
        <v>32000</v>
      </c>
      <c r="M5887" t="b">
        <v>0</v>
      </c>
    </row>
    <row r="5888" spans="1:13" x14ac:dyDescent="0.35">
      <c r="A5888" t="s">
        <v>21</v>
      </c>
      <c r="B5888" t="s">
        <v>237</v>
      </c>
      <c r="C5888">
        <v>2013</v>
      </c>
      <c r="D5888" t="s">
        <v>15</v>
      </c>
      <c r="E5888" t="s">
        <v>23</v>
      </c>
      <c r="F5888" t="s">
        <v>26</v>
      </c>
      <c r="G5888">
        <v>3.5</v>
      </c>
      <c r="H5888" t="s">
        <v>18</v>
      </c>
      <c r="I5888" t="s">
        <v>19</v>
      </c>
      <c r="J5888">
        <v>96000</v>
      </c>
      <c r="K5888" t="s">
        <v>45</v>
      </c>
      <c r="L5888">
        <v>0</v>
      </c>
      <c r="M5888" t="b">
        <v>1</v>
      </c>
    </row>
    <row r="5889" spans="1:13" x14ac:dyDescent="0.35">
      <c r="A5889" t="s">
        <v>76</v>
      </c>
      <c r="B5889" t="s">
        <v>112</v>
      </c>
      <c r="C5889">
        <v>2016</v>
      </c>
      <c r="D5889" t="s">
        <v>44</v>
      </c>
      <c r="E5889" t="s">
        <v>29</v>
      </c>
      <c r="F5889" t="s">
        <v>30</v>
      </c>
      <c r="G5889">
        <v>3.5</v>
      </c>
      <c r="H5889" t="s">
        <v>18</v>
      </c>
      <c r="I5889" t="s">
        <v>19</v>
      </c>
      <c r="J5889">
        <v>48000</v>
      </c>
      <c r="K5889" t="s">
        <v>42</v>
      </c>
      <c r="L5889">
        <v>80000</v>
      </c>
      <c r="M5889" t="b">
        <v>0</v>
      </c>
    </row>
    <row r="5890" spans="1:13" x14ac:dyDescent="0.35">
      <c r="A5890" t="s">
        <v>134</v>
      </c>
      <c r="B5890" t="s">
        <v>136</v>
      </c>
      <c r="C5890">
        <v>2015</v>
      </c>
      <c r="D5890" t="s">
        <v>15</v>
      </c>
      <c r="E5890" t="s">
        <v>29</v>
      </c>
      <c r="F5890" t="s">
        <v>26</v>
      </c>
      <c r="G5890">
        <v>1.6</v>
      </c>
      <c r="H5890" t="s">
        <v>18</v>
      </c>
      <c r="I5890" t="s">
        <v>19</v>
      </c>
      <c r="J5890">
        <v>121913</v>
      </c>
      <c r="K5890" t="s">
        <v>20</v>
      </c>
      <c r="L5890">
        <v>29000</v>
      </c>
      <c r="M5890" t="b">
        <v>0</v>
      </c>
    </row>
    <row r="5891" spans="1:13" x14ac:dyDescent="0.35">
      <c r="A5891" t="s">
        <v>109</v>
      </c>
      <c r="B5891" t="s">
        <v>110</v>
      </c>
      <c r="C5891">
        <v>2013</v>
      </c>
      <c r="D5891" t="s">
        <v>15</v>
      </c>
      <c r="E5891" t="s">
        <v>16</v>
      </c>
      <c r="F5891" t="s">
        <v>17</v>
      </c>
      <c r="G5891">
        <v>5.7</v>
      </c>
      <c r="H5891" t="s">
        <v>18</v>
      </c>
      <c r="I5891" t="s">
        <v>19</v>
      </c>
      <c r="J5891">
        <v>216841</v>
      </c>
      <c r="K5891" t="s">
        <v>170</v>
      </c>
      <c r="L5891">
        <v>40000</v>
      </c>
      <c r="M5891" t="b">
        <v>0</v>
      </c>
    </row>
    <row r="5892" spans="1:13" x14ac:dyDescent="0.35">
      <c r="A5892" t="s">
        <v>174</v>
      </c>
      <c r="B5892" t="s">
        <v>175</v>
      </c>
      <c r="C5892">
        <v>2014</v>
      </c>
      <c r="D5892" t="s">
        <v>15</v>
      </c>
      <c r="E5892" t="s">
        <v>33</v>
      </c>
      <c r="F5892" t="s">
        <v>17</v>
      </c>
      <c r="G5892">
        <v>6</v>
      </c>
      <c r="H5892" t="s">
        <v>18</v>
      </c>
      <c r="I5892" t="s">
        <v>19</v>
      </c>
      <c r="J5892">
        <v>182000</v>
      </c>
      <c r="K5892" t="s">
        <v>42</v>
      </c>
      <c r="L5892">
        <v>90000</v>
      </c>
      <c r="M5892" t="b">
        <v>0</v>
      </c>
    </row>
    <row r="5893" spans="1:13" x14ac:dyDescent="0.35">
      <c r="A5893" t="s">
        <v>34</v>
      </c>
      <c r="B5893" t="s">
        <v>43</v>
      </c>
      <c r="C5893">
        <v>1997</v>
      </c>
      <c r="D5893" t="s">
        <v>47</v>
      </c>
      <c r="E5893" t="s">
        <v>75</v>
      </c>
      <c r="F5893" t="s">
        <v>17</v>
      </c>
      <c r="G5893">
        <v>2.5</v>
      </c>
      <c r="H5893" t="s">
        <v>18</v>
      </c>
      <c r="I5893" t="s">
        <v>19</v>
      </c>
      <c r="J5893">
        <v>400000</v>
      </c>
      <c r="K5893" t="s">
        <v>45</v>
      </c>
      <c r="L5893">
        <v>0</v>
      </c>
      <c r="M5893" t="b">
        <v>1</v>
      </c>
    </row>
    <row r="5894" spans="1:13" x14ac:dyDescent="0.35">
      <c r="A5894" t="s">
        <v>73</v>
      </c>
      <c r="B5894" t="s">
        <v>190</v>
      </c>
      <c r="C5894">
        <v>2021</v>
      </c>
      <c r="D5894" t="s">
        <v>15</v>
      </c>
      <c r="E5894" t="s">
        <v>23</v>
      </c>
      <c r="F5894" t="s">
        <v>17</v>
      </c>
      <c r="G5894">
        <v>2.5</v>
      </c>
      <c r="H5894" t="s">
        <v>18</v>
      </c>
      <c r="I5894" t="s">
        <v>19</v>
      </c>
      <c r="J5894">
        <v>14000</v>
      </c>
      <c r="K5894" t="s">
        <v>20</v>
      </c>
      <c r="L5894">
        <v>125000</v>
      </c>
      <c r="M5894" t="b">
        <v>0</v>
      </c>
    </row>
    <row r="5895" spans="1:13" x14ac:dyDescent="0.35">
      <c r="A5895" t="s">
        <v>34</v>
      </c>
      <c r="B5895" t="s">
        <v>124</v>
      </c>
      <c r="C5895">
        <v>2015</v>
      </c>
      <c r="D5895" t="s">
        <v>15</v>
      </c>
      <c r="E5895" t="s">
        <v>23</v>
      </c>
      <c r="F5895" t="s">
        <v>26</v>
      </c>
      <c r="G5895">
        <v>1.6</v>
      </c>
      <c r="H5895" t="s">
        <v>18</v>
      </c>
      <c r="I5895" t="s">
        <v>19</v>
      </c>
      <c r="J5895">
        <v>264000</v>
      </c>
      <c r="K5895" t="s">
        <v>45</v>
      </c>
      <c r="L5895">
        <v>0</v>
      </c>
      <c r="M5895" t="b">
        <v>1</v>
      </c>
    </row>
    <row r="5896" spans="1:13" x14ac:dyDescent="0.35">
      <c r="A5896" t="s">
        <v>34</v>
      </c>
      <c r="B5896" t="s">
        <v>41</v>
      </c>
      <c r="C5896">
        <v>2016</v>
      </c>
      <c r="D5896" t="s">
        <v>15</v>
      </c>
      <c r="E5896" t="s">
        <v>23</v>
      </c>
      <c r="F5896" t="s">
        <v>26</v>
      </c>
      <c r="G5896">
        <v>1.5</v>
      </c>
      <c r="H5896" t="s">
        <v>18</v>
      </c>
      <c r="I5896" t="s">
        <v>19</v>
      </c>
      <c r="J5896">
        <v>100</v>
      </c>
      <c r="K5896" t="s">
        <v>245</v>
      </c>
      <c r="L5896">
        <v>32000</v>
      </c>
      <c r="M5896" t="b">
        <v>0</v>
      </c>
    </row>
    <row r="5897" spans="1:13" x14ac:dyDescent="0.35">
      <c r="A5897" t="s">
        <v>34</v>
      </c>
      <c r="B5897" t="s">
        <v>123</v>
      </c>
      <c r="C5897">
        <v>2009</v>
      </c>
      <c r="D5897" t="s">
        <v>15</v>
      </c>
      <c r="E5897" t="s">
        <v>23</v>
      </c>
      <c r="F5897" t="s">
        <v>26</v>
      </c>
      <c r="G5897">
        <v>2.7</v>
      </c>
      <c r="H5897" t="s">
        <v>18</v>
      </c>
      <c r="I5897" t="s">
        <v>68</v>
      </c>
      <c r="J5897">
        <v>625538</v>
      </c>
      <c r="K5897" t="s">
        <v>20</v>
      </c>
      <c r="L5897">
        <v>0</v>
      </c>
      <c r="M5897" t="b">
        <v>1</v>
      </c>
    </row>
    <row r="5898" spans="1:13" x14ac:dyDescent="0.35">
      <c r="A5898" t="s">
        <v>34</v>
      </c>
      <c r="B5898" t="s">
        <v>35</v>
      </c>
      <c r="C5898">
        <v>2017</v>
      </c>
      <c r="D5898" t="s">
        <v>15</v>
      </c>
      <c r="E5898" t="s">
        <v>23</v>
      </c>
      <c r="F5898" t="s">
        <v>17</v>
      </c>
      <c r="G5898">
        <v>5.7</v>
      </c>
      <c r="H5898" t="s">
        <v>18</v>
      </c>
      <c r="I5898" t="s">
        <v>19</v>
      </c>
      <c r="J5898">
        <v>63000</v>
      </c>
      <c r="K5898" t="s">
        <v>138</v>
      </c>
      <c r="L5898">
        <v>0</v>
      </c>
      <c r="M5898" t="b">
        <v>1</v>
      </c>
    </row>
    <row r="5899" spans="1:13" x14ac:dyDescent="0.35">
      <c r="A5899" t="s">
        <v>34</v>
      </c>
      <c r="B5899" t="s">
        <v>43</v>
      </c>
      <c r="C5899">
        <v>2016</v>
      </c>
      <c r="D5899" t="s">
        <v>15</v>
      </c>
      <c r="E5899" t="s">
        <v>25</v>
      </c>
      <c r="F5899" t="s">
        <v>30</v>
      </c>
      <c r="G5899">
        <v>2.5</v>
      </c>
      <c r="H5899" t="s">
        <v>18</v>
      </c>
      <c r="I5899" t="s">
        <v>19</v>
      </c>
      <c r="J5899">
        <v>190000</v>
      </c>
      <c r="K5899" t="s">
        <v>42</v>
      </c>
      <c r="L5899">
        <v>0</v>
      </c>
      <c r="M5899" t="b">
        <v>1</v>
      </c>
    </row>
    <row r="5900" spans="1:13" x14ac:dyDescent="0.35">
      <c r="A5900" t="s">
        <v>39</v>
      </c>
      <c r="B5900" t="s">
        <v>131</v>
      </c>
      <c r="C5900">
        <v>1983</v>
      </c>
      <c r="D5900" t="s">
        <v>47</v>
      </c>
      <c r="E5900" t="s">
        <v>29</v>
      </c>
      <c r="F5900" t="s">
        <v>26</v>
      </c>
      <c r="G5900">
        <v>1</v>
      </c>
      <c r="H5900" t="s">
        <v>18</v>
      </c>
      <c r="I5900" t="s">
        <v>19</v>
      </c>
      <c r="J5900">
        <v>500000</v>
      </c>
      <c r="K5900" t="s">
        <v>20</v>
      </c>
      <c r="L5900">
        <v>0</v>
      </c>
      <c r="M5900" t="b">
        <v>1</v>
      </c>
    </row>
    <row r="5901" spans="1:13" x14ac:dyDescent="0.35">
      <c r="A5901" t="s">
        <v>134</v>
      </c>
      <c r="B5901" t="s">
        <v>463</v>
      </c>
      <c r="C5901">
        <v>2020</v>
      </c>
      <c r="D5901" t="s">
        <v>44</v>
      </c>
      <c r="E5901" t="s">
        <v>23</v>
      </c>
      <c r="F5901" t="s">
        <v>26</v>
      </c>
      <c r="G5901">
        <v>1.6</v>
      </c>
      <c r="H5901" t="s">
        <v>18</v>
      </c>
      <c r="I5901" t="s">
        <v>19</v>
      </c>
      <c r="J5901">
        <v>6400</v>
      </c>
      <c r="K5901" t="s">
        <v>42</v>
      </c>
      <c r="L5901">
        <v>42000</v>
      </c>
      <c r="M5901" t="b">
        <v>0</v>
      </c>
    </row>
    <row r="5902" spans="1:13" x14ac:dyDescent="0.35">
      <c r="A5902" t="s">
        <v>27</v>
      </c>
      <c r="B5902" t="s">
        <v>88</v>
      </c>
      <c r="C5902">
        <v>2019</v>
      </c>
      <c r="D5902" t="s">
        <v>15</v>
      </c>
      <c r="E5902" t="s">
        <v>23</v>
      </c>
      <c r="F5902" t="s">
        <v>30</v>
      </c>
      <c r="G5902">
        <v>1.4</v>
      </c>
      <c r="H5902" t="s">
        <v>18</v>
      </c>
      <c r="I5902" t="s">
        <v>19</v>
      </c>
      <c r="J5902">
        <v>98000</v>
      </c>
      <c r="K5902" t="s">
        <v>81</v>
      </c>
      <c r="L5902">
        <v>36500</v>
      </c>
      <c r="M5902" t="b">
        <v>0</v>
      </c>
    </row>
    <row r="5903" spans="1:13" x14ac:dyDescent="0.35">
      <c r="A5903" t="s">
        <v>34</v>
      </c>
      <c r="B5903" t="s">
        <v>43</v>
      </c>
      <c r="C5903">
        <v>2000</v>
      </c>
      <c r="D5903" t="s">
        <v>44</v>
      </c>
      <c r="E5903" t="s">
        <v>23</v>
      </c>
      <c r="F5903" t="s">
        <v>26</v>
      </c>
      <c r="G5903">
        <v>1.6</v>
      </c>
      <c r="H5903" t="s">
        <v>18</v>
      </c>
      <c r="I5903" t="s">
        <v>19</v>
      </c>
      <c r="J5903">
        <v>40000</v>
      </c>
      <c r="K5903" t="s">
        <v>45</v>
      </c>
      <c r="L5903">
        <v>16000</v>
      </c>
      <c r="M5903" t="b">
        <v>0</v>
      </c>
    </row>
    <row r="5904" spans="1:13" x14ac:dyDescent="0.35">
      <c r="A5904" t="s">
        <v>27</v>
      </c>
      <c r="B5904" t="s">
        <v>88</v>
      </c>
      <c r="C5904">
        <v>2019</v>
      </c>
      <c r="D5904" t="s">
        <v>15</v>
      </c>
      <c r="E5904" t="s">
        <v>102</v>
      </c>
      <c r="F5904" t="s">
        <v>30</v>
      </c>
      <c r="G5904">
        <v>1.4</v>
      </c>
      <c r="H5904" t="s">
        <v>18</v>
      </c>
      <c r="I5904" t="s">
        <v>19</v>
      </c>
      <c r="J5904">
        <v>89000</v>
      </c>
      <c r="K5904" t="s">
        <v>81</v>
      </c>
      <c r="L5904">
        <v>39000</v>
      </c>
      <c r="M5904" t="b">
        <v>0</v>
      </c>
    </row>
    <row r="5905" spans="1:13" x14ac:dyDescent="0.35">
      <c r="A5905" t="s">
        <v>36</v>
      </c>
      <c r="B5905" t="s">
        <v>37</v>
      </c>
      <c r="C5905">
        <v>2013</v>
      </c>
      <c r="D5905" t="s">
        <v>15</v>
      </c>
      <c r="E5905" t="s">
        <v>94</v>
      </c>
      <c r="F5905" t="s">
        <v>30</v>
      </c>
      <c r="G5905">
        <v>5.3</v>
      </c>
      <c r="H5905" t="s">
        <v>18</v>
      </c>
      <c r="I5905" t="s">
        <v>19</v>
      </c>
      <c r="J5905">
        <v>150000</v>
      </c>
      <c r="K5905" t="s">
        <v>20</v>
      </c>
      <c r="L5905">
        <v>65000</v>
      </c>
      <c r="M5905" t="b">
        <v>0</v>
      </c>
    </row>
    <row r="5906" spans="1:13" x14ac:dyDescent="0.35">
      <c r="A5906" t="s">
        <v>85</v>
      </c>
      <c r="B5906" t="s">
        <v>86</v>
      </c>
      <c r="C5906">
        <v>2015</v>
      </c>
      <c r="D5906" t="s">
        <v>15</v>
      </c>
      <c r="E5906" t="s">
        <v>23</v>
      </c>
      <c r="F5906" t="s">
        <v>17</v>
      </c>
      <c r="G5906">
        <v>3.8</v>
      </c>
      <c r="H5906" t="s">
        <v>18</v>
      </c>
      <c r="I5906" t="s">
        <v>19</v>
      </c>
      <c r="J5906">
        <v>208000</v>
      </c>
      <c r="K5906" t="s">
        <v>20</v>
      </c>
      <c r="L5906">
        <v>95000</v>
      </c>
      <c r="M5906" t="b">
        <v>0</v>
      </c>
    </row>
    <row r="5907" spans="1:13" x14ac:dyDescent="0.35">
      <c r="A5907" t="s">
        <v>34</v>
      </c>
      <c r="B5907" t="s">
        <v>35</v>
      </c>
      <c r="C5907">
        <v>2016</v>
      </c>
      <c r="D5907" t="s">
        <v>15</v>
      </c>
      <c r="E5907" t="s">
        <v>23</v>
      </c>
      <c r="F5907" t="s">
        <v>17</v>
      </c>
      <c r="G5907">
        <v>4.5999999999999996</v>
      </c>
      <c r="H5907" t="s">
        <v>18</v>
      </c>
      <c r="I5907" t="s">
        <v>19</v>
      </c>
      <c r="J5907">
        <v>152000</v>
      </c>
      <c r="K5907" t="s">
        <v>20</v>
      </c>
      <c r="L5907">
        <v>0</v>
      </c>
      <c r="M5907" t="b">
        <v>1</v>
      </c>
    </row>
    <row r="5908" spans="1:13" x14ac:dyDescent="0.35">
      <c r="A5908" t="s">
        <v>172</v>
      </c>
      <c r="B5908" t="s">
        <v>249</v>
      </c>
      <c r="C5908">
        <v>2021</v>
      </c>
      <c r="D5908" t="s">
        <v>15</v>
      </c>
      <c r="E5908" t="s">
        <v>75</v>
      </c>
      <c r="F5908" t="s">
        <v>17</v>
      </c>
      <c r="G5908">
        <v>1.5</v>
      </c>
      <c r="H5908" t="s">
        <v>18</v>
      </c>
      <c r="I5908" t="s">
        <v>19</v>
      </c>
      <c r="J5908">
        <v>6000</v>
      </c>
      <c r="K5908" t="s">
        <v>211</v>
      </c>
      <c r="L5908">
        <v>57900</v>
      </c>
      <c r="M5908" t="b">
        <v>0</v>
      </c>
    </row>
    <row r="5909" spans="1:13" x14ac:dyDescent="0.35">
      <c r="A5909" t="s">
        <v>39</v>
      </c>
      <c r="B5909" t="s">
        <v>131</v>
      </c>
      <c r="C5909">
        <v>2009</v>
      </c>
      <c r="D5909" t="s">
        <v>15</v>
      </c>
      <c r="E5909" t="s">
        <v>102</v>
      </c>
      <c r="F5909" t="s">
        <v>26</v>
      </c>
      <c r="G5909">
        <v>6</v>
      </c>
      <c r="H5909" t="s">
        <v>18</v>
      </c>
      <c r="I5909" t="s">
        <v>68</v>
      </c>
      <c r="J5909">
        <v>230945</v>
      </c>
      <c r="K5909" t="s">
        <v>81</v>
      </c>
      <c r="L5909">
        <v>15000</v>
      </c>
      <c r="M5909" t="b">
        <v>0</v>
      </c>
    </row>
    <row r="5910" spans="1:13" x14ac:dyDescent="0.35">
      <c r="A5910" t="s">
        <v>39</v>
      </c>
      <c r="B5910" t="s">
        <v>131</v>
      </c>
      <c r="C5910">
        <v>1995</v>
      </c>
      <c r="D5910" t="s">
        <v>47</v>
      </c>
      <c r="E5910" t="s">
        <v>23</v>
      </c>
      <c r="F5910" t="s">
        <v>17</v>
      </c>
      <c r="G5910">
        <v>5.5</v>
      </c>
      <c r="H5910" t="s">
        <v>18</v>
      </c>
      <c r="I5910" t="s">
        <v>19</v>
      </c>
      <c r="J5910">
        <v>252</v>
      </c>
      <c r="K5910" t="s">
        <v>20</v>
      </c>
      <c r="L5910">
        <v>4500</v>
      </c>
      <c r="M5910" t="b">
        <v>0</v>
      </c>
    </row>
    <row r="5911" spans="1:13" x14ac:dyDescent="0.35">
      <c r="A5911" t="s">
        <v>39</v>
      </c>
      <c r="B5911" t="s">
        <v>46</v>
      </c>
      <c r="C5911">
        <v>2012</v>
      </c>
      <c r="D5911" t="s">
        <v>15</v>
      </c>
      <c r="E5911" t="s">
        <v>16</v>
      </c>
      <c r="F5911" t="s">
        <v>30</v>
      </c>
      <c r="G5911">
        <v>5.3</v>
      </c>
      <c r="H5911" t="s">
        <v>18</v>
      </c>
      <c r="I5911" t="s">
        <v>19</v>
      </c>
      <c r="J5911">
        <v>231000</v>
      </c>
      <c r="K5911" t="s">
        <v>45</v>
      </c>
      <c r="L5911">
        <v>0</v>
      </c>
      <c r="M5911" t="b">
        <v>1</v>
      </c>
    </row>
    <row r="5912" spans="1:13" x14ac:dyDescent="0.35">
      <c r="A5912" t="s">
        <v>39</v>
      </c>
      <c r="B5912" t="s">
        <v>143</v>
      </c>
      <c r="C5912">
        <v>2011</v>
      </c>
      <c r="D5912" t="s">
        <v>15</v>
      </c>
      <c r="E5912" t="s">
        <v>16</v>
      </c>
      <c r="F5912" t="s">
        <v>30</v>
      </c>
      <c r="G5912">
        <v>2.5</v>
      </c>
      <c r="H5912" t="s">
        <v>18</v>
      </c>
      <c r="I5912" t="s">
        <v>19</v>
      </c>
      <c r="J5912">
        <v>65000</v>
      </c>
      <c r="K5912" t="s">
        <v>42</v>
      </c>
      <c r="L5912">
        <v>35000</v>
      </c>
      <c r="M5912" t="b">
        <v>0</v>
      </c>
    </row>
    <row r="5913" spans="1:13" x14ac:dyDescent="0.35">
      <c r="A5913" t="s">
        <v>34</v>
      </c>
      <c r="B5913" t="s">
        <v>161</v>
      </c>
      <c r="C5913">
        <v>2016</v>
      </c>
      <c r="D5913" t="s">
        <v>15</v>
      </c>
      <c r="E5913" t="s">
        <v>29</v>
      </c>
      <c r="F5913" t="s">
        <v>30</v>
      </c>
      <c r="G5913">
        <v>5.7</v>
      </c>
      <c r="H5913" t="s">
        <v>18</v>
      </c>
      <c r="I5913" t="s">
        <v>19</v>
      </c>
      <c r="J5913">
        <v>333000</v>
      </c>
      <c r="K5913" t="s">
        <v>45</v>
      </c>
      <c r="L5913">
        <v>78000</v>
      </c>
      <c r="M5913" t="b">
        <v>0</v>
      </c>
    </row>
    <row r="5914" spans="1:13" x14ac:dyDescent="0.35">
      <c r="A5914" t="s">
        <v>21</v>
      </c>
      <c r="B5914" t="s">
        <v>130</v>
      </c>
      <c r="C5914">
        <v>2002</v>
      </c>
      <c r="D5914" t="s">
        <v>47</v>
      </c>
      <c r="E5914" t="s">
        <v>75</v>
      </c>
      <c r="F5914" t="s">
        <v>17</v>
      </c>
      <c r="G5914">
        <v>3</v>
      </c>
      <c r="H5914" t="s">
        <v>18</v>
      </c>
      <c r="I5914" t="s">
        <v>19</v>
      </c>
      <c r="J5914">
        <v>340000</v>
      </c>
      <c r="K5914" t="s">
        <v>42</v>
      </c>
      <c r="L5914">
        <v>12000</v>
      </c>
      <c r="M5914" t="b">
        <v>0</v>
      </c>
    </row>
    <row r="5915" spans="1:13" x14ac:dyDescent="0.35">
      <c r="A5915" t="s">
        <v>291</v>
      </c>
      <c r="B5915" t="s">
        <v>464</v>
      </c>
      <c r="C5915">
        <v>2019</v>
      </c>
      <c r="D5915" t="s">
        <v>15</v>
      </c>
      <c r="E5915" t="s">
        <v>75</v>
      </c>
      <c r="F5915" t="s">
        <v>17</v>
      </c>
      <c r="G5915">
        <v>6</v>
      </c>
      <c r="H5915" t="s">
        <v>18</v>
      </c>
      <c r="I5915" t="s">
        <v>19</v>
      </c>
      <c r="J5915">
        <v>13000</v>
      </c>
      <c r="K5915" t="s">
        <v>45</v>
      </c>
      <c r="L5915">
        <v>850000</v>
      </c>
      <c r="M5915" t="b">
        <v>0</v>
      </c>
    </row>
    <row r="5916" spans="1:13" x14ac:dyDescent="0.35">
      <c r="A5916" t="s">
        <v>31</v>
      </c>
      <c r="B5916" t="s">
        <v>157</v>
      </c>
      <c r="C5916">
        <v>2016</v>
      </c>
      <c r="D5916" t="s">
        <v>15</v>
      </c>
      <c r="E5916" t="s">
        <v>65</v>
      </c>
      <c r="F5916" t="s">
        <v>30</v>
      </c>
      <c r="G5916">
        <v>2</v>
      </c>
      <c r="H5916" t="s">
        <v>18</v>
      </c>
      <c r="I5916" t="s">
        <v>19</v>
      </c>
      <c r="J5916">
        <v>150000</v>
      </c>
      <c r="K5916" t="s">
        <v>42</v>
      </c>
      <c r="L5916">
        <v>60000</v>
      </c>
      <c r="M5916" t="b">
        <v>0</v>
      </c>
    </row>
    <row r="5917" spans="1:13" x14ac:dyDescent="0.35">
      <c r="A5917" t="s">
        <v>36</v>
      </c>
      <c r="B5917" t="s">
        <v>37</v>
      </c>
      <c r="C5917">
        <v>2016</v>
      </c>
      <c r="D5917" t="s">
        <v>47</v>
      </c>
      <c r="E5917" t="s">
        <v>23</v>
      </c>
      <c r="F5917" t="s">
        <v>17</v>
      </c>
      <c r="G5917">
        <v>5.3</v>
      </c>
      <c r="H5917" t="s">
        <v>18</v>
      </c>
      <c r="I5917" t="s">
        <v>19</v>
      </c>
      <c r="J5917">
        <v>250000</v>
      </c>
      <c r="K5917" t="s">
        <v>42</v>
      </c>
      <c r="L5917">
        <v>0</v>
      </c>
      <c r="M5917" t="b">
        <v>1</v>
      </c>
    </row>
    <row r="5918" spans="1:13" x14ac:dyDescent="0.35">
      <c r="A5918" t="s">
        <v>34</v>
      </c>
      <c r="B5918" t="s">
        <v>41</v>
      </c>
      <c r="C5918">
        <v>2008</v>
      </c>
      <c r="D5918" t="s">
        <v>15</v>
      </c>
      <c r="E5918" t="s">
        <v>25</v>
      </c>
      <c r="F5918" t="s">
        <v>26</v>
      </c>
      <c r="G5918">
        <v>1.7</v>
      </c>
      <c r="H5918" t="s">
        <v>18</v>
      </c>
      <c r="I5918" t="s">
        <v>19</v>
      </c>
      <c r="J5918">
        <v>345500</v>
      </c>
      <c r="K5918" t="s">
        <v>20</v>
      </c>
      <c r="L5918">
        <v>0</v>
      </c>
      <c r="M5918" t="b">
        <v>1</v>
      </c>
    </row>
    <row r="5919" spans="1:13" x14ac:dyDescent="0.35">
      <c r="A5919" t="s">
        <v>34</v>
      </c>
      <c r="B5919" t="s">
        <v>55</v>
      </c>
      <c r="C5919">
        <v>2016</v>
      </c>
      <c r="D5919" t="s">
        <v>15</v>
      </c>
      <c r="E5919" t="s">
        <v>25</v>
      </c>
      <c r="F5919" t="s">
        <v>30</v>
      </c>
      <c r="G5919">
        <v>4</v>
      </c>
      <c r="H5919" t="s">
        <v>18</v>
      </c>
      <c r="I5919" t="s">
        <v>19</v>
      </c>
      <c r="J5919">
        <v>97000</v>
      </c>
      <c r="K5919" t="s">
        <v>45</v>
      </c>
      <c r="L5919">
        <v>119000</v>
      </c>
      <c r="M5919" t="b">
        <v>0</v>
      </c>
    </row>
    <row r="5920" spans="1:13" x14ac:dyDescent="0.35">
      <c r="A5920" t="s">
        <v>27</v>
      </c>
      <c r="B5920" t="s">
        <v>28</v>
      </c>
      <c r="C5920">
        <v>2017</v>
      </c>
      <c r="D5920" t="s">
        <v>47</v>
      </c>
      <c r="E5920" t="s">
        <v>23</v>
      </c>
      <c r="F5920" t="s">
        <v>30</v>
      </c>
      <c r="G5920">
        <v>1.6</v>
      </c>
      <c r="H5920" t="s">
        <v>56</v>
      </c>
      <c r="I5920" t="s">
        <v>19</v>
      </c>
      <c r="J5920">
        <v>91269</v>
      </c>
      <c r="K5920" t="s">
        <v>59</v>
      </c>
      <c r="L5920">
        <v>50000</v>
      </c>
      <c r="M5920" t="b">
        <v>0</v>
      </c>
    </row>
    <row r="5921" spans="1:13" x14ac:dyDescent="0.35">
      <c r="A5921" t="s">
        <v>34</v>
      </c>
      <c r="B5921" t="s">
        <v>123</v>
      </c>
      <c r="C5921">
        <v>2016</v>
      </c>
      <c r="D5921" t="s">
        <v>15</v>
      </c>
      <c r="E5921" t="s">
        <v>23</v>
      </c>
      <c r="F5921" t="s">
        <v>17</v>
      </c>
      <c r="G5921">
        <v>2.7</v>
      </c>
      <c r="H5921" t="s">
        <v>18</v>
      </c>
      <c r="I5921" t="s">
        <v>68</v>
      </c>
      <c r="J5921">
        <v>271000</v>
      </c>
      <c r="K5921" t="s">
        <v>59</v>
      </c>
      <c r="L5921">
        <v>0</v>
      </c>
      <c r="M5921" t="b">
        <v>1</v>
      </c>
    </row>
    <row r="5922" spans="1:13" x14ac:dyDescent="0.35">
      <c r="A5922" t="s">
        <v>82</v>
      </c>
      <c r="B5922" t="s">
        <v>117</v>
      </c>
      <c r="C5922">
        <v>2010</v>
      </c>
      <c r="D5922" t="s">
        <v>15</v>
      </c>
      <c r="E5922" t="s">
        <v>29</v>
      </c>
      <c r="F5922" t="s">
        <v>26</v>
      </c>
      <c r="G5922">
        <v>1</v>
      </c>
      <c r="H5922" t="s">
        <v>18</v>
      </c>
      <c r="I5922" t="s">
        <v>68</v>
      </c>
      <c r="J5922">
        <v>200000</v>
      </c>
      <c r="K5922" t="s">
        <v>42</v>
      </c>
      <c r="L5922">
        <v>10000</v>
      </c>
      <c r="M5922" t="b">
        <v>0</v>
      </c>
    </row>
    <row r="5923" spans="1:13" x14ac:dyDescent="0.35">
      <c r="A5923" t="s">
        <v>34</v>
      </c>
      <c r="B5923" t="s">
        <v>35</v>
      </c>
      <c r="C5923">
        <v>2014</v>
      </c>
      <c r="D5923" t="s">
        <v>15</v>
      </c>
      <c r="E5923" t="s">
        <v>23</v>
      </c>
      <c r="F5923" t="s">
        <v>17</v>
      </c>
      <c r="G5923">
        <v>4.5999999999999996</v>
      </c>
      <c r="H5923" t="s">
        <v>18</v>
      </c>
      <c r="I5923" t="s">
        <v>19</v>
      </c>
      <c r="J5923">
        <v>180000</v>
      </c>
      <c r="K5923" t="s">
        <v>45</v>
      </c>
      <c r="L5923">
        <v>0</v>
      </c>
      <c r="M5923" t="b">
        <v>1</v>
      </c>
    </row>
    <row r="5924" spans="1:13" x14ac:dyDescent="0.35">
      <c r="A5924" t="s">
        <v>27</v>
      </c>
      <c r="B5924" t="s">
        <v>28</v>
      </c>
      <c r="C5924">
        <v>2011</v>
      </c>
      <c r="D5924" t="s">
        <v>47</v>
      </c>
      <c r="E5924" t="s">
        <v>23</v>
      </c>
      <c r="F5924" t="s">
        <v>26</v>
      </c>
      <c r="G5924">
        <v>1</v>
      </c>
      <c r="H5924" t="s">
        <v>18</v>
      </c>
      <c r="I5924" t="s">
        <v>68</v>
      </c>
      <c r="J5924">
        <v>300</v>
      </c>
      <c r="K5924" t="s">
        <v>111</v>
      </c>
      <c r="L5924">
        <v>0</v>
      </c>
      <c r="M5924" t="b">
        <v>1</v>
      </c>
    </row>
    <row r="5925" spans="1:13" x14ac:dyDescent="0.35">
      <c r="A5925" t="s">
        <v>34</v>
      </c>
      <c r="B5925" t="s">
        <v>51</v>
      </c>
      <c r="C5925">
        <v>2015</v>
      </c>
      <c r="D5925" t="s">
        <v>15</v>
      </c>
      <c r="E5925" t="s">
        <v>23</v>
      </c>
      <c r="F5925" t="s">
        <v>30</v>
      </c>
      <c r="G5925">
        <v>1.6</v>
      </c>
      <c r="H5925" t="s">
        <v>18</v>
      </c>
      <c r="I5925" t="s">
        <v>19</v>
      </c>
      <c r="J5925">
        <v>370</v>
      </c>
      <c r="K5925" t="s">
        <v>54</v>
      </c>
      <c r="L5925">
        <v>0</v>
      </c>
      <c r="M5925" t="b">
        <v>1</v>
      </c>
    </row>
    <row r="5926" spans="1:13" x14ac:dyDescent="0.35">
      <c r="A5926" t="s">
        <v>82</v>
      </c>
      <c r="B5926" t="s">
        <v>164</v>
      </c>
      <c r="C5926">
        <v>2019</v>
      </c>
      <c r="D5926" t="s">
        <v>15</v>
      </c>
      <c r="E5926" t="s">
        <v>78</v>
      </c>
      <c r="F5926" t="s">
        <v>26</v>
      </c>
      <c r="G5926">
        <v>1.6</v>
      </c>
      <c r="H5926" t="s">
        <v>18</v>
      </c>
      <c r="I5926" t="s">
        <v>19</v>
      </c>
      <c r="J5926">
        <v>43000</v>
      </c>
      <c r="K5926" t="s">
        <v>211</v>
      </c>
      <c r="L5926">
        <v>68000</v>
      </c>
      <c r="M5926" t="b">
        <v>0</v>
      </c>
    </row>
    <row r="5927" spans="1:13" x14ac:dyDescent="0.35">
      <c r="A5927" t="s">
        <v>76</v>
      </c>
      <c r="B5927" t="s">
        <v>77</v>
      </c>
      <c r="C5927">
        <v>2020</v>
      </c>
      <c r="D5927" t="s">
        <v>15</v>
      </c>
      <c r="E5927" t="s">
        <v>16</v>
      </c>
      <c r="F5927" t="s">
        <v>30</v>
      </c>
      <c r="G5927">
        <v>5.4</v>
      </c>
      <c r="H5927" t="s">
        <v>18</v>
      </c>
      <c r="I5927" t="s">
        <v>19</v>
      </c>
      <c r="J5927">
        <v>14000</v>
      </c>
      <c r="K5927" t="s">
        <v>54</v>
      </c>
      <c r="L5927">
        <v>173000</v>
      </c>
      <c r="M5927" t="b">
        <v>0</v>
      </c>
    </row>
    <row r="5928" spans="1:13" x14ac:dyDescent="0.35">
      <c r="A5928" t="s">
        <v>27</v>
      </c>
      <c r="B5928" t="s">
        <v>28</v>
      </c>
      <c r="C5928">
        <v>2015</v>
      </c>
      <c r="D5928" t="s">
        <v>15</v>
      </c>
      <c r="E5928" t="s">
        <v>23</v>
      </c>
      <c r="F5928" t="s">
        <v>30</v>
      </c>
      <c r="G5928">
        <v>2</v>
      </c>
      <c r="H5928" t="s">
        <v>18</v>
      </c>
      <c r="I5928" t="s">
        <v>19</v>
      </c>
      <c r="J5928">
        <v>230000</v>
      </c>
      <c r="K5928" t="s">
        <v>20</v>
      </c>
      <c r="L5928">
        <v>30000</v>
      </c>
      <c r="M5928" t="b">
        <v>0</v>
      </c>
    </row>
    <row r="5929" spans="1:13" x14ac:dyDescent="0.35">
      <c r="A5929" t="s">
        <v>174</v>
      </c>
      <c r="B5929" t="s">
        <v>204</v>
      </c>
      <c r="C5929">
        <v>2016</v>
      </c>
      <c r="D5929" t="s">
        <v>15</v>
      </c>
      <c r="E5929" t="s">
        <v>75</v>
      </c>
      <c r="F5929" t="s">
        <v>30</v>
      </c>
      <c r="G5929">
        <v>2</v>
      </c>
      <c r="H5929" t="s">
        <v>18</v>
      </c>
      <c r="I5929" t="s">
        <v>19</v>
      </c>
      <c r="J5929">
        <v>66000</v>
      </c>
      <c r="K5929" t="s">
        <v>20</v>
      </c>
      <c r="L5929">
        <v>90000</v>
      </c>
      <c r="M5929" t="b">
        <v>0</v>
      </c>
    </row>
    <row r="5930" spans="1:13" x14ac:dyDescent="0.35">
      <c r="A5930" t="s">
        <v>34</v>
      </c>
      <c r="B5930" t="s">
        <v>43</v>
      </c>
      <c r="C5930">
        <v>2015</v>
      </c>
      <c r="D5930" t="s">
        <v>44</v>
      </c>
      <c r="E5930" t="s">
        <v>23</v>
      </c>
      <c r="F5930" t="s">
        <v>30</v>
      </c>
      <c r="G5930">
        <v>2.4</v>
      </c>
      <c r="H5930" t="s">
        <v>18</v>
      </c>
      <c r="I5930" t="s">
        <v>19</v>
      </c>
      <c r="J5930">
        <v>140000</v>
      </c>
      <c r="K5930" t="s">
        <v>54</v>
      </c>
      <c r="L5930">
        <v>45000</v>
      </c>
      <c r="M5930" t="b">
        <v>0</v>
      </c>
    </row>
    <row r="5931" spans="1:13" x14ac:dyDescent="0.35">
      <c r="A5931" t="s">
        <v>34</v>
      </c>
      <c r="B5931" t="s">
        <v>43</v>
      </c>
      <c r="C5931">
        <v>2014</v>
      </c>
      <c r="D5931" t="s">
        <v>44</v>
      </c>
      <c r="E5931" t="s">
        <v>23</v>
      </c>
      <c r="F5931" t="s">
        <v>17</v>
      </c>
      <c r="G5931">
        <v>2</v>
      </c>
      <c r="H5931" t="s">
        <v>18</v>
      </c>
      <c r="I5931" t="s">
        <v>19</v>
      </c>
      <c r="J5931">
        <v>120000</v>
      </c>
      <c r="K5931" t="s">
        <v>45</v>
      </c>
      <c r="L5931">
        <v>45000</v>
      </c>
      <c r="M5931" t="b">
        <v>0</v>
      </c>
    </row>
    <row r="5932" spans="1:13" x14ac:dyDescent="0.35">
      <c r="A5932" t="s">
        <v>181</v>
      </c>
      <c r="B5932" t="s">
        <v>199</v>
      </c>
      <c r="C5932">
        <v>2016</v>
      </c>
      <c r="D5932" t="s">
        <v>15</v>
      </c>
      <c r="E5932" t="s">
        <v>23</v>
      </c>
      <c r="F5932" t="s">
        <v>17</v>
      </c>
      <c r="G5932">
        <v>3.5</v>
      </c>
      <c r="H5932" t="s">
        <v>18</v>
      </c>
      <c r="I5932" t="s">
        <v>19</v>
      </c>
      <c r="J5932">
        <v>190000</v>
      </c>
      <c r="K5932" t="s">
        <v>45</v>
      </c>
      <c r="L5932">
        <v>58000</v>
      </c>
      <c r="M5932" t="b">
        <v>0</v>
      </c>
    </row>
    <row r="5933" spans="1:13" x14ac:dyDescent="0.35">
      <c r="A5933" t="s">
        <v>34</v>
      </c>
      <c r="B5933" t="s">
        <v>35</v>
      </c>
      <c r="C5933">
        <v>2013</v>
      </c>
      <c r="D5933" t="s">
        <v>15</v>
      </c>
      <c r="E5933" t="s">
        <v>23</v>
      </c>
      <c r="F5933" t="s">
        <v>30</v>
      </c>
      <c r="G5933">
        <v>4.5999999999999996</v>
      </c>
      <c r="H5933" t="s">
        <v>18</v>
      </c>
      <c r="I5933" t="s">
        <v>19</v>
      </c>
      <c r="J5933">
        <v>96000</v>
      </c>
      <c r="K5933" t="s">
        <v>20</v>
      </c>
      <c r="L5933">
        <v>0</v>
      </c>
      <c r="M5933" t="b">
        <v>1</v>
      </c>
    </row>
    <row r="5934" spans="1:13" x14ac:dyDescent="0.35">
      <c r="A5934" t="s">
        <v>76</v>
      </c>
      <c r="B5934" t="s">
        <v>112</v>
      </c>
      <c r="C5934">
        <v>2018</v>
      </c>
      <c r="D5934" t="s">
        <v>15</v>
      </c>
      <c r="E5934" t="s">
        <v>75</v>
      </c>
      <c r="F5934" t="s">
        <v>26</v>
      </c>
      <c r="G5934">
        <v>3.6</v>
      </c>
      <c r="H5934" t="s">
        <v>18</v>
      </c>
      <c r="I5934" t="s">
        <v>19</v>
      </c>
      <c r="J5934">
        <v>78000</v>
      </c>
      <c r="K5934" t="s">
        <v>20</v>
      </c>
      <c r="L5934">
        <v>92000</v>
      </c>
      <c r="M5934" t="b">
        <v>0</v>
      </c>
    </row>
    <row r="5935" spans="1:13" x14ac:dyDescent="0.35">
      <c r="A5935" t="s">
        <v>139</v>
      </c>
      <c r="B5935" t="s">
        <v>47</v>
      </c>
      <c r="C5935">
        <v>2014</v>
      </c>
      <c r="D5935" t="s">
        <v>47</v>
      </c>
      <c r="E5935" t="s">
        <v>102</v>
      </c>
      <c r="F5935" t="s">
        <v>17</v>
      </c>
      <c r="G5935">
        <v>1</v>
      </c>
      <c r="H5935" t="s">
        <v>18</v>
      </c>
      <c r="I5935" t="s">
        <v>68</v>
      </c>
      <c r="J5935">
        <v>25000</v>
      </c>
      <c r="K5935" t="s">
        <v>155</v>
      </c>
      <c r="L5935">
        <v>0</v>
      </c>
      <c r="M5935" t="b">
        <v>1</v>
      </c>
    </row>
    <row r="5936" spans="1:13" x14ac:dyDescent="0.35">
      <c r="A5936" t="s">
        <v>103</v>
      </c>
      <c r="B5936" t="s">
        <v>212</v>
      </c>
      <c r="C5936">
        <v>2017</v>
      </c>
      <c r="D5936" t="s">
        <v>44</v>
      </c>
      <c r="E5936" t="s">
        <v>16</v>
      </c>
      <c r="F5936" t="s">
        <v>26</v>
      </c>
      <c r="G5936">
        <v>3.6</v>
      </c>
      <c r="H5936" t="s">
        <v>18</v>
      </c>
      <c r="I5936" t="s">
        <v>19</v>
      </c>
      <c r="J5936">
        <v>82000</v>
      </c>
      <c r="K5936" t="s">
        <v>45</v>
      </c>
      <c r="L5936">
        <v>93000</v>
      </c>
      <c r="M5936" t="b">
        <v>0</v>
      </c>
    </row>
    <row r="5937" spans="1:13" x14ac:dyDescent="0.35">
      <c r="A5937" t="s">
        <v>34</v>
      </c>
      <c r="B5937" t="s">
        <v>145</v>
      </c>
      <c r="C5937">
        <v>2014</v>
      </c>
      <c r="D5937" t="s">
        <v>15</v>
      </c>
      <c r="E5937" t="s">
        <v>23</v>
      </c>
      <c r="F5937" t="s">
        <v>26</v>
      </c>
      <c r="G5937">
        <v>2.7</v>
      </c>
      <c r="H5937" t="s">
        <v>18</v>
      </c>
      <c r="I5937" t="s">
        <v>19</v>
      </c>
      <c r="J5937">
        <v>180000</v>
      </c>
      <c r="K5937" t="s">
        <v>20</v>
      </c>
      <c r="L5937">
        <v>45000</v>
      </c>
      <c r="M5937" t="b">
        <v>0</v>
      </c>
    </row>
    <row r="5938" spans="1:13" x14ac:dyDescent="0.35">
      <c r="A5938" t="s">
        <v>62</v>
      </c>
      <c r="B5938" t="s">
        <v>63</v>
      </c>
      <c r="C5938">
        <v>2020</v>
      </c>
      <c r="D5938" t="s">
        <v>15</v>
      </c>
      <c r="E5938" t="s">
        <v>16</v>
      </c>
      <c r="F5938" t="s">
        <v>17</v>
      </c>
      <c r="G5938">
        <v>5</v>
      </c>
      <c r="H5938" t="s">
        <v>18</v>
      </c>
      <c r="I5938" t="s">
        <v>19</v>
      </c>
      <c r="J5938">
        <v>26000</v>
      </c>
      <c r="K5938" t="s">
        <v>20</v>
      </c>
      <c r="L5938">
        <v>575000</v>
      </c>
      <c r="M5938" t="b">
        <v>0</v>
      </c>
    </row>
    <row r="5939" spans="1:13" x14ac:dyDescent="0.35">
      <c r="A5939" t="s">
        <v>73</v>
      </c>
      <c r="B5939">
        <v>3</v>
      </c>
      <c r="C5939">
        <v>2017</v>
      </c>
      <c r="D5939" t="s">
        <v>15</v>
      </c>
      <c r="E5939" t="s">
        <v>23</v>
      </c>
      <c r="F5939" t="s">
        <v>26</v>
      </c>
      <c r="G5939">
        <v>1.5</v>
      </c>
      <c r="H5939" t="s">
        <v>18</v>
      </c>
      <c r="I5939" t="s">
        <v>19</v>
      </c>
      <c r="J5939">
        <v>107921</v>
      </c>
      <c r="K5939" t="s">
        <v>59</v>
      </c>
      <c r="L5939">
        <v>39000</v>
      </c>
      <c r="M5939" t="b">
        <v>0</v>
      </c>
    </row>
    <row r="5940" spans="1:13" x14ac:dyDescent="0.35">
      <c r="A5940" t="s">
        <v>76</v>
      </c>
      <c r="B5940" t="s">
        <v>77</v>
      </c>
      <c r="C5940">
        <v>2020</v>
      </c>
      <c r="D5940" t="s">
        <v>15</v>
      </c>
      <c r="E5940" t="s">
        <v>25</v>
      </c>
      <c r="F5940" t="s">
        <v>17</v>
      </c>
      <c r="G5940">
        <v>3.5</v>
      </c>
      <c r="H5940" t="s">
        <v>18</v>
      </c>
      <c r="I5940" t="s">
        <v>19</v>
      </c>
      <c r="J5940">
        <v>5000</v>
      </c>
      <c r="K5940" t="s">
        <v>20</v>
      </c>
      <c r="L5940">
        <v>180000</v>
      </c>
      <c r="M5940" t="b">
        <v>0</v>
      </c>
    </row>
    <row r="5941" spans="1:13" x14ac:dyDescent="0.35">
      <c r="A5941" t="s">
        <v>34</v>
      </c>
      <c r="B5941" t="s">
        <v>287</v>
      </c>
      <c r="C5941">
        <v>2012</v>
      </c>
      <c r="D5941" t="s">
        <v>15</v>
      </c>
      <c r="E5941" t="s">
        <v>23</v>
      </c>
      <c r="F5941" t="s">
        <v>30</v>
      </c>
      <c r="G5941">
        <v>2.7</v>
      </c>
      <c r="H5941" t="s">
        <v>18</v>
      </c>
      <c r="I5941" t="s">
        <v>68</v>
      </c>
      <c r="J5941">
        <v>350</v>
      </c>
      <c r="K5941" t="s">
        <v>42</v>
      </c>
      <c r="L5941">
        <v>0</v>
      </c>
      <c r="M5941" t="b">
        <v>1</v>
      </c>
    </row>
    <row r="5942" spans="1:13" x14ac:dyDescent="0.35">
      <c r="A5942" t="s">
        <v>27</v>
      </c>
      <c r="B5942" t="s">
        <v>93</v>
      </c>
      <c r="C5942">
        <v>2016</v>
      </c>
      <c r="D5942" t="s">
        <v>47</v>
      </c>
      <c r="E5942" t="s">
        <v>16</v>
      </c>
      <c r="F5942" t="s">
        <v>17</v>
      </c>
      <c r="G5942">
        <v>2.4</v>
      </c>
      <c r="H5942" t="s">
        <v>18</v>
      </c>
      <c r="I5942" t="s">
        <v>19</v>
      </c>
      <c r="J5942">
        <v>84000</v>
      </c>
      <c r="K5942" t="s">
        <v>155</v>
      </c>
      <c r="L5942">
        <v>0</v>
      </c>
      <c r="M5942" t="b">
        <v>1</v>
      </c>
    </row>
    <row r="5943" spans="1:13" x14ac:dyDescent="0.35">
      <c r="A5943" t="s">
        <v>27</v>
      </c>
      <c r="B5943" t="s">
        <v>93</v>
      </c>
      <c r="C5943">
        <v>2014</v>
      </c>
      <c r="D5943" t="s">
        <v>15</v>
      </c>
      <c r="E5943" t="s">
        <v>23</v>
      </c>
      <c r="F5943" t="s">
        <v>17</v>
      </c>
      <c r="G5943">
        <v>6</v>
      </c>
      <c r="H5943" t="s">
        <v>18</v>
      </c>
      <c r="I5943" t="s">
        <v>19</v>
      </c>
      <c r="J5943">
        <v>276</v>
      </c>
      <c r="K5943" t="s">
        <v>20</v>
      </c>
      <c r="L5943">
        <v>35000</v>
      </c>
      <c r="M5943" t="b">
        <v>0</v>
      </c>
    </row>
    <row r="5944" spans="1:13" x14ac:dyDescent="0.35">
      <c r="A5944" t="s">
        <v>326</v>
      </c>
      <c r="B5944" t="s">
        <v>327</v>
      </c>
      <c r="C5944">
        <v>1996</v>
      </c>
      <c r="D5944" t="s">
        <v>47</v>
      </c>
      <c r="E5944" t="s">
        <v>196</v>
      </c>
      <c r="F5944" t="s">
        <v>17</v>
      </c>
      <c r="G5944">
        <v>4.5999999999999996</v>
      </c>
      <c r="H5944" t="s">
        <v>18</v>
      </c>
      <c r="I5944" t="s">
        <v>19</v>
      </c>
      <c r="J5944">
        <v>500</v>
      </c>
      <c r="K5944" t="s">
        <v>42</v>
      </c>
      <c r="L5944">
        <v>5000</v>
      </c>
      <c r="M5944" t="b">
        <v>0</v>
      </c>
    </row>
    <row r="5945" spans="1:13" x14ac:dyDescent="0.35">
      <c r="A5945" t="s">
        <v>39</v>
      </c>
      <c r="B5945" t="s">
        <v>217</v>
      </c>
      <c r="C5945">
        <v>2016</v>
      </c>
      <c r="D5945" t="s">
        <v>47</v>
      </c>
      <c r="E5945" t="s">
        <v>29</v>
      </c>
      <c r="F5945" t="s">
        <v>17</v>
      </c>
      <c r="G5945">
        <v>1.6</v>
      </c>
      <c r="H5945" t="s">
        <v>18</v>
      </c>
      <c r="I5945" t="s">
        <v>19</v>
      </c>
      <c r="J5945">
        <v>136000</v>
      </c>
      <c r="K5945" t="s">
        <v>42</v>
      </c>
      <c r="L5945">
        <v>25000</v>
      </c>
      <c r="M5945" t="b">
        <v>0</v>
      </c>
    </row>
    <row r="5946" spans="1:13" x14ac:dyDescent="0.35">
      <c r="A5946" t="s">
        <v>76</v>
      </c>
      <c r="B5946" t="s">
        <v>47</v>
      </c>
      <c r="C5946">
        <v>2015</v>
      </c>
      <c r="D5946" t="s">
        <v>15</v>
      </c>
      <c r="E5946" t="s">
        <v>23</v>
      </c>
      <c r="F5946" t="s">
        <v>26</v>
      </c>
      <c r="G5946">
        <v>1</v>
      </c>
      <c r="H5946" t="s">
        <v>18</v>
      </c>
      <c r="I5946" t="s">
        <v>68</v>
      </c>
      <c r="J5946">
        <v>19047</v>
      </c>
      <c r="K5946" t="s">
        <v>138</v>
      </c>
      <c r="L5946">
        <v>0</v>
      </c>
      <c r="M5946" t="b">
        <v>1</v>
      </c>
    </row>
    <row r="5947" spans="1:13" x14ac:dyDescent="0.35">
      <c r="A5947" t="s">
        <v>34</v>
      </c>
      <c r="B5947" t="s">
        <v>123</v>
      </c>
      <c r="C5947">
        <v>2014</v>
      </c>
      <c r="D5947" t="s">
        <v>303</v>
      </c>
      <c r="E5947" t="s">
        <v>23</v>
      </c>
      <c r="F5947" t="s">
        <v>17</v>
      </c>
      <c r="G5947">
        <v>2.7</v>
      </c>
      <c r="H5947" t="s">
        <v>18</v>
      </c>
      <c r="I5947" t="s">
        <v>68</v>
      </c>
      <c r="J5947">
        <v>270000</v>
      </c>
      <c r="K5947" t="s">
        <v>20</v>
      </c>
      <c r="L5947">
        <v>0</v>
      </c>
      <c r="M5947" t="b">
        <v>1</v>
      </c>
    </row>
    <row r="5948" spans="1:13" x14ac:dyDescent="0.35">
      <c r="A5948" t="s">
        <v>36</v>
      </c>
      <c r="B5948" t="s">
        <v>115</v>
      </c>
      <c r="C5948">
        <v>2011</v>
      </c>
      <c r="D5948" t="s">
        <v>47</v>
      </c>
      <c r="E5948" t="s">
        <v>16</v>
      </c>
      <c r="F5948" t="s">
        <v>17</v>
      </c>
      <c r="G5948">
        <v>5.3</v>
      </c>
      <c r="H5948" t="s">
        <v>18</v>
      </c>
      <c r="I5948" t="s">
        <v>19</v>
      </c>
      <c r="J5948">
        <v>174000</v>
      </c>
      <c r="K5948" t="s">
        <v>111</v>
      </c>
      <c r="L5948">
        <v>0</v>
      </c>
      <c r="M5948" t="b">
        <v>1</v>
      </c>
    </row>
    <row r="5949" spans="1:13" x14ac:dyDescent="0.35">
      <c r="A5949" t="s">
        <v>62</v>
      </c>
      <c r="B5949" t="s">
        <v>63</v>
      </c>
      <c r="C5949">
        <v>2014</v>
      </c>
      <c r="D5949" t="s">
        <v>44</v>
      </c>
      <c r="E5949" t="s">
        <v>78</v>
      </c>
      <c r="F5949" t="s">
        <v>30</v>
      </c>
      <c r="G5949">
        <v>5</v>
      </c>
      <c r="H5949" t="s">
        <v>18</v>
      </c>
      <c r="I5949" t="s">
        <v>19</v>
      </c>
      <c r="J5949">
        <v>59934</v>
      </c>
      <c r="K5949" t="s">
        <v>20</v>
      </c>
      <c r="L5949">
        <v>0</v>
      </c>
      <c r="M5949" t="b">
        <v>1</v>
      </c>
    </row>
    <row r="5950" spans="1:13" x14ac:dyDescent="0.35">
      <c r="A5950" t="s">
        <v>34</v>
      </c>
      <c r="B5950" t="s">
        <v>43</v>
      </c>
      <c r="C5950">
        <v>2011</v>
      </c>
      <c r="D5950" t="s">
        <v>47</v>
      </c>
      <c r="E5950" t="s">
        <v>29</v>
      </c>
      <c r="F5950" t="s">
        <v>17</v>
      </c>
      <c r="G5950">
        <v>2.5</v>
      </c>
      <c r="H5950" t="s">
        <v>18</v>
      </c>
      <c r="I5950" t="s">
        <v>19</v>
      </c>
      <c r="J5950">
        <v>137502</v>
      </c>
      <c r="K5950" t="s">
        <v>155</v>
      </c>
      <c r="L5950">
        <v>35000</v>
      </c>
      <c r="M5950" t="b">
        <v>0</v>
      </c>
    </row>
    <row r="5951" spans="1:13" x14ac:dyDescent="0.35">
      <c r="A5951" t="s">
        <v>103</v>
      </c>
      <c r="B5951" t="s">
        <v>104</v>
      </c>
      <c r="C5951">
        <v>2015</v>
      </c>
      <c r="D5951" t="s">
        <v>15</v>
      </c>
      <c r="E5951" t="s">
        <v>75</v>
      </c>
      <c r="F5951" t="s">
        <v>17</v>
      </c>
      <c r="G5951">
        <v>6.4</v>
      </c>
      <c r="H5951" t="s">
        <v>18</v>
      </c>
      <c r="I5951" t="s">
        <v>19</v>
      </c>
      <c r="J5951">
        <v>119000</v>
      </c>
      <c r="K5951" t="s">
        <v>64</v>
      </c>
      <c r="L5951">
        <v>0</v>
      </c>
      <c r="M5951" t="b">
        <v>1</v>
      </c>
    </row>
    <row r="5952" spans="1:13" x14ac:dyDescent="0.35">
      <c r="A5952" t="s">
        <v>48</v>
      </c>
      <c r="B5952" t="s">
        <v>106</v>
      </c>
      <c r="C5952">
        <v>2005</v>
      </c>
      <c r="D5952" t="s">
        <v>47</v>
      </c>
      <c r="E5952" t="s">
        <v>25</v>
      </c>
      <c r="F5952" t="s">
        <v>30</v>
      </c>
      <c r="G5952">
        <v>5</v>
      </c>
      <c r="H5952" t="s">
        <v>18</v>
      </c>
      <c r="I5952" t="s">
        <v>19</v>
      </c>
      <c r="J5952">
        <v>350000</v>
      </c>
      <c r="K5952" t="s">
        <v>20</v>
      </c>
      <c r="L5952">
        <v>20000</v>
      </c>
      <c r="M5952" t="b">
        <v>0</v>
      </c>
    </row>
    <row r="5953" spans="1:13" x14ac:dyDescent="0.35">
      <c r="A5953" t="s">
        <v>34</v>
      </c>
      <c r="B5953" t="s">
        <v>43</v>
      </c>
      <c r="C5953">
        <v>2002</v>
      </c>
      <c r="D5953" t="s">
        <v>15</v>
      </c>
      <c r="E5953" t="s">
        <v>23</v>
      </c>
      <c r="F5953" t="s">
        <v>30</v>
      </c>
      <c r="G5953">
        <v>1.5</v>
      </c>
      <c r="H5953" t="s">
        <v>18</v>
      </c>
      <c r="I5953" t="s">
        <v>68</v>
      </c>
      <c r="J5953">
        <v>560</v>
      </c>
      <c r="K5953" t="s">
        <v>20</v>
      </c>
      <c r="L5953">
        <v>0</v>
      </c>
      <c r="M5953" t="b">
        <v>1</v>
      </c>
    </row>
    <row r="5954" spans="1:13" x14ac:dyDescent="0.35">
      <c r="A5954" t="s">
        <v>60</v>
      </c>
      <c r="B5954" t="s">
        <v>61</v>
      </c>
      <c r="C5954">
        <v>2013</v>
      </c>
      <c r="D5954" t="s">
        <v>44</v>
      </c>
      <c r="E5954" t="s">
        <v>23</v>
      </c>
      <c r="F5954" t="s">
        <v>17</v>
      </c>
      <c r="G5954">
        <v>3.5</v>
      </c>
      <c r="H5954" t="s">
        <v>18</v>
      </c>
      <c r="I5954" t="s">
        <v>19</v>
      </c>
      <c r="J5954">
        <v>190000</v>
      </c>
      <c r="K5954" t="s">
        <v>20</v>
      </c>
      <c r="L5954">
        <v>85000</v>
      </c>
      <c r="M5954" t="b">
        <v>0</v>
      </c>
    </row>
    <row r="5955" spans="1:13" x14ac:dyDescent="0.35">
      <c r="A5955" t="s">
        <v>39</v>
      </c>
      <c r="B5955" t="s">
        <v>205</v>
      </c>
      <c r="C5955">
        <v>2012</v>
      </c>
      <c r="D5955" t="s">
        <v>15</v>
      </c>
      <c r="E5955" t="s">
        <v>16</v>
      </c>
      <c r="F5955" t="s">
        <v>17</v>
      </c>
      <c r="G5955">
        <v>5.3</v>
      </c>
      <c r="H5955" t="s">
        <v>18</v>
      </c>
      <c r="I5955" t="s">
        <v>19</v>
      </c>
      <c r="J5955">
        <v>350000</v>
      </c>
      <c r="K5955" t="s">
        <v>20</v>
      </c>
      <c r="L5955">
        <v>0</v>
      </c>
      <c r="M5955" t="b">
        <v>1</v>
      </c>
    </row>
    <row r="5956" spans="1:13" x14ac:dyDescent="0.35">
      <c r="A5956" t="s">
        <v>76</v>
      </c>
      <c r="B5956" t="s">
        <v>77</v>
      </c>
      <c r="C5956">
        <v>2014</v>
      </c>
      <c r="D5956" t="s">
        <v>15</v>
      </c>
      <c r="E5956" t="s">
        <v>16</v>
      </c>
      <c r="F5956" t="s">
        <v>26</v>
      </c>
      <c r="G5956">
        <v>5.4</v>
      </c>
      <c r="H5956" t="s">
        <v>18</v>
      </c>
      <c r="I5956" t="s">
        <v>19</v>
      </c>
      <c r="J5956">
        <v>243500</v>
      </c>
      <c r="K5956" t="s">
        <v>211</v>
      </c>
      <c r="L5956">
        <v>45000</v>
      </c>
      <c r="M5956" t="b">
        <v>0</v>
      </c>
    </row>
    <row r="5957" spans="1:13" x14ac:dyDescent="0.35">
      <c r="A5957" t="s">
        <v>27</v>
      </c>
      <c r="B5957" t="s">
        <v>88</v>
      </c>
      <c r="C5957">
        <v>2019</v>
      </c>
      <c r="D5957" t="s">
        <v>15</v>
      </c>
      <c r="E5957" t="s">
        <v>23</v>
      </c>
      <c r="F5957" t="s">
        <v>26</v>
      </c>
      <c r="G5957">
        <v>1.4</v>
      </c>
      <c r="H5957" t="s">
        <v>18</v>
      </c>
      <c r="I5957" t="s">
        <v>19</v>
      </c>
      <c r="J5957">
        <v>57000</v>
      </c>
      <c r="K5957" t="s">
        <v>45</v>
      </c>
      <c r="L5957">
        <v>35000</v>
      </c>
      <c r="M5957" t="b">
        <v>0</v>
      </c>
    </row>
    <row r="5958" spans="1:13" x14ac:dyDescent="0.35">
      <c r="A5958" t="s">
        <v>166</v>
      </c>
      <c r="B5958" t="s">
        <v>290</v>
      </c>
      <c r="C5958">
        <v>2020</v>
      </c>
      <c r="D5958" t="s">
        <v>15</v>
      </c>
      <c r="E5958" t="s">
        <v>29</v>
      </c>
      <c r="F5958" t="s">
        <v>17</v>
      </c>
      <c r="G5958">
        <v>1.8</v>
      </c>
      <c r="H5958" t="s">
        <v>18</v>
      </c>
      <c r="I5958" t="s">
        <v>19</v>
      </c>
      <c r="J5958">
        <v>46000</v>
      </c>
      <c r="K5958" t="s">
        <v>155</v>
      </c>
      <c r="L5958">
        <v>62000</v>
      </c>
      <c r="M5958" t="b">
        <v>0</v>
      </c>
    </row>
    <row r="5959" spans="1:13" x14ac:dyDescent="0.35">
      <c r="A5959" t="s">
        <v>27</v>
      </c>
      <c r="B5959" t="s">
        <v>84</v>
      </c>
      <c r="C5959">
        <v>2019</v>
      </c>
      <c r="D5959" t="s">
        <v>15</v>
      </c>
      <c r="E5959" t="s">
        <v>25</v>
      </c>
      <c r="F5959" t="s">
        <v>30</v>
      </c>
      <c r="G5959">
        <v>1.6</v>
      </c>
      <c r="H5959" t="s">
        <v>18</v>
      </c>
      <c r="I5959" t="s">
        <v>19</v>
      </c>
      <c r="J5959">
        <v>42000</v>
      </c>
      <c r="K5959" t="s">
        <v>20</v>
      </c>
      <c r="L5959">
        <v>75000</v>
      </c>
      <c r="M5959" t="b">
        <v>0</v>
      </c>
    </row>
    <row r="5960" spans="1:13" x14ac:dyDescent="0.35">
      <c r="A5960" t="s">
        <v>27</v>
      </c>
      <c r="B5960" t="s">
        <v>84</v>
      </c>
      <c r="C5960">
        <v>2016</v>
      </c>
      <c r="D5960" t="s">
        <v>47</v>
      </c>
      <c r="E5960" t="s">
        <v>29</v>
      </c>
      <c r="F5960" t="s">
        <v>30</v>
      </c>
      <c r="G5960">
        <v>2</v>
      </c>
      <c r="H5960" t="s">
        <v>18</v>
      </c>
      <c r="I5960" t="s">
        <v>19</v>
      </c>
      <c r="J5960">
        <v>130000</v>
      </c>
      <c r="K5960" t="s">
        <v>42</v>
      </c>
      <c r="L5960">
        <v>0</v>
      </c>
      <c r="M5960" t="b">
        <v>1</v>
      </c>
    </row>
    <row r="5961" spans="1:13" x14ac:dyDescent="0.35">
      <c r="A5961" t="s">
        <v>27</v>
      </c>
      <c r="B5961" t="s">
        <v>89</v>
      </c>
      <c r="C5961">
        <v>2016</v>
      </c>
      <c r="D5961" t="s">
        <v>15</v>
      </c>
      <c r="E5961" t="s">
        <v>23</v>
      </c>
      <c r="F5961" t="s">
        <v>17</v>
      </c>
      <c r="G5961">
        <v>2.5</v>
      </c>
      <c r="H5961" t="s">
        <v>18</v>
      </c>
      <c r="I5961" t="s">
        <v>19</v>
      </c>
      <c r="J5961">
        <v>236</v>
      </c>
      <c r="K5961" t="s">
        <v>253</v>
      </c>
      <c r="L5961">
        <v>0</v>
      </c>
      <c r="M5961" t="b">
        <v>1</v>
      </c>
    </row>
    <row r="5962" spans="1:13" x14ac:dyDescent="0.35">
      <c r="A5962" t="s">
        <v>27</v>
      </c>
      <c r="B5962" t="s">
        <v>89</v>
      </c>
      <c r="C5962">
        <v>2018</v>
      </c>
      <c r="D5962" t="s">
        <v>15</v>
      </c>
      <c r="E5962" t="s">
        <v>25</v>
      </c>
      <c r="F5962" t="s">
        <v>26</v>
      </c>
      <c r="G5962">
        <v>2.4</v>
      </c>
      <c r="H5962" t="s">
        <v>18</v>
      </c>
      <c r="I5962" t="s">
        <v>19</v>
      </c>
      <c r="J5962">
        <v>82000</v>
      </c>
      <c r="K5962" t="s">
        <v>20</v>
      </c>
      <c r="L5962">
        <v>0</v>
      </c>
      <c r="M5962" t="b">
        <v>1</v>
      </c>
    </row>
    <row r="5963" spans="1:13" x14ac:dyDescent="0.35">
      <c r="A5963" t="s">
        <v>34</v>
      </c>
      <c r="B5963" t="s">
        <v>123</v>
      </c>
      <c r="C5963">
        <v>2014</v>
      </c>
      <c r="D5963" t="s">
        <v>15</v>
      </c>
      <c r="E5963" t="s">
        <v>23</v>
      </c>
      <c r="F5963" t="s">
        <v>17</v>
      </c>
      <c r="G5963">
        <v>2.7</v>
      </c>
      <c r="H5963" t="s">
        <v>18</v>
      </c>
      <c r="I5963" t="s">
        <v>68</v>
      </c>
      <c r="J5963">
        <v>179</v>
      </c>
      <c r="K5963" t="s">
        <v>253</v>
      </c>
      <c r="L5963">
        <v>0</v>
      </c>
      <c r="M5963" t="b">
        <v>1</v>
      </c>
    </row>
    <row r="5964" spans="1:13" x14ac:dyDescent="0.35">
      <c r="A5964" t="s">
        <v>60</v>
      </c>
      <c r="B5964" t="s">
        <v>241</v>
      </c>
      <c r="C5964">
        <v>2005</v>
      </c>
      <c r="D5964" t="s">
        <v>47</v>
      </c>
      <c r="E5964" t="s">
        <v>16</v>
      </c>
      <c r="F5964" t="s">
        <v>17</v>
      </c>
      <c r="G5964">
        <v>4.5999999999999996</v>
      </c>
      <c r="H5964" t="s">
        <v>18</v>
      </c>
      <c r="I5964" t="s">
        <v>19</v>
      </c>
      <c r="J5964">
        <v>140000</v>
      </c>
      <c r="K5964" t="s">
        <v>138</v>
      </c>
      <c r="L5964">
        <v>0</v>
      </c>
      <c r="M5964" t="b">
        <v>1</v>
      </c>
    </row>
    <row r="5965" spans="1:13" x14ac:dyDescent="0.35">
      <c r="A5965" t="s">
        <v>36</v>
      </c>
      <c r="B5965" t="s">
        <v>115</v>
      </c>
      <c r="C5965">
        <v>1994</v>
      </c>
      <c r="D5965" t="s">
        <v>47</v>
      </c>
      <c r="E5965" t="s">
        <v>94</v>
      </c>
      <c r="F5965" t="s">
        <v>17</v>
      </c>
      <c r="G5965">
        <v>5.3</v>
      </c>
      <c r="H5965" t="s">
        <v>18</v>
      </c>
      <c r="I5965" t="s">
        <v>19</v>
      </c>
      <c r="J5965">
        <v>400</v>
      </c>
      <c r="K5965" t="s">
        <v>20</v>
      </c>
      <c r="L5965">
        <v>0</v>
      </c>
      <c r="M5965" t="b">
        <v>1</v>
      </c>
    </row>
    <row r="5966" spans="1:13" x14ac:dyDescent="0.35">
      <c r="A5966" t="s">
        <v>27</v>
      </c>
      <c r="B5966" t="s">
        <v>89</v>
      </c>
      <c r="C5966">
        <v>2019</v>
      </c>
      <c r="D5966" t="s">
        <v>15</v>
      </c>
      <c r="E5966" t="s">
        <v>75</v>
      </c>
      <c r="F5966" t="s">
        <v>26</v>
      </c>
      <c r="G5966">
        <v>2.4</v>
      </c>
      <c r="H5966" t="s">
        <v>18</v>
      </c>
      <c r="I5966" t="s">
        <v>19</v>
      </c>
      <c r="J5966">
        <v>87000</v>
      </c>
      <c r="K5966" t="s">
        <v>54</v>
      </c>
      <c r="L5966">
        <v>0</v>
      </c>
      <c r="M5966" t="b">
        <v>1</v>
      </c>
    </row>
    <row r="5967" spans="1:13" x14ac:dyDescent="0.35">
      <c r="A5967" t="s">
        <v>109</v>
      </c>
      <c r="B5967" t="s">
        <v>132</v>
      </c>
      <c r="C5967">
        <v>2015</v>
      </c>
      <c r="D5967" t="s">
        <v>15</v>
      </c>
      <c r="E5967" t="s">
        <v>25</v>
      </c>
      <c r="F5967" t="s">
        <v>30</v>
      </c>
      <c r="G5967">
        <v>3.6</v>
      </c>
      <c r="H5967" t="s">
        <v>18</v>
      </c>
      <c r="I5967" t="s">
        <v>19</v>
      </c>
      <c r="J5967">
        <v>260</v>
      </c>
      <c r="K5967" t="s">
        <v>42</v>
      </c>
      <c r="L5967">
        <v>55000</v>
      </c>
      <c r="M5967" t="b">
        <v>0</v>
      </c>
    </row>
    <row r="5968" spans="1:13" x14ac:dyDescent="0.35">
      <c r="A5968" t="s">
        <v>109</v>
      </c>
      <c r="B5968" t="s">
        <v>227</v>
      </c>
      <c r="C5968">
        <v>2013</v>
      </c>
      <c r="D5968" t="s">
        <v>15</v>
      </c>
      <c r="E5968" t="s">
        <v>23</v>
      </c>
      <c r="F5968" t="s">
        <v>30</v>
      </c>
      <c r="G5968">
        <v>8.6999999999999993</v>
      </c>
      <c r="H5968" t="s">
        <v>18</v>
      </c>
      <c r="I5968" t="s">
        <v>19</v>
      </c>
      <c r="J5968">
        <v>280</v>
      </c>
      <c r="K5968" t="s">
        <v>54</v>
      </c>
      <c r="L5968">
        <v>0</v>
      </c>
      <c r="M5968" t="b">
        <v>1</v>
      </c>
    </row>
    <row r="5969" spans="1:13" x14ac:dyDescent="0.35">
      <c r="A5969" t="s">
        <v>82</v>
      </c>
      <c r="B5969" t="s">
        <v>156</v>
      </c>
      <c r="C5969">
        <v>2011</v>
      </c>
      <c r="D5969" t="s">
        <v>47</v>
      </c>
      <c r="E5969" t="s">
        <v>38</v>
      </c>
      <c r="F5969" t="s">
        <v>26</v>
      </c>
      <c r="G5969">
        <v>1.6</v>
      </c>
      <c r="H5969" t="s">
        <v>18</v>
      </c>
      <c r="I5969" t="s">
        <v>19</v>
      </c>
      <c r="J5969">
        <v>167000</v>
      </c>
      <c r="K5969" t="s">
        <v>126</v>
      </c>
      <c r="L5969">
        <v>0</v>
      </c>
      <c r="M5969" t="b">
        <v>1</v>
      </c>
    </row>
    <row r="5970" spans="1:13" x14ac:dyDescent="0.35">
      <c r="A5970" t="s">
        <v>34</v>
      </c>
      <c r="B5970" t="s">
        <v>35</v>
      </c>
      <c r="C5970">
        <v>2021</v>
      </c>
      <c r="D5970" t="s">
        <v>44</v>
      </c>
      <c r="E5970" t="s">
        <v>23</v>
      </c>
      <c r="F5970" t="s">
        <v>17</v>
      </c>
      <c r="G5970">
        <v>4.5999999999999996</v>
      </c>
      <c r="H5970" t="s">
        <v>18</v>
      </c>
      <c r="I5970" t="s">
        <v>19</v>
      </c>
      <c r="J5970">
        <v>9000</v>
      </c>
      <c r="K5970" t="s">
        <v>54</v>
      </c>
      <c r="L5970">
        <v>350000</v>
      </c>
      <c r="M5970" t="b">
        <v>0</v>
      </c>
    </row>
    <row r="5971" spans="1:13" x14ac:dyDescent="0.35">
      <c r="A5971" t="s">
        <v>60</v>
      </c>
      <c r="B5971" t="s">
        <v>61</v>
      </c>
      <c r="C5971">
        <v>2019</v>
      </c>
      <c r="D5971" t="s">
        <v>15</v>
      </c>
      <c r="E5971" t="s">
        <v>75</v>
      </c>
      <c r="F5971" t="s">
        <v>17</v>
      </c>
      <c r="G5971">
        <v>3.5</v>
      </c>
      <c r="H5971" t="s">
        <v>79</v>
      </c>
      <c r="I5971" t="s">
        <v>19</v>
      </c>
      <c r="J5971">
        <v>47000</v>
      </c>
      <c r="K5971" t="s">
        <v>20</v>
      </c>
      <c r="L5971">
        <v>0</v>
      </c>
      <c r="M5971" t="b">
        <v>1</v>
      </c>
    </row>
    <row r="5972" spans="1:13" x14ac:dyDescent="0.35">
      <c r="A5972" t="s">
        <v>36</v>
      </c>
      <c r="B5972" t="s">
        <v>146</v>
      </c>
      <c r="C5972">
        <v>2005</v>
      </c>
      <c r="D5972" t="s">
        <v>15</v>
      </c>
      <c r="E5972" t="s">
        <v>23</v>
      </c>
      <c r="F5972" t="s">
        <v>26</v>
      </c>
      <c r="G5972">
        <v>5</v>
      </c>
      <c r="H5972" t="s">
        <v>18</v>
      </c>
      <c r="I5972" t="s">
        <v>19</v>
      </c>
      <c r="J5972">
        <v>250000</v>
      </c>
      <c r="K5972" t="s">
        <v>155</v>
      </c>
      <c r="L5972">
        <v>0</v>
      </c>
      <c r="M5972" t="b">
        <v>1</v>
      </c>
    </row>
    <row r="5973" spans="1:13" x14ac:dyDescent="0.35">
      <c r="A5973" t="s">
        <v>34</v>
      </c>
      <c r="B5973" t="s">
        <v>43</v>
      </c>
      <c r="C5973">
        <v>2000</v>
      </c>
      <c r="D5973" t="s">
        <v>47</v>
      </c>
      <c r="E5973" t="s">
        <v>78</v>
      </c>
      <c r="F5973" t="s">
        <v>30</v>
      </c>
      <c r="G5973">
        <v>1.8</v>
      </c>
      <c r="H5973" t="s">
        <v>18</v>
      </c>
      <c r="I5973" t="s">
        <v>68</v>
      </c>
      <c r="J5973">
        <v>800000</v>
      </c>
      <c r="K5973" t="s">
        <v>54</v>
      </c>
      <c r="L5973">
        <v>0</v>
      </c>
      <c r="M5973" t="b">
        <v>1</v>
      </c>
    </row>
    <row r="5974" spans="1:13" x14ac:dyDescent="0.35">
      <c r="A5974" t="s">
        <v>34</v>
      </c>
      <c r="B5974" t="s">
        <v>124</v>
      </c>
      <c r="C5974">
        <v>2020</v>
      </c>
      <c r="D5974" t="s">
        <v>44</v>
      </c>
      <c r="E5974" t="s">
        <v>23</v>
      </c>
      <c r="F5974" t="s">
        <v>17</v>
      </c>
      <c r="G5974">
        <v>6</v>
      </c>
      <c r="H5974" t="s">
        <v>18</v>
      </c>
      <c r="I5974" t="s">
        <v>19</v>
      </c>
      <c r="J5974">
        <v>50000</v>
      </c>
      <c r="K5974" t="s">
        <v>45</v>
      </c>
      <c r="L5974">
        <v>140000</v>
      </c>
      <c r="M5974" t="b">
        <v>0</v>
      </c>
    </row>
    <row r="5975" spans="1:13" x14ac:dyDescent="0.35">
      <c r="A5975" t="s">
        <v>39</v>
      </c>
      <c r="B5975" t="s">
        <v>46</v>
      </c>
      <c r="C5975">
        <v>2015</v>
      </c>
      <c r="D5975" t="s">
        <v>15</v>
      </c>
      <c r="E5975" t="s">
        <v>75</v>
      </c>
      <c r="F5975" t="s">
        <v>30</v>
      </c>
      <c r="G5975">
        <v>5.3</v>
      </c>
      <c r="H5975" t="s">
        <v>18</v>
      </c>
      <c r="I5975" t="s">
        <v>19</v>
      </c>
      <c r="J5975">
        <v>65000</v>
      </c>
      <c r="K5975" t="s">
        <v>111</v>
      </c>
      <c r="L5975">
        <v>0</v>
      </c>
      <c r="M5975" t="b">
        <v>1</v>
      </c>
    </row>
    <row r="5976" spans="1:13" x14ac:dyDescent="0.35">
      <c r="A5976" t="s">
        <v>31</v>
      </c>
      <c r="B5976" t="s">
        <v>32</v>
      </c>
      <c r="C5976">
        <v>2016</v>
      </c>
      <c r="D5976" t="s">
        <v>15</v>
      </c>
      <c r="E5976" t="s">
        <v>23</v>
      </c>
      <c r="F5976" t="s">
        <v>17</v>
      </c>
      <c r="G5976">
        <v>3.5</v>
      </c>
      <c r="H5976" t="s">
        <v>18</v>
      </c>
      <c r="I5976" t="s">
        <v>19</v>
      </c>
      <c r="J5976">
        <v>117000</v>
      </c>
      <c r="K5976" t="s">
        <v>20</v>
      </c>
      <c r="L5976">
        <v>80000</v>
      </c>
      <c r="M5976" t="b">
        <v>0</v>
      </c>
    </row>
    <row r="5977" spans="1:13" x14ac:dyDescent="0.35">
      <c r="A5977" t="s">
        <v>39</v>
      </c>
      <c r="B5977" t="s">
        <v>131</v>
      </c>
      <c r="C5977">
        <v>2011</v>
      </c>
      <c r="D5977" t="s">
        <v>47</v>
      </c>
      <c r="E5977" t="s">
        <v>25</v>
      </c>
      <c r="F5977" t="s">
        <v>26</v>
      </c>
      <c r="G5977">
        <v>5.7</v>
      </c>
      <c r="H5977" t="s">
        <v>18</v>
      </c>
      <c r="I5977" t="s">
        <v>19</v>
      </c>
      <c r="J5977">
        <v>290000</v>
      </c>
      <c r="K5977" t="s">
        <v>20</v>
      </c>
      <c r="L5977">
        <v>0</v>
      </c>
      <c r="M5977" t="b">
        <v>1</v>
      </c>
    </row>
    <row r="5978" spans="1:13" x14ac:dyDescent="0.35">
      <c r="A5978" t="s">
        <v>76</v>
      </c>
      <c r="B5978" t="s">
        <v>240</v>
      </c>
      <c r="C5978">
        <v>2004</v>
      </c>
      <c r="D5978" t="s">
        <v>15</v>
      </c>
      <c r="E5978" t="s">
        <v>213</v>
      </c>
      <c r="F5978" t="s">
        <v>30</v>
      </c>
      <c r="G5978">
        <v>4.5999999999999996</v>
      </c>
      <c r="H5978" t="s">
        <v>18</v>
      </c>
      <c r="I5978" t="s">
        <v>19</v>
      </c>
      <c r="J5978">
        <v>361080</v>
      </c>
      <c r="K5978" t="s">
        <v>42</v>
      </c>
      <c r="L5978">
        <v>0</v>
      </c>
      <c r="M5978" t="b">
        <v>1</v>
      </c>
    </row>
    <row r="5979" spans="1:13" x14ac:dyDescent="0.35">
      <c r="A5979" t="s">
        <v>373</v>
      </c>
      <c r="B5979" t="s">
        <v>374</v>
      </c>
      <c r="C5979">
        <v>2015</v>
      </c>
      <c r="D5979" t="s">
        <v>15</v>
      </c>
      <c r="E5979" t="s">
        <v>25</v>
      </c>
      <c r="F5979" t="s">
        <v>17</v>
      </c>
      <c r="G5979">
        <v>3</v>
      </c>
      <c r="H5979" t="s">
        <v>18</v>
      </c>
      <c r="I5979" t="s">
        <v>19</v>
      </c>
      <c r="J5979">
        <v>99000</v>
      </c>
      <c r="K5979" t="s">
        <v>42</v>
      </c>
      <c r="L5979">
        <v>0</v>
      </c>
      <c r="M5979" t="b">
        <v>1</v>
      </c>
    </row>
    <row r="5980" spans="1:13" x14ac:dyDescent="0.35">
      <c r="A5980" t="s">
        <v>34</v>
      </c>
      <c r="B5980" t="s">
        <v>35</v>
      </c>
      <c r="C5980">
        <v>2002</v>
      </c>
      <c r="D5980" t="s">
        <v>15</v>
      </c>
      <c r="E5980" t="s">
        <v>23</v>
      </c>
      <c r="F5980" t="s">
        <v>17</v>
      </c>
      <c r="G5980">
        <v>4.5999999999999996</v>
      </c>
      <c r="H5980" t="s">
        <v>18</v>
      </c>
      <c r="I5980" t="s">
        <v>19</v>
      </c>
      <c r="J5980">
        <v>4000</v>
      </c>
      <c r="K5980" t="s">
        <v>70</v>
      </c>
      <c r="L5980">
        <v>0</v>
      </c>
      <c r="M5980" t="b">
        <v>1</v>
      </c>
    </row>
    <row r="5981" spans="1:13" x14ac:dyDescent="0.35">
      <c r="A5981" t="s">
        <v>60</v>
      </c>
      <c r="B5981" t="s">
        <v>241</v>
      </c>
      <c r="C5981">
        <v>2018</v>
      </c>
      <c r="D5981" t="s">
        <v>44</v>
      </c>
      <c r="E5981" t="s">
        <v>25</v>
      </c>
      <c r="F5981" t="s">
        <v>17</v>
      </c>
      <c r="G5981">
        <v>3.5</v>
      </c>
      <c r="H5981" t="s">
        <v>18</v>
      </c>
      <c r="I5981" t="s">
        <v>19</v>
      </c>
      <c r="J5981">
        <v>32000</v>
      </c>
      <c r="K5981" t="s">
        <v>20</v>
      </c>
      <c r="L5981">
        <v>290000</v>
      </c>
      <c r="M5981" t="b">
        <v>0</v>
      </c>
    </row>
    <row r="5982" spans="1:13" x14ac:dyDescent="0.35">
      <c r="A5982" t="s">
        <v>34</v>
      </c>
      <c r="B5982" t="s">
        <v>162</v>
      </c>
      <c r="C5982">
        <v>2016</v>
      </c>
      <c r="D5982" t="s">
        <v>44</v>
      </c>
      <c r="E5982" t="s">
        <v>38</v>
      </c>
      <c r="F5982" t="s">
        <v>17</v>
      </c>
      <c r="G5982">
        <v>4</v>
      </c>
      <c r="H5982" t="s">
        <v>18</v>
      </c>
      <c r="I5982" t="s">
        <v>68</v>
      </c>
      <c r="J5982">
        <v>282000</v>
      </c>
      <c r="K5982" t="s">
        <v>155</v>
      </c>
      <c r="L5982">
        <v>0</v>
      </c>
      <c r="M5982" t="b">
        <v>1</v>
      </c>
    </row>
    <row r="5983" spans="1:13" x14ac:dyDescent="0.35">
      <c r="A5983" t="s">
        <v>181</v>
      </c>
      <c r="B5983" t="s">
        <v>199</v>
      </c>
      <c r="C5983">
        <v>2017</v>
      </c>
      <c r="D5983" t="s">
        <v>15</v>
      </c>
      <c r="E5983" t="s">
        <v>23</v>
      </c>
      <c r="F5983" t="s">
        <v>17</v>
      </c>
      <c r="G5983">
        <v>3.5</v>
      </c>
      <c r="H5983" t="s">
        <v>18</v>
      </c>
      <c r="I5983" t="s">
        <v>19</v>
      </c>
      <c r="J5983">
        <v>81000</v>
      </c>
      <c r="K5983" t="s">
        <v>45</v>
      </c>
      <c r="L5983">
        <v>72000</v>
      </c>
      <c r="M5983" t="b">
        <v>0</v>
      </c>
    </row>
    <row r="5984" spans="1:13" x14ac:dyDescent="0.35">
      <c r="A5984" t="s">
        <v>27</v>
      </c>
      <c r="B5984" t="s">
        <v>88</v>
      </c>
      <c r="C5984">
        <v>2018</v>
      </c>
      <c r="D5984" t="s">
        <v>15</v>
      </c>
      <c r="E5984" t="s">
        <v>23</v>
      </c>
      <c r="F5984" t="s">
        <v>26</v>
      </c>
      <c r="G5984">
        <v>1.4</v>
      </c>
      <c r="H5984" t="s">
        <v>18</v>
      </c>
      <c r="I5984" t="s">
        <v>19</v>
      </c>
      <c r="J5984">
        <v>36200</v>
      </c>
      <c r="K5984" t="s">
        <v>20</v>
      </c>
      <c r="L5984">
        <v>36500</v>
      </c>
      <c r="M5984" t="b">
        <v>0</v>
      </c>
    </row>
    <row r="5985" spans="1:13" x14ac:dyDescent="0.35">
      <c r="A5985" t="s">
        <v>27</v>
      </c>
      <c r="B5985" t="s">
        <v>88</v>
      </c>
      <c r="C5985">
        <v>2015</v>
      </c>
      <c r="D5985" t="s">
        <v>15</v>
      </c>
      <c r="E5985" t="s">
        <v>29</v>
      </c>
      <c r="F5985" t="s">
        <v>26</v>
      </c>
      <c r="G5985">
        <v>1.2</v>
      </c>
      <c r="H5985" t="s">
        <v>18</v>
      </c>
      <c r="I5985" t="s">
        <v>19</v>
      </c>
      <c r="J5985">
        <v>150</v>
      </c>
      <c r="K5985" t="s">
        <v>20</v>
      </c>
      <c r="L5985">
        <v>20000</v>
      </c>
      <c r="M5985" t="b">
        <v>0</v>
      </c>
    </row>
    <row r="5986" spans="1:13" x14ac:dyDescent="0.35">
      <c r="A5986" t="s">
        <v>76</v>
      </c>
      <c r="B5986" t="s">
        <v>235</v>
      </c>
      <c r="C5986">
        <v>2016</v>
      </c>
      <c r="D5986" t="s">
        <v>15</v>
      </c>
      <c r="E5986" t="s">
        <v>23</v>
      </c>
      <c r="F5986" t="s">
        <v>26</v>
      </c>
      <c r="G5986">
        <v>2.5</v>
      </c>
      <c r="H5986" t="s">
        <v>18</v>
      </c>
      <c r="I5986" t="s">
        <v>19</v>
      </c>
      <c r="J5986">
        <v>80000</v>
      </c>
      <c r="K5986" t="s">
        <v>155</v>
      </c>
      <c r="L5986">
        <v>50000</v>
      </c>
      <c r="M5986" t="b">
        <v>0</v>
      </c>
    </row>
    <row r="5987" spans="1:13" x14ac:dyDescent="0.35">
      <c r="A5987" t="s">
        <v>34</v>
      </c>
      <c r="B5987" t="s">
        <v>145</v>
      </c>
      <c r="C5987">
        <v>2020</v>
      </c>
      <c r="D5987" t="s">
        <v>44</v>
      </c>
      <c r="E5987" t="s">
        <v>23</v>
      </c>
      <c r="F5987" t="s">
        <v>26</v>
      </c>
      <c r="G5987">
        <v>2.7</v>
      </c>
      <c r="H5987" t="s">
        <v>18</v>
      </c>
      <c r="I5987" t="s">
        <v>19</v>
      </c>
      <c r="J5987">
        <v>49000</v>
      </c>
      <c r="K5987" t="s">
        <v>64</v>
      </c>
      <c r="L5987">
        <v>0</v>
      </c>
      <c r="M5987" t="b">
        <v>1</v>
      </c>
    </row>
    <row r="5988" spans="1:13" x14ac:dyDescent="0.35">
      <c r="A5988" t="s">
        <v>21</v>
      </c>
      <c r="B5988" t="s">
        <v>272</v>
      </c>
      <c r="C5988">
        <v>2015</v>
      </c>
      <c r="D5988" t="s">
        <v>15</v>
      </c>
      <c r="E5988" t="s">
        <v>23</v>
      </c>
      <c r="F5988" t="s">
        <v>26</v>
      </c>
      <c r="G5988">
        <v>4.8</v>
      </c>
      <c r="H5988" t="s">
        <v>18</v>
      </c>
      <c r="I5988" t="s">
        <v>68</v>
      </c>
      <c r="J5988">
        <v>164000</v>
      </c>
      <c r="K5988" t="s">
        <v>81</v>
      </c>
      <c r="L5988">
        <v>0</v>
      </c>
      <c r="M5988" t="b">
        <v>1</v>
      </c>
    </row>
    <row r="5989" spans="1:13" x14ac:dyDescent="0.35">
      <c r="A5989" t="s">
        <v>21</v>
      </c>
      <c r="B5989" t="s">
        <v>22</v>
      </c>
      <c r="C5989">
        <v>1997</v>
      </c>
      <c r="D5989" t="s">
        <v>15</v>
      </c>
      <c r="E5989" t="s">
        <v>23</v>
      </c>
      <c r="F5989" t="s">
        <v>30</v>
      </c>
      <c r="G5989">
        <v>4</v>
      </c>
      <c r="H5989" t="s">
        <v>18</v>
      </c>
      <c r="I5989" t="s">
        <v>68</v>
      </c>
      <c r="J5989">
        <v>85000</v>
      </c>
      <c r="K5989" t="s">
        <v>20</v>
      </c>
      <c r="L5989">
        <v>0</v>
      </c>
      <c r="M5989" t="b">
        <v>1</v>
      </c>
    </row>
    <row r="5990" spans="1:13" x14ac:dyDescent="0.35">
      <c r="A5990" t="s">
        <v>76</v>
      </c>
      <c r="B5990" t="s">
        <v>235</v>
      </c>
      <c r="C5990">
        <v>2017</v>
      </c>
      <c r="D5990" t="s">
        <v>47</v>
      </c>
      <c r="E5990" t="s">
        <v>23</v>
      </c>
      <c r="F5990" t="s">
        <v>17</v>
      </c>
      <c r="G5990">
        <v>2</v>
      </c>
      <c r="H5990" t="s">
        <v>56</v>
      </c>
      <c r="I5990" t="s">
        <v>19</v>
      </c>
      <c r="J5990">
        <v>55000</v>
      </c>
      <c r="K5990" t="s">
        <v>20</v>
      </c>
      <c r="L5990">
        <v>65000</v>
      </c>
      <c r="M5990" t="b">
        <v>0</v>
      </c>
    </row>
    <row r="5991" spans="1:13" x14ac:dyDescent="0.35">
      <c r="A5991" t="s">
        <v>39</v>
      </c>
      <c r="B5991" t="s">
        <v>115</v>
      </c>
      <c r="C5991">
        <v>1997</v>
      </c>
      <c r="D5991" t="s">
        <v>15</v>
      </c>
      <c r="E5991" t="s">
        <v>75</v>
      </c>
      <c r="F5991" t="s">
        <v>30</v>
      </c>
      <c r="G5991">
        <v>1.5</v>
      </c>
      <c r="H5991" t="s">
        <v>18</v>
      </c>
      <c r="I5991" t="s">
        <v>19</v>
      </c>
      <c r="J5991">
        <v>2149656</v>
      </c>
      <c r="K5991" t="s">
        <v>45</v>
      </c>
      <c r="L5991">
        <v>0</v>
      </c>
      <c r="M5991" t="b">
        <v>1</v>
      </c>
    </row>
    <row r="5992" spans="1:13" x14ac:dyDescent="0.35">
      <c r="A5992" t="s">
        <v>36</v>
      </c>
      <c r="B5992" t="s">
        <v>115</v>
      </c>
      <c r="C5992">
        <v>1998</v>
      </c>
      <c r="D5992" t="s">
        <v>15</v>
      </c>
      <c r="E5992" t="s">
        <v>16</v>
      </c>
      <c r="F5992" t="s">
        <v>30</v>
      </c>
      <c r="G5992">
        <v>2.8</v>
      </c>
      <c r="H5992" t="s">
        <v>18</v>
      </c>
      <c r="I5992" t="s">
        <v>19</v>
      </c>
      <c r="J5992">
        <v>146000</v>
      </c>
      <c r="K5992" t="s">
        <v>64</v>
      </c>
      <c r="L5992">
        <v>0</v>
      </c>
      <c r="M5992" t="b">
        <v>1</v>
      </c>
    </row>
    <row r="5993" spans="1:13" x14ac:dyDescent="0.35">
      <c r="A5993" t="s">
        <v>34</v>
      </c>
      <c r="B5993" t="s">
        <v>123</v>
      </c>
      <c r="C5993">
        <v>2017</v>
      </c>
      <c r="D5993" t="s">
        <v>44</v>
      </c>
      <c r="E5993" t="s">
        <v>23</v>
      </c>
      <c r="F5993" t="s">
        <v>30</v>
      </c>
      <c r="G5993">
        <v>2.7</v>
      </c>
      <c r="H5993" t="s">
        <v>18</v>
      </c>
      <c r="I5993" t="s">
        <v>68</v>
      </c>
      <c r="J5993">
        <v>189000</v>
      </c>
      <c r="K5993" t="s">
        <v>45</v>
      </c>
      <c r="L5993">
        <v>78000</v>
      </c>
      <c r="M5993" t="b">
        <v>0</v>
      </c>
    </row>
    <row r="5994" spans="1:13" x14ac:dyDescent="0.35">
      <c r="A5994" t="s">
        <v>60</v>
      </c>
      <c r="B5994" t="s">
        <v>90</v>
      </c>
      <c r="C5994">
        <v>2012</v>
      </c>
      <c r="D5994" t="s">
        <v>15</v>
      </c>
      <c r="E5994" t="s">
        <v>23</v>
      </c>
      <c r="F5994" t="s">
        <v>17</v>
      </c>
      <c r="G5994">
        <v>5.7</v>
      </c>
      <c r="H5994" t="s">
        <v>18</v>
      </c>
      <c r="I5994" t="s">
        <v>19</v>
      </c>
      <c r="J5994">
        <v>352000</v>
      </c>
      <c r="K5994" t="s">
        <v>20</v>
      </c>
      <c r="L5994">
        <v>0</v>
      </c>
      <c r="M5994" t="b">
        <v>1</v>
      </c>
    </row>
    <row r="5995" spans="1:13" x14ac:dyDescent="0.35">
      <c r="A5995" t="s">
        <v>34</v>
      </c>
      <c r="B5995" t="s">
        <v>287</v>
      </c>
      <c r="C5995">
        <v>2016</v>
      </c>
      <c r="D5995" t="s">
        <v>15</v>
      </c>
      <c r="E5995" t="s">
        <v>23</v>
      </c>
      <c r="F5995" t="s">
        <v>26</v>
      </c>
      <c r="G5995">
        <v>2.7</v>
      </c>
      <c r="H5995" t="s">
        <v>18</v>
      </c>
      <c r="I5995" t="s">
        <v>68</v>
      </c>
      <c r="J5995">
        <v>180000</v>
      </c>
      <c r="K5995" t="s">
        <v>170</v>
      </c>
      <c r="L5995">
        <v>72000</v>
      </c>
      <c r="M5995" t="b">
        <v>0</v>
      </c>
    </row>
    <row r="5996" spans="1:13" x14ac:dyDescent="0.35">
      <c r="A5996" t="s">
        <v>82</v>
      </c>
      <c r="B5996" t="s">
        <v>105</v>
      </c>
      <c r="C5996">
        <v>2016</v>
      </c>
      <c r="D5996" t="s">
        <v>15</v>
      </c>
      <c r="E5996" t="s">
        <v>23</v>
      </c>
      <c r="F5996" t="s">
        <v>30</v>
      </c>
      <c r="G5996">
        <v>2.4</v>
      </c>
      <c r="H5996" t="s">
        <v>18</v>
      </c>
      <c r="I5996" t="s">
        <v>19</v>
      </c>
      <c r="J5996">
        <v>190000</v>
      </c>
      <c r="K5996" t="s">
        <v>64</v>
      </c>
      <c r="L5996">
        <v>0</v>
      </c>
      <c r="M5996" t="b">
        <v>1</v>
      </c>
    </row>
    <row r="5997" spans="1:13" x14ac:dyDescent="0.35">
      <c r="A5997" t="s">
        <v>34</v>
      </c>
      <c r="B5997" t="s">
        <v>51</v>
      </c>
      <c r="C5997">
        <v>2014</v>
      </c>
      <c r="D5997" t="s">
        <v>44</v>
      </c>
      <c r="E5997" t="s">
        <v>23</v>
      </c>
      <c r="F5997" t="s">
        <v>17</v>
      </c>
      <c r="G5997">
        <v>1.6</v>
      </c>
      <c r="H5997" t="s">
        <v>18</v>
      </c>
      <c r="I5997" t="s">
        <v>19</v>
      </c>
      <c r="J5997">
        <v>197</v>
      </c>
      <c r="K5997" t="s">
        <v>155</v>
      </c>
      <c r="L5997">
        <v>29000</v>
      </c>
      <c r="M5997" t="b">
        <v>0</v>
      </c>
    </row>
    <row r="5998" spans="1:13" x14ac:dyDescent="0.35">
      <c r="A5998" t="s">
        <v>34</v>
      </c>
      <c r="B5998" t="s">
        <v>127</v>
      </c>
      <c r="C5998">
        <v>2011</v>
      </c>
      <c r="D5998" t="s">
        <v>44</v>
      </c>
      <c r="E5998" t="s">
        <v>75</v>
      </c>
      <c r="F5998" t="s">
        <v>30</v>
      </c>
      <c r="G5998">
        <v>4</v>
      </c>
      <c r="H5998" t="s">
        <v>18</v>
      </c>
      <c r="I5998" t="s">
        <v>68</v>
      </c>
      <c r="J5998">
        <v>300</v>
      </c>
      <c r="K5998" t="s">
        <v>254</v>
      </c>
      <c r="L5998">
        <v>0</v>
      </c>
      <c r="M5998" t="b">
        <v>1</v>
      </c>
    </row>
    <row r="5999" spans="1:13" x14ac:dyDescent="0.35">
      <c r="A5999" t="s">
        <v>27</v>
      </c>
      <c r="B5999" t="s">
        <v>88</v>
      </c>
      <c r="C5999">
        <v>2015</v>
      </c>
      <c r="D5999" t="s">
        <v>15</v>
      </c>
      <c r="E5999" t="s">
        <v>23</v>
      </c>
      <c r="F5999" t="s">
        <v>26</v>
      </c>
      <c r="G5999">
        <v>1.4</v>
      </c>
      <c r="H5999" t="s">
        <v>18</v>
      </c>
      <c r="I5999" t="s">
        <v>19</v>
      </c>
      <c r="J5999">
        <v>196</v>
      </c>
      <c r="K5999" t="s">
        <v>279</v>
      </c>
      <c r="L5999">
        <v>0</v>
      </c>
      <c r="M5999" t="b">
        <v>1</v>
      </c>
    </row>
    <row r="6000" spans="1:13" x14ac:dyDescent="0.35">
      <c r="A6000" t="s">
        <v>36</v>
      </c>
      <c r="B6000" t="s">
        <v>146</v>
      </c>
      <c r="C6000">
        <v>2013</v>
      </c>
      <c r="D6000" t="s">
        <v>44</v>
      </c>
      <c r="E6000" t="s">
        <v>25</v>
      </c>
      <c r="F6000" t="s">
        <v>26</v>
      </c>
      <c r="G6000">
        <v>5.3</v>
      </c>
      <c r="H6000" t="s">
        <v>18</v>
      </c>
      <c r="I6000" t="s">
        <v>19</v>
      </c>
      <c r="J6000">
        <v>248000</v>
      </c>
      <c r="K6000" t="s">
        <v>45</v>
      </c>
      <c r="L6000">
        <v>63000</v>
      </c>
      <c r="M6000" t="b">
        <v>0</v>
      </c>
    </row>
    <row r="6001" spans="1:13" x14ac:dyDescent="0.35">
      <c r="A6001" t="s">
        <v>281</v>
      </c>
      <c r="B6001" t="s">
        <v>282</v>
      </c>
      <c r="C6001">
        <v>2015</v>
      </c>
      <c r="D6001" t="s">
        <v>44</v>
      </c>
      <c r="E6001" t="s">
        <v>75</v>
      </c>
      <c r="F6001" t="s">
        <v>17</v>
      </c>
      <c r="G6001">
        <v>2.2999999999999998</v>
      </c>
      <c r="H6001" t="s">
        <v>18</v>
      </c>
      <c r="I6001" t="s">
        <v>19</v>
      </c>
      <c r="J6001">
        <v>120000</v>
      </c>
      <c r="K6001" t="s">
        <v>54</v>
      </c>
      <c r="L6001">
        <v>0</v>
      </c>
      <c r="M6001" t="b">
        <v>1</v>
      </c>
    </row>
    <row r="6002" spans="1:13" x14ac:dyDescent="0.35">
      <c r="A6002" t="s">
        <v>76</v>
      </c>
      <c r="B6002" t="s">
        <v>112</v>
      </c>
      <c r="C6002">
        <v>2013</v>
      </c>
      <c r="D6002" t="s">
        <v>47</v>
      </c>
      <c r="E6002" t="s">
        <v>16</v>
      </c>
      <c r="F6002" t="s">
        <v>17</v>
      </c>
      <c r="G6002">
        <v>3.5</v>
      </c>
      <c r="H6002" t="s">
        <v>18</v>
      </c>
      <c r="I6002" t="s">
        <v>19</v>
      </c>
      <c r="J6002">
        <v>308</v>
      </c>
      <c r="K6002" t="s">
        <v>138</v>
      </c>
      <c r="L6002">
        <v>0</v>
      </c>
      <c r="M6002" t="b">
        <v>1</v>
      </c>
    </row>
    <row r="6003" spans="1:13" x14ac:dyDescent="0.35">
      <c r="A6003" t="s">
        <v>27</v>
      </c>
      <c r="B6003" t="s">
        <v>445</v>
      </c>
      <c r="C6003">
        <v>2016</v>
      </c>
      <c r="D6003" t="s">
        <v>15</v>
      </c>
      <c r="E6003" t="s">
        <v>23</v>
      </c>
      <c r="F6003" t="s">
        <v>17</v>
      </c>
      <c r="G6003">
        <v>3.8</v>
      </c>
      <c r="H6003" t="s">
        <v>18</v>
      </c>
      <c r="I6003" t="s">
        <v>19</v>
      </c>
      <c r="J6003">
        <v>112000</v>
      </c>
      <c r="K6003" t="s">
        <v>111</v>
      </c>
      <c r="L6003">
        <v>0</v>
      </c>
      <c r="M6003" t="b">
        <v>1</v>
      </c>
    </row>
    <row r="6004" spans="1:13" x14ac:dyDescent="0.35">
      <c r="A6004" t="s">
        <v>76</v>
      </c>
      <c r="B6004" t="s">
        <v>112</v>
      </c>
      <c r="C6004">
        <v>2014</v>
      </c>
      <c r="D6004" t="s">
        <v>15</v>
      </c>
      <c r="E6004" t="s">
        <v>25</v>
      </c>
      <c r="F6004" t="s">
        <v>26</v>
      </c>
      <c r="G6004">
        <v>2.6</v>
      </c>
      <c r="H6004" t="s">
        <v>18</v>
      </c>
      <c r="I6004" t="s">
        <v>19</v>
      </c>
      <c r="J6004">
        <v>175</v>
      </c>
      <c r="K6004" t="s">
        <v>20</v>
      </c>
      <c r="L6004">
        <v>0</v>
      </c>
      <c r="M6004" t="b">
        <v>1</v>
      </c>
    </row>
    <row r="6005" spans="1:13" x14ac:dyDescent="0.35">
      <c r="A6005" t="s">
        <v>60</v>
      </c>
      <c r="B6005" t="s">
        <v>90</v>
      </c>
      <c r="C6005">
        <v>2014</v>
      </c>
      <c r="D6005" t="s">
        <v>15</v>
      </c>
      <c r="E6005" t="s">
        <v>23</v>
      </c>
      <c r="F6005" t="s">
        <v>17</v>
      </c>
      <c r="G6005">
        <v>5</v>
      </c>
      <c r="H6005" t="s">
        <v>18</v>
      </c>
      <c r="I6005" t="s">
        <v>19</v>
      </c>
      <c r="J6005">
        <v>100000</v>
      </c>
      <c r="K6005" t="s">
        <v>138</v>
      </c>
      <c r="L6005">
        <v>320000</v>
      </c>
      <c r="M6005" t="b">
        <v>0</v>
      </c>
    </row>
    <row r="6006" spans="1:13" x14ac:dyDescent="0.35">
      <c r="A6006" t="s">
        <v>39</v>
      </c>
      <c r="B6006" t="s">
        <v>46</v>
      </c>
      <c r="C6006">
        <v>2014</v>
      </c>
      <c r="D6006" t="s">
        <v>15</v>
      </c>
      <c r="E6006" t="s">
        <v>16</v>
      </c>
      <c r="F6006" t="s">
        <v>30</v>
      </c>
      <c r="G6006">
        <v>2</v>
      </c>
      <c r="H6006" t="s">
        <v>18</v>
      </c>
      <c r="I6006" t="s">
        <v>19</v>
      </c>
      <c r="J6006">
        <v>255000</v>
      </c>
      <c r="K6006" t="s">
        <v>20</v>
      </c>
      <c r="L6006">
        <v>53000</v>
      </c>
      <c r="M6006" t="b">
        <v>0</v>
      </c>
    </row>
    <row r="6007" spans="1:13" x14ac:dyDescent="0.35">
      <c r="A6007" t="s">
        <v>27</v>
      </c>
      <c r="B6007" t="s">
        <v>88</v>
      </c>
      <c r="C6007">
        <v>2019</v>
      </c>
      <c r="D6007" t="s">
        <v>15</v>
      </c>
      <c r="E6007" t="s">
        <v>23</v>
      </c>
      <c r="F6007" t="s">
        <v>26</v>
      </c>
      <c r="G6007">
        <v>1.4</v>
      </c>
      <c r="H6007" t="s">
        <v>18</v>
      </c>
      <c r="I6007" t="s">
        <v>19</v>
      </c>
      <c r="J6007">
        <v>65000</v>
      </c>
      <c r="K6007" t="s">
        <v>20</v>
      </c>
      <c r="L6007">
        <v>0</v>
      </c>
      <c r="M6007" t="b">
        <v>1</v>
      </c>
    </row>
    <row r="6008" spans="1:13" x14ac:dyDescent="0.35">
      <c r="A6008" t="s">
        <v>39</v>
      </c>
      <c r="B6008" t="s">
        <v>205</v>
      </c>
      <c r="C6008">
        <v>2012</v>
      </c>
      <c r="D6008" t="s">
        <v>15</v>
      </c>
      <c r="E6008" t="s">
        <v>65</v>
      </c>
      <c r="F6008" t="s">
        <v>30</v>
      </c>
      <c r="G6008">
        <v>5.3</v>
      </c>
      <c r="H6008" t="s">
        <v>18</v>
      </c>
      <c r="I6008" t="s">
        <v>19</v>
      </c>
      <c r="J6008">
        <v>180000</v>
      </c>
      <c r="K6008" t="s">
        <v>20</v>
      </c>
      <c r="L6008">
        <v>50000</v>
      </c>
      <c r="M6008" t="b">
        <v>0</v>
      </c>
    </row>
    <row r="6009" spans="1:13" x14ac:dyDescent="0.35">
      <c r="A6009" t="s">
        <v>48</v>
      </c>
      <c r="B6009" t="s">
        <v>50</v>
      </c>
      <c r="C6009">
        <v>2016</v>
      </c>
      <c r="D6009" t="s">
        <v>15</v>
      </c>
      <c r="E6009" t="s">
        <v>16</v>
      </c>
      <c r="F6009" t="s">
        <v>17</v>
      </c>
      <c r="G6009">
        <v>3</v>
      </c>
      <c r="H6009" t="s">
        <v>18</v>
      </c>
      <c r="I6009" t="s">
        <v>19</v>
      </c>
      <c r="J6009">
        <v>64000</v>
      </c>
      <c r="K6009" t="s">
        <v>20</v>
      </c>
      <c r="L6009">
        <v>120000</v>
      </c>
      <c r="M6009" t="b">
        <v>0</v>
      </c>
    </row>
    <row r="6010" spans="1:13" x14ac:dyDescent="0.35">
      <c r="A6010" t="s">
        <v>185</v>
      </c>
      <c r="B6010" t="s">
        <v>186</v>
      </c>
      <c r="C6010">
        <v>2013</v>
      </c>
      <c r="D6010" t="s">
        <v>15</v>
      </c>
      <c r="E6010" t="s">
        <v>23</v>
      </c>
      <c r="F6010" t="s">
        <v>26</v>
      </c>
      <c r="G6010">
        <v>7</v>
      </c>
      <c r="H6010" t="s">
        <v>56</v>
      </c>
      <c r="I6010" t="s">
        <v>68</v>
      </c>
      <c r="J6010">
        <v>300</v>
      </c>
      <c r="K6010" t="s">
        <v>45</v>
      </c>
      <c r="L6010">
        <v>82000</v>
      </c>
      <c r="M6010" t="b">
        <v>0</v>
      </c>
    </row>
    <row r="6011" spans="1:13" x14ac:dyDescent="0.35">
      <c r="A6011" t="s">
        <v>34</v>
      </c>
      <c r="B6011" t="s">
        <v>43</v>
      </c>
      <c r="C6011">
        <v>2009</v>
      </c>
      <c r="D6011" t="s">
        <v>15</v>
      </c>
      <c r="E6011" t="s">
        <v>23</v>
      </c>
      <c r="F6011" t="s">
        <v>17</v>
      </c>
      <c r="G6011">
        <v>2.4</v>
      </c>
      <c r="H6011" t="s">
        <v>18</v>
      </c>
      <c r="I6011" t="s">
        <v>19</v>
      </c>
      <c r="J6011">
        <v>385830</v>
      </c>
      <c r="K6011" t="s">
        <v>20</v>
      </c>
      <c r="L6011">
        <v>0</v>
      </c>
      <c r="M6011" t="b">
        <v>1</v>
      </c>
    </row>
    <row r="6012" spans="1:13" x14ac:dyDescent="0.35">
      <c r="A6012" t="s">
        <v>174</v>
      </c>
      <c r="B6012" t="s">
        <v>405</v>
      </c>
      <c r="C6012">
        <v>2010</v>
      </c>
      <c r="D6012" t="s">
        <v>44</v>
      </c>
      <c r="E6012" t="s">
        <v>16</v>
      </c>
      <c r="F6012" t="s">
        <v>17</v>
      </c>
      <c r="G6012">
        <v>4</v>
      </c>
      <c r="H6012" t="s">
        <v>18</v>
      </c>
      <c r="I6012" t="s">
        <v>19</v>
      </c>
      <c r="J6012">
        <v>140000</v>
      </c>
      <c r="K6012" t="s">
        <v>45</v>
      </c>
      <c r="L6012">
        <v>0</v>
      </c>
      <c r="M6012" t="b">
        <v>1</v>
      </c>
    </row>
    <row r="6013" spans="1:13" x14ac:dyDescent="0.35">
      <c r="A6013" t="s">
        <v>34</v>
      </c>
      <c r="B6013" t="s">
        <v>161</v>
      </c>
      <c r="C6013">
        <v>2015</v>
      </c>
      <c r="D6013" t="s">
        <v>15</v>
      </c>
      <c r="E6013" t="s">
        <v>23</v>
      </c>
      <c r="F6013" t="s">
        <v>30</v>
      </c>
      <c r="G6013">
        <v>5.7</v>
      </c>
      <c r="H6013" t="s">
        <v>18</v>
      </c>
      <c r="I6013" t="s">
        <v>19</v>
      </c>
      <c r="J6013">
        <v>255</v>
      </c>
      <c r="K6013" t="s">
        <v>45</v>
      </c>
      <c r="L6013">
        <v>0</v>
      </c>
      <c r="M6013" t="b">
        <v>1</v>
      </c>
    </row>
    <row r="6014" spans="1:13" x14ac:dyDescent="0.35">
      <c r="A6014" t="s">
        <v>76</v>
      </c>
      <c r="B6014" t="s">
        <v>77</v>
      </c>
      <c r="C6014">
        <v>2004</v>
      </c>
      <c r="D6014" t="s">
        <v>47</v>
      </c>
      <c r="E6014" t="s">
        <v>196</v>
      </c>
      <c r="F6014" t="s">
        <v>30</v>
      </c>
      <c r="G6014">
        <v>5.4</v>
      </c>
      <c r="H6014" t="s">
        <v>18</v>
      </c>
      <c r="I6014" t="s">
        <v>19</v>
      </c>
      <c r="J6014">
        <v>291000</v>
      </c>
      <c r="K6014" t="s">
        <v>20</v>
      </c>
      <c r="L6014">
        <v>0</v>
      </c>
      <c r="M6014" t="b">
        <v>1</v>
      </c>
    </row>
    <row r="6015" spans="1:13" x14ac:dyDescent="0.35">
      <c r="A6015" t="s">
        <v>39</v>
      </c>
      <c r="B6015" t="s">
        <v>46</v>
      </c>
      <c r="C6015">
        <v>2008</v>
      </c>
      <c r="D6015" t="s">
        <v>47</v>
      </c>
      <c r="E6015" t="s">
        <v>16</v>
      </c>
      <c r="F6015" t="s">
        <v>17</v>
      </c>
      <c r="G6015">
        <v>5.3</v>
      </c>
      <c r="H6015" t="s">
        <v>18</v>
      </c>
      <c r="I6015" t="s">
        <v>19</v>
      </c>
      <c r="J6015">
        <v>232896</v>
      </c>
      <c r="K6015" t="s">
        <v>20</v>
      </c>
      <c r="L6015">
        <v>0</v>
      </c>
      <c r="M6015" t="b">
        <v>1</v>
      </c>
    </row>
    <row r="6016" spans="1:13" x14ac:dyDescent="0.35">
      <c r="A6016" t="s">
        <v>31</v>
      </c>
      <c r="B6016" t="s">
        <v>32</v>
      </c>
      <c r="C6016">
        <v>2016</v>
      </c>
      <c r="D6016" t="s">
        <v>15</v>
      </c>
      <c r="E6016" t="s">
        <v>23</v>
      </c>
      <c r="F6016" t="s">
        <v>17</v>
      </c>
      <c r="G6016">
        <v>2.8</v>
      </c>
      <c r="H6016" t="s">
        <v>18</v>
      </c>
      <c r="I6016" t="s">
        <v>19</v>
      </c>
      <c r="J6016">
        <v>240000</v>
      </c>
      <c r="K6016" t="s">
        <v>187</v>
      </c>
      <c r="L6016">
        <v>0</v>
      </c>
      <c r="M6016" t="b">
        <v>1</v>
      </c>
    </row>
    <row r="6017" spans="1:13" x14ac:dyDescent="0.35">
      <c r="A6017" t="s">
        <v>281</v>
      </c>
      <c r="B6017" t="s">
        <v>465</v>
      </c>
      <c r="C6017">
        <v>2007</v>
      </c>
      <c r="D6017" t="s">
        <v>15</v>
      </c>
      <c r="E6017" t="s">
        <v>23</v>
      </c>
      <c r="F6017" t="s">
        <v>17</v>
      </c>
      <c r="G6017">
        <v>7</v>
      </c>
      <c r="H6017" t="s">
        <v>18</v>
      </c>
      <c r="I6017" t="s">
        <v>19</v>
      </c>
      <c r="J6017">
        <v>180000</v>
      </c>
      <c r="K6017" t="s">
        <v>20</v>
      </c>
      <c r="L6017">
        <v>50000</v>
      </c>
      <c r="M6017" t="b">
        <v>0</v>
      </c>
    </row>
    <row r="6018" spans="1:13" x14ac:dyDescent="0.35">
      <c r="A6018" t="s">
        <v>60</v>
      </c>
      <c r="B6018" t="s">
        <v>80</v>
      </c>
      <c r="C6018">
        <v>2008</v>
      </c>
      <c r="D6018" t="s">
        <v>15</v>
      </c>
      <c r="E6018" t="s">
        <v>23</v>
      </c>
      <c r="F6018" t="s">
        <v>17</v>
      </c>
      <c r="G6018">
        <v>3.5</v>
      </c>
      <c r="H6018" t="s">
        <v>18</v>
      </c>
      <c r="I6018" t="s">
        <v>19</v>
      </c>
      <c r="J6018">
        <v>260000</v>
      </c>
      <c r="K6018" t="s">
        <v>42</v>
      </c>
      <c r="L6018">
        <v>0</v>
      </c>
      <c r="M6018" t="b">
        <v>1</v>
      </c>
    </row>
    <row r="6019" spans="1:13" x14ac:dyDescent="0.35">
      <c r="A6019" t="s">
        <v>48</v>
      </c>
      <c r="B6019" t="s">
        <v>335</v>
      </c>
      <c r="C6019">
        <v>2014</v>
      </c>
      <c r="D6019" t="s">
        <v>15</v>
      </c>
      <c r="E6019" t="s">
        <v>94</v>
      </c>
      <c r="F6019" t="s">
        <v>17</v>
      </c>
      <c r="G6019">
        <v>3.5</v>
      </c>
      <c r="H6019" t="s">
        <v>18</v>
      </c>
      <c r="I6019" t="s">
        <v>19</v>
      </c>
      <c r="J6019">
        <v>130</v>
      </c>
      <c r="K6019" t="s">
        <v>42</v>
      </c>
      <c r="L6019">
        <v>100000</v>
      </c>
      <c r="M6019" t="b">
        <v>0</v>
      </c>
    </row>
    <row r="6020" spans="1:13" x14ac:dyDescent="0.35">
      <c r="A6020" t="s">
        <v>36</v>
      </c>
      <c r="B6020" t="s">
        <v>37</v>
      </c>
      <c r="C6020">
        <v>2021</v>
      </c>
      <c r="D6020" t="s">
        <v>15</v>
      </c>
      <c r="E6020" t="s">
        <v>75</v>
      </c>
      <c r="F6020" t="s">
        <v>26</v>
      </c>
      <c r="G6020">
        <v>5.3</v>
      </c>
      <c r="H6020" t="s">
        <v>18</v>
      </c>
      <c r="I6020" t="s">
        <v>19</v>
      </c>
      <c r="J6020">
        <v>6000</v>
      </c>
      <c r="K6020" t="s">
        <v>20</v>
      </c>
      <c r="L6020">
        <v>0</v>
      </c>
      <c r="M6020" t="b">
        <v>1</v>
      </c>
    </row>
    <row r="6021" spans="1:13" x14ac:dyDescent="0.35">
      <c r="A6021" t="s">
        <v>48</v>
      </c>
      <c r="B6021" t="s">
        <v>106</v>
      </c>
      <c r="C6021">
        <v>2008</v>
      </c>
      <c r="D6021" t="s">
        <v>15</v>
      </c>
      <c r="E6021" t="s">
        <v>78</v>
      </c>
      <c r="F6021" t="s">
        <v>17</v>
      </c>
      <c r="G6021">
        <v>3</v>
      </c>
      <c r="H6021" t="s">
        <v>18</v>
      </c>
      <c r="I6021" t="s">
        <v>19</v>
      </c>
      <c r="J6021">
        <v>174000</v>
      </c>
      <c r="K6021" t="s">
        <v>20</v>
      </c>
      <c r="L6021">
        <v>65000</v>
      </c>
      <c r="M6021" t="b">
        <v>0</v>
      </c>
    </row>
    <row r="6022" spans="1:13" x14ac:dyDescent="0.35">
      <c r="A6022" t="s">
        <v>21</v>
      </c>
      <c r="B6022" t="s">
        <v>218</v>
      </c>
      <c r="C6022">
        <v>2009</v>
      </c>
      <c r="D6022" t="s">
        <v>15</v>
      </c>
      <c r="E6022" t="s">
        <v>23</v>
      </c>
      <c r="F6022" t="s">
        <v>26</v>
      </c>
      <c r="G6022">
        <v>2.5</v>
      </c>
      <c r="H6022" t="s">
        <v>18</v>
      </c>
      <c r="I6022" t="s">
        <v>68</v>
      </c>
      <c r="J6022">
        <v>290</v>
      </c>
      <c r="K6022" t="s">
        <v>138</v>
      </c>
      <c r="L6022">
        <v>0</v>
      </c>
      <c r="M6022" t="b">
        <v>1</v>
      </c>
    </row>
    <row r="6023" spans="1:13" x14ac:dyDescent="0.35">
      <c r="A6023" t="s">
        <v>36</v>
      </c>
      <c r="B6023" t="s">
        <v>146</v>
      </c>
      <c r="C6023">
        <v>1981</v>
      </c>
      <c r="D6023" t="s">
        <v>15</v>
      </c>
      <c r="E6023" t="s">
        <v>23</v>
      </c>
      <c r="F6023" t="s">
        <v>30</v>
      </c>
      <c r="G6023">
        <v>5.3</v>
      </c>
      <c r="H6023" t="s">
        <v>18</v>
      </c>
      <c r="I6023" t="s">
        <v>68</v>
      </c>
      <c r="J6023">
        <v>350</v>
      </c>
      <c r="K6023" t="s">
        <v>42</v>
      </c>
      <c r="L6023">
        <v>0</v>
      </c>
      <c r="M6023" t="b">
        <v>1</v>
      </c>
    </row>
    <row r="6024" spans="1:13" x14ac:dyDescent="0.35">
      <c r="A6024" t="s">
        <v>76</v>
      </c>
      <c r="B6024" t="s">
        <v>77</v>
      </c>
      <c r="C6024">
        <v>2012</v>
      </c>
      <c r="D6024" t="s">
        <v>15</v>
      </c>
      <c r="E6024" t="s">
        <v>65</v>
      </c>
      <c r="F6024" t="s">
        <v>17</v>
      </c>
      <c r="G6024">
        <v>5.4</v>
      </c>
      <c r="H6024" t="s">
        <v>18</v>
      </c>
      <c r="I6024" t="s">
        <v>19</v>
      </c>
      <c r="J6024">
        <v>176</v>
      </c>
      <c r="K6024" t="s">
        <v>20</v>
      </c>
      <c r="L6024">
        <v>0</v>
      </c>
      <c r="M6024" t="b">
        <v>1</v>
      </c>
    </row>
    <row r="6025" spans="1:13" x14ac:dyDescent="0.35">
      <c r="A6025" t="s">
        <v>174</v>
      </c>
      <c r="B6025" t="s">
        <v>389</v>
      </c>
      <c r="C6025">
        <v>2007</v>
      </c>
      <c r="D6025" t="s">
        <v>15</v>
      </c>
      <c r="E6025" t="s">
        <v>16</v>
      </c>
      <c r="F6025" t="s">
        <v>17</v>
      </c>
      <c r="G6025">
        <v>2</v>
      </c>
      <c r="H6025" t="s">
        <v>18</v>
      </c>
      <c r="I6025" t="s">
        <v>19</v>
      </c>
      <c r="J6025">
        <v>145000</v>
      </c>
      <c r="K6025" t="s">
        <v>155</v>
      </c>
      <c r="L6025">
        <v>0</v>
      </c>
      <c r="M6025" t="b">
        <v>1</v>
      </c>
    </row>
    <row r="6026" spans="1:13" x14ac:dyDescent="0.35">
      <c r="A6026" t="s">
        <v>166</v>
      </c>
      <c r="B6026" t="s">
        <v>167</v>
      </c>
      <c r="C6026">
        <v>2022</v>
      </c>
      <c r="D6026" t="s">
        <v>15</v>
      </c>
      <c r="E6026" t="s">
        <v>25</v>
      </c>
      <c r="F6026" t="s">
        <v>26</v>
      </c>
      <c r="G6026">
        <v>1.1000000000000001</v>
      </c>
      <c r="H6026" t="s">
        <v>18</v>
      </c>
      <c r="I6026" t="s">
        <v>19</v>
      </c>
      <c r="J6026">
        <v>2500</v>
      </c>
      <c r="K6026" t="s">
        <v>42</v>
      </c>
      <c r="L6026">
        <v>0</v>
      </c>
      <c r="M6026" t="b">
        <v>1</v>
      </c>
    </row>
    <row r="6027" spans="1:13" x14ac:dyDescent="0.35">
      <c r="A6027" t="s">
        <v>39</v>
      </c>
      <c r="B6027" t="s">
        <v>71</v>
      </c>
      <c r="C6027">
        <v>2010</v>
      </c>
      <c r="D6027" t="s">
        <v>15</v>
      </c>
      <c r="E6027" t="s">
        <v>29</v>
      </c>
      <c r="F6027" t="s">
        <v>30</v>
      </c>
      <c r="G6027">
        <v>2.5</v>
      </c>
      <c r="H6027" t="s">
        <v>18</v>
      </c>
      <c r="I6027" t="s">
        <v>19</v>
      </c>
      <c r="J6027">
        <v>135000</v>
      </c>
      <c r="K6027" t="s">
        <v>54</v>
      </c>
      <c r="L6027">
        <v>10000</v>
      </c>
      <c r="M6027" t="b">
        <v>0</v>
      </c>
    </row>
    <row r="6028" spans="1:13" x14ac:dyDescent="0.35">
      <c r="A6028" t="s">
        <v>27</v>
      </c>
      <c r="B6028" t="s">
        <v>89</v>
      </c>
      <c r="C6028">
        <v>2017</v>
      </c>
      <c r="D6028" t="s">
        <v>15</v>
      </c>
      <c r="E6028" t="s">
        <v>23</v>
      </c>
      <c r="F6028" t="s">
        <v>17</v>
      </c>
      <c r="G6028">
        <v>2.4</v>
      </c>
      <c r="H6028" t="s">
        <v>18</v>
      </c>
      <c r="I6028" t="s">
        <v>19</v>
      </c>
      <c r="J6028">
        <v>88718</v>
      </c>
      <c r="K6028" t="s">
        <v>20</v>
      </c>
      <c r="L6028">
        <v>58000</v>
      </c>
      <c r="M6028" t="b">
        <v>0</v>
      </c>
    </row>
    <row r="6029" spans="1:13" x14ac:dyDescent="0.35">
      <c r="A6029" t="s">
        <v>82</v>
      </c>
      <c r="B6029" t="s">
        <v>294</v>
      </c>
      <c r="C6029">
        <v>2015</v>
      </c>
      <c r="D6029" t="s">
        <v>15</v>
      </c>
      <c r="E6029" t="s">
        <v>65</v>
      </c>
      <c r="F6029" t="s">
        <v>30</v>
      </c>
      <c r="G6029">
        <v>6</v>
      </c>
      <c r="H6029" t="s">
        <v>18</v>
      </c>
      <c r="I6029" t="s">
        <v>19</v>
      </c>
      <c r="J6029">
        <v>171000</v>
      </c>
      <c r="K6029" t="s">
        <v>155</v>
      </c>
      <c r="L6029">
        <v>45000</v>
      </c>
      <c r="M6029" t="b">
        <v>0</v>
      </c>
    </row>
    <row r="6030" spans="1:13" x14ac:dyDescent="0.35">
      <c r="A6030" t="s">
        <v>180</v>
      </c>
      <c r="B6030" t="s">
        <v>310</v>
      </c>
      <c r="C6030">
        <v>2016</v>
      </c>
      <c r="D6030" t="s">
        <v>15</v>
      </c>
      <c r="E6030" t="s">
        <v>23</v>
      </c>
      <c r="F6030" t="s">
        <v>26</v>
      </c>
      <c r="G6030">
        <v>3.6</v>
      </c>
      <c r="H6030" t="s">
        <v>18</v>
      </c>
      <c r="I6030" t="s">
        <v>19</v>
      </c>
      <c r="J6030">
        <v>121</v>
      </c>
      <c r="K6030" t="s">
        <v>211</v>
      </c>
      <c r="L6030">
        <v>160000</v>
      </c>
      <c r="M6030" t="b">
        <v>0</v>
      </c>
    </row>
    <row r="6031" spans="1:13" x14ac:dyDescent="0.35">
      <c r="A6031" t="s">
        <v>76</v>
      </c>
      <c r="B6031" t="s">
        <v>112</v>
      </c>
      <c r="C6031">
        <v>2018</v>
      </c>
      <c r="D6031" t="s">
        <v>303</v>
      </c>
      <c r="E6031" t="s">
        <v>16</v>
      </c>
      <c r="F6031" t="s">
        <v>26</v>
      </c>
      <c r="G6031">
        <v>3.5</v>
      </c>
      <c r="H6031" t="s">
        <v>18</v>
      </c>
      <c r="I6031" t="s">
        <v>19</v>
      </c>
      <c r="J6031">
        <v>88000</v>
      </c>
      <c r="K6031" t="s">
        <v>228</v>
      </c>
      <c r="L6031">
        <v>78000</v>
      </c>
      <c r="M6031" t="b">
        <v>0</v>
      </c>
    </row>
    <row r="6032" spans="1:13" x14ac:dyDescent="0.35">
      <c r="A6032" t="s">
        <v>34</v>
      </c>
      <c r="B6032" t="s">
        <v>35</v>
      </c>
      <c r="C6032">
        <v>2021</v>
      </c>
      <c r="D6032" t="s">
        <v>15</v>
      </c>
      <c r="E6032" t="s">
        <v>25</v>
      </c>
      <c r="F6032" t="s">
        <v>17</v>
      </c>
      <c r="G6032">
        <v>4.5999999999999996</v>
      </c>
      <c r="H6032" t="s">
        <v>18</v>
      </c>
      <c r="I6032" t="s">
        <v>19</v>
      </c>
      <c r="J6032">
        <v>2600</v>
      </c>
      <c r="K6032" t="s">
        <v>20</v>
      </c>
      <c r="L6032">
        <v>0</v>
      </c>
      <c r="M6032" t="b">
        <v>1</v>
      </c>
    </row>
    <row r="6033" spans="1:13" x14ac:dyDescent="0.35">
      <c r="A6033" t="s">
        <v>34</v>
      </c>
      <c r="B6033" t="s">
        <v>51</v>
      </c>
      <c r="C6033">
        <v>2018</v>
      </c>
      <c r="D6033" t="s">
        <v>15</v>
      </c>
      <c r="E6033" t="s">
        <v>25</v>
      </c>
      <c r="F6033" t="s">
        <v>26</v>
      </c>
      <c r="G6033">
        <v>1.6</v>
      </c>
      <c r="H6033" t="s">
        <v>18</v>
      </c>
      <c r="I6033" t="s">
        <v>19</v>
      </c>
      <c r="J6033">
        <v>142000</v>
      </c>
      <c r="K6033" t="s">
        <v>45</v>
      </c>
      <c r="L6033">
        <v>48000</v>
      </c>
      <c r="M6033" t="b">
        <v>0</v>
      </c>
    </row>
    <row r="6034" spans="1:13" x14ac:dyDescent="0.35">
      <c r="A6034" t="s">
        <v>76</v>
      </c>
      <c r="B6034" t="s">
        <v>77</v>
      </c>
      <c r="C6034">
        <v>2007</v>
      </c>
      <c r="D6034" t="s">
        <v>47</v>
      </c>
      <c r="E6034" t="s">
        <v>65</v>
      </c>
      <c r="F6034" t="s">
        <v>17</v>
      </c>
      <c r="G6034">
        <v>3</v>
      </c>
      <c r="H6034" t="s">
        <v>18</v>
      </c>
      <c r="I6034" t="s">
        <v>19</v>
      </c>
      <c r="J6034">
        <v>423000</v>
      </c>
      <c r="K6034" t="s">
        <v>54</v>
      </c>
      <c r="L6034">
        <v>29000</v>
      </c>
      <c r="M6034" t="b">
        <v>0</v>
      </c>
    </row>
    <row r="6035" spans="1:13" x14ac:dyDescent="0.35">
      <c r="A6035" t="s">
        <v>281</v>
      </c>
      <c r="B6035" t="s">
        <v>282</v>
      </c>
      <c r="C6035">
        <v>2018</v>
      </c>
      <c r="D6035" t="s">
        <v>15</v>
      </c>
      <c r="E6035" t="s">
        <v>25</v>
      </c>
      <c r="F6035" t="s">
        <v>30</v>
      </c>
      <c r="G6035">
        <v>3</v>
      </c>
      <c r="H6035" t="s">
        <v>18</v>
      </c>
      <c r="I6035" t="s">
        <v>19</v>
      </c>
      <c r="J6035">
        <v>92000</v>
      </c>
      <c r="K6035" t="s">
        <v>54</v>
      </c>
      <c r="L6035">
        <v>88000</v>
      </c>
      <c r="M6035" t="b">
        <v>0</v>
      </c>
    </row>
    <row r="6036" spans="1:13" x14ac:dyDescent="0.35">
      <c r="A6036" t="s">
        <v>174</v>
      </c>
      <c r="B6036" t="s">
        <v>175</v>
      </c>
      <c r="C6036">
        <v>2021</v>
      </c>
      <c r="D6036" t="s">
        <v>44</v>
      </c>
      <c r="E6036" t="s">
        <v>75</v>
      </c>
      <c r="F6036" t="s">
        <v>17</v>
      </c>
      <c r="G6036">
        <v>2</v>
      </c>
      <c r="H6036" t="s">
        <v>18</v>
      </c>
      <c r="I6036" t="s">
        <v>19</v>
      </c>
      <c r="J6036">
        <v>1500</v>
      </c>
      <c r="K6036" t="s">
        <v>155</v>
      </c>
      <c r="L6036">
        <v>384900</v>
      </c>
      <c r="M6036" t="b">
        <v>0</v>
      </c>
    </row>
    <row r="6037" spans="1:13" x14ac:dyDescent="0.35">
      <c r="A6037" t="s">
        <v>34</v>
      </c>
      <c r="B6037" t="s">
        <v>58</v>
      </c>
      <c r="C6037">
        <v>2017</v>
      </c>
      <c r="D6037" t="s">
        <v>15</v>
      </c>
      <c r="E6037" t="s">
        <v>23</v>
      </c>
      <c r="F6037" t="s">
        <v>17</v>
      </c>
      <c r="G6037">
        <v>4</v>
      </c>
      <c r="H6037" t="s">
        <v>18</v>
      </c>
      <c r="I6037" t="s">
        <v>19</v>
      </c>
      <c r="J6037">
        <v>30000</v>
      </c>
      <c r="K6037" t="s">
        <v>20</v>
      </c>
      <c r="L6037">
        <v>118000</v>
      </c>
      <c r="M6037" t="b">
        <v>0</v>
      </c>
    </row>
    <row r="6038" spans="1:13" x14ac:dyDescent="0.35">
      <c r="A6038" t="s">
        <v>39</v>
      </c>
      <c r="B6038" t="s">
        <v>131</v>
      </c>
      <c r="C6038">
        <v>2007</v>
      </c>
      <c r="D6038" t="s">
        <v>47</v>
      </c>
      <c r="E6038" t="s">
        <v>38</v>
      </c>
      <c r="F6038" t="s">
        <v>30</v>
      </c>
      <c r="G6038">
        <v>6</v>
      </c>
      <c r="H6038" t="s">
        <v>18</v>
      </c>
      <c r="I6038" t="s">
        <v>19</v>
      </c>
      <c r="J6038">
        <v>300</v>
      </c>
      <c r="K6038" t="s">
        <v>59</v>
      </c>
      <c r="L6038">
        <v>0</v>
      </c>
      <c r="M6038" t="b">
        <v>1</v>
      </c>
    </row>
    <row r="6039" spans="1:13" x14ac:dyDescent="0.35">
      <c r="A6039" t="s">
        <v>27</v>
      </c>
      <c r="B6039" t="s">
        <v>28</v>
      </c>
      <c r="C6039">
        <v>2017</v>
      </c>
      <c r="D6039" t="s">
        <v>15</v>
      </c>
      <c r="E6039" t="s">
        <v>23</v>
      </c>
      <c r="F6039" t="s">
        <v>30</v>
      </c>
      <c r="G6039">
        <v>2</v>
      </c>
      <c r="H6039" t="s">
        <v>18</v>
      </c>
      <c r="I6039" t="s">
        <v>19</v>
      </c>
      <c r="J6039">
        <v>237356</v>
      </c>
      <c r="K6039" t="s">
        <v>20</v>
      </c>
      <c r="L6039">
        <v>42000</v>
      </c>
      <c r="M6039" t="b">
        <v>0</v>
      </c>
    </row>
    <row r="6040" spans="1:13" x14ac:dyDescent="0.35">
      <c r="A6040" t="s">
        <v>27</v>
      </c>
      <c r="B6040" t="s">
        <v>89</v>
      </c>
      <c r="C6040">
        <v>2017</v>
      </c>
      <c r="D6040" t="s">
        <v>15</v>
      </c>
      <c r="E6040" t="s">
        <v>23</v>
      </c>
      <c r="F6040" t="s">
        <v>30</v>
      </c>
      <c r="G6040">
        <v>2.4</v>
      </c>
      <c r="H6040" t="s">
        <v>18</v>
      </c>
      <c r="I6040" t="s">
        <v>19</v>
      </c>
      <c r="J6040">
        <v>194814</v>
      </c>
      <c r="K6040" t="s">
        <v>20</v>
      </c>
      <c r="L6040">
        <v>55000</v>
      </c>
      <c r="M6040" t="b">
        <v>0</v>
      </c>
    </row>
    <row r="6041" spans="1:13" x14ac:dyDescent="0.35">
      <c r="A6041" t="s">
        <v>166</v>
      </c>
      <c r="B6041" t="s">
        <v>268</v>
      </c>
      <c r="C6041">
        <v>2020</v>
      </c>
      <c r="D6041" t="s">
        <v>15</v>
      </c>
      <c r="E6041" t="s">
        <v>94</v>
      </c>
      <c r="F6041" t="s">
        <v>30</v>
      </c>
      <c r="G6041">
        <v>1.6</v>
      </c>
      <c r="H6041" t="s">
        <v>18</v>
      </c>
      <c r="I6041" t="s">
        <v>19</v>
      </c>
      <c r="J6041">
        <v>89770</v>
      </c>
      <c r="K6041" t="s">
        <v>20</v>
      </c>
      <c r="L6041">
        <v>42000</v>
      </c>
      <c r="M6041" t="b">
        <v>0</v>
      </c>
    </row>
    <row r="6042" spans="1:13" x14ac:dyDescent="0.35">
      <c r="A6042" t="s">
        <v>21</v>
      </c>
      <c r="B6042" t="s">
        <v>22</v>
      </c>
      <c r="C6042">
        <v>2014</v>
      </c>
      <c r="D6042" t="s">
        <v>15</v>
      </c>
      <c r="E6042" t="s">
        <v>23</v>
      </c>
      <c r="F6042" t="s">
        <v>30</v>
      </c>
      <c r="G6042">
        <v>5.6</v>
      </c>
      <c r="H6042" t="s">
        <v>18</v>
      </c>
      <c r="I6042" t="s">
        <v>19</v>
      </c>
      <c r="J6042">
        <v>200000</v>
      </c>
      <c r="K6042" t="s">
        <v>45</v>
      </c>
      <c r="L6042">
        <v>105000</v>
      </c>
      <c r="M6042" t="b">
        <v>0</v>
      </c>
    </row>
    <row r="6043" spans="1:13" x14ac:dyDescent="0.35">
      <c r="A6043" t="s">
        <v>36</v>
      </c>
      <c r="B6043" t="s">
        <v>37</v>
      </c>
      <c r="C6043">
        <v>2012</v>
      </c>
      <c r="D6043" t="s">
        <v>15</v>
      </c>
      <c r="E6043" t="s">
        <v>16</v>
      </c>
      <c r="F6043" t="s">
        <v>30</v>
      </c>
      <c r="G6043">
        <v>5.3</v>
      </c>
      <c r="H6043" t="s">
        <v>18</v>
      </c>
      <c r="I6043" t="s">
        <v>19</v>
      </c>
      <c r="J6043">
        <v>186</v>
      </c>
      <c r="K6043" t="s">
        <v>42</v>
      </c>
      <c r="L6043">
        <v>0</v>
      </c>
      <c r="M6043" t="b">
        <v>1</v>
      </c>
    </row>
    <row r="6044" spans="1:13" x14ac:dyDescent="0.35">
      <c r="A6044" t="s">
        <v>76</v>
      </c>
      <c r="B6044" t="s">
        <v>240</v>
      </c>
      <c r="C6044">
        <v>2011</v>
      </c>
      <c r="D6044" t="s">
        <v>47</v>
      </c>
      <c r="E6044" t="s">
        <v>23</v>
      </c>
      <c r="F6044" t="s">
        <v>30</v>
      </c>
      <c r="G6044">
        <v>4.5999999999999996</v>
      </c>
      <c r="H6044" t="s">
        <v>18</v>
      </c>
      <c r="I6044" t="s">
        <v>19</v>
      </c>
      <c r="J6044">
        <v>190000</v>
      </c>
      <c r="K6044" t="s">
        <v>138</v>
      </c>
      <c r="L6044">
        <v>0</v>
      </c>
      <c r="M6044" t="b">
        <v>1</v>
      </c>
    </row>
    <row r="6045" spans="1:13" x14ac:dyDescent="0.35">
      <c r="A6045" t="s">
        <v>76</v>
      </c>
      <c r="B6045" t="s">
        <v>256</v>
      </c>
      <c r="C6045">
        <v>2010</v>
      </c>
      <c r="D6045" t="s">
        <v>47</v>
      </c>
      <c r="E6045" t="s">
        <v>16</v>
      </c>
      <c r="F6045" t="s">
        <v>30</v>
      </c>
      <c r="G6045">
        <v>3.7</v>
      </c>
      <c r="H6045" t="s">
        <v>18</v>
      </c>
      <c r="I6045" t="s">
        <v>19</v>
      </c>
      <c r="J6045">
        <v>290000</v>
      </c>
      <c r="K6045" t="s">
        <v>70</v>
      </c>
      <c r="L6045">
        <v>38000</v>
      </c>
      <c r="M6045" t="b">
        <v>0</v>
      </c>
    </row>
    <row r="6046" spans="1:13" x14ac:dyDescent="0.35">
      <c r="A6046" t="s">
        <v>27</v>
      </c>
      <c r="B6046" t="s">
        <v>89</v>
      </c>
      <c r="C6046">
        <v>2019</v>
      </c>
      <c r="D6046" t="s">
        <v>15</v>
      </c>
      <c r="E6046" t="s">
        <v>94</v>
      </c>
      <c r="F6046" t="s">
        <v>17</v>
      </c>
      <c r="G6046">
        <v>2.4</v>
      </c>
      <c r="H6046" t="s">
        <v>18</v>
      </c>
      <c r="I6046" t="s">
        <v>19</v>
      </c>
      <c r="J6046">
        <v>90000</v>
      </c>
      <c r="K6046" t="s">
        <v>42</v>
      </c>
      <c r="L6046">
        <v>61000</v>
      </c>
      <c r="M6046" t="b">
        <v>0</v>
      </c>
    </row>
    <row r="6047" spans="1:13" x14ac:dyDescent="0.35">
      <c r="A6047" t="s">
        <v>76</v>
      </c>
      <c r="B6047" t="s">
        <v>144</v>
      </c>
      <c r="C6047">
        <v>2008</v>
      </c>
      <c r="D6047" t="s">
        <v>47</v>
      </c>
      <c r="E6047" t="s">
        <v>29</v>
      </c>
      <c r="F6047" t="s">
        <v>17</v>
      </c>
      <c r="G6047">
        <v>1.8</v>
      </c>
      <c r="H6047" t="s">
        <v>18</v>
      </c>
      <c r="I6047" t="s">
        <v>19</v>
      </c>
      <c r="J6047">
        <v>125790</v>
      </c>
      <c r="K6047" t="s">
        <v>81</v>
      </c>
      <c r="L6047">
        <v>0</v>
      </c>
      <c r="M6047" t="b">
        <v>1</v>
      </c>
    </row>
    <row r="6048" spans="1:13" x14ac:dyDescent="0.35">
      <c r="A6048" t="s">
        <v>39</v>
      </c>
      <c r="B6048" t="s">
        <v>286</v>
      </c>
      <c r="C6048">
        <v>2013</v>
      </c>
      <c r="D6048" t="s">
        <v>15</v>
      </c>
      <c r="E6048" t="s">
        <v>25</v>
      </c>
      <c r="F6048" t="s">
        <v>26</v>
      </c>
      <c r="G6048">
        <v>3.6</v>
      </c>
      <c r="H6048" t="s">
        <v>18</v>
      </c>
      <c r="I6048" t="s">
        <v>19</v>
      </c>
      <c r="J6048">
        <v>177560</v>
      </c>
      <c r="K6048" t="s">
        <v>45</v>
      </c>
      <c r="L6048">
        <v>35000</v>
      </c>
      <c r="M6048" t="b">
        <v>0</v>
      </c>
    </row>
    <row r="6049" spans="1:13" x14ac:dyDescent="0.35">
      <c r="A6049" t="s">
        <v>34</v>
      </c>
      <c r="B6049" t="s">
        <v>162</v>
      </c>
      <c r="C6049">
        <v>2016</v>
      </c>
      <c r="D6049" t="s">
        <v>44</v>
      </c>
      <c r="E6049" t="s">
        <v>25</v>
      </c>
      <c r="F6049" t="s">
        <v>17</v>
      </c>
      <c r="G6049">
        <v>4</v>
      </c>
      <c r="H6049" t="s">
        <v>18</v>
      </c>
      <c r="I6049" t="s">
        <v>68</v>
      </c>
      <c r="J6049">
        <v>180000</v>
      </c>
      <c r="K6049" t="s">
        <v>45</v>
      </c>
      <c r="L6049">
        <v>0</v>
      </c>
      <c r="M6049" t="b">
        <v>1</v>
      </c>
    </row>
    <row r="6050" spans="1:13" x14ac:dyDescent="0.35">
      <c r="A6050" t="s">
        <v>39</v>
      </c>
      <c r="B6050" t="s">
        <v>40</v>
      </c>
      <c r="C6050">
        <v>2014</v>
      </c>
      <c r="D6050" t="s">
        <v>15</v>
      </c>
      <c r="E6050" t="s">
        <v>33</v>
      </c>
      <c r="F6050" t="s">
        <v>30</v>
      </c>
      <c r="G6050">
        <v>3.6</v>
      </c>
      <c r="H6050" t="s">
        <v>18</v>
      </c>
      <c r="I6050" t="s">
        <v>19</v>
      </c>
      <c r="J6050">
        <v>80000</v>
      </c>
      <c r="K6050" t="s">
        <v>20</v>
      </c>
      <c r="L6050">
        <v>45000</v>
      </c>
      <c r="M6050" t="b">
        <v>0</v>
      </c>
    </row>
    <row r="6051" spans="1:13" x14ac:dyDescent="0.35">
      <c r="A6051" t="s">
        <v>39</v>
      </c>
      <c r="B6051" t="s">
        <v>46</v>
      </c>
      <c r="C6051">
        <v>2003</v>
      </c>
      <c r="D6051" t="s">
        <v>44</v>
      </c>
      <c r="E6051" t="s">
        <v>16</v>
      </c>
      <c r="F6051" t="s">
        <v>17</v>
      </c>
      <c r="G6051">
        <v>5.3</v>
      </c>
      <c r="H6051" t="s">
        <v>18</v>
      </c>
      <c r="I6051" t="s">
        <v>19</v>
      </c>
      <c r="J6051">
        <v>45000</v>
      </c>
      <c r="K6051" t="s">
        <v>20</v>
      </c>
      <c r="L6051">
        <v>18000</v>
      </c>
      <c r="M6051" t="b">
        <v>0</v>
      </c>
    </row>
    <row r="6052" spans="1:13" x14ac:dyDescent="0.35">
      <c r="A6052" t="s">
        <v>36</v>
      </c>
      <c r="B6052" t="s">
        <v>115</v>
      </c>
      <c r="C6052">
        <v>2001</v>
      </c>
      <c r="D6052" t="s">
        <v>15</v>
      </c>
      <c r="E6052" t="s">
        <v>25</v>
      </c>
      <c r="F6052" t="s">
        <v>30</v>
      </c>
      <c r="G6052">
        <v>5.3</v>
      </c>
      <c r="H6052" t="s">
        <v>18</v>
      </c>
      <c r="I6052" t="s">
        <v>19</v>
      </c>
      <c r="J6052">
        <v>331000</v>
      </c>
      <c r="K6052" t="s">
        <v>42</v>
      </c>
      <c r="L6052">
        <v>0</v>
      </c>
      <c r="M6052" t="b">
        <v>1</v>
      </c>
    </row>
    <row r="6053" spans="1:13" x14ac:dyDescent="0.35">
      <c r="A6053" t="s">
        <v>21</v>
      </c>
      <c r="B6053" t="s">
        <v>120</v>
      </c>
      <c r="C6053">
        <v>2015</v>
      </c>
      <c r="D6053" t="s">
        <v>15</v>
      </c>
      <c r="E6053" t="s">
        <v>23</v>
      </c>
      <c r="F6053" t="s">
        <v>17</v>
      </c>
      <c r="G6053">
        <v>1.7</v>
      </c>
      <c r="H6053" t="s">
        <v>18</v>
      </c>
      <c r="I6053" t="s">
        <v>68</v>
      </c>
      <c r="J6053">
        <v>130</v>
      </c>
      <c r="K6053" t="s">
        <v>81</v>
      </c>
      <c r="L6053">
        <v>0</v>
      </c>
      <c r="M6053" t="b">
        <v>1</v>
      </c>
    </row>
    <row r="6054" spans="1:13" x14ac:dyDescent="0.35">
      <c r="A6054" t="s">
        <v>34</v>
      </c>
      <c r="B6054" t="s">
        <v>35</v>
      </c>
      <c r="C6054">
        <v>2003</v>
      </c>
      <c r="D6054" t="s">
        <v>15</v>
      </c>
      <c r="E6054" t="s">
        <v>23</v>
      </c>
      <c r="F6054" t="s">
        <v>30</v>
      </c>
      <c r="G6054">
        <v>4.5999999999999996</v>
      </c>
      <c r="H6054" t="s">
        <v>18</v>
      </c>
      <c r="I6054" t="s">
        <v>68</v>
      </c>
      <c r="J6054">
        <v>495000</v>
      </c>
      <c r="K6054" t="s">
        <v>111</v>
      </c>
      <c r="L6054">
        <v>0</v>
      </c>
      <c r="M6054" t="b">
        <v>1</v>
      </c>
    </row>
    <row r="6055" spans="1:13" x14ac:dyDescent="0.35">
      <c r="A6055" t="s">
        <v>34</v>
      </c>
      <c r="B6055" t="s">
        <v>55</v>
      </c>
      <c r="C6055">
        <v>2016</v>
      </c>
      <c r="D6055" t="s">
        <v>15</v>
      </c>
      <c r="E6055" t="s">
        <v>23</v>
      </c>
      <c r="F6055" t="s">
        <v>30</v>
      </c>
      <c r="G6055">
        <v>2.7</v>
      </c>
      <c r="H6055" t="s">
        <v>18</v>
      </c>
      <c r="I6055" t="s">
        <v>19</v>
      </c>
      <c r="J6055">
        <v>60000</v>
      </c>
      <c r="K6055" t="s">
        <v>42</v>
      </c>
      <c r="L6055">
        <v>120000</v>
      </c>
      <c r="M6055" t="b">
        <v>0</v>
      </c>
    </row>
    <row r="6056" spans="1:13" x14ac:dyDescent="0.35">
      <c r="A6056" t="s">
        <v>76</v>
      </c>
      <c r="B6056" t="s">
        <v>240</v>
      </c>
      <c r="C6056">
        <v>2010</v>
      </c>
      <c r="D6056" t="s">
        <v>15</v>
      </c>
      <c r="E6056" t="s">
        <v>78</v>
      </c>
      <c r="F6056" t="s">
        <v>26</v>
      </c>
      <c r="G6056">
        <v>4.5999999999999996</v>
      </c>
      <c r="H6056" t="s">
        <v>18</v>
      </c>
      <c r="I6056" t="s">
        <v>19</v>
      </c>
      <c r="J6056">
        <v>400</v>
      </c>
      <c r="K6056" t="s">
        <v>254</v>
      </c>
      <c r="L6056">
        <v>0</v>
      </c>
      <c r="M6056" t="b">
        <v>1</v>
      </c>
    </row>
    <row r="6057" spans="1:13" x14ac:dyDescent="0.35">
      <c r="A6057" t="s">
        <v>174</v>
      </c>
      <c r="B6057" t="s">
        <v>208</v>
      </c>
      <c r="C6057">
        <v>2015</v>
      </c>
      <c r="D6057" t="s">
        <v>15</v>
      </c>
      <c r="E6057" t="s">
        <v>16</v>
      </c>
      <c r="F6057" t="s">
        <v>17</v>
      </c>
      <c r="G6057">
        <v>3.6</v>
      </c>
      <c r="H6057" t="s">
        <v>79</v>
      </c>
      <c r="I6057" t="s">
        <v>19</v>
      </c>
      <c r="J6057">
        <v>62300</v>
      </c>
      <c r="K6057" t="s">
        <v>45</v>
      </c>
      <c r="L6057">
        <v>140000</v>
      </c>
      <c r="M6057" t="b">
        <v>0</v>
      </c>
    </row>
    <row r="6058" spans="1:13" x14ac:dyDescent="0.35">
      <c r="A6058" t="s">
        <v>109</v>
      </c>
      <c r="B6058" t="s">
        <v>110</v>
      </c>
      <c r="C6058">
        <v>2013</v>
      </c>
      <c r="D6058" t="s">
        <v>47</v>
      </c>
      <c r="E6058" t="s">
        <v>16</v>
      </c>
      <c r="F6058" t="s">
        <v>17</v>
      </c>
      <c r="G6058">
        <v>5.7</v>
      </c>
      <c r="H6058" t="s">
        <v>18</v>
      </c>
      <c r="I6058" t="s">
        <v>19</v>
      </c>
      <c r="J6058">
        <v>175</v>
      </c>
      <c r="K6058" t="s">
        <v>138</v>
      </c>
      <c r="L6058">
        <v>38000</v>
      </c>
      <c r="M6058" t="b">
        <v>0</v>
      </c>
    </row>
    <row r="6059" spans="1:13" x14ac:dyDescent="0.35">
      <c r="A6059" t="s">
        <v>34</v>
      </c>
      <c r="B6059" t="s">
        <v>145</v>
      </c>
      <c r="C6059">
        <v>2008</v>
      </c>
      <c r="D6059" t="s">
        <v>15</v>
      </c>
      <c r="E6059" t="s">
        <v>78</v>
      </c>
      <c r="F6059" t="s">
        <v>26</v>
      </c>
      <c r="G6059">
        <v>2.7</v>
      </c>
      <c r="H6059" t="s">
        <v>18</v>
      </c>
      <c r="I6059" t="s">
        <v>19</v>
      </c>
      <c r="J6059">
        <v>90000</v>
      </c>
      <c r="K6059" t="s">
        <v>187</v>
      </c>
      <c r="L6059">
        <v>20000</v>
      </c>
      <c r="M6059" t="b">
        <v>0</v>
      </c>
    </row>
    <row r="6060" spans="1:13" x14ac:dyDescent="0.35">
      <c r="A6060" t="s">
        <v>48</v>
      </c>
      <c r="B6060" t="s">
        <v>106</v>
      </c>
      <c r="C6060">
        <v>2015</v>
      </c>
      <c r="D6060" t="s">
        <v>15</v>
      </c>
      <c r="E6060" t="s">
        <v>16</v>
      </c>
      <c r="F6060" t="s">
        <v>17</v>
      </c>
      <c r="G6060">
        <v>3</v>
      </c>
      <c r="H6060" t="s">
        <v>18</v>
      </c>
      <c r="I6060" t="s">
        <v>19</v>
      </c>
      <c r="J6060">
        <v>71000</v>
      </c>
      <c r="K6060" t="s">
        <v>59</v>
      </c>
      <c r="L6060">
        <v>0</v>
      </c>
      <c r="M6060" t="b">
        <v>1</v>
      </c>
    </row>
    <row r="6061" spans="1:13" x14ac:dyDescent="0.35">
      <c r="A6061" t="s">
        <v>39</v>
      </c>
      <c r="B6061" t="s">
        <v>46</v>
      </c>
      <c r="C6061">
        <v>2011</v>
      </c>
      <c r="D6061" t="s">
        <v>15</v>
      </c>
      <c r="E6061" t="s">
        <v>78</v>
      </c>
      <c r="F6061" t="s">
        <v>30</v>
      </c>
      <c r="G6061">
        <v>5.3</v>
      </c>
      <c r="H6061" t="s">
        <v>18</v>
      </c>
      <c r="I6061" t="s">
        <v>19</v>
      </c>
      <c r="J6061">
        <v>146000</v>
      </c>
      <c r="K6061" t="s">
        <v>20</v>
      </c>
      <c r="L6061">
        <v>0</v>
      </c>
      <c r="M6061" t="b">
        <v>1</v>
      </c>
    </row>
    <row r="6062" spans="1:13" x14ac:dyDescent="0.35">
      <c r="A6062" t="s">
        <v>27</v>
      </c>
      <c r="B6062" t="s">
        <v>89</v>
      </c>
      <c r="C6062">
        <v>2016</v>
      </c>
      <c r="D6062" t="s">
        <v>15</v>
      </c>
      <c r="E6062" t="s">
        <v>23</v>
      </c>
      <c r="F6062" t="s">
        <v>30</v>
      </c>
      <c r="G6062">
        <v>2.4</v>
      </c>
      <c r="H6062" t="s">
        <v>18</v>
      </c>
      <c r="I6062" t="s">
        <v>19</v>
      </c>
      <c r="J6062">
        <v>140000</v>
      </c>
      <c r="K6062" t="s">
        <v>20</v>
      </c>
      <c r="L6062">
        <v>0</v>
      </c>
      <c r="M6062" t="b">
        <v>1</v>
      </c>
    </row>
    <row r="6063" spans="1:13" x14ac:dyDescent="0.35">
      <c r="A6063" t="s">
        <v>34</v>
      </c>
      <c r="B6063" t="s">
        <v>35</v>
      </c>
      <c r="C6063">
        <v>1982</v>
      </c>
      <c r="D6063" t="s">
        <v>44</v>
      </c>
      <c r="E6063" t="s">
        <v>94</v>
      </c>
      <c r="F6063" t="s">
        <v>30</v>
      </c>
      <c r="G6063">
        <v>4.5999999999999996</v>
      </c>
      <c r="H6063" t="s">
        <v>18</v>
      </c>
      <c r="I6063" t="s">
        <v>68</v>
      </c>
      <c r="J6063">
        <v>340000</v>
      </c>
      <c r="K6063" t="s">
        <v>111</v>
      </c>
      <c r="L6063">
        <v>0</v>
      </c>
      <c r="M6063" t="b">
        <v>1</v>
      </c>
    </row>
    <row r="6064" spans="1:13" x14ac:dyDescent="0.35">
      <c r="A6064" t="s">
        <v>39</v>
      </c>
      <c r="B6064" t="s">
        <v>205</v>
      </c>
      <c r="C6064">
        <v>2014</v>
      </c>
      <c r="D6064" t="s">
        <v>15</v>
      </c>
      <c r="E6064" t="s">
        <v>25</v>
      </c>
      <c r="F6064" t="s">
        <v>17</v>
      </c>
      <c r="G6064">
        <v>8</v>
      </c>
      <c r="H6064" t="s">
        <v>18</v>
      </c>
      <c r="I6064" t="s">
        <v>19</v>
      </c>
      <c r="J6064">
        <v>48000</v>
      </c>
      <c r="K6064" t="s">
        <v>54</v>
      </c>
      <c r="L6064">
        <v>100000</v>
      </c>
      <c r="M6064" t="b">
        <v>0</v>
      </c>
    </row>
    <row r="6065" spans="1:13" x14ac:dyDescent="0.35">
      <c r="A6065" t="s">
        <v>27</v>
      </c>
      <c r="B6065" t="s">
        <v>91</v>
      </c>
      <c r="C6065">
        <v>2016</v>
      </c>
      <c r="D6065" t="s">
        <v>15</v>
      </c>
      <c r="E6065" t="s">
        <v>23</v>
      </c>
      <c r="F6065" t="s">
        <v>30</v>
      </c>
      <c r="G6065">
        <v>3.3</v>
      </c>
      <c r="H6065" t="s">
        <v>18</v>
      </c>
      <c r="I6065" t="s">
        <v>19</v>
      </c>
      <c r="J6065">
        <v>228</v>
      </c>
      <c r="K6065" t="s">
        <v>45</v>
      </c>
      <c r="L6065">
        <v>0</v>
      </c>
      <c r="M6065" t="b">
        <v>1</v>
      </c>
    </row>
    <row r="6066" spans="1:13" x14ac:dyDescent="0.35">
      <c r="A6066" t="s">
        <v>34</v>
      </c>
      <c r="B6066" t="s">
        <v>317</v>
      </c>
      <c r="C6066">
        <v>2004</v>
      </c>
      <c r="D6066" t="s">
        <v>47</v>
      </c>
      <c r="E6066" t="s">
        <v>75</v>
      </c>
      <c r="F6066" t="s">
        <v>26</v>
      </c>
      <c r="G6066">
        <v>1.5</v>
      </c>
      <c r="H6066" t="s">
        <v>18</v>
      </c>
      <c r="I6066" t="s">
        <v>68</v>
      </c>
      <c r="J6066">
        <v>488000</v>
      </c>
      <c r="K6066" t="s">
        <v>42</v>
      </c>
      <c r="L6066">
        <v>0</v>
      </c>
      <c r="M6066" t="b">
        <v>1</v>
      </c>
    </row>
    <row r="6067" spans="1:13" x14ac:dyDescent="0.35">
      <c r="A6067" t="s">
        <v>219</v>
      </c>
      <c r="B6067" t="s">
        <v>334</v>
      </c>
      <c r="C6067">
        <v>2010</v>
      </c>
      <c r="D6067" t="s">
        <v>15</v>
      </c>
      <c r="E6067" t="s">
        <v>25</v>
      </c>
      <c r="F6067" t="s">
        <v>17</v>
      </c>
      <c r="G6067">
        <v>2.5</v>
      </c>
      <c r="H6067" t="s">
        <v>18</v>
      </c>
      <c r="I6067" t="s">
        <v>19</v>
      </c>
      <c r="J6067">
        <v>143000</v>
      </c>
      <c r="K6067" t="s">
        <v>45</v>
      </c>
      <c r="L6067">
        <v>21000</v>
      </c>
      <c r="M6067" t="b">
        <v>0</v>
      </c>
    </row>
    <row r="6068" spans="1:13" x14ac:dyDescent="0.35">
      <c r="A6068" t="s">
        <v>76</v>
      </c>
      <c r="B6068" t="s">
        <v>385</v>
      </c>
      <c r="C6068">
        <v>2013</v>
      </c>
      <c r="D6068" t="s">
        <v>47</v>
      </c>
      <c r="E6068" t="s">
        <v>23</v>
      </c>
      <c r="F6068" t="s">
        <v>26</v>
      </c>
      <c r="G6068">
        <v>3.6</v>
      </c>
      <c r="H6068" t="s">
        <v>18</v>
      </c>
      <c r="I6068" t="s">
        <v>19</v>
      </c>
      <c r="J6068">
        <v>120</v>
      </c>
      <c r="K6068" t="s">
        <v>42</v>
      </c>
      <c r="L6068">
        <v>40000</v>
      </c>
      <c r="M6068" t="b">
        <v>0</v>
      </c>
    </row>
    <row r="6069" spans="1:13" x14ac:dyDescent="0.35">
      <c r="A6069" t="s">
        <v>62</v>
      </c>
      <c r="B6069" t="s">
        <v>63</v>
      </c>
      <c r="C6069">
        <v>2016</v>
      </c>
      <c r="D6069" t="s">
        <v>15</v>
      </c>
      <c r="E6069" t="s">
        <v>16</v>
      </c>
      <c r="F6069" t="s">
        <v>26</v>
      </c>
      <c r="G6069">
        <v>4</v>
      </c>
      <c r="H6069" t="s">
        <v>18</v>
      </c>
      <c r="I6069" t="s">
        <v>19</v>
      </c>
      <c r="J6069">
        <v>106000</v>
      </c>
      <c r="K6069" t="s">
        <v>20</v>
      </c>
      <c r="L6069">
        <v>237000</v>
      </c>
      <c r="M6069" t="b">
        <v>0</v>
      </c>
    </row>
    <row r="6070" spans="1:13" x14ac:dyDescent="0.35">
      <c r="A6070" t="s">
        <v>34</v>
      </c>
      <c r="B6070" t="s">
        <v>51</v>
      </c>
      <c r="C6070">
        <v>2013</v>
      </c>
      <c r="D6070" t="s">
        <v>47</v>
      </c>
      <c r="E6070" t="s">
        <v>23</v>
      </c>
      <c r="F6070" t="s">
        <v>30</v>
      </c>
      <c r="G6070">
        <v>1.6</v>
      </c>
      <c r="H6070" t="s">
        <v>18</v>
      </c>
      <c r="I6070" t="s">
        <v>19</v>
      </c>
      <c r="J6070">
        <v>450000</v>
      </c>
      <c r="K6070" t="s">
        <v>59</v>
      </c>
      <c r="L6070">
        <v>0</v>
      </c>
      <c r="M6070" t="b">
        <v>1</v>
      </c>
    </row>
    <row r="6071" spans="1:13" x14ac:dyDescent="0.35">
      <c r="A6071" t="s">
        <v>34</v>
      </c>
      <c r="B6071" t="s">
        <v>41</v>
      </c>
      <c r="C6071">
        <v>2019</v>
      </c>
      <c r="D6071" t="s">
        <v>15</v>
      </c>
      <c r="E6071" t="s">
        <v>23</v>
      </c>
      <c r="F6071" t="s">
        <v>30</v>
      </c>
      <c r="G6071">
        <v>1.6</v>
      </c>
      <c r="H6071" t="s">
        <v>18</v>
      </c>
      <c r="I6071" t="s">
        <v>19</v>
      </c>
      <c r="J6071">
        <v>18000</v>
      </c>
      <c r="K6071" t="s">
        <v>20</v>
      </c>
      <c r="L6071">
        <v>36000</v>
      </c>
      <c r="M6071" t="b">
        <v>0</v>
      </c>
    </row>
    <row r="6072" spans="1:13" x14ac:dyDescent="0.35">
      <c r="A6072" t="s">
        <v>34</v>
      </c>
      <c r="B6072" t="s">
        <v>51</v>
      </c>
      <c r="C6072">
        <v>2015</v>
      </c>
      <c r="D6072" t="s">
        <v>15</v>
      </c>
      <c r="E6072" t="s">
        <v>25</v>
      </c>
      <c r="F6072" t="s">
        <v>26</v>
      </c>
      <c r="G6072">
        <v>1.6</v>
      </c>
      <c r="H6072" t="s">
        <v>18</v>
      </c>
      <c r="I6072" t="s">
        <v>19</v>
      </c>
      <c r="J6072">
        <v>160000</v>
      </c>
      <c r="K6072" t="s">
        <v>42</v>
      </c>
      <c r="L6072">
        <v>27500</v>
      </c>
      <c r="M6072" t="b">
        <v>0</v>
      </c>
    </row>
    <row r="6073" spans="1:13" x14ac:dyDescent="0.35">
      <c r="A6073" t="s">
        <v>76</v>
      </c>
      <c r="B6073" t="s">
        <v>112</v>
      </c>
      <c r="C6073">
        <v>2013</v>
      </c>
      <c r="D6073" t="s">
        <v>47</v>
      </c>
      <c r="E6073" t="s">
        <v>25</v>
      </c>
      <c r="F6073" t="s">
        <v>26</v>
      </c>
      <c r="G6073">
        <v>3.5</v>
      </c>
      <c r="H6073" t="s">
        <v>18</v>
      </c>
      <c r="I6073" t="s">
        <v>19</v>
      </c>
      <c r="J6073">
        <v>293000</v>
      </c>
      <c r="K6073" t="s">
        <v>20</v>
      </c>
      <c r="L6073">
        <v>0</v>
      </c>
      <c r="M6073" t="b">
        <v>1</v>
      </c>
    </row>
    <row r="6074" spans="1:13" x14ac:dyDescent="0.35">
      <c r="A6074" t="s">
        <v>76</v>
      </c>
      <c r="B6074" t="s">
        <v>125</v>
      </c>
      <c r="C6074">
        <v>2009</v>
      </c>
      <c r="D6074" t="s">
        <v>47</v>
      </c>
      <c r="E6074" t="s">
        <v>16</v>
      </c>
      <c r="F6074" t="s">
        <v>17</v>
      </c>
      <c r="G6074">
        <v>4</v>
      </c>
      <c r="H6074" t="s">
        <v>18</v>
      </c>
      <c r="I6074" t="s">
        <v>19</v>
      </c>
      <c r="J6074">
        <v>211000</v>
      </c>
      <c r="K6074" t="s">
        <v>20</v>
      </c>
      <c r="L6074">
        <v>16000</v>
      </c>
      <c r="M6074" t="b">
        <v>0</v>
      </c>
    </row>
    <row r="6075" spans="1:13" x14ac:dyDescent="0.35">
      <c r="A6075" t="s">
        <v>36</v>
      </c>
      <c r="B6075" t="s">
        <v>115</v>
      </c>
      <c r="C6075">
        <v>2002</v>
      </c>
      <c r="D6075" t="s">
        <v>47</v>
      </c>
      <c r="E6075" t="s">
        <v>29</v>
      </c>
      <c r="F6075" t="s">
        <v>17</v>
      </c>
      <c r="G6075">
        <v>5.3</v>
      </c>
      <c r="H6075" t="s">
        <v>18</v>
      </c>
      <c r="I6075" t="s">
        <v>19</v>
      </c>
      <c r="J6075">
        <v>30000</v>
      </c>
      <c r="K6075" t="s">
        <v>20</v>
      </c>
      <c r="L6075">
        <v>9000</v>
      </c>
      <c r="M6075" t="b">
        <v>0</v>
      </c>
    </row>
    <row r="6076" spans="1:13" x14ac:dyDescent="0.35">
      <c r="A6076" t="s">
        <v>166</v>
      </c>
      <c r="B6076" t="s">
        <v>268</v>
      </c>
      <c r="C6076">
        <v>2020</v>
      </c>
      <c r="D6076" t="s">
        <v>15</v>
      </c>
      <c r="E6076" t="s">
        <v>94</v>
      </c>
      <c r="F6076" t="s">
        <v>26</v>
      </c>
      <c r="G6076">
        <v>1.6</v>
      </c>
      <c r="H6076" t="s">
        <v>18</v>
      </c>
      <c r="I6076" t="s">
        <v>19</v>
      </c>
      <c r="J6076">
        <v>84000</v>
      </c>
      <c r="K6076" t="s">
        <v>20</v>
      </c>
      <c r="L6076">
        <v>42500</v>
      </c>
      <c r="M6076" t="b">
        <v>0</v>
      </c>
    </row>
    <row r="6077" spans="1:13" x14ac:dyDescent="0.35">
      <c r="A6077" t="s">
        <v>166</v>
      </c>
      <c r="B6077" t="s">
        <v>268</v>
      </c>
      <c r="C6077">
        <v>2020</v>
      </c>
      <c r="D6077" t="s">
        <v>15</v>
      </c>
      <c r="E6077" t="s">
        <v>23</v>
      </c>
      <c r="F6077" t="s">
        <v>26</v>
      </c>
      <c r="G6077">
        <v>1.6</v>
      </c>
      <c r="H6077" t="s">
        <v>18</v>
      </c>
      <c r="I6077" t="s">
        <v>19</v>
      </c>
      <c r="J6077">
        <v>86000</v>
      </c>
      <c r="K6077" t="s">
        <v>20</v>
      </c>
      <c r="L6077">
        <v>42500</v>
      </c>
      <c r="M6077" t="b">
        <v>0</v>
      </c>
    </row>
    <row r="6078" spans="1:13" x14ac:dyDescent="0.35">
      <c r="A6078" t="s">
        <v>21</v>
      </c>
      <c r="B6078" t="s">
        <v>237</v>
      </c>
      <c r="C6078">
        <v>2014</v>
      </c>
      <c r="D6078" t="s">
        <v>15</v>
      </c>
      <c r="E6078" t="s">
        <v>23</v>
      </c>
      <c r="F6078" t="s">
        <v>26</v>
      </c>
      <c r="G6078">
        <v>3.5</v>
      </c>
      <c r="H6078" t="s">
        <v>18</v>
      </c>
      <c r="I6078" t="s">
        <v>19</v>
      </c>
      <c r="J6078">
        <v>24000</v>
      </c>
      <c r="K6078" t="s">
        <v>42</v>
      </c>
      <c r="L6078">
        <v>50000</v>
      </c>
      <c r="M6078" t="b">
        <v>0</v>
      </c>
    </row>
    <row r="6079" spans="1:13" x14ac:dyDescent="0.35">
      <c r="A6079" t="s">
        <v>21</v>
      </c>
      <c r="B6079" t="s">
        <v>207</v>
      </c>
      <c r="C6079">
        <v>2006</v>
      </c>
      <c r="D6079" t="s">
        <v>15</v>
      </c>
      <c r="E6079" t="s">
        <v>38</v>
      </c>
      <c r="F6079" t="s">
        <v>30</v>
      </c>
      <c r="G6079">
        <v>2.5</v>
      </c>
      <c r="H6079" t="s">
        <v>18</v>
      </c>
      <c r="I6079" t="s">
        <v>19</v>
      </c>
      <c r="J6079">
        <v>392000</v>
      </c>
      <c r="K6079" t="s">
        <v>20</v>
      </c>
      <c r="L6079">
        <v>12000</v>
      </c>
      <c r="M6079" t="b">
        <v>0</v>
      </c>
    </row>
    <row r="6080" spans="1:13" x14ac:dyDescent="0.35">
      <c r="A6080" t="s">
        <v>76</v>
      </c>
      <c r="B6080" t="s">
        <v>203</v>
      </c>
      <c r="C6080">
        <v>2016</v>
      </c>
      <c r="D6080" t="s">
        <v>44</v>
      </c>
      <c r="E6080" t="s">
        <v>25</v>
      </c>
      <c r="F6080" t="s">
        <v>26</v>
      </c>
      <c r="G6080">
        <v>1.5</v>
      </c>
      <c r="H6080" t="s">
        <v>18</v>
      </c>
      <c r="I6080" t="s">
        <v>19</v>
      </c>
      <c r="J6080">
        <v>165200</v>
      </c>
      <c r="K6080" t="s">
        <v>45</v>
      </c>
      <c r="L6080">
        <v>19000</v>
      </c>
      <c r="M6080" t="b">
        <v>0</v>
      </c>
    </row>
    <row r="6081" spans="1:13" x14ac:dyDescent="0.35">
      <c r="A6081" t="s">
        <v>36</v>
      </c>
      <c r="B6081" t="s">
        <v>37</v>
      </c>
      <c r="C6081">
        <v>2007</v>
      </c>
      <c r="D6081" t="s">
        <v>47</v>
      </c>
      <c r="E6081" t="s">
        <v>16</v>
      </c>
      <c r="F6081" t="s">
        <v>26</v>
      </c>
      <c r="G6081">
        <v>5.3</v>
      </c>
      <c r="H6081" t="s">
        <v>18</v>
      </c>
      <c r="I6081" t="s">
        <v>19</v>
      </c>
      <c r="J6081">
        <v>217</v>
      </c>
      <c r="K6081" t="s">
        <v>155</v>
      </c>
      <c r="L6081">
        <v>0</v>
      </c>
      <c r="M6081" t="b">
        <v>1</v>
      </c>
    </row>
    <row r="6082" spans="1:13" x14ac:dyDescent="0.35">
      <c r="A6082" t="s">
        <v>31</v>
      </c>
      <c r="B6082" t="s">
        <v>57</v>
      </c>
      <c r="C6082">
        <v>2020</v>
      </c>
      <c r="D6082" t="s">
        <v>15</v>
      </c>
      <c r="E6082" t="s">
        <v>23</v>
      </c>
      <c r="F6082" t="s">
        <v>17</v>
      </c>
      <c r="G6082">
        <v>1.6</v>
      </c>
      <c r="H6082" t="s">
        <v>18</v>
      </c>
      <c r="I6082" t="s">
        <v>19</v>
      </c>
      <c r="J6082">
        <v>60000</v>
      </c>
      <c r="K6082" t="s">
        <v>155</v>
      </c>
      <c r="L6082">
        <v>0</v>
      </c>
      <c r="M6082" t="b">
        <v>1</v>
      </c>
    </row>
    <row r="6083" spans="1:13" x14ac:dyDescent="0.35">
      <c r="A6083" t="s">
        <v>31</v>
      </c>
      <c r="B6083" t="s">
        <v>435</v>
      </c>
      <c r="C6083">
        <v>2010</v>
      </c>
      <c r="D6083" t="s">
        <v>44</v>
      </c>
      <c r="E6083" t="s">
        <v>25</v>
      </c>
      <c r="F6083" t="s">
        <v>17</v>
      </c>
      <c r="G6083">
        <v>2.7</v>
      </c>
      <c r="H6083" t="s">
        <v>18</v>
      </c>
      <c r="I6083" t="s">
        <v>19</v>
      </c>
      <c r="J6083">
        <v>105000</v>
      </c>
      <c r="K6083" t="s">
        <v>42</v>
      </c>
      <c r="L6083">
        <v>35000</v>
      </c>
      <c r="M6083" t="b">
        <v>0</v>
      </c>
    </row>
    <row r="6084" spans="1:13" x14ac:dyDescent="0.35">
      <c r="A6084" t="s">
        <v>27</v>
      </c>
      <c r="B6084" t="s">
        <v>89</v>
      </c>
      <c r="C6084">
        <v>2016</v>
      </c>
      <c r="D6084" t="s">
        <v>15</v>
      </c>
      <c r="E6084" t="s">
        <v>94</v>
      </c>
      <c r="F6084" t="s">
        <v>30</v>
      </c>
      <c r="G6084">
        <v>2.4</v>
      </c>
      <c r="H6084" t="s">
        <v>18</v>
      </c>
      <c r="I6084" t="s">
        <v>19</v>
      </c>
      <c r="J6084">
        <v>284</v>
      </c>
      <c r="K6084" t="s">
        <v>20</v>
      </c>
      <c r="L6084">
        <v>0</v>
      </c>
      <c r="M6084" t="b">
        <v>1</v>
      </c>
    </row>
    <row r="6085" spans="1:13" x14ac:dyDescent="0.35">
      <c r="A6085" t="s">
        <v>39</v>
      </c>
      <c r="B6085" t="s">
        <v>46</v>
      </c>
      <c r="C6085">
        <v>2020</v>
      </c>
      <c r="D6085" t="s">
        <v>15</v>
      </c>
      <c r="E6085" t="s">
        <v>16</v>
      </c>
      <c r="F6085" t="s">
        <v>26</v>
      </c>
      <c r="G6085">
        <v>5.3</v>
      </c>
      <c r="H6085" t="s">
        <v>18</v>
      </c>
      <c r="I6085" t="s">
        <v>19</v>
      </c>
      <c r="J6085">
        <v>12000</v>
      </c>
      <c r="K6085" t="s">
        <v>20</v>
      </c>
      <c r="L6085">
        <v>0</v>
      </c>
      <c r="M6085" t="b">
        <v>1</v>
      </c>
    </row>
    <row r="6086" spans="1:13" x14ac:dyDescent="0.35">
      <c r="A6086" t="s">
        <v>76</v>
      </c>
      <c r="B6086" t="s">
        <v>125</v>
      </c>
      <c r="C6086">
        <v>2014</v>
      </c>
      <c r="D6086" t="s">
        <v>15</v>
      </c>
      <c r="E6086" t="s">
        <v>25</v>
      </c>
      <c r="F6086" t="s">
        <v>30</v>
      </c>
      <c r="G6086">
        <v>3.5</v>
      </c>
      <c r="H6086" t="s">
        <v>18</v>
      </c>
      <c r="I6086" t="s">
        <v>19</v>
      </c>
      <c r="J6086">
        <v>168322</v>
      </c>
      <c r="K6086" t="s">
        <v>54</v>
      </c>
      <c r="L6086">
        <v>60000</v>
      </c>
      <c r="M6086" t="b">
        <v>0</v>
      </c>
    </row>
    <row r="6087" spans="1:13" x14ac:dyDescent="0.35">
      <c r="A6087" t="s">
        <v>76</v>
      </c>
      <c r="B6087" t="s">
        <v>77</v>
      </c>
      <c r="C6087">
        <v>2013</v>
      </c>
      <c r="D6087" t="s">
        <v>15</v>
      </c>
      <c r="E6087" t="s">
        <v>29</v>
      </c>
      <c r="F6087" t="s">
        <v>26</v>
      </c>
      <c r="G6087">
        <v>5.4</v>
      </c>
      <c r="H6087" t="s">
        <v>18</v>
      </c>
      <c r="I6087" t="s">
        <v>19</v>
      </c>
      <c r="J6087">
        <v>295000</v>
      </c>
      <c r="K6087" t="s">
        <v>20</v>
      </c>
      <c r="L6087">
        <v>0</v>
      </c>
      <c r="M6087" t="b">
        <v>1</v>
      </c>
    </row>
    <row r="6088" spans="1:13" x14ac:dyDescent="0.35">
      <c r="A6088" t="s">
        <v>34</v>
      </c>
      <c r="B6088" t="s">
        <v>43</v>
      </c>
      <c r="C6088">
        <v>1998</v>
      </c>
      <c r="D6088" t="s">
        <v>15</v>
      </c>
      <c r="E6088" t="s">
        <v>78</v>
      </c>
      <c r="F6088" t="s">
        <v>26</v>
      </c>
      <c r="G6088">
        <v>2.5</v>
      </c>
      <c r="H6088" t="s">
        <v>18</v>
      </c>
      <c r="I6088" t="s">
        <v>68</v>
      </c>
      <c r="J6088">
        <v>420000</v>
      </c>
      <c r="K6088" t="s">
        <v>42</v>
      </c>
      <c r="L6088">
        <v>0</v>
      </c>
      <c r="M6088" t="b">
        <v>1</v>
      </c>
    </row>
    <row r="6089" spans="1:13" x14ac:dyDescent="0.35">
      <c r="A6089" t="s">
        <v>82</v>
      </c>
      <c r="B6089" t="s">
        <v>164</v>
      </c>
      <c r="C6089">
        <v>2017</v>
      </c>
      <c r="D6089" t="s">
        <v>15</v>
      </c>
      <c r="E6089" t="s">
        <v>16</v>
      </c>
      <c r="F6089" t="s">
        <v>17</v>
      </c>
      <c r="G6089">
        <v>2.4</v>
      </c>
      <c r="H6089" t="s">
        <v>18</v>
      </c>
      <c r="I6089" t="s">
        <v>19</v>
      </c>
      <c r="J6089">
        <v>242300</v>
      </c>
      <c r="K6089" t="s">
        <v>45</v>
      </c>
      <c r="L6089">
        <v>0</v>
      </c>
      <c r="M6089" t="b">
        <v>1</v>
      </c>
    </row>
    <row r="6090" spans="1:13" x14ac:dyDescent="0.35">
      <c r="A6090" t="s">
        <v>76</v>
      </c>
      <c r="B6090" t="s">
        <v>125</v>
      </c>
      <c r="C6090">
        <v>2010</v>
      </c>
      <c r="D6090" t="s">
        <v>15</v>
      </c>
      <c r="E6090" t="s">
        <v>75</v>
      </c>
      <c r="F6090" t="s">
        <v>26</v>
      </c>
      <c r="G6090">
        <v>3.5</v>
      </c>
      <c r="H6090" t="s">
        <v>18</v>
      </c>
      <c r="I6090" t="s">
        <v>19</v>
      </c>
      <c r="J6090">
        <v>400000</v>
      </c>
      <c r="K6090" t="s">
        <v>42</v>
      </c>
      <c r="L6090">
        <v>0</v>
      </c>
      <c r="M6090" t="b">
        <v>1</v>
      </c>
    </row>
    <row r="6091" spans="1:13" x14ac:dyDescent="0.35">
      <c r="A6091" t="s">
        <v>76</v>
      </c>
      <c r="B6091" t="s">
        <v>125</v>
      </c>
      <c r="C6091">
        <v>2004</v>
      </c>
      <c r="D6091" t="s">
        <v>15</v>
      </c>
      <c r="E6091" t="s">
        <v>65</v>
      </c>
      <c r="F6091" t="s">
        <v>30</v>
      </c>
      <c r="G6091">
        <v>4</v>
      </c>
      <c r="H6091" t="s">
        <v>18</v>
      </c>
      <c r="I6091" t="s">
        <v>19</v>
      </c>
      <c r="J6091">
        <v>400000</v>
      </c>
      <c r="K6091" t="s">
        <v>20</v>
      </c>
      <c r="L6091">
        <v>9000</v>
      </c>
      <c r="M6091" t="b">
        <v>0</v>
      </c>
    </row>
    <row r="6092" spans="1:13" x14ac:dyDescent="0.35">
      <c r="A6092" t="s">
        <v>34</v>
      </c>
      <c r="B6092" t="s">
        <v>123</v>
      </c>
      <c r="C6092">
        <v>2015</v>
      </c>
      <c r="D6092" t="s">
        <v>44</v>
      </c>
      <c r="E6092" t="s">
        <v>25</v>
      </c>
      <c r="F6092" t="s">
        <v>17</v>
      </c>
      <c r="G6092">
        <v>2.7</v>
      </c>
      <c r="H6092" t="s">
        <v>18</v>
      </c>
      <c r="I6092" t="s">
        <v>68</v>
      </c>
      <c r="J6092">
        <v>100000</v>
      </c>
      <c r="K6092" t="s">
        <v>45</v>
      </c>
      <c r="L6092">
        <v>0</v>
      </c>
      <c r="M6092" t="b">
        <v>1</v>
      </c>
    </row>
    <row r="6093" spans="1:13" x14ac:dyDescent="0.35">
      <c r="A6093" t="s">
        <v>39</v>
      </c>
      <c r="B6093" t="s">
        <v>46</v>
      </c>
      <c r="C6093">
        <v>2015</v>
      </c>
      <c r="D6093" t="s">
        <v>15</v>
      </c>
      <c r="E6093" t="s">
        <v>16</v>
      </c>
      <c r="F6093" t="s">
        <v>30</v>
      </c>
      <c r="G6093">
        <v>5.3</v>
      </c>
      <c r="H6093" t="s">
        <v>18</v>
      </c>
      <c r="I6093" t="s">
        <v>19</v>
      </c>
      <c r="J6093">
        <v>185000</v>
      </c>
      <c r="K6093" t="s">
        <v>211</v>
      </c>
      <c r="L6093">
        <v>0</v>
      </c>
      <c r="M6093" t="b">
        <v>1</v>
      </c>
    </row>
    <row r="6094" spans="1:13" x14ac:dyDescent="0.35">
      <c r="A6094" t="s">
        <v>21</v>
      </c>
      <c r="B6094" t="s">
        <v>22</v>
      </c>
      <c r="C6094">
        <v>2015</v>
      </c>
      <c r="D6094" t="s">
        <v>15</v>
      </c>
      <c r="E6094" t="s">
        <v>75</v>
      </c>
      <c r="F6094" t="s">
        <v>17</v>
      </c>
      <c r="G6094">
        <v>4</v>
      </c>
      <c r="H6094" t="s">
        <v>18</v>
      </c>
      <c r="I6094" t="s">
        <v>19</v>
      </c>
      <c r="J6094">
        <v>77000</v>
      </c>
      <c r="K6094" t="s">
        <v>54</v>
      </c>
      <c r="L6094">
        <v>166000</v>
      </c>
      <c r="M6094" t="b">
        <v>0</v>
      </c>
    </row>
    <row r="6095" spans="1:13" x14ac:dyDescent="0.35">
      <c r="A6095" t="s">
        <v>34</v>
      </c>
      <c r="B6095" t="s">
        <v>162</v>
      </c>
      <c r="C6095">
        <v>2010</v>
      </c>
      <c r="D6095" t="s">
        <v>15</v>
      </c>
      <c r="E6095" t="s">
        <v>75</v>
      </c>
      <c r="F6095" t="s">
        <v>17</v>
      </c>
      <c r="G6095">
        <v>4</v>
      </c>
      <c r="H6095" t="s">
        <v>18</v>
      </c>
      <c r="I6095" t="s">
        <v>68</v>
      </c>
      <c r="J6095">
        <v>400</v>
      </c>
      <c r="K6095" t="s">
        <v>81</v>
      </c>
      <c r="L6095">
        <v>0</v>
      </c>
      <c r="M6095" t="b">
        <v>1</v>
      </c>
    </row>
    <row r="6096" spans="1:13" x14ac:dyDescent="0.35">
      <c r="A6096" t="s">
        <v>103</v>
      </c>
      <c r="B6096" t="s">
        <v>212</v>
      </c>
      <c r="C6096">
        <v>2016</v>
      </c>
      <c r="D6096" t="s">
        <v>15</v>
      </c>
      <c r="E6096" t="s">
        <v>25</v>
      </c>
      <c r="F6096" t="s">
        <v>17</v>
      </c>
      <c r="G6096">
        <v>3.6</v>
      </c>
      <c r="H6096" t="s">
        <v>18</v>
      </c>
      <c r="I6096" t="s">
        <v>19</v>
      </c>
      <c r="J6096">
        <v>172000</v>
      </c>
      <c r="K6096" t="s">
        <v>64</v>
      </c>
      <c r="L6096">
        <v>0</v>
      </c>
      <c r="M6096" t="b">
        <v>1</v>
      </c>
    </row>
    <row r="6097" spans="1:13" x14ac:dyDescent="0.35">
      <c r="A6097" t="s">
        <v>27</v>
      </c>
      <c r="B6097" t="s">
        <v>88</v>
      </c>
      <c r="C6097">
        <v>2012</v>
      </c>
      <c r="D6097" t="s">
        <v>15</v>
      </c>
      <c r="E6097" t="s">
        <v>23</v>
      </c>
      <c r="F6097" t="s">
        <v>26</v>
      </c>
      <c r="G6097">
        <v>1.4</v>
      </c>
      <c r="H6097" t="s">
        <v>18</v>
      </c>
      <c r="I6097" t="s">
        <v>19</v>
      </c>
      <c r="J6097">
        <v>360000</v>
      </c>
      <c r="K6097" t="s">
        <v>254</v>
      </c>
      <c r="L6097">
        <v>0</v>
      </c>
      <c r="M6097" t="b">
        <v>1</v>
      </c>
    </row>
    <row r="6098" spans="1:13" x14ac:dyDescent="0.35">
      <c r="A6098" t="s">
        <v>27</v>
      </c>
      <c r="B6098" t="s">
        <v>28</v>
      </c>
      <c r="C6098">
        <v>2021</v>
      </c>
      <c r="D6098" t="s">
        <v>15</v>
      </c>
      <c r="E6098" t="s">
        <v>25</v>
      </c>
      <c r="F6098" t="s">
        <v>17</v>
      </c>
      <c r="G6098">
        <v>2</v>
      </c>
      <c r="H6098" t="s">
        <v>18</v>
      </c>
      <c r="I6098" t="s">
        <v>19</v>
      </c>
      <c r="J6098">
        <v>750000</v>
      </c>
      <c r="K6098" t="s">
        <v>20</v>
      </c>
      <c r="L6098">
        <v>0</v>
      </c>
      <c r="M6098" t="b">
        <v>1</v>
      </c>
    </row>
    <row r="6099" spans="1:13" x14ac:dyDescent="0.35">
      <c r="A6099" t="s">
        <v>172</v>
      </c>
      <c r="B6099" t="s">
        <v>249</v>
      </c>
      <c r="C6099">
        <v>2020</v>
      </c>
      <c r="D6099" t="s">
        <v>44</v>
      </c>
      <c r="E6099" t="s">
        <v>65</v>
      </c>
      <c r="F6099" t="s">
        <v>30</v>
      </c>
      <c r="G6099">
        <v>1</v>
      </c>
      <c r="H6099" t="s">
        <v>18</v>
      </c>
      <c r="I6099" t="s">
        <v>19</v>
      </c>
      <c r="J6099">
        <v>29289</v>
      </c>
      <c r="K6099" t="s">
        <v>64</v>
      </c>
      <c r="L6099">
        <v>50000</v>
      </c>
      <c r="M6099" t="b">
        <v>0</v>
      </c>
    </row>
    <row r="6100" spans="1:13" x14ac:dyDescent="0.35">
      <c r="A6100" t="s">
        <v>39</v>
      </c>
      <c r="B6100" t="s">
        <v>217</v>
      </c>
      <c r="C6100">
        <v>2013</v>
      </c>
      <c r="D6100" t="s">
        <v>15</v>
      </c>
      <c r="E6100" t="s">
        <v>23</v>
      </c>
      <c r="F6100" t="s">
        <v>26</v>
      </c>
      <c r="G6100">
        <v>1.8</v>
      </c>
      <c r="H6100" t="s">
        <v>18</v>
      </c>
      <c r="I6100" t="s">
        <v>19</v>
      </c>
      <c r="J6100">
        <v>175</v>
      </c>
      <c r="K6100" t="s">
        <v>138</v>
      </c>
      <c r="L6100">
        <v>15000</v>
      </c>
      <c r="M6100" t="b">
        <v>0</v>
      </c>
    </row>
    <row r="6101" spans="1:13" x14ac:dyDescent="0.35">
      <c r="A6101" t="s">
        <v>21</v>
      </c>
      <c r="B6101" t="s">
        <v>120</v>
      </c>
      <c r="C6101">
        <v>1987</v>
      </c>
      <c r="D6101" t="s">
        <v>15</v>
      </c>
      <c r="E6101" t="s">
        <v>23</v>
      </c>
      <c r="F6101" t="s">
        <v>26</v>
      </c>
      <c r="G6101">
        <v>2.4</v>
      </c>
      <c r="H6101" t="s">
        <v>18</v>
      </c>
      <c r="I6101" t="s">
        <v>68</v>
      </c>
      <c r="J6101">
        <v>80000</v>
      </c>
      <c r="K6101" t="s">
        <v>59</v>
      </c>
      <c r="L6101">
        <v>0</v>
      </c>
      <c r="M6101" t="b">
        <v>1</v>
      </c>
    </row>
    <row r="6102" spans="1:13" x14ac:dyDescent="0.35">
      <c r="A6102" t="s">
        <v>60</v>
      </c>
      <c r="B6102" t="s">
        <v>90</v>
      </c>
      <c r="C6102">
        <v>2016</v>
      </c>
      <c r="D6102" t="s">
        <v>15</v>
      </c>
      <c r="E6102" t="s">
        <v>23</v>
      </c>
      <c r="F6102" t="s">
        <v>17</v>
      </c>
      <c r="G6102">
        <v>5.7</v>
      </c>
      <c r="H6102" t="s">
        <v>18</v>
      </c>
      <c r="I6102" t="s">
        <v>19</v>
      </c>
      <c r="J6102">
        <v>143000</v>
      </c>
      <c r="K6102" t="s">
        <v>187</v>
      </c>
      <c r="L6102">
        <v>0</v>
      </c>
      <c r="M6102" t="b">
        <v>1</v>
      </c>
    </row>
    <row r="6103" spans="1:13" x14ac:dyDescent="0.35">
      <c r="A6103" t="s">
        <v>27</v>
      </c>
      <c r="B6103" t="s">
        <v>28</v>
      </c>
      <c r="C6103">
        <v>2015</v>
      </c>
      <c r="D6103" t="s">
        <v>15</v>
      </c>
      <c r="E6103" t="s">
        <v>23</v>
      </c>
      <c r="F6103" t="s">
        <v>30</v>
      </c>
      <c r="G6103">
        <v>1.6</v>
      </c>
      <c r="H6103" t="s">
        <v>18</v>
      </c>
      <c r="I6103" t="s">
        <v>19</v>
      </c>
      <c r="J6103">
        <v>276</v>
      </c>
      <c r="K6103" t="s">
        <v>54</v>
      </c>
      <c r="L6103">
        <v>0</v>
      </c>
      <c r="M6103" t="b">
        <v>1</v>
      </c>
    </row>
    <row r="6104" spans="1:13" x14ac:dyDescent="0.35">
      <c r="A6104" t="s">
        <v>73</v>
      </c>
      <c r="B6104">
        <v>6</v>
      </c>
      <c r="C6104">
        <v>2017</v>
      </c>
      <c r="D6104" t="s">
        <v>15</v>
      </c>
      <c r="E6104" t="s">
        <v>29</v>
      </c>
      <c r="F6104" t="s">
        <v>26</v>
      </c>
      <c r="G6104">
        <v>2.5</v>
      </c>
      <c r="H6104" t="s">
        <v>18</v>
      </c>
      <c r="I6104" t="s">
        <v>19</v>
      </c>
      <c r="J6104">
        <v>77900</v>
      </c>
      <c r="K6104" t="s">
        <v>20</v>
      </c>
      <c r="L6104">
        <v>0</v>
      </c>
      <c r="M6104" t="b">
        <v>1</v>
      </c>
    </row>
    <row r="6105" spans="1:13" x14ac:dyDescent="0.35">
      <c r="A6105" t="s">
        <v>34</v>
      </c>
      <c r="B6105" t="s">
        <v>51</v>
      </c>
      <c r="C6105">
        <v>2016</v>
      </c>
      <c r="D6105" t="s">
        <v>15</v>
      </c>
      <c r="E6105" t="s">
        <v>23</v>
      </c>
      <c r="F6105" t="s">
        <v>26</v>
      </c>
      <c r="G6105">
        <v>1.6</v>
      </c>
      <c r="H6105" t="s">
        <v>18</v>
      </c>
      <c r="I6105" t="s">
        <v>19</v>
      </c>
      <c r="J6105">
        <v>270000</v>
      </c>
      <c r="K6105" t="s">
        <v>20</v>
      </c>
      <c r="L6105">
        <v>33000</v>
      </c>
      <c r="M6105" t="b">
        <v>0</v>
      </c>
    </row>
    <row r="6106" spans="1:13" x14ac:dyDescent="0.35">
      <c r="A6106" t="s">
        <v>34</v>
      </c>
      <c r="B6106" t="s">
        <v>51</v>
      </c>
      <c r="C6106">
        <v>2018</v>
      </c>
      <c r="D6106" t="s">
        <v>15</v>
      </c>
      <c r="E6106" t="s">
        <v>16</v>
      </c>
      <c r="F6106" t="s">
        <v>26</v>
      </c>
      <c r="G6106">
        <v>1.6</v>
      </c>
      <c r="H6106" t="s">
        <v>18</v>
      </c>
      <c r="I6106" t="s">
        <v>19</v>
      </c>
      <c r="J6106">
        <v>72000</v>
      </c>
      <c r="K6106" t="s">
        <v>20</v>
      </c>
      <c r="L6106">
        <v>42000</v>
      </c>
      <c r="M6106" t="b">
        <v>0</v>
      </c>
    </row>
    <row r="6107" spans="1:13" x14ac:dyDescent="0.35">
      <c r="A6107" t="s">
        <v>34</v>
      </c>
      <c r="B6107" t="s">
        <v>51</v>
      </c>
      <c r="C6107">
        <v>2004</v>
      </c>
      <c r="D6107" t="s">
        <v>15</v>
      </c>
      <c r="E6107" t="s">
        <v>78</v>
      </c>
      <c r="F6107" t="s">
        <v>26</v>
      </c>
      <c r="G6107">
        <v>1.3</v>
      </c>
      <c r="H6107" t="s">
        <v>18</v>
      </c>
      <c r="I6107" t="s">
        <v>68</v>
      </c>
      <c r="J6107">
        <v>40000</v>
      </c>
      <c r="K6107" t="s">
        <v>20</v>
      </c>
      <c r="L6107">
        <v>0</v>
      </c>
      <c r="M6107" t="b">
        <v>1</v>
      </c>
    </row>
    <row r="6108" spans="1:13" x14ac:dyDescent="0.35">
      <c r="A6108" t="s">
        <v>76</v>
      </c>
      <c r="B6108" t="s">
        <v>147</v>
      </c>
      <c r="C6108">
        <v>2014</v>
      </c>
      <c r="D6108" t="s">
        <v>15</v>
      </c>
      <c r="E6108" t="s">
        <v>16</v>
      </c>
      <c r="F6108" t="s">
        <v>17</v>
      </c>
      <c r="G6108">
        <v>3.2</v>
      </c>
      <c r="H6108" t="s">
        <v>18</v>
      </c>
      <c r="I6108" t="s">
        <v>19</v>
      </c>
      <c r="J6108">
        <v>200000</v>
      </c>
      <c r="K6108" t="s">
        <v>59</v>
      </c>
      <c r="L6108">
        <v>58000</v>
      </c>
      <c r="M6108" t="b">
        <v>0</v>
      </c>
    </row>
    <row r="6109" spans="1:13" x14ac:dyDescent="0.35">
      <c r="A6109" t="s">
        <v>21</v>
      </c>
      <c r="B6109" t="s">
        <v>218</v>
      </c>
      <c r="C6109">
        <v>2014</v>
      </c>
      <c r="D6109" t="s">
        <v>44</v>
      </c>
      <c r="E6109" t="s">
        <v>23</v>
      </c>
      <c r="F6109" t="s">
        <v>17</v>
      </c>
      <c r="G6109">
        <v>2.5</v>
      </c>
      <c r="H6109" t="s">
        <v>18</v>
      </c>
      <c r="I6109" t="s">
        <v>19</v>
      </c>
      <c r="J6109">
        <v>167</v>
      </c>
      <c r="K6109" t="s">
        <v>111</v>
      </c>
      <c r="L6109">
        <v>35000</v>
      </c>
      <c r="M6109" t="b">
        <v>0</v>
      </c>
    </row>
    <row r="6110" spans="1:13" x14ac:dyDescent="0.35">
      <c r="A6110" t="s">
        <v>27</v>
      </c>
      <c r="B6110" t="s">
        <v>91</v>
      </c>
      <c r="C6110">
        <v>2015</v>
      </c>
      <c r="D6110" t="s">
        <v>15</v>
      </c>
      <c r="E6110" t="s">
        <v>25</v>
      </c>
      <c r="F6110" t="s">
        <v>30</v>
      </c>
      <c r="G6110">
        <v>3.3</v>
      </c>
      <c r="H6110" t="s">
        <v>18</v>
      </c>
      <c r="I6110" t="s">
        <v>19</v>
      </c>
      <c r="J6110">
        <v>120</v>
      </c>
      <c r="K6110" t="s">
        <v>42</v>
      </c>
      <c r="L6110">
        <v>57000</v>
      </c>
      <c r="M6110" t="b">
        <v>0</v>
      </c>
    </row>
    <row r="6111" spans="1:13" x14ac:dyDescent="0.35">
      <c r="A6111" t="s">
        <v>103</v>
      </c>
      <c r="B6111" t="s">
        <v>104</v>
      </c>
      <c r="C6111">
        <v>2020</v>
      </c>
      <c r="D6111" t="s">
        <v>15</v>
      </c>
      <c r="E6111" t="s">
        <v>94</v>
      </c>
      <c r="F6111" t="s">
        <v>17</v>
      </c>
      <c r="G6111">
        <v>3.6</v>
      </c>
      <c r="H6111" t="s">
        <v>18</v>
      </c>
      <c r="I6111" t="s">
        <v>19</v>
      </c>
      <c r="J6111">
        <v>27500</v>
      </c>
      <c r="K6111" t="s">
        <v>155</v>
      </c>
      <c r="L6111">
        <v>160000</v>
      </c>
      <c r="M6111" t="b">
        <v>0</v>
      </c>
    </row>
    <row r="6112" spans="1:13" x14ac:dyDescent="0.35">
      <c r="A6112" t="s">
        <v>466</v>
      </c>
      <c r="B6112" t="s">
        <v>467</v>
      </c>
      <c r="C6112">
        <v>2018</v>
      </c>
      <c r="D6112" t="s">
        <v>15</v>
      </c>
      <c r="E6112" t="s">
        <v>23</v>
      </c>
      <c r="F6112" t="s">
        <v>26</v>
      </c>
      <c r="G6112">
        <v>3</v>
      </c>
      <c r="H6112" t="s">
        <v>56</v>
      </c>
      <c r="I6112" t="s">
        <v>68</v>
      </c>
      <c r="J6112">
        <v>116000</v>
      </c>
      <c r="K6112" t="s">
        <v>20</v>
      </c>
      <c r="L6112">
        <v>92000</v>
      </c>
      <c r="M6112" t="b">
        <v>0</v>
      </c>
    </row>
    <row r="6113" spans="1:13" x14ac:dyDescent="0.35">
      <c r="A6113" t="s">
        <v>332</v>
      </c>
      <c r="B6113">
        <v>500</v>
      </c>
      <c r="C6113">
        <v>2019</v>
      </c>
      <c r="D6113" t="s">
        <v>15</v>
      </c>
      <c r="E6113" t="s">
        <v>29</v>
      </c>
      <c r="F6113" t="s">
        <v>30</v>
      </c>
      <c r="G6113">
        <v>1.4</v>
      </c>
      <c r="H6113" t="s">
        <v>18</v>
      </c>
      <c r="I6113" t="s">
        <v>19</v>
      </c>
      <c r="J6113">
        <v>28000</v>
      </c>
      <c r="K6113" t="s">
        <v>64</v>
      </c>
      <c r="L6113">
        <v>62000</v>
      </c>
      <c r="M6113" t="b">
        <v>0</v>
      </c>
    </row>
    <row r="6114" spans="1:13" x14ac:dyDescent="0.35">
      <c r="A6114" t="s">
        <v>34</v>
      </c>
      <c r="B6114" t="s">
        <v>145</v>
      </c>
      <c r="C6114">
        <v>2015</v>
      </c>
      <c r="D6114" t="s">
        <v>15</v>
      </c>
      <c r="E6114" t="s">
        <v>23</v>
      </c>
      <c r="F6114" t="s">
        <v>17</v>
      </c>
      <c r="G6114">
        <v>2.7</v>
      </c>
      <c r="H6114" t="s">
        <v>18</v>
      </c>
      <c r="I6114" t="s">
        <v>19</v>
      </c>
      <c r="J6114">
        <v>185000</v>
      </c>
      <c r="K6114" t="s">
        <v>20</v>
      </c>
      <c r="L6114">
        <v>45000</v>
      </c>
      <c r="M6114" t="b">
        <v>0</v>
      </c>
    </row>
    <row r="6115" spans="1:13" x14ac:dyDescent="0.35">
      <c r="A6115" t="s">
        <v>181</v>
      </c>
      <c r="B6115" t="s">
        <v>199</v>
      </c>
      <c r="C6115">
        <v>2014</v>
      </c>
      <c r="D6115" t="s">
        <v>15</v>
      </c>
      <c r="E6115" t="s">
        <v>23</v>
      </c>
      <c r="F6115" t="s">
        <v>17</v>
      </c>
      <c r="G6115">
        <v>3.5</v>
      </c>
      <c r="H6115" t="s">
        <v>18</v>
      </c>
      <c r="I6115" t="s">
        <v>19</v>
      </c>
      <c r="J6115">
        <v>168</v>
      </c>
      <c r="K6115" t="s">
        <v>195</v>
      </c>
      <c r="L6115">
        <v>49000</v>
      </c>
      <c r="M6115" t="b">
        <v>0</v>
      </c>
    </row>
    <row r="6116" spans="1:13" x14ac:dyDescent="0.35">
      <c r="A6116" t="s">
        <v>21</v>
      </c>
      <c r="B6116" t="s">
        <v>237</v>
      </c>
      <c r="C6116">
        <v>2002</v>
      </c>
      <c r="D6116" t="s">
        <v>15</v>
      </c>
      <c r="E6116" t="s">
        <v>23</v>
      </c>
      <c r="F6116" t="s">
        <v>26</v>
      </c>
      <c r="G6116">
        <v>3.3</v>
      </c>
      <c r="H6116" t="s">
        <v>18</v>
      </c>
      <c r="I6116" t="s">
        <v>68</v>
      </c>
      <c r="J6116">
        <v>470</v>
      </c>
      <c r="K6116" t="s">
        <v>20</v>
      </c>
      <c r="L6116">
        <v>0</v>
      </c>
      <c r="M6116" t="b">
        <v>1</v>
      </c>
    </row>
    <row r="6117" spans="1:13" x14ac:dyDescent="0.35">
      <c r="A6117" t="s">
        <v>166</v>
      </c>
      <c r="B6117" t="s">
        <v>306</v>
      </c>
      <c r="C6117">
        <v>2020</v>
      </c>
      <c r="D6117" t="s">
        <v>15</v>
      </c>
      <c r="E6117" t="s">
        <v>29</v>
      </c>
      <c r="F6117" t="s">
        <v>30</v>
      </c>
      <c r="G6117">
        <v>1.5</v>
      </c>
      <c r="H6117" t="s">
        <v>18</v>
      </c>
      <c r="I6117" t="s">
        <v>19</v>
      </c>
      <c r="J6117">
        <v>35000</v>
      </c>
      <c r="K6117" t="s">
        <v>20</v>
      </c>
      <c r="L6117">
        <v>0</v>
      </c>
      <c r="M6117" t="b">
        <v>1</v>
      </c>
    </row>
    <row r="6118" spans="1:13" x14ac:dyDescent="0.35">
      <c r="A6118" t="s">
        <v>21</v>
      </c>
      <c r="B6118" t="s">
        <v>237</v>
      </c>
      <c r="C6118">
        <v>2007</v>
      </c>
      <c r="D6118" t="s">
        <v>15</v>
      </c>
      <c r="E6118" t="s">
        <v>29</v>
      </c>
      <c r="F6118" t="s">
        <v>26</v>
      </c>
      <c r="G6118">
        <v>3.5</v>
      </c>
      <c r="H6118" t="s">
        <v>18</v>
      </c>
      <c r="I6118" t="s">
        <v>19</v>
      </c>
      <c r="J6118">
        <v>111</v>
      </c>
      <c r="K6118" t="s">
        <v>20</v>
      </c>
      <c r="L6118">
        <v>30000</v>
      </c>
      <c r="M6118" t="b">
        <v>0</v>
      </c>
    </row>
    <row r="6119" spans="1:13" x14ac:dyDescent="0.35">
      <c r="A6119" t="s">
        <v>27</v>
      </c>
      <c r="B6119" t="s">
        <v>28</v>
      </c>
      <c r="C6119">
        <v>2012</v>
      </c>
      <c r="D6119" t="s">
        <v>15</v>
      </c>
      <c r="E6119" t="s">
        <v>23</v>
      </c>
      <c r="F6119" t="s">
        <v>30</v>
      </c>
      <c r="G6119">
        <v>1.7</v>
      </c>
      <c r="H6119" t="s">
        <v>18</v>
      </c>
      <c r="I6119" t="s">
        <v>68</v>
      </c>
      <c r="J6119">
        <v>300</v>
      </c>
      <c r="K6119" t="s">
        <v>59</v>
      </c>
      <c r="L6119">
        <v>15000</v>
      </c>
      <c r="M6119" t="b">
        <v>0</v>
      </c>
    </row>
    <row r="6120" spans="1:13" x14ac:dyDescent="0.35">
      <c r="A6120" t="s">
        <v>34</v>
      </c>
      <c r="B6120" t="s">
        <v>51</v>
      </c>
      <c r="C6120">
        <v>2015</v>
      </c>
      <c r="D6120" t="s">
        <v>15</v>
      </c>
      <c r="E6120" t="s">
        <v>29</v>
      </c>
      <c r="F6120" t="s">
        <v>17</v>
      </c>
      <c r="G6120">
        <v>1.6</v>
      </c>
      <c r="H6120" t="s">
        <v>18</v>
      </c>
      <c r="I6120" t="s">
        <v>19</v>
      </c>
      <c r="J6120">
        <v>122000</v>
      </c>
      <c r="K6120" t="s">
        <v>20</v>
      </c>
      <c r="L6120">
        <v>0</v>
      </c>
      <c r="M6120" t="b">
        <v>1</v>
      </c>
    </row>
    <row r="6121" spans="1:13" x14ac:dyDescent="0.35">
      <c r="A6121" t="s">
        <v>82</v>
      </c>
      <c r="B6121" t="s">
        <v>169</v>
      </c>
      <c r="C6121">
        <v>2013</v>
      </c>
      <c r="D6121" t="s">
        <v>15</v>
      </c>
      <c r="E6121" t="s">
        <v>23</v>
      </c>
      <c r="F6121" t="s">
        <v>30</v>
      </c>
      <c r="G6121">
        <v>3.5</v>
      </c>
      <c r="H6121" t="s">
        <v>18</v>
      </c>
      <c r="I6121" t="s">
        <v>19</v>
      </c>
      <c r="J6121">
        <v>256000</v>
      </c>
      <c r="K6121" t="s">
        <v>155</v>
      </c>
      <c r="L6121">
        <v>28000</v>
      </c>
      <c r="M6121" t="b">
        <v>0</v>
      </c>
    </row>
    <row r="6122" spans="1:13" x14ac:dyDescent="0.35">
      <c r="A6122" t="s">
        <v>76</v>
      </c>
      <c r="B6122" t="s">
        <v>112</v>
      </c>
      <c r="C6122">
        <v>2014</v>
      </c>
      <c r="D6122" t="s">
        <v>47</v>
      </c>
      <c r="E6122" t="s">
        <v>16</v>
      </c>
      <c r="F6122" t="s">
        <v>17</v>
      </c>
      <c r="G6122">
        <v>3.5</v>
      </c>
      <c r="H6122" t="s">
        <v>18</v>
      </c>
      <c r="I6122" t="s">
        <v>19</v>
      </c>
      <c r="J6122">
        <v>260</v>
      </c>
      <c r="K6122" t="s">
        <v>20</v>
      </c>
      <c r="L6122">
        <v>0</v>
      </c>
      <c r="M6122" t="b">
        <v>1</v>
      </c>
    </row>
    <row r="6123" spans="1:13" x14ac:dyDescent="0.35">
      <c r="A6123" t="s">
        <v>34</v>
      </c>
      <c r="B6123" t="s">
        <v>43</v>
      </c>
      <c r="C6123">
        <v>2017</v>
      </c>
      <c r="D6123" t="s">
        <v>15</v>
      </c>
      <c r="E6123" t="s">
        <v>25</v>
      </c>
      <c r="F6123" t="s">
        <v>26</v>
      </c>
      <c r="G6123">
        <v>2.5</v>
      </c>
      <c r="H6123" t="s">
        <v>18</v>
      </c>
      <c r="I6123" t="s">
        <v>19</v>
      </c>
      <c r="J6123">
        <v>12000</v>
      </c>
      <c r="K6123" t="s">
        <v>20</v>
      </c>
      <c r="L6123">
        <v>0</v>
      </c>
      <c r="M6123" t="b">
        <v>1</v>
      </c>
    </row>
    <row r="6124" spans="1:13" x14ac:dyDescent="0.35">
      <c r="A6124" t="s">
        <v>34</v>
      </c>
      <c r="B6124" t="s">
        <v>35</v>
      </c>
      <c r="C6124">
        <v>2021</v>
      </c>
      <c r="D6124" t="s">
        <v>44</v>
      </c>
      <c r="E6124" t="s">
        <v>23</v>
      </c>
      <c r="F6124" t="s">
        <v>17</v>
      </c>
      <c r="G6124">
        <v>4.5999999999999996</v>
      </c>
      <c r="H6124" t="s">
        <v>18</v>
      </c>
      <c r="I6124" t="s">
        <v>19</v>
      </c>
      <c r="J6124">
        <v>2000</v>
      </c>
      <c r="K6124" t="s">
        <v>70</v>
      </c>
      <c r="L6124">
        <v>0</v>
      </c>
      <c r="M6124" t="b">
        <v>1</v>
      </c>
    </row>
    <row r="6125" spans="1:13" x14ac:dyDescent="0.35">
      <c r="A6125" t="s">
        <v>27</v>
      </c>
      <c r="B6125" t="s">
        <v>88</v>
      </c>
      <c r="C6125">
        <v>2019</v>
      </c>
      <c r="D6125" t="s">
        <v>15</v>
      </c>
      <c r="E6125" t="s">
        <v>65</v>
      </c>
      <c r="F6125" t="s">
        <v>26</v>
      </c>
      <c r="G6125">
        <v>1.4</v>
      </c>
      <c r="H6125" t="s">
        <v>18</v>
      </c>
      <c r="I6125" t="s">
        <v>19</v>
      </c>
      <c r="J6125">
        <v>8103</v>
      </c>
      <c r="K6125" t="s">
        <v>45</v>
      </c>
      <c r="L6125">
        <v>0</v>
      </c>
      <c r="M6125" t="b">
        <v>1</v>
      </c>
    </row>
    <row r="6126" spans="1:13" x14ac:dyDescent="0.35">
      <c r="A6126" t="s">
        <v>27</v>
      </c>
      <c r="B6126" t="s">
        <v>88</v>
      </c>
      <c r="C6126">
        <v>2017</v>
      </c>
      <c r="D6126" t="s">
        <v>15</v>
      </c>
      <c r="E6126" t="s">
        <v>25</v>
      </c>
      <c r="F6126" t="s">
        <v>30</v>
      </c>
      <c r="G6126">
        <v>1.4</v>
      </c>
      <c r="H6126" t="s">
        <v>18</v>
      </c>
      <c r="I6126" t="s">
        <v>19</v>
      </c>
      <c r="J6126">
        <v>175</v>
      </c>
      <c r="K6126" t="s">
        <v>42</v>
      </c>
      <c r="L6126">
        <v>0</v>
      </c>
      <c r="M6126" t="b">
        <v>1</v>
      </c>
    </row>
    <row r="6127" spans="1:13" x14ac:dyDescent="0.35">
      <c r="A6127" t="s">
        <v>34</v>
      </c>
      <c r="B6127" t="s">
        <v>162</v>
      </c>
      <c r="C6127">
        <v>2016</v>
      </c>
      <c r="D6127" t="s">
        <v>44</v>
      </c>
      <c r="E6127" t="s">
        <v>38</v>
      </c>
      <c r="F6127" t="s">
        <v>17</v>
      </c>
      <c r="G6127">
        <v>4</v>
      </c>
      <c r="H6127" t="s">
        <v>18</v>
      </c>
      <c r="I6127" t="s">
        <v>68</v>
      </c>
      <c r="J6127">
        <v>100000</v>
      </c>
      <c r="K6127" t="s">
        <v>255</v>
      </c>
      <c r="L6127">
        <v>0</v>
      </c>
      <c r="M6127" t="b">
        <v>1</v>
      </c>
    </row>
    <row r="6128" spans="1:13" x14ac:dyDescent="0.35">
      <c r="A6128" t="s">
        <v>34</v>
      </c>
      <c r="B6128" t="s">
        <v>35</v>
      </c>
      <c r="C6128">
        <v>2007</v>
      </c>
      <c r="D6128" t="s">
        <v>44</v>
      </c>
      <c r="E6128" t="s">
        <v>23</v>
      </c>
      <c r="F6128" t="s">
        <v>30</v>
      </c>
      <c r="G6128">
        <v>9</v>
      </c>
      <c r="H6128" t="s">
        <v>18</v>
      </c>
      <c r="I6128" t="s">
        <v>68</v>
      </c>
      <c r="J6128">
        <v>266</v>
      </c>
      <c r="K6128" t="s">
        <v>253</v>
      </c>
      <c r="L6128">
        <v>0</v>
      </c>
      <c r="M6128" t="b">
        <v>1</v>
      </c>
    </row>
    <row r="6129" spans="1:13" x14ac:dyDescent="0.35">
      <c r="A6129" t="s">
        <v>27</v>
      </c>
      <c r="B6129" t="s">
        <v>93</v>
      </c>
      <c r="C6129">
        <v>2010</v>
      </c>
      <c r="D6129" t="s">
        <v>15</v>
      </c>
      <c r="E6129" t="s">
        <v>25</v>
      </c>
      <c r="F6129" t="s">
        <v>30</v>
      </c>
      <c r="G6129">
        <v>2.7</v>
      </c>
      <c r="H6129" t="s">
        <v>18</v>
      </c>
      <c r="I6129" t="s">
        <v>19</v>
      </c>
      <c r="J6129">
        <v>345000</v>
      </c>
      <c r="K6129" t="s">
        <v>20</v>
      </c>
      <c r="L6129">
        <v>0</v>
      </c>
      <c r="M6129" t="b">
        <v>1</v>
      </c>
    </row>
    <row r="6130" spans="1:13" x14ac:dyDescent="0.35">
      <c r="A6130" t="s">
        <v>76</v>
      </c>
      <c r="B6130" t="s">
        <v>144</v>
      </c>
      <c r="C6130">
        <v>2003</v>
      </c>
      <c r="D6130" t="s">
        <v>15</v>
      </c>
      <c r="E6130" t="s">
        <v>102</v>
      </c>
      <c r="F6130" t="s">
        <v>26</v>
      </c>
      <c r="G6130">
        <v>4.5999999999999996</v>
      </c>
      <c r="H6130" t="s">
        <v>18</v>
      </c>
      <c r="I6130" t="s">
        <v>19</v>
      </c>
      <c r="J6130">
        <v>450000</v>
      </c>
      <c r="K6130" t="s">
        <v>228</v>
      </c>
      <c r="L6130">
        <v>0</v>
      </c>
      <c r="M6130" t="b">
        <v>1</v>
      </c>
    </row>
    <row r="6131" spans="1:13" x14ac:dyDescent="0.35">
      <c r="A6131" t="s">
        <v>31</v>
      </c>
      <c r="B6131" t="s">
        <v>32</v>
      </c>
      <c r="C6131">
        <v>2004</v>
      </c>
      <c r="D6131" t="s">
        <v>15</v>
      </c>
      <c r="E6131" t="s">
        <v>78</v>
      </c>
      <c r="F6131" t="s">
        <v>17</v>
      </c>
      <c r="G6131">
        <v>1</v>
      </c>
      <c r="H6131" t="s">
        <v>18</v>
      </c>
      <c r="I6131" t="s">
        <v>19</v>
      </c>
      <c r="J6131">
        <v>300</v>
      </c>
      <c r="K6131" t="s">
        <v>20</v>
      </c>
      <c r="L6131">
        <v>13000</v>
      </c>
      <c r="M6131" t="b">
        <v>0</v>
      </c>
    </row>
    <row r="6132" spans="1:13" x14ac:dyDescent="0.35">
      <c r="A6132" t="s">
        <v>34</v>
      </c>
      <c r="B6132" t="s">
        <v>35</v>
      </c>
      <c r="C6132">
        <v>2009</v>
      </c>
      <c r="D6132" t="s">
        <v>15</v>
      </c>
      <c r="E6132" t="s">
        <v>23</v>
      </c>
      <c r="F6132" t="s">
        <v>17</v>
      </c>
      <c r="G6132">
        <v>5.7</v>
      </c>
      <c r="H6132" t="s">
        <v>18</v>
      </c>
      <c r="I6132" t="s">
        <v>19</v>
      </c>
      <c r="J6132">
        <v>470000</v>
      </c>
      <c r="K6132" t="s">
        <v>395</v>
      </c>
      <c r="L6132">
        <v>76000</v>
      </c>
      <c r="M6132" t="b">
        <v>0</v>
      </c>
    </row>
    <row r="6133" spans="1:13" x14ac:dyDescent="0.35">
      <c r="A6133" t="s">
        <v>34</v>
      </c>
      <c r="B6133" t="s">
        <v>51</v>
      </c>
      <c r="C6133">
        <v>2015</v>
      </c>
      <c r="D6133" t="s">
        <v>15</v>
      </c>
      <c r="E6133" t="s">
        <v>25</v>
      </c>
      <c r="F6133" t="s">
        <v>30</v>
      </c>
      <c r="G6133">
        <v>1.6</v>
      </c>
      <c r="H6133" t="s">
        <v>18</v>
      </c>
      <c r="I6133" t="s">
        <v>19</v>
      </c>
      <c r="J6133">
        <v>200000</v>
      </c>
      <c r="K6133" t="s">
        <v>42</v>
      </c>
      <c r="L6133">
        <v>35000</v>
      </c>
      <c r="M6133" t="b">
        <v>0</v>
      </c>
    </row>
    <row r="6134" spans="1:13" x14ac:dyDescent="0.35">
      <c r="A6134" t="s">
        <v>27</v>
      </c>
      <c r="B6134" t="s">
        <v>160</v>
      </c>
      <c r="C6134">
        <v>2010</v>
      </c>
      <c r="D6134" t="s">
        <v>15</v>
      </c>
      <c r="E6134" t="s">
        <v>102</v>
      </c>
      <c r="F6134" t="s">
        <v>26</v>
      </c>
      <c r="G6134">
        <v>1.4</v>
      </c>
      <c r="H6134" t="s">
        <v>18</v>
      </c>
      <c r="I6134" t="s">
        <v>19</v>
      </c>
      <c r="J6134">
        <v>147000</v>
      </c>
      <c r="K6134" t="s">
        <v>20</v>
      </c>
      <c r="L6134">
        <v>29000</v>
      </c>
      <c r="M6134" t="b">
        <v>0</v>
      </c>
    </row>
    <row r="6135" spans="1:13" x14ac:dyDescent="0.35">
      <c r="A6135" t="s">
        <v>34</v>
      </c>
      <c r="B6135" t="s">
        <v>124</v>
      </c>
      <c r="C6135">
        <v>2016</v>
      </c>
      <c r="D6135" t="s">
        <v>44</v>
      </c>
      <c r="E6135" t="s">
        <v>23</v>
      </c>
      <c r="F6135" t="s">
        <v>17</v>
      </c>
      <c r="G6135">
        <v>4</v>
      </c>
      <c r="H6135" t="s">
        <v>18</v>
      </c>
      <c r="I6135" t="s">
        <v>19</v>
      </c>
      <c r="J6135">
        <v>64866</v>
      </c>
      <c r="K6135" t="s">
        <v>64</v>
      </c>
      <c r="L6135">
        <v>125000</v>
      </c>
      <c r="M6135" t="b">
        <v>0</v>
      </c>
    </row>
    <row r="6136" spans="1:13" x14ac:dyDescent="0.35">
      <c r="A6136" t="s">
        <v>21</v>
      </c>
      <c r="B6136" t="s">
        <v>218</v>
      </c>
      <c r="C6136">
        <v>2019</v>
      </c>
      <c r="D6136" t="s">
        <v>44</v>
      </c>
      <c r="E6136" t="s">
        <v>16</v>
      </c>
      <c r="F6136" t="s">
        <v>17</v>
      </c>
      <c r="G6136">
        <v>2.5</v>
      </c>
      <c r="H6136" t="s">
        <v>56</v>
      </c>
      <c r="I6136" t="s">
        <v>68</v>
      </c>
      <c r="J6136">
        <v>69000</v>
      </c>
      <c r="K6136" t="s">
        <v>54</v>
      </c>
      <c r="L6136">
        <v>0</v>
      </c>
      <c r="M6136" t="b">
        <v>1</v>
      </c>
    </row>
    <row r="6137" spans="1:13" x14ac:dyDescent="0.35">
      <c r="A6137" t="s">
        <v>27</v>
      </c>
      <c r="B6137" t="s">
        <v>93</v>
      </c>
      <c r="C6137">
        <v>2017</v>
      </c>
      <c r="D6137" t="s">
        <v>47</v>
      </c>
      <c r="E6137" t="s">
        <v>23</v>
      </c>
      <c r="F6137" t="s">
        <v>30</v>
      </c>
      <c r="G6137">
        <v>3.5</v>
      </c>
      <c r="H6137" t="s">
        <v>18</v>
      </c>
      <c r="I6137" t="s">
        <v>19</v>
      </c>
      <c r="J6137">
        <v>256</v>
      </c>
      <c r="K6137" t="s">
        <v>20</v>
      </c>
      <c r="L6137">
        <v>47000</v>
      </c>
      <c r="M6137" t="b">
        <v>0</v>
      </c>
    </row>
    <row r="6138" spans="1:13" x14ac:dyDescent="0.35">
      <c r="A6138" t="s">
        <v>60</v>
      </c>
      <c r="B6138" t="s">
        <v>61</v>
      </c>
      <c r="C6138">
        <v>2016</v>
      </c>
      <c r="D6138" t="s">
        <v>15</v>
      </c>
      <c r="E6138" t="s">
        <v>29</v>
      </c>
      <c r="F6138" t="s">
        <v>17</v>
      </c>
      <c r="G6138">
        <v>3.5</v>
      </c>
      <c r="H6138" t="s">
        <v>79</v>
      </c>
      <c r="I6138" t="s">
        <v>19</v>
      </c>
      <c r="J6138">
        <v>90000</v>
      </c>
      <c r="K6138" t="s">
        <v>20</v>
      </c>
      <c r="L6138">
        <v>0</v>
      </c>
      <c r="M6138" t="b">
        <v>1</v>
      </c>
    </row>
    <row r="6139" spans="1:13" x14ac:dyDescent="0.35">
      <c r="A6139" t="s">
        <v>76</v>
      </c>
      <c r="B6139" t="s">
        <v>112</v>
      </c>
      <c r="C6139">
        <v>2012</v>
      </c>
      <c r="D6139" t="s">
        <v>44</v>
      </c>
      <c r="E6139" t="s">
        <v>75</v>
      </c>
      <c r="F6139" t="s">
        <v>17</v>
      </c>
      <c r="G6139">
        <v>3.5</v>
      </c>
      <c r="H6139" t="s">
        <v>18</v>
      </c>
      <c r="I6139" t="s">
        <v>19</v>
      </c>
      <c r="J6139">
        <v>334728</v>
      </c>
      <c r="K6139" t="s">
        <v>111</v>
      </c>
      <c r="L6139">
        <v>35000</v>
      </c>
      <c r="M6139" t="b">
        <v>0</v>
      </c>
    </row>
    <row r="6140" spans="1:13" x14ac:dyDescent="0.35">
      <c r="A6140" t="s">
        <v>34</v>
      </c>
      <c r="B6140" t="s">
        <v>51</v>
      </c>
      <c r="C6140">
        <v>2011</v>
      </c>
      <c r="D6140" t="s">
        <v>15</v>
      </c>
      <c r="E6140" t="s">
        <v>23</v>
      </c>
      <c r="F6140" t="s">
        <v>30</v>
      </c>
      <c r="G6140">
        <v>1.4</v>
      </c>
      <c r="H6140" t="s">
        <v>18</v>
      </c>
      <c r="I6140" t="s">
        <v>19</v>
      </c>
      <c r="J6140">
        <v>283971</v>
      </c>
      <c r="K6140" t="s">
        <v>42</v>
      </c>
      <c r="L6140">
        <v>25000</v>
      </c>
      <c r="M6140" t="b">
        <v>0</v>
      </c>
    </row>
    <row r="6141" spans="1:13" x14ac:dyDescent="0.35">
      <c r="A6141" t="s">
        <v>39</v>
      </c>
      <c r="B6141" t="s">
        <v>143</v>
      </c>
      <c r="C6141">
        <v>2016</v>
      </c>
      <c r="D6141" t="s">
        <v>15</v>
      </c>
      <c r="E6141" t="s">
        <v>23</v>
      </c>
      <c r="F6141" t="s">
        <v>30</v>
      </c>
      <c r="G6141">
        <v>3.6</v>
      </c>
      <c r="H6141" t="s">
        <v>18</v>
      </c>
      <c r="I6141" t="s">
        <v>19</v>
      </c>
      <c r="J6141">
        <v>56500</v>
      </c>
      <c r="K6141" t="s">
        <v>81</v>
      </c>
      <c r="L6141">
        <v>0</v>
      </c>
      <c r="M6141" t="b">
        <v>1</v>
      </c>
    </row>
    <row r="6142" spans="1:13" x14ac:dyDescent="0.35">
      <c r="A6142" t="s">
        <v>174</v>
      </c>
      <c r="B6142" t="s">
        <v>175</v>
      </c>
      <c r="C6142">
        <v>2016</v>
      </c>
      <c r="D6142" t="s">
        <v>15</v>
      </c>
      <c r="E6142" t="s">
        <v>23</v>
      </c>
      <c r="F6142" t="s">
        <v>17</v>
      </c>
      <c r="G6142">
        <v>2</v>
      </c>
      <c r="H6142" t="s">
        <v>18</v>
      </c>
      <c r="I6142" t="s">
        <v>19</v>
      </c>
      <c r="J6142">
        <v>99000</v>
      </c>
      <c r="K6142" t="s">
        <v>64</v>
      </c>
      <c r="L6142">
        <v>0</v>
      </c>
      <c r="M6142" t="b">
        <v>1</v>
      </c>
    </row>
    <row r="6143" spans="1:13" x14ac:dyDescent="0.35">
      <c r="A6143" t="s">
        <v>34</v>
      </c>
      <c r="B6143" t="s">
        <v>55</v>
      </c>
      <c r="C6143">
        <v>2015</v>
      </c>
      <c r="D6143" t="s">
        <v>15</v>
      </c>
      <c r="E6143" t="s">
        <v>25</v>
      </c>
      <c r="F6143" t="s">
        <v>17</v>
      </c>
      <c r="G6143">
        <v>3.6</v>
      </c>
      <c r="H6143" t="s">
        <v>18</v>
      </c>
      <c r="I6143" t="s">
        <v>19</v>
      </c>
      <c r="J6143">
        <v>225989</v>
      </c>
      <c r="K6143" t="s">
        <v>42</v>
      </c>
      <c r="L6143">
        <v>84000</v>
      </c>
      <c r="M6143" t="b">
        <v>0</v>
      </c>
    </row>
    <row r="6144" spans="1:13" x14ac:dyDescent="0.35">
      <c r="A6144" t="s">
        <v>174</v>
      </c>
      <c r="B6144" t="s">
        <v>175</v>
      </c>
      <c r="C6144">
        <v>2004</v>
      </c>
      <c r="D6144" t="s">
        <v>15</v>
      </c>
      <c r="E6144" t="s">
        <v>25</v>
      </c>
      <c r="F6144" t="s">
        <v>17</v>
      </c>
      <c r="G6144">
        <v>2</v>
      </c>
      <c r="H6144" t="s">
        <v>18</v>
      </c>
      <c r="I6144" t="s">
        <v>19</v>
      </c>
      <c r="J6144">
        <v>240</v>
      </c>
      <c r="K6144" t="s">
        <v>42</v>
      </c>
      <c r="L6144">
        <v>0</v>
      </c>
      <c r="M6144" t="b">
        <v>1</v>
      </c>
    </row>
    <row r="6145" spans="1:13" x14ac:dyDescent="0.35">
      <c r="A6145" t="s">
        <v>99</v>
      </c>
      <c r="B6145" t="s">
        <v>137</v>
      </c>
      <c r="C6145">
        <v>2019</v>
      </c>
      <c r="D6145" t="s">
        <v>15</v>
      </c>
      <c r="E6145" t="s">
        <v>23</v>
      </c>
      <c r="F6145" t="s">
        <v>17</v>
      </c>
      <c r="G6145">
        <v>2</v>
      </c>
      <c r="H6145" t="s">
        <v>18</v>
      </c>
      <c r="I6145" t="s">
        <v>19</v>
      </c>
      <c r="J6145">
        <v>49000</v>
      </c>
      <c r="K6145" t="s">
        <v>20</v>
      </c>
      <c r="L6145">
        <v>0</v>
      </c>
      <c r="M6145" t="b">
        <v>1</v>
      </c>
    </row>
    <row r="6146" spans="1:13" x14ac:dyDescent="0.35">
      <c r="A6146" t="s">
        <v>31</v>
      </c>
      <c r="B6146" t="s">
        <v>157</v>
      </c>
      <c r="C6146">
        <v>2016</v>
      </c>
      <c r="D6146" t="s">
        <v>15</v>
      </c>
      <c r="E6146" t="s">
        <v>65</v>
      </c>
      <c r="F6146" t="s">
        <v>17</v>
      </c>
      <c r="G6146">
        <v>6</v>
      </c>
      <c r="H6146" t="s">
        <v>18</v>
      </c>
      <c r="I6146" t="s">
        <v>19</v>
      </c>
      <c r="J6146">
        <v>189000</v>
      </c>
      <c r="K6146" t="s">
        <v>20</v>
      </c>
      <c r="L6146">
        <v>57000</v>
      </c>
      <c r="M6146" t="b">
        <v>0</v>
      </c>
    </row>
    <row r="6147" spans="1:13" x14ac:dyDescent="0.35">
      <c r="A6147" t="s">
        <v>34</v>
      </c>
      <c r="B6147" t="s">
        <v>55</v>
      </c>
      <c r="C6147">
        <v>2014</v>
      </c>
      <c r="D6147" t="s">
        <v>15</v>
      </c>
      <c r="E6147" t="s">
        <v>23</v>
      </c>
      <c r="F6147" t="s">
        <v>30</v>
      </c>
      <c r="G6147">
        <v>1.8</v>
      </c>
      <c r="H6147" t="s">
        <v>18</v>
      </c>
      <c r="I6147" t="s">
        <v>19</v>
      </c>
      <c r="J6147">
        <v>287</v>
      </c>
      <c r="K6147" t="s">
        <v>59</v>
      </c>
      <c r="L6147">
        <v>0</v>
      </c>
      <c r="M6147" t="b">
        <v>1</v>
      </c>
    </row>
    <row r="6148" spans="1:13" x14ac:dyDescent="0.35">
      <c r="A6148" t="s">
        <v>27</v>
      </c>
      <c r="B6148" t="s">
        <v>28</v>
      </c>
      <c r="C6148">
        <v>2007</v>
      </c>
      <c r="D6148" t="s">
        <v>15</v>
      </c>
      <c r="E6148" t="s">
        <v>29</v>
      </c>
      <c r="F6148" t="s">
        <v>26</v>
      </c>
      <c r="G6148">
        <v>1.6</v>
      </c>
      <c r="H6148" t="s">
        <v>18</v>
      </c>
      <c r="I6148" t="s">
        <v>68</v>
      </c>
      <c r="J6148">
        <v>191700</v>
      </c>
      <c r="K6148" t="s">
        <v>138</v>
      </c>
      <c r="L6148">
        <v>13000</v>
      </c>
      <c r="M6148" t="b">
        <v>0</v>
      </c>
    </row>
    <row r="6149" spans="1:13" x14ac:dyDescent="0.35">
      <c r="A6149" t="s">
        <v>76</v>
      </c>
      <c r="B6149" t="s">
        <v>77</v>
      </c>
      <c r="C6149">
        <v>2013</v>
      </c>
      <c r="D6149" t="s">
        <v>15</v>
      </c>
      <c r="E6149" t="s">
        <v>75</v>
      </c>
      <c r="F6149" t="s">
        <v>30</v>
      </c>
      <c r="G6149">
        <v>5.4</v>
      </c>
      <c r="H6149" t="s">
        <v>18</v>
      </c>
      <c r="I6149" t="s">
        <v>19</v>
      </c>
      <c r="J6149">
        <v>200700</v>
      </c>
      <c r="K6149" t="s">
        <v>70</v>
      </c>
      <c r="L6149">
        <v>0</v>
      </c>
      <c r="M6149" t="b">
        <v>1</v>
      </c>
    </row>
    <row r="6150" spans="1:13" x14ac:dyDescent="0.35">
      <c r="A6150" t="s">
        <v>34</v>
      </c>
      <c r="B6150" t="s">
        <v>51</v>
      </c>
      <c r="C6150">
        <v>2018</v>
      </c>
      <c r="D6150" t="s">
        <v>15</v>
      </c>
      <c r="E6150" t="s">
        <v>23</v>
      </c>
      <c r="F6150" t="s">
        <v>26</v>
      </c>
      <c r="G6150">
        <v>1.6</v>
      </c>
      <c r="H6150" t="s">
        <v>18</v>
      </c>
      <c r="I6150" t="s">
        <v>19</v>
      </c>
      <c r="J6150">
        <v>39000</v>
      </c>
      <c r="K6150" t="s">
        <v>20</v>
      </c>
      <c r="L6150">
        <v>45000</v>
      </c>
      <c r="M6150" t="b">
        <v>0</v>
      </c>
    </row>
    <row r="6151" spans="1:13" x14ac:dyDescent="0.35">
      <c r="A6151" t="s">
        <v>31</v>
      </c>
      <c r="B6151" t="s">
        <v>32</v>
      </c>
      <c r="C6151">
        <v>2017</v>
      </c>
      <c r="D6151" t="s">
        <v>15</v>
      </c>
      <c r="E6151" t="s">
        <v>16</v>
      </c>
      <c r="F6151" t="s">
        <v>30</v>
      </c>
      <c r="G6151">
        <v>2.4</v>
      </c>
      <c r="H6151" t="s">
        <v>18</v>
      </c>
      <c r="I6151" t="s">
        <v>19</v>
      </c>
      <c r="J6151">
        <v>117059</v>
      </c>
      <c r="K6151" t="s">
        <v>20</v>
      </c>
      <c r="L6151">
        <v>0</v>
      </c>
      <c r="M6151" t="b">
        <v>1</v>
      </c>
    </row>
    <row r="6152" spans="1:13" x14ac:dyDescent="0.35">
      <c r="A6152" t="s">
        <v>39</v>
      </c>
      <c r="B6152" t="s">
        <v>46</v>
      </c>
      <c r="C6152">
        <v>2016</v>
      </c>
      <c r="D6152" t="s">
        <v>15</v>
      </c>
      <c r="E6152" t="s">
        <v>75</v>
      </c>
      <c r="F6152" t="s">
        <v>26</v>
      </c>
      <c r="G6152">
        <v>5.3</v>
      </c>
      <c r="H6152" t="s">
        <v>18</v>
      </c>
      <c r="I6152" t="s">
        <v>19</v>
      </c>
      <c r="J6152">
        <v>222000</v>
      </c>
      <c r="K6152" t="s">
        <v>42</v>
      </c>
      <c r="L6152">
        <v>0</v>
      </c>
      <c r="M6152" t="b">
        <v>1</v>
      </c>
    </row>
    <row r="6153" spans="1:13" x14ac:dyDescent="0.35">
      <c r="A6153" t="s">
        <v>34</v>
      </c>
      <c r="B6153" t="s">
        <v>123</v>
      </c>
      <c r="C6153">
        <v>2018</v>
      </c>
      <c r="D6153" t="s">
        <v>15</v>
      </c>
      <c r="E6153" t="s">
        <v>23</v>
      </c>
      <c r="F6153" t="s">
        <v>17</v>
      </c>
      <c r="G6153">
        <v>2.7</v>
      </c>
      <c r="H6153" t="s">
        <v>18</v>
      </c>
      <c r="I6153" t="s">
        <v>19</v>
      </c>
      <c r="J6153">
        <v>63000</v>
      </c>
      <c r="K6153" t="s">
        <v>42</v>
      </c>
      <c r="L6153">
        <v>110000</v>
      </c>
      <c r="M6153" t="b">
        <v>0</v>
      </c>
    </row>
    <row r="6154" spans="1:13" x14ac:dyDescent="0.35">
      <c r="A6154" t="s">
        <v>34</v>
      </c>
      <c r="B6154" t="s">
        <v>43</v>
      </c>
      <c r="C6154">
        <v>2012</v>
      </c>
      <c r="D6154" t="s">
        <v>47</v>
      </c>
      <c r="E6154" t="s">
        <v>23</v>
      </c>
      <c r="F6154" t="s">
        <v>26</v>
      </c>
      <c r="G6154">
        <v>2.5</v>
      </c>
      <c r="H6154" t="s">
        <v>18</v>
      </c>
      <c r="I6154" t="s">
        <v>19</v>
      </c>
      <c r="J6154">
        <v>20455</v>
      </c>
      <c r="K6154" t="s">
        <v>20</v>
      </c>
      <c r="L6154">
        <v>0</v>
      </c>
      <c r="M6154" t="b">
        <v>1</v>
      </c>
    </row>
    <row r="6155" spans="1:13" x14ac:dyDescent="0.35">
      <c r="A6155" t="s">
        <v>34</v>
      </c>
      <c r="B6155" t="s">
        <v>43</v>
      </c>
      <c r="C6155">
        <v>2020</v>
      </c>
      <c r="D6155" t="s">
        <v>15</v>
      </c>
      <c r="E6155" t="s">
        <v>94</v>
      </c>
      <c r="F6155" t="s">
        <v>30</v>
      </c>
      <c r="G6155">
        <v>2.5</v>
      </c>
      <c r="H6155" t="s">
        <v>18</v>
      </c>
      <c r="I6155" t="s">
        <v>19</v>
      </c>
      <c r="J6155">
        <v>38000</v>
      </c>
      <c r="K6155" t="s">
        <v>20</v>
      </c>
      <c r="L6155">
        <v>1364</v>
      </c>
      <c r="M6155" t="b">
        <v>0</v>
      </c>
    </row>
    <row r="6156" spans="1:13" x14ac:dyDescent="0.35">
      <c r="A6156" t="s">
        <v>39</v>
      </c>
      <c r="B6156" t="s">
        <v>143</v>
      </c>
      <c r="C6156">
        <v>2012</v>
      </c>
      <c r="D6156" t="s">
        <v>15</v>
      </c>
      <c r="E6156" t="s">
        <v>16</v>
      </c>
      <c r="F6156" t="s">
        <v>30</v>
      </c>
      <c r="G6156">
        <v>3.1</v>
      </c>
      <c r="H6156" t="s">
        <v>18</v>
      </c>
      <c r="I6156" t="s">
        <v>19</v>
      </c>
      <c r="J6156">
        <v>132</v>
      </c>
      <c r="K6156" t="s">
        <v>54</v>
      </c>
      <c r="L6156">
        <v>0</v>
      </c>
      <c r="M6156" t="b">
        <v>1</v>
      </c>
    </row>
    <row r="6157" spans="1:13" x14ac:dyDescent="0.35">
      <c r="A6157" t="s">
        <v>76</v>
      </c>
      <c r="B6157" t="s">
        <v>144</v>
      </c>
      <c r="C6157">
        <v>2011</v>
      </c>
      <c r="D6157" t="s">
        <v>47</v>
      </c>
      <c r="E6157" t="s">
        <v>94</v>
      </c>
      <c r="F6157" t="s">
        <v>30</v>
      </c>
      <c r="G6157">
        <v>8</v>
      </c>
      <c r="H6157" t="s">
        <v>18</v>
      </c>
      <c r="I6157" t="s">
        <v>19</v>
      </c>
      <c r="J6157">
        <v>400000</v>
      </c>
      <c r="K6157" t="s">
        <v>64</v>
      </c>
      <c r="L6157">
        <v>25000</v>
      </c>
      <c r="M6157" t="b">
        <v>0</v>
      </c>
    </row>
    <row r="6158" spans="1:13" x14ac:dyDescent="0.35">
      <c r="A6158" t="s">
        <v>34</v>
      </c>
      <c r="B6158" t="s">
        <v>43</v>
      </c>
      <c r="C6158">
        <v>2013</v>
      </c>
      <c r="D6158" t="s">
        <v>15</v>
      </c>
      <c r="E6158" t="s">
        <v>16</v>
      </c>
      <c r="F6158" t="s">
        <v>17</v>
      </c>
      <c r="G6158">
        <v>2</v>
      </c>
      <c r="H6158" t="s">
        <v>18</v>
      </c>
      <c r="I6158" t="s">
        <v>19</v>
      </c>
      <c r="J6158">
        <v>135000</v>
      </c>
      <c r="K6158" t="s">
        <v>138</v>
      </c>
      <c r="L6158">
        <v>0</v>
      </c>
      <c r="M6158" t="b">
        <v>1</v>
      </c>
    </row>
    <row r="6159" spans="1:13" x14ac:dyDescent="0.35">
      <c r="A6159" t="s">
        <v>27</v>
      </c>
      <c r="B6159" t="s">
        <v>91</v>
      </c>
      <c r="C6159">
        <v>2016</v>
      </c>
      <c r="D6159" t="s">
        <v>47</v>
      </c>
      <c r="E6159" t="s">
        <v>75</v>
      </c>
      <c r="F6159" t="s">
        <v>26</v>
      </c>
      <c r="G6159">
        <v>2</v>
      </c>
      <c r="H6159" t="s">
        <v>56</v>
      </c>
      <c r="I6159" t="s">
        <v>19</v>
      </c>
      <c r="J6159">
        <v>193000</v>
      </c>
      <c r="K6159" t="s">
        <v>45</v>
      </c>
      <c r="L6159">
        <v>61000</v>
      </c>
      <c r="M6159" t="b">
        <v>0</v>
      </c>
    </row>
    <row r="6160" spans="1:13" x14ac:dyDescent="0.35">
      <c r="A6160" t="s">
        <v>34</v>
      </c>
      <c r="B6160" t="s">
        <v>162</v>
      </c>
      <c r="C6160">
        <v>2021</v>
      </c>
      <c r="D6160" t="s">
        <v>44</v>
      </c>
      <c r="E6160" t="s">
        <v>94</v>
      </c>
      <c r="F6160" t="s">
        <v>17</v>
      </c>
      <c r="G6160">
        <v>4</v>
      </c>
      <c r="H6160" t="s">
        <v>18</v>
      </c>
      <c r="I6160" t="s">
        <v>68</v>
      </c>
      <c r="J6160">
        <v>1519</v>
      </c>
      <c r="K6160" t="s">
        <v>20</v>
      </c>
      <c r="L6160">
        <v>175000</v>
      </c>
      <c r="M6160" t="b">
        <v>0</v>
      </c>
    </row>
    <row r="6161" spans="1:13" x14ac:dyDescent="0.35">
      <c r="A6161" t="s">
        <v>34</v>
      </c>
      <c r="B6161" t="s">
        <v>47</v>
      </c>
      <c r="C6161">
        <v>2013</v>
      </c>
      <c r="D6161" t="s">
        <v>15</v>
      </c>
      <c r="E6161" t="s">
        <v>23</v>
      </c>
      <c r="F6161" t="s">
        <v>26</v>
      </c>
      <c r="G6161">
        <v>2.5</v>
      </c>
      <c r="H6161" t="s">
        <v>56</v>
      </c>
      <c r="I6161" t="s">
        <v>68</v>
      </c>
      <c r="J6161">
        <v>420</v>
      </c>
      <c r="K6161" t="s">
        <v>20</v>
      </c>
      <c r="L6161">
        <v>0</v>
      </c>
      <c r="M6161" t="b">
        <v>1</v>
      </c>
    </row>
    <row r="6162" spans="1:13" x14ac:dyDescent="0.35">
      <c r="A6162" t="s">
        <v>34</v>
      </c>
      <c r="B6162" t="s">
        <v>127</v>
      </c>
      <c r="C6162">
        <v>2011</v>
      </c>
      <c r="D6162" t="s">
        <v>15</v>
      </c>
      <c r="E6162" t="s">
        <v>38</v>
      </c>
      <c r="F6162" t="s">
        <v>30</v>
      </c>
      <c r="G6162">
        <v>4</v>
      </c>
      <c r="H6162" t="s">
        <v>18</v>
      </c>
      <c r="I6162" t="s">
        <v>68</v>
      </c>
      <c r="J6162">
        <v>300</v>
      </c>
      <c r="K6162" t="s">
        <v>81</v>
      </c>
      <c r="L6162">
        <v>0</v>
      </c>
      <c r="M6162" t="b">
        <v>1</v>
      </c>
    </row>
    <row r="6163" spans="1:13" x14ac:dyDescent="0.35">
      <c r="A6163" t="s">
        <v>326</v>
      </c>
      <c r="B6163" t="s">
        <v>327</v>
      </c>
      <c r="C6163">
        <v>2000</v>
      </c>
      <c r="D6163" t="s">
        <v>15</v>
      </c>
      <c r="E6163" t="s">
        <v>25</v>
      </c>
      <c r="F6163" t="s">
        <v>30</v>
      </c>
      <c r="G6163">
        <v>3.8</v>
      </c>
      <c r="H6163" t="s">
        <v>18</v>
      </c>
      <c r="I6163" t="s">
        <v>19</v>
      </c>
      <c r="J6163">
        <v>179000</v>
      </c>
      <c r="K6163" t="s">
        <v>45</v>
      </c>
      <c r="L6163">
        <v>14000</v>
      </c>
      <c r="M6163" t="b">
        <v>0</v>
      </c>
    </row>
    <row r="6164" spans="1:13" x14ac:dyDescent="0.35">
      <c r="A6164" t="s">
        <v>76</v>
      </c>
      <c r="B6164" t="s">
        <v>112</v>
      </c>
      <c r="C6164">
        <v>2018</v>
      </c>
      <c r="D6164" t="s">
        <v>15</v>
      </c>
      <c r="E6164" t="s">
        <v>23</v>
      </c>
      <c r="F6164" t="s">
        <v>26</v>
      </c>
      <c r="G6164">
        <v>3.5</v>
      </c>
      <c r="H6164" t="s">
        <v>18</v>
      </c>
      <c r="I6164" t="s">
        <v>19</v>
      </c>
      <c r="J6164">
        <v>73000</v>
      </c>
      <c r="K6164" t="s">
        <v>45</v>
      </c>
      <c r="L6164">
        <v>77000</v>
      </c>
      <c r="M6164" t="b">
        <v>0</v>
      </c>
    </row>
    <row r="6165" spans="1:13" x14ac:dyDescent="0.35">
      <c r="A6165" t="s">
        <v>166</v>
      </c>
      <c r="B6165" t="s">
        <v>290</v>
      </c>
      <c r="C6165">
        <v>2017</v>
      </c>
      <c r="D6165" t="s">
        <v>15</v>
      </c>
      <c r="E6165" t="s">
        <v>23</v>
      </c>
      <c r="F6165" t="s">
        <v>17</v>
      </c>
      <c r="G6165">
        <v>1.8</v>
      </c>
      <c r="H6165" t="s">
        <v>18</v>
      </c>
      <c r="I6165" t="s">
        <v>19</v>
      </c>
      <c r="J6165">
        <v>107000</v>
      </c>
      <c r="K6165" t="s">
        <v>20</v>
      </c>
      <c r="L6165">
        <v>37000</v>
      </c>
      <c r="M6165" t="b">
        <v>0</v>
      </c>
    </row>
    <row r="6166" spans="1:13" x14ac:dyDescent="0.35">
      <c r="A6166" t="s">
        <v>31</v>
      </c>
      <c r="B6166" t="s">
        <v>283</v>
      </c>
      <c r="C6166">
        <v>2005</v>
      </c>
      <c r="D6166" t="s">
        <v>47</v>
      </c>
      <c r="E6166" t="s">
        <v>102</v>
      </c>
      <c r="F6166" t="s">
        <v>30</v>
      </c>
      <c r="G6166">
        <v>6</v>
      </c>
      <c r="H6166" t="s">
        <v>18</v>
      </c>
      <c r="I6166" t="s">
        <v>19</v>
      </c>
      <c r="J6166">
        <v>4130</v>
      </c>
      <c r="K6166" t="s">
        <v>45</v>
      </c>
      <c r="L6166">
        <v>15000</v>
      </c>
      <c r="M6166" t="b">
        <v>0</v>
      </c>
    </row>
    <row r="6167" spans="1:13" x14ac:dyDescent="0.35">
      <c r="A6167" t="s">
        <v>36</v>
      </c>
      <c r="B6167" t="s">
        <v>146</v>
      </c>
      <c r="C6167">
        <v>2016</v>
      </c>
      <c r="D6167" t="s">
        <v>15</v>
      </c>
      <c r="E6167" t="s">
        <v>94</v>
      </c>
      <c r="F6167" t="s">
        <v>17</v>
      </c>
      <c r="G6167">
        <v>5.3</v>
      </c>
      <c r="H6167" t="s">
        <v>18</v>
      </c>
      <c r="I6167" t="s">
        <v>19</v>
      </c>
      <c r="J6167">
        <v>161</v>
      </c>
      <c r="K6167" t="s">
        <v>42</v>
      </c>
      <c r="L6167">
        <v>80000</v>
      </c>
      <c r="M6167" t="b">
        <v>0</v>
      </c>
    </row>
    <row r="6168" spans="1:13" x14ac:dyDescent="0.35">
      <c r="A6168" t="s">
        <v>82</v>
      </c>
      <c r="B6168" t="s">
        <v>105</v>
      </c>
      <c r="C6168">
        <v>2016</v>
      </c>
      <c r="D6168" t="s">
        <v>15</v>
      </c>
      <c r="E6168" t="s">
        <v>65</v>
      </c>
      <c r="F6168" t="s">
        <v>30</v>
      </c>
      <c r="G6168">
        <v>2.4</v>
      </c>
      <c r="H6168" t="s">
        <v>18</v>
      </c>
      <c r="I6168" t="s">
        <v>19</v>
      </c>
      <c r="J6168">
        <v>190000</v>
      </c>
      <c r="K6168" t="s">
        <v>20</v>
      </c>
      <c r="L6168">
        <v>42000</v>
      </c>
      <c r="M6168" t="b">
        <v>0</v>
      </c>
    </row>
    <row r="6169" spans="1:13" x14ac:dyDescent="0.35">
      <c r="A6169" t="s">
        <v>185</v>
      </c>
      <c r="B6169" t="s">
        <v>277</v>
      </c>
      <c r="C6169">
        <v>2019</v>
      </c>
      <c r="D6169" t="s">
        <v>15</v>
      </c>
      <c r="E6169" t="s">
        <v>75</v>
      </c>
      <c r="F6169" t="s">
        <v>30</v>
      </c>
      <c r="G6169">
        <v>3</v>
      </c>
      <c r="H6169" t="s">
        <v>56</v>
      </c>
      <c r="I6169" t="s">
        <v>19</v>
      </c>
      <c r="J6169">
        <v>86000</v>
      </c>
      <c r="K6169" t="s">
        <v>20</v>
      </c>
      <c r="L6169">
        <v>0</v>
      </c>
      <c r="M6169" t="b">
        <v>1</v>
      </c>
    </row>
    <row r="6170" spans="1:13" x14ac:dyDescent="0.35">
      <c r="A6170" t="s">
        <v>76</v>
      </c>
      <c r="B6170" t="s">
        <v>125</v>
      </c>
      <c r="C6170">
        <v>2009</v>
      </c>
      <c r="D6170" t="s">
        <v>15</v>
      </c>
      <c r="E6170" t="s">
        <v>16</v>
      </c>
      <c r="F6170" t="s">
        <v>26</v>
      </c>
      <c r="G6170">
        <v>3.5</v>
      </c>
      <c r="H6170" t="s">
        <v>18</v>
      </c>
      <c r="I6170" t="s">
        <v>19</v>
      </c>
      <c r="J6170">
        <v>215000</v>
      </c>
      <c r="K6170" t="s">
        <v>20</v>
      </c>
      <c r="L6170">
        <v>0</v>
      </c>
      <c r="M6170" t="b">
        <v>1</v>
      </c>
    </row>
    <row r="6171" spans="1:13" x14ac:dyDescent="0.35">
      <c r="A6171" t="s">
        <v>34</v>
      </c>
      <c r="B6171" t="s">
        <v>35</v>
      </c>
      <c r="C6171">
        <v>2019</v>
      </c>
      <c r="D6171" t="s">
        <v>15</v>
      </c>
      <c r="E6171" t="s">
        <v>23</v>
      </c>
      <c r="F6171" t="s">
        <v>30</v>
      </c>
      <c r="G6171">
        <v>4.5999999999999996</v>
      </c>
      <c r="H6171" t="s">
        <v>18</v>
      </c>
      <c r="I6171" t="s">
        <v>19</v>
      </c>
      <c r="J6171">
        <v>41000</v>
      </c>
      <c r="K6171" t="s">
        <v>20</v>
      </c>
      <c r="L6171">
        <v>190000</v>
      </c>
      <c r="M6171" t="b">
        <v>0</v>
      </c>
    </row>
    <row r="6172" spans="1:13" x14ac:dyDescent="0.35">
      <c r="A6172" t="s">
        <v>76</v>
      </c>
      <c r="B6172" t="s">
        <v>256</v>
      </c>
      <c r="C6172">
        <v>2017</v>
      </c>
      <c r="D6172" t="s">
        <v>15</v>
      </c>
      <c r="E6172" t="s">
        <v>16</v>
      </c>
      <c r="F6172" t="s">
        <v>17</v>
      </c>
      <c r="G6172">
        <v>5</v>
      </c>
      <c r="H6172" t="s">
        <v>18</v>
      </c>
      <c r="I6172" t="s">
        <v>19</v>
      </c>
      <c r="J6172">
        <v>130000</v>
      </c>
      <c r="K6172" t="s">
        <v>20</v>
      </c>
      <c r="L6172">
        <v>130000</v>
      </c>
      <c r="M6172" t="b">
        <v>0</v>
      </c>
    </row>
    <row r="6173" spans="1:13" x14ac:dyDescent="0.35">
      <c r="A6173" t="s">
        <v>103</v>
      </c>
      <c r="B6173" t="s">
        <v>324</v>
      </c>
      <c r="C6173">
        <v>2016</v>
      </c>
      <c r="D6173" t="s">
        <v>15</v>
      </c>
      <c r="E6173" t="s">
        <v>94</v>
      </c>
      <c r="F6173" t="s">
        <v>26</v>
      </c>
      <c r="G6173">
        <v>2.4</v>
      </c>
      <c r="H6173" t="s">
        <v>18</v>
      </c>
      <c r="I6173" t="s">
        <v>19</v>
      </c>
      <c r="J6173">
        <v>96213</v>
      </c>
      <c r="K6173" t="s">
        <v>20</v>
      </c>
      <c r="L6173">
        <v>38500</v>
      </c>
      <c r="M6173" t="b">
        <v>0</v>
      </c>
    </row>
    <row r="6174" spans="1:13" x14ac:dyDescent="0.35">
      <c r="A6174" t="s">
        <v>34</v>
      </c>
      <c r="B6174" t="s">
        <v>43</v>
      </c>
      <c r="C6174">
        <v>2016</v>
      </c>
      <c r="D6174" t="s">
        <v>44</v>
      </c>
      <c r="E6174" t="s">
        <v>23</v>
      </c>
      <c r="F6174" t="s">
        <v>30</v>
      </c>
      <c r="G6174">
        <v>2.5</v>
      </c>
      <c r="H6174" t="s">
        <v>18</v>
      </c>
      <c r="I6174" t="s">
        <v>19</v>
      </c>
      <c r="J6174">
        <v>111</v>
      </c>
      <c r="K6174" t="s">
        <v>20</v>
      </c>
      <c r="L6174">
        <v>49000</v>
      </c>
      <c r="M6174" t="b">
        <v>0</v>
      </c>
    </row>
    <row r="6175" spans="1:13" x14ac:dyDescent="0.35">
      <c r="A6175" t="s">
        <v>34</v>
      </c>
      <c r="B6175" t="s">
        <v>41</v>
      </c>
      <c r="C6175">
        <v>2010</v>
      </c>
      <c r="D6175" t="s">
        <v>15</v>
      </c>
      <c r="E6175" t="s">
        <v>25</v>
      </c>
      <c r="F6175" t="s">
        <v>26</v>
      </c>
      <c r="G6175">
        <v>1.3</v>
      </c>
      <c r="H6175" t="s">
        <v>18</v>
      </c>
      <c r="I6175" t="s">
        <v>68</v>
      </c>
      <c r="J6175">
        <v>350000</v>
      </c>
      <c r="K6175" t="s">
        <v>42</v>
      </c>
      <c r="L6175">
        <v>13000</v>
      </c>
      <c r="M6175" t="b">
        <v>0</v>
      </c>
    </row>
    <row r="6176" spans="1:13" x14ac:dyDescent="0.35">
      <c r="A6176" t="s">
        <v>27</v>
      </c>
      <c r="B6176" t="s">
        <v>89</v>
      </c>
      <c r="C6176">
        <v>2017</v>
      </c>
      <c r="D6176" t="s">
        <v>15</v>
      </c>
      <c r="E6176" t="s">
        <v>23</v>
      </c>
      <c r="F6176" t="s">
        <v>26</v>
      </c>
      <c r="G6176">
        <v>2.4</v>
      </c>
      <c r="H6176" t="s">
        <v>18</v>
      </c>
      <c r="I6176" t="s">
        <v>19</v>
      </c>
      <c r="J6176">
        <v>178000</v>
      </c>
      <c r="K6176" t="s">
        <v>20</v>
      </c>
      <c r="L6176">
        <v>55000</v>
      </c>
      <c r="M6176" t="b">
        <v>0</v>
      </c>
    </row>
    <row r="6177" spans="1:13" x14ac:dyDescent="0.35">
      <c r="A6177" t="s">
        <v>34</v>
      </c>
      <c r="B6177" t="s">
        <v>145</v>
      </c>
      <c r="C6177">
        <v>2014</v>
      </c>
      <c r="D6177" t="s">
        <v>15</v>
      </c>
      <c r="E6177" t="s">
        <v>23</v>
      </c>
      <c r="F6177" t="s">
        <v>26</v>
      </c>
      <c r="G6177">
        <v>2.7</v>
      </c>
      <c r="H6177" t="s">
        <v>18</v>
      </c>
      <c r="I6177" t="s">
        <v>68</v>
      </c>
      <c r="J6177">
        <v>282000</v>
      </c>
      <c r="K6177" t="s">
        <v>253</v>
      </c>
      <c r="L6177">
        <v>35000</v>
      </c>
      <c r="M6177" t="b">
        <v>0</v>
      </c>
    </row>
    <row r="6178" spans="1:13" x14ac:dyDescent="0.35">
      <c r="A6178" t="s">
        <v>99</v>
      </c>
      <c r="B6178" t="s">
        <v>137</v>
      </c>
      <c r="C6178">
        <v>2018</v>
      </c>
      <c r="D6178" t="s">
        <v>15</v>
      </c>
      <c r="E6178" t="s">
        <v>16</v>
      </c>
      <c r="F6178" t="s">
        <v>17</v>
      </c>
      <c r="G6178">
        <v>2</v>
      </c>
      <c r="H6178" t="s">
        <v>18</v>
      </c>
      <c r="I6178" t="s">
        <v>19</v>
      </c>
      <c r="J6178">
        <v>80000</v>
      </c>
      <c r="K6178" t="s">
        <v>20</v>
      </c>
      <c r="L6178">
        <v>0</v>
      </c>
      <c r="M6178" t="b">
        <v>1</v>
      </c>
    </row>
    <row r="6179" spans="1:13" x14ac:dyDescent="0.35">
      <c r="A6179" t="s">
        <v>82</v>
      </c>
      <c r="B6179" t="s">
        <v>294</v>
      </c>
      <c r="C6179">
        <v>2011</v>
      </c>
      <c r="D6179" t="s">
        <v>47</v>
      </c>
      <c r="E6179" t="s">
        <v>25</v>
      </c>
      <c r="F6179" t="s">
        <v>26</v>
      </c>
      <c r="G6179">
        <v>2.4</v>
      </c>
      <c r="H6179" t="s">
        <v>18</v>
      </c>
      <c r="I6179" t="s">
        <v>19</v>
      </c>
      <c r="J6179">
        <v>160</v>
      </c>
      <c r="K6179" t="s">
        <v>45</v>
      </c>
      <c r="L6179">
        <v>30000</v>
      </c>
      <c r="M6179" t="b">
        <v>0</v>
      </c>
    </row>
    <row r="6180" spans="1:13" x14ac:dyDescent="0.35">
      <c r="A6180" t="s">
        <v>82</v>
      </c>
      <c r="B6180" t="s">
        <v>169</v>
      </c>
      <c r="C6180">
        <v>2015</v>
      </c>
      <c r="D6180" t="s">
        <v>15</v>
      </c>
      <c r="E6180" t="s">
        <v>75</v>
      </c>
      <c r="F6180" t="s">
        <v>30</v>
      </c>
      <c r="G6180">
        <v>3.3</v>
      </c>
      <c r="H6180" t="s">
        <v>18</v>
      </c>
      <c r="I6180" t="s">
        <v>19</v>
      </c>
      <c r="J6180">
        <v>182000</v>
      </c>
      <c r="K6180" t="s">
        <v>45</v>
      </c>
      <c r="L6180">
        <v>0</v>
      </c>
      <c r="M6180" t="b">
        <v>1</v>
      </c>
    </row>
    <row r="6181" spans="1:13" x14ac:dyDescent="0.35">
      <c r="A6181" t="s">
        <v>34</v>
      </c>
      <c r="B6181" t="s">
        <v>35</v>
      </c>
      <c r="C6181">
        <v>2013</v>
      </c>
      <c r="D6181" t="s">
        <v>15</v>
      </c>
      <c r="E6181" t="s">
        <v>23</v>
      </c>
      <c r="F6181" t="s">
        <v>30</v>
      </c>
      <c r="G6181">
        <v>4.5999999999999996</v>
      </c>
      <c r="H6181" t="s">
        <v>18</v>
      </c>
      <c r="I6181" t="s">
        <v>19</v>
      </c>
      <c r="J6181">
        <v>283</v>
      </c>
      <c r="K6181" t="s">
        <v>54</v>
      </c>
      <c r="L6181">
        <v>100000</v>
      </c>
      <c r="M6181" t="b">
        <v>0</v>
      </c>
    </row>
    <row r="6182" spans="1:13" x14ac:dyDescent="0.35">
      <c r="A6182" t="s">
        <v>34</v>
      </c>
      <c r="B6182" t="s">
        <v>43</v>
      </c>
      <c r="C6182">
        <v>2016</v>
      </c>
      <c r="D6182" t="s">
        <v>15</v>
      </c>
      <c r="E6182" t="s">
        <v>25</v>
      </c>
      <c r="F6182" t="s">
        <v>26</v>
      </c>
      <c r="G6182">
        <v>2.5</v>
      </c>
      <c r="H6182" t="s">
        <v>18</v>
      </c>
      <c r="I6182" t="s">
        <v>19</v>
      </c>
      <c r="J6182">
        <v>48000</v>
      </c>
      <c r="K6182" t="s">
        <v>195</v>
      </c>
      <c r="L6182">
        <v>0</v>
      </c>
      <c r="M6182" t="b">
        <v>1</v>
      </c>
    </row>
    <row r="6183" spans="1:13" x14ac:dyDescent="0.35">
      <c r="A6183" t="s">
        <v>27</v>
      </c>
      <c r="B6183" t="s">
        <v>93</v>
      </c>
      <c r="C6183">
        <v>2013</v>
      </c>
      <c r="D6183" t="s">
        <v>15</v>
      </c>
      <c r="E6183" t="s">
        <v>29</v>
      </c>
      <c r="F6183" t="s">
        <v>17</v>
      </c>
      <c r="G6183">
        <v>3</v>
      </c>
      <c r="H6183" t="s">
        <v>18</v>
      </c>
      <c r="I6183" t="s">
        <v>19</v>
      </c>
      <c r="J6183">
        <v>284000</v>
      </c>
      <c r="K6183" t="s">
        <v>20</v>
      </c>
      <c r="L6183">
        <v>32000</v>
      </c>
      <c r="M6183" t="b">
        <v>0</v>
      </c>
    </row>
    <row r="6184" spans="1:13" x14ac:dyDescent="0.35">
      <c r="A6184" t="s">
        <v>34</v>
      </c>
      <c r="B6184" t="s">
        <v>124</v>
      </c>
      <c r="C6184">
        <v>2014</v>
      </c>
      <c r="D6184" t="s">
        <v>44</v>
      </c>
      <c r="E6184" t="s">
        <v>23</v>
      </c>
      <c r="F6184" t="s">
        <v>17</v>
      </c>
      <c r="G6184">
        <v>4</v>
      </c>
      <c r="H6184" t="s">
        <v>18</v>
      </c>
      <c r="I6184" t="s">
        <v>68</v>
      </c>
      <c r="J6184">
        <v>208</v>
      </c>
      <c r="K6184" t="s">
        <v>228</v>
      </c>
      <c r="L6184">
        <v>0</v>
      </c>
      <c r="M6184" t="b">
        <v>1</v>
      </c>
    </row>
    <row r="6185" spans="1:13" x14ac:dyDescent="0.35">
      <c r="A6185" t="s">
        <v>36</v>
      </c>
      <c r="B6185" t="s">
        <v>37</v>
      </c>
      <c r="C6185">
        <v>2007</v>
      </c>
      <c r="D6185" t="s">
        <v>15</v>
      </c>
      <c r="E6185" t="s">
        <v>29</v>
      </c>
      <c r="F6185" t="s">
        <v>30</v>
      </c>
      <c r="G6185">
        <v>4.5</v>
      </c>
      <c r="H6185" t="s">
        <v>18</v>
      </c>
      <c r="I6185" t="s">
        <v>19</v>
      </c>
      <c r="J6185">
        <v>418000</v>
      </c>
      <c r="K6185" t="s">
        <v>20</v>
      </c>
      <c r="L6185">
        <v>0</v>
      </c>
      <c r="M6185" t="b">
        <v>1</v>
      </c>
    </row>
    <row r="6186" spans="1:13" x14ac:dyDescent="0.35">
      <c r="A6186" t="s">
        <v>21</v>
      </c>
      <c r="B6186" t="s">
        <v>24</v>
      </c>
      <c r="C6186">
        <v>2018</v>
      </c>
      <c r="D6186" t="s">
        <v>15</v>
      </c>
      <c r="E6186" t="s">
        <v>25</v>
      </c>
      <c r="F6186" t="s">
        <v>26</v>
      </c>
      <c r="G6186">
        <v>1.5</v>
      </c>
      <c r="H6186" t="s">
        <v>18</v>
      </c>
      <c r="I6186" t="s">
        <v>19</v>
      </c>
      <c r="J6186">
        <v>88000</v>
      </c>
      <c r="K6186" t="s">
        <v>20</v>
      </c>
      <c r="L6186">
        <v>29000</v>
      </c>
      <c r="M6186" t="b">
        <v>0</v>
      </c>
    </row>
    <row r="6187" spans="1:13" x14ac:dyDescent="0.35">
      <c r="A6187" t="s">
        <v>21</v>
      </c>
      <c r="B6187" t="s">
        <v>22</v>
      </c>
      <c r="C6187">
        <v>2014</v>
      </c>
      <c r="D6187" t="s">
        <v>15</v>
      </c>
      <c r="E6187" t="s">
        <v>29</v>
      </c>
      <c r="F6187" t="s">
        <v>17</v>
      </c>
      <c r="G6187">
        <v>4</v>
      </c>
      <c r="H6187" t="s">
        <v>18</v>
      </c>
      <c r="I6187" t="s">
        <v>19</v>
      </c>
      <c r="J6187">
        <v>265000</v>
      </c>
      <c r="K6187" t="s">
        <v>42</v>
      </c>
      <c r="L6187">
        <v>100000</v>
      </c>
      <c r="M6187" t="b">
        <v>0</v>
      </c>
    </row>
    <row r="6188" spans="1:13" x14ac:dyDescent="0.35">
      <c r="A6188" t="s">
        <v>60</v>
      </c>
      <c r="B6188" t="s">
        <v>80</v>
      </c>
      <c r="C6188">
        <v>2016</v>
      </c>
      <c r="D6188" t="s">
        <v>47</v>
      </c>
      <c r="E6188" t="s">
        <v>16</v>
      </c>
      <c r="F6188" t="s">
        <v>17</v>
      </c>
      <c r="G6188">
        <v>3.5</v>
      </c>
      <c r="H6188" t="s">
        <v>18</v>
      </c>
      <c r="I6188" t="s">
        <v>19</v>
      </c>
      <c r="J6188">
        <v>130000</v>
      </c>
      <c r="K6188" t="s">
        <v>111</v>
      </c>
      <c r="L6188">
        <v>115000</v>
      </c>
      <c r="M6188" t="b">
        <v>0</v>
      </c>
    </row>
    <row r="6189" spans="1:13" x14ac:dyDescent="0.35">
      <c r="A6189" t="s">
        <v>34</v>
      </c>
      <c r="B6189" t="s">
        <v>35</v>
      </c>
      <c r="C6189">
        <v>2016</v>
      </c>
      <c r="D6189" t="s">
        <v>15</v>
      </c>
      <c r="E6189" t="s">
        <v>23</v>
      </c>
      <c r="F6189" t="s">
        <v>17</v>
      </c>
      <c r="G6189">
        <v>4</v>
      </c>
      <c r="H6189" t="s">
        <v>18</v>
      </c>
      <c r="I6189" t="s">
        <v>19</v>
      </c>
      <c r="J6189">
        <v>179812</v>
      </c>
      <c r="K6189" t="s">
        <v>59</v>
      </c>
      <c r="L6189">
        <v>155000</v>
      </c>
      <c r="M6189" t="b">
        <v>0</v>
      </c>
    </row>
    <row r="6190" spans="1:13" x14ac:dyDescent="0.35">
      <c r="A6190" t="s">
        <v>76</v>
      </c>
      <c r="B6190" t="s">
        <v>144</v>
      </c>
      <c r="C6190">
        <v>2008</v>
      </c>
      <c r="D6190" t="s">
        <v>47</v>
      </c>
      <c r="E6190" t="s">
        <v>65</v>
      </c>
      <c r="F6190" t="s">
        <v>17</v>
      </c>
      <c r="G6190">
        <v>2</v>
      </c>
      <c r="H6190" t="s">
        <v>18</v>
      </c>
      <c r="I6190" t="s">
        <v>19</v>
      </c>
      <c r="J6190">
        <v>456300</v>
      </c>
      <c r="K6190" t="s">
        <v>111</v>
      </c>
      <c r="L6190">
        <v>0</v>
      </c>
      <c r="M6190" t="b">
        <v>1</v>
      </c>
    </row>
    <row r="6191" spans="1:13" x14ac:dyDescent="0.35">
      <c r="A6191" t="s">
        <v>60</v>
      </c>
      <c r="B6191" t="s">
        <v>198</v>
      </c>
      <c r="C6191">
        <v>2014</v>
      </c>
      <c r="D6191" t="s">
        <v>15</v>
      </c>
      <c r="E6191" t="s">
        <v>75</v>
      </c>
      <c r="F6191" t="s">
        <v>17</v>
      </c>
      <c r="G6191">
        <v>3.5</v>
      </c>
      <c r="H6191" t="s">
        <v>18</v>
      </c>
      <c r="I6191" t="s">
        <v>19</v>
      </c>
      <c r="J6191">
        <v>124000</v>
      </c>
      <c r="K6191" t="s">
        <v>20</v>
      </c>
      <c r="L6191">
        <v>136000</v>
      </c>
      <c r="M6191" t="b">
        <v>0</v>
      </c>
    </row>
    <row r="6192" spans="1:13" x14ac:dyDescent="0.35">
      <c r="A6192" t="s">
        <v>36</v>
      </c>
      <c r="B6192" t="s">
        <v>115</v>
      </c>
      <c r="C6192">
        <v>1998</v>
      </c>
      <c r="D6192" t="s">
        <v>47</v>
      </c>
      <c r="E6192" t="s">
        <v>23</v>
      </c>
      <c r="F6192" t="s">
        <v>17</v>
      </c>
      <c r="G6192">
        <v>5.3</v>
      </c>
      <c r="H6192" t="s">
        <v>18</v>
      </c>
      <c r="I6192" t="s">
        <v>19</v>
      </c>
      <c r="J6192">
        <v>395000</v>
      </c>
      <c r="K6192" t="s">
        <v>20</v>
      </c>
      <c r="L6192">
        <v>0</v>
      </c>
      <c r="M6192" t="b">
        <v>1</v>
      </c>
    </row>
    <row r="6193" spans="1:13" x14ac:dyDescent="0.35">
      <c r="A6193" t="s">
        <v>174</v>
      </c>
      <c r="B6193" t="s">
        <v>204</v>
      </c>
      <c r="C6193">
        <v>2020</v>
      </c>
      <c r="D6193" t="s">
        <v>44</v>
      </c>
      <c r="E6193" t="s">
        <v>16</v>
      </c>
      <c r="F6193" t="s">
        <v>30</v>
      </c>
      <c r="G6193">
        <v>1.9</v>
      </c>
      <c r="H6193" t="s">
        <v>18</v>
      </c>
      <c r="I6193" t="s">
        <v>19</v>
      </c>
      <c r="J6193">
        <v>7800</v>
      </c>
      <c r="K6193" t="s">
        <v>45</v>
      </c>
      <c r="L6193">
        <v>177000</v>
      </c>
      <c r="M6193" t="b">
        <v>0</v>
      </c>
    </row>
    <row r="6194" spans="1:13" x14ac:dyDescent="0.35">
      <c r="A6194" t="s">
        <v>36</v>
      </c>
      <c r="B6194" t="s">
        <v>146</v>
      </c>
      <c r="C6194">
        <v>2011</v>
      </c>
      <c r="D6194" t="s">
        <v>15</v>
      </c>
      <c r="E6194" t="s">
        <v>23</v>
      </c>
      <c r="F6194" t="s">
        <v>26</v>
      </c>
      <c r="G6194">
        <v>6</v>
      </c>
      <c r="H6194" t="s">
        <v>18</v>
      </c>
      <c r="I6194" t="s">
        <v>19</v>
      </c>
      <c r="J6194">
        <v>233000</v>
      </c>
      <c r="K6194" t="s">
        <v>45</v>
      </c>
      <c r="L6194">
        <v>36000</v>
      </c>
      <c r="M6194" t="b">
        <v>0</v>
      </c>
    </row>
    <row r="6195" spans="1:13" x14ac:dyDescent="0.35">
      <c r="A6195" t="s">
        <v>34</v>
      </c>
      <c r="B6195" t="s">
        <v>35</v>
      </c>
      <c r="C6195">
        <v>2001</v>
      </c>
      <c r="D6195" t="s">
        <v>15</v>
      </c>
      <c r="E6195" t="s">
        <v>23</v>
      </c>
      <c r="F6195" t="s">
        <v>17</v>
      </c>
      <c r="G6195">
        <v>4.8</v>
      </c>
      <c r="H6195" t="s">
        <v>18</v>
      </c>
      <c r="I6195" t="s">
        <v>19</v>
      </c>
      <c r="J6195">
        <v>152000</v>
      </c>
      <c r="K6195" t="s">
        <v>59</v>
      </c>
      <c r="L6195">
        <v>95000</v>
      </c>
      <c r="M6195" t="b">
        <v>0</v>
      </c>
    </row>
    <row r="6196" spans="1:13" x14ac:dyDescent="0.35">
      <c r="A6196" t="s">
        <v>134</v>
      </c>
      <c r="B6196" t="s">
        <v>165</v>
      </c>
      <c r="C6196">
        <v>2017</v>
      </c>
      <c r="D6196" t="s">
        <v>15</v>
      </c>
      <c r="E6196" t="s">
        <v>33</v>
      </c>
      <c r="F6196" t="s">
        <v>17</v>
      </c>
      <c r="G6196">
        <v>2</v>
      </c>
      <c r="H6196" t="s">
        <v>18</v>
      </c>
      <c r="I6196" t="s">
        <v>19</v>
      </c>
      <c r="J6196">
        <v>106000</v>
      </c>
      <c r="K6196" t="s">
        <v>155</v>
      </c>
      <c r="L6196">
        <v>1128</v>
      </c>
      <c r="M6196" t="b">
        <v>0</v>
      </c>
    </row>
    <row r="6197" spans="1:13" x14ac:dyDescent="0.35">
      <c r="A6197" t="s">
        <v>31</v>
      </c>
      <c r="B6197" t="s">
        <v>47</v>
      </c>
      <c r="C6197">
        <v>2005</v>
      </c>
      <c r="D6197" t="s">
        <v>15</v>
      </c>
      <c r="E6197" t="s">
        <v>65</v>
      </c>
      <c r="F6197" t="s">
        <v>30</v>
      </c>
      <c r="G6197">
        <v>4</v>
      </c>
      <c r="H6197" t="s">
        <v>18</v>
      </c>
      <c r="I6197" t="s">
        <v>68</v>
      </c>
      <c r="J6197">
        <v>100</v>
      </c>
      <c r="K6197" t="s">
        <v>20</v>
      </c>
      <c r="L6197">
        <v>20000</v>
      </c>
      <c r="M6197" t="b">
        <v>0</v>
      </c>
    </row>
    <row r="6198" spans="1:13" x14ac:dyDescent="0.35">
      <c r="A6198" t="s">
        <v>48</v>
      </c>
      <c r="B6198" t="s">
        <v>106</v>
      </c>
      <c r="C6198">
        <v>2006</v>
      </c>
      <c r="D6198" t="s">
        <v>15</v>
      </c>
      <c r="E6198" t="s">
        <v>25</v>
      </c>
      <c r="F6198" t="s">
        <v>17</v>
      </c>
      <c r="G6198">
        <v>3.5</v>
      </c>
      <c r="H6198" t="s">
        <v>18</v>
      </c>
      <c r="I6198" t="s">
        <v>19</v>
      </c>
      <c r="J6198">
        <v>290000</v>
      </c>
      <c r="K6198" t="s">
        <v>20</v>
      </c>
      <c r="L6198">
        <v>0</v>
      </c>
      <c r="M6198" t="b">
        <v>1</v>
      </c>
    </row>
    <row r="6199" spans="1:13" x14ac:dyDescent="0.35">
      <c r="A6199" t="s">
        <v>180</v>
      </c>
      <c r="B6199" t="s">
        <v>224</v>
      </c>
      <c r="C6199">
        <v>2012</v>
      </c>
      <c r="D6199" t="s">
        <v>15</v>
      </c>
      <c r="E6199" t="s">
        <v>16</v>
      </c>
      <c r="F6199" t="s">
        <v>17</v>
      </c>
      <c r="G6199">
        <v>4.8</v>
      </c>
      <c r="H6199" t="s">
        <v>18</v>
      </c>
      <c r="I6199" t="s">
        <v>19</v>
      </c>
      <c r="J6199">
        <v>189000</v>
      </c>
      <c r="K6199" t="s">
        <v>20</v>
      </c>
      <c r="L6199">
        <v>85000</v>
      </c>
      <c r="M6199" t="b">
        <v>0</v>
      </c>
    </row>
    <row r="6200" spans="1:13" x14ac:dyDescent="0.35">
      <c r="A6200" t="s">
        <v>27</v>
      </c>
      <c r="B6200" t="s">
        <v>28</v>
      </c>
      <c r="C6200">
        <v>2016</v>
      </c>
      <c r="D6200" t="s">
        <v>47</v>
      </c>
      <c r="E6200" t="s">
        <v>23</v>
      </c>
      <c r="F6200" t="s">
        <v>17</v>
      </c>
      <c r="G6200">
        <v>1.6</v>
      </c>
      <c r="H6200" t="s">
        <v>56</v>
      </c>
      <c r="I6200" t="s">
        <v>19</v>
      </c>
      <c r="J6200">
        <v>74000</v>
      </c>
      <c r="K6200" t="s">
        <v>42</v>
      </c>
      <c r="L6200">
        <v>50000</v>
      </c>
      <c r="M6200" t="b">
        <v>0</v>
      </c>
    </row>
    <row r="6201" spans="1:13" x14ac:dyDescent="0.35">
      <c r="A6201" t="s">
        <v>36</v>
      </c>
      <c r="B6201" t="s">
        <v>115</v>
      </c>
      <c r="C6201">
        <v>2006</v>
      </c>
      <c r="D6201" t="s">
        <v>47</v>
      </c>
      <c r="E6201" t="s">
        <v>78</v>
      </c>
      <c r="F6201" t="s">
        <v>30</v>
      </c>
      <c r="G6201">
        <v>5.3</v>
      </c>
      <c r="H6201" t="s">
        <v>18</v>
      </c>
      <c r="I6201" t="s">
        <v>19</v>
      </c>
      <c r="J6201">
        <v>238</v>
      </c>
      <c r="K6201" t="s">
        <v>20</v>
      </c>
      <c r="L6201">
        <v>30000</v>
      </c>
      <c r="M6201" t="b">
        <v>0</v>
      </c>
    </row>
    <row r="6202" spans="1:13" x14ac:dyDescent="0.35">
      <c r="A6202" t="s">
        <v>76</v>
      </c>
      <c r="B6202" t="s">
        <v>77</v>
      </c>
      <c r="C6202">
        <v>2009</v>
      </c>
      <c r="D6202" t="s">
        <v>15</v>
      </c>
      <c r="E6202" t="s">
        <v>16</v>
      </c>
      <c r="F6202" t="s">
        <v>30</v>
      </c>
      <c r="G6202">
        <v>5.4</v>
      </c>
      <c r="H6202" t="s">
        <v>18</v>
      </c>
      <c r="I6202" t="s">
        <v>19</v>
      </c>
      <c r="J6202">
        <v>18500</v>
      </c>
      <c r="K6202" t="s">
        <v>138</v>
      </c>
      <c r="L6202">
        <v>35000</v>
      </c>
      <c r="M6202" t="b">
        <v>0</v>
      </c>
    </row>
    <row r="6203" spans="1:13" x14ac:dyDescent="0.35">
      <c r="A6203" t="s">
        <v>76</v>
      </c>
      <c r="B6203" t="s">
        <v>125</v>
      </c>
      <c r="C6203">
        <v>2013</v>
      </c>
      <c r="D6203" t="s">
        <v>47</v>
      </c>
      <c r="E6203" t="s">
        <v>102</v>
      </c>
      <c r="F6203" t="s">
        <v>26</v>
      </c>
      <c r="G6203">
        <v>3.5</v>
      </c>
      <c r="H6203" t="s">
        <v>18</v>
      </c>
      <c r="I6203" t="s">
        <v>19</v>
      </c>
      <c r="J6203">
        <v>218000</v>
      </c>
      <c r="K6203" t="s">
        <v>64</v>
      </c>
      <c r="L6203">
        <v>48000</v>
      </c>
      <c r="M6203" t="b">
        <v>0</v>
      </c>
    </row>
    <row r="6204" spans="1:13" x14ac:dyDescent="0.35">
      <c r="A6204" t="s">
        <v>109</v>
      </c>
      <c r="B6204" t="s">
        <v>352</v>
      </c>
      <c r="C6204">
        <v>2011</v>
      </c>
      <c r="D6204" t="s">
        <v>15</v>
      </c>
      <c r="E6204" t="s">
        <v>23</v>
      </c>
      <c r="F6204" t="s">
        <v>30</v>
      </c>
      <c r="G6204">
        <v>5.7</v>
      </c>
      <c r="H6204" t="s">
        <v>18</v>
      </c>
      <c r="I6204" t="s">
        <v>19</v>
      </c>
      <c r="J6204">
        <v>190000</v>
      </c>
      <c r="K6204" t="s">
        <v>20</v>
      </c>
      <c r="L6204">
        <v>40000</v>
      </c>
      <c r="M6204" t="b">
        <v>0</v>
      </c>
    </row>
    <row r="6205" spans="1:13" x14ac:dyDescent="0.35">
      <c r="A6205" t="s">
        <v>82</v>
      </c>
      <c r="B6205" t="s">
        <v>142</v>
      </c>
      <c r="C6205">
        <v>2012</v>
      </c>
      <c r="D6205" t="s">
        <v>47</v>
      </c>
      <c r="E6205" t="s">
        <v>23</v>
      </c>
      <c r="F6205" t="s">
        <v>26</v>
      </c>
      <c r="G6205">
        <v>1.6</v>
      </c>
      <c r="H6205" t="s">
        <v>18</v>
      </c>
      <c r="I6205" t="s">
        <v>19</v>
      </c>
      <c r="J6205">
        <v>312287</v>
      </c>
      <c r="K6205" t="s">
        <v>20</v>
      </c>
      <c r="L6205">
        <v>17000</v>
      </c>
      <c r="M6205" t="b">
        <v>0</v>
      </c>
    </row>
    <row r="6206" spans="1:13" x14ac:dyDescent="0.35">
      <c r="A6206" t="s">
        <v>76</v>
      </c>
      <c r="B6206" t="s">
        <v>325</v>
      </c>
      <c r="C6206">
        <v>2014</v>
      </c>
      <c r="D6206" t="s">
        <v>15</v>
      </c>
      <c r="E6206" t="s">
        <v>65</v>
      </c>
      <c r="F6206" t="s">
        <v>17</v>
      </c>
      <c r="G6206">
        <v>3.6</v>
      </c>
      <c r="H6206" t="s">
        <v>18</v>
      </c>
      <c r="I6206" t="s">
        <v>19</v>
      </c>
      <c r="J6206">
        <v>99000</v>
      </c>
      <c r="K6206" t="s">
        <v>42</v>
      </c>
      <c r="L6206">
        <v>1500</v>
      </c>
      <c r="M6206" t="b">
        <v>0</v>
      </c>
    </row>
    <row r="6207" spans="1:13" x14ac:dyDescent="0.35">
      <c r="A6207" t="s">
        <v>39</v>
      </c>
      <c r="B6207" t="s">
        <v>46</v>
      </c>
      <c r="C6207">
        <v>2007</v>
      </c>
      <c r="D6207" t="s">
        <v>44</v>
      </c>
      <c r="E6207" t="s">
        <v>16</v>
      </c>
      <c r="F6207" t="s">
        <v>17</v>
      </c>
      <c r="G6207">
        <v>5.3</v>
      </c>
      <c r="H6207" t="s">
        <v>18</v>
      </c>
      <c r="I6207" t="s">
        <v>19</v>
      </c>
      <c r="J6207">
        <v>305000</v>
      </c>
      <c r="K6207" t="s">
        <v>170</v>
      </c>
      <c r="L6207">
        <v>0</v>
      </c>
      <c r="M6207" t="b">
        <v>1</v>
      </c>
    </row>
    <row r="6208" spans="1:13" x14ac:dyDescent="0.35">
      <c r="A6208" t="s">
        <v>36</v>
      </c>
      <c r="B6208" t="s">
        <v>146</v>
      </c>
      <c r="C6208">
        <v>2015</v>
      </c>
      <c r="D6208" t="s">
        <v>15</v>
      </c>
      <c r="E6208" t="s">
        <v>75</v>
      </c>
      <c r="F6208" t="s">
        <v>17</v>
      </c>
      <c r="G6208">
        <v>6.2</v>
      </c>
      <c r="H6208" t="s">
        <v>18</v>
      </c>
      <c r="I6208" t="s">
        <v>19</v>
      </c>
      <c r="J6208">
        <v>137000</v>
      </c>
      <c r="K6208" t="s">
        <v>20</v>
      </c>
      <c r="L6208">
        <v>0</v>
      </c>
      <c r="M6208" t="b">
        <v>1</v>
      </c>
    </row>
    <row r="6209" spans="1:13" x14ac:dyDescent="0.35">
      <c r="A6209" t="s">
        <v>34</v>
      </c>
      <c r="B6209" t="s">
        <v>55</v>
      </c>
      <c r="C6209">
        <v>2016</v>
      </c>
      <c r="D6209" t="s">
        <v>15</v>
      </c>
      <c r="E6209" t="s">
        <v>23</v>
      </c>
      <c r="F6209" t="s">
        <v>30</v>
      </c>
      <c r="G6209">
        <v>4</v>
      </c>
      <c r="H6209" t="s">
        <v>18</v>
      </c>
      <c r="I6209" t="s">
        <v>19</v>
      </c>
      <c r="J6209">
        <v>167860</v>
      </c>
      <c r="K6209" t="s">
        <v>187</v>
      </c>
      <c r="L6209">
        <v>108000</v>
      </c>
      <c r="M6209" t="b">
        <v>0</v>
      </c>
    </row>
    <row r="6210" spans="1:13" x14ac:dyDescent="0.35">
      <c r="A6210" t="s">
        <v>39</v>
      </c>
      <c r="B6210" t="s">
        <v>46</v>
      </c>
      <c r="C6210">
        <v>2010</v>
      </c>
      <c r="D6210" t="s">
        <v>15</v>
      </c>
      <c r="E6210" t="s">
        <v>23</v>
      </c>
      <c r="F6210" t="s">
        <v>17</v>
      </c>
      <c r="G6210">
        <v>2.7</v>
      </c>
      <c r="H6210" t="s">
        <v>18</v>
      </c>
      <c r="I6210" t="s">
        <v>19</v>
      </c>
      <c r="J6210">
        <v>260000</v>
      </c>
      <c r="K6210" t="s">
        <v>20</v>
      </c>
      <c r="L6210">
        <v>65000</v>
      </c>
      <c r="M6210" t="b">
        <v>0</v>
      </c>
    </row>
    <row r="6211" spans="1:13" x14ac:dyDescent="0.35">
      <c r="A6211" t="s">
        <v>34</v>
      </c>
      <c r="B6211" t="s">
        <v>123</v>
      </c>
      <c r="C6211">
        <v>2013</v>
      </c>
      <c r="D6211" t="s">
        <v>44</v>
      </c>
      <c r="E6211" t="s">
        <v>23</v>
      </c>
      <c r="F6211" t="s">
        <v>17</v>
      </c>
      <c r="G6211">
        <v>2.7</v>
      </c>
      <c r="H6211" t="s">
        <v>18</v>
      </c>
      <c r="I6211" t="s">
        <v>68</v>
      </c>
      <c r="J6211">
        <v>171400</v>
      </c>
      <c r="K6211" t="s">
        <v>138</v>
      </c>
      <c r="L6211">
        <v>0</v>
      </c>
      <c r="M6211" t="b">
        <v>1</v>
      </c>
    </row>
    <row r="6212" spans="1:13" x14ac:dyDescent="0.35">
      <c r="A6212" t="s">
        <v>76</v>
      </c>
      <c r="B6212" t="s">
        <v>151</v>
      </c>
      <c r="C6212">
        <v>2015</v>
      </c>
      <c r="D6212" t="s">
        <v>15</v>
      </c>
      <c r="E6212" t="s">
        <v>16</v>
      </c>
      <c r="F6212" t="s">
        <v>26</v>
      </c>
      <c r="G6212">
        <v>3.6</v>
      </c>
      <c r="H6212" t="s">
        <v>18</v>
      </c>
      <c r="I6212" t="s">
        <v>19</v>
      </c>
      <c r="J6212">
        <v>290000</v>
      </c>
      <c r="K6212" t="s">
        <v>20</v>
      </c>
      <c r="L6212">
        <v>30000</v>
      </c>
      <c r="M6212" t="b">
        <v>0</v>
      </c>
    </row>
    <row r="6213" spans="1:13" x14ac:dyDescent="0.35">
      <c r="A6213" t="s">
        <v>27</v>
      </c>
      <c r="B6213" t="s">
        <v>28</v>
      </c>
      <c r="C6213">
        <v>2020</v>
      </c>
      <c r="D6213" t="s">
        <v>15</v>
      </c>
      <c r="E6213" t="s">
        <v>25</v>
      </c>
      <c r="F6213" t="s">
        <v>26</v>
      </c>
      <c r="G6213">
        <v>1.6</v>
      </c>
      <c r="H6213" t="s">
        <v>18</v>
      </c>
      <c r="I6213" t="s">
        <v>19</v>
      </c>
      <c r="J6213">
        <v>37000</v>
      </c>
      <c r="K6213" t="s">
        <v>20</v>
      </c>
      <c r="L6213">
        <v>0</v>
      </c>
      <c r="M6213" t="b">
        <v>1</v>
      </c>
    </row>
    <row r="6214" spans="1:13" x14ac:dyDescent="0.35">
      <c r="A6214" t="s">
        <v>34</v>
      </c>
      <c r="B6214" t="s">
        <v>123</v>
      </c>
      <c r="C6214">
        <v>2012</v>
      </c>
      <c r="D6214" t="s">
        <v>44</v>
      </c>
      <c r="E6214" t="s">
        <v>23</v>
      </c>
      <c r="F6214" t="s">
        <v>30</v>
      </c>
      <c r="G6214">
        <v>2.7</v>
      </c>
      <c r="H6214" t="s">
        <v>18</v>
      </c>
      <c r="I6214" t="s">
        <v>68</v>
      </c>
      <c r="J6214">
        <v>366000</v>
      </c>
      <c r="K6214" t="s">
        <v>111</v>
      </c>
      <c r="L6214">
        <v>53000</v>
      </c>
      <c r="M6214" t="b">
        <v>0</v>
      </c>
    </row>
    <row r="6215" spans="1:13" x14ac:dyDescent="0.35">
      <c r="A6215" t="s">
        <v>36</v>
      </c>
      <c r="B6215" t="s">
        <v>146</v>
      </c>
      <c r="C6215">
        <v>2021</v>
      </c>
      <c r="D6215" t="s">
        <v>15</v>
      </c>
      <c r="E6215" t="s">
        <v>25</v>
      </c>
      <c r="F6215" t="s">
        <v>17</v>
      </c>
      <c r="G6215">
        <v>9</v>
      </c>
      <c r="H6215" t="s">
        <v>18</v>
      </c>
      <c r="I6215" t="s">
        <v>19</v>
      </c>
      <c r="J6215">
        <v>100</v>
      </c>
      <c r="K6215" t="s">
        <v>45</v>
      </c>
      <c r="L6215">
        <v>178000</v>
      </c>
      <c r="M6215" t="b">
        <v>0</v>
      </c>
    </row>
    <row r="6216" spans="1:13" x14ac:dyDescent="0.35">
      <c r="A6216" t="s">
        <v>34</v>
      </c>
      <c r="B6216" t="s">
        <v>43</v>
      </c>
      <c r="C6216">
        <v>2014</v>
      </c>
      <c r="D6216" t="s">
        <v>15</v>
      </c>
      <c r="E6216" t="s">
        <v>23</v>
      </c>
      <c r="F6216" t="s">
        <v>30</v>
      </c>
      <c r="G6216">
        <v>1.5</v>
      </c>
      <c r="H6216" t="s">
        <v>18</v>
      </c>
      <c r="I6216" t="s">
        <v>19</v>
      </c>
      <c r="J6216">
        <v>350000</v>
      </c>
      <c r="K6216" t="s">
        <v>20</v>
      </c>
      <c r="L6216">
        <v>0</v>
      </c>
      <c r="M6216" t="b">
        <v>1</v>
      </c>
    </row>
    <row r="6217" spans="1:13" x14ac:dyDescent="0.35">
      <c r="A6217" t="s">
        <v>76</v>
      </c>
      <c r="B6217" t="s">
        <v>325</v>
      </c>
      <c r="C6217">
        <v>2007</v>
      </c>
      <c r="D6217" t="s">
        <v>44</v>
      </c>
      <c r="E6217" t="s">
        <v>75</v>
      </c>
      <c r="F6217" t="s">
        <v>17</v>
      </c>
      <c r="G6217">
        <v>3.5</v>
      </c>
      <c r="H6217" t="s">
        <v>18</v>
      </c>
      <c r="I6217" t="s">
        <v>19</v>
      </c>
      <c r="J6217">
        <v>372400</v>
      </c>
      <c r="K6217" t="s">
        <v>155</v>
      </c>
      <c r="L6217">
        <v>19000</v>
      </c>
      <c r="M6217" t="b">
        <v>0</v>
      </c>
    </row>
    <row r="6218" spans="1:13" x14ac:dyDescent="0.35">
      <c r="A6218" t="s">
        <v>82</v>
      </c>
      <c r="B6218" t="s">
        <v>164</v>
      </c>
      <c r="C6218">
        <v>2016</v>
      </c>
      <c r="D6218" t="s">
        <v>15</v>
      </c>
      <c r="E6218" t="s">
        <v>16</v>
      </c>
      <c r="F6218" t="s">
        <v>17</v>
      </c>
      <c r="G6218">
        <v>2.4</v>
      </c>
      <c r="H6218" t="s">
        <v>18</v>
      </c>
      <c r="I6218" t="s">
        <v>19</v>
      </c>
      <c r="J6218">
        <v>190000</v>
      </c>
      <c r="K6218" t="s">
        <v>20</v>
      </c>
      <c r="L6218">
        <v>62000</v>
      </c>
      <c r="M6218" t="b">
        <v>0</v>
      </c>
    </row>
    <row r="6219" spans="1:13" x14ac:dyDescent="0.35">
      <c r="A6219" t="s">
        <v>34</v>
      </c>
      <c r="B6219" t="s">
        <v>43</v>
      </c>
      <c r="C6219">
        <v>2009</v>
      </c>
      <c r="D6219" t="s">
        <v>15</v>
      </c>
      <c r="E6219" t="s">
        <v>23</v>
      </c>
      <c r="F6219" t="s">
        <v>26</v>
      </c>
      <c r="G6219">
        <v>2.5</v>
      </c>
      <c r="H6219" t="s">
        <v>18</v>
      </c>
      <c r="I6219" t="s">
        <v>68</v>
      </c>
      <c r="J6219">
        <v>350000</v>
      </c>
      <c r="K6219" t="s">
        <v>42</v>
      </c>
      <c r="L6219">
        <v>25000</v>
      </c>
      <c r="M6219" t="b">
        <v>0</v>
      </c>
    </row>
    <row r="6220" spans="1:13" x14ac:dyDescent="0.35">
      <c r="A6220" t="s">
        <v>27</v>
      </c>
      <c r="B6220" t="s">
        <v>28</v>
      </c>
      <c r="C6220">
        <v>2013</v>
      </c>
      <c r="D6220" t="s">
        <v>15</v>
      </c>
      <c r="E6220" t="s">
        <v>102</v>
      </c>
      <c r="F6220" t="s">
        <v>30</v>
      </c>
      <c r="G6220">
        <v>2</v>
      </c>
      <c r="H6220" t="s">
        <v>18</v>
      </c>
      <c r="I6220" t="s">
        <v>19</v>
      </c>
      <c r="J6220">
        <v>300000</v>
      </c>
      <c r="K6220" t="s">
        <v>111</v>
      </c>
      <c r="L6220">
        <v>20000</v>
      </c>
      <c r="M6220" t="b">
        <v>0</v>
      </c>
    </row>
    <row r="6221" spans="1:13" x14ac:dyDescent="0.35">
      <c r="A6221" t="s">
        <v>48</v>
      </c>
      <c r="B6221" t="s">
        <v>106</v>
      </c>
      <c r="C6221">
        <v>2007</v>
      </c>
      <c r="D6221" t="s">
        <v>47</v>
      </c>
      <c r="E6221" t="s">
        <v>16</v>
      </c>
      <c r="F6221" t="s">
        <v>17</v>
      </c>
      <c r="G6221">
        <v>4</v>
      </c>
      <c r="H6221" t="s">
        <v>18</v>
      </c>
      <c r="I6221" t="s">
        <v>19</v>
      </c>
      <c r="J6221">
        <v>146000</v>
      </c>
      <c r="K6221" t="s">
        <v>45</v>
      </c>
      <c r="L6221">
        <v>0</v>
      </c>
      <c r="M6221" t="b">
        <v>1</v>
      </c>
    </row>
    <row r="6222" spans="1:13" x14ac:dyDescent="0.35">
      <c r="A6222" t="s">
        <v>60</v>
      </c>
      <c r="B6222" t="s">
        <v>241</v>
      </c>
      <c r="C6222">
        <v>1998</v>
      </c>
      <c r="D6222" t="s">
        <v>47</v>
      </c>
      <c r="E6222" t="s">
        <v>65</v>
      </c>
      <c r="F6222" t="s">
        <v>17</v>
      </c>
      <c r="G6222">
        <v>4.5999999999999996</v>
      </c>
      <c r="H6222" t="s">
        <v>18</v>
      </c>
      <c r="I6222" t="s">
        <v>19</v>
      </c>
      <c r="J6222">
        <v>400</v>
      </c>
      <c r="K6222" t="s">
        <v>170</v>
      </c>
      <c r="L6222">
        <v>0</v>
      </c>
      <c r="M6222" t="b">
        <v>1</v>
      </c>
    </row>
    <row r="6223" spans="1:13" x14ac:dyDescent="0.35">
      <c r="A6223" t="s">
        <v>76</v>
      </c>
      <c r="B6223" t="s">
        <v>77</v>
      </c>
      <c r="C6223">
        <v>2003</v>
      </c>
      <c r="D6223" t="s">
        <v>47</v>
      </c>
      <c r="E6223" t="s">
        <v>94</v>
      </c>
      <c r="F6223" t="s">
        <v>30</v>
      </c>
      <c r="G6223">
        <v>8</v>
      </c>
      <c r="H6223" t="s">
        <v>18</v>
      </c>
      <c r="I6223" t="s">
        <v>19</v>
      </c>
      <c r="J6223">
        <v>246000</v>
      </c>
      <c r="K6223" t="s">
        <v>54</v>
      </c>
      <c r="L6223">
        <v>15000</v>
      </c>
      <c r="M6223" t="b">
        <v>0</v>
      </c>
    </row>
    <row r="6224" spans="1:13" x14ac:dyDescent="0.35">
      <c r="A6224" t="s">
        <v>39</v>
      </c>
      <c r="B6224" t="s">
        <v>115</v>
      </c>
      <c r="C6224">
        <v>2008</v>
      </c>
      <c r="D6224" t="s">
        <v>15</v>
      </c>
      <c r="E6224" t="s">
        <v>16</v>
      </c>
      <c r="F6224" t="s">
        <v>17</v>
      </c>
      <c r="G6224">
        <v>5.3</v>
      </c>
      <c r="H6224" t="s">
        <v>18</v>
      </c>
      <c r="I6224" t="s">
        <v>19</v>
      </c>
      <c r="J6224">
        <v>500000</v>
      </c>
      <c r="K6224" t="s">
        <v>20</v>
      </c>
      <c r="L6224">
        <v>0</v>
      </c>
      <c r="M6224" t="b">
        <v>1</v>
      </c>
    </row>
    <row r="6225" spans="1:13" x14ac:dyDescent="0.35">
      <c r="A6225" t="s">
        <v>39</v>
      </c>
      <c r="B6225" t="s">
        <v>143</v>
      </c>
      <c r="C6225">
        <v>2011</v>
      </c>
      <c r="D6225" t="s">
        <v>15</v>
      </c>
      <c r="E6225" t="s">
        <v>94</v>
      </c>
      <c r="F6225" t="s">
        <v>26</v>
      </c>
      <c r="G6225">
        <v>3.6</v>
      </c>
      <c r="H6225" t="s">
        <v>18</v>
      </c>
      <c r="I6225" t="s">
        <v>19</v>
      </c>
      <c r="J6225">
        <v>138000</v>
      </c>
      <c r="K6225" t="s">
        <v>155</v>
      </c>
      <c r="L6225">
        <v>24000</v>
      </c>
      <c r="M6225" t="b">
        <v>0</v>
      </c>
    </row>
    <row r="6226" spans="1:13" x14ac:dyDescent="0.35">
      <c r="A6226" t="s">
        <v>27</v>
      </c>
      <c r="B6226" t="s">
        <v>88</v>
      </c>
      <c r="C6226">
        <v>2016</v>
      </c>
      <c r="D6226" t="s">
        <v>15</v>
      </c>
      <c r="E6226" t="s">
        <v>23</v>
      </c>
      <c r="F6226" t="s">
        <v>26</v>
      </c>
      <c r="G6226">
        <v>1.6</v>
      </c>
      <c r="H6226" t="s">
        <v>18</v>
      </c>
      <c r="I6226" t="s">
        <v>19</v>
      </c>
      <c r="J6226">
        <v>214000</v>
      </c>
      <c r="K6226" t="s">
        <v>20</v>
      </c>
      <c r="L6226">
        <v>23500</v>
      </c>
      <c r="M6226" t="b">
        <v>0</v>
      </c>
    </row>
    <row r="6227" spans="1:13" x14ac:dyDescent="0.35">
      <c r="A6227" t="s">
        <v>39</v>
      </c>
      <c r="B6227" t="s">
        <v>131</v>
      </c>
      <c r="C6227">
        <v>2011</v>
      </c>
      <c r="D6227" t="s">
        <v>44</v>
      </c>
      <c r="E6227" t="s">
        <v>25</v>
      </c>
      <c r="F6227" t="s">
        <v>26</v>
      </c>
      <c r="G6227">
        <v>6</v>
      </c>
      <c r="H6227" t="s">
        <v>18</v>
      </c>
      <c r="I6227" t="s">
        <v>19</v>
      </c>
      <c r="J6227">
        <v>450000</v>
      </c>
      <c r="K6227" t="s">
        <v>20</v>
      </c>
      <c r="L6227">
        <v>0</v>
      </c>
      <c r="M6227" t="b">
        <v>1</v>
      </c>
    </row>
    <row r="6228" spans="1:13" x14ac:dyDescent="0.35">
      <c r="A6228" t="s">
        <v>39</v>
      </c>
      <c r="B6228" t="s">
        <v>46</v>
      </c>
      <c r="C6228">
        <v>2011</v>
      </c>
      <c r="D6228" t="s">
        <v>15</v>
      </c>
      <c r="E6228" t="s">
        <v>16</v>
      </c>
      <c r="F6228" t="s">
        <v>26</v>
      </c>
      <c r="G6228">
        <v>5.3</v>
      </c>
      <c r="H6228" t="s">
        <v>18</v>
      </c>
      <c r="I6228" t="s">
        <v>19</v>
      </c>
      <c r="J6228">
        <v>250000</v>
      </c>
      <c r="K6228" t="s">
        <v>155</v>
      </c>
      <c r="L6228">
        <v>40000</v>
      </c>
      <c r="M6228" t="b">
        <v>0</v>
      </c>
    </row>
    <row r="6229" spans="1:13" x14ac:dyDescent="0.35">
      <c r="A6229" t="s">
        <v>76</v>
      </c>
      <c r="B6229" t="s">
        <v>325</v>
      </c>
      <c r="C6229">
        <v>2011</v>
      </c>
      <c r="D6229" t="s">
        <v>15</v>
      </c>
      <c r="E6229" t="s">
        <v>65</v>
      </c>
      <c r="F6229" t="s">
        <v>17</v>
      </c>
      <c r="G6229">
        <v>3.5</v>
      </c>
      <c r="H6229" t="s">
        <v>18</v>
      </c>
      <c r="I6229" t="s">
        <v>19</v>
      </c>
      <c r="J6229">
        <v>70000</v>
      </c>
      <c r="K6229" t="s">
        <v>42</v>
      </c>
      <c r="L6229">
        <v>60000</v>
      </c>
      <c r="M6229" t="b">
        <v>0</v>
      </c>
    </row>
    <row r="6230" spans="1:13" x14ac:dyDescent="0.35">
      <c r="A6230" t="s">
        <v>181</v>
      </c>
      <c r="B6230" t="s">
        <v>199</v>
      </c>
      <c r="C6230">
        <v>2015</v>
      </c>
      <c r="D6230" t="s">
        <v>15</v>
      </c>
      <c r="E6230" t="s">
        <v>75</v>
      </c>
      <c r="F6230" t="s">
        <v>26</v>
      </c>
      <c r="G6230">
        <v>3.5</v>
      </c>
      <c r="H6230" t="s">
        <v>18</v>
      </c>
      <c r="I6230" t="s">
        <v>19</v>
      </c>
      <c r="J6230">
        <v>98000</v>
      </c>
      <c r="K6230" t="s">
        <v>59</v>
      </c>
      <c r="L6230">
        <v>60000</v>
      </c>
      <c r="M6230" t="b">
        <v>0</v>
      </c>
    </row>
    <row r="6231" spans="1:13" x14ac:dyDescent="0.35">
      <c r="A6231" t="s">
        <v>109</v>
      </c>
      <c r="B6231" t="s">
        <v>110</v>
      </c>
      <c r="C6231">
        <v>2006</v>
      </c>
      <c r="D6231" t="s">
        <v>47</v>
      </c>
      <c r="E6231" t="s">
        <v>65</v>
      </c>
      <c r="F6231" t="s">
        <v>26</v>
      </c>
      <c r="G6231">
        <v>3.5</v>
      </c>
      <c r="H6231" t="s">
        <v>18</v>
      </c>
      <c r="I6231" t="s">
        <v>19</v>
      </c>
      <c r="J6231">
        <v>280000</v>
      </c>
      <c r="K6231" t="s">
        <v>155</v>
      </c>
      <c r="L6231">
        <v>0</v>
      </c>
      <c r="M6231" t="b">
        <v>1</v>
      </c>
    </row>
    <row r="6232" spans="1:13" x14ac:dyDescent="0.35">
      <c r="A6232" t="s">
        <v>34</v>
      </c>
      <c r="B6232" t="s">
        <v>55</v>
      </c>
      <c r="C6232">
        <v>2017</v>
      </c>
      <c r="D6232" t="s">
        <v>15</v>
      </c>
      <c r="E6232" t="s">
        <v>23</v>
      </c>
      <c r="F6232" t="s">
        <v>30</v>
      </c>
      <c r="G6232">
        <v>4</v>
      </c>
      <c r="H6232" t="s">
        <v>18</v>
      </c>
      <c r="I6232" t="s">
        <v>19</v>
      </c>
      <c r="J6232">
        <v>223000</v>
      </c>
      <c r="K6232" t="s">
        <v>187</v>
      </c>
      <c r="L6232">
        <v>0</v>
      </c>
      <c r="M6232" t="b">
        <v>1</v>
      </c>
    </row>
    <row r="6233" spans="1:13" x14ac:dyDescent="0.35">
      <c r="A6233" t="s">
        <v>27</v>
      </c>
      <c r="B6233" t="s">
        <v>89</v>
      </c>
      <c r="C6233">
        <v>2017</v>
      </c>
      <c r="D6233" t="s">
        <v>15</v>
      </c>
      <c r="E6233" t="s">
        <v>94</v>
      </c>
      <c r="F6233" t="s">
        <v>17</v>
      </c>
      <c r="G6233">
        <v>2.4</v>
      </c>
      <c r="H6233" t="s">
        <v>18</v>
      </c>
      <c r="I6233" t="s">
        <v>19</v>
      </c>
      <c r="J6233">
        <v>267</v>
      </c>
      <c r="K6233" t="s">
        <v>70</v>
      </c>
      <c r="L6233">
        <v>0</v>
      </c>
      <c r="M6233" t="b">
        <v>1</v>
      </c>
    </row>
    <row r="6234" spans="1:13" x14ac:dyDescent="0.35">
      <c r="A6234" t="s">
        <v>82</v>
      </c>
      <c r="B6234" t="s">
        <v>142</v>
      </c>
      <c r="C6234">
        <v>2014</v>
      </c>
      <c r="D6234" t="s">
        <v>15</v>
      </c>
      <c r="E6234" t="s">
        <v>65</v>
      </c>
      <c r="F6234" t="s">
        <v>30</v>
      </c>
      <c r="G6234">
        <v>1.6</v>
      </c>
      <c r="H6234" t="s">
        <v>18</v>
      </c>
      <c r="I6234" t="s">
        <v>19</v>
      </c>
      <c r="J6234">
        <v>223</v>
      </c>
      <c r="K6234" t="s">
        <v>81</v>
      </c>
      <c r="L6234">
        <v>24000</v>
      </c>
      <c r="M6234" t="b">
        <v>0</v>
      </c>
    </row>
    <row r="6235" spans="1:13" x14ac:dyDescent="0.35">
      <c r="A6235" t="s">
        <v>76</v>
      </c>
      <c r="B6235" t="s">
        <v>77</v>
      </c>
      <c r="C6235">
        <v>2014</v>
      </c>
      <c r="D6235" t="s">
        <v>15</v>
      </c>
      <c r="E6235" t="s">
        <v>16</v>
      </c>
      <c r="F6235" t="s">
        <v>26</v>
      </c>
      <c r="G6235">
        <v>5.4</v>
      </c>
      <c r="H6235" t="s">
        <v>18</v>
      </c>
      <c r="I6235" t="s">
        <v>19</v>
      </c>
      <c r="J6235">
        <v>332500</v>
      </c>
      <c r="K6235" t="s">
        <v>20</v>
      </c>
      <c r="L6235">
        <v>0</v>
      </c>
      <c r="M6235" t="b">
        <v>1</v>
      </c>
    </row>
    <row r="6236" spans="1:13" x14ac:dyDescent="0.35">
      <c r="A6236" t="s">
        <v>76</v>
      </c>
      <c r="B6236" t="s">
        <v>112</v>
      </c>
      <c r="C6236">
        <v>2013</v>
      </c>
      <c r="D6236" t="s">
        <v>47</v>
      </c>
      <c r="E6236" t="s">
        <v>23</v>
      </c>
      <c r="F6236" t="s">
        <v>30</v>
      </c>
      <c r="G6236">
        <v>3.5</v>
      </c>
      <c r="H6236" t="s">
        <v>18</v>
      </c>
      <c r="I6236" t="s">
        <v>19</v>
      </c>
      <c r="J6236">
        <v>250</v>
      </c>
      <c r="K6236" t="s">
        <v>64</v>
      </c>
      <c r="L6236">
        <v>0</v>
      </c>
      <c r="M6236" t="b">
        <v>1</v>
      </c>
    </row>
    <row r="6237" spans="1:13" x14ac:dyDescent="0.35">
      <c r="A6237" t="s">
        <v>21</v>
      </c>
      <c r="B6237" t="s">
        <v>207</v>
      </c>
      <c r="C6237">
        <v>2013</v>
      </c>
      <c r="D6237" t="s">
        <v>15</v>
      </c>
      <c r="E6237" t="s">
        <v>23</v>
      </c>
      <c r="F6237" t="s">
        <v>30</v>
      </c>
      <c r="G6237">
        <v>2.5</v>
      </c>
      <c r="H6237" t="s">
        <v>18</v>
      </c>
      <c r="I6237" t="s">
        <v>19</v>
      </c>
      <c r="J6237">
        <v>134000</v>
      </c>
      <c r="K6237" t="s">
        <v>42</v>
      </c>
      <c r="L6237">
        <v>35000</v>
      </c>
      <c r="M6237" t="b">
        <v>0</v>
      </c>
    </row>
    <row r="6238" spans="1:13" x14ac:dyDescent="0.35">
      <c r="A6238" t="s">
        <v>39</v>
      </c>
      <c r="B6238" t="s">
        <v>143</v>
      </c>
      <c r="C6238">
        <v>2018</v>
      </c>
      <c r="D6238" t="s">
        <v>15</v>
      </c>
      <c r="E6238" t="s">
        <v>16</v>
      </c>
      <c r="F6238" t="s">
        <v>26</v>
      </c>
      <c r="G6238">
        <v>3.6</v>
      </c>
      <c r="H6238" t="s">
        <v>18</v>
      </c>
      <c r="I6238" t="s">
        <v>19</v>
      </c>
      <c r="J6238">
        <v>280</v>
      </c>
      <c r="K6238" t="s">
        <v>20</v>
      </c>
      <c r="L6238">
        <v>0</v>
      </c>
      <c r="M6238" t="b">
        <v>1</v>
      </c>
    </row>
    <row r="6239" spans="1:13" x14ac:dyDescent="0.35">
      <c r="A6239" t="s">
        <v>36</v>
      </c>
      <c r="B6239" t="s">
        <v>146</v>
      </c>
      <c r="C6239">
        <v>2016</v>
      </c>
      <c r="D6239" t="s">
        <v>15</v>
      </c>
      <c r="E6239" t="s">
        <v>25</v>
      </c>
      <c r="F6239" t="s">
        <v>17</v>
      </c>
      <c r="G6239">
        <v>5.3</v>
      </c>
      <c r="H6239" t="s">
        <v>18</v>
      </c>
      <c r="I6239" t="s">
        <v>19</v>
      </c>
      <c r="J6239">
        <v>144000</v>
      </c>
      <c r="K6239" t="s">
        <v>111</v>
      </c>
      <c r="L6239">
        <v>95000</v>
      </c>
      <c r="M6239" t="b">
        <v>0</v>
      </c>
    </row>
    <row r="6240" spans="1:13" x14ac:dyDescent="0.35">
      <c r="A6240" t="s">
        <v>34</v>
      </c>
      <c r="B6240" t="s">
        <v>35</v>
      </c>
      <c r="C6240">
        <v>2020</v>
      </c>
      <c r="D6240" t="s">
        <v>44</v>
      </c>
      <c r="E6240" t="s">
        <v>29</v>
      </c>
      <c r="F6240" t="s">
        <v>17</v>
      </c>
      <c r="G6240">
        <v>4.5999999999999996</v>
      </c>
      <c r="H6240" t="s">
        <v>18</v>
      </c>
      <c r="I6240" t="s">
        <v>19</v>
      </c>
      <c r="J6240">
        <v>19800</v>
      </c>
      <c r="K6240" t="s">
        <v>45</v>
      </c>
      <c r="L6240">
        <v>265000</v>
      </c>
      <c r="M6240" t="b">
        <v>0</v>
      </c>
    </row>
    <row r="6241" spans="1:13" x14ac:dyDescent="0.35">
      <c r="A6241" t="s">
        <v>31</v>
      </c>
      <c r="B6241" t="s">
        <v>32</v>
      </c>
      <c r="C6241">
        <v>2018</v>
      </c>
      <c r="D6241" t="s">
        <v>15</v>
      </c>
      <c r="E6241" t="s">
        <v>23</v>
      </c>
      <c r="F6241" t="s">
        <v>30</v>
      </c>
      <c r="G6241">
        <v>1.5</v>
      </c>
      <c r="H6241" t="s">
        <v>18</v>
      </c>
      <c r="I6241" t="s">
        <v>19</v>
      </c>
      <c r="J6241">
        <v>105000</v>
      </c>
      <c r="K6241" t="s">
        <v>42</v>
      </c>
      <c r="L6241">
        <v>0</v>
      </c>
      <c r="M6241" t="b">
        <v>1</v>
      </c>
    </row>
    <row r="6242" spans="1:13" x14ac:dyDescent="0.35">
      <c r="A6242" t="s">
        <v>34</v>
      </c>
      <c r="B6242" t="s">
        <v>43</v>
      </c>
      <c r="C6242">
        <v>2011</v>
      </c>
      <c r="D6242" t="s">
        <v>44</v>
      </c>
      <c r="E6242" t="s">
        <v>23</v>
      </c>
      <c r="F6242" t="s">
        <v>30</v>
      </c>
      <c r="G6242">
        <v>2.5</v>
      </c>
      <c r="H6242" t="s">
        <v>18</v>
      </c>
      <c r="I6242" t="s">
        <v>19</v>
      </c>
      <c r="J6242">
        <v>349000</v>
      </c>
      <c r="K6242" t="s">
        <v>255</v>
      </c>
      <c r="L6242">
        <v>0</v>
      </c>
      <c r="M6242" t="b">
        <v>1</v>
      </c>
    </row>
    <row r="6243" spans="1:13" x14ac:dyDescent="0.35">
      <c r="A6243" t="s">
        <v>34</v>
      </c>
      <c r="B6243" t="s">
        <v>58</v>
      </c>
      <c r="C6243">
        <v>2008</v>
      </c>
      <c r="D6243" t="s">
        <v>15</v>
      </c>
      <c r="E6243" t="s">
        <v>78</v>
      </c>
      <c r="F6243" t="s">
        <v>30</v>
      </c>
      <c r="G6243">
        <v>4</v>
      </c>
      <c r="H6243" t="s">
        <v>18</v>
      </c>
      <c r="I6243" t="s">
        <v>19</v>
      </c>
      <c r="J6243">
        <v>210000</v>
      </c>
      <c r="K6243" t="s">
        <v>20</v>
      </c>
      <c r="L6243">
        <v>0</v>
      </c>
      <c r="M6243" t="b">
        <v>1</v>
      </c>
    </row>
    <row r="6244" spans="1:13" x14ac:dyDescent="0.35">
      <c r="A6244" t="s">
        <v>76</v>
      </c>
      <c r="B6244" t="s">
        <v>112</v>
      </c>
      <c r="C6244">
        <v>2010</v>
      </c>
      <c r="D6244" t="s">
        <v>47</v>
      </c>
      <c r="E6244" t="s">
        <v>75</v>
      </c>
      <c r="F6244" t="s">
        <v>30</v>
      </c>
      <c r="G6244">
        <v>3.5</v>
      </c>
      <c r="H6244" t="s">
        <v>18</v>
      </c>
      <c r="I6244" t="s">
        <v>19</v>
      </c>
      <c r="J6244">
        <v>380</v>
      </c>
      <c r="K6244" t="s">
        <v>228</v>
      </c>
      <c r="L6244">
        <v>28000</v>
      </c>
      <c r="M6244" t="b">
        <v>0</v>
      </c>
    </row>
    <row r="6245" spans="1:13" x14ac:dyDescent="0.35">
      <c r="A6245" t="s">
        <v>60</v>
      </c>
      <c r="B6245" t="s">
        <v>80</v>
      </c>
      <c r="C6245">
        <v>2009</v>
      </c>
      <c r="D6245" t="s">
        <v>15</v>
      </c>
      <c r="E6245" t="s">
        <v>23</v>
      </c>
      <c r="F6245" t="s">
        <v>30</v>
      </c>
      <c r="G6245">
        <v>3.5</v>
      </c>
      <c r="H6245" t="s">
        <v>18</v>
      </c>
      <c r="I6245" t="s">
        <v>19</v>
      </c>
      <c r="J6245">
        <v>417970</v>
      </c>
      <c r="K6245" t="s">
        <v>20</v>
      </c>
      <c r="L6245">
        <v>0</v>
      </c>
      <c r="M6245" t="b">
        <v>1</v>
      </c>
    </row>
    <row r="6246" spans="1:13" x14ac:dyDescent="0.35">
      <c r="A6246" t="s">
        <v>39</v>
      </c>
      <c r="B6246" t="s">
        <v>131</v>
      </c>
      <c r="C6246">
        <v>2013</v>
      </c>
      <c r="D6246" t="s">
        <v>47</v>
      </c>
      <c r="E6246" t="s">
        <v>23</v>
      </c>
      <c r="F6246" t="s">
        <v>26</v>
      </c>
      <c r="G6246">
        <v>6</v>
      </c>
      <c r="H6246" t="s">
        <v>18</v>
      </c>
      <c r="I6246" t="s">
        <v>19</v>
      </c>
      <c r="J6246">
        <v>280000</v>
      </c>
      <c r="K6246" t="s">
        <v>64</v>
      </c>
      <c r="L6246">
        <v>44000</v>
      </c>
      <c r="M6246" t="b">
        <v>0</v>
      </c>
    </row>
    <row r="6247" spans="1:13" x14ac:dyDescent="0.35">
      <c r="A6247" t="s">
        <v>121</v>
      </c>
      <c r="B6247" t="s">
        <v>372</v>
      </c>
      <c r="C6247">
        <v>2009</v>
      </c>
      <c r="D6247" t="s">
        <v>15</v>
      </c>
      <c r="E6247" t="s">
        <v>75</v>
      </c>
      <c r="F6247" t="s">
        <v>30</v>
      </c>
      <c r="G6247">
        <v>6</v>
      </c>
      <c r="H6247" t="s">
        <v>18</v>
      </c>
      <c r="I6247" t="s">
        <v>19</v>
      </c>
      <c r="J6247">
        <v>50000</v>
      </c>
      <c r="K6247" t="s">
        <v>20</v>
      </c>
      <c r="L6247">
        <v>35000</v>
      </c>
      <c r="M6247" t="b">
        <v>0</v>
      </c>
    </row>
    <row r="6248" spans="1:13" x14ac:dyDescent="0.35">
      <c r="A6248" t="s">
        <v>34</v>
      </c>
      <c r="B6248" t="s">
        <v>162</v>
      </c>
      <c r="C6248">
        <v>2016</v>
      </c>
      <c r="D6248" t="s">
        <v>15</v>
      </c>
      <c r="E6248" t="s">
        <v>38</v>
      </c>
      <c r="F6248" t="s">
        <v>30</v>
      </c>
      <c r="G6248">
        <v>4</v>
      </c>
      <c r="H6248" t="s">
        <v>18</v>
      </c>
      <c r="I6248" t="s">
        <v>68</v>
      </c>
      <c r="J6248">
        <v>243000</v>
      </c>
      <c r="K6248" t="s">
        <v>20</v>
      </c>
      <c r="L6248">
        <v>95000</v>
      </c>
      <c r="M6248" t="b">
        <v>0</v>
      </c>
    </row>
    <row r="6249" spans="1:13" x14ac:dyDescent="0.35">
      <c r="A6249" t="s">
        <v>21</v>
      </c>
      <c r="B6249" t="s">
        <v>315</v>
      </c>
      <c r="C6249">
        <v>2007</v>
      </c>
      <c r="D6249" t="s">
        <v>15</v>
      </c>
      <c r="E6249" t="s">
        <v>38</v>
      </c>
      <c r="F6249" t="s">
        <v>17</v>
      </c>
      <c r="G6249">
        <v>8</v>
      </c>
      <c r="H6249" t="s">
        <v>18</v>
      </c>
      <c r="I6249" t="s">
        <v>19</v>
      </c>
      <c r="J6249">
        <v>250000</v>
      </c>
      <c r="K6249" t="s">
        <v>187</v>
      </c>
      <c r="L6249">
        <v>0</v>
      </c>
      <c r="M6249" t="b">
        <v>1</v>
      </c>
    </row>
    <row r="6250" spans="1:13" x14ac:dyDescent="0.35">
      <c r="A6250" t="s">
        <v>31</v>
      </c>
      <c r="B6250" t="s">
        <v>32</v>
      </c>
      <c r="C6250">
        <v>2005</v>
      </c>
      <c r="D6250" t="s">
        <v>44</v>
      </c>
      <c r="E6250" t="s">
        <v>23</v>
      </c>
      <c r="F6250" t="s">
        <v>17</v>
      </c>
      <c r="G6250">
        <v>1.4</v>
      </c>
      <c r="H6250" t="s">
        <v>18</v>
      </c>
      <c r="I6250" t="s">
        <v>19</v>
      </c>
      <c r="J6250">
        <v>250000</v>
      </c>
      <c r="K6250" t="s">
        <v>42</v>
      </c>
      <c r="L6250">
        <v>17000</v>
      </c>
      <c r="M6250" t="b">
        <v>0</v>
      </c>
    </row>
    <row r="6251" spans="1:13" x14ac:dyDescent="0.35">
      <c r="A6251" t="s">
        <v>174</v>
      </c>
      <c r="B6251" t="s">
        <v>208</v>
      </c>
      <c r="C6251">
        <v>2009</v>
      </c>
      <c r="D6251" t="s">
        <v>15</v>
      </c>
      <c r="E6251" t="s">
        <v>16</v>
      </c>
      <c r="F6251" t="s">
        <v>17</v>
      </c>
      <c r="G6251">
        <v>3</v>
      </c>
      <c r="H6251" t="s">
        <v>18</v>
      </c>
      <c r="I6251" t="s">
        <v>19</v>
      </c>
      <c r="J6251">
        <v>180000</v>
      </c>
      <c r="K6251" t="s">
        <v>42</v>
      </c>
      <c r="L6251">
        <v>35000</v>
      </c>
      <c r="M6251" t="b">
        <v>0</v>
      </c>
    </row>
    <row r="6252" spans="1:13" x14ac:dyDescent="0.35">
      <c r="A6252" t="s">
        <v>52</v>
      </c>
      <c r="B6252" t="s">
        <v>53</v>
      </c>
      <c r="C6252">
        <v>2016</v>
      </c>
      <c r="D6252" t="s">
        <v>44</v>
      </c>
      <c r="E6252" t="s">
        <v>102</v>
      </c>
      <c r="F6252" t="s">
        <v>30</v>
      </c>
      <c r="G6252">
        <v>2</v>
      </c>
      <c r="H6252" t="s">
        <v>18</v>
      </c>
      <c r="I6252" t="s">
        <v>19</v>
      </c>
      <c r="J6252">
        <v>75000</v>
      </c>
      <c r="K6252" t="s">
        <v>42</v>
      </c>
      <c r="L6252">
        <v>80000</v>
      </c>
      <c r="M6252" t="b">
        <v>0</v>
      </c>
    </row>
    <row r="6253" spans="1:13" x14ac:dyDescent="0.35">
      <c r="A6253" t="s">
        <v>21</v>
      </c>
      <c r="B6253" t="s">
        <v>120</v>
      </c>
      <c r="C6253">
        <v>2015</v>
      </c>
      <c r="D6253" t="s">
        <v>15</v>
      </c>
      <c r="E6253" t="s">
        <v>23</v>
      </c>
      <c r="F6253" t="s">
        <v>26</v>
      </c>
      <c r="G6253">
        <v>2.7</v>
      </c>
      <c r="H6253" t="s">
        <v>18</v>
      </c>
      <c r="I6253" t="s">
        <v>68</v>
      </c>
      <c r="J6253">
        <v>77000</v>
      </c>
      <c r="K6253" t="s">
        <v>42</v>
      </c>
      <c r="L6253">
        <v>45000</v>
      </c>
      <c r="M6253" t="b">
        <v>0</v>
      </c>
    </row>
    <row r="6254" spans="1:13" x14ac:dyDescent="0.35">
      <c r="A6254" t="s">
        <v>27</v>
      </c>
      <c r="B6254" t="s">
        <v>89</v>
      </c>
      <c r="C6254">
        <v>2016</v>
      </c>
      <c r="D6254" t="s">
        <v>47</v>
      </c>
      <c r="E6254" t="s">
        <v>16</v>
      </c>
      <c r="F6254" t="s">
        <v>30</v>
      </c>
      <c r="G6254">
        <v>2.4</v>
      </c>
      <c r="H6254" t="s">
        <v>56</v>
      </c>
      <c r="I6254" t="s">
        <v>19</v>
      </c>
      <c r="J6254">
        <v>152000</v>
      </c>
      <c r="K6254" t="s">
        <v>59</v>
      </c>
      <c r="L6254">
        <v>52000</v>
      </c>
      <c r="M6254" t="b">
        <v>0</v>
      </c>
    </row>
    <row r="6255" spans="1:13" x14ac:dyDescent="0.35">
      <c r="A6255" t="s">
        <v>39</v>
      </c>
      <c r="B6255" t="s">
        <v>131</v>
      </c>
      <c r="C6255">
        <v>2014</v>
      </c>
      <c r="D6255" t="s">
        <v>15</v>
      </c>
      <c r="E6255" t="s">
        <v>75</v>
      </c>
      <c r="F6255" t="s">
        <v>26</v>
      </c>
      <c r="G6255">
        <v>6</v>
      </c>
      <c r="H6255" t="s">
        <v>18</v>
      </c>
      <c r="I6255" t="s">
        <v>19</v>
      </c>
      <c r="J6255">
        <v>195</v>
      </c>
      <c r="K6255" t="s">
        <v>20</v>
      </c>
      <c r="L6255">
        <v>0</v>
      </c>
      <c r="M6255" t="b">
        <v>1</v>
      </c>
    </row>
    <row r="6256" spans="1:13" x14ac:dyDescent="0.35">
      <c r="A6256" t="s">
        <v>76</v>
      </c>
      <c r="B6256" t="s">
        <v>112</v>
      </c>
      <c r="C6256">
        <v>2019</v>
      </c>
      <c r="D6256" t="s">
        <v>15</v>
      </c>
      <c r="E6256" t="s">
        <v>25</v>
      </c>
      <c r="F6256" t="s">
        <v>26</v>
      </c>
      <c r="G6256">
        <v>2</v>
      </c>
      <c r="H6256" t="s">
        <v>18</v>
      </c>
      <c r="I6256" t="s">
        <v>19</v>
      </c>
      <c r="J6256">
        <v>48000</v>
      </c>
      <c r="K6256" t="s">
        <v>45</v>
      </c>
      <c r="L6256">
        <v>80000</v>
      </c>
      <c r="M6256" t="b">
        <v>0</v>
      </c>
    </row>
    <row r="6257" spans="1:13" x14ac:dyDescent="0.35">
      <c r="A6257" t="s">
        <v>34</v>
      </c>
      <c r="B6257" t="s">
        <v>162</v>
      </c>
      <c r="C6257">
        <v>2006</v>
      </c>
      <c r="D6257" t="s">
        <v>15</v>
      </c>
      <c r="E6257" t="s">
        <v>23</v>
      </c>
      <c r="F6257" t="s">
        <v>26</v>
      </c>
      <c r="G6257">
        <v>4</v>
      </c>
      <c r="H6257" t="s">
        <v>18</v>
      </c>
      <c r="I6257" t="s">
        <v>68</v>
      </c>
      <c r="J6257">
        <v>406000</v>
      </c>
      <c r="K6257" t="s">
        <v>45</v>
      </c>
      <c r="L6257">
        <v>55000</v>
      </c>
      <c r="M6257" t="b">
        <v>0</v>
      </c>
    </row>
    <row r="6258" spans="1:13" x14ac:dyDescent="0.35">
      <c r="A6258" t="s">
        <v>34</v>
      </c>
      <c r="B6258" t="s">
        <v>123</v>
      </c>
      <c r="C6258">
        <v>2002</v>
      </c>
      <c r="D6258" t="s">
        <v>15</v>
      </c>
      <c r="E6258" t="s">
        <v>23</v>
      </c>
      <c r="F6258" t="s">
        <v>17</v>
      </c>
      <c r="G6258">
        <v>2.7</v>
      </c>
      <c r="H6258" t="s">
        <v>18</v>
      </c>
      <c r="I6258" t="s">
        <v>68</v>
      </c>
      <c r="J6258">
        <v>100</v>
      </c>
      <c r="K6258" t="s">
        <v>193</v>
      </c>
      <c r="L6258">
        <v>0</v>
      </c>
      <c r="M6258" t="b">
        <v>1</v>
      </c>
    </row>
    <row r="6259" spans="1:13" x14ac:dyDescent="0.35">
      <c r="A6259" t="s">
        <v>31</v>
      </c>
      <c r="B6259" t="s">
        <v>32</v>
      </c>
      <c r="C6259">
        <v>2017</v>
      </c>
      <c r="D6259" t="s">
        <v>44</v>
      </c>
      <c r="E6259" t="s">
        <v>65</v>
      </c>
      <c r="F6259" t="s">
        <v>17</v>
      </c>
      <c r="G6259">
        <v>2.4</v>
      </c>
      <c r="H6259" t="s">
        <v>18</v>
      </c>
      <c r="I6259" t="s">
        <v>19</v>
      </c>
      <c r="J6259">
        <v>30000</v>
      </c>
      <c r="K6259" t="s">
        <v>20</v>
      </c>
      <c r="L6259">
        <v>0</v>
      </c>
      <c r="M6259" t="b">
        <v>1</v>
      </c>
    </row>
    <row r="6260" spans="1:13" x14ac:dyDescent="0.35">
      <c r="A6260" t="s">
        <v>34</v>
      </c>
      <c r="B6260" t="s">
        <v>72</v>
      </c>
      <c r="C6260">
        <v>2011</v>
      </c>
      <c r="D6260" t="s">
        <v>15</v>
      </c>
      <c r="E6260" t="s">
        <v>23</v>
      </c>
      <c r="F6260" t="s">
        <v>30</v>
      </c>
      <c r="G6260">
        <v>2.4</v>
      </c>
      <c r="H6260" t="s">
        <v>18</v>
      </c>
      <c r="I6260" t="s">
        <v>19</v>
      </c>
      <c r="J6260">
        <v>400000</v>
      </c>
      <c r="K6260" t="s">
        <v>42</v>
      </c>
      <c r="L6260">
        <v>35000</v>
      </c>
      <c r="M6260" t="b">
        <v>0</v>
      </c>
    </row>
    <row r="6261" spans="1:13" x14ac:dyDescent="0.35">
      <c r="A6261" t="s">
        <v>60</v>
      </c>
      <c r="B6261" t="s">
        <v>241</v>
      </c>
      <c r="C6261">
        <v>2002</v>
      </c>
      <c r="D6261" t="s">
        <v>15</v>
      </c>
      <c r="E6261" t="s">
        <v>23</v>
      </c>
      <c r="F6261" t="s">
        <v>17</v>
      </c>
      <c r="G6261">
        <v>4.5999999999999996</v>
      </c>
      <c r="H6261" t="s">
        <v>18</v>
      </c>
      <c r="I6261" t="s">
        <v>19</v>
      </c>
      <c r="J6261">
        <v>500</v>
      </c>
      <c r="K6261" t="s">
        <v>20</v>
      </c>
      <c r="L6261">
        <v>26000</v>
      </c>
      <c r="M6261" t="b">
        <v>0</v>
      </c>
    </row>
    <row r="6262" spans="1:13" x14ac:dyDescent="0.35">
      <c r="A6262" t="s">
        <v>13</v>
      </c>
      <c r="B6262" t="s">
        <v>14</v>
      </c>
      <c r="C6262">
        <v>2012</v>
      </c>
      <c r="D6262" t="s">
        <v>47</v>
      </c>
      <c r="E6262" t="s">
        <v>25</v>
      </c>
      <c r="F6262" t="s">
        <v>17</v>
      </c>
      <c r="G6262">
        <v>5.7</v>
      </c>
      <c r="H6262" t="s">
        <v>18</v>
      </c>
      <c r="I6262" t="s">
        <v>19</v>
      </c>
      <c r="J6262">
        <v>143000</v>
      </c>
      <c r="K6262" t="s">
        <v>45</v>
      </c>
      <c r="L6262">
        <v>51000</v>
      </c>
      <c r="M6262" t="b">
        <v>0</v>
      </c>
    </row>
    <row r="6263" spans="1:13" x14ac:dyDescent="0.35">
      <c r="A6263" t="s">
        <v>36</v>
      </c>
      <c r="B6263" t="s">
        <v>37</v>
      </c>
      <c r="C6263">
        <v>2009</v>
      </c>
      <c r="D6263" t="s">
        <v>15</v>
      </c>
      <c r="E6263" t="s">
        <v>16</v>
      </c>
      <c r="F6263" t="s">
        <v>17</v>
      </c>
      <c r="G6263">
        <v>5.3</v>
      </c>
      <c r="H6263" t="s">
        <v>18</v>
      </c>
      <c r="I6263" t="s">
        <v>19</v>
      </c>
      <c r="J6263">
        <v>309000</v>
      </c>
      <c r="K6263" t="s">
        <v>20</v>
      </c>
      <c r="L6263">
        <v>0</v>
      </c>
      <c r="M6263" t="b">
        <v>1</v>
      </c>
    </row>
    <row r="6264" spans="1:13" x14ac:dyDescent="0.35">
      <c r="A6264" t="s">
        <v>82</v>
      </c>
      <c r="B6264" t="s">
        <v>468</v>
      </c>
      <c r="C6264">
        <v>2015</v>
      </c>
      <c r="D6264" t="s">
        <v>15</v>
      </c>
      <c r="E6264" t="s">
        <v>25</v>
      </c>
      <c r="F6264" t="s">
        <v>30</v>
      </c>
      <c r="G6264">
        <v>1.6</v>
      </c>
      <c r="H6264" t="s">
        <v>18</v>
      </c>
      <c r="I6264" t="s">
        <v>19</v>
      </c>
      <c r="J6264">
        <v>37000</v>
      </c>
      <c r="K6264" t="s">
        <v>42</v>
      </c>
      <c r="L6264">
        <v>33000</v>
      </c>
      <c r="M6264" t="b">
        <v>0</v>
      </c>
    </row>
    <row r="6265" spans="1:13" x14ac:dyDescent="0.35">
      <c r="A6265" t="s">
        <v>36</v>
      </c>
      <c r="B6265" t="s">
        <v>146</v>
      </c>
      <c r="C6265">
        <v>2015</v>
      </c>
      <c r="D6265" t="s">
        <v>15</v>
      </c>
      <c r="E6265" t="s">
        <v>25</v>
      </c>
      <c r="F6265" t="s">
        <v>17</v>
      </c>
      <c r="G6265">
        <v>4.4000000000000004</v>
      </c>
      <c r="H6265" t="s">
        <v>18</v>
      </c>
      <c r="I6265" t="s">
        <v>19</v>
      </c>
      <c r="J6265">
        <v>76000</v>
      </c>
      <c r="K6265" t="s">
        <v>45</v>
      </c>
      <c r="L6265">
        <v>100000</v>
      </c>
      <c r="M6265" t="b">
        <v>0</v>
      </c>
    </row>
    <row r="6266" spans="1:13" x14ac:dyDescent="0.35">
      <c r="A6266" t="s">
        <v>34</v>
      </c>
      <c r="B6266" t="s">
        <v>43</v>
      </c>
      <c r="C6266">
        <v>2013</v>
      </c>
      <c r="D6266" t="s">
        <v>15</v>
      </c>
      <c r="E6266" t="s">
        <v>23</v>
      </c>
      <c r="F6266" t="s">
        <v>17</v>
      </c>
      <c r="G6266">
        <v>2.5</v>
      </c>
      <c r="H6266" t="s">
        <v>18</v>
      </c>
      <c r="I6266" t="s">
        <v>68</v>
      </c>
      <c r="J6266">
        <v>633386</v>
      </c>
      <c r="K6266" t="s">
        <v>111</v>
      </c>
      <c r="L6266">
        <v>37000</v>
      </c>
      <c r="M6266" t="b">
        <v>0</v>
      </c>
    </row>
    <row r="6267" spans="1:13" x14ac:dyDescent="0.35">
      <c r="A6267" t="s">
        <v>34</v>
      </c>
      <c r="B6267" t="s">
        <v>55</v>
      </c>
      <c r="C6267">
        <v>2009</v>
      </c>
      <c r="D6267" t="s">
        <v>47</v>
      </c>
      <c r="E6267" t="s">
        <v>25</v>
      </c>
      <c r="F6267" t="s">
        <v>17</v>
      </c>
      <c r="G6267">
        <v>4</v>
      </c>
      <c r="H6267" t="s">
        <v>18</v>
      </c>
      <c r="I6267" t="s">
        <v>68</v>
      </c>
      <c r="J6267">
        <v>300000</v>
      </c>
      <c r="K6267" t="s">
        <v>42</v>
      </c>
      <c r="L6267">
        <v>50000</v>
      </c>
      <c r="M6267" t="b">
        <v>0</v>
      </c>
    </row>
    <row r="6268" spans="1:13" x14ac:dyDescent="0.35">
      <c r="A6268" t="s">
        <v>95</v>
      </c>
      <c r="B6268" t="s">
        <v>301</v>
      </c>
      <c r="C6268">
        <v>2020</v>
      </c>
      <c r="D6268" t="s">
        <v>15</v>
      </c>
      <c r="E6268" t="s">
        <v>29</v>
      </c>
      <c r="F6268" t="s">
        <v>30</v>
      </c>
      <c r="G6268">
        <v>3.7</v>
      </c>
      <c r="H6268" t="s">
        <v>18</v>
      </c>
      <c r="I6268" t="s">
        <v>19</v>
      </c>
      <c r="J6268">
        <v>5800</v>
      </c>
      <c r="K6268" t="s">
        <v>42</v>
      </c>
      <c r="L6268">
        <v>155000</v>
      </c>
      <c r="M6268" t="b">
        <v>0</v>
      </c>
    </row>
    <row r="6269" spans="1:13" x14ac:dyDescent="0.35">
      <c r="A6269" t="s">
        <v>21</v>
      </c>
      <c r="B6269" t="s">
        <v>120</v>
      </c>
      <c r="C6269">
        <v>1989</v>
      </c>
      <c r="D6269" t="s">
        <v>15</v>
      </c>
      <c r="E6269" t="s">
        <v>23</v>
      </c>
      <c r="F6269" t="s">
        <v>26</v>
      </c>
      <c r="G6269">
        <v>2.4</v>
      </c>
      <c r="H6269" t="s">
        <v>18</v>
      </c>
      <c r="I6269" t="s">
        <v>68</v>
      </c>
      <c r="J6269">
        <v>249</v>
      </c>
      <c r="K6269" t="s">
        <v>20</v>
      </c>
      <c r="L6269">
        <v>11000</v>
      </c>
      <c r="M6269" t="b">
        <v>0</v>
      </c>
    </row>
    <row r="6270" spans="1:13" x14ac:dyDescent="0.35">
      <c r="A6270" t="s">
        <v>34</v>
      </c>
      <c r="B6270" t="s">
        <v>123</v>
      </c>
      <c r="C6270">
        <v>2016</v>
      </c>
      <c r="D6270" t="s">
        <v>15</v>
      </c>
      <c r="E6270" t="s">
        <v>23</v>
      </c>
      <c r="F6270" t="s">
        <v>30</v>
      </c>
      <c r="G6270">
        <v>2.7</v>
      </c>
      <c r="H6270" t="s">
        <v>18</v>
      </c>
      <c r="I6270" t="s">
        <v>68</v>
      </c>
      <c r="J6270">
        <v>23600</v>
      </c>
      <c r="K6270" t="s">
        <v>170</v>
      </c>
      <c r="L6270">
        <v>0</v>
      </c>
      <c r="M6270" t="b">
        <v>1</v>
      </c>
    </row>
    <row r="6271" spans="1:13" x14ac:dyDescent="0.35">
      <c r="A6271" t="s">
        <v>76</v>
      </c>
      <c r="B6271" t="s">
        <v>112</v>
      </c>
      <c r="C6271">
        <v>2013</v>
      </c>
      <c r="D6271" t="s">
        <v>15</v>
      </c>
      <c r="E6271" t="s">
        <v>23</v>
      </c>
      <c r="F6271" t="s">
        <v>26</v>
      </c>
      <c r="G6271">
        <v>1</v>
      </c>
      <c r="H6271" t="s">
        <v>18</v>
      </c>
      <c r="I6271" t="s">
        <v>19</v>
      </c>
      <c r="J6271">
        <v>298</v>
      </c>
      <c r="K6271" t="s">
        <v>64</v>
      </c>
      <c r="L6271">
        <v>38000</v>
      </c>
      <c r="M6271" t="b">
        <v>0</v>
      </c>
    </row>
    <row r="6272" spans="1:13" x14ac:dyDescent="0.35">
      <c r="A6272" t="s">
        <v>39</v>
      </c>
      <c r="B6272" t="s">
        <v>46</v>
      </c>
      <c r="C6272">
        <v>2012</v>
      </c>
      <c r="D6272" t="s">
        <v>15</v>
      </c>
      <c r="E6272" t="s">
        <v>78</v>
      </c>
      <c r="F6272" t="s">
        <v>30</v>
      </c>
      <c r="G6272">
        <v>5.3</v>
      </c>
      <c r="H6272" t="s">
        <v>18</v>
      </c>
      <c r="I6272" t="s">
        <v>19</v>
      </c>
      <c r="J6272">
        <v>327000</v>
      </c>
      <c r="K6272" t="s">
        <v>20</v>
      </c>
      <c r="L6272">
        <v>45000</v>
      </c>
      <c r="M6272" t="b">
        <v>0</v>
      </c>
    </row>
    <row r="6273" spans="1:13" x14ac:dyDescent="0.35">
      <c r="A6273" t="s">
        <v>13</v>
      </c>
      <c r="B6273" t="s">
        <v>469</v>
      </c>
      <c r="C6273">
        <v>1978</v>
      </c>
      <c r="D6273" t="s">
        <v>47</v>
      </c>
      <c r="E6273" t="s">
        <v>16</v>
      </c>
      <c r="F6273" t="s">
        <v>17</v>
      </c>
      <c r="G6273">
        <v>6.6</v>
      </c>
      <c r="H6273" t="s">
        <v>18</v>
      </c>
      <c r="I6273" t="s">
        <v>19</v>
      </c>
      <c r="J6273">
        <v>52000</v>
      </c>
      <c r="K6273" t="s">
        <v>20</v>
      </c>
      <c r="L6273">
        <v>0</v>
      </c>
      <c r="M6273" t="b">
        <v>1</v>
      </c>
    </row>
    <row r="6274" spans="1:13" x14ac:dyDescent="0.35">
      <c r="A6274" t="s">
        <v>27</v>
      </c>
      <c r="B6274" t="s">
        <v>88</v>
      </c>
      <c r="C6274">
        <v>2018</v>
      </c>
      <c r="D6274" t="s">
        <v>15</v>
      </c>
      <c r="E6274" t="s">
        <v>29</v>
      </c>
      <c r="F6274" t="s">
        <v>17</v>
      </c>
      <c r="G6274">
        <v>1.4</v>
      </c>
      <c r="H6274" t="s">
        <v>18</v>
      </c>
      <c r="I6274" t="s">
        <v>19</v>
      </c>
      <c r="J6274">
        <v>20000</v>
      </c>
      <c r="K6274" t="s">
        <v>155</v>
      </c>
      <c r="L6274">
        <v>37000</v>
      </c>
      <c r="M6274" t="b">
        <v>0</v>
      </c>
    </row>
    <row r="6275" spans="1:13" x14ac:dyDescent="0.35">
      <c r="A6275" t="s">
        <v>27</v>
      </c>
      <c r="B6275" t="s">
        <v>160</v>
      </c>
      <c r="C6275">
        <v>2013</v>
      </c>
      <c r="D6275" t="s">
        <v>44</v>
      </c>
      <c r="E6275" t="s">
        <v>23</v>
      </c>
      <c r="F6275" t="s">
        <v>30</v>
      </c>
      <c r="G6275">
        <v>2.4</v>
      </c>
      <c r="H6275" t="s">
        <v>18</v>
      </c>
      <c r="I6275" t="s">
        <v>19</v>
      </c>
      <c r="J6275">
        <v>246</v>
      </c>
      <c r="K6275" t="s">
        <v>81</v>
      </c>
      <c r="L6275">
        <v>31000</v>
      </c>
      <c r="M6275" t="b">
        <v>0</v>
      </c>
    </row>
    <row r="6276" spans="1:13" x14ac:dyDescent="0.35">
      <c r="A6276" t="s">
        <v>76</v>
      </c>
      <c r="B6276" t="s">
        <v>266</v>
      </c>
      <c r="C6276">
        <v>2011</v>
      </c>
      <c r="D6276" t="s">
        <v>47</v>
      </c>
      <c r="E6276" t="s">
        <v>23</v>
      </c>
      <c r="F6276" t="s">
        <v>26</v>
      </c>
      <c r="G6276">
        <v>2.2000000000000002</v>
      </c>
      <c r="H6276" t="s">
        <v>18</v>
      </c>
      <c r="I6276" t="s">
        <v>68</v>
      </c>
      <c r="J6276">
        <v>150000</v>
      </c>
      <c r="K6276" t="s">
        <v>20</v>
      </c>
      <c r="L6276">
        <v>20000</v>
      </c>
      <c r="M6276" t="b">
        <v>0</v>
      </c>
    </row>
    <row r="6277" spans="1:13" x14ac:dyDescent="0.35">
      <c r="A6277" t="s">
        <v>34</v>
      </c>
      <c r="B6277" t="s">
        <v>145</v>
      </c>
      <c r="C6277">
        <v>2013</v>
      </c>
      <c r="D6277" t="s">
        <v>15</v>
      </c>
      <c r="E6277" t="s">
        <v>33</v>
      </c>
      <c r="F6277" t="s">
        <v>26</v>
      </c>
      <c r="G6277">
        <v>2.7</v>
      </c>
      <c r="H6277" t="s">
        <v>18</v>
      </c>
      <c r="I6277" t="s">
        <v>68</v>
      </c>
      <c r="J6277">
        <v>3640000</v>
      </c>
      <c r="K6277" t="s">
        <v>20</v>
      </c>
      <c r="L6277">
        <v>30000</v>
      </c>
      <c r="M6277" t="b">
        <v>0</v>
      </c>
    </row>
    <row r="6278" spans="1:13" x14ac:dyDescent="0.35">
      <c r="A6278" t="s">
        <v>34</v>
      </c>
      <c r="B6278" t="s">
        <v>43</v>
      </c>
      <c r="C6278">
        <v>2007</v>
      </c>
      <c r="D6278" t="s">
        <v>15</v>
      </c>
      <c r="E6278" t="s">
        <v>65</v>
      </c>
      <c r="F6278" t="s">
        <v>26</v>
      </c>
      <c r="G6278">
        <v>1.1000000000000001</v>
      </c>
      <c r="H6278" t="s">
        <v>18</v>
      </c>
      <c r="I6278" t="s">
        <v>19</v>
      </c>
      <c r="J6278">
        <v>100000</v>
      </c>
      <c r="K6278" t="s">
        <v>279</v>
      </c>
      <c r="L6278">
        <v>22000</v>
      </c>
      <c r="M6278" t="b">
        <v>0</v>
      </c>
    </row>
    <row r="6279" spans="1:13" x14ac:dyDescent="0.35">
      <c r="A6279" t="s">
        <v>36</v>
      </c>
      <c r="B6279" t="s">
        <v>37</v>
      </c>
      <c r="C6279">
        <v>2014</v>
      </c>
      <c r="D6279" t="s">
        <v>15</v>
      </c>
      <c r="E6279" t="s">
        <v>23</v>
      </c>
      <c r="F6279" t="s">
        <v>17</v>
      </c>
      <c r="G6279">
        <v>8</v>
      </c>
      <c r="H6279" t="s">
        <v>18</v>
      </c>
      <c r="I6279" t="s">
        <v>19</v>
      </c>
      <c r="J6279">
        <v>80000</v>
      </c>
      <c r="K6279" t="s">
        <v>20</v>
      </c>
      <c r="L6279">
        <v>120000</v>
      </c>
      <c r="M6279" t="b">
        <v>0</v>
      </c>
    </row>
    <row r="6280" spans="1:13" x14ac:dyDescent="0.35">
      <c r="A6280" t="s">
        <v>60</v>
      </c>
      <c r="B6280" t="s">
        <v>241</v>
      </c>
      <c r="C6280">
        <v>2003</v>
      </c>
      <c r="D6280" t="s">
        <v>15</v>
      </c>
      <c r="E6280" t="s">
        <v>78</v>
      </c>
      <c r="F6280" t="s">
        <v>30</v>
      </c>
      <c r="G6280">
        <v>9</v>
      </c>
      <c r="H6280" t="s">
        <v>18</v>
      </c>
      <c r="I6280" t="s">
        <v>19</v>
      </c>
      <c r="J6280">
        <v>470000</v>
      </c>
      <c r="K6280" t="s">
        <v>126</v>
      </c>
      <c r="L6280">
        <v>0</v>
      </c>
      <c r="M6280" t="b">
        <v>1</v>
      </c>
    </row>
    <row r="6281" spans="1:13" x14ac:dyDescent="0.35">
      <c r="A6281" t="s">
        <v>36</v>
      </c>
      <c r="B6281" t="s">
        <v>350</v>
      </c>
      <c r="C6281">
        <v>2016</v>
      </c>
      <c r="D6281" t="s">
        <v>15</v>
      </c>
      <c r="E6281" t="s">
        <v>23</v>
      </c>
      <c r="F6281" t="s">
        <v>26</v>
      </c>
      <c r="G6281">
        <v>2.4</v>
      </c>
      <c r="H6281" t="s">
        <v>18</v>
      </c>
      <c r="I6281" t="s">
        <v>19</v>
      </c>
      <c r="J6281">
        <v>151000</v>
      </c>
      <c r="K6281" t="s">
        <v>70</v>
      </c>
      <c r="L6281">
        <v>45000</v>
      </c>
      <c r="M6281" t="b">
        <v>0</v>
      </c>
    </row>
    <row r="6282" spans="1:13" x14ac:dyDescent="0.35">
      <c r="A6282" t="s">
        <v>34</v>
      </c>
      <c r="B6282" t="s">
        <v>51</v>
      </c>
      <c r="C6282">
        <v>2011</v>
      </c>
      <c r="D6282" t="s">
        <v>15</v>
      </c>
      <c r="E6282" t="s">
        <v>29</v>
      </c>
      <c r="F6282" t="s">
        <v>30</v>
      </c>
      <c r="G6282">
        <v>1.6</v>
      </c>
      <c r="H6282" t="s">
        <v>18</v>
      </c>
      <c r="I6282" t="s">
        <v>68</v>
      </c>
      <c r="J6282">
        <v>490</v>
      </c>
      <c r="K6282" t="s">
        <v>54</v>
      </c>
      <c r="L6282">
        <v>18000</v>
      </c>
      <c r="M6282" t="b">
        <v>0</v>
      </c>
    </row>
    <row r="6283" spans="1:13" x14ac:dyDescent="0.35">
      <c r="A6283" t="s">
        <v>36</v>
      </c>
      <c r="B6283" t="s">
        <v>37</v>
      </c>
      <c r="C6283">
        <v>2008</v>
      </c>
      <c r="D6283" t="s">
        <v>44</v>
      </c>
      <c r="E6283" t="s">
        <v>23</v>
      </c>
      <c r="F6283" t="s">
        <v>30</v>
      </c>
      <c r="G6283">
        <v>5.3</v>
      </c>
      <c r="H6283" t="s">
        <v>18</v>
      </c>
      <c r="I6283" t="s">
        <v>19</v>
      </c>
      <c r="J6283">
        <v>320000</v>
      </c>
      <c r="K6283" t="s">
        <v>81</v>
      </c>
      <c r="L6283">
        <v>0</v>
      </c>
      <c r="M6283" t="b">
        <v>1</v>
      </c>
    </row>
    <row r="6284" spans="1:13" x14ac:dyDescent="0.35">
      <c r="A6284" t="s">
        <v>82</v>
      </c>
      <c r="B6284" t="s">
        <v>83</v>
      </c>
      <c r="C6284">
        <v>2017</v>
      </c>
      <c r="D6284" t="s">
        <v>15</v>
      </c>
      <c r="E6284" t="s">
        <v>25</v>
      </c>
      <c r="F6284" t="s">
        <v>26</v>
      </c>
      <c r="G6284">
        <v>3.3</v>
      </c>
      <c r="H6284" t="s">
        <v>18</v>
      </c>
      <c r="I6284" t="s">
        <v>19</v>
      </c>
      <c r="J6284">
        <v>106240</v>
      </c>
      <c r="K6284" t="s">
        <v>20</v>
      </c>
      <c r="L6284">
        <v>0</v>
      </c>
      <c r="M6284" t="b">
        <v>1</v>
      </c>
    </row>
    <row r="6285" spans="1:13" x14ac:dyDescent="0.35">
      <c r="A6285" t="s">
        <v>141</v>
      </c>
      <c r="B6285">
        <v>301</v>
      </c>
      <c r="C6285">
        <v>2014</v>
      </c>
      <c r="D6285" t="s">
        <v>15</v>
      </c>
      <c r="E6285" t="s">
        <v>75</v>
      </c>
      <c r="F6285" t="s">
        <v>26</v>
      </c>
      <c r="G6285">
        <v>1.6</v>
      </c>
      <c r="H6285" t="s">
        <v>18</v>
      </c>
      <c r="I6285" t="s">
        <v>19</v>
      </c>
      <c r="J6285">
        <v>159</v>
      </c>
      <c r="K6285" t="s">
        <v>81</v>
      </c>
      <c r="L6285">
        <v>12000</v>
      </c>
      <c r="M6285" t="b">
        <v>0</v>
      </c>
    </row>
    <row r="6286" spans="1:13" x14ac:dyDescent="0.35">
      <c r="A6286" t="s">
        <v>82</v>
      </c>
      <c r="B6286" t="s">
        <v>164</v>
      </c>
      <c r="C6286">
        <v>2020</v>
      </c>
      <c r="D6286" t="s">
        <v>15</v>
      </c>
      <c r="E6286" t="s">
        <v>216</v>
      </c>
      <c r="F6286" t="s">
        <v>30</v>
      </c>
      <c r="G6286">
        <v>1.6</v>
      </c>
      <c r="H6286" t="s">
        <v>18</v>
      </c>
      <c r="I6286" t="s">
        <v>19</v>
      </c>
      <c r="J6286">
        <v>7600</v>
      </c>
      <c r="K6286" t="s">
        <v>42</v>
      </c>
      <c r="L6286">
        <v>2656</v>
      </c>
      <c r="M6286" t="b">
        <v>0</v>
      </c>
    </row>
    <row r="6287" spans="1:13" x14ac:dyDescent="0.35">
      <c r="A6287" t="s">
        <v>34</v>
      </c>
      <c r="B6287" t="s">
        <v>145</v>
      </c>
      <c r="C6287">
        <v>2017</v>
      </c>
      <c r="D6287" t="s">
        <v>15</v>
      </c>
      <c r="E6287" t="s">
        <v>23</v>
      </c>
      <c r="F6287" t="s">
        <v>17</v>
      </c>
      <c r="G6287">
        <v>2.7</v>
      </c>
      <c r="H6287" t="s">
        <v>18</v>
      </c>
      <c r="I6287" t="s">
        <v>19</v>
      </c>
      <c r="J6287">
        <v>37000</v>
      </c>
      <c r="K6287" t="s">
        <v>45</v>
      </c>
      <c r="L6287">
        <v>0</v>
      </c>
      <c r="M6287" t="b">
        <v>1</v>
      </c>
    </row>
    <row r="6288" spans="1:13" x14ac:dyDescent="0.35">
      <c r="A6288" t="s">
        <v>48</v>
      </c>
      <c r="B6288" t="s">
        <v>106</v>
      </c>
      <c r="C6288">
        <v>2017</v>
      </c>
      <c r="D6288" t="s">
        <v>15</v>
      </c>
      <c r="E6288" t="s">
        <v>29</v>
      </c>
      <c r="F6288" t="s">
        <v>17</v>
      </c>
      <c r="G6288">
        <v>6</v>
      </c>
      <c r="H6288" t="s">
        <v>18</v>
      </c>
      <c r="I6288" t="s">
        <v>19</v>
      </c>
      <c r="J6288">
        <v>36000</v>
      </c>
      <c r="K6288" t="s">
        <v>20</v>
      </c>
      <c r="L6288">
        <v>310000</v>
      </c>
      <c r="M6288" t="b">
        <v>0</v>
      </c>
    </row>
    <row r="6289" spans="1:13" x14ac:dyDescent="0.35">
      <c r="A6289" t="s">
        <v>34</v>
      </c>
      <c r="B6289" t="s">
        <v>51</v>
      </c>
      <c r="C6289">
        <v>2018</v>
      </c>
      <c r="D6289" t="s">
        <v>15</v>
      </c>
      <c r="E6289" t="s">
        <v>25</v>
      </c>
      <c r="F6289" t="s">
        <v>26</v>
      </c>
      <c r="G6289">
        <v>1.6</v>
      </c>
      <c r="H6289" t="s">
        <v>18</v>
      </c>
      <c r="I6289" t="s">
        <v>19</v>
      </c>
      <c r="J6289">
        <v>28000</v>
      </c>
      <c r="K6289" t="s">
        <v>20</v>
      </c>
      <c r="L6289">
        <v>54000</v>
      </c>
      <c r="M6289" t="b">
        <v>0</v>
      </c>
    </row>
    <row r="6290" spans="1:13" x14ac:dyDescent="0.35">
      <c r="A6290" t="s">
        <v>34</v>
      </c>
      <c r="B6290" t="s">
        <v>58</v>
      </c>
      <c r="C6290">
        <v>2019</v>
      </c>
      <c r="D6290" t="s">
        <v>15</v>
      </c>
      <c r="E6290" t="s">
        <v>23</v>
      </c>
      <c r="F6290" t="s">
        <v>17</v>
      </c>
      <c r="G6290">
        <v>4</v>
      </c>
      <c r="H6290" t="s">
        <v>18</v>
      </c>
      <c r="I6290" t="s">
        <v>19</v>
      </c>
      <c r="J6290">
        <v>135000</v>
      </c>
      <c r="K6290" t="s">
        <v>20</v>
      </c>
      <c r="L6290">
        <v>115005</v>
      </c>
      <c r="M6290" t="b">
        <v>0</v>
      </c>
    </row>
    <row r="6291" spans="1:13" x14ac:dyDescent="0.35">
      <c r="A6291" t="s">
        <v>34</v>
      </c>
      <c r="B6291" t="s">
        <v>72</v>
      </c>
      <c r="C6291">
        <v>2018</v>
      </c>
      <c r="D6291" t="s">
        <v>47</v>
      </c>
      <c r="E6291" t="s">
        <v>23</v>
      </c>
      <c r="F6291" t="s">
        <v>17</v>
      </c>
      <c r="G6291">
        <v>2.5</v>
      </c>
      <c r="H6291" t="s">
        <v>18</v>
      </c>
      <c r="I6291" t="s">
        <v>19</v>
      </c>
      <c r="J6291">
        <v>61000</v>
      </c>
      <c r="K6291" t="s">
        <v>20</v>
      </c>
      <c r="L6291">
        <v>83000</v>
      </c>
      <c r="M6291" t="b">
        <v>0</v>
      </c>
    </row>
    <row r="6292" spans="1:13" x14ac:dyDescent="0.35">
      <c r="A6292" t="s">
        <v>34</v>
      </c>
      <c r="B6292" t="s">
        <v>72</v>
      </c>
      <c r="C6292">
        <v>2017</v>
      </c>
      <c r="D6292" t="s">
        <v>44</v>
      </c>
      <c r="E6292" t="s">
        <v>23</v>
      </c>
      <c r="F6292" t="s">
        <v>17</v>
      </c>
      <c r="G6292">
        <v>2</v>
      </c>
      <c r="H6292" t="s">
        <v>18</v>
      </c>
      <c r="I6292" t="s">
        <v>19</v>
      </c>
      <c r="J6292">
        <v>93000</v>
      </c>
      <c r="K6292" t="s">
        <v>20</v>
      </c>
      <c r="L6292">
        <v>83000</v>
      </c>
      <c r="M6292" t="b">
        <v>0</v>
      </c>
    </row>
    <row r="6293" spans="1:13" x14ac:dyDescent="0.35">
      <c r="A6293" t="s">
        <v>73</v>
      </c>
      <c r="B6293" t="s">
        <v>257</v>
      </c>
      <c r="C6293">
        <v>2018</v>
      </c>
      <c r="D6293" t="s">
        <v>15</v>
      </c>
      <c r="E6293" t="s">
        <v>23</v>
      </c>
      <c r="F6293" t="s">
        <v>26</v>
      </c>
      <c r="G6293">
        <v>3</v>
      </c>
      <c r="H6293" t="s">
        <v>18</v>
      </c>
      <c r="I6293" t="s">
        <v>19</v>
      </c>
      <c r="J6293">
        <v>39000</v>
      </c>
      <c r="K6293" t="s">
        <v>20</v>
      </c>
      <c r="L6293">
        <v>58000</v>
      </c>
      <c r="M6293" t="b">
        <v>0</v>
      </c>
    </row>
    <row r="6294" spans="1:13" x14ac:dyDescent="0.35">
      <c r="A6294" t="s">
        <v>27</v>
      </c>
      <c r="B6294" t="s">
        <v>88</v>
      </c>
      <c r="C6294">
        <v>2018</v>
      </c>
      <c r="D6294" t="s">
        <v>15</v>
      </c>
      <c r="E6294" t="s">
        <v>23</v>
      </c>
      <c r="F6294" t="s">
        <v>26</v>
      </c>
      <c r="G6294">
        <v>1.4</v>
      </c>
      <c r="H6294" t="s">
        <v>18</v>
      </c>
      <c r="I6294" t="s">
        <v>19</v>
      </c>
      <c r="J6294">
        <v>128000</v>
      </c>
      <c r="K6294" t="s">
        <v>20</v>
      </c>
      <c r="L6294">
        <v>35000</v>
      </c>
      <c r="M6294" t="b">
        <v>0</v>
      </c>
    </row>
    <row r="6295" spans="1:13" x14ac:dyDescent="0.35">
      <c r="A6295" t="s">
        <v>36</v>
      </c>
      <c r="B6295" t="s">
        <v>37</v>
      </c>
      <c r="C6295">
        <v>2005</v>
      </c>
      <c r="D6295" t="s">
        <v>15</v>
      </c>
      <c r="E6295" t="s">
        <v>38</v>
      </c>
      <c r="F6295" t="s">
        <v>26</v>
      </c>
      <c r="G6295">
        <v>5.3</v>
      </c>
      <c r="H6295" t="s">
        <v>18</v>
      </c>
      <c r="I6295" t="s">
        <v>19</v>
      </c>
      <c r="J6295">
        <v>409000</v>
      </c>
      <c r="K6295" t="s">
        <v>20</v>
      </c>
      <c r="L6295">
        <v>20000</v>
      </c>
      <c r="M6295" t="b">
        <v>0</v>
      </c>
    </row>
    <row r="6296" spans="1:13" x14ac:dyDescent="0.35">
      <c r="A6296" t="s">
        <v>34</v>
      </c>
      <c r="B6296" t="s">
        <v>66</v>
      </c>
      <c r="C6296">
        <v>2015</v>
      </c>
      <c r="D6296" t="s">
        <v>15</v>
      </c>
      <c r="E6296" t="s">
        <v>23</v>
      </c>
      <c r="F6296" t="s">
        <v>26</v>
      </c>
      <c r="G6296">
        <v>3.5</v>
      </c>
      <c r="H6296" t="s">
        <v>18</v>
      </c>
      <c r="I6296" t="s">
        <v>19</v>
      </c>
      <c r="J6296">
        <v>78000</v>
      </c>
      <c r="K6296" t="s">
        <v>20</v>
      </c>
      <c r="L6296">
        <v>0</v>
      </c>
      <c r="M6296" t="b">
        <v>1</v>
      </c>
    </row>
    <row r="6297" spans="1:13" x14ac:dyDescent="0.35">
      <c r="A6297" t="s">
        <v>34</v>
      </c>
      <c r="B6297" t="s">
        <v>123</v>
      </c>
      <c r="C6297">
        <v>2020</v>
      </c>
      <c r="D6297" t="s">
        <v>44</v>
      </c>
      <c r="E6297" t="s">
        <v>23</v>
      </c>
      <c r="F6297" t="s">
        <v>17</v>
      </c>
      <c r="G6297">
        <v>2.7</v>
      </c>
      <c r="H6297" t="s">
        <v>18</v>
      </c>
      <c r="I6297" t="s">
        <v>68</v>
      </c>
      <c r="J6297">
        <v>53000</v>
      </c>
      <c r="K6297" t="s">
        <v>20</v>
      </c>
      <c r="L6297">
        <v>103000</v>
      </c>
      <c r="M6297" t="b">
        <v>0</v>
      </c>
    </row>
    <row r="6298" spans="1:13" x14ac:dyDescent="0.35">
      <c r="A6298" t="s">
        <v>39</v>
      </c>
      <c r="B6298" t="s">
        <v>331</v>
      </c>
      <c r="C6298">
        <v>2006</v>
      </c>
      <c r="D6298" t="s">
        <v>47</v>
      </c>
      <c r="E6298" t="s">
        <v>196</v>
      </c>
      <c r="F6298" t="s">
        <v>26</v>
      </c>
      <c r="G6298">
        <v>6</v>
      </c>
      <c r="H6298" t="s">
        <v>18</v>
      </c>
      <c r="I6298" t="s">
        <v>19</v>
      </c>
      <c r="J6298">
        <v>470000</v>
      </c>
      <c r="K6298" t="s">
        <v>20</v>
      </c>
      <c r="L6298">
        <v>3000</v>
      </c>
      <c r="M6298" t="b">
        <v>0</v>
      </c>
    </row>
    <row r="6299" spans="1:13" x14ac:dyDescent="0.35">
      <c r="A6299" t="s">
        <v>34</v>
      </c>
      <c r="B6299" t="s">
        <v>35</v>
      </c>
      <c r="C6299">
        <v>2014</v>
      </c>
      <c r="D6299" t="s">
        <v>15</v>
      </c>
      <c r="E6299" t="s">
        <v>16</v>
      </c>
      <c r="F6299" t="s">
        <v>17</v>
      </c>
      <c r="G6299">
        <v>4.5999999999999996</v>
      </c>
      <c r="H6299" t="s">
        <v>18</v>
      </c>
      <c r="I6299" t="s">
        <v>19</v>
      </c>
      <c r="J6299">
        <v>270</v>
      </c>
      <c r="K6299" t="s">
        <v>20</v>
      </c>
      <c r="L6299">
        <v>0</v>
      </c>
      <c r="M6299" t="b">
        <v>1</v>
      </c>
    </row>
    <row r="6300" spans="1:13" x14ac:dyDescent="0.35">
      <c r="A6300" t="s">
        <v>82</v>
      </c>
      <c r="B6300" t="s">
        <v>105</v>
      </c>
      <c r="C6300">
        <v>2014</v>
      </c>
      <c r="D6300" t="s">
        <v>15</v>
      </c>
      <c r="E6300" t="s">
        <v>25</v>
      </c>
      <c r="F6300" t="s">
        <v>17</v>
      </c>
      <c r="G6300">
        <v>2.5</v>
      </c>
      <c r="H6300" t="s">
        <v>18</v>
      </c>
      <c r="I6300" t="s">
        <v>19</v>
      </c>
      <c r="J6300">
        <v>2002500</v>
      </c>
      <c r="K6300" t="s">
        <v>20</v>
      </c>
      <c r="L6300">
        <v>42000</v>
      </c>
      <c r="M6300" t="b">
        <v>0</v>
      </c>
    </row>
    <row r="6301" spans="1:13" x14ac:dyDescent="0.35">
      <c r="A6301" t="s">
        <v>34</v>
      </c>
      <c r="B6301" t="s">
        <v>51</v>
      </c>
      <c r="C6301">
        <v>2017</v>
      </c>
      <c r="D6301" t="s">
        <v>15</v>
      </c>
      <c r="E6301" t="s">
        <v>23</v>
      </c>
      <c r="F6301" t="s">
        <v>26</v>
      </c>
      <c r="G6301">
        <v>1.6</v>
      </c>
      <c r="H6301" t="s">
        <v>18</v>
      </c>
      <c r="I6301" t="s">
        <v>19</v>
      </c>
      <c r="J6301">
        <v>110</v>
      </c>
      <c r="K6301" t="s">
        <v>111</v>
      </c>
      <c r="L6301">
        <v>46000</v>
      </c>
      <c r="M6301" t="b">
        <v>0</v>
      </c>
    </row>
    <row r="6302" spans="1:13" x14ac:dyDescent="0.35">
      <c r="A6302" t="s">
        <v>60</v>
      </c>
      <c r="B6302" t="s">
        <v>90</v>
      </c>
      <c r="C6302">
        <v>2015</v>
      </c>
      <c r="D6302" t="s">
        <v>15</v>
      </c>
      <c r="E6302" t="s">
        <v>16</v>
      </c>
      <c r="F6302" t="s">
        <v>17</v>
      </c>
      <c r="G6302">
        <v>5.7</v>
      </c>
      <c r="H6302" t="s">
        <v>18</v>
      </c>
      <c r="I6302" t="s">
        <v>19</v>
      </c>
      <c r="J6302">
        <v>109900</v>
      </c>
      <c r="K6302" t="s">
        <v>20</v>
      </c>
      <c r="L6302">
        <v>0</v>
      </c>
      <c r="M6302" t="b">
        <v>1</v>
      </c>
    </row>
    <row r="6303" spans="1:13" x14ac:dyDescent="0.35">
      <c r="A6303" t="s">
        <v>27</v>
      </c>
      <c r="B6303" t="s">
        <v>88</v>
      </c>
      <c r="C6303">
        <v>2018</v>
      </c>
      <c r="D6303" t="s">
        <v>15</v>
      </c>
      <c r="E6303" t="s">
        <v>25</v>
      </c>
      <c r="F6303" t="s">
        <v>26</v>
      </c>
      <c r="G6303">
        <v>1.4</v>
      </c>
      <c r="H6303" t="s">
        <v>18</v>
      </c>
      <c r="I6303" t="s">
        <v>19</v>
      </c>
      <c r="J6303">
        <v>96000</v>
      </c>
      <c r="K6303" t="s">
        <v>45</v>
      </c>
      <c r="L6303">
        <v>36000</v>
      </c>
      <c r="M6303" t="b">
        <v>0</v>
      </c>
    </row>
    <row r="6304" spans="1:13" x14ac:dyDescent="0.35">
      <c r="A6304" t="s">
        <v>21</v>
      </c>
      <c r="B6304" t="s">
        <v>24</v>
      </c>
      <c r="C6304">
        <v>2013</v>
      </c>
      <c r="D6304" t="s">
        <v>47</v>
      </c>
      <c r="E6304" t="s">
        <v>23</v>
      </c>
      <c r="F6304" t="s">
        <v>26</v>
      </c>
      <c r="G6304">
        <v>1.5</v>
      </c>
      <c r="H6304" t="s">
        <v>18</v>
      </c>
      <c r="I6304" t="s">
        <v>19</v>
      </c>
      <c r="J6304">
        <v>175097</v>
      </c>
      <c r="K6304" t="s">
        <v>20</v>
      </c>
      <c r="L6304">
        <v>0</v>
      </c>
      <c r="M6304" t="b">
        <v>1</v>
      </c>
    </row>
    <row r="6305" spans="1:13" x14ac:dyDescent="0.35">
      <c r="A6305" t="s">
        <v>39</v>
      </c>
      <c r="B6305" t="s">
        <v>115</v>
      </c>
      <c r="C6305">
        <v>1999</v>
      </c>
      <c r="D6305" t="s">
        <v>15</v>
      </c>
      <c r="E6305" t="s">
        <v>213</v>
      </c>
      <c r="F6305" t="s">
        <v>26</v>
      </c>
      <c r="G6305">
        <v>5.3</v>
      </c>
      <c r="H6305" t="s">
        <v>18</v>
      </c>
      <c r="I6305" t="s">
        <v>19</v>
      </c>
      <c r="J6305">
        <v>2500</v>
      </c>
      <c r="K6305" t="s">
        <v>126</v>
      </c>
      <c r="L6305">
        <v>6500</v>
      </c>
      <c r="M6305" t="b">
        <v>0</v>
      </c>
    </row>
    <row r="6306" spans="1:13" x14ac:dyDescent="0.35">
      <c r="A6306" t="s">
        <v>185</v>
      </c>
      <c r="B6306" t="s">
        <v>277</v>
      </c>
      <c r="C6306">
        <v>2020</v>
      </c>
      <c r="D6306" t="s">
        <v>15</v>
      </c>
      <c r="E6306" t="s">
        <v>23</v>
      </c>
      <c r="F6306" t="s">
        <v>17</v>
      </c>
      <c r="G6306">
        <v>2.5</v>
      </c>
      <c r="H6306" t="s">
        <v>56</v>
      </c>
      <c r="I6306" t="s">
        <v>19</v>
      </c>
      <c r="J6306">
        <v>40000</v>
      </c>
      <c r="K6306" t="s">
        <v>20</v>
      </c>
      <c r="L6306">
        <v>120500</v>
      </c>
      <c r="M6306" t="b">
        <v>0</v>
      </c>
    </row>
    <row r="6307" spans="1:13" x14ac:dyDescent="0.35">
      <c r="A6307" t="s">
        <v>27</v>
      </c>
      <c r="B6307" t="s">
        <v>84</v>
      </c>
      <c r="C6307">
        <v>2017</v>
      </c>
      <c r="D6307" t="s">
        <v>15</v>
      </c>
      <c r="E6307" t="s">
        <v>75</v>
      </c>
      <c r="F6307" t="s">
        <v>30</v>
      </c>
      <c r="G6307">
        <v>2</v>
      </c>
      <c r="H6307" t="s">
        <v>18</v>
      </c>
      <c r="I6307" t="s">
        <v>19</v>
      </c>
      <c r="J6307">
        <v>152</v>
      </c>
      <c r="K6307" t="s">
        <v>45</v>
      </c>
      <c r="L6307">
        <v>62000</v>
      </c>
      <c r="M6307" t="b">
        <v>0</v>
      </c>
    </row>
    <row r="6308" spans="1:13" x14ac:dyDescent="0.35">
      <c r="A6308" t="s">
        <v>34</v>
      </c>
      <c r="B6308" t="s">
        <v>123</v>
      </c>
      <c r="C6308">
        <v>2015</v>
      </c>
      <c r="D6308" t="s">
        <v>15</v>
      </c>
      <c r="E6308" t="s">
        <v>23</v>
      </c>
      <c r="F6308" t="s">
        <v>17</v>
      </c>
      <c r="G6308">
        <v>2.7</v>
      </c>
      <c r="H6308" t="s">
        <v>18</v>
      </c>
      <c r="I6308" t="s">
        <v>68</v>
      </c>
      <c r="J6308">
        <v>303149</v>
      </c>
      <c r="K6308" t="s">
        <v>126</v>
      </c>
      <c r="L6308">
        <v>0</v>
      </c>
      <c r="M6308" t="b">
        <v>1</v>
      </c>
    </row>
    <row r="6309" spans="1:13" x14ac:dyDescent="0.35">
      <c r="A6309" t="s">
        <v>34</v>
      </c>
      <c r="B6309" t="s">
        <v>35</v>
      </c>
      <c r="C6309">
        <v>2020</v>
      </c>
      <c r="D6309" t="s">
        <v>15</v>
      </c>
      <c r="E6309" t="s">
        <v>23</v>
      </c>
      <c r="F6309" t="s">
        <v>17</v>
      </c>
      <c r="G6309">
        <v>4.5999999999999996</v>
      </c>
      <c r="H6309" t="s">
        <v>56</v>
      </c>
      <c r="I6309" t="s">
        <v>19</v>
      </c>
      <c r="J6309">
        <v>47600</v>
      </c>
      <c r="K6309" t="s">
        <v>20</v>
      </c>
      <c r="L6309">
        <v>0</v>
      </c>
      <c r="M6309" t="b">
        <v>1</v>
      </c>
    </row>
    <row r="6310" spans="1:13" x14ac:dyDescent="0.35">
      <c r="A6310" t="s">
        <v>27</v>
      </c>
      <c r="B6310" t="s">
        <v>93</v>
      </c>
      <c r="C6310">
        <v>2020</v>
      </c>
      <c r="D6310" t="s">
        <v>47</v>
      </c>
      <c r="E6310" t="s">
        <v>29</v>
      </c>
      <c r="F6310" t="s">
        <v>30</v>
      </c>
      <c r="G6310">
        <v>3.5</v>
      </c>
      <c r="H6310" t="s">
        <v>18</v>
      </c>
      <c r="I6310" t="s">
        <v>19</v>
      </c>
      <c r="J6310">
        <v>37000</v>
      </c>
      <c r="K6310" t="s">
        <v>81</v>
      </c>
      <c r="L6310">
        <v>1846</v>
      </c>
      <c r="M6310" t="b">
        <v>0</v>
      </c>
    </row>
    <row r="6311" spans="1:13" x14ac:dyDescent="0.35">
      <c r="A6311" t="s">
        <v>34</v>
      </c>
      <c r="B6311" t="s">
        <v>51</v>
      </c>
      <c r="C6311">
        <v>2018</v>
      </c>
      <c r="D6311" t="s">
        <v>15</v>
      </c>
      <c r="E6311" t="s">
        <v>23</v>
      </c>
      <c r="F6311" t="s">
        <v>26</v>
      </c>
      <c r="G6311">
        <v>1.6</v>
      </c>
      <c r="H6311" t="s">
        <v>18</v>
      </c>
      <c r="I6311" t="s">
        <v>19</v>
      </c>
      <c r="J6311">
        <v>221000</v>
      </c>
      <c r="K6311" t="s">
        <v>253</v>
      </c>
      <c r="L6311">
        <v>1300</v>
      </c>
      <c r="M6311" t="b">
        <v>0</v>
      </c>
    </row>
    <row r="6312" spans="1:13" x14ac:dyDescent="0.35">
      <c r="A6312" t="s">
        <v>39</v>
      </c>
      <c r="B6312" t="s">
        <v>115</v>
      </c>
      <c r="C6312">
        <v>2000</v>
      </c>
      <c r="D6312" t="s">
        <v>15</v>
      </c>
      <c r="E6312" t="s">
        <v>16</v>
      </c>
      <c r="F6312" t="s">
        <v>30</v>
      </c>
      <c r="G6312">
        <v>1.5</v>
      </c>
      <c r="H6312" t="s">
        <v>18</v>
      </c>
      <c r="I6312" t="s">
        <v>19</v>
      </c>
      <c r="J6312">
        <v>50000</v>
      </c>
      <c r="K6312" t="s">
        <v>395</v>
      </c>
      <c r="L6312">
        <v>0</v>
      </c>
      <c r="M6312" t="b">
        <v>1</v>
      </c>
    </row>
    <row r="6313" spans="1:13" x14ac:dyDescent="0.35">
      <c r="A6313" t="s">
        <v>21</v>
      </c>
      <c r="B6313" t="s">
        <v>22</v>
      </c>
      <c r="C6313">
        <v>2020</v>
      </c>
      <c r="D6313" t="s">
        <v>15</v>
      </c>
      <c r="E6313" t="s">
        <v>29</v>
      </c>
      <c r="F6313" t="s">
        <v>17</v>
      </c>
      <c r="G6313">
        <v>4</v>
      </c>
      <c r="H6313" t="s">
        <v>18</v>
      </c>
      <c r="I6313" t="s">
        <v>19</v>
      </c>
      <c r="J6313">
        <v>89000</v>
      </c>
      <c r="K6313" t="s">
        <v>20</v>
      </c>
      <c r="L6313">
        <v>210000</v>
      </c>
      <c r="M6313" t="b">
        <v>0</v>
      </c>
    </row>
    <row r="6314" spans="1:13" x14ac:dyDescent="0.35">
      <c r="A6314" t="s">
        <v>39</v>
      </c>
      <c r="B6314" t="s">
        <v>115</v>
      </c>
      <c r="C6314">
        <v>2016</v>
      </c>
      <c r="D6314" t="s">
        <v>15</v>
      </c>
      <c r="E6314" t="s">
        <v>23</v>
      </c>
      <c r="F6314" t="s">
        <v>30</v>
      </c>
      <c r="G6314">
        <v>5.3</v>
      </c>
      <c r="H6314" t="s">
        <v>18</v>
      </c>
      <c r="I6314" t="s">
        <v>19</v>
      </c>
      <c r="J6314">
        <v>90000</v>
      </c>
      <c r="K6314" t="s">
        <v>54</v>
      </c>
      <c r="L6314">
        <v>0</v>
      </c>
      <c r="M6314" t="b">
        <v>1</v>
      </c>
    </row>
    <row r="6315" spans="1:13" x14ac:dyDescent="0.35">
      <c r="A6315" t="s">
        <v>181</v>
      </c>
      <c r="B6315" t="s">
        <v>199</v>
      </c>
      <c r="C6315">
        <v>2017</v>
      </c>
      <c r="D6315" t="s">
        <v>15</v>
      </c>
      <c r="E6315" t="s">
        <v>23</v>
      </c>
      <c r="F6315" t="s">
        <v>17</v>
      </c>
      <c r="G6315">
        <v>3.5</v>
      </c>
      <c r="H6315" t="s">
        <v>18</v>
      </c>
      <c r="I6315" t="s">
        <v>19</v>
      </c>
      <c r="J6315">
        <v>136000</v>
      </c>
      <c r="K6315" t="s">
        <v>45</v>
      </c>
      <c r="L6315">
        <v>67000</v>
      </c>
      <c r="M6315" t="b">
        <v>0</v>
      </c>
    </row>
    <row r="6316" spans="1:13" x14ac:dyDescent="0.35">
      <c r="A6316" t="s">
        <v>34</v>
      </c>
      <c r="B6316" t="s">
        <v>41</v>
      </c>
      <c r="C6316">
        <v>2015</v>
      </c>
      <c r="D6316" t="s">
        <v>15</v>
      </c>
      <c r="E6316" t="s">
        <v>23</v>
      </c>
      <c r="F6316" t="s">
        <v>30</v>
      </c>
      <c r="G6316">
        <v>1.5</v>
      </c>
      <c r="H6316" t="s">
        <v>18</v>
      </c>
      <c r="I6316" t="s">
        <v>19</v>
      </c>
      <c r="J6316">
        <v>150000</v>
      </c>
      <c r="K6316" t="s">
        <v>20</v>
      </c>
      <c r="L6316">
        <v>0</v>
      </c>
      <c r="M6316" t="b">
        <v>1</v>
      </c>
    </row>
    <row r="6317" spans="1:13" x14ac:dyDescent="0.35">
      <c r="A6317" t="s">
        <v>36</v>
      </c>
      <c r="B6317" t="s">
        <v>146</v>
      </c>
      <c r="C6317">
        <v>2015</v>
      </c>
      <c r="D6317" t="s">
        <v>15</v>
      </c>
      <c r="E6317" t="s">
        <v>25</v>
      </c>
      <c r="F6317" t="s">
        <v>17</v>
      </c>
      <c r="G6317">
        <v>5.3</v>
      </c>
      <c r="H6317" t="s">
        <v>18</v>
      </c>
      <c r="I6317" t="s">
        <v>19</v>
      </c>
      <c r="J6317">
        <v>272</v>
      </c>
      <c r="K6317" t="s">
        <v>81</v>
      </c>
      <c r="L6317">
        <v>70000</v>
      </c>
      <c r="M6317" t="b">
        <v>0</v>
      </c>
    </row>
    <row r="6318" spans="1:13" x14ac:dyDescent="0.35">
      <c r="A6318" t="s">
        <v>332</v>
      </c>
      <c r="B6318">
        <v>500</v>
      </c>
      <c r="C6318">
        <v>2020</v>
      </c>
      <c r="D6318" t="s">
        <v>15</v>
      </c>
      <c r="E6318" t="s">
        <v>23</v>
      </c>
      <c r="F6318" t="s">
        <v>17</v>
      </c>
      <c r="G6318">
        <v>1.4</v>
      </c>
      <c r="H6318" t="s">
        <v>18</v>
      </c>
      <c r="I6318" t="s">
        <v>19</v>
      </c>
      <c r="J6318">
        <v>11500</v>
      </c>
      <c r="K6318" t="s">
        <v>20</v>
      </c>
      <c r="L6318">
        <v>85000</v>
      </c>
      <c r="M6318" t="b">
        <v>0</v>
      </c>
    </row>
    <row r="6319" spans="1:13" x14ac:dyDescent="0.35">
      <c r="A6319" t="s">
        <v>34</v>
      </c>
      <c r="B6319" t="s">
        <v>35</v>
      </c>
      <c r="C6319">
        <v>2018</v>
      </c>
      <c r="D6319" t="s">
        <v>15</v>
      </c>
      <c r="E6319" t="s">
        <v>23</v>
      </c>
      <c r="F6319" t="s">
        <v>17</v>
      </c>
      <c r="G6319">
        <v>4.5999999999999996</v>
      </c>
      <c r="H6319" t="s">
        <v>18</v>
      </c>
      <c r="I6319" t="s">
        <v>19</v>
      </c>
      <c r="J6319">
        <v>92000</v>
      </c>
      <c r="K6319" t="s">
        <v>138</v>
      </c>
      <c r="L6319">
        <v>0</v>
      </c>
      <c r="M6319" t="b">
        <v>1</v>
      </c>
    </row>
    <row r="6320" spans="1:13" x14ac:dyDescent="0.35">
      <c r="A6320" t="s">
        <v>34</v>
      </c>
      <c r="B6320" t="s">
        <v>41</v>
      </c>
      <c r="C6320">
        <v>2016</v>
      </c>
      <c r="D6320" t="s">
        <v>15</v>
      </c>
      <c r="E6320" t="s">
        <v>29</v>
      </c>
      <c r="F6320" t="s">
        <v>26</v>
      </c>
      <c r="G6320">
        <v>1.5</v>
      </c>
      <c r="H6320" t="s">
        <v>18</v>
      </c>
      <c r="I6320" t="s">
        <v>68</v>
      </c>
      <c r="J6320">
        <v>134000</v>
      </c>
      <c r="K6320" t="s">
        <v>253</v>
      </c>
      <c r="L6320">
        <v>23000</v>
      </c>
      <c r="M6320" t="b">
        <v>0</v>
      </c>
    </row>
    <row r="6321" spans="1:13" x14ac:dyDescent="0.35">
      <c r="A6321" t="s">
        <v>39</v>
      </c>
      <c r="B6321" t="s">
        <v>131</v>
      </c>
      <c r="C6321">
        <v>2013</v>
      </c>
      <c r="D6321" t="s">
        <v>15</v>
      </c>
      <c r="E6321" t="s">
        <v>25</v>
      </c>
      <c r="F6321" t="s">
        <v>26</v>
      </c>
      <c r="G6321">
        <v>6</v>
      </c>
      <c r="H6321" t="s">
        <v>18</v>
      </c>
      <c r="I6321" t="s">
        <v>19</v>
      </c>
      <c r="J6321">
        <v>73000</v>
      </c>
      <c r="K6321" t="s">
        <v>45</v>
      </c>
      <c r="L6321">
        <v>79000</v>
      </c>
      <c r="M6321" t="b">
        <v>0</v>
      </c>
    </row>
    <row r="6322" spans="1:13" x14ac:dyDescent="0.35">
      <c r="A6322" t="s">
        <v>36</v>
      </c>
      <c r="B6322" t="s">
        <v>146</v>
      </c>
      <c r="C6322">
        <v>2020</v>
      </c>
      <c r="D6322" t="s">
        <v>15</v>
      </c>
      <c r="E6322" t="s">
        <v>25</v>
      </c>
      <c r="F6322" t="s">
        <v>30</v>
      </c>
      <c r="G6322">
        <v>5.3</v>
      </c>
      <c r="H6322" t="s">
        <v>18</v>
      </c>
      <c r="I6322" t="s">
        <v>19</v>
      </c>
      <c r="J6322">
        <v>18000</v>
      </c>
      <c r="K6322" t="s">
        <v>45</v>
      </c>
      <c r="L6322">
        <v>152000</v>
      </c>
      <c r="M6322" t="b">
        <v>0</v>
      </c>
    </row>
    <row r="6323" spans="1:13" x14ac:dyDescent="0.35">
      <c r="A6323" t="s">
        <v>60</v>
      </c>
      <c r="B6323" t="s">
        <v>241</v>
      </c>
      <c r="C6323">
        <v>2007</v>
      </c>
      <c r="D6323" t="s">
        <v>15</v>
      </c>
      <c r="E6323" t="s">
        <v>75</v>
      </c>
      <c r="F6323" t="s">
        <v>17</v>
      </c>
      <c r="G6323">
        <v>4.5999999999999996</v>
      </c>
      <c r="H6323" t="s">
        <v>18</v>
      </c>
      <c r="I6323" t="s">
        <v>19</v>
      </c>
      <c r="J6323">
        <v>353000</v>
      </c>
      <c r="K6323" t="s">
        <v>111</v>
      </c>
      <c r="L6323">
        <v>0</v>
      </c>
      <c r="M6323" t="b">
        <v>1</v>
      </c>
    </row>
    <row r="6324" spans="1:13" x14ac:dyDescent="0.35">
      <c r="A6324" t="s">
        <v>36</v>
      </c>
      <c r="B6324" t="s">
        <v>37</v>
      </c>
      <c r="C6324">
        <v>2012</v>
      </c>
      <c r="D6324" t="s">
        <v>15</v>
      </c>
      <c r="E6324" t="s">
        <v>16</v>
      </c>
      <c r="F6324" t="s">
        <v>17</v>
      </c>
      <c r="G6324">
        <v>5.3</v>
      </c>
      <c r="H6324" t="s">
        <v>18</v>
      </c>
      <c r="I6324" t="s">
        <v>19</v>
      </c>
      <c r="J6324">
        <v>270</v>
      </c>
      <c r="K6324" t="s">
        <v>59</v>
      </c>
      <c r="L6324">
        <v>39000</v>
      </c>
      <c r="M6324" t="b">
        <v>0</v>
      </c>
    </row>
    <row r="6325" spans="1:13" x14ac:dyDescent="0.35">
      <c r="A6325" t="s">
        <v>34</v>
      </c>
      <c r="B6325" t="s">
        <v>287</v>
      </c>
      <c r="C6325">
        <v>2010</v>
      </c>
      <c r="D6325" t="s">
        <v>15</v>
      </c>
      <c r="E6325" t="s">
        <v>23</v>
      </c>
      <c r="F6325" t="s">
        <v>26</v>
      </c>
      <c r="G6325">
        <v>2.7</v>
      </c>
      <c r="H6325" t="s">
        <v>18</v>
      </c>
      <c r="I6325" t="s">
        <v>68</v>
      </c>
      <c r="J6325">
        <v>300</v>
      </c>
      <c r="K6325" t="s">
        <v>155</v>
      </c>
      <c r="L6325">
        <v>0</v>
      </c>
      <c r="M6325" t="b">
        <v>1</v>
      </c>
    </row>
    <row r="6326" spans="1:13" x14ac:dyDescent="0.35">
      <c r="A6326" t="s">
        <v>34</v>
      </c>
      <c r="B6326" t="s">
        <v>35</v>
      </c>
      <c r="C6326">
        <v>2013</v>
      </c>
      <c r="D6326" t="s">
        <v>44</v>
      </c>
      <c r="E6326" t="s">
        <v>23</v>
      </c>
      <c r="F6326" t="s">
        <v>17</v>
      </c>
      <c r="G6326">
        <v>8</v>
      </c>
      <c r="H6326" t="s">
        <v>18</v>
      </c>
      <c r="I6326" t="s">
        <v>19</v>
      </c>
      <c r="J6326">
        <v>200000</v>
      </c>
      <c r="K6326" t="s">
        <v>45</v>
      </c>
      <c r="L6326">
        <v>0</v>
      </c>
      <c r="M6326" t="b">
        <v>1</v>
      </c>
    </row>
    <row r="6327" spans="1:13" x14ac:dyDescent="0.35">
      <c r="A6327" t="s">
        <v>39</v>
      </c>
      <c r="B6327" t="s">
        <v>428</v>
      </c>
      <c r="C6327">
        <v>2021</v>
      </c>
      <c r="D6327" t="s">
        <v>15</v>
      </c>
      <c r="E6327" t="s">
        <v>65</v>
      </c>
      <c r="F6327" t="s">
        <v>26</v>
      </c>
      <c r="G6327">
        <v>1.5</v>
      </c>
      <c r="H6327" t="s">
        <v>18</v>
      </c>
      <c r="I6327" t="s">
        <v>19</v>
      </c>
      <c r="J6327">
        <v>18750</v>
      </c>
      <c r="K6327" t="s">
        <v>155</v>
      </c>
      <c r="L6327">
        <v>0</v>
      </c>
      <c r="M6327" t="b">
        <v>1</v>
      </c>
    </row>
    <row r="6328" spans="1:13" x14ac:dyDescent="0.35">
      <c r="A6328" t="s">
        <v>39</v>
      </c>
      <c r="B6328" t="s">
        <v>115</v>
      </c>
      <c r="C6328">
        <v>2017</v>
      </c>
      <c r="D6328" t="s">
        <v>15</v>
      </c>
      <c r="E6328" t="s">
        <v>75</v>
      </c>
      <c r="F6328" t="s">
        <v>17</v>
      </c>
      <c r="G6328">
        <v>5.3</v>
      </c>
      <c r="H6328" t="s">
        <v>18</v>
      </c>
      <c r="I6328" t="s">
        <v>19</v>
      </c>
      <c r="J6328">
        <v>184000</v>
      </c>
      <c r="K6328" t="s">
        <v>45</v>
      </c>
      <c r="L6328">
        <v>137000</v>
      </c>
      <c r="M6328" t="b">
        <v>0</v>
      </c>
    </row>
    <row r="6329" spans="1:13" x14ac:dyDescent="0.35">
      <c r="A6329" t="s">
        <v>76</v>
      </c>
      <c r="B6329" t="s">
        <v>112</v>
      </c>
      <c r="C6329">
        <v>2017</v>
      </c>
      <c r="D6329" t="s">
        <v>47</v>
      </c>
      <c r="E6329" t="s">
        <v>25</v>
      </c>
      <c r="F6329" t="s">
        <v>30</v>
      </c>
      <c r="G6329">
        <v>3.5</v>
      </c>
      <c r="H6329" t="s">
        <v>18</v>
      </c>
      <c r="I6329" t="s">
        <v>19</v>
      </c>
      <c r="J6329">
        <v>142311</v>
      </c>
      <c r="K6329" t="s">
        <v>45</v>
      </c>
      <c r="L6329">
        <v>75000</v>
      </c>
      <c r="M6329" t="b">
        <v>0</v>
      </c>
    </row>
    <row r="6330" spans="1:13" x14ac:dyDescent="0.35">
      <c r="A6330" t="s">
        <v>34</v>
      </c>
      <c r="B6330" t="s">
        <v>145</v>
      </c>
      <c r="C6330">
        <v>2016</v>
      </c>
      <c r="D6330" t="s">
        <v>15</v>
      </c>
      <c r="E6330" t="s">
        <v>23</v>
      </c>
      <c r="F6330" t="s">
        <v>17</v>
      </c>
      <c r="G6330">
        <v>2.7</v>
      </c>
      <c r="H6330" t="s">
        <v>18</v>
      </c>
      <c r="I6330" t="s">
        <v>19</v>
      </c>
      <c r="J6330">
        <v>101000</v>
      </c>
      <c r="K6330" t="s">
        <v>45</v>
      </c>
      <c r="L6330">
        <v>72000</v>
      </c>
      <c r="M6330" t="b">
        <v>0</v>
      </c>
    </row>
    <row r="6331" spans="1:13" x14ac:dyDescent="0.35">
      <c r="A6331" t="s">
        <v>34</v>
      </c>
      <c r="B6331" t="s">
        <v>72</v>
      </c>
      <c r="C6331">
        <v>2018</v>
      </c>
      <c r="D6331" t="s">
        <v>15</v>
      </c>
      <c r="E6331" t="s">
        <v>23</v>
      </c>
      <c r="F6331" t="s">
        <v>26</v>
      </c>
      <c r="G6331">
        <v>2.5</v>
      </c>
      <c r="H6331" t="s">
        <v>18</v>
      </c>
      <c r="I6331" t="s">
        <v>19</v>
      </c>
      <c r="J6331">
        <v>134000</v>
      </c>
      <c r="K6331" t="s">
        <v>45</v>
      </c>
      <c r="L6331">
        <v>66000</v>
      </c>
      <c r="M6331" t="b">
        <v>0</v>
      </c>
    </row>
    <row r="6332" spans="1:13" x14ac:dyDescent="0.35">
      <c r="A6332" t="s">
        <v>34</v>
      </c>
      <c r="B6332" t="s">
        <v>43</v>
      </c>
      <c r="C6332">
        <v>2017</v>
      </c>
      <c r="D6332" t="s">
        <v>15</v>
      </c>
      <c r="E6332" t="s">
        <v>23</v>
      </c>
      <c r="F6332" t="s">
        <v>30</v>
      </c>
      <c r="G6332">
        <v>2.5</v>
      </c>
      <c r="H6332" t="s">
        <v>18</v>
      </c>
      <c r="I6332" t="s">
        <v>19</v>
      </c>
      <c r="J6332">
        <v>125000</v>
      </c>
      <c r="K6332" t="s">
        <v>45</v>
      </c>
      <c r="L6332">
        <v>53000</v>
      </c>
      <c r="M6332" t="b">
        <v>0</v>
      </c>
    </row>
    <row r="6333" spans="1:13" x14ac:dyDescent="0.35">
      <c r="A6333" t="s">
        <v>76</v>
      </c>
      <c r="B6333" t="s">
        <v>112</v>
      </c>
      <c r="C6333">
        <v>2015</v>
      </c>
      <c r="D6333" t="s">
        <v>15</v>
      </c>
      <c r="E6333" t="s">
        <v>23</v>
      </c>
      <c r="F6333" t="s">
        <v>30</v>
      </c>
      <c r="G6333">
        <v>2</v>
      </c>
      <c r="H6333" t="s">
        <v>18</v>
      </c>
      <c r="I6333" t="s">
        <v>19</v>
      </c>
      <c r="J6333">
        <v>285000</v>
      </c>
      <c r="K6333" t="s">
        <v>45</v>
      </c>
      <c r="L6333">
        <v>52000</v>
      </c>
      <c r="M6333" t="b">
        <v>0</v>
      </c>
    </row>
    <row r="6334" spans="1:13" x14ac:dyDescent="0.35">
      <c r="A6334" t="s">
        <v>174</v>
      </c>
      <c r="B6334" t="s">
        <v>175</v>
      </c>
      <c r="C6334">
        <v>2009</v>
      </c>
      <c r="D6334" t="s">
        <v>15</v>
      </c>
      <c r="E6334" t="s">
        <v>38</v>
      </c>
      <c r="F6334" t="s">
        <v>17</v>
      </c>
      <c r="G6334">
        <v>4.4000000000000004</v>
      </c>
      <c r="H6334" t="s">
        <v>18</v>
      </c>
      <c r="I6334" t="s">
        <v>19</v>
      </c>
      <c r="J6334">
        <v>285000</v>
      </c>
      <c r="K6334" t="s">
        <v>45</v>
      </c>
      <c r="L6334">
        <v>46000</v>
      </c>
      <c r="M6334" t="b">
        <v>0</v>
      </c>
    </row>
    <row r="6335" spans="1:13" x14ac:dyDescent="0.35">
      <c r="A6335" t="s">
        <v>62</v>
      </c>
      <c r="B6335" t="s">
        <v>63</v>
      </c>
      <c r="C6335">
        <v>2008</v>
      </c>
      <c r="D6335" t="s">
        <v>15</v>
      </c>
      <c r="E6335" t="s">
        <v>23</v>
      </c>
      <c r="F6335" t="s">
        <v>17</v>
      </c>
      <c r="G6335">
        <v>5</v>
      </c>
      <c r="H6335" t="s">
        <v>18</v>
      </c>
      <c r="I6335" t="s">
        <v>19</v>
      </c>
      <c r="J6335">
        <v>329000</v>
      </c>
      <c r="K6335" t="s">
        <v>45</v>
      </c>
      <c r="L6335">
        <v>32000</v>
      </c>
      <c r="M6335" t="b">
        <v>0</v>
      </c>
    </row>
    <row r="6336" spans="1:13" x14ac:dyDescent="0.35">
      <c r="A6336" t="s">
        <v>21</v>
      </c>
      <c r="B6336" t="s">
        <v>272</v>
      </c>
      <c r="C6336">
        <v>2000</v>
      </c>
      <c r="D6336" t="s">
        <v>15</v>
      </c>
      <c r="E6336" t="s">
        <v>23</v>
      </c>
      <c r="F6336" t="s">
        <v>30</v>
      </c>
      <c r="G6336">
        <v>4.8</v>
      </c>
      <c r="H6336" t="s">
        <v>18</v>
      </c>
      <c r="I6336" t="s">
        <v>68</v>
      </c>
      <c r="J6336">
        <v>490000</v>
      </c>
      <c r="K6336" t="s">
        <v>45</v>
      </c>
      <c r="L6336">
        <v>30000</v>
      </c>
      <c r="M6336" t="b">
        <v>0</v>
      </c>
    </row>
    <row r="6337" spans="1:13" x14ac:dyDescent="0.35">
      <c r="A6337" t="s">
        <v>48</v>
      </c>
      <c r="B6337" t="s">
        <v>335</v>
      </c>
      <c r="C6337">
        <v>2007</v>
      </c>
      <c r="D6337" t="s">
        <v>15</v>
      </c>
      <c r="E6337" t="s">
        <v>29</v>
      </c>
      <c r="F6337" t="s">
        <v>17</v>
      </c>
      <c r="G6337">
        <v>6.3</v>
      </c>
      <c r="H6337" t="s">
        <v>18</v>
      </c>
      <c r="I6337" t="s">
        <v>19</v>
      </c>
      <c r="J6337">
        <v>340000</v>
      </c>
      <c r="K6337" t="s">
        <v>45</v>
      </c>
      <c r="L6337">
        <v>21000</v>
      </c>
      <c r="M6337" t="b">
        <v>0</v>
      </c>
    </row>
    <row r="6338" spans="1:13" x14ac:dyDescent="0.35">
      <c r="A6338" t="s">
        <v>281</v>
      </c>
      <c r="B6338" t="s">
        <v>328</v>
      </c>
      <c r="C6338">
        <v>2007</v>
      </c>
      <c r="D6338" t="s">
        <v>15</v>
      </c>
      <c r="E6338" t="s">
        <v>23</v>
      </c>
      <c r="F6338" t="s">
        <v>17</v>
      </c>
      <c r="G6338">
        <v>3.2</v>
      </c>
      <c r="H6338" t="s">
        <v>18</v>
      </c>
      <c r="I6338" t="s">
        <v>19</v>
      </c>
      <c r="J6338">
        <v>180000</v>
      </c>
      <c r="K6338" t="s">
        <v>45</v>
      </c>
      <c r="L6338">
        <v>19000</v>
      </c>
      <c r="M6338" t="b">
        <v>0</v>
      </c>
    </row>
    <row r="6339" spans="1:13" x14ac:dyDescent="0.35">
      <c r="A6339" t="s">
        <v>209</v>
      </c>
      <c r="B6339" t="s">
        <v>302</v>
      </c>
      <c r="C6339">
        <v>2007</v>
      </c>
      <c r="D6339" t="s">
        <v>15</v>
      </c>
      <c r="E6339" t="s">
        <v>16</v>
      </c>
      <c r="F6339" t="s">
        <v>17</v>
      </c>
      <c r="G6339">
        <v>3.7</v>
      </c>
      <c r="H6339" t="s">
        <v>18</v>
      </c>
      <c r="I6339" t="s">
        <v>19</v>
      </c>
      <c r="J6339">
        <v>340000</v>
      </c>
      <c r="K6339" t="s">
        <v>45</v>
      </c>
      <c r="L6339">
        <v>0</v>
      </c>
      <c r="M6339" t="b">
        <v>1</v>
      </c>
    </row>
    <row r="6340" spans="1:13" x14ac:dyDescent="0.35">
      <c r="A6340" t="s">
        <v>34</v>
      </c>
      <c r="B6340" t="s">
        <v>55</v>
      </c>
      <c r="C6340">
        <v>2016</v>
      </c>
      <c r="D6340" t="s">
        <v>15</v>
      </c>
      <c r="E6340" t="s">
        <v>23</v>
      </c>
      <c r="F6340" t="s">
        <v>30</v>
      </c>
      <c r="G6340">
        <v>4</v>
      </c>
      <c r="H6340" t="s">
        <v>18</v>
      </c>
      <c r="I6340" t="s">
        <v>19</v>
      </c>
      <c r="J6340">
        <v>201000</v>
      </c>
      <c r="K6340" t="s">
        <v>20</v>
      </c>
      <c r="L6340">
        <v>107000</v>
      </c>
      <c r="M6340" t="b">
        <v>0</v>
      </c>
    </row>
    <row r="6341" spans="1:13" x14ac:dyDescent="0.35">
      <c r="A6341" t="s">
        <v>76</v>
      </c>
      <c r="B6341" t="s">
        <v>144</v>
      </c>
      <c r="C6341">
        <v>2006</v>
      </c>
      <c r="D6341" t="s">
        <v>47</v>
      </c>
      <c r="E6341" t="s">
        <v>65</v>
      </c>
      <c r="F6341" t="s">
        <v>17</v>
      </c>
      <c r="G6341">
        <v>4.5999999999999996</v>
      </c>
      <c r="H6341" t="s">
        <v>18</v>
      </c>
      <c r="I6341" t="s">
        <v>19</v>
      </c>
      <c r="J6341">
        <v>200000</v>
      </c>
      <c r="K6341" t="s">
        <v>187</v>
      </c>
      <c r="L6341">
        <v>0</v>
      </c>
      <c r="M6341" t="b">
        <v>1</v>
      </c>
    </row>
    <row r="6342" spans="1:13" x14ac:dyDescent="0.35">
      <c r="A6342" t="s">
        <v>34</v>
      </c>
      <c r="B6342" t="s">
        <v>35</v>
      </c>
      <c r="C6342">
        <v>2021</v>
      </c>
      <c r="D6342" t="s">
        <v>15</v>
      </c>
      <c r="E6342" t="s">
        <v>23</v>
      </c>
      <c r="F6342" t="s">
        <v>17</v>
      </c>
      <c r="G6342">
        <v>4.5999999999999996</v>
      </c>
      <c r="H6342" t="s">
        <v>18</v>
      </c>
      <c r="I6342" t="s">
        <v>19</v>
      </c>
      <c r="J6342">
        <v>8000</v>
      </c>
      <c r="K6342" t="s">
        <v>45</v>
      </c>
      <c r="L6342">
        <v>295000</v>
      </c>
      <c r="M6342" t="b">
        <v>0</v>
      </c>
    </row>
    <row r="6343" spans="1:13" x14ac:dyDescent="0.35">
      <c r="A6343" t="s">
        <v>34</v>
      </c>
      <c r="B6343" t="s">
        <v>35</v>
      </c>
      <c r="C6343">
        <v>2019</v>
      </c>
      <c r="D6343" t="s">
        <v>15</v>
      </c>
      <c r="E6343" t="s">
        <v>23</v>
      </c>
      <c r="F6343" t="s">
        <v>17</v>
      </c>
      <c r="G6343">
        <v>4.5999999999999996</v>
      </c>
      <c r="H6343" t="s">
        <v>18</v>
      </c>
      <c r="I6343" t="s">
        <v>19</v>
      </c>
      <c r="J6343">
        <v>38000</v>
      </c>
      <c r="K6343" t="s">
        <v>45</v>
      </c>
      <c r="L6343">
        <v>255000</v>
      </c>
      <c r="M6343" t="b">
        <v>0</v>
      </c>
    </row>
    <row r="6344" spans="1:13" x14ac:dyDescent="0.35">
      <c r="A6344" t="s">
        <v>60</v>
      </c>
      <c r="B6344" t="s">
        <v>241</v>
      </c>
      <c r="C6344">
        <v>2015</v>
      </c>
      <c r="D6344" t="s">
        <v>15</v>
      </c>
      <c r="E6344" t="s">
        <v>23</v>
      </c>
      <c r="F6344" t="s">
        <v>17</v>
      </c>
      <c r="G6344">
        <v>4.5999999999999996</v>
      </c>
      <c r="H6344" t="s">
        <v>18</v>
      </c>
      <c r="I6344" t="s">
        <v>19</v>
      </c>
      <c r="J6344">
        <v>132000</v>
      </c>
      <c r="K6344" t="s">
        <v>45</v>
      </c>
      <c r="L6344">
        <v>165000</v>
      </c>
      <c r="M6344" t="b">
        <v>0</v>
      </c>
    </row>
    <row r="6345" spans="1:13" x14ac:dyDescent="0.35">
      <c r="A6345" t="s">
        <v>36</v>
      </c>
      <c r="B6345" t="s">
        <v>146</v>
      </c>
      <c r="C6345">
        <v>2018</v>
      </c>
      <c r="D6345" t="s">
        <v>15</v>
      </c>
      <c r="E6345" t="s">
        <v>25</v>
      </c>
      <c r="F6345" t="s">
        <v>26</v>
      </c>
      <c r="G6345">
        <v>5.3</v>
      </c>
      <c r="H6345" t="s">
        <v>18</v>
      </c>
      <c r="I6345" t="s">
        <v>19</v>
      </c>
      <c r="J6345">
        <v>152000</v>
      </c>
      <c r="K6345" t="s">
        <v>45</v>
      </c>
      <c r="L6345">
        <v>124000</v>
      </c>
      <c r="M6345" t="b">
        <v>0</v>
      </c>
    </row>
    <row r="6346" spans="1:13" x14ac:dyDescent="0.35">
      <c r="A6346" t="s">
        <v>39</v>
      </c>
      <c r="B6346" t="s">
        <v>46</v>
      </c>
      <c r="C6346">
        <v>2016</v>
      </c>
      <c r="D6346" t="s">
        <v>15</v>
      </c>
      <c r="E6346" t="s">
        <v>94</v>
      </c>
      <c r="F6346" t="s">
        <v>26</v>
      </c>
      <c r="G6346">
        <v>5.3</v>
      </c>
      <c r="H6346" t="s">
        <v>18</v>
      </c>
      <c r="I6346" t="s">
        <v>19</v>
      </c>
      <c r="J6346">
        <v>223000</v>
      </c>
      <c r="K6346" t="s">
        <v>45</v>
      </c>
      <c r="L6346">
        <v>110000</v>
      </c>
      <c r="M6346" t="b">
        <v>0</v>
      </c>
    </row>
    <row r="6347" spans="1:13" x14ac:dyDescent="0.35">
      <c r="A6347" t="s">
        <v>181</v>
      </c>
      <c r="B6347" t="s">
        <v>199</v>
      </c>
      <c r="C6347">
        <v>2017</v>
      </c>
      <c r="D6347" t="s">
        <v>15</v>
      </c>
      <c r="E6347" t="s">
        <v>23</v>
      </c>
      <c r="F6347" t="s">
        <v>17</v>
      </c>
      <c r="G6347">
        <v>3.5</v>
      </c>
      <c r="H6347" t="s">
        <v>18</v>
      </c>
      <c r="I6347" t="s">
        <v>19</v>
      </c>
      <c r="J6347">
        <v>111000</v>
      </c>
      <c r="K6347" t="s">
        <v>45</v>
      </c>
      <c r="L6347">
        <v>68000</v>
      </c>
      <c r="M6347" t="b">
        <v>0</v>
      </c>
    </row>
    <row r="6348" spans="1:13" x14ac:dyDescent="0.35">
      <c r="A6348" t="s">
        <v>31</v>
      </c>
      <c r="B6348" t="s">
        <v>157</v>
      </c>
      <c r="C6348">
        <v>2015</v>
      </c>
      <c r="D6348" t="s">
        <v>15</v>
      </c>
      <c r="E6348" t="s">
        <v>23</v>
      </c>
      <c r="F6348" t="s">
        <v>26</v>
      </c>
      <c r="G6348">
        <v>3.5</v>
      </c>
      <c r="H6348" t="s">
        <v>18</v>
      </c>
      <c r="I6348" t="s">
        <v>19</v>
      </c>
      <c r="J6348">
        <v>153000</v>
      </c>
      <c r="K6348" t="s">
        <v>45</v>
      </c>
      <c r="L6348">
        <v>60000</v>
      </c>
      <c r="M6348" t="b">
        <v>0</v>
      </c>
    </row>
    <row r="6349" spans="1:13" x14ac:dyDescent="0.35">
      <c r="A6349" t="s">
        <v>21</v>
      </c>
      <c r="B6349" t="s">
        <v>237</v>
      </c>
      <c r="C6349">
        <v>2007</v>
      </c>
      <c r="D6349" t="s">
        <v>15</v>
      </c>
      <c r="E6349" t="s">
        <v>23</v>
      </c>
      <c r="F6349" t="s">
        <v>17</v>
      </c>
      <c r="G6349">
        <v>3.5</v>
      </c>
      <c r="H6349" t="s">
        <v>18</v>
      </c>
      <c r="I6349" t="s">
        <v>19</v>
      </c>
      <c r="J6349">
        <v>200000</v>
      </c>
      <c r="K6349" t="s">
        <v>20</v>
      </c>
      <c r="L6349">
        <v>0</v>
      </c>
      <c r="M6349" t="b">
        <v>1</v>
      </c>
    </row>
    <row r="6350" spans="1:13" x14ac:dyDescent="0.35">
      <c r="A6350" t="s">
        <v>48</v>
      </c>
      <c r="B6350" t="s">
        <v>149</v>
      </c>
      <c r="C6350">
        <v>2020</v>
      </c>
      <c r="D6350" t="s">
        <v>15</v>
      </c>
      <c r="E6350" t="s">
        <v>23</v>
      </c>
      <c r="F6350" t="s">
        <v>17</v>
      </c>
      <c r="G6350">
        <v>2</v>
      </c>
      <c r="H6350" t="s">
        <v>18</v>
      </c>
      <c r="I6350" t="s">
        <v>19</v>
      </c>
      <c r="J6350">
        <v>10000</v>
      </c>
      <c r="K6350" t="s">
        <v>42</v>
      </c>
      <c r="L6350">
        <v>190000</v>
      </c>
      <c r="M6350" t="b">
        <v>0</v>
      </c>
    </row>
    <row r="6351" spans="1:13" x14ac:dyDescent="0.35">
      <c r="A6351" t="s">
        <v>34</v>
      </c>
      <c r="B6351" t="s">
        <v>35</v>
      </c>
      <c r="C6351">
        <v>1999</v>
      </c>
      <c r="D6351" t="s">
        <v>47</v>
      </c>
      <c r="E6351" t="s">
        <v>25</v>
      </c>
      <c r="F6351" t="s">
        <v>30</v>
      </c>
      <c r="G6351">
        <v>4.5999999999999996</v>
      </c>
      <c r="H6351" t="s">
        <v>18</v>
      </c>
      <c r="I6351" t="s">
        <v>68</v>
      </c>
      <c r="J6351">
        <v>175000</v>
      </c>
      <c r="K6351" t="s">
        <v>20</v>
      </c>
      <c r="L6351">
        <v>57000</v>
      </c>
      <c r="M6351" t="b">
        <v>0</v>
      </c>
    </row>
    <row r="6352" spans="1:13" x14ac:dyDescent="0.35">
      <c r="A6352" t="s">
        <v>281</v>
      </c>
      <c r="B6352" t="s">
        <v>408</v>
      </c>
      <c r="C6352">
        <v>2013</v>
      </c>
      <c r="D6352" t="s">
        <v>44</v>
      </c>
      <c r="E6352" t="s">
        <v>75</v>
      </c>
      <c r="F6352" t="s">
        <v>17</v>
      </c>
      <c r="G6352">
        <v>2</v>
      </c>
      <c r="H6352" t="s">
        <v>18</v>
      </c>
      <c r="I6352" t="s">
        <v>19</v>
      </c>
      <c r="J6352">
        <v>250000</v>
      </c>
      <c r="K6352" t="s">
        <v>20</v>
      </c>
      <c r="L6352">
        <v>45000</v>
      </c>
      <c r="M6352" t="b">
        <v>0</v>
      </c>
    </row>
    <row r="6353" spans="1:13" x14ac:dyDescent="0.35">
      <c r="A6353" t="s">
        <v>76</v>
      </c>
      <c r="B6353" t="s">
        <v>77</v>
      </c>
      <c r="C6353">
        <v>2013</v>
      </c>
      <c r="D6353" t="s">
        <v>15</v>
      </c>
      <c r="E6353" t="s">
        <v>23</v>
      </c>
      <c r="F6353" t="s">
        <v>26</v>
      </c>
      <c r="G6353">
        <v>5.4</v>
      </c>
      <c r="H6353" t="s">
        <v>18</v>
      </c>
      <c r="I6353" t="s">
        <v>19</v>
      </c>
      <c r="J6353">
        <v>78000</v>
      </c>
      <c r="K6353" t="s">
        <v>45</v>
      </c>
      <c r="L6353">
        <v>64000</v>
      </c>
      <c r="M6353" t="b">
        <v>0</v>
      </c>
    </row>
    <row r="6354" spans="1:13" x14ac:dyDescent="0.35">
      <c r="A6354" t="s">
        <v>34</v>
      </c>
      <c r="B6354" t="s">
        <v>43</v>
      </c>
      <c r="C6354">
        <v>2017</v>
      </c>
      <c r="D6354" t="s">
        <v>15</v>
      </c>
      <c r="E6354" t="s">
        <v>23</v>
      </c>
      <c r="F6354" t="s">
        <v>17</v>
      </c>
      <c r="G6354">
        <v>1.4</v>
      </c>
      <c r="H6354" t="s">
        <v>18</v>
      </c>
      <c r="I6354" t="s">
        <v>19</v>
      </c>
      <c r="J6354">
        <v>13400</v>
      </c>
      <c r="K6354" t="s">
        <v>20</v>
      </c>
      <c r="L6354">
        <v>65000</v>
      </c>
      <c r="M6354" t="b">
        <v>0</v>
      </c>
    </row>
    <row r="6355" spans="1:13" x14ac:dyDescent="0.35">
      <c r="A6355" t="s">
        <v>281</v>
      </c>
      <c r="B6355" t="s">
        <v>282</v>
      </c>
      <c r="C6355">
        <v>2013</v>
      </c>
      <c r="D6355" t="s">
        <v>15</v>
      </c>
      <c r="E6355" t="s">
        <v>16</v>
      </c>
      <c r="F6355" t="s">
        <v>30</v>
      </c>
      <c r="G6355">
        <v>3</v>
      </c>
      <c r="H6355" t="s">
        <v>18</v>
      </c>
      <c r="I6355" t="s">
        <v>19</v>
      </c>
      <c r="J6355">
        <v>75000</v>
      </c>
      <c r="K6355" t="s">
        <v>20</v>
      </c>
      <c r="L6355">
        <v>70000</v>
      </c>
      <c r="M6355" t="b">
        <v>0</v>
      </c>
    </row>
    <row r="6356" spans="1:13" x14ac:dyDescent="0.35">
      <c r="A6356" t="s">
        <v>82</v>
      </c>
      <c r="B6356" t="s">
        <v>105</v>
      </c>
      <c r="C6356">
        <v>2015</v>
      </c>
      <c r="D6356" t="s">
        <v>47</v>
      </c>
      <c r="E6356" t="s">
        <v>65</v>
      </c>
      <c r="F6356" t="s">
        <v>30</v>
      </c>
      <c r="G6356">
        <v>2.4</v>
      </c>
      <c r="H6356" t="s">
        <v>18</v>
      </c>
      <c r="I6356" t="s">
        <v>19</v>
      </c>
      <c r="J6356">
        <v>950000</v>
      </c>
      <c r="K6356" t="s">
        <v>54</v>
      </c>
      <c r="L6356">
        <v>0</v>
      </c>
      <c r="M6356" t="b">
        <v>1</v>
      </c>
    </row>
    <row r="6357" spans="1:13" x14ac:dyDescent="0.35">
      <c r="A6357" t="s">
        <v>27</v>
      </c>
      <c r="B6357" t="s">
        <v>89</v>
      </c>
      <c r="C6357">
        <v>2006</v>
      </c>
      <c r="D6357" t="s">
        <v>47</v>
      </c>
      <c r="E6357" t="s">
        <v>23</v>
      </c>
      <c r="F6357" t="s">
        <v>26</v>
      </c>
      <c r="G6357">
        <v>2.4</v>
      </c>
      <c r="H6357" t="s">
        <v>18</v>
      </c>
      <c r="I6357" t="s">
        <v>68</v>
      </c>
      <c r="J6357">
        <v>250</v>
      </c>
      <c r="K6357" t="s">
        <v>20</v>
      </c>
      <c r="L6357">
        <v>0</v>
      </c>
      <c r="M6357" t="b">
        <v>1</v>
      </c>
    </row>
    <row r="6358" spans="1:13" x14ac:dyDescent="0.35">
      <c r="A6358" t="s">
        <v>103</v>
      </c>
      <c r="B6358" t="s">
        <v>206</v>
      </c>
      <c r="C6358">
        <v>1998</v>
      </c>
      <c r="D6358" t="s">
        <v>15</v>
      </c>
      <c r="E6358" t="s">
        <v>23</v>
      </c>
      <c r="F6358" t="s">
        <v>26</v>
      </c>
      <c r="G6358">
        <v>4</v>
      </c>
      <c r="H6358" t="s">
        <v>18</v>
      </c>
      <c r="I6358" t="s">
        <v>19</v>
      </c>
      <c r="J6358">
        <v>270000</v>
      </c>
      <c r="K6358" t="s">
        <v>245</v>
      </c>
      <c r="L6358">
        <v>16000</v>
      </c>
      <c r="M6358" t="b">
        <v>0</v>
      </c>
    </row>
    <row r="6359" spans="1:13" x14ac:dyDescent="0.35">
      <c r="A6359" t="s">
        <v>39</v>
      </c>
      <c r="B6359" t="s">
        <v>46</v>
      </c>
      <c r="C6359">
        <v>2012</v>
      </c>
      <c r="D6359" t="s">
        <v>15</v>
      </c>
      <c r="E6359" t="s">
        <v>16</v>
      </c>
      <c r="F6359" t="s">
        <v>17</v>
      </c>
      <c r="G6359">
        <v>5.3</v>
      </c>
      <c r="H6359" t="s">
        <v>18</v>
      </c>
      <c r="I6359" t="s">
        <v>19</v>
      </c>
      <c r="J6359">
        <v>281</v>
      </c>
      <c r="K6359" t="s">
        <v>20</v>
      </c>
      <c r="L6359">
        <v>65000</v>
      </c>
      <c r="M6359" t="b">
        <v>0</v>
      </c>
    </row>
    <row r="6360" spans="1:13" x14ac:dyDescent="0.35">
      <c r="A6360" t="s">
        <v>60</v>
      </c>
      <c r="B6360" t="s">
        <v>90</v>
      </c>
      <c r="C6360">
        <v>2020</v>
      </c>
      <c r="D6360" t="s">
        <v>44</v>
      </c>
      <c r="E6360" t="s">
        <v>16</v>
      </c>
      <c r="F6360" t="s">
        <v>17</v>
      </c>
      <c r="G6360">
        <v>5.7</v>
      </c>
      <c r="H6360" t="s">
        <v>18</v>
      </c>
      <c r="I6360" t="s">
        <v>19</v>
      </c>
      <c r="J6360">
        <v>13000</v>
      </c>
      <c r="K6360" t="s">
        <v>20</v>
      </c>
      <c r="L6360">
        <v>420000</v>
      </c>
      <c r="M6360" t="b">
        <v>0</v>
      </c>
    </row>
    <row r="6361" spans="1:13" x14ac:dyDescent="0.35">
      <c r="A6361" t="s">
        <v>178</v>
      </c>
      <c r="B6361" t="s">
        <v>179</v>
      </c>
      <c r="C6361">
        <v>2013</v>
      </c>
      <c r="D6361" t="s">
        <v>44</v>
      </c>
      <c r="E6361" t="s">
        <v>23</v>
      </c>
      <c r="F6361" t="s">
        <v>17</v>
      </c>
      <c r="G6361">
        <v>6</v>
      </c>
      <c r="H6361" t="s">
        <v>18</v>
      </c>
      <c r="I6361" t="s">
        <v>19</v>
      </c>
      <c r="J6361">
        <v>24000</v>
      </c>
      <c r="K6361" t="s">
        <v>20</v>
      </c>
      <c r="L6361">
        <v>700000</v>
      </c>
      <c r="M6361" t="b">
        <v>0</v>
      </c>
    </row>
    <row r="6362" spans="1:13" x14ac:dyDescent="0.35">
      <c r="A6362" t="s">
        <v>48</v>
      </c>
      <c r="B6362" t="s">
        <v>427</v>
      </c>
      <c r="C6362">
        <v>1982</v>
      </c>
      <c r="D6362" t="s">
        <v>47</v>
      </c>
      <c r="E6362" t="s">
        <v>75</v>
      </c>
      <c r="F6362" t="s">
        <v>26</v>
      </c>
      <c r="G6362">
        <v>8</v>
      </c>
      <c r="H6362" t="s">
        <v>56</v>
      </c>
      <c r="I6362" t="s">
        <v>68</v>
      </c>
      <c r="J6362">
        <v>1000</v>
      </c>
      <c r="K6362" t="s">
        <v>138</v>
      </c>
      <c r="L6362">
        <v>0</v>
      </c>
      <c r="M6362" t="b">
        <v>1</v>
      </c>
    </row>
    <row r="6363" spans="1:13" x14ac:dyDescent="0.35">
      <c r="A6363" t="s">
        <v>34</v>
      </c>
      <c r="B6363" t="s">
        <v>123</v>
      </c>
      <c r="C6363">
        <v>2014</v>
      </c>
      <c r="D6363" t="s">
        <v>44</v>
      </c>
      <c r="E6363" t="s">
        <v>23</v>
      </c>
      <c r="F6363" t="s">
        <v>17</v>
      </c>
      <c r="G6363">
        <v>2.7</v>
      </c>
      <c r="H6363" t="s">
        <v>18</v>
      </c>
      <c r="I6363" t="s">
        <v>68</v>
      </c>
      <c r="J6363">
        <v>237000</v>
      </c>
      <c r="K6363" t="s">
        <v>253</v>
      </c>
      <c r="L6363">
        <v>0</v>
      </c>
      <c r="M6363" t="b">
        <v>1</v>
      </c>
    </row>
    <row r="6364" spans="1:13" x14ac:dyDescent="0.35">
      <c r="A6364" t="s">
        <v>34</v>
      </c>
      <c r="B6364" t="s">
        <v>55</v>
      </c>
      <c r="C6364">
        <v>2019</v>
      </c>
      <c r="D6364" t="s">
        <v>44</v>
      </c>
      <c r="E6364" t="s">
        <v>23</v>
      </c>
      <c r="F6364" t="s">
        <v>17</v>
      </c>
      <c r="G6364">
        <v>4</v>
      </c>
      <c r="H6364" t="s">
        <v>18</v>
      </c>
      <c r="I6364" t="s">
        <v>19</v>
      </c>
      <c r="J6364">
        <v>19054</v>
      </c>
      <c r="K6364" t="s">
        <v>20</v>
      </c>
      <c r="L6364">
        <v>162500</v>
      </c>
      <c r="M6364" t="b">
        <v>0</v>
      </c>
    </row>
    <row r="6365" spans="1:13" x14ac:dyDescent="0.35">
      <c r="A6365" t="s">
        <v>180</v>
      </c>
      <c r="B6365" t="s">
        <v>224</v>
      </c>
      <c r="C6365">
        <v>2013</v>
      </c>
      <c r="D6365" t="s">
        <v>15</v>
      </c>
      <c r="E6365" t="s">
        <v>23</v>
      </c>
      <c r="F6365" t="s">
        <v>17</v>
      </c>
      <c r="G6365">
        <v>4.8</v>
      </c>
      <c r="H6365" t="s">
        <v>18</v>
      </c>
      <c r="I6365" t="s">
        <v>19</v>
      </c>
      <c r="J6365">
        <v>219000</v>
      </c>
      <c r="K6365" t="s">
        <v>20</v>
      </c>
      <c r="L6365">
        <v>100000</v>
      </c>
      <c r="M6365" t="b">
        <v>0</v>
      </c>
    </row>
    <row r="6366" spans="1:13" x14ac:dyDescent="0.35">
      <c r="A6366" t="s">
        <v>27</v>
      </c>
      <c r="B6366" t="s">
        <v>88</v>
      </c>
      <c r="C6366">
        <v>2017</v>
      </c>
      <c r="D6366" t="s">
        <v>15</v>
      </c>
      <c r="E6366" t="s">
        <v>23</v>
      </c>
      <c r="F6366" t="s">
        <v>26</v>
      </c>
      <c r="G6366">
        <v>1.4</v>
      </c>
      <c r="H6366" t="s">
        <v>18</v>
      </c>
      <c r="I6366" t="s">
        <v>19</v>
      </c>
      <c r="J6366">
        <v>108000</v>
      </c>
      <c r="K6366" t="s">
        <v>20</v>
      </c>
      <c r="L6366">
        <v>29000</v>
      </c>
      <c r="M6366" t="b">
        <v>0</v>
      </c>
    </row>
    <row r="6367" spans="1:13" x14ac:dyDescent="0.35">
      <c r="A6367" t="s">
        <v>76</v>
      </c>
      <c r="B6367" t="s">
        <v>112</v>
      </c>
      <c r="C6367">
        <v>2018</v>
      </c>
      <c r="D6367" t="s">
        <v>15</v>
      </c>
      <c r="E6367" t="s">
        <v>23</v>
      </c>
      <c r="F6367" t="s">
        <v>26</v>
      </c>
      <c r="G6367">
        <v>2</v>
      </c>
      <c r="H6367" t="s">
        <v>18</v>
      </c>
      <c r="I6367" t="s">
        <v>19</v>
      </c>
      <c r="J6367">
        <v>71000</v>
      </c>
      <c r="K6367" t="s">
        <v>20</v>
      </c>
      <c r="L6367">
        <v>65000</v>
      </c>
      <c r="M6367" t="b">
        <v>0</v>
      </c>
    </row>
    <row r="6368" spans="1:13" x14ac:dyDescent="0.35">
      <c r="A6368" t="s">
        <v>34</v>
      </c>
      <c r="B6368" t="s">
        <v>43</v>
      </c>
      <c r="C6368">
        <v>2016</v>
      </c>
      <c r="D6368" t="s">
        <v>15</v>
      </c>
      <c r="E6368" t="s">
        <v>25</v>
      </c>
      <c r="F6368" t="s">
        <v>26</v>
      </c>
      <c r="G6368">
        <v>2.4</v>
      </c>
      <c r="H6368" t="s">
        <v>18</v>
      </c>
      <c r="I6368" t="s">
        <v>19</v>
      </c>
      <c r="J6368">
        <v>79000</v>
      </c>
      <c r="K6368" t="s">
        <v>20</v>
      </c>
      <c r="L6368">
        <v>0</v>
      </c>
      <c r="M6368" t="b">
        <v>1</v>
      </c>
    </row>
    <row r="6369" spans="1:13" x14ac:dyDescent="0.35">
      <c r="A6369" t="s">
        <v>82</v>
      </c>
      <c r="B6369" t="s">
        <v>156</v>
      </c>
      <c r="C6369">
        <v>2019</v>
      </c>
      <c r="D6369" t="s">
        <v>15</v>
      </c>
      <c r="E6369" t="s">
        <v>23</v>
      </c>
      <c r="F6369" t="s">
        <v>26</v>
      </c>
      <c r="G6369">
        <v>1.4</v>
      </c>
      <c r="H6369" t="s">
        <v>18</v>
      </c>
      <c r="I6369" t="s">
        <v>19</v>
      </c>
      <c r="J6369">
        <v>51000</v>
      </c>
      <c r="K6369" t="s">
        <v>20</v>
      </c>
      <c r="L6369">
        <v>31000</v>
      </c>
      <c r="M6369" t="b">
        <v>0</v>
      </c>
    </row>
    <row r="6370" spans="1:13" x14ac:dyDescent="0.35">
      <c r="A6370" t="s">
        <v>27</v>
      </c>
      <c r="B6370" t="s">
        <v>88</v>
      </c>
      <c r="C6370">
        <v>2017</v>
      </c>
      <c r="D6370" t="s">
        <v>15</v>
      </c>
      <c r="E6370" t="s">
        <v>25</v>
      </c>
      <c r="F6370" t="s">
        <v>26</v>
      </c>
      <c r="G6370">
        <v>1.4</v>
      </c>
      <c r="H6370" t="s">
        <v>18</v>
      </c>
      <c r="I6370" t="s">
        <v>19</v>
      </c>
      <c r="J6370">
        <v>80000</v>
      </c>
      <c r="K6370" t="s">
        <v>20</v>
      </c>
      <c r="L6370">
        <v>0</v>
      </c>
      <c r="M6370" t="b">
        <v>1</v>
      </c>
    </row>
    <row r="6371" spans="1:13" x14ac:dyDescent="0.35">
      <c r="A6371" t="s">
        <v>27</v>
      </c>
      <c r="B6371" t="s">
        <v>88</v>
      </c>
      <c r="C6371">
        <v>2017</v>
      </c>
      <c r="D6371" t="s">
        <v>15</v>
      </c>
      <c r="E6371" t="s">
        <v>23</v>
      </c>
      <c r="F6371" t="s">
        <v>26</v>
      </c>
      <c r="G6371">
        <v>1.4</v>
      </c>
      <c r="H6371" t="s">
        <v>18</v>
      </c>
      <c r="I6371" t="s">
        <v>19</v>
      </c>
      <c r="J6371">
        <v>65000</v>
      </c>
      <c r="K6371" t="s">
        <v>20</v>
      </c>
      <c r="L6371">
        <v>30000</v>
      </c>
      <c r="M6371" t="b">
        <v>0</v>
      </c>
    </row>
    <row r="6372" spans="1:13" x14ac:dyDescent="0.35">
      <c r="A6372" t="s">
        <v>31</v>
      </c>
      <c r="B6372" t="s">
        <v>32</v>
      </c>
      <c r="C6372">
        <v>2010</v>
      </c>
      <c r="D6372" t="s">
        <v>15</v>
      </c>
      <c r="E6372" t="s">
        <v>25</v>
      </c>
      <c r="F6372" t="s">
        <v>17</v>
      </c>
      <c r="G6372">
        <v>2.4</v>
      </c>
      <c r="H6372" t="s">
        <v>18</v>
      </c>
      <c r="I6372" t="s">
        <v>19</v>
      </c>
      <c r="J6372">
        <v>300000</v>
      </c>
      <c r="K6372" t="s">
        <v>20</v>
      </c>
      <c r="L6372">
        <v>32000</v>
      </c>
      <c r="M6372" t="b">
        <v>0</v>
      </c>
    </row>
    <row r="6373" spans="1:13" x14ac:dyDescent="0.35">
      <c r="A6373" t="s">
        <v>34</v>
      </c>
      <c r="B6373" t="s">
        <v>161</v>
      </c>
      <c r="C6373">
        <v>2014</v>
      </c>
      <c r="D6373" t="s">
        <v>15</v>
      </c>
      <c r="E6373" t="s">
        <v>23</v>
      </c>
      <c r="F6373" t="s">
        <v>30</v>
      </c>
      <c r="G6373">
        <v>1.6</v>
      </c>
      <c r="H6373" t="s">
        <v>18</v>
      </c>
      <c r="I6373" t="s">
        <v>19</v>
      </c>
      <c r="J6373">
        <v>28000</v>
      </c>
      <c r="K6373" t="s">
        <v>59</v>
      </c>
      <c r="L6373">
        <v>75000</v>
      </c>
      <c r="M6373" t="b">
        <v>0</v>
      </c>
    </row>
    <row r="6374" spans="1:13" x14ac:dyDescent="0.35">
      <c r="A6374" t="s">
        <v>76</v>
      </c>
      <c r="B6374" t="s">
        <v>125</v>
      </c>
      <c r="C6374">
        <v>2010</v>
      </c>
      <c r="D6374" t="s">
        <v>15</v>
      </c>
      <c r="E6374" t="s">
        <v>23</v>
      </c>
      <c r="F6374" t="s">
        <v>17</v>
      </c>
      <c r="G6374">
        <v>3.5</v>
      </c>
      <c r="H6374" t="s">
        <v>18</v>
      </c>
      <c r="I6374" t="s">
        <v>19</v>
      </c>
      <c r="J6374">
        <v>200</v>
      </c>
      <c r="K6374" t="s">
        <v>187</v>
      </c>
      <c r="L6374">
        <v>0</v>
      </c>
      <c r="M6374" t="b">
        <v>1</v>
      </c>
    </row>
    <row r="6375" spans="1:13" x14ac:dyDescent="0.35">
      <c r="A6375" t="s">
        <v>36</v>
      </c>
      <c r="B6375" t="s">
        <v>146</v>
      </c>
      <c r="C6375">
        <v>2016</v>
      </c>
      <c r="D6375" t="s">
        <v>15</v>
      </c>
      <c r="E6375" t="s">
        <v>23</v>
      </c>
      <c r="F6375" t="s">
        <v>30</v>
      </c>
      <c r="G6375">
        <v>5.3</v>
      </c>
      <c r="H6375" t="s">
        <v>18</v>
      </c>
      <c r="I6375" t="s">
        <v>19</v>
      </c>
      <c r="J6375">
        <v>99000</v>
      </c>
      <c r="K6375" t="s">
        <v>155</v>
      </c>
      <c r="L6375">
        <v>0</v>
      </c>
      <c r="M6375" t="b">
        <v>1</v>
      </c>
    </row>
    <row r="6376" spans="1:13" x14ac:dyDescent="0.35">
      <c r="A6376" t="s">
        <v>34</v>
      </c>
      <c r="B6376" t="s">
        <v>162</v>
      </c>
      <c r="C6376">
        <v>2015</v>
      </c>
      <c r="D6376" t="s">
        <v>15</v>
      </c>
      <c r="E6376" t="s">
        <v>94</v>
      </c>
      <c r="F6376" t="s">
        <v>30</v>
      </c>
      <c r="G6376">
        <v>4</v>
      </c>
      <c r="H6376" t="s">
        <v>18</v>
      </c>
      <c r="I6376" t="s">
        <v>68</v>
      </c>
      <c r="J6376">
        <v>260000</v>
      </c>
      <c r="K6376" t="s">
        <v>253</v>
      </c>
      <c r="L6376">
        <v>60000</v>
      </c>
      <c r="M6376" t="b">
        <v>0</v>
      </c>
    </row>
    <row r="6377" spans="1:13" x14ac:dyDescent="0.35">
      <c r="A6377" t="s">
        <v>34</v>
      </c>
      <c r="B6377" t="s">
        <v>43</v>
      </c>
      <c r="C6377">
        <v>2004</v>
      </c>
      <c r="D6377" t="s">
        <v>15</v>
      </c>
      <c r="E6377" t="s">
        <v>29</v>
      </c>
      <c r="F6377" t="s">
        <v>30</v>
      </c>
      <c r="G6377">
        <v>7.8</v>
      </c>
      <c r="H6377" t="s">
        <v>18</v>
      </c>
      <c r="I6377" t="s">
        <v>68</v>
      </c>
      <c r="J6377">
        <v>507</v>
      </c>
      <c r="K6377" t="s">
        <v>254</v>
      </c>
      <c r="L6377">
        <v>0</v>
      </c>
      <c r="M6377" t="b">
        <v>1</v>
      </c>
    </row>
    <row r="6378" spans="1:13" x14ac:dyDescent="0.35">
      <c r="A6378" t="s">
        <v>34</v>
      </c>
      <c r="B6378" t="s">
        <v>35</v>
      </c>
      <c r="C6378">
        <v>2013</v>
      </c>
      <c r="D6378" t="s">
        <v>44</v>
      </c>
      <c r="E6378" t="s">
        <v>23</v>
      </c>
      <c r="F6378" t="s">
        <v>30</v>
      </c>
      <c r="G6378">
        <v>4.5999999999999996</v>
      </c>
      <c r="H6378" t="s">
        <v>18</v>
      </c>
      <c r="I6378" t="s">
        <v>19</v>
      </c>
      <c r="J6378">
        <v>240000</v>
      </c>
      <c r="K6378" t="s">
        <v>20</v>
      </c>
      <c r="L6378">
        <v>105000</v>
      </c>
      <c r="M6378" t="b">
        <v>0</v>
      </c>
    </row>
    <row r="6379" spans="1:13" x14ac:dyDescent="0.35">
      <c r="A6379" t="s">
        <v>39</v>
      </c>
      <c r="B6379" t="s">
        <v>46</v>
      </c>
      <c r="C6379">
        <v>2008</v>
      </c>
      <c r="D6379" t="s">
        <v>47</v>
      </c>
      <c r="E6379" t="s">
        <v>16</v>
      </c>
      <c r="F6379" t="s">
        <v>17</v>
      </c>
      <c r="G6379">
        <v>2.9</v>
      </c>
      <c r="H6379" t="s">
        <v>18</v>
      </c>
      <c r="I6379" t="s">
        <v>19</v>
      </c>
      <c r="J6379">
        <v>265000</v>
      </c>
      <c r="K6379" t="s">
        <v>20</v>
      </c>
      <c r="L6379">
        <v>33000</v>
      </c>
      <c r="M6379" t="b">
        <v>0</v>
      </c>
    </row>
    <row r="6380" spans="1:13" x14ac:dyDescent="0.35">
      <c r="A6380" t="s">
        <v>36</v>
      </c>
      <c r="B6380" t="s">
        <v>37</v>
      </c>
      <c r="C6380">
        <v>2015</v>
      </c>
      <c r="D6380" t="s">
        <v>15</v>
      </c>
      <c r="E6380" t="s">
        <v>16</v>
      </c>
      <c r="F6380" t="s">
        <v>17</v>
      </c>
      <c r="G6380">
        <v>6.2</v>
      </c>
      <c r="H6380" t="s">
        <v>18</v>
      </c>
      <c r="I6380" t="s">
        <v>19</v>
      </c>
      <c r="J6380">
        <v>216000</v>
      </c>
      <c r="K6380" t="s">
        <v>195</v>
      </c>
      <c r="L6380">
        <v>98000</v>
      </c>
      <c r="M6380" t="b">
        <v>0</v>
      </c>
    </row>
    <row r="6381" spans="1:13" x14ac:dyDescent="0.35">
      <c r="A6381" t="s">
        <v>48</v>
      </c>
      <c r="B6381" t="s">
        <v>106</v>
      </c>
      <c r="C6381">
        <v>1980</v>
      </c>
      <c r="D6381" t="s">
        <v>47</v>
      </c>
      <c r="E6381" t="s">
        <v>23</v>
      </c>
      <c r="F6381" t="s">
        <v>26</v>
      </c>
      <c r="G6381">
        <v>3</v>
      </c>
      <c r="H6381" t="s">
        <v>18</v>
      </c>
      <c r="I6381" t="s">
        <v>19</v>
      </c>
      <c r="J6381">
        <v>160000</v>
      </c>
      <c r="K6381" t="s">
        <v>20</v>
      </c>
      <c r="L6381">
        <v>40000</v>
      </c>
      <c r="M6381" t="b">
        <v>0</v>
      </c>
    </row>
    <row r="6382" spans="1:13" x14ac:dyDescent="0.35">
      <c r="A6382" t="s">
        <v>76</v>
      </c>
      <c r="B6382" t="s">
        <v>240</v>
      </c>
      <c r="C6382">
        <v>2011</v>
      </c>
      <c r="D6382" t="s">
        <v>15</v>
      </c>
      <c r="E6382" t="s">
        <v>75</v>
      </c>
      <c r="F6382" t="s">
        <v>26</v>
      </c>
      <c r="G6382">
        <v>4.5999999999999996</v>
      </c>
      <c r="H6382" t="s">
        <v>18</v>
      </c>
      <c r="I6382" t="s">
        <v>19</v>
      </c>
      <c r="J6382">
        <v>270</v>
      </c>
      <c r="K6382" t="s">
        <v>45</v>
      </c>
      <c r="L6382">
        <v>35000</v>
      </c>
      <c r="M6382" t="b">
        <v>0</v>
      </c>
    </row>
    <row r="6383" spans="1:13" x14ac:dyDescent="0.35">
      <c r="A6383" t="s">
        <v>27</v>
      </c>
      <c r="B6383" t="s">
        <v>28</v>
      </c>
      <c r="C6383">
        <v>2018</v>
      </c>
      <c r="D6383" t="s">
        <v>15</v>
      </c>
      <c r="E6383" t="s">
        <v>25</v>
      </c>
      <c r="F6383" t="s">
        <v>17</v>
      </c>
      <c r="G6383">
        <v>2</v>
      </c>
      <c r="H6383" t="s">
        <v>18</v>
      </c>
      <c r="I6383" t="s">
        <v>19</v>
      </c>
      <c r="J6383">
        <v>97588</v>
      </c>
      <c r="K6383" t="s">
        <v>42</v>
      </c>
      <c r="L6383">
        <v>55000</v>
      </c>
      <c r="M6383" t="b">
        <v>0</v>
      </c>
    </row>
    <row r="6384" spans="1:13" x14ac:dyDescent="0.35">
      <c r="A6384" t="s">
        <v>73</v>
      </c>
      <c r="B6384">
        <v>6</v>
      </c>
      <c r="C6384">
        <v>2016</v>
      </c>
      <c r="D6384" t="s">
        <v>15</v>
      </c>
      <c r="E6384" t="s">
        <v>65</v>
      </c>
      <c r="F6384" t="s">
        <v>17</v>
      </c>
      <c r="G6384">
        <v>2.5</v>
      </c>
      <c r="H6384" t="s">
        <v>18</v>
      </c>
      <c r="I6384" t="s">
        <v>19</v>
      </c>
      <c r="J6384">
        <v>117000</v>
      </c>
      <c r="K6384" t="s">
        <v>187</v>
      </c>
      <c r="L6384">
        <v>72000</v>
      </c>
      <c r="M6384" t="b">
        <v>0</v>
      </c>
    </row>
    <row r="6385" spans="1:13" x14ac:dyDescent="0.35">
      <c r="A6385" t="s">
        <v>76</v>
      </c>
      <c r="B6385" t="s">
        <v>112</v>
      </c>
      <c r="C6385">
        <v>2018</v>
      </c>
      <c r="D6385" t="s">
        <v>15</v>
      </c>
      <c r="E6385" t="s">
        <v>16</v>
      </c>
      <c r="F6385" t="s">
        <v>26</v>
      </c>
      <c r="G6385">
        <v>3.5</v>
      </c>
      <c r="H6385" t="s">
        <v>18</v>
      </c>
      <c r="I6385" t="s">
        <v>19</v>
      </c>
      <c r="J6385">
        <v>180</v>
      </c>
      <c r="K6385" t="s">
        <v>20</v>
      </c>
      <c r="L6385">
        <v>0</v>
      </c>
      <c r="M6385" t="b">
        <v>1</v>
      </c>
    </row>
    <row r="6386" spans="1:13" x14ac:dyDescent="0.35">
      <c r="A6386" t="s">
        <v>39</v>
      </c>
      <c r="B6386" t="s">
        <v>46</v>
      </c>
      <c r="C6386">
        <v>2017</v>
      </c>
      <c r="D6386" t="s">
        <v>15</v>
      </c>
      <c r="E6386" t="s">
        <v>16</v>
      </c>
      <c r="F6386" t="s">
        <v>30</v>
      </c>
      <c r="G6386">
        <v>8</v>
      </c>
      <c r="H6386" t="s">
        <v>18</v>
      </c>
      <c r="I6386" t="s">
        <v>19</v>
      </c>
      <c r="J6386">
        <v>220</v>
      </c>
      <c r="K6386" t="s">
        <v>279</v>
      </c>
      <c r="L6386">
        <v>118000</v>
      </c>
      <c r="M6386" t="b">
        <v>0</v>
      </c>
    </row>
    <row r="6387" spans="1:13" x14ac:dyDescent="0.35">
      <c r="A6387" t="s">
        <v>21</v>
      </c>
      <c r="B6387" t="s">
        <v>22</v>
      </c>
      <c r="C6387">
        <v>2020</v>
      </c>
      <c r="D6387" t="s">
        <v>15</v>
      </c>
      <c r="E6387" t="s">
        <v>29</v>
      </c>
      <c r="F6387" t="s">
        <v>17</v>
      </c>
      <c r="G6387">
        <v>1.4</v>
      </c>
      <c r="H6387" t="s">
        <v>18</v>
      </c>
      <c r="I6387" t="s">
        <v>19</v>
      </c>
      <c r="J6387">
        <v>89000</v>
      </c>
      <c r="K6387" t="s">
        <v>20</v>
      </c>
      <c r="L6387">
        <v>210000</v>
      </c>
      <c r="M6387" t="b">
        <v>0</v>
      </c>
    </row>
    <row r="6388" spans="1:13" x14ac:dyDescent="0.35">
      <c r="A6388" t="s">
        <v>76</v>
      </c>
      <c r="B6388" t="s">
        <v>240</v>
      </c>
      <c r="C6388">
        <v>1999</v>
      </c>
      <c r="D6388" t="s">
        <v>47</v>
      </c>
      <c r="E6388" t="s">
        <v>78</v>
      </c>
      <c r="F6388" t="s">
        <v>30</v>
      </c>
      <c r="G6388">
        <v>4.5999999999999996</v>
      </c>
      <c r="H6388" t="s">
        <v>18</v>
      </c>
      <c r="I6388" t="s">
        <v>19</v>
      </c>
      <c r="J6388">
        <v>391047</v>
      </c>
      <c r="K6388" t="s">
        <v>111</v>
      </c>
      <c r="L6388">
        <v>0</v>
      </c>
      <c r="M6388" t="b">
        <v>1</v>
      </c>
    </row>
    <row r="6389" spans="1:13" x14ac:dyDescent="0.35">
      <c r="A6389" t="s">
        <v>48</v>
      </c>
      <c r="B6389" t="s">
        <v>106</v>
      </c>
      <c r="C6389">
        <v>2012</v>
      </c>
      <c r="D6389" t="s">
        <v>44</v>
      </c>
      <c r="E6389" t="s">
        <v>33</v>
      </c>
      <c r="F6389" t="s">
        <v>17</v>
      </c>
      <c r="G6389">
        <v>3.3</v>
      </c>
      <c r="H6389" t="s">
        <v>18</v>
      </c>
      <c r="I6389" t="s">
        <v>19</v>
      </c>
      <c r="J6389">
        <v>85000</v>
      </c>
      <c r="K6389" t="s">
        <v>54</v>
      </c>
      <c r="L6389">
        <v>110000</v>
      </c>
      <c r="M6389" t="b">
        <v>0</v>
      </c>
    </row>
    <row r="6390" spans="1:13" x14ac:dyDescent="0.35">
      <c r="A6390" t="s">
        <v>109</v>
      </c>
      <c r="B6390" t="s">
        <v>110</v>
      </c>
      <c r="C6390">
        <v>2012</v>
      </c>
      <c r="D6390" t="s">
        <v>15</v>
      </c>
      <c r="E6390" t="s">
        <v>234</v>
      </c>
      <c r="F6390" t="s">
        <v>17</v>
      </c>
      <c r="G6390">
        <v>6.4</v>
      </c>
      <c r="H6390" t="s">
        <v>18</v>
      </c>
      <c r="I6390" t="s">
        <v>19</v>
      </c>
      <c r="J6390">
        <v>167000</v>
      </c>
      <c r="K6390" t="s">
        <v>54</v>
      </c>
      <c r="L6390">
        <v>85000</v>
      </c>
      <c r="M6390" t="b">
        <v>0</v>
      </c>
    </row>
    <row r="6391" spans="1:13" x14ac:dyDescent="0.35">
      <c r="A6391" t="s">
        <v>34</v>
      </c>
      <c r="B6391" t="s">
        <v>58</v>
      </c>
      <c r="C6391">
        <v>2018</v>
      </c>
      <c r="D6391" t="s">
        <v>15</v>
      </c>
      <c r="E6391" t="s">
        <v>23</v>
      </c>
      <c r="F6391" t="s">
        <v>30</v>
      </c>
      <c r="G6391">
        <v>2.7</v>
      </c>
      <c r="H6391" t="s">
        <v>18</v>
      </c>
      <c r="I6391" t="s">
        <v>19</v>
      </c>
      <c r="J6391">
        <v>224000</v>
      </c>
      <c r="K6391" t="s">
        <v>45</v>
      </c>
      <c r="L6391">
        <v>85000</v>
      </c>
      <c r="M6391" t="b">
        <v>0</v>
      </c>
    </row>
    <row r="6392" spans="1:13" x14ac:dyDescent="0.35">
      <c r="A6392" t="s">
        <v>27</v>
      </c>
      <c r="B6392" t="s">
        <v>88</v>
      </c>
      <c r="C6392">
        <v>2017</v>
      </c>
      <c r="D6392" t="s">
        <v>15</v>
      </c>
      <c r="E6392" t="s">
        <v>25</v>
      </c>
      <c r="F6392" t="s">
        <v>30</v>
      </c>
      <c r="G6392">
        <v>1.4</v>
      </c>
      <c r="H6392" t="s">
        <v>18</v>
      </c>
      <c r="I6392" t="s">
        <v>19</v>
      </c>
      <c r="J6392">
        <v>174000</v>
      </c>
      <c r="K6392" t="s">
        <v>42</v>
      </c>
      <c r="L6392">
        <v>24000</v>
      </c>
      <c r="M6392" t="b">
        <v>0</v>
      </c>
    </row>
    <row r="6393" spans="1:13" x14ac:dyDescent="0.35">
      <c r="A6393" t="s">
        <v>13</v>
      </c>
      <c r="B6393" t="s">
        <v>14</v>
      </c>
      <c r="C6393">
        <v>2019</v>
      </c>
      <c r="D6393" t="s">
        <v>15</v>
      </c>
      <c r="E6393" t="s">
        <v>16</v>
      </c>
      <c r="F6393" t="s">
        <v>17</v>
      </c>
      <c r="G6393">
        <v>5.7</v>
      </c>
      <c r="H6393" t="s">
        <v>18</v>
      </c>
      <c r="I6393" t="s">
        <v>19</v>
      </c>
      <c r="J6393">
        <v>45000</v>
      </c>
      <c r="K6393" t="s">
        <v>20</v>
      </c>
      <c r="L6393">
        <v>145000</v>
      </c>
      <c r="M6393" t="b">
        <v>0</v>
      </c>
    </row>
    <row r="6394" spans="1:13" x14ac:dyDescent="0.35">
      <c r="A6394" t="s">
        <v>73</v>
      </c>
      <c r="B6394">
        <v>6</v>
      </c>
      <c r="C6394">
        <v>2019</v>
      </c>
      <c r="D6394" t="s">
        <v>15</v>
      </c>
      <c r="E6394" t="s">
        <v>16</v>
      </c>
      <c r="F6394" t="s">
        <v>17</v>
      </c>
      <c r="G6394">
        <v>2.1</v>
      </c>
      <c r="H6394" t="s">
        <v>18</v>
      </c>
      <c r="I6394" t="s">
        <v>19</v>
      </c>
      <c r="J6394">
        <v>81000</v>
      </c>
      <c r="K6394" t="s">
        <v>42</v>
      </c>
      <c r="L6394">
        <v>90000</v>
      </c>
      <c r="M6394" t="b">
        <v>0</v>
      </c>
    </row>
    <row r="6395" spans="1:13" x14ac:dyDescent="0.35">
      <c r="A6395" t="s">
        <v>21</v>
      </c>
      <c r="B6395" t="s">
        <v>24</v>
      </c>
      <c r="C6395">
        <v>2014</v>
      </c>
      <c r="D6395" t="s">
        <v>15</v>
      </c>
      <c r="E6395" t="s">
        <v>23</v>
      </c>
      <c r="F6395" t="s">
        <v>26</v>
      </c>
      <c r="G6395">
        <v>1.5</v>
      </c>
      <c r="H6395" t="s">
        <v>18</v>
      </c>
      <c r="I6395" t="s">
        <v>19</v>
      </c>
      <c r="J6395">
        <v>176000</v>
      </c>
      <c r="K6395" t="s">
        <v>64</v>
      </c>
      <c r="L6395">
        <v>0</v>
      </c>
      <c r="M6395" t="b">
        <v>1</v>
      </c>
    </row>
    <row r="6396" spans="1:13" x14ac:dyDescent="0.35">
      <c r="A6396" t="s">
        <v>34</v>
      </c>
      <c r="B6396" t="s">
        <v>35</v>
      </c>
      <c r="C6396">
        <v>2019</v>
      </c>
      <c r="D6396" t="s">
        <v>15</v>
      </c>
      <c r="E6396" t="s">
        <v>23</v>
      </c>
      <c r="F6396" t="s">
        <v>17</v>
      </c>
      <c r="G6396">
        <v>4.5999999999999996</v>
      </c>
      <c r="H6396" t="s">
        <v>18</v>
      </c>
      <c r="I6396" t="s">
        <v>19</v>
      </c>
      <c r="J6396">
        <v>134000</v>
      </c>
      <c r="K6396" t="s">
        <v>155</v>
      </c>
      <c r="L6396">
        <v>170000</v>
      </c>
      <c r="M6396" t="b">
        <v>0</v>
      </c>
    </row>
    <row r="6397" spans="1:13" x14ac:dyDescent="0.35">
      <c r="A6397" t="s">
        <v>34</v>
      </c>
      <c r="B6397" t="s">
        <v>43</v>
      </c>
      <c r="C6397">
        <v>2019</v>
      </c>
      <c r="D6397" t="s">
        <v>15</v>
      </c>
      <c r="E6397" t="s">
        <v>16</v>
      </c>
      <c r="F6397" t="s">
        <v>26</v>
      </c>
      <c r="G6397">
        <v>2.5</v>
      </c>
      <c r="H6397" t="s">
        <v>79</v>
      </c>
      <c r="I6397" t="s">
        <v>19</v>
      </c>
      <c r="J6397">
        <v>55000</v>
      </c>
      <c r="K6397" t="s">
        <v>64</v>
      </c>
      <c r="L6397">
        <v>80000</v>
      </c>
      <c r="M6397" t="b">
        <v>0</v>
      </c>
    </row>
    <row r="6398" spans="1:13" x14ac:dyDescent="0.35">
      <c r="A6398" t="s">
        <v>34</v>
      </c>
      <c r="B6398" t="s">
        <v>58</v>
      </c>
      <c r="C6398">
        <v>2018</v>
      </c>
      <c r="D6398" t="s">
        <v>15</v>
      </c>
      <c r="E6398" t="s">
        <v>23</v>
      </c>
      <c r="F6398" t="s">
        <v>17</v>
      </c>
      <c r="G6398">
        <v>2.7</v>
      </c>
      <c r="H6398" t="s">
        <v>18</v>
      </c>
      <c r="I6398" t="s">
        <v>19</v>
      </c>
      <c r="J6398">
        <v>120000</v>
      </c>
      <c r="K6398" t="s">
        <v>187</v>
      </c>
      <c r="L6398">
        <v>0</v>
      </c>
      <c r="M6398" t="b">
        <v>1</v>
      </c>
    </row>
    <row r="6399" spans="1:13" x14ac:dyDescent="0.35">
      <c r="A6399" t="s">
        <v>166</v>
      </c>
      <c r="B6399" t="s">
        <v>306</v>
      </c>
      <c r="C6399">
        <v>2020</v>
      </c>
      <c r="D6399" t="s">
        <v>15</v>
      </c>
      <c r="E6399" t="s">
        <v>94</v>
      </c>
      <c r="F6399" t="s">
        <v>17</v>
      </c>
      <c r="G6399">
        <v>2</v>
      </c>
      <c r="H6399" t="s">
        <v>18</v>
      </c>
      <c r="I6399" t="s">
        <v>19</v>
      </c>
      <c r="J6399">
        <v>32000</v>
      </c>
      <c r="K6399" t="s">
        <v>70</v>
      </c>
      <c r="L6399">
        <v>0</v>
      </c>
      <c r="M6399" t="b">
        <v>1</v>
      </c>
    </row>
    <row r="6400" spans="1:13" x14ac:dyDescent="0.35">
      <c r="A6400" t="s">
        <v>174</v>
      </c>
      <c r="B6400" t="s">
        <v>175</v>
      </c>
      <c r="C6400">
        <v>2016</v>
      </c>
      <c r="D6400" t="s">
        <v>15</v>
      </c>
      <c r="E6400" t="s">
        <v>23</v>
      </c>
      <c r="F6400" t="s">
        <v>17</v>
      </c>
      <c r="G6400">
        <v>2</v>
      </c>
      <c r="H6400" t="s">
        <v>18</v>
      </c>
      <c r="I6400" t="s">
        <v>19</v>
      </c>
      <c r="J6400">
        <v>161</v>
      </c>
      <c r="K6400" t="s">
        <v>211</v>
      </c>
      <c r="L6400">
        <v>160000</v>
      </c>
      <c r="M6400" t="b">
        <v>0</v>
      </c>
    </row>
    <row r="6401" spans="1:13" x14ac:dyDescent="0.35">
      <c r="A6401" t="s">
        <v>27</v>
      </c>
      <c r="B6401" t="s">
        <v>28</v>
      </c>
      <c r="C6401">
        <v>2014</v>
      </c>
      <c r="D6401" t="s">
        <v>15</v>
      </c>
      <c r="E6401" t="s">
        <v>29</v>
      </c>
      <c r="F6401" t="s">
        <v>17</v>
      </c>
      <c r="G6401">
        <v>2</v>
      </c>
      <c r="H6401" t="s">
        <v>18</v>
      </c>
      <c r="I6401" t="s">
        <v>19</v>
      </c>
      <c r="J6401">
        <v>290000</v>
      </c>
      <c r="K6401" t="s">
        <v>20</v>
      </c>
      <c r="L6401">
        <v>33500</v>
      </c>
      <c r="M6401" t="b">
        <v>0</v>
      </c>
    </row>
    <row r="6402" spans="1:13" x14ac:dyDescent="0.35">
      <c r="A6402" t="s">
        <v>82</v>
      </c>
      <c r="B6402" t="s">
        <v>153</v>
      </c>
      <c r="C6402">
        <v>2005</v>
      </c>
      <c r="D6402" t="s">
        <v>15</v>
      </c>
      <c r="E6402" t="s">
        <v>23</v>
      </c>
      <c r="F6402" t="s">
        <v>26</v>
      </c>
      <c r="G6402">
        <v>4</v>
      </c>
      <c r="H6402" t="s">
        <v>18</v>
      </c>
      <c r="I6402" t="s">
        <v>68</v>
      </c>
      <c r="J6402">
        <v>400</v>
      </c>
      <c r="K6402" t="s">
        <v>64</v>
      </c>
      <c r="L6402">
        <v>10000</v>
      </c>
      <c r="M6402" t="b">
        <v>0</v>
      </c>
    </row>
    <row r="6403" spans="1:13" x14ac:dyDescent="0.35">
      <c r="A6403" t="s">
        <v>76</v>
      </c>
      <c r="B6403" t="s">
        <v>112</v>
      </c>
      <c r="C6403">
        <v>2016</v>
      </c>
      <c r="D6403" t="s">
        <v>15</v>
      </c>
      <c r="E6403" t="s">
        <v>29</v>
      </c>
      <c r="F6403" t="s">
        <v>30</v>
      </c>
      <c r="G6403">
        <v>3.5</v>
      </c>
      <c r="H6403" t="s">
        <v>18</v>
      </c>
      <c r="I6403" t="s">
        <v>19</v>
      </c>
      <c r="J6403">
        <v>66000</v>
      </c>
      <c r="K6403" t="s">
        <v>20</v>
      </c>
      <c r="L6403">
        <v>77000</v>
      </c>
      <c r="M6403" t="b">
        <v>0</v>
      </c>
    </row>
    <row r="6404" spans="1:13" x14ac:dyDescent="0.35">
      <c r="A6404" t="s">
        <v>174</v>
      </c>
      <c r="B6404" t="s">
        <v>204</v>
      </c>
      <c r="C6404">
        <v>2011</v>
      </c>
      <c r="D6404" t="s">
        <v>15</v>
      </c>
      <c r="E6404" t="s">
        <v>25</v>
      </c>
      <c r="F6404" t="s">
        <v>30</v>
      </c>
      <c r="G6404">
        <v>3</v>
      </c>
      <c r="H6404" t="s">
        <v>18</v>
      </c>
      <c r="I6404" t="s">
        <v>19</v>
      </c>
      <c r="J6404">
        <v>276000</v>
      </c>
      <c r="K6404" t="s">
        <v>20</v>
      </c>
      <c r="L6404">
        <v>65000</v>
      </c>
      <c r="M6404" t="b">
        <v>0</v>
      </c>
    </row>
    <row r="6405" spans="1:13" x14ac:dyDescent="0.35">
      <c r="A6405" t="s">
        <v>34</v>
      </c>
      <c r="B6405" t="s">
        <v>41</v>
      </c>
      <c r="C6405">
        <v>2016</v>
      </c>
      <c r="D6405" t="s">
        <v>15</v>
      </c>
      <c r="E6405" t="s">
        <v>23</v>
      </c>
      <c r="F6405" t="s">
        <v>30</v>
      </c>
      <c r="G6405">
        <v>1.5</v>
      </c>
      <c r="H6405" t="s">
        <v>18</v>
      </c>
      <c r="I6405" t="s">
        <v>19</v>
      </c>
      <c r="J6405">
        <v>155000</v>
      </c>
      <c r="K6405" t="s">
        <v>42</v>
      </c>
      <c r="L6405">
        <v>32000</v>
      </c>
      <c r="M6405" t="b">
        <v>0</v>
      </c>
    </row>
    <row r="6406" spans="1:13" x14ac:dyDescent="0.35">
      <c r="A6406" t="s">
        <v>39</v>
      </c>
      <c r="B6406" t="s">
        <v>131</v>
      </c>
      <c r="C6406">
        <v>2013</v>
      </c>
      <c r="D6406" t="s">
        <v>47</v>
      </c>
      <c r="E6406" t="s">
        <v>23</v>
      </c>
      <c r="F6406" t="s">
        <v>30</v>
      </c>
      <c r="G6406">
        <v>6.2</v>
      </c>
      <c r="H6406" t="s">
        <v>18</v>
      </c>
      <c r="I6406" t="s">
        <v>19</v>
      </c>
      <c r="J6406">
        <v>193000</v>
      </c>
      <c r="K6406" t="s">
        <v>45</v>
      </c>
      <c r="L6406">
        <v>44000</v>
      </c>
      <c r="M6406" t="b">
        <v>0</v>
      </c>
    </row>
    <row r="6407" spans="1:13" x14ac:dyDescent="0.35">
      <c r="A6407" t="s">
        <v>103</v>
      </c>
      <c r="B6407" t="s">
        <v>212</v>
      </c>
      <c r="C6407">
        <v>2019</v>
      </c>
      <c r="D6407" t="s">
        <v>15</v>
      </c>
      <c r="E6407" t="s">
        <v>23</v>
      </c>
      <c r="F6407" t="s">
        <v>17</v>
      </c>
      <c r="G6407">
        <v>3.6</v>
      </c>
      <c r="H6407" t="s">
        <v>18</v>
      </c>
      <c r="I6407" t="s">
        <v>19</v>
      </c>
      <c r="J6407">
        <v>16000</v>
      </c>
      <c r="K6407" t="s">
        <v>20</v>
      </c>
      <c r="L6407">
        <v>181000</v>
      </c>
      <c r="M6407" t="b">
        <v>0</v>
      </c>
    </row>
    <row r="6408" spans="1:13" x14ac:dyDescent="0.35">
      <c r="A6408" t="s">
        <v>34</v>
      </c>
      <c r="B6408" t="s">
        <v>43</v>
      </c>
      <c r="C6408">
        <v>2016</v>
      </c>
      <c r="D6408" t="s">
        <v>15</v>
      </c>
      <c r="E6408" t="s">
        <v>75</v>
      </c>
      <c r="F6408" t="s">
        <v>26</v>
      </c>
      <c r="G6408">
        <v>2.5</v>
      </c>
      <c r="H6408" t="s">
        <v>18</v>
      </c>
      <c r="I6408" t="s">
        <v>19</v>
      </c>
      <c r="J6408">
        <v>111417</v>
      </c>
      <c r="K6408" t="s">
        <v>245</v>
      </c>
      <c r="L6408">
        <v>0</v>
      </c>
      <c r="M6408" t="b">
        <v>1</v>
      </c>
    </row>
    <row r="6409" spans="1:13" x14ac:dyDescent="0.35">
      <c r="A6409" t="s">
        <v>103</v>
      </c>
      <c r="B6409" t="s">
        <v>104</v>
      </c>
      <c r="C6409">
        <v>2015</v>
      </c>
      <c r="D6409" t="s">
        <v>15</v>
      </c>
      <c r="E6409" t="s">
        <v>25</v>
      </c>
      <c r="F6409" t="s">
        <v>17</v>
      </c>
      <c r="G6409">
        <v>5.7</v>
      </c>
      <c r="H6409" t="s">
        <v>18</v>
      </c>
      <c r="I6409" t="s">
        <v>19</v>
      </c>
      <c r="J6409">
        <v>146000</v>
      </c>
      <c r="K6409" t="s">
        <v>20</v>
      </c>
      <c r="L6409">
        <v>95000</v>
      </c>
      <c r="M6409" t="b">
        <v>0</v>
      </c>
    </row>
    <row r="6410" spans="1:13" x14ac:dyDescent="0.35">
      <c r="A6410" t="s">
        <v>34</v>
      </c>
      <c r="B6410" t="s">
        <v>41</v>
      </c>
      <c r="C6410">
        <v>2017</v>
      </c>
      <c r="D6410" t="s">
        <v>15</v>
      </c>
      <c r="E6410" t="s">
        <v>29</v>
      </c>
      <c r="F6410" t="s">
        <v>26</v>
      </c>
      <c r="G6410">
        <v>1.5</v>
      </c>
      <c r="H6410" t="s">
        <v>18</v>
      </c>
      <c r="I6410" t="s">
        <v>19</v>
      </c>
      <c r="J6410">
        <v>12500</v>
      </c>
      <c r="K6410" t="s">
        <v>81</v>
      </c>
      <c r="L6410">
        <v>32000</v>
      </c>
      <c r="M6410" t="b">
        <v>0</v>
      </c>
    </row>
    <row r="6411" spans="1:13" x14ac:dyDescent="0.35">
      <c r="A6411" t="s">
        <v>36</v>
      </c>
      <c r="B6411" t="s">
        <v>350</v>
      </c>
      <c r="C6411">
        <v>2015</v>
      </c>
      <c r="D6411" t="s">
        <v>15</v>
      </c>
      <c r="E6411" t="s">
        <v>25</v>
      </c>
      <c r="F6411" t="s">
        <v>30</v>
      </c>
      <c r="G6411">
        <v>2.4</v>
      </c>
      <c r="H6411" t="s">
        <v>18</v>
      </c>
      <c r="I6411" t="s">
        <v>19</v>
      </c>
      <c r="J6411">
        <v>125000</v>
      </c>
      <c r="K6411" t="s">
        <v>20</v>
      </c>
      <c r="L6411">
        <v>38000</v>
      </c>
      <c r="M6411" t="b">
        <v>0</v>
      </c>
    </row>
    <row r="6412" spans="1:13" x14ac:dyDescent="0.35">
      <c r="A6412" t="s">
        <v>82</v>
      </c>
      <c r="B6412" t="s">
        <v>105</v>
      </c>
      <c r="C6412">
        <v>2009</v>
      </c>
      <c r="D6412" t="s">
        <v>47</v>
      </c>
      <c r="E6412" t="s">
        <v>23</v>
      </c>
      <c r="F6412" t="s">
        <v>30</v>
      </c>
      <c r="G6412">
        <v>2.4</v>
      </c>
      <c r="H6412" t="s">
        <v>18</v>
      </c>
      <c r="I6412" t="s">
        <v>19</v>
      </c>
      <c r="J6412">
        <v>183</v>
      </c>
      <c r="K6412" t="s">
        <v>187</v>
      </c>
      <c r="L6412">
        <v>0</v>
      </c>
      <c r="M6412" t="b">
        <v>1</v>
      </c>
    </row>
    <row r="6413" spans="1:13" x14ac:dyDescent="0.35">
      <c r="A6413" t="s">
        <v>34</v>
      </c>
      <c r="B6413" t="s">
        <v>58</v>
      </c>
      <c r="C6413">
        <v>2018</v>
      </c>
      <c r="D6413" t="s">
        <v>15</v>
      </c>
      <c r="E6413" t="s">
        <v>23</v>
      </c>
      <c r="F6413" t="s">
        <v>30</v>
      </c>
      <c r="G6413">
        <v>4</v>
      </c>
      <c r="H6413" t="s">
        <v>18</v>
      </c>
      <c r="I6413" t="s">
        <v>19</v>
      </c>
      <c r="J6413">
        <v>145</v>
      </c>
      <c r="K6413" t="s">
        <v>20</v>
      </c>
      <c r="L6413">
        <v>0</v>
      </c>
      <c r="M6413" t="b">
        <v>1</v>
      </c>
    </row>
    <row r="6414" spans="1:13" x14ac:dyDescent="0.35">
      <c r="A6414" t="s">
        <v>166</v>
      </c>
      <c r="B6414" t="s">
        <v>306</v>
      </c>
      <c r="C6414">
        <v>2019</v>
      </c>
      <c r="D6414" t="s">
        <v>15</v>
      </c>
      <c r="E6414" t="s">
        <v>16</v>
      </c>
      <c r="F6414" t="s">
        <v>17</v>
      </c>
      <c r="G6414">
        <v>2</v>
      </c>
      <c r="H6414" t="s">
        <v>18</v>
      </c>
      <c r="I6414" t="s">
        <v>19</v>
      </c>
      <c r="J6414">
        <v>106000</v>
      </c>
      <c r="K6414" t="s">
        <v>42</v>
      </c>
      <c r="L6414">
        <v>70000</v>
      </c>
      <c r="M6414" t="b">
        <v>0</v>
      </c>
    </row>
    <row r="6415" spans="1:13" x14ac:dyDescent="0.35">
      <c r="A6415" t="s">
        <v>39</v>
      </c>
      <c r="B6415" t="s">
        <v>46</v>
      </c>
      <c r="C6415">
        <v>2013</v>
      </c>
      <c r="D6415" t="s">
        <v>15</v>
      </c>
      <c r="E6415" t="s">
        <v>25</v>
      </c>
      <c r="F6415" t="s">
        <v>26</v>
      </c>
      <c r="G6415">
        <v>5.3</v>
      </c>
      <c r="H6415" t="s">
        <v>18</v>
      </c>
      <c r="I6415" t="s">
        <v>19</v>
      </c>
      <c r="J6415">
        <v>344</v>
      </c>
      <c r="K6415" t="s">
        <v>138</v>
      </c>
      <c r="L6415">
        <v>0</v>
      </c>
      <c r="M6415" t="b">
        <v>1</v>
      </c>
    </row>
    <row r="6416" spans="1:13" x14ac:dyDescent="0.35">
      <c r="A6416" t="s">
        <v>60</v>
      </c>
      <c r="B6416" t="s">
        <v>90</v>
      </c>
      <c r="C6416">
        <v>2009</v>
      </c>
      <c r="D6416" t="s">
        <v>44</v>
      </c>
      <c r="E6416" t="s">
        <v>23</v>
      </c>
      <c r="F6416" t="s">
        <v>17</v>
      </c>
      <c r="G6416">
        <v>5.7</v>
      </c>
      <c r="H6416" t="s">
        <v>18</v>
      </c>
      <c r="I6416" t="s">
        <v>19</v>
      </c>
      <c r="J6416">
        <v>422</v>
      </c>
      <c r="K6416" t="s">
        <v>20</v>
      </c>
      <c r="L6416">
        <v>0</v>
      </c>
      <c r="M6416" t="b">
        <v>1</v>
      </c>
    </row>
    <row r="6417" spans="1:13" x14ac:dyDescent="0.35">
      <c r="A6417" t="s">
        <v>60</v>
      </c>
      <c r="B6417" t="s">
        <v>80</v>
      </c>
      <c r="C6417">
        <v>2013</v>
      </c>
      <c r="D6417" t="s">
        <v>15</v>
      </c>
      <c r="E6417" t="s">
        <v>16</v>
      </c>
      <c r="F6417" t="s">
        <v>17</v>
      </c>
      <c r="G6417">
        <v>1.6</v>
      </c>
      <c r="H6417" t="s">
        <v>18</v>
      </c>
      <c r="I6417" t="s">
        <v>19</v>
      </c>
      <c r="J6417">
        <v>263000</v>
      </c>
      <c r="K6417" t="s">
        <v>45</v>
      </c>
      <c r="L6417">
        <v>66000</v>
      </c>
      <c r="M6417" t="b">
        <v>0</v>
      </c>
    </row>
    <row r="6418" spans="1:13" x14ac:dyDescent="0.35">
      <c r="A6418" t="s">
        <v>13</v>
      </c>
      <c r="B6418" t="s">
        <v>14</v>
      </c>
      <c r="C6418">
        <v>2012</v>
      </c>
      <c r="D6418" t="s">
        <v>15</v>
      </c>
      <c r="E6418" t="s">
        <v>65</v>
      </c>
      <c r="F6418" t="s">
        <v>17</v>
      </c>
      <c r="G6418">
        <v>5.7</v>
      </c>
      <c r="H6418" t="s">
        <v>18</v>
      </c>
      <c r="I6418" t="s">
        <v>19</v>
      </c>
      <c r="J6418">
        <v>72000</v>
      </c>
      <c r="K6418" t="s">
        <v>20</v>
      </c>
      <c r="L6418">
        <v>0</v>
      </c>
      <c r="M6418" t="b">
        <v>1</v>
      </c>
    </row>
    <row r="6419" spans="1:13" x14ac:dyDescent="0.35">
      <c r="A6419" t="s">
        <v>36</v>
      </c>
      <c r="B6419" t="s">
        <v>37</v>
      </c>
      <c r="C6419">
        <v>2013</v>
      </c>
      <c r="D6419" t="s">
        <v>15</v>
      </c>
      <c r="E6419" t="s">
        <v>94</v>
      </c>
      <c r="F6419" t="s">
        <v>30</v>
      </c>
      <c r="G6419">
        <v>5.3</v>
      </c>
      <c r="H6419" t="s">
        <v>18</v>
      </c>
      <c r="I6419" t="s">
        <v>19</v>
      </c>
      <c r="J6419">
        <v>165000</v>
      </c>
      <c r="K6419" t="s">
        <v>20</v>
      </c>
      <c r="L6419">
        <v>0</v>
      </c>
      <c r="M6419" t="b">
        <v>1</v>
      </c>
    </row>
    <row r="6420" spans="1:13" x14ac:dyDescent="0.35">
      <c r="A6420" t="s">
        <v>85</v>
      </c>
      <c r="B6420" t="s">
        <v>230</v>
      </c>
      <c r="C6420">
        <v>2014</v>
      </c>
      <c r="D6420" t="s">
        <v>15</v>
      </c>
      <c r="E6420" t="s">
        <v>16</v>
      </c>
      <c r="F6420" t="s">
        <v>17</v>
      </c>
      <c r="G6420">
        <v>3.8</v>
      </c>
      <c r="H6420" t="s">
        <v>18</v>
      </c>
      <c r="I6420" t="s">
        <v>19</v>
      </c>
      <c r="J6420">
        <v>141000</v>
      </c>
      <c r="K6420" t="s">
        <v>20</v>
      </c>
      <c r="L6420">
        <v>0</v>
      </c>
      <c r="M6420" t="b">
        <v>1</v>
      </c>
    </row>
    <row r="6421" spans="1:13" x14ac:dyDescent="0.35">
      <c r="A6421" t="s">
        <v>39</v>
      </c>
      <c r="B6421" t="s">
        <v>131</v>
      </c>
      <c r="C6421">
        <v>2010</v>
      </c>
      <c r="D6421" t="s">
        <v>15</v>
      </c>
      <c r="E6421" t="s">
        <v>78</v>
      </c>
      <c r="F6421" t="s">
        <v>17</v>
      </c>
      <c r="G6421">
        <v>6</v>
      </c>
      <c r="H6421" t="s">
        <v>18</v>
      </c>
      <c r="I6421" t="s">
        <v>19</v>
      </c>
      <c r="J6421">
        <v>186000</v>
      </c>
      <c r="K6421" t="s">
        <v>20</v>
      </c>
      <c r="L6421">
        <v>0</v>
      </c>
      <c r="M6421" t="b">
        <v>1</v>
      </c>
    </row>
    <row r="6422" spans="1:13" x14ac:dyDescent="0.35">
      <c r="A6422" t="s">
        <v>27</v>
      </c>
      <c r="B6422" t="s">
        <v>28</v>
      </c>
      <c r="C6422">
        <v>2017</v>
      </c>
      <c r="D6422" t="s">
        <v>47</v>
      </c>
      <c r="E6422" t="s">
        <v>25</v>
      </c>
      <c r="F6422" t="s">
        <v>26</v>
      </c>
      <c r="G6422">
        <v>1.6</v>
      </c>
      <c r="H6422" t="s">
        <v>56</v>
      </c>
      <c r="I6422" t="s">
        <v>19</v>
      </c>
      <c r="J6422">
        <v>86000</v>
      </c>
      <c r="K6422" t="s">
        <v>45</v>
      </c>
      <c r="L6422">
        <v>47000</v>
      </c>
      <c r="M6422" t="b">
        <v>0</v>
      </c>
    </row>
    <row r="6423" spans="1:13" x14ac:dyDescent="0.35">
      <c r="A6423" t="s">
        <v>34</v>
      </c>
      <c r="B6423" t="s">
        <v>123</v>
      </c>
      <c r="C6423">
        <v>2017</v>
      </c>
      <c r="D6423" t="s">
        <v>15</v>
      </c>
      <c r="E6423" t="s">
        <v>23</v>
      </c>
      <c r="F6423" t="s">
        <v>30</v>
      </c>
      <c r="G6423">
        <v>2.7</v>
      </c>
      <c r="H6423" t="s">
        <v>18</v>
      </c>
      <c r="I6423" t="s">
        <v>68</v>
      </c>
      <c r="J6423">
        <v>121000</v>
      </c>
      <c r="K6423" t="s">
        <v>45</v>
      </c>
      <c r="L6423">
        <v>75000</v>
      </c>
      <c r="M6423" t="b">
        <v>0</v>
      </c>
    </row>
    <row r="6424" spans="1:13" x14ac:dyDescent="0.35">
      <c r="A6424" t="s">
        <v>21</v>
      </c>
      <c r="B6424" t="s">
        <v>22</v>
      </c>
      <c r="C6424">
        <v>2017</v>
      </c>
      <c r="D6424" t="s">
        <v>15</v>
      </c>
      <c r="E6424" t="s">
        <v>23</v>
      </c>
      <c r="F6424" t="s">
        <v>26</v>
      </c>
      <c r="G6424">
        <v>4</v>
      </c>
      <c r="H6424" t="s">
        <v>18</v>
      </c>
      <c r="I6424" t="s">
        <v>19</v>
      </c>
      <c r="J6424">
        <v>198000</v>
      </c>
      <c r="K6424" t="s">
        <v>45</v>
      </c>
      <c r="L6424">
        <v>114000</v>
      </c>
      <c r="M6424" t="b">
        <v>0</v>
      </c>
    </row>
    <row r="6425" spans="1:13" x14ac:dyDescent="0.35">
      <c r="A6425" t="s">
        <v>34</v>
      </c>
      <c r="B6425" t="s">
        <v>58</v>
      </c>
      <c r="C6425">
        <v>2020</v>
      </c>
      <c r="D6425" t="s">
        <v>15</v>
      </c>
      <c r="E6425" t="s">
        <v>29</v>
      </c>
      <c r="F6425" t="s">
        <v>30</v>
      </c>
      <c r="G6425">
        <v>4</v>
      </c>
      <c r="H6425" t="s">
        <v>18</v>
      </c>
      <c r="I6425" t="s">
        <v>19</v>
      </c>
      <c r="J6425">
        <v>3000</v>
      </c>
      <c r="K6425" t="s">
        <v>45</v>
      </c>
      <c r="L6425">
        <v>135000</v>
      </c>
      <c r="M6425" t="b">
        <v>0</v>
      </c>
    </row>
    <row r="6426" spans="1:13" x14ac:dyDescent="0.35">
      <c r="A6426" t="s">
        <v>34</v>
      </c>
      <c r="B6426" t="s">
        <v>66</v>
      </c>
      <c r="C6426">
        <v>2019</v>
      </c>
      <c r="D6426" t="s">
        <v>15</v>
      </c>
      <c r="E6426" t="s">
        <v>23</v>
      </c>
      <c r="F6426" t="s">
        <v>26</v>
      </c>
      <c r="G6426">
        <v>3.5</v>
      </c>
      <c r="H6426" t="s">
        <v>18</v>
      </c>
      <c r="I6426" t="s">
        <v>19</v>
      </c>
      <c r="J6426">
        <v>43418</v>
      </c>
      <c r="K6426" t="s">
        <v>20</v>
      </c>
      <c r="L6426">
        <v>115000</v>
      </c>
      <c r="M6426" t="b">
        <v>0</v>
      </c>
    </row>
    <row r="6427" spans="1:13" x14ac:dyDescent="0.35">
      <c r="A6427" t="s">
        <v>76</v>
      </c>
      <c r="B6427" t="s">
        <v>112</v>
      </c>
      <c r="C6427">
        <v>2015</v>
      </c>
      <c r="D6427" t="s">
        <v>15</v>
      </c>
      <c r="E6427" t="s">
        <v>29</v>
      </c>
      <c r="F6427" t="s">
        <v>26</v>
      </c>
      <c r="G6427">
        <v>3.6</v>
      </c>
      <c r="H6427" t="s">
        <v>18</v>
      </c>
      <c r="I6427" t="s">
        <v>19</v>
      </c>
      <c r="J6427">
        <v>130243</v>
      </c>
      <c r="K6427" t="s">
        <v>20</v>
      </c>
      <c r="L6427">
        <v>58000</v>
      </c>
      <c r="M6427" t="b">
        <v>0</v>
      </c>
    </row>
    <row r="6428" spans="1:13" x14ac:dyDescent="0.35">
      <c r="A6428" t="s">
        <v>34</v>
      </c>
      <c r="B6428" t="s">
        <v>43</v>
      </c>
      <c r="C6428">
        <v>2017</v>
      </c>
      <c r="D6428" t="s">
        <v>15</v>
      </c>
      <c r="E6428" t="s">
        <v>23</v>
      </c>
      <c r="F6428" t="s">
        <v>17</v>
      </c>
      <c r="G6428">
        <v>2.4</v>
      </c>
      <c r="H6428" t="s">
        <v>18</v>
      </c>
      <c r="I6428" t="s">
        <v>19</v>
      </c>
      <c r="J6428">
        <v>128336</v>
      </c>
      <c r="K6428" t="s">
        <v>20</v>
      </c>
      <c r="L6428">
        <v>0</v>
      </c>
      <c r="M6428" t="b">
        <v>1</v>
      </c>
    </row>
    <row r="6429" spans="1:13" x14ac:dyDescent="0.35">
      <c r="A6429" t="s">
        <v>76</v>
      </c>
      <c r="B6429" t="s">
        <v>202</v>
      </c>
      <c r="C6429">
        <v>2015</v>
      </c>
      <c r="D6429" t="s">
        <v>15</v>
      </c>
      <c r="E6429" t="s">
        <v>23</v>
      </c>
      <c r="F6429" t="s">
        <v>26</v>
      </c>
      <c r="G6429">
        <v>1.4</v>
      </c>
      <c r="H6429" t="s">
        <v>18</v>
      </c>
      <c r="I6429" t="s">
        <v>19</v>
      </c>
      <c r="J6429">
        <v>101600</v>
      </c>
      <c r="K6429" t="s">
        <v>20</v>
      </c>
      <c r="L6429">
        <v>28000</v>
      </c>
      <c r="M6429" t="b">
        <v>0</v>
      </c>
    </row>
    <row r="6430" spans="1:13" x14ac:dyDescent="0.35">
      <c r="A6430" t="s">
        <v>103</v>
      </c>
      <c r="B6430" t="s">
        <v>206</v>
      </c>
      <c r="C6430">
        <v>1992</v>
      </c>
      <c r="D6430" t="s">
        <v>15</v>
      </c>
      <c r="E6430" t="s">
        <v>65</v>
      </c>
      <c r="F6430" t="s">
        <v>26</v>
      </c>
      <c r="G6430">
        <v>2.4</v>
      </c>
      <c r="H6430" t="s">
        <v>18</v>
      </c>
      <c r="I6430" t="s">
        <v>68</v>
      </c>
      <c r="J6430">
        <v>300000</v>
      </c>
      <c r="K6430" t="s">
        <v>155</v>
      </c>
      <c r="L6430">
        <v>16000</v>
      </c>
      <c r="M6430" t="b">
        <v>0</v>
      </c>
    </row>
    <row r="6431" spans="1:13" x14ac:dyDescent="0.35">
      <c r="A6431" t="s">
        <v>27</v>
      </c>
      <c r="B6431" t="s">
        <v>89</v>
      </c>
      <c r="C6431">
        <v>2018</v>
      </c>
      <c r="D6431" t="s">
        <v>15</v>
      </c>
      <c r="E6431" t="s">
        <v>25</v>
      </c>
      <c r="F6431" t="s">
        <v>26</v>
      </c>
      <c r="G6431">
        <v>2.5</v>
      </c>
      <c r="H6431" t="s">
        <v>18</v>
      </c>
      <c r="I6431" t="s">
        <v>19</v>
      </c>
      <c r="J6431">
        <v>71629</v>
      </c>
      <c r="K6431" t="s">
        <v>20</v>
      </c>
      <c r="L6431">
        <v>50000</v>
      </c>
      <c r="M6431" t="b">
        <v>0</v>
      </c>
    </row>
    <row r="6432" spans="1:13" x14ac:dyDescent="0.35">
      <c r="A6432" t="s">
        <v>103</v>
      </c>
      <c r="B6432" t="s">
        <v>456</v>
      </c>
      <c r="C6432">
        <v>2012</v>
      </c>
      <c r="D6432" t="s">
        <v>47</v>
      </c>
      <c r="E6432" t="s">
        <v>102</v>
      </c>
      <c r="F6432" t="s">
        <v>30</v>
      </c>
      <c r="G6432">
        <v>3.7</v>
      </c>
      <c r="H6432" t="s">
        <v>18</v>
      </c>
      <c r="I6432" t="s">
        <v>19</v>
      </c>
      <c r="J6432">
        <v>200000</v>
      </c>
      <c r="K6432" t="s">
        <v>42</v>
      </c>
      <c r="L6432">
        <v>0</v>
      </c>
      <c r="M6432" t="b">
        <v>1</v>
      </c>
    </row>
    <row r="6433" spans="1:13" x14ac:dyDescent="0.35">
      <c r="A6433" t="s">
        <v>21</v>
      </c>
      <c r="B6433" t="s">
        <v>120</v>
      </c>
      <c r="C6433">
        <v>2015</v>
      </c>
      <c r="D6433" t="s">
        <v>15</v>
      </c>
      <c r="E6433" t="s">
        <v>23</v>
      </c>
      <c r="F6433" t="s">
        <v>26</v>
      </c>
      <c r="G6433">
        <v>1.9</v>
      </c>
      <c r="H6433" t="s">
        <v>18</v>
      </c>
      <c r="I6433" t="s">
        <v>68</v>
      </c>
      <c r="J6433">
        <v>142000</v>
      </c>
      <c r="K6433" t="s">
        <v>64</v>
      </c>
      <c r="L6433">
        <v>39000</v>
      </c>
      <c r="M6433" t="b">
        <v>0</v>
      </c>
    </row>
    <row r="6434" spans="1:13" x14ac:dyDescent="0.35">
      <c r="A6434" t="s">
        <v>34</v>
      </c>
      <c r="B6434" t="s">
        <v>123</v>
      </c>
      <c r="C6434">
        <v>2019</v>
      </c>
      <c r="D6434" t="s">
        <v>15</v>
      </c>
      <c r="E6434" t="s">
        <v>23</v>
      </c>
      <c r="F6434" t="s">
        <v>17</v>
      </c>
      <c r="G6434">
        <v>2.7</v>
      </c>
      <c r="H6434" t="s">
        <v>18</v>
      </c>
      <c r="I6434" t="s">
        <v>68</v>
      </c>
      <c r="J6434">
        <v>55000</v>
      </c>
      <c r="K6434" t="s">
        <v>20</v>
      </c>
      <c r="L6434">
        <v>0</v>
      </c>
      <c r="M6434" t="b">
        <v>1</v>
      </c>
    </row>
    <row r="6435" spans="1:13" x14ac:dyDescent="0.35">
      <c r="A6435" t="s">
        <v>97</v>
      </c>
      <c r="B6435" t="s">
        <v>470</v>
      </c>
      <c r="C6435">
        <v>2015</v>
      </c>
      <c r="D6435" t="s">
        <v>15</v>
      </c>
      <c r="E6435" t="s">
        <v>25</v>
      </c>
      <c r="F6435" t="s">
        <v>17</v>
      </c>
      <c r="G6435">
        <v>1.6</v>
      </c>
      <c r="H6435" t="s">
        <v>18</v>
      </c>
      <c r="I6435" t="s">
        <v>19</v>
      </c>
      <c r="J6435">
        <v>140000</v>
      </c>
      <c r="K6435" t="s">
        <v>138</v>
      </c>
      <c r="L6435">
        <v>15000</v>
      </c>
      <c r="M6435" t="b">
        <v>0</v>
      </c>
    </row>
    <row r="6436" spans="1:13" x14ac:dyDescent="0.35">
      <c r="A6436" t="s">
        <v>27</v>
      </c>
      <c r="B6436" t="s">
        <v>89</v>
      </c>
      <c r="C6436">
        <v>2019</v>
      </c>
      <c r="D6436" t="s">
        <v>15</v>
      </c>
      <c r="E6436" t="s">
        <v>23</v>
      </c>
      <c r="F6436" t="s">
        <v>30</v>
      </c>
      <c r="G6436">
        <v>2.4</v>
      </c>
      <c r="H6436" t="s">
        <v>18</v>
      </c>
      <c r="I6436" t="s">
        <v>19</v>
      </c>
      <c r="J6436">
        <v>92000</v>
      </c>
      <c r="K6436" t="s">
        <v>45</v>
      </c>
      <c r="L6436">
        <v>84000</v>
      </c>
      <c r="M6436" t="b">
        <v>0</v>
      </c>
    </row>
    <row r="6437" spans="1:13" x14ac:dyDescent="0.35">
      <c r="A6437" t="s">
        <v>174</v>
      </c>
      <c r="B6437" t="s">
        <v>208</v>
      </c>
      <c r="C6437">
        <v>2009</v>
      </c>
      <c r="D6437" t="s">
        <v>15</v>
      </c>
      <c r="E6437" t="s">
        <v>23</v>
      </c>
      <c r="F6437" t="s">
        <v>17</v>
      </c>
      <c r="G6437">
        <v>4.4000000000000004</v>
      </c>
      <c r="H6437" t="s">
        <v>18</v>
      </c>
      <c r="I6437" t="s">
        <v>19</v>
      </c>
      <c r="J6437">
        <v>404000</v>
      </c>
      <c r="K6437" t="s">
        <v>45</v>
      </c>
      <c r="L6437">
        <v>0</v>
      </c>
      <c r="M6437" t="b">
        <v>1</v>
      </c>
    </row>
    <row r="6438" spans="1:13" x14ac:dyDescent="0.35">
      <c r="A6438" t="s">
        <v>281</v>
      </c>
      <c r="B6438" t="s">
        <v>328</v>
      </c>
      <c r="C6438">
        <v>2011</v>
      </c>
      <c r="D6438" t="s">
        <v>44</v>
      </c>
      <c r="E6438" t="s">
        <v>25</v>
      </c>
      <c r="F6438" t="s">
        <v>17</v>
      </c>
      <c r="G6438">
        <v>3</v>
      </c>
      <c r="H6438" t="s">
        <v>18</v>
      </c>
      <c r="I6438" t="s">
        <v>19</v>
      </c>
      <c r="J6438">
        <v>199</v>
      </c>
      <c r="K6438" t="s">
        <v>20</v>
      </c>
      <c r="L6438">
        <v>0</v>
      </c>
      <c r="M6438" t="b">
        <v>1</v>
      </c>
    </row>
    <row r="6439" spans="1:13" x14ac:dyDescent="0.35">
      <c r="A6439" t="s">
        <v>185</v>
      </c>
      <c r="B6439" t="s">
        <v>277</v>
      </c>
      <c r="C6439">
        <v>2014</v>
      </c>
      <c r="D6439" t="s">
        <v>15</v>
      </c>
      <c r="E6439" t="s">
        <v>23</v>
      </c>
      <c r="F6439" t="s">
        <v>30</v>
      </c>
      <c r="G6439">
        <v>3</v>
      </c>
      <c r="H6439" t="s">
        <v>56</v>
      </c>
      <c r="I6439" t="s">
        <v>68</v>
      </c>
      <c r="J6439">
        <v>177</v>
      </c>
      <c r="K6439" t="s">
        <v>111</v>
      </c>
      <c r="L6439">
        <v>0</v>
      </c>
      <c r="M6439" t="b">
        <v>1</v>
      </c>
    </row>
    <row r="6440" spans="1:13" x14ac:dyDescent="0.35">
      <c r="A6440" t="s">
        <v>21</v>
      </c>
      <c r="B6440" t="s">
        <v>24</v>
      </c>
      <c r="C6440">
        <v>2018</v>
      </c>
      <c r="D6440" t="s">
        <v>44</v>
      </c>
      <c r="E6440" t="s">
        <v>94</v>
      </c>
      <c r="F6440" t="s">
        <v>30</v>
      </c>
      <c r="G6440">
        <v>1.5</v>
      </c>
      <c r="H6440" t="s">
        <v>18</v>
      </c>
      <c r="I6440" t="s">
        <v>19</v>
      </c>
      <c r="J6440">
        <v>106</v>
      </c>
      <c r="K6440" t="s">
        <v>42</v>
      </c>
      <c r="L6440">
        <v>23000</v>
      </c>
      <c r="M6440" t="b">
        <v>0</v>
      </c>
    </row>
    <row r="6441" spans="1:13" x14ac:dyDescent="0.35">
      <c r="A6441" t="s">
        <v>76</v>
      </c>
      <c r="B6441" t="s">
        <v>183</v>
      </c>
      <c r="C6441">
        <v>2011</v>
      </c>
      <c r="D6441" t="s">
        <v>303</v>
      </c>
      <c r="E6441" t="s">
        <v>23</v>
      </c>
      <c r="F6441" t="s">
        <v>26</v>
      </c>
      <c r="G6441">
        <v>1.6</v>
      </c>
      <c r="H6441" t="s">
        <v>18</v>
      </c>
      <c r="I6441" t="s">
        <v>19</v>
      </c>
      <c r="J6441">
        <v>181000</v>
      </c>
      <c r="K6441" t="s">
        <v>42</v>
      </c>
      <c r="L6441">
        <v>10000</v>
      </c>
      <c r="M6441" t="b">
        <v>0</v>
      </c>
    </row>
    <row r="6442" spans="1:13" x14ac:dyDescent="0.35">
      <c r="A6442" t="s">
        <v>48</v>
      </c>
      <c r="B6442" t="s">
        <v>106</v>
      </c>
      <c r="C6442">
        <v>2006</v>
      </c>
      <c r="D6442" t="s">
        <v>303</v>
      </c>
      <c r="E6442" t="s">
        <v>33</v>
      </c>
      <c r="F6442" t="s">
        <v>17</v>
      </c>
      <c r="G6442">
        <v>3</v>
      </c>
      <c r="H6442" t="s">
        <v>18</v>
      </c>
      <c r="I6442" t="s">
        <v>19</v>
      </c>
      <c r="J6442">
        <v>347000</v>
      </c>
      <c r="K6442" t="s">
        <v>20</v>
      </c>
      <c r="L6442">
        <v>0</v>
      </c>
      <c r="M6442" t="b">
        <v>1</v>
      </c>
    </row>
    <row r="6443" spans="1:13" x14ac:dyDescent="0.35">
      <c r="A6443" t="s">
        <v>34</v>
      </c>
      <c r="B6443" t="s">
        <v>123</v>
      </c>
      <c r="C6443">
        <v>2016</v>
      </c>
      <c r="D6443" t="s">
        <v>303</v>
      </c>
      <c r="E6443" t="s">
        <v>23</v>
      </c>
      <c r="F6443" t="s">
        <v>17</v>
      </c>
      <c r="G6443">
        <v>2.7</v>
      </c>
      <c r="H6443" t="s">
        <v>18</v>
      </c>
      <c r="I6443" t="s">
        <v>68</v>
      </c>
      <c r="J6443">
        <v>342125</v>
      </c>
      <c r="K6443" t="s">
        <v>45</v>
      </c>
      <c r="L6443">
        <v>0</v>
      </c>
      <c r="M6443" t="b">
        <v>1</v>
      </c>
    </row>
    <row r="6444" spans="1:13" x14ac:dyDescent="0.35">
      <c r="A6444" t="s">
        <v>34</v>
      </c>
      <c r="B6444" t="s">
        <v>162</v>
      </c>
      <c r="C6444">
        <v>1997</v>
      </c>
      <c r="D6444" t="s">
        <v>303</v>
      </c>
      <c r="E6444" t="s">
        <v>23</v>
      </c>
      <c r="F6444" t="s">
        <v>17</v>
      </c>
      <c r="G6444">
        <v>4</v>
      </c>
      <c r="H6444" t="s">
        <v>18</v>
      </c>
      <c r="I6444" t="s">
        <v>68</v>
      </c>
      <c r="J6444">
        <v>300000</v>
      </c>
      <c r="K6444" t="s">
        <v>20</v>
      </c>
      <c r="L6444">
        <v>0</v>
      </c>
      <c r="M6444" t="b">
        <v>1</v>
      </c>
    </row>
    <row r="6445" spans="1:13" x14ac:dyDescent="0.35">
      <c r="A6445" t="s">
        <v>34</v>
      </c>
      <c r="B6445" t="s">
        <v>58</v>
      </c>
      <c r="C6445">
        <v>2017</v>
      </c>
      <c r="D6445" t="s">
        <v>303</v>
      </c>
      <c r="E6445" t="s">
        <v>23</v>
      </c>
      <c r="F6445" t="s">
        <v>30</v>
      </c>
      <c r="G6445">
        <v>2.7</v>
      </c>
      <c r="H6445" t="s">
        <v>18</v>
      </c>
      <c r="I6445" t="s">
        <v>19</v>
      </c>
      <c r="J6445">
        <v>70000</v>
      </c>
      <c r="K6445" t="s">
        <v>155</v>
      </c>
      <c r="L6445">
        <v>75000</v>
      </c>
      <c r="M6445" t="b">
        <v>0</v>
      </c>
    </row>
    <row r="6446" spans="1:13" x14ac:dyDescent="0.35">
      <c r="A6446" t="s">
        <v>36</v>
      </c>
      <c r="B6446" t="s">
        <v>37</v>
      </c>
      <c r="C6446">
        <v>2011</v>
      </c>
      <c r="D6446" t="s">
        <v>15</v>
      </c>
      <c r="E6446" t="s">
        <v>38</v>
      </c>
      <c r="F6446" t="s">
        <v>30</v>
      </c>
      <c r="G6446">
        <v>5.3</v>
      </c>
      <c r="H6446" t="s">
        <v>18</v>
      </c>
      <c r="I6446" t="s">
        <v>19</v>
      </c>
      <c r="J6446">
        <v>223</v>
      </c>
      <c r="K6446" t="s">
        <v>126</v>
      </c>
      <c r="L6446">
        <v>40000</v>
      </c>
      <c r="M6446" t="b">
        <v>0</v>
      </c>
    </row>
    <row r="6447" spans="1:13" x14ac:dyDescent="0.35">
      <c r="A6447" t="s">
        <v>39</v>
      </c>
      <c r="B6447" t="s">
        <v>205</v>
      </c>
      <c r="C6447">
        <v>2010</v>
      </c>
      <c r="D6447" t="s">
        <v>15</v>
      </c>
      <c r="E6447" t="s">
        <v>23</v>
      </c>
      <c r="F6447" t="s">
        <v>26</v>
      </c>
      <c r="G6447">
        <v>3.5</v>
      </c>
      <c r="H6447" t="s">
        <v>18</v>
      </c>
      <c r="I6447" t="s">
        <v>19</v>
      </c>
      <c r="J6447">
        <v>303545</v>
      </c>
      <c r="K6447" t="s">
        <v>254</v>
      </c>
      <c r="L6447">
        <v>0</v>
      </c>
      <c r="M6447" t="b">
        <v>1</v>
      </c>
    </row>
    <row r="6448" spans="1:13" x14ac:dyDescent="0.35">
      <c r="A6448" t="s">
        <v>181</v>
      </c>
      <c r="B6448" t="s">
        <v>199</v>
      </c>
      <c r="C6448">
        <v>2017</v>
      </c>
      <c r="D6448" t="s">
        <v>44</v>
      </c>
      <c r="E6448" t="s">
        <v>23</v>
      </c>
      <c r="F6448" t="s">
        <v>17</v>
      </c>
      <c r="G6448">
        <v>3.2</v>
      </c>
      <c r="H6448" t="s">
        <v>56</v>
      </c>
      <c r="I6448" t="s">
        <v>19</v>
      </c>
      <c r="J6448">
        <v>80000</v>
      </c>
      <c r="K6448" t="s">
        <v>59</v>
      </c>
      <c r="L6448">
        <v>89500</v>
      </c>
      <c r="M6448" t="b">
        <v>0</v>
      </c>
    </row>
    <row r="6449" spans="1:13" x14ac:dyDescent="0.35">
      <c r="A6449" t="s">
        <v>34</v>
      </c>
      <c r="B6449" t="s">
        <v>35</v>
      </c>
      <c r="C6449">
        <v>2012</v>
      </c>
      <c r="D6449" t="s">
        <v>15</v>
      </c>
      <c r="E6449" t="s">
        <v>23</v>
      </c>
      <c r="F6449" t="s">
        <v>17</v>
      </c>
      <c r="G6449">
        <v>8</v>
      </c>
      <c r="H6449" t="s">
        <v>18</v>
      </c>
      <c r="I6449" t="s">
        <v>19</v>
      </c>
      <c r="J6449">
        <v>228000</v>
      </c>
      <c r="K6449" t="s">
        <v>59</v>
      </c>
      <c r="L6449">
        <v>112000</v>
      </c>
      <c r="M6449" t="b">
        <v>0</v>
      </c>
    </row>
    <row r="6450" spans="1:13" x14ac:dyDescent="0.35">
      <c r="A6450" t="s">
        <v>27</v>
      </c>
      <c r="B6450" t="s">
        <v>28</v>
      </c>
      <c r="C6450">
        <v>2016</v>
      </c>
      <c r="D6450" t="s">
        <v>47</v>
      </c>
      <c r="E6450" t="s">
        <v>23</v>
      </c>
      <c r="F6450" t="s">
        <v>17</v>
      </c>
      <c r="G6450">
        <v>2</v>
      </c>
      <c r="H6450" t="s">
        <v>18</v>
      </c>
      <c r="I6450" t="s">
        <v>19</v>
      </c>
      <c r="J6450">
        <v>309000</v>
      </c>
      <c r="K6450" t="s">
        <v>195</v>
      </c>
      <c r="L6450">
        <v>0</v>
      </c>
      <c r="M6450" t="b">
        <v>1</v>
      </c>
    </row>
    <row r="6451" spans="1:13" x14ac:dyDescent="0.35">
      <c r="A6451" t="s">
        <v>27</v>
      </c>
      <c r="B6451" t="s">
        <v>91</v>
      </c>
      <c r="C6451">
        <v>2016</v>
      </c>
      <c r="D6451" t="s">
        <v>15</v>
      </c>
      <c r="E6451" t="s">
        <v>23</v>
      </c>
      <c r="F6451" t="s">
        <v>30</v>
      </c>
      <c r="G6451">
        <v>3.3</v>
      </c>
      <c r="H6451" t="s">
        <v>18</v>
      </c>
      <c r="I6451" t="s">
        <v>19</v>
      </c>
      <c r="J6451">
        <v>255000</v>
      </c>
      <c r="K6451" t="s">
        <v>111</v>
      </c>
      <c r="L6451">
        <v>51000</v>
      </c>
      <c r="M6451" t="b">
        <v>0</v>
      </c>
    </row>
    <row r="6452" spans="1:13" x14ac:dyDescent="0.35">
      <c r="A6452" t="s">
        <v>85</v>
      </c>
      <c r="B6452" t="s">
        <v>471</v>
      </c>
      <c r="C6452">
        <v>2017</v>
      </c>
      <c r="D6452" t="s">
        <v>47</v>
      </c>
      <c r="E6452" t="s">
        <v>25</v>
      </c>
      <c r="F6452" t="s">
        <v>30</v>
      </c>
      <c r="G6452">
        <v>3.3</v>
      </c>
      <c r="H6452" t="s">
        <v>18</v>
      </c>
      <c r="I6452" t="s">
        <v>19</v>
      </c>
      <c r="J6452">
        <v>68000</v>
      </c>
      <c r="K6452" t="s">
        <v>395</v>
      </c>
      <c r="L6452">
        <v>70000</v>
      </c>
      <c r="M6452" t="b">
        <v>0</v>
      </c>
    </row>
    <row r="6453" spans="1:13" x14ac:dyDescent="0.35">
      <c r="A6453" t="s">
        <v>36</v>
      </c>
      <c r="B6453" t="s">
        <v>37</v>
      </c>
      <c r="C6453">
        <v>2008</v>
      </c>
      <c r="D6453" t="s">
        <v>44</v>
      </c>
      <c r="E6453" t="s">
        <v>78</v>
      </c>
      <c r="F6453" t="s">
        <v>30</v>
      </c>
      <c r="G6453">
        <v>5.3</v>
      </c>
      <c r="H6453" t="s">
        <v>18</v>
      </c>
      <c r="I6453" t="s">
        <v>19</v>
      </c>
      <c r="J6453">
        <v>395000</v>
      </c>
      <c r="K6453" t="s">
        <v>254</v>
      </c>
      <c r="L6453">
        <v>0</v>
      </c>
      <c r="M6453" t="b">
        <v>1</v>
      </c>
    </row>
    <row r="6454" spans="1:13" x14ac:dyDescent="0.35">
      <c r="A6454" t="s">
        <v>34</v>
      </c>
      <c r="B6454" t="s">
        <v>124</v>
      </c>
      <c r="C6454">
        <v>2015</v>
      </c>
      <c r="D6454" t="s">
        <v>15</v>
      </c>
      <c r="E6454" t="s">
        <v>16</v>
      </c>
      <c r="F6454" t="s">
        <v>30</v>
      </c>
      <c r="G6454">
        <v>4</v>
      </c>
      <c r="H6454" t="s">
        <v>18</v>
      </c>
      <c r="I6454" t="s">
        <v>19</v>
      </c>
      <c r="J6454">
        <v>110000</v>
      </c>
      <c r="K6454" t="s">
        <v>45</v>
      </c>
      <c r="L6454">
        <v>115000</v>
      </c>
      <c r="M6454" t="b">
        <v>0</v>
      </c>
    </row>
    <row r="6455" spans="1:13" x14ac:dyDescent="0.35">
      <c r="A6455" t="s">
        <v>181</v>
      </c>
      <c r="B6455" t="s">
        <v>199</v>
      </c>
      <c r="C6455">
        <v>2015</v>
      </c>
      <c r="D6455" t="s">
        <v>47</v>
      </c>
      <c r="E6455" t="s">
        <v>94</v>
      </c>
      <c r="F6455" t="s">
        <v>30</v>
      </c>
      <c r="G6455">
        <v>3.5</v>
      </c>
      <c r="H6455" t="s">
        <v>18</v>
      </c>
      <c r="I6455" t="s">
        <v>19</v>
      </c>
      <c r="J6455">
        <v>153000</v>
      </c>
      <c r="K6455" t="s">
        <v>155</v>
      </c>
      <c r="L6455">
        <v>0</v>
      </c>
      <c r="M6455" t="b">
        <v>1</v>
      </c>
    </row>
    <row r="6456" spans="1:13" x14ac:dyDescent="0.35">
      <c r="A6456" t="s">
        <v>34</v>
      </c>
      <c r="B6456" t="s">
        <v>43</v>
      </c>
      <c r="C6456">
        <v>2009</v>
      </c>
      <c r="D6456" t="s">
        <v>15</v>
      </c>
      <c r="E6456" t="s">
        <v>23</v>
      </c>
      <c r="F6456" t="s">
        <v>30</v>
      </c>
      <c r="G6456">
        <v>2.5</v>
      </c>
      <c r="H6456" t="s">
        <v>18</v>
      </c>
      <c r="I6456" t="s">
        <v>19</v>
      </c>
      <c r="J6456">
        <v>600000</v>
      </c>
      <c r="K6456" t="s">
        <v>54</v>
      </c>
      <c r="L6456">
        <v>23000</v>
      </c>
      <c r="M6456" t="b">
        <v>0</v>
      </c>
    </row>
    <row r="6457" spans="1:13" x14ac:dyDescent="0.35">
      <c r="A6457" t="s">
        <v>109</v>
      </c>
      <c r="B6457" t="s">
        <v>110</v>
      </c>
      <c r="C6457">
        <v>2017</v>
      </c>
      <c r="D6457" t="s">
        <v>15</v>
      </c>
      <c r="E6457" t="s">
        <v>29</v>
      </c>
      <c r="F6457" t="s">
        <v>17</v>
      </c>
      <c r="G6457">
        <v>3.6</v>
      </c>
      <c r="H6457" t="s">
        <v>18</v>
      </c>
      <c r="I6457" t="s">
        <v>19</v>
      </c>
      <c r="J6457">
        <v>166</v>
      </c>
      <c r="K6457" t="s">
        <v>20</v>
      </c>
      <c r="L6457">
        <v>0</v>
      </c>
      <c r="M6457" t="b">
        <v>1</v>
      </c>
    </row>
    <row r="6458" spans="1:13" x14ac:dyDescent="0.35">
      <c r="A6458" t="s">
        <v>34</v>
      </c>
      <c r="B6458" t="s">
        <v>41</v>
      </c>
      <c r="C6458">
        <v>2020</v>
      </c>
      <c r="D6458" t="s">
        <v>15</v>
      </c>
      <c r="E6458" t="s">
        <v>94</v>
      </c>
      <c r="F6458" t="s">
        <v>30</v>
      </c>
      <c r="G6458">
        <v>1.5</v>
      </c>
      <c r="H6458" t="s">
        <v>18</v>
      </c>
      <c r="I6458" t="s">
        <v>19</v>
      </c>
      <c r="J6458">
        <v>13000</v>
      </c>
      <c r="K6458" t="s">
        <v>42</v>
      </c>
      <c r="L6458">
        <v>37000</v>
      </c>
      <c r="M6458" t="b">
        <v>0</v>
      </c>
    </row>
    <row r="6459" spans="1:13" x14ac:dyDescent="0.35">
      <c r="A6459" t="s">
        <v>34</v>
      </c>
      <c r="B6459" t="s">
        <v>123</v>
      </c>
      <c r="C6459">
        <v>2010</v>
      </c>
      <c r="D6459" t="s">
        <v>15</v>
      </c>
      <c r="E6459" t="s">
        <v>23</v>
      </c>
      <c r="F6459" t="s">
        <v>26</v>
      </c>
      <c r="G6459">
        <v>2.7</v>
      </c>
      <c r="H6459" t="s">
        <v>18</v>
      </c>
      <c r="I6459" t="s">
        <v>68</v>
      </c>
      <c r="J6459">
        <v>200000</v>
      </c>
      <c r="K6459" t="s">
        <v>42</v>
      </c>
      <c r="L6459">
        <v>0</v>
      </c>
      <c r="M6459" t="b">
        <v>1</v>
      </c>
    </row>
    <row r="6460" spans="1:13" x14ac:dyDescent="0.35">
      <c r="A6460" t="s">
        <v>34</v>
      </c>
      <c r="B6460" t="s">
        <v>123</v>
      </c>
      <c r="C6460">
        <v>2014</v>
      </c>
      <c r="D6460" t="s">
        <v>15</v>
      </c>
      <c r="E6460" t="s">
        <v>23</v>
      </c>
      <c r="F6460" t="s">
        <v>17</v>
      </c>
      <c r="G6460">
        <v>2.7</v>
      </c>
      <c r="H6460" t="s">
        <v>18</v>
      </c>
      <c r="I6460" t="s">
        <v>68</v>
      </c>
      <c r="J6460">
        <v>98000</v>
      </c>
      <c r="K6460" t="s">
        <v>254</v>
      </c>
      <c r="L6460">
        <v>70000</v>
      </c>
      <c r="M6460" t="b">
        <v>0</v>
      </c>
    </row>
    <row r="6461" spans="1:13" x14ac:dyDescent="0.35">
      <c r="A6461" t="s">
        <v>48</v>
      </c>
      <c r="B6461" t="s">
        <v>388</v>
      </c>
      <c r="C6461">
        <v>2015</v>
      </c>
      <c r="D6461" t="s">
        <v>15</v>
      </c>
      <c r="E6461" t="s">
        <v>16</v>
      </c>
      <c r="F6461" t="s">
        <v>17</v>
      </c>
      <c r="G6461">
        <v>5</v>
      </c>
      <c r="H6461" t="s">
        <v>18</v>
      </c>
      <c r="I6461" t="s">
        <v>19</v>
      </c>
      <c r="J6461">
        <v>32000</v>
      </c>
      <c r="K6461" t="s">
        <v>64</v>
      </c>
      <c r="L6461">
        <v>183000</v>
      </c>
      <c r="M6461" t="b">
        <v>0</v>
      </c>
    </row>
    <row r="6462" spans="1:13" x14ac:dyDescent="0.35">
      <c r="A6462" t="s">
        <v>36</v>
      </c>
      <c r="B6462" t="s">
        <v>200</v>
      </c>
      <c r="C6462">
        <v>2008</v>
      </c>
      <c r="D6462" t="s">
        <v>47</v>
      </c>
      <c r="E6462" t="s">
        <v>16</v>
      </c>
      <c r="F6462" t="s">
        <v>30</v>
      </c>
      <c r="G6462">
        <v>1.6</v>
      </c>
      <c r="H6462" t="s">
        <v>18</v>
      </c>
      <c r="I6462" t="s">
        <v>19</v>
      </c>
      <c r="J6462">
        <v>27000</v>
      </c>
      <c r="K6462" t="s">
        <v>64</v>
      </c>
      <c r="L6462">
        <v>0</v>
      </c>
      <c r="M6462" t="b">
        <v>1</v>
      </c>
    </row>
    <row r="6463" spans="1:13" x14ac:dyDescent="0.35">
      <c r="A6463" t="s">
        <v>73</v>
      </c>
      <c r="B6463" t="s">
        <v>74</v>
      </c>
      <c r="C6463">
        <v>2015</v>
      </c>
      <c r="D6463" t="s">
        <v>15</v>
      </c>
      <c r="E6463" t="s">
        <v>16</v>
      </c>
      <c r="F6463" t="s">
        <v>17</v>
      </c>
      <c r="G6463">
        <v>2.5</v>
      </c>
      <c r="H6463" t="s">
        <v>18</v>
      </c>
      <c r="I6463" t="s">
        <v>19</v>
      </c>
      <c r="J6463">
        <v>234000</v>
      </c>
      <c r="K6463" t="s">
        <v>138</v>
      </c>
      <c r="L6463">
        <v>57000</v>
      </c>
      <c r="M6463" t="b">
        <v>0</v>
      </c>
    </row>
    <row r="6464" spans="1:13" x14ac:dyDescent="0.35">
      <c r="A6464" t="s">
        <v>34</v>
      </c>
      <c r="B6464" t="s">
        <v>127</v>
      </c>
      <c r="C6464">
        <v>2019</v>
      </c>
      <c r="D6464" t="s">
        <v>15</v>
      </c>
      <c r="E6464" t="s">
        <v>23</v>
      </c>
      <c r="F6464" t="s">
        <v>17</v>
      </c>
      <c r="G6464">
        <v>4</v>
      </c>
      <c r="H6464" t="s">
        <v>18</v>
      </c>
      <c r="I6464" t="s">
        <v>68</v>
      </c>
      <c r="J6464">
        <v>26000</v>
      </c>
      <c r="K6464" t="s">
        <v>111</v>
      </c>
      <c r="L6464">
        <v>130000</v>
      </c>
      <c r="M6464" t="b">
        <v>0</v>
      </c>
    </row>
    <row r="6465" spans="1:13" x14ac:dyDescent="0.35">
      <c r="A6465" t="s">
        <v>82</v>
      </c>
      <c r="B6465" t="s">
        <v>156</v>
      </c>
      <c r="C6465">
        <v>2016</v>
      </c>
      <c r="D6465" t="s">
        <v>15</v>
      </c>
      <c r="E6465" t="s">
        <v>23</v>
      </c>
      <c r="F6465" t="s">
        <v>26</v>
      </c>
      <c r="G6465">
        <v>1.4</v>
      </c>
      <c r="H6465" t="s">
        <v>18</v>
      </c>
      <c r="I6465" t="s">
        <v>19</v>
      </c>
      <c r="J6465">
        <v>109000</v>
      </c>
      <c r="K6465" t="s">
        <v>20</v>
      </c>
      <c r="L6465">
        <v>0</v>
      </c>
      <c r="M6465" t="b">
        <v>1</v>
      </c>
    </row>
    <row r="6466" spans="1:13" x14ac:dyDescent="0.35">
      <c r="A6466" t="s">
        <v>34</v>
      </c>
      <c r="B6466" t="s">
        <v>58</v>
      </c>
      <c r="C6466">
        <v>2015</v>
      </c>
      <c r="D6466" t="s">
        <v>15</v>
      </c>
      <c r="E6466" t="s">
        <v>23</v>
      </c>
      <c r="F6466" t="s">
        <v>26</v>
      </c>
      <c r="G6466">
        <v>1.4</v>
      </c>
      <c r="H6466" t="s">
        <v>18</v>
      </c>
      <c r="I6466" t="s">
        <v>19</v>
      </c>
      <c r="J6466">
        <v>322000</v>
      </c>
      <c r="K6466" t="s">
        <v>20</v>
      </c>
      <c r="L6466">
        <v>0</v>
      </c>
      <c r="M6466" t="b">
        <v>1</v>
      </c>
    </row>
    <row r="6467" spans="1:13" x14ac:dyDescent="0.35">
      <c r="A6467" t="s">
        <v>21</v>
      </c>
      <c r="B6467" t="s">
        <v>120</v>
      </c>
      <c r="C6467">
        <v>2015</v>
      </c>
      <c r="D6467" t="s">
        <v>15</v>
      </c>
      <c r="E6467" t="s">
        <v>23</v>
      </c>
      <c r="F6467" t="s">
        <v>17</v>
      </c>
      <c r="G6467">
        <v>2.7</v>
      </c>
      <c r="H6467" t="s">
        <v>18</v>
      </c>
      <c r="I6467" t="s">
        <v>68</v>
      </c>
      <c r="J6467">
        <v>82000</v>
      </c>
      <c r="K6467" t="s">
        <v>64</v>
      </c>
      <c r="L6467">
        <v>0</v>
      </c>
      <c r="M6467" t="b">
        <v>1</v>
      </c>
    </row>
    <row r="6468" spans="1:13" x14ac:dyDescent="0.35">
      <c r="A6468" t="s">
        <v>76</v>
      </c>
      <c r="B6468" t="s">
        <v>112</v>
      </c>
      <c r="C6468">
        <v>2016</v>
      </c>
      <c r="D6468" t="s">
        <v>15</v>
      </c>
      <c r="E6468" t="s">
        <v>25</v>
      </c>
      <c r="F6468" t="s">
        <v>30</v>
      </c>
      <c r="G6468">
        <v>3.5</v>
      </c>
      <c r="H6468" t="s">
        <v>18</v>
      </c>
      <c r="I6468" t="s">
        <v>19</v>
      </c>
      <c r="J6468">
        <v>248000</v>
      </c>
      <c r="K6468" t="s">
        <v>45</v>
      </c>
      <c r="L6468">
        <v>0</v>
      </c>
      <c r="M6468" t="b">
        <v>1</v>
      </c>
    </row>
    <row r="6469" spans="1:13" x14ac:dyDescent="0.35">
      <c r="A6469" t="s">
        <v>34</v>
      </c>
      <c r="B6469" t="s">
        <v>123</v>
      </c>
      <c r="C6469">
        <v>2020</v>
      </c>
      <c r="D6469" t="s">
        <v>15</v>
      </c>
      <c r="E6469" t="s">
        <v>23</v>
      </c>
      <c r="F6469" t="s">
        <v>17</v>
      </c>
      <c r="G6469">
        <v>2.7</v>
      </c>
      <c r="H6469" t="s">
        <v>18</v>
      </c>
      <c r="I6469" t="s">
        <v>68</v>
      </c>
      <c r="J6469">
        <v>89000</v>
      </c>
      <c r="K6469" t="s">
        <v>20</v>
      </c>
      <c r="L6469">
        <v>0</v>
      </c>
      <c r="M6469" t="b">
        <v>1</v>
      </c>
    </row>
    <row r="6470" spans="1:13" x14ac:dyDescent="0.35">
      <c r="A6470" t="s">
        <v>82</v>
      </c>
      <c r="B6470" t="s">
        <v>156</v>
      </c>
      <c r="C6470">
        <v>2016</v>
      </c>
      <c r="D6470" t="s">
        <v>15</v>
      </c>
      <c r="E6470" t="s">
        <v>23</v>
      </c>
      <c r="F6470" t="s">
        <v>26</v>
      </c>
      <c r="G6470">
        <v>1.4</v>
      </c>
      <c r="H6470" t="s">
        <v>18</v>
      </c>
      <c r="I6470" t="s">
        <v>19</v>
      </c>
      <c r="J6470">
        <v>130000</v>
      </c>
      <c r="K6470" t="s">
        <v>20</v>
      </c>
      <c r="L6470">
        <v>0</v>
      </c>
      <c r="M6470" t="b">
        <v>1</v>
      </c>
    </row>
    <row r="6471" spans="1:13" x14ac:dyDescent="0.35">
      <c r="A6471" t="s">
        <v>60</v>
      </c>
      <c r="B6471" t="s">
        <v>80</v>
      </c>
      <c r="C6471">
        <v>2020</v>
      </c>
      <c r="D6471" t="s">
        <v>15</v>
      </c>
      <c r="E6471" t="s">
        <v>75</v>
      </c>
      <c r="F6471" t="s">
        <v>17</v>
      </c>
      <c r="G6471">
        <v>3.5</v>
      </c>
      <c r="H6471" t="s">
        <v>18</v>
      </c>
      <c r="I6471" t="s">
        <v>19</v>
      </c>
      <c r="J6471">
        <v>29000</v>
      </c>
      <c r="K6471" t="s">
        <v>42</v>
      </c>
      <c r="L6471">
        <v>230000</v>
      </c>
      <c r="M6471" t="b">
        <v>0</v>
      </c>
    </row>
    <row r="6472" spans="1:13" x14ac:dyDescent="0.35">
      <c r="A6472" t="s">
        <v>34</v>
      </c>
      <c r="B6472" t="s">
        <v>55</v>
      </c>
      <c r="C6472">
        <v>2016</v>
      </c>
      <c r="D6472" t="s">
        <v>15</v>
      </c>
      <c r="E6472" t="s">
        <v>23</v>
      </c>
      <c r="F6472" t="s">
        <v>26</v>
      </c>
      <c r="G6472">
        <v>4</v>
      </c>
      <c r="H6472" t="s">
        <v>18</v>
      </c>
      <c r="I6472" t="s">
        <v>19</v>
      </c>
      <c r="J6472">
        <v>74000</v>
      </c>
      <c r="K6472" t="s">
        <v>42</v>
      </c>
      <c r="L6472">
        <v>120000</v>
      </c>
      <c r="M6472" t="b">
        <v>0</v>
      </c>
    </row>
    <row r="6473" spans="1:13" x14ac:dyDescent="0.35">
      <c r="A6473" t="s">
        <v>34</v>
      </c>
      <c r="B6473" t="s">
        <v>43</v>
      </c>
      <c r="C6473">
        <v>2010</v>
      </c>
      <c r="D6473" t="s">
        <v>15</v>
      </c>
      <c r="E6473" t="s">
        <v>213</v>
      </c>
      <c r="F6473" t="s">
        <v>17</v>
      </c>
      <c r="G6473">
        <v>2.4</v>
      </c>
      <c r="H6473" t="s">
        <v>18</v>
      </c>
      <c r="I6473" t="s">
        <v>68</v>
      </c>
      <c r="J6473">
        <v>390000</v>
      </c>
      <c r="K6473" t="s">
        <v>45</v>
      </c>
      <c r="L6473">
        <v>20000</v>
      </c>
      <c r="M6473" t="b">
        <v>0</v>
      </c>
    </row>
    <row r="6474" spans="1:13" x14ac:dyDescent="0.35">
      <c r="A6474" t="s">
        <v>34</v>
      </c>
      <c r="B6474" t="s">
        <v>35</v>
      </c>
      <c r="C6474">
        <v>2003</v>
      </c>
      <c r="D6474" t="s">
        <v>15</v>
      </c>
      <c r="E6474" t="s">
        <v>23</v>
      </c>
      <c r="F6474" t="s">
        <v>17</v>
      </c>
      <c r="G6474">
        <v>4.5999999999999996</v>
      </c>
      <c r="H6474" t="s">
        <v>18</v>
      </c>
      <c r="I6474" t="s">
        <v>19</v>
      </c>
      <c r="J6474">
        <v>560000</v>
      </c>
      <c r="K6474" t="s">
        <v>155</v>
      </c>
      <c r="L6474">
        <v>0</v>
      </c>
      <c r="M6474" t="b">
        <v>1</v>
      </c>
    </row>
    <row r="6475" spans="1:13" x14ac:dyDescent="0.35">
      <c r="A6475" t="s">
        <v>34</v>
      </c>
      <c r="B6475" t="s">
        <v>55</v>
      </c>
      <c r="C6475">
        <v>2015</v>
      </c>
      <c r="D6475" t="s">
        <v>15</v>
      </c>
      <c r="E6475" t="s">
        <v>29</v>
      </c>
      <c r="F6475" t="s">
        <v>30</v>
      </c>
      <c r="G6475">
        <v>4</v>
      </c>
      <c r="H6475" t="s">
        <v>18</v>
      </c>
      <c r="I6475" t="s">
        <v>19</v>
      </c>
      <c r="J6475">
        <v>70000</v>
      </c>
      <c r="K6475" t="s">
        <v>81</v>
      </c>
      <c r="L6475">
        <v>110000</v>
      </c>
      <c r="M6475" t="b">
        <v>0</v>
      </c>
    </row>
    <row r="6476" spans="1:13" x14ac:dyDescent="0.35">
      <c r="A6476" t="s">
        <v>34</v>
      </c>
      <c r="B6476" t="s">
        <v>51</v>
      </c>
      <c r="C6476">
        <v>2014</v>
      </c>
      <c r="D6476" t="s">
        <v>47</v>
      </c>
      <c r="E6476" t="s">
        <v>23</v>
      </c>
      <c r="F6476" t="s">
        <v>30</v>
      </c>
      <c r="G6476">
        <v>1.6</v>
      </c>
      <c r="H6476" t="s">
        <v>18</v>
      </c>
      <c r="I6476" t="s">
        <v>19</v>
      </c>
      <c r="J6476">
        <v>212</v>
      </c>
      <c r="K6476" t="s">
        <v>64</v>
      </c>
      <c r="L6476">
        <v>0</v>
      </c>
      <c r="M6476" t="b">
        <v>1</v>
      </c>
    </row>
    <row r="6477" spans="1:13" x14ac:dyDescent="0.35">
      <c r="A6477" t="s">
        <v>27</v>
      </c>
      <c r="B6477" t="s">
        <v>84</v>
      </c>
      <c r="C6477">
        <v>2018</v>
      </c>
      <c r="D6477" t="s">
        <v>47</v>
      </c>
      <c r="E6477" t="s">
        <v>25</v>
      </c>
      <c r="F6477" t="s">
        <v>30</v>
      </c>
      <c r="G6477">
        <v>2</v>
      </c>
      <c r="H6477" t="s">
        <v>18</v>
      </c>
      <c r="I6477" t="s">
        <v>19</v>
      </c>
      <c r="J6477">
        <v>100000</v>
      </c>
      <c r="K6477" t="s">
        <v>42</v>
      </c>
      <c r="L6477">
        <v>60000</v>
      </c>
      <c r="M6477" t="b">
        <v>0</v>
      </c>
    </row>
    <row r="6478" spans="1:13" x14ac:dyDescent="0.35">
      <c r="A6478" t="s">
        <v>27</v>
      </c>
      <c r="B6478" t="s">
        <v>89</v>
      </c>
      <c r="C6478">
        <v>2014</v>
      </c>
      <c r="D6478" t="s">
        <v>15</v>
      </c>
      <c r="E6478" t="s">
        <v>23</v>
      </c>
      <c r="F6478" t="s">
        <v>30</v>
      </c>
      <c r="G6478">
        <v>2.4</v>
      </c>
      <c r="H6478" t="s">
        <v>18</v>
      </c>
      <c r="I6478" t="s">
        <v>19</v>
      </c>
      <c r="J6478">
        <v>300</v>
      </c>
      <c r="K6478" t="s">
        <v>111</v>
      </c>
      <c r="L6478">
        <v>0</v>
      </c>
      <c r="M6478" t="b">
        <v>1</v>
      </c>
    </row>
    <row r="6479" spans="1:13" x14ac:dyDescent="0.35">
      <c r="A6479" t="s">
        <v>39</v>
      </c>
      <c r="B6479" t="s">
        <v>46</v>
      </c>
      <c r="C6479">
        <v>2019</v>
      </c>
      <c r="D6479" t="s">
        <v>15</v>
      </c>
      <c r="E6479" t="s">
        <v>23</v>
      </c>
      <c r="F6479" t="s">
        <v>17</v>
      </c>
      <c r="G6479">
        <v>5.3</v>
      </c>
      <c r="H6479" t="s">
        <v>18</v>
      </c>
      <c r="I6479" t="s">
        <v>19</v>
      </c>
      <c r="J6479">
        <v>62000</v>
      </c>
      <c r="K6479" t="s">
        <v>42</v>
      </c>
      <c r="L6479">
        <v>195000</v>
      </c>
      <c r="M6479" t="b">
        <v>0</v>
      </c>
    </row>
    <row r="6480" spans="1:13" x14ac:dyDescent="0.35">
      <c r="A6480" t="s">
        <v>39</v>
      </c>
      <c r="B6480" t="s">
        <v>115</v>
      </c>
      <c r="C6480">
        <v>2001</v>
      </c>
      <c r="D6480" t="s">
        <v>15</v>
      </c>
      <c r="E6480" t="s">
        <v>16</v>
      </c>
      <c r="F6480" t="s">
        <v>17</v>
      </c>
      <c r="G6480">
        <v>5.3</v>
      </c>
      <c r="H6480" t="s">
        <v>18</v>
      </c>
      <c r="I6480" t="s">
        <v>19</v>
      </c>
      <c r="J6480">
        <v>400000</v>
      </c>
      <c r="K6480" t="s">
        <v>138</v>
      </c>
      <c r="L6480">
        <v>0</v>
      </c>
      <c r="M6480" t="b">
        <v>1</v>
      </c>
    </row>
    <row r="6481" spans="1:13" x14ac:dyDescent="0.35">
      <c r="A6481" t="s">
        <v>174</v>
      </c>
      <c r="B6481" t="s">
        <v>389</v>
      </c>
      <c r="C6481">
        <v>2020</v>
      </c>
      <c r="D6481" t="s">
        <v>15</v>
      </c>
      <c r="E6481" t="s">
        <v>16</v>
      </c>
      <c r="F6481" t="s">
        <v>17</v>
      </c>
      <c r="G6481">
        <v>6</v>
      </c>
      <c r="H6481" t="s">
        <v>18</v>
      </c>
      <c r="I6481" t="s">
        <v>19</v>
      </c>
      <c r="J6481">
        <v>13000</v>
      </c>
      <c r="K6481" t="s">
        <v>20</v>
      </c>
      <c r="L6481">
        <v>385000</v>
      </c>
      <c r="M6481" t="b">
        <v>0</v>
      </c>
    </row>
    <row r="6482" spans="1:13" x14ac:dyDescent="0.35">
      <c r="A6482" t="s">
        <v>76</v>
      </c>
      <c r="B6482" t="s">
        <v>77</v>
      </c>
      <c r="C6482">
        <v>2016</v>
      </c>
      <c r="D6482" t="s">
        <v>15</v>
      </c>
      <c r="E6482" t="s">
        <v>16</v>
      </c>
      <c r="F6482" t="s">
        <v>30</v>
      </c>
      <c r="G6482">
        <v>5.4</v>
      </c>
      <c r="H6482" t="s">
        <v>18</v>
      </c>
      <c r="I6482" t="s">
        <v>19</v>
      </c>
      <c r="J6482">
        <v>160000</v>
      </c>
      <c r="K6482" t="s">
        <v>20</v>
      </c>
      <c r="L6482">
        <v>85000</v>
      </c>
      <c r="M6482" t="b">
        <v>0</v>
      </c>
    </row>
    <row r="6483" spans="1:13" x14ac:dyDescent="0.35">
      <c r="A6483" t="s">
        <v>34</v>
      </c>
      <c r="B6483" t="s">
        <v>123</v>
      </c>
      <c r="C6483">
        <v>2016</v>
      </c>
      <c r="D6483" t="s">
        <v>15</v>
      </c>
      <c r="E6483" t="s">
        <v>23</v>
      </c>
      <c r="F6483" t="s">
        <v>30</v>
      </c>
      <c r="G6483">
        <v>2.7</v>
      </c>
      <c r="H6483" t="s">
        <v>18</v>
      </c>
      <c r="I6483" t="s">
        <v>68</v>
      </c>
      <c r="J6483">
        <v>135637</v>
      </c>
      <c r="K6483" t="s">
        <v>59</v>
      </c>
      <c r="L6483">
        <v>0</v>
      </c>
      <c r="M6483" t="b">
        <v>1</v>
      </c>
    </row>
    <row r="6484" spans="1:13" x14ac:dyDescent="0.35">
      <c r="A6484" t="s">
        <v>34</v>
      </c>
      <c r="B6484" t="s">
        <v>127</v>
      </c>
      <c r="C6484">
        <v>2012</v>
      </c>
      <c r="D6484" t="s">
        <v>15</v>
      </c>
      <c r="E6484" t="s">
        <v>75</v>
      </c>
      <c r="F6484" t="s">
        <v>30</v>
      </c>
      <c r="G6484">
        <v>4</v>
      </c>
      <c r="H6484" t="s">
        <v>18</v>
      </c>
      <c r="I6484" t="s">
        <v>68</v>
      </c>
      <c r="J6484">
        <v>280</v>
      </c>
      <c r="K6484" t="s">
        <v>81</v>
      </c>
      <c r="L6484">
        <v>0</v>
      </c>
      <c r="M6484" t="b">
        <v>1</v>
      </c>
    </row>
    <row r="6485" spans="1:13" x14ac:dyDescent="0.35">
      <c r="A6485" t="s">
        <v>62</v>
      </c>
      <c r="B6485" t="s">
        <v>63</v>
      </c>
      <c r="C6485">
        <v>2007</v>
      </c>
      <c r="D6485" t="s">
        <v>15</v>
      </c>
      <c r="E6485" t="s">
        <v>23</v>
      </c>
      <c r="F6485" t="s">
        <v>17</v>
      </c>
      <c r="G6485">
        <v>8.9</v>
      </c>
      <c r="H6485" t="s">
        <v>18</v>
      </c>
      <c r="I6485" t="s">
        <v>19</v>
      </c>
      <c r="J6485">
        <v>148</v>
      </c>
      <c r="K6485" t="s">
        <v>20</v>
      </c>
      <c r="L6485">
        <v>38000</v>
      </c>
      <c r="M6485" t="b">
        <v>0</v>
      </c>
    </row>
    <row r="6486" spans="1:13" x14ac:dyDescent="0.35">
      <c r="A6486" t="s">
        <v>39</v>
      </c>
      <c r="B6486" t="s">
        <v>46</v>
      </c>
      <c r="C6486">
        <v>2015</v>
      </c>
      <c r="D6486" t="s">
        <v>15</v>
      </c>
      <c r="E6486" t="s">
        <v>23</v>
      </c>
      <c r="F6486" t="s">
        <v>17</v>
      </c>
      <c r="G6486">
        <v>6</v>
      </c>
      <c r="H6486" t="s">
        <v>18</v>
      </c>
      <c r="I6486" t="s">
        <v>19</v>
      </c>
      <c r="J6486">
        <v>26000</v>
      </c>
      <c r="K6486" t="s">
        <v>253</v>
      </c>
      <c r="L6486">
        <v>0</v>
      </c>
      <c r="M6486" t="b">
        <v>1</v>
      </c>
    </row>
    <row r="6487" spans="1:13" x14ac:dyDescent="0.35">
      <c r="A6487" t="s">
        <v>134</v>
      </c>
      <c r="B6487" t="s">
        <v>165</v>
      </c>
      <c r="C6487">
        <v>2019</v>
      </c>
      <c r="D6487" t="s">
        <v>15</v>
      </c>
      <c r="E6487" t="s">
        <v>216</v>
      </c>
      <c r="F6487" t="s">
        <v>17</v>
      </c>
      <c r="G6487">
        <v>1.6</v>
      </c>
      <c r="H6487" t="s">
        <v>18</v>
      </c>
      <c r="I6487" t="s">
        <v>19</v>
      </c>
      <c r="J6487">
        <v>27000</v>
      </c>
      <c r="K6487" t="s">
        <v>45</v>
      </c>
      <c r="L6487">
        <v>54000</v>
      </c>
      <c r="M6487" t="b">
        <v>0</v>
      </c>
    </row>
    <row r="6488" spans="1:13" x14ac:dyDescent="0.35">
      <c r="A6488" t="s">
        <v>76</v>
      </c>
      <c r="B6488" t="s">
        <v>125</v>
      </c>
      <c r="C6488">
        <v>2009</v>
      </c>
      <c r="D6488" t="s">
        <v>47</v>
      </c>
      <c r="E6488" t="s">
        <v>23</v>
      </c>
      <c r="F6488" t="s">
        <v>30</v>
      </c>
      <c r="G6488">
        <v>3.5</v>
      </c>
      <c r="H6488" t="s">
        <v>18</v>
      </c>
      <c r="I6488" t="s">
        <v>19</v>
      </c>
      <c r="J6488">
        <v>430</v>
      </c>
      <c r="K6488" t="s">
        <v>42</v>
      </c>
      <c r="L6488">
        <v>20000</v>
      </c>
      <c r="M6488" t="b">
        <v>0</v>
      </c>
    </row>
    <row r="6489" spans="1:13" x14ac:dyDescent="0.35">
      <c r="A6489" t="s">
        <v>21</v>
      </c>
      <c r="B6489" t="s">
        <v>207</v>
      </c>
      <c r="C6489">
        <v>2017</v>
      </c>
      <c r="D6489" t="s">
        <v>15</v>
      </c>
      <c r="E6489" t="s">
        <v>23</v>
      </c>
      <c r="F6489" t="s">
        <v>26</v>
      </c>
      <c r="G6489">
        <v>2.5</v>
      </c>
      <c r="H6489" t="s">
        <v>18</v>
      </c>
      <c r="I6489" t="s">
        <v>19</v>
      </c>
      <c r="J6489">
        <v>77000</v>
      </c>
      <c r="K6489" t="s">
        <v>20</v>
      </c>
      <c r="L6489">
        <v>0</v>
      </c>
      <c r="M6489" t="b">
        <v>1</v>
      </c>
    </row>
    <row r="6490" spans="1:13" x14ac:dyDescent="0.35">
      <c r="A6490" t="s">
        <v>109</v>
      </c>
      <c r="B6490" t="s">
        <v>110</v>
      </c>
      <c r="C6490">
        <v>2020</v>
      </c>
      <c r="D6490" t="s">
        <v>15</v>
      </c>
      <c r="E6490" t="s">
        <v>29</v>
      </c>
      <c r="F6490" t="s">
        <v>26</v>
      </c>
      <c r="G6490">
        <v>3.6</v>
      </c>
      <c r="H6490" t="s">
        <v>18</v>
      </c>
      <c r="I6490" t="s">
        <v>19</v>
      </c>
      <c r="J6490">
        <v>11000</v>
      </c>
      <c r="K6490" t="s">
        <v>20</v>
      </c>
      <c r="L6490">
        <v>100000</v>
      </c>
      <c r="M6490" t="b">
        <v>0</v>
      </c>
    </row>
    <row r="6491" spans="1:13" x14ac:dyDescent="0.35">
      <c r="A6491" t="s">
        <v>73</v>
      </c>
      <c r="B6491" t="s">
        <v>74</v>
      </c>
      <c r="C6491">
        <v>2016</v>
      </c>
      <c r="D6491" t="s">
        <v>44</v>
      </c>
      <c r="E6491" t="s">
        <v>16</v>
      </c>
      <c r="F6491" t="s">
        <v>17</v>
      </c>
      <c r="G6491">
        <v>2.5</v>
      </c>
      <c r="H6491" t="s">
        <v>18</v>
      </c>
      <c r="I6491" t="s">
        <v>19</v>
      </c>
      <c r="J6491">
        <v>130000</v>
      </c>
      <c r="K6491" t="s">
        <v>59</v>
      </c>
      <c r="L6491">
        <v>0</v>
      </c>
      <c r="M6491" t="b">
        <v>1</v>
      </c>
    </row>
    <row r="6492" spans="1:13" x14ac:dyDescent="0.35">
      <c r="A6492" t="s">
        <v>82</v>
      </c>
      <c r="B6492" t="s">
        <v>156</v>
      </c>
      <c r="C6492">
        <v>2014</v>
      </c>
      <c r="D6492" t="s">
        <v>47</v>
      </c>
      <c r="E6492" t="s">
        <v>29</v>
      </c>
      <c r="F6492" t="s">
        <v>26</v>
      </c>
      <c r="G6492">
        <v>1.4</v>
      </c>
      <c r="H6492" t="s">
        <v>18</v>
      </c>
      <c r="I6492" t="s">
        <v>19</v>
      </c>
      <c r="J6492">
        <v>196</v>
      </c>
      <c r="K6492" t="s">
        <v>155</v>
      </c>
      <c r="L6492">
        <v>18000</v>
      </c>
      <c r="M6492" t="b">
        <v>0</v>
      </c>
    </row>
    <row r="6493" spans="1:13" x14ac:dyDescent="0.35">
      <c r="A6493" t="s">
        <v>34</v>
      </c>
      <c r="B6493" t="s">
        <v>124</v>
      </c>
      <c r="C6493">
        <v>2020</v>
      </c>
      <c r="D6493" t="s">
        <v>44</v>
      </c>
      <c r="E6493" t="s">
        <v>23</v>
      </c>
      <c r="F6493" t="s">
        <v>17</v>
      </c>
      <c r="G6493">
        <v>4</v>
      </c>
      <c r="H6493" t="s">
        <v>18</v>
      </c>
      <c r="I6493" t="s">
        <v>19</v>
      </c>
      <c r="J6493">
        <v>15000</v>
      </c>
      <c r="K6493" t="s">
        <v>20</v>
      </c>
      <c r="L6493">
        <v>0</v>
      </c>
      <c r="M6493" t="b">
        <v>1</v>
      </c>
    </row>
    <row r="6494" spans="1:13" x14ac:dyDescent="0.35">
      <c r="A6494" t="s">
        <v>34</v>
      </c>
      <c r="B6494" t="s">
        <v>43</v>
      </c>
      <c r="C6494">
        <v>2001</v>
      </c>
      <c r="D6494" t="s">
        <v>15</v>
      </c>
      <c r="E6494" t="s">
        <v>23</v>
      </c>
      <c r="F6494" t="s">
        <v>17</v>
      </c>
      <c r="G6494">
        <v>4</v>
      </c>
      <c r="H6494" t="s">
        <v>18</v>
      </c>
      <c r="I6494" t="s">
        <v>68</v>
      </c>
      <c r="J6494">
        <v>350000</v>
      </c>
      <c r="K6494" t="s">
        <v>42</v>
      </c>
      <c r="L6494">
        <v>25000</v>
      </c>
      <c r="M6494" t="b">
        <v>0</v>
      </c>
    </row>
    <row r="6495" spans="1:13" x14ac:dyDescent="0.35">
      <c r="A6495" t="s">
        <v>36</v>
      </c>
      <c r="B6495" t="s">
        <v>115</v>
      </c>
      <c r="C6495">
        <v>2003</v>
      </c>
      <c r="D6495" t="s">
        <v>15</v>
      </c>
      <c r="E6495" t="s">
        <v>75</v>
      </c>
      <c r="F6495" t="s">
        <v>26</v>
      </c>
      <c r="G6495">
        <v>5.3</v>
      </c>
      <c r="H6495" t="s">
        <v>18</v>
      </c>
      <c r="I6495" t="s">
        <v>19</v>
      </c>
      <c r="J6495">
        <v>472000</v>
      </c>
      <c r="K6495" t="s">
        <v>20</v>
      </c>
      <c r="L6495">
        <v>0</v>
      </c>
      <c r="M6495" t="b">
        <v>1</v>
      </c>
    </row>
    <row r="6496" spans="1:13" x14ac:dyDescent="0.35">
      <c r="A6496" t="s">
        <v>34</v>
      </c>
      <c r="B6496" t="s">
        <v>123</v>
      </c>
      <c r="C6496">
        <v>2009</v>
      </c>
      <c r="D6496" t="s">
        <v>15</v>
      </c>
      <c r="E6496" t="s">
        <v>23</v>
      </c>
      <c r="F6496" t="s">
        <v>17</v>
      </c>
      <c r="G6496">
        <v>2.7</v>
      </c>
      <c r="H6496" t="s">
        <v>18</v>
      </c>
      <c r="I6496" t="s">
        <v>68</v>
      </c>
      <c r="J6496">
        <v>465</v>
      </c>
      <c r="K6496" t="s">
        <v>111</v>
      </c>
      <c r="L6496">
        <v>0</v>
      </c>
      <c r="M6496" t="b">
        <v>1</v>
      </c>
    </row>
    <row r="6497" spans="1:13" x14ac:dyDescent="0.35">
      <c r="A6497" t="s">
        <v>109</v>
      </c>
      <c r="B6497" t="s">
        <v>110</v>
      </c>
      <c r="C6497">
        <v>2016</v>
      </c>
      <c r="D6497" t="s">
        <v>47</v>
      </c>
      <c r="E6497" t="s">
        <v>33</v>
      </c>
      <c r="F6497" t="s">
        <v>17</v>
      </c>
      <c r="G6497">
        <v>1.7</v>
      </c>
      <c r="H6497" t="s">
        <v>18</v>
      </c>
      <c r="I6497" t="s">
        <v>19</v>
      </c>
      <c r="J6497">
        <v>140</v>
      </c>
      <c r="K6497" t="s">
        <v>54</v>
      </c>
      <c r="L6497">
        <v>65000</v>
      </c>
      <c r="M6497" t="b">
        <v>0</v>
      </c>
    </row>
    <row r="6498" spans="1:13" x14ac:dyDescent="0.35">
      <c r="A6498" t="s">
        <v>34</v>
      </c>
      <c r="B6498" t="s">
        <v>58</v>
      </c>
      <c r="C6498">
        <v>2015</v>
      </c>
      <c r="D6498" t="s">
        <v>44</v>
      </c>
      <c r="E6498" t="s">
        <v>25</v>
      </c>
      <c r="F6498" t="s">
        <v>26</v>
      </c>
      <c r="G6498">
        <v>2.7</v>
      </c>
      <c r="H6498" t="s">
        <v>18</v>
      </c>
      <c r="I6498" t="s">
        <v>19</v>
      </c>
      <c r="J6498">
        <v>243000</v>
      </c>
      <c r="K6498" t="s">
        <v>20</v>
      </c>
      <c r="L6498">
        <v>50000</v>
      </c>
      <c r="M6498" t="b">
        <v>0</v>
      </c>
    </row>
    <row r="6499" spans="1:13" x14ac:dyDescent="0.35">
      <c r="A6499" t="s">
        <v>82</v>
      </c>
      <c r="B6499" t="s">
        <v>153</v>
      </c>
      <c r="C6499">
        <v>2015</v>
      </c>
      <c r="D6499" t="s">
        <v>15</v>
      </c>
      <c r="E6499" t="s">
        <v>16</v>
      </c>
      <c r="F6499" t="s">
        <v>17</v>
      </c>
      <c r="G6499">
        <v>3.5</v>
      </c>
      <c r="H6499" t="s">
        <v>18</v>
      </c>
      <c r="I6499" t="s">
        <v>19</v>
      </c>
      <c r="J6499">
        <v>130</v>
      </c>
      <c r="K6499" t="s">
        <v>45</v>
      </c>
      <c r="L6499">
        <v>0</v>
      </c>
      <c r="M6499" t="b">
        <v>1</v>
      </c>
    </row>
    <row r="6500" spans="1:13" x14ac:dyDescent="0.35">
      <c r="A6500" t="s">
        <v>27</v>
      </c>
      <c r="B6500" t="s">
        <v>89</v>
      </c>
      <c r="C6500">
        <v>2017</v>
      </c>
      <c r="D6500" t="s">
        <v>15</v>
      </c>
      <c r="E6500" t="s">
        <v>75</v>
      </c>
      <c r="F6500" t="s">
        <v>30</v>
      </c>
      <c r="G6500">
        <v>2.4</v>
      </c>
      <c r="H6500" t="s">
        <v>18</v>
      </c>
      <c r="I6500" t="s">
        <v>19</v>
      </c>
      <c r="J6500">
        <v>224000</v>
      </c>
      <c r="K6500" t="s">
        <v>20</v>
      </c>
      <c r="L6500">
        <v>0</v>
      </c>
      <c r="M6500" t="b">
        <v>1</v>
      </c>
    </row>
    <row r="6501" spans="1:13" x14ac:dyDescent="0.35">
      <c r="A6501" t="s">
        <v>34</v>
      </c>
      <c r="B6501" t="s">
        <v>123</v>
      </c>
      <c r="C6501">
        <v>2016</v>
      </c>
      <c r="D6501" t="s">
        <v>44</v>
      </c>
      <c r="E6501" t="s">
        <v>23</v>
      </c>
      <c r="F6501" t="s">
        <v>17</v>
      </c>
      <c r="G6501">
        <v>2.4</v>
      </c>
      <c r="H6501" t="s">
        <v>18</v>
      </c>
      <c r="I6501" t="s">
        <v>68</v>
      </c>
      <c r="J6501">
        <v>164000</v>
      </c>
      <c r="K6501" t="s">
        <v>255</v>
      </c>
      <c r="L6501">
        <v>0</v>
      </c>
      <c r="M6501" t="b">
        <v>1</v>
      </c>
    </row>
    <row r="6502" spans="1:13" x14ac:dyDescent="0.35">
      <c r="A6502" t="s">
        <v>95</v>
      </c>
      <c r="B6502" t="s">
        <v>223</v>
      </c>
      <c r="C6502">
        <v>2010</v>
      </c>
      <c r="D6502" t="s">
        <v>47</v>
      </c>
      <c r="E6502" t="s">
        <v>25</v>
      </c>
      <c r="F6502" t="s">
        <v>17</v>
      </c>
      <c r="G6502">
        <v>6.2</v>
      </c>
      <c r="H6502" t="s">
        <v>18</v>
      </c>
      <c r="I6502" t="s">
        <v>19</v>
      </c>
      <c r="J6502">
        <v>194000</v>
      </c>
      <c r="K6502" t="s">
        <v>54</v>
      </c>
      <c r="L6502">
        <v>37000</v>
      </c>
      <c r="M6502" t="b">
        <v>0</v>
      </c>
    </row>
    <row r="6503" spans="1:13" x14ac:dyDescent="0.35">
      <c r="A6503" t="s">
        <v>39</v>
      </c>
      <c r="B6503" t="s">
        <v>331</v>
      </c>
      <c r="C6503">
        <v>2008</v>
      </c>
      <c r="D6503" t="s">
        <v>15</v>
      </c>
      <c r="E6503" t="s">
        <v>23</v>
      </c>
      <c r="F6503" t="s">
        <v>26</v>
      </c>
      <c r="G6503">
        <v>3</v>
      </c>
      <c r="H6503" t="s">
        <v>18</v>
      </c>
      <c r="I6503" t="s">
        <v>19</v>
      </c>
      <c r="J6503">
        <v>295000</v>
      </c>
      <c r="K6503" t="s">
        <v>155</v>
      </c>
      <c r="L6503">
        <v>0</v>
      </c>
      <c r="M6503" t="b">
        <v>1</v>
      </c>
    </row>
    <row r="6504" spans="1:13" x14ac:dyDescent="0.35">
      <c r="A6504" t="s">
        <v>27</v>
      </c>
      <c r="B6504" t="s">
        <v>160</v>
      </c>
      <c r="C6504">
        <v>2019</v>
      </c>
      <c r="D6504" t="s">
        <v>15</v>
      </c>
      <c r="E6504" t="s">
        <v>25</v>
      </c>
      <c r="F6504" t="s">
        <v>26</v>
      </c>
      <c r="G6504">
        <v>2.4</v>
      </c>
      <c r="H6504" t="s">
        <v>18</v>
      </c>
      <c r="I6504" t="s">
        <v>19</v>
      </c>
      <c r="J6504">
        <v>76000</v>
      </c>
      <c r="K6504" t="s">
        <v>45</v>
      </c>
      <c r="L6504">
        <v>65000</v>
      </c>
      <c r="M6504" t="b">
        <v>0</v>
      </c>
    </row>
    <row r="6505" spans="1:13" x14ac:dyDescent="0.35">
      <c r="A6505" t="s">
        <v>365</v>
      </c>
      <c r="B6505" t="s">
        <v>366</v>
      </c>
      <c r="C6505">
        <v>2008</v>
      </c>
      <c r="D6505" t="s">
        <v>47</v>
      </c>
      <c r="E6505" t="s">
        <v>65</v>
      </c>
      <c r="F6505" t="s">
        <v>17</v>
      </c>
      <c r="G6505">
        <v>3.5</v>
      </c>
      <c r="H6505" t="s">
        <v>18</v>
      </c>
      <c r="I6505" t="s">
        <v>19</v>
      </c>
      <c r="J6505">
        <v>340000</v>
      </c>
      <c r="K6505" t="s">
        <v>20</v>
      </c>
      <c r="L6505">
        <v>21000</v>
      </c>
      <c r="M6505" t="b">
        <v>0</v>
      </c>
    </row>
    <row r="6506" spans="1:13" x14ac:dyDescent="0.35">
      <c r="A6506" t="s">
        <v>34</v>
      </c>
      <c r="B6506" t="s">
        <v>58</v>
      </c>
      <c r="C6506">
        <v>2016</v>
      </c>
      <c r="D6506" t="s">
        <v>44</v>
      </c>
      <c r="E6506" t="s">
        <v>29</v>
      </c>
      <c r="F6506" t="s">
        <v>17</v>
      </c>
      <c r="G6506">
        <v>2.7</v>
      </c>
      <c r="H6506" t="s">
        <v>18</v>
      </c>
      <c r="I6506" t="s">
        <v>19</v>
      </c>
      <c r="J6506">
        <v>185000</v>
      </c>
      <c r="K6506" t="s">
        <v>20</v>
      </c>
      <c r="L6506">
        <v>73000</v>
      </c>
      <c r="M6506" t="b">
        <v>0</v>
      </c>
    </row>
    <row r="6507" spans="1:13" x14ac:dyDescent="0.35">
      <c r="A6507" t="s">
        <v>34</v>
      </c>
      <c r="B6507" t="s">
        <v>35</v>
      </c>
      <c r="C6507">
        <v>2014</v>
      </c>
      <c r="D6507" t="s">
        <v>15</v>
      </c>
      <c r="E6507" t="s">
        <v>23</v>
      </c>
      <c r="F6507" t="s">
        <v>30</v>
      </c>
      <c r="G6507">
        <v>4.5999999999999996</v>
      </c>
      <c r="H6507" t="s">
        <v>18</v>
      </c>
      <c r="I6507" t="s">
        <v>19</v>
      </c>
      <c r="J6507">
        <v>346000</v>
      </c>
      <c r="K6507" t="s">
        <v>138</v>
      </c>
      <c r="L6507">
        <v>130000</v>
      </c>
      <c r="M6507" t="b">
        <v>0</v>
      </c>
    </row>
    <row r="6508" spans="1:13" x14ac:dyDescent="0.35">
      <c r="A6508" t="s">
        <v>76</v>
      </c>
      <c r="B6508" t="s">
        <v>144</v>
      </c>
      <c r="C6508">
        <v>2011</v>
      </c>
      <c r="D6508" t="s">
        <v>44</v>
      </c>
      <c r="E6508" t="s">
        <v>78</v>
      </c>
      <c r="F6508" t="s">
        <v>17</v>
      </c>
      <c r="G6508">
        <v>4.5999999999999996</v>
      </c>
      <c r="H6508" t="s">
        <v>18</v>
      </c>
      <c r="I6508" t="s">
        <v>19</v>
      </c>
      <c r="J6508">
        <v>360</v>
      </c>
      <c r="K6508" t="s">
        <v>45</v>
      </c>
      <c r="L6508">
        <v>0</v>
      </c>
      <c r="M6508" t="b">
        <v>1</v>
      </c>
    </row>
    <row r="6509" spans="1:13" x14ac:dyDescent="0.35">
      <c r="A6509" t="s">
        <v>39</v>
      </c>
      <c r="B6509" t="s">
        <v>46</v>
      </c>
      <c r="C6509">
        <v>2016</v>
      </c>
      <c r="D6509" t="s">
        <v>15</v>
      </c>
      <c r="E6509" t="s">
        <v>25</v>
      </c>
      <c r="F6509" t="s">
        <v>26</v>
      </c>
      <c r="G6509">
        <v>5.3</v>
      </c>
      <c r="H6509" t="s">
        <v>18</v>
      </c>
      <c r="I6509" t="s">
        <v>19</v>
      </c>
      <c r="J6509">
        <v>145000</v>
      </c>
      <c r="K6509" t="s">
        <v>170</v>
      </c>
      <c r="L6509">
        <v>0</v>
      </c>
      <c r="M6509" t="b">
        <v>1</v>
      </c>
    </row>
    <row r="6510" spans="1:13" x14ac:dyDescent="0.35">
      <c r="A6510" t="s">
        <v>76</v>
      </c>
      <c r="B6510" t="s">
        <v>77</v>
      </c>
      <c r="C6510">
        <v>2012</v>
      </c>
      <c r="D6510" t="s">
        <v>15</v>
      </c>
      <c r="E6510" t="s">
        <v>29</v>
      </c>
      <c r="F6510" t="s">
        <v>26</v>
      </c>
      <c r="G6510">
        <v>3.8</v>
      </c>
      <c r="H6510" t="s">
        <v>18</v>
      </c>
      <c r="I6510" t="s">
        <v>19</v>
      </c>
      <c r="J6510">
        <v>86000</v>
      </c>
      <c r="K6510" t="s">
        <v>20</v>
      </c>
      <c r="L6510">
        <v>53000</v>
      </c>
      <c r="M6510" t="b">
        <v>0</v>
      </c>
    </row>
    <row r="6511" spans="1:13" x14ac:dyDescent="0.35">
      <c r="A6511" t="s">
        <v>97</v>
      </c>
      <c r="B6511" t="s">
        <v>198</v>
      </c>
      <c r="C6511">
        <v>2016</v>
      </c>
      <c r="D6511" t="s">
        <v>15</v>
      </c>
      <c r="E6511" t="s">
        <v>78</v>
      </c>
      <c r="F6511" t="s">
        <v>17</v>
      </c>
      <c r="G6511">
        <v>2.4</v>
      </c>
      <c r="H6511" t="s">
        <v>18</v>
      </c>
      <c r="I6511" t="s">
        <v>19</v>
      </c>
      <c r="J6511">
        <v>163000</v>
      </c>
      <c r="K6511" t="s">
        <v>170</v>
      </c>
      <c r="L6511">
        <v>0</v>
      </c>
      <c r="M6511" t="b">
        <v>1</v>
      </c>
    </row>
    <row r="6512" spans="1:13" x14ac:dyDescent="0.35">
      <c r="A6512" t="s">
        <v>60</v>
      </c>
      <c r="B6512" t="s">
        <v>80</v>
      </c>
      <c r="C6512">
        <v>2018</v>
      </c>
      <c r="D6512" t="s">
        <v>15</v>
      </c>
      <c r="E6512" t="s">
        <v>16</v>
      </c>
      <c r="F6512" t="s">
        <v>17</v>
      </c>
      <c r="G6512">
        <v>3.5</v>
      </c>
      <c r="H6512" t="s">
        <v>18</v>
      </c>
      <c r="I6512" t="s">
        <v>19</v>
      </c>
      <c r="J6512">
        <v>91000</v>
      </c>
      <c r="K6512" t="s">
        <v>20</v>
      </c>
      <c r="L6512">
        <v>130000</v>
      </c>
      <c r="M6512" t="b">
        <v>0</v>
      </c>
    </row>
    <row r="6513" spans="1:13" x14ac:dyDescent="0.35">
      <c r="A6513" t="s">
        <v>82</v>
      </c>
      <c r="B6513" t="s">
        <v>117</v>
      </c>
      <c r="C6513">
        <v>2017</v>
      </c>
      <c r="D6513" t="s">
        <v>15</v>
      </c>
      <c r="E6513" t="s">
        <v>65</v>
      </c>
      <c r="F6513" t="s">
        <v>26</v>
      </c>
      <c r="G6513">
        <v>1</v>
      </c>
      <c r="H6513" t="s">
        <v>18</v>
      </c>
      <c r="I6513" t="s">
        <v>19</v>
      </c>
      <c r="J6513">
        <v>158000</v>
      </c>
      <c r="K6513" t="s">
        <v>54</v>
      </c>
      <c r="L6513">
        <v>22500</v>
      </c>
      <c r="M6513" t="b">
        <v>0</v>
      </c>
    </row>
    <row r="6514" spans="1:13" x14ac:dyDescent="0.35">
      <c r="A6514" t="s">
        <v>134</v>
      </c>
      <c r="B6514" t="s">
        <v>232</v>
      </c>
      <c r="C6514">
        <v>2019</v>
      </c>
      <c r="D6514" t="s">
        <v>15</v>
      </c>
      <c r="E6514" t="s">
        <v>23</v>
      </c>
      <c r="F6514" t="s">
        <v>26</v>
      </c>
      <c r="G6514">
        <v>1.6</v>
      </c>
      <c r="H6514" t="s">
        <v>18</v>
      </c>
      <c r="I6514" t="s">
        <v>68</v>
      </c>
      <c r="J6514">
        <v>90000</v>
      </c>
      <c r="K6514" t="s">
        <v>20</v>
      </c>
      <c r="L6514">
        <v>0</v>
      </c>
      <c r="M6514" t="b">
        <v>1</v>
      </c>
    </row>
    <row r="6515" spans="1:13" x14ac:dyDescent="0.35">
      <c r="A6515" t="s">
        <v>34</v>
      </c>
      <c r="B6515" t="s">
        <v>55</v>
      </c>
      <c r="C6515">
        <v>2014</v>
      </c>
      <c r="D6515" t="s">
        <v>15</v>
      </c>
      <c r="E6515" t="s">
        <v>25</v>
      </c>
      <c r="F6515" t="s">
        <v>17</v>
      </c>
      <c r="G6515">
        <v>4</v>
      </c>
      <c r="H6515" t="s">
        <v>18</v>
      </c>
      <c r="I6515" t="s">
        <v>19</v>
      </c>
      <c r="J6515">
        <v>121000</v>
      </c>
      <c r="K6515" t="s">
        <v>42</v>
      </c>
      <c r="L6515">
        <v>109000</v>
      </c>
      <c r="M6515" t="b">
        <v>0</v>
      </c>
    </row>
    <row r="6516" spans="1:13" x14ac:dyDescent="0.35">
      <c r="A6516" t="s">
        <v>76</v>
      </c>
      <c r="B6516" t="s">
        <v>144</v>
      </c>
      <c r="C6516">
        <v>2007</v>
      </c>
      <c r="D6516" t="s">
        <v>47</v>
      </c>
      <c r="E6516" t="s">
        <v>75</v>
      </c>
      <c r="F6516" t="s">
        <v>17</v>
      </c>
      <c r="G6516">
        <v>4.5999999999999996</v>
      </c>
      <c r="H6516" t="s">
        <v>18</v>
      </c>
      <c r="I6516" t="s">
        <v>19</v>
      </c>
      <c r="J6516">
        <v>300</v>
      </c>
      <c r="K6516" t="s">
        <v>42</v>
      </c>
      <c r="L6516">
        <v>0</v>
      </c>
      <c r="M6516" t="b">
        <v>1</v>
      </c>
    </row>
    <row r="6517" spans="1:13" x14ac:dyDescent="0.35">
      <c r="A6517" t="s">
        <v>109</v>
      </c>
      <c r="B6517" t="s">
        <v>227</v>
      </c>
      <c r="C6517">
        <v>2013</v>
      </c>
      <c r="D6517" t="s">
        <v>15</v>
      </c>
      <c r="E6517" t="s">
        <v>33</v>
      </c>
      <c r="F6517" t="s">
        <v>26</v>
      </c>
      <c r="G6517">
        <v>3.6</v>
      </c>
      <c r="H6517" t="s">
        <v>18</v>
      </c>
      <c r="I6517" t="s">
        <v>19</v>
      </c>
      <c r="J6517">
        <v>115458</v>
      </c>
      <c r="K6517" t="s">
        <v>42</v>
      </c>
      <c r="L6517">
        <v>50000</v>
      </c>
      <c r="M6517" t="b">
        <v>0</v>
      </c>
    </row>
    <row r="6518" spans="1:13" x14ac:dyDescent="0.35">
      <c r="A6518" t="s">
        <v>27</v>
      </c>
      <c r="B6518" t="s">
        <v>28</v>
      </c>
      <c r="C6518">
        <v>2020</v>
      </c>
      <c r="D6518" t="s">
        <v>15</v>
      </c>
      <c r="E6518" t="s">
        <v>23</v>
      </c>
      <c r="F6518" t="s">
        <v>26</v>
      </c>
      <c r="G6518">
        <v>1.6</v>
      </c>
      <c r="H6518" t="s">
        <v>18</v>
      </c>
      <c r="I6518" t="s">
        <v>19</v>
      </c>
      <c r="J6518">
        <v>15000</v>
      </c>
      <c r="K6518" t="s">
        <v>42</v>
      </c>
      <c r="L6518">
        <v>0</v>
      </c>
      <c r="M6518" t="b">
        <v>1</v>
      </c>
    </row>
    <row r="6519" spans="1:13" x14ac:dyDescent="0.35">
      <c r="A6519" t="s">
        <v>34</v>
      </c>
      <c r="B6519" t="s">
        <v>123</v>
      </c>
      <c r="C6519">
        <v>2012</v>
      </c>
      <c r="D6519" t="s">
        <v>15</v>
      </c>
      <c r="E6519" t="s">
        <v>23</v>
      </c>
      <c r="F6519" t="s">
        <v>17</v>
      </c>
      <c r="G6519">
        <v>2.5</v>
      </c>
      <c r="H6519" t="s">
        <v>18</v>
      </c>
      <c r="I6519" t="s">
        <v>68</v>
      </c>
      <c r="J6519">
        <v>335200</v>
      </c>
      <c r="K6519" t="s">
        <v>401</v>
      </c>
      <c r="L6519">
        <v>50000</v>
      </c>
      <c r="M6519" t="b">
        <v>0</v>
      </c>
    </row>
    <row r="6520" spans="1:13" x14ac:dyDescent="0.35">
      <c r="A6520" t="s">
        <v>48</v>
      </c>
      <c r="B6520" t="s">
        <v>149</v>
      </c>
      <c r="C6520">
        <v>2015</v>
      </c>
      <c r="D6520" t="s">
        <v>15</v>
      </c>
      <c r="E6520" t="s">
        <v>29</v>
      </c>
      <c r="F6520" t="s">
        <v>30</v>
      </c>
      <c r="G6520">
        <v>2</v>
      </c>
      <c r="H6520" t="s">
        <v>18</v>
      </c>
      <c r="I6520" t="s">
        <v>19</v>
      </c>
      <c r="J6520">
        <v>99000</v>
      </c>
      <c r="K6520" t="s">
        <v>42</v>
      </c>
      <c r="L6520">
        <v>91500</v>
      </c>
      <c r="M6520" t="b">
        <v>0</v>
      </c>
    </row>
    <row r="6521" spans="1:13" x14ac:dyDescent="0.35">
      <c r="A6521" t="s">
        <v>13</v>
      </c>
      <c r="B6521" t="s">
        <v>14</v>
      </c>
      <c r="C6521">
        <v>2013</v>
      </c>
      <c r="D6521" t="s">
        <v>15</v>
      </c>
      <c r="E6521" t="s">
        <v>65</v>
      </c>
      <c r="F6521" t="s">
        <v>17</v>
      </c>
      <c r="G6521">
        <v>5.7</v>
      </c>
      <c r="H6521" t="s">
        <v>18</v>
      </c>
      <c r="I6521" t="s">
        <v>19</v>
      </c>
      <c r="J6521">
        <v>216000</v>
      </c>
      <c r="K6521" t="s">
        <v>20</v>
      </c>
      <c r="L6521">
        <v>0</v>
      </c>
      <c r="M6521" t="b">
        <v>1</v>
      </c>
    </row>
    <row r="6522" spans="1:13" x14ac:dyDescent="0.35">
      <c r="A6522" t="s">
        <v>27</v>
      </c>
      <c r="B6522" t="s">
        <v>28</v>
      </c>
      <c r="C6522">
        <v>2013</v>
      </c>
      <c r="D6522" t="s">
        <v>15</v>
      </c>
      <c r="E6522" t="s">
        <v>94</v>
      </c>
      <c r="F6522" t="s">
        <v>17</v>
      </c>
      <c r="G6522">
        <v>2</v>
      </c>
      <c r="H6522" t="s">
        <v>18</v>
      </c>
      <c r="I6522" t="s">
        <v>19</v>
      </c>
      <c r="J6522">
        <v>189000</v>
      </c>
      <c r="K6522" t="s">
        <v>111</v>
      </c>
      <c r="L6522">
        <v>23000</v>
      </c>
      <c r="M6522" t="b">
        <v>0</v>
      </c>
    </row>
    <row r="6523" spans="1:13" x14ac:dyDescent="0.35">
      <c r="A6523" t="s">
        <v>34</v>
      </c>
      <c r="B6523" t="s">
        <v>145</v>
      </c>
      <c r="C6523">
        <v>2015</v>
      </c>
      <c r="D6523" t="s">
        <v>44</v>
      </c>
      <c r="E6523" t="s">
        <v>23</v>
      </c>
      <c r="F6523" t="s">
        <v>17</v>
      </c>
      <c r="G6523">
        <v>2.7</v>
      </c>
      <c r="H6523" t="s">
        <v>18</v>
      </c>
      <c r="I6523" t="s">
        <v>19</v>
      </c>
      <c r="J6523">
        <v>14000</v>
      </c>
      <c r="K6523" t="s">
        <v>45</v>
      </c>
      <c r="L6523">
        <v>43000</v>
      </c>
      <c r="M6523" t="b">
        <v>0</v>
      </c>
    </row>
    <row r="6524" spans="1:13" x14ac:dyDescent="0.35">
      <c r="A6524" t="s">
        <v>134</v>
      </c>
      <c r="B6524" t="s">
        <v>136</v>
      </c>
      <c r="C6524">
        <v>2015</v>
      </c>
      <c r="D6524" t="s">
        <v>44</v>
      </c>
      <c r="E6524" t="s">
        <v>23</v>
      </c>
      <c r="F6524" t="s">
        <v>17</v>
      </c>
      <c r="G6524">
        <v>1.6</v>
      </c>
      <c r="H6524" t="s">
        <v>18</v>
      </c>
      <c r="I6524" t="s">
        <v>19</v>
      </c>
      <c r="J6524">
        <v>8600</v>
      </c>
      <c r="K6524" t="s">
        <v>59</v>
      </c>
      <c r="L6524">
        <v>0</v>
      </c>
      <c r="M6524" t="b">
        <v>1</v>
      </c>
    </row>
    <row r="6525" spans="1:13" x14ac:dyDescent="0.35">
      <c r="A6525" t="s">
        <v>109</v>
      </c>
      <c r="B6525" t="s">
        <v>227</v>
      </c>
      <c r="C6525">
        <v>2013</v>
      </c>
      <c r="D6525" t="s">
        <v>15</v>
      </c>
      <c r="E6525" t="s">
        <v>65</v>
      </c>
      <c r="F6525" t="s">
        <v>30</v>
      </c>
      <c r="G6525">
        <v>5.7</v>
      </c>
      <c r="H6525" t="s">
        <v>18</v>
      </c>
      <c r="I6525" t="s">
        <v>19</v>
      </c>
      <c r="J6525">
        <v>487100</v>
      </c>
      <c r="K6525" t="s">
        <v>245</v>
      </c>
      <c r="L6525">
        <v>35000</v>
      </c>
      <c r="M6525" t="b">
        <v>0</v>
      </c>
    </row>
    <row r="6526" spans="1:13" x14ac:dyDescent="0.35">
      <c r="A6526" t="s">
        <v>34</v>
      </c>
      <c r="B6526" t="s">
        <v>35</v>
      </c>
      <c r="C6526">
        <v>2015</v>
      </c>
      <c r="D6526" t="s">
        <v>15</v>
      </c>
      <c r="E6526" t="s">
        <v>29</v>
      </c>
      <c r="F6526" t="s">
        <v>17</v>
      </c>
      <c r="G6526">
        <v>4.5999999999999996</v>
      </c>
      <c r="H6526" t="s">
        <v>18</v>
      </c>
      <c r="I6526" t="s">
        <v>19</v>
      </c>
      <c r="J6526">
        <v>99000</v>
      </c>
      <c r="K6526" t="s">
        <v>45</v>
      </c>
      <c r="L6526">
        <v>165000</v>
      </c>
      <c r="M6526" t="b">
        <v>0</v>
      </c>
    </row>
    <row r="6527" spans="1:13" x14ac:dyDescent="0.35">
      <c r="A6527" t="s">
        <v>31</v>
      </c>
      <c r="B6527" t="s">
        <v>435</v>
      </c>
      <c r="C6527">
        <v>2014</v>
      </c>
      <c r="D6527" t="s">
        <v>15</v>
      </c>
      <c r="E6527" t="s">
        <v>65</v>
      </c>
      <c r="F6527" t="s">
        <v>30</v>
      </c>
      <c r="G6527">
        <v>2.4</v>
      </c>
      <c r="H6527" t="s">
        <v>18</v>
      </c>
      <c r="I6527" t="s">
        <v>19</v>
      </c>
      <c r="J6527">
        <v>160000</v>
      </c>
      <c r="K6527" t="s">
        <v>64</v>
      </c>
      <c r="L6527">
        <v>50000</v>
      </c>
      <c r="M6527" t="b">
        <v>0</v>
      </c>
    </row>
    <row r="6528" spans="1:13" x14ac:dyDescent="0.35">
      <c r="A6528" t="s">
        <v>109</v>
      </c>
      <c r="B6528" t="s">
        <v>110</v>
      </c>
      <c r="C6528">
        <v>2015</v>
      </c>
      <c r="D6528" t="s">
        <v>15</v>
      </c>
      <c r="E6528" t="s">
        <v>65</v>
      </c>
      <c r="F6528" t="s">
        <v>26</v>
      </c>
      <c r="G6528">
        <v>3.6</v>
      </c>
      <c r="H6528" t="s">
        <v>18</v>
      </c>
      <c r="I6528" t="s">
        <v>19</v>
      </c>
      <c r="J6528">
        <v>54300</v>
      </c>
      <c r="K6528" t="s">
        <v>20</v>
      </c>
      <c r="L6528">
        <v>63000</v>
      </c>
      <c r="M6528" t="b">
        <v>0</v>
      </c>
    </row>
    <row r="6529" spans="1:13" x14ac:dyDescent="0.35">
      <c r="A6529" t="s">
        <v>34</v>
      </c>
      <c r="B6529" t="s">
        <v>284</v>
      </c>
      <c r="C6529">
        <v>2007</v>
      </c>
      <c r="D6529" t="s">
        <v>47</v>
      </c>
      <c r="E6529" t="s">
        <v>23</v>
      </c>
      <c r="F6529" t="s">
        <v>26</v>
      </c>
      <c r="G6529">
        <v>2.4</v>
      </c>
      <c r="H6529" t="s">
        <v>18</v>
      </c>
      <c r="I6529" t="s">
        <v>19</v>
      </c>
      <c r="J6529">
        <v>458</v>
      </c>
      <c r="K6529" t="s">
        <v>20</v>
      </c>
      <c r="L6529">
        <v>0</v>
      </c>
      <c r="M6529" t="b">
        <v>1</v>
      </c>
    </row>
    <row r="6530" spans="1:13" x14ac:dyDescent="0.35">
      <c r="A6530" t="s">
        <v>85</v>
      </c>
      <c r="B6530" t="s">
        <v>87</v>
      </c>
      <c r="C6530">
        <v>2013</v>
      </c>
      <c r="D6530" t="s">
        <v>15</v>
      </c>
      <c r="E6530" t="s">
        <v>16</v>
      </c>
      <c r="F6530" t="s">
        <v>17</v>
      </c>
      <c r="G6530">
        <v>3.8</v>
      </c>
      <c r="H6530" t="s">
        <v>18</v>
      </c>
      <c r="I6530" t="s">
        <v>19</v>
      </c>
      <c r="J6530">
        <v>124</v>
      </c>
      <c r="K6530" t="s">
        <v>42</v>
      </c>
      <c r="L6530">
        <v>55000</v>
      </c>
      <c r="M6530" t="b">
        <v>0</v>
      </c>
    </row>
    <row r="6531" spans="1:13" x14ac:dyDescent="0.35">
      <c r="A6531" t="s">
        <v>34</v>
      </c>
      <c r="B6531" t="s">
        <v>123</v>
      </c>
      <c r="C6531">
        <v>2017</v>
      </c>
      <c r="D6531" t="s">
        <v>15</v>
      </c>
      <c r="E6531" t="s">
        <v>23</v>
      </c>
      <c r="F6531" t="s">
        <v>30</v>
      </c>
      <c r="G6531">
        <v>2.7</v>
      </c>
      <c r="H6531" t="s">
        <v>18</v>
      </c>
      <c r="I6531" t="s">
        <v>68</v>
      </c>
      <c r="J6531">
        <v>210000</v>
      </c>
      <c r="K6531" t="s">
        <v>126</v>
      </c>
      <c r="L6531">
        <v>64000</v>
      </c>
      <c r="M6531" t="b">
        <v>0</v>
      </c>
    </row>
    <row r="6532" spans="1:13" x14ac:dyDescent="0.35">
      <c r="A6532" t="s">
        <v>21</v>
      </c>
      <c r="B6532" t="s">
        <v>22</v>
      </c>
      <c r="C6532">
        <v>1992</v>
      </c>
      <c r="D6532" t="s">
        <v>47</v>
      </c>
      <c r="E6532" t="s">
        <v>65</v>
      </c>
      <c r="F6532" t="s">
        <v>17</v>
      </c>
      <c r="G6532">
        <v>4.2</v>
      </c>
      <c r="H6532" t="s">
        <v>18</v>
      </c>
      <c r="I6532" t="s">
        <v>68</v>
      </c>
      <c r="J6532">
        <v>650000</v>
      </c>
      <c r="K6532" t="s">
        <v>20</v>
      </c>
      <c r="L6532">
        <v>0</v>
      </c>
      <c r="M6532" t="b">
        <v>1</v>
      </c>
    </row>
    <row r="6533" spans="1:13" x14ac:dyDescent="0.35">
      <c r="A6533" t="s">
        <v>60</v>
      </c>
      <c r="B6533" t="s">
        <v>241</v>
      </c>
      <c r="C6533">
        <v>2008</v>
      </c>
      <c r="D6533" t="s">
        <v>15</v>
      </c>
      <c r="E6533" t="s">
        <v>23</v>
      </c>
      <c r="F6533" t="s">
        <v>17</v>
      </c>
      <c r="G6533">
        <v>4.5999999999999996</v>
      </c>
      <c r="H6533" t="s">
        <v>18</v>
      </c>
      <c r="I6533" t="s">
        <v>19</v>
      </c>
      <c r="J6533">
        <v>280</v>
      </c>
      <c r="K6533" t="s">
        <v>20</v>
      </c>
      <c r="L6533">
        <v>0</v>
      </c>
      <c r="M6533" t="b">
        <v>1</v>
      </c>
    </row>
    <row r="6534" spans="1:13" x14ac:dyDescent="0.35">
      <c r="A6534" t="s">
        <v>34</v>
      </c>
      <c r="B6534" t="s">
        <v>35</v>
      </c>
      <c r="C6534">
        <v>2016</v>
      </c>
      <c r="D6534" t="s">
        <v>15</v>
      </c>
      <c r="E6534" t="s">
        <v>23</v>
      </c>
      <c r="F6534" t="s">
        <v>30</v>
      </c>
      <c r="G6534">
        <v>5.7</v>
      </c>
      <c r="H6534" t="s">
        <v>18</v>
      </c>
      <c r="I6534" t="s">
        <v>19</v>
      </c>
      <c r="J6534">
        <v>120000</v>
      </c>
      <c r="K6534" t="s">
        <v>20</v>
      </c>
      <c r="L6534">
        <v>205000</v>
      </c>
      <c r="M6534" t="b">
        <v>0</v>
      </c>
    </row>
    <row r="6535" spans="1:13" x14ac:dyDescent="0.35">
      <c r="A6535" t="s">
        <v>27</v>
      </c>
      <c r="B6535" t="s">
        <v>89</v>
      </c>
      <c r="C6535">
        <v>2016</v>
      </c>
      <c r="D6535" t="s">
        <v>15</v>
      </c>
      <c r="E6535" t="s">
        <v>23</v>
      </c>
      <c r="F6535" t="s">
        <v>30</v>
      </c>
      <c r="G6535">
        <v>2.4</v>
      </c>
      <c r="H6535" t="s">
        <v>18</v>
      </c>
      <c r="I6535" t="s">
        <v>19</v>
      </c>
      <c r="J6535">
        <v>305000</v>
      </c>
      <c r="K6535" t="s">
        <v>20</v>
      </c>
      <c r="L6535">
        <v>45000</v>
      </c>
      <c r="M6535" t="b">
        <v>0</v>
      </c>
    </row>
    <row r="6536" spans="1:13" x14ac:dyDescent="0.35">
      <c r="A6536" t="s">
        <v>27</v>
      </c>
      <c r="B6536" t="s">
        <v>89</v>
      </c>
      <c r="C6536">
        <v>2013</v>
      </c>
      <c r="D6536" t="s">
        <v>15</v>
      </c>
      <c r="E6536" t="s">
        <v>23</v>
      </c>
      <c r="F6536" t="s">
        <v>30</v>
      </c>
      <c r="G6536">
        <v>2.4</v>
      </c>
      <c r="H6536" t="s">
        <v>18</v>
      </c>
      <c r="I6536" t="s">
        <v>19</v>
      </c>
      <c r="J6536">
        <v>215000</v>
      </c>
      <c r="K6536" t="s">
        <v>20</v>
      </c>
      <c r="L6536">
        <v>28000</v>
      </c>
      <c r="M6536" t="b">
        <v>0</v>
      </c>
    </row>
    <row r="6537" spans="1:13" x14ac:dyDescent="0.35">
      <c r="A6537" t="s">
        <v>60</v>
      </c>
      <c r="B6537" t="s">
        <v>309</v>
      </c>
      <c r="C6537">
        <v>2005</v>
      </c>
      <c r="D6537" t="s">
        <v>15</v>
      </c>
      <c r="E6537" t="s">
        <v>25</v>
      </c>
      <c r="F6537" t="s">
        <v>17</v>
      </c>
      <c r="G6537">
        <v>3.5</v>
      </c>
      <c r="H6537" t="s">
        <v>18</v>
      </c>
      <c r="I6537" t="s">
        <v>19</v>
      </c>
      <c r="J6537">
        <v>400000</v>
      </c>
      <c r="K6537" t="s">
        <v>42</v>
      </c>
      <c r="L6537">
        <v>50000</v>
      </c>
      <c r="M6537" t="b">
        <v>0</v>
      </c>
    </row>
    <row r="6538" spans="1:13" x14ac:dyDescent="0.35">
      <c r="A6538" t="s">
        <v>34</v>
      </c>
      <c r="B6538" t="s">
        <v>145</v>
      </c>
      <c r="C6538">
        <v>2015</v>
      </c>
      <c r="D6538" t="s">
        <v>15</v>
      </c>
      <c r="E6538" t="s">
        <v>29</v>
      </c>
      <c r="F6538" t="s">
        <v>30</v>
      </c>
      <c r="G6538">
        <v>2.7</v>
      </c>
      <c r="H6538" t="s">
        <v>18</v>
      </c>
      <c r="I6538" t="s">
        <v>19</v>
      </c>
      <c r="J6538">
        <v>270000</v>
      </c>
      <c r="K6538" t="s">
        <v>59</v>
      </c>
      <c r="L6538">
        <v>0</v>
      </c>
      <c r="M6538" t="b">
        <v>1</v>
      </c>
    </row>
    <row r="6539" spans="1:13" x14ac:dyDescent="0.35">
      <c r="A6539" t="s">
        <v>36</v>
      </c>
      <c r="B6539" t="s">
        <v>37</v>
      </c>
      <c r="C6539">
        <v>2012</v>
      </c>
      <c r="D6539" t="s">
        <v>15</v>
      </c>
      <c r="E6539" t="s">
        <v>25</v>
      </c>
      <c r="F6539" t="s">
        <v>26</v>
      </c>
      <c r="G6539">
        <v>5.3</v>
      </c>
      <c r="H6539" t="s">
        <v>18</v>
      </c>
      <c r="I6539" t="s">
        <v>19</v>
      </c>
      <c r="J6539">
        <v>235000</v>
      </c>
      <c r="K6539" t="s">
        <v>81</v>
      </c>
      <c r="L6539">
        <v>67000</v>
      </c>
      <c r="M6539" t="b">
        <v>0</v>
      </c>
    </row>
    <row r="6540" spans="1:13" x14ac:dyDescent="0.35">
      <c r="A6540" t="s">
        <v>34</v>
      </c>
      <c r="B6540" t="s">
        <v>35</v>
      </c>
      <c r="C6540">
        <v>2013</v>
      </c>
      <c r="D6540" t="s">
        <v>44</v>
      </c>
      <c r="E6540" t="s">
        <v>23</v>
      </c>
      <c r="F6540" t="s">
        <v>17</v>
      </c>
      <c r="G6540">
        <v>4.5999999999999996</v>
      </c>
      <c r="H6540" t="s">
        <v>18</v>
      </c>
      <c r="I6540" t="s">
        <v>19</v>
      </c>
      <c r="J6540">
        <v>250</v>
      </c>
      <c r="K6540" t="s">
        <v>126</v>
      </c>
      <c r="L6540">
        <v>0</v>
      </c>
      <c r="M6540" t="b">
        <v>1</v>
      </c>
    </row>
    <row r="6541" spans="1:13" x14ac:dyDescent="0.35">
      <c r="A6541" t="s">
        <v>34</v>
      </c>
      <c r="B6541" t="s">
        <v>41</v>
      </c>
      <c r="C6541">
        <v>2018</v>
      </c>
      <c r="D6541" t="s">
        <v>15</v>
      </c>
      <c r="E6541" t="s">
        <v>25</v>
      </c>
      <c r="F6541" t="s">
        <v>26</v>
      </c>
      <c r="G6541">
        <v>1.5</v>
      </c>
      <c r="H6541" t="s">
        <v>18</v>
      </c>
      <c r="I6541" t="s">
        <v>19</v>
      </c>
      <c r="J6541">
        <v>76000</v>
      </c>
      <c r="K6541" t="s">
        <v>187</v>
      </c>
      <c r="L6541">
        <v>37500</v>
      </c>
      <c r="M6541" t="b">
        <v>0</v>
      </c>
    </row>
    <row r="6542" spans="1:13" x14ac:dyDescent="0.35">
      <c r="A6542" t="s">
        <v>34</v>
      </c>
      <c r="B6542" t="s">
        <v>35</v>
      </c>
      <c r="C6542">
        <v>2003</v>
      </c>
      <c r="D6542" t="s">
        <v>15</v>
      </c>
      <c r="E6542" t="s">
        <v>23</v>
      </c>
      <c r="F6542" t="s">
        <v>17</v>
      </c>
      <c r="G6542">
        <v>4.5</v>
      </c>
      <c r="H6542" t="s">
        <v>18</v>
      </c>
      <c r="I6542" t="s">
        <v>19</v>
      </c>
      <c r="J6542">
        <v>294000</v>
      </c>
      <c r="K6542" t="s">
        <v>81</v>
      </c>
      <c r="L6542">
        <v>0</v>
      </c>
      <c r="M6542" t="b">
        <v>1</v>
      </c>
    </row>
    <row r="6543" spans="1:13" x14ac:dyDescent="0.35">
      <c r="A6543" t="s">
        <v>21</v>
      </c>
      <c r="B6543" t="s">
        <v>22</v>
      </c>
      <c r="C6543">
        <v>2015</v>
      </c>
      <c r="D6543" t="s">
        <v>15</v>
      </c>
      <c r="E6543" t="s">
        <v>29</v>
      </c>
      <c r="F6543" t="s">
        <v>30</v>
      </c>
      <c r="G6543">
        <v>4</v>
      </c>
      <c r="H6543" t="s">
        <v>18</v>
      </c>
      <c r="I6543" t="s">
        <v>19</v>
      </c>
      <c r="J6543">
        <v>175000</v>
      </c>
      <c r="K6543" t="s">
        <v>45</v>
      </c>
      <c r="L6543">
        <v>0</v>
      </c>
      <c r="M6543" t="b">
        <v>1</v>
      </c>
    </row>
    <row r="6544" spans="1:13" x14ac:dyDescent="0.35">
      <c r="A6544" t="s">
        <v>76</v>
      </c>
      <c r="B6544" t="s">
        <v>256</v>
      </c>
      <c r="C6544">
        <v>2004</v>
      </c>
      <c r="D6544" t="s">
        <v>47</v>
      </c>
      <c r="E6544" t="s">
        <v>25</v>
      </c>
      <c r="F6544" t="s">
        <v>17</v>
      </c>
      <c r="G6544">
        <v>4.5999999999999996</v>
      </c>
      <c r="H6544" t="s">
        <v>18</v>
      </c>
      <c r="I6544" t="s">
        <v>68</v>
      </c>
      <c r="J6544">
        <v>172</v>
      </c>
      <c r="K6544" t="s">
        <v>42</v>
      </c>
      <c r="L6544">
        <v>35000</v>
      </c>
      <c r="M6544" t="b">
        <v>0</v>
      </c>
    </row>
    <row r="6545" spans="1:13" x14ac:dyDescent="0.35">
      <c r="A6545" t="s">
        <v>107</v>
      </c>
      <c r="B6545" t="s">
        <v>214</v>
      </c>
      <c r="C6545">
        <v>2007</v>
      </c>
      <c r="D6545" t="s">
        <v>44</v>
      </c>
      <c r="E6545" t="s">
        <v>65</v>
      </c>
      <c r="F6545" t="s">
        <v>17</v>
      </c>
      <c r="G6545">
        <v>6</v>
      </c>
      <c r="H6545" t="s">
        <v>18</v>
      </c>
      <c r="I6545" t="s">
        <v>19</v>
      </c>
      <c r="J6545">
        <v>210000</v>
      </c>
      <c r="K6545" t="s">
        <v>42</v>
      </c>
      <c r="L6545">
        <v>0</v>
      </c>
      <c r="M6545" t="b">
        <v>1</v>
      </c>
    </row>
    <row r="6546" spans="1:13" x14ac:dyDescent="0.35">
      <c r="A6546" t="s">
        <v>31</v>
      </c>
      <c r="B6546" t="s">
        <v>32</v>
      </c>
      <c r="C6546">
        <v>2017</v>
      </c>
      <c r="D6546" t="s">
        <v>15</v>
      </c>
      <c r="E6546" t="s">
        <v>23</v>
      </c>
      <c r="F6546" t="s">
        <v>30</v>
      </c>
      <c r="G6546">
        <v>2.5</v>
      </c>
      <c r="H6546" t="s">
        <v>18</v>
      </c>
      <c r="I6546" t="s">
        <v>19</v>
      </c>
      <c r="J6546">
        <v>95000</v>
      </c>
      <c r="K6546" t="s">
        <v>42</v>
      </c>
      <c r="L6546">
        <v>78000</v>
      </c>
      <c r="M6546" t="b">
        <v>0</v>
      </c>
    </row>
    <row r="6547" spans="1:13" x14ac:dyDescent="0.35">
      <c r="A6547" t="s">
        <v>34</v>
      </c>
      <c r="B6547" t="s">
        <v>123</v>
      </c>
      <c r="C6547">
        <v>2012</v>
      </c>
      <c r="D6547" t="s">
        <v>15</v>
      </c>
      <c r="E6547" t="s">
        <v>23</v>
      </c>
      <c r="F6547" t="s">
        <v>17</v>
      </c>
      <c r="G6547">
        <v>2.7</v>
      </c>
      <c r="H6547" t="s">
        <v>18</v>
      </c>
      <c r="I6547" t="s">
        <v>68</v>
      </c>
      <c r="J6547">
        <v>219520</v>
      </c>
      <c r="K6547" t="s">
        <v>349</v>
      </c>
      <c r="L6547">
        <v>0</v>
      </c>
      <c r="M6547" t="b">
        <v>1</v>
      </c>
    </row>
    <row r="6548" spans="1:13" x14ac:dyDescent="0.35">
      <c r="A6548" t="s">
        <v>39</v>
      </c>
      <c r="B6548" t="s">
        <v>46</v>
      </c>
      <c r="C6548">
        <v>2013</v>
      </c>
      <c r="D6548" t="s">
        <v>15</v>
      </c>
      <c r="E6548" t="s">
        <v>25</v>
      </c>
      <c r="F6548" t="s">
        <v>30</v>
      </c>
      <c r="G6548">
        <v>5.7</v>
      </c>
      <c r="H6548" t="s">
        <v>18</v>
      </c>
      <c r="I6548" t="s">
        <v>19</v>
      </c>
      <c r="J6548">
        <v>200000</v>
      </c>
      <c r="K6548" t="s">
        <v>20</v>
      </c>
      <c r="L6548">
        <v>57000</v>
      </c>
      <c r="M6548" t="b">
        <v>0</v>
      </c>
    </row>
    <row r="6549" spans="1:13" x14ac:dyDescent="0.35">
      <c r="A6549" t="s">
        <v>21</v>
      </c>
      <c r="B6549" t="s">
        <v>22</v>
      </c>
      <c r="C6549">
        <v>2007</v>
      </c>
      <c r="D6549" t="s">
        <v>15</v>
      </c>
      <c r="E6549" t="s">
        <v>23</v>
      </c>
      <c r="F6549" t="s">
        <v>26</v>
      </c>
      <c r="G6549">
        <v>4.5</v>
      </c>
      <c r="H6549" t="s">
        <v>18</v>
      </c>
      <c r="I6549" t="s">
        <v>68</v>
      </c>
      <c r="J6549">
        <v>450</v>
      </c>
      <c r="K6549" t="s">
        <v>20</v>
      </c>
      <c r="L6549">
        <v>0</v>
      </c>
      <c r="M6549" t="b">
        <v>1</v>
      </c>
    </row>
    <row r="6550" spans="1:13" x14ac:dyDescent="0.35">
      <c r="A6550" t="s">
        <v>34</v>
      </c>
      <c r="B6550" t="s">
        <v>161</v>
      </c>
      <c r="C6550">
        <v>2012</v>
      </c>
      <c r="D6550" t="s">
        <v>15</v>
      </c>
      <c r="E6550" t="s">
        <v>16</v>
      </c>
      <c r="F6550" t="s">
        <v>30</v>
      </c>
      <c r="G6550">
        <v>5.7</v>
      </c>
      <c r="H6550" t="s">
        <v>18</v>
      </c>
      <c r="I6550" t="s">
        <v>19</v>
      </c>
      <c r="J6550">
        <v>250000</v>
      </c>
      <c r="K6550" t="s">
        <v>195</v>
      </c>
      <c r="L6550">
        <v>0</v>
      </c>
      <c r="M6550" t="b">
        <v>1</v>
      </c>
    </row>
    <row r="6551" spans="1:13" x14ac:dyDescent="0.35">
      <c r="A6551" t="s">
        <v>34</v>
      </c>
      <c r="B6551" t="s">
        <v>35</v>
      </c>
      <c r="C6551">
        <v>2003</v>
      </c>
      <c r="D6551" t="s">
        <v>15</v>
      </c>
      <c r="E6551" t="s">
        <v>25</v>
      </c>
      <c r="F6551" t="s">
        <v>30</v>
      </c>
      <c r="G6551">
        <v>4.5</v>
      </c>
      <c r="H6551" t="s">
        <v>18</v>
      </c>
      <c r="I6551" t="s">
        <v>19</v>
      </c>
      <c r="J6551">
        <v>397000</v>
      </c>
      <c r="K6551" t="s">
        <v>211</v>
      </c>
      <c r="L6551">
        <v>34000</v>
      </c>
      <c r="M6551" t="b">
        <v>0</v>
      </c>
    </row>
    <row r="6552" spans="1:13" x14ac:dyDescent="0.35">
      <c r="A6552" t="s">
        <v>27</v>
      </c>
      <c r="B6552" t="s">
        <v>93</v>
      </c>
      <c r="C6552">
        <v>2012</v>
      </c>
      <c r="D6552" t="s">
        <v>15</v>
      </c>
      <c r="E6552" t="s">
        <v>75</v>
      </c>
      <c r="F6552" t="s">
        <v>30</v>
      </c>
      <c r="G6552">
        <v>3</v>
      </c>
      <c r="H6552" t="s">
        <v>18</v>
      </c>
      <c r="I6552" t="s">
        <v>19</v>
      </c>
      <c r="J6552">
        <v>380000</v>
      </c>
      <c r="K6552" t="s">
        <v>111</v>
      </c>
      <c r="L6552">
        <v>24000</v>
      </c>
      <c r="M6552" t="b">
        <v>0</v>
      </c>
    </row>
    <row r="6553" spans="1:13" x14ac:dyDescent="0.35">
      <c r="A6553" t="s">
        <v>27</v>
      </c>
      <c r="B6553" t="s">
        <v>89</v>
      </c>
      <c r="C6553">
        <v>2012</v>
      </c>
      <c r="D6553" t="s">
        <v>15</v>
      </c>
      <c r="E6553" t="s">
        <v>23</v>
      </c>
      <c r="F6553" t="s">
        <v>17</v>
      </c>
      <c r="G6553">
        <v>2.5</v>
      </c>
      <c r="H6553" t="s">
        <v>18</v>
      </c>
      <c r="I6553" t="s">
        <v>19</v>
      </c>
      <c r="J6553">
        <v>221000</v>
      </c>
      <c r="K6553" t="s">
        <v>20</v>
      </c>
      <c r="L6553">
        <v>30000</v>
      </c>
      <c r="M6553" t="b">
        <v>0</v>
      </c>
    </row>
    <row r="6554" spans="1:13" x14ac:dyDescent="0.35">
      <c r="A6554" t="s">
        <v>36</v>
      </c>
      <c r="B6554" t="s">
        <v>37</v>
      </c>
      <c r="C6554">
        <v>2009</v>
      </c>
      <c r="D6554" t="s">
        <v>15</v>
      </c>
      <c r="E6554" t="s">
        <v>75</v>
      </c>
      <c r="F6554" t="s">
        <v>30</v>
      </c>
      <c r="G6554">
        <v>5.3</v>
      </c>
      <c r="H6554" t="s">
        <v>18</v>
      </c>
      <c r="I6554" t="s">
        <v>19</v>
      </c>
      <c r="J6554">
        <v>250</v>
      </c>
      <c r="K6554" t="s">
        <v>111</v>
      </c>
      <c r="L6554">
        <v>0</v>
      </c>
      <c r="M6554" t="b">
        <v>1</v>
      </c>
    </row>
    <row r="6555" spans="1:13" x14ac:dyDescent="0.35">
      <c r="A6555" t="s">
        <v>27</v>
      </c>
      <c r="B6555" t="s">
        <v>84</v>
      </c>
      <c r="C6555">
        <v>2017</v>
      </c>
      <c r="D6555" t="s">
        <v>15</v>
      </c>
      <c r="E6555" t="s">
        <v>29</v>
      </c>
      <c r="F6555" t="s">
        <v>26</v>
      </c>
      <c r="G6555">
        <v>2</v>
      </c>
      <c r="H6555" t="s">
        <v>18</v>
      </c>
      <c r="I6555" t="s">
        <v>19</v>
      </c>
      <c r="J6555">
        <v>120000</v>
      </c>
      <c r="K6555" t="s">
        <v>42</v>
      </c>
      <c r="L6555">
        <v>65000</v>
      </c>
      <c r="M6555" t="b">
        <v>0</v>
      </c>
    </row>
    <row r="6556" spans="1:13" x14ac:dyDescent="0.35">
      <c r="A6556" t="s">
        <v>36</v>
      </c>
      <c r="B6556" t="s">
        <v>350</v>
      </c>
      <c r="C6556">
        <v>2017</v>
      </c>
      <c r="D6556" t="s">
        <v>47</v>
      </c>
      <c r="E6556" t="s">
        <v>29</v>
      </c>
      <c r="F6556" t="s">
        <v>17</v>
      </c>
      <c r="G6556">
        <v>2.4</v>
      </c>
      <c r="H6556" t="s">
        <v>18</v>
      </c>
      <c r="I6556" t="s">
        <v>19</v>
      </c>
      <c r="J6556">
        <v>78000</v>
      </c>
      <c r="K6556" t="s">
        <v>138</v>
      </c>
      <c r="L6556">
        <v>55000</v>
      </c>
      <c r="M6556" t="b">
        <v>0</v>
      </c>
    </row>
    <row r="6557" spans="1:13" x14ac:dyDescent="0.35">
      <c r="A6557" t="s">
        <v>39</v>
      </c>
      <c r="B6557" t="s">
        <v>131</v>
      </c>
      <c r="C6557">
        <v>2008</v>
      </c>
      <c r="D6557" t="s">
        <v>15</v>
      </c>
      <c r="E6557" t="s">
        <v>23</v>
      </c>
      <c r="F6557" t="s">
        <v>30</v>
      </c>
      <c r="G6557">
        <v>3.5</v>
      </c>
      <c r="H6557" t="s">
        <v>18</v>
      </c>
      <c r="I6557" t="s">
        <v>19</v>
      </c>
      <c r="J6557">
        <v>255000</v>
      </c>
      <c r="K6557" t="s">
        <v>45</v>
      </c>
      <c r="L6557">
        <v>25000</v>
      </c>
      <c r="M6557" t="b">
        <v>0</v>
      </c>
    </row>
    <row r="6558" spans="1:13" x14ac:dyDescent="0.35">
      <c r="A6558" t="s">
        <v>34</v>
      </c>
      <c r="B6558" t="s">
        <v>51</v>
      </c>
      <c r="C6558">
        <v>2017</v>
      </c>
      <c r="D6558" t="s">
        <v>47</v>
      </c>
      <c r="E6558" t="s">
        <v>16</v>
      </c>
      <c r="F6558" t="s">
        <v>30</v>
      </c>
      <c r="G6558">
        <v>1.6</v>
      </c>
      <c r="H6558" t="s">
        <v>18</v>
      </c>
      <c r="I6558" t="s">
        <v>19</v>
      </c>
      <c r="J6558">
        <v>75000</v>
      </c>
      <c r="K6558" t="s">
        <v>42</v>
      </c>
      <c r="L6558">
        <v>55000</v>
      </c>
      <c r="M6558" t="b">
        <v>0</v>
      </c>
    </row>
    <row r="6559" spans="1:13" x14ac:dyDescent="0.35">
      <c r="A6559" t="s">
        <v>99</v>
      </c>
      <c r="B6559">
        <v>6</v>
      </c>
      <c r="C6559">
        <v>2014</v>
      </c>
      <c r="D6559" t="s">
        <v>44</v>
      </c>
      <c r="E6559" t="s">
        <v>29</v>
      </c>
      <c r="F6559" t="s">
        <v>17</v>
      </c>
      <c r="G6559">
        <v>1.8</v>
      </c>
      <c r="H6559" t="s">
        <v>18</v>
      </c>
      <c r="I6559" t="s">
        <v>19</v>
      </c>
      <c r="J6559">
        <v>79000</v>
      </c>
      <c r="K6559" t="s">
        <v>20</v>
      </c>
      <c r="L6559">
        <v>23000</v>
      </c>
      <c r="M6559" t="b">
        <v>0</v>
      </c>
    </row>
    <row r="6560" spans="1:13" x14ac:dyDescent="0.35">
      <c r="A6560" t="s">
        <v>34</v>
      </c>
      <c r="B6560" t="s">
        <v>43</v>
      </c>
      <c r="C6560">
        <v>2005</v>
      </c>
      <c r="D6560" t="s">
        <v>15</v>
      </c>
      <c r="E6560" t="s">
        <v>102</v>
      </c>
      <c r="F6560" t="s">
        <v>17</v>
      </c>
      <c r="G6560">
        <v>2.4</v>
      </c>
      <c r="H6560" t="s">
        <v>18</v>
      </c>
      <c r="I6560" t="s">
        <v>68</v>
      </c>
      <c r="J6560">
        <v>683</v>
      </c>
      <c r="K6560" t="s">
        <v>111</v>
      </c>
      <c r="L6560">
        <v>0</v>
      </c>
      <c r="M6560" t="b">
        <v>1</v>
      </c>
    </row>
    <row r="6561" spans="1:13" x14ac:dyDescent="0.35">
      <c r="A6561" t="s">
        <v>82</v>
      </c>
      <c r="B6561" t="s">
        <v>142</v>
      </c>
      <c r="C6561">
        <v>2016</v>
      </c>
      <c r="D6561" t="s">
        <v>15</v>
      </c>
      <c r="E6561" t="s">
        <v>23</v>
      </c>
      <c r="F6561" t="s">
        <v>30</v>
      </c>
      <c r="G6561">
        <v>1.6</v>
      </c>
      <c r="H6561" t="s">
        <v>18</v>
      </c>
      <c r="I6561" t="s">
        <v>19</v>
      </c>
      <c r="J6561">
        <v>12100</v>
      </c>
      <c r="K6561" t="s">
        <v>59</v>
      </c>
      <c r="L6561">
        <v>30000</v>
      </c>
      <c r="M6561" t="b">
        <v>0</v>
      </c>
    </row>
    <row r="6562" spans="1:13" x14ac:dyDescent="0.35">
      <c r="A6562" t="s">
        <v>76</v>
      </c>
      <c r="B6562" t="s">
        <v>325</v>
      </c>
      <c r="C6562">
        <v>2013</v>
      </c>
      <c r="D6562" t="s">
        <v>15</v>
      </c>
      <c r="E6562" t="s">
        <v>23</v>
      </c>
      <c r="F6562" t="s">
        <v>26</v>
      </c>
      <c r="G6562">
        <v>3.5</v>
      </c>
      <c r="H6562" t="s">
        <v>18</v>
      </c>
      <c r="I6562" t="s">
        <v>19</v>
      </c>
      <c r="J6562">
        <v>175</v>
      </c>
      <c r="K6562" t="s">
        <v>20</v>
      </c>
      <c r="L6562">
        <v>0</v>
      </c>
      <c r="M6562" t="b">
        <v>1</v>
      </c>
    </row>
    <row r="6563" spans="1:13" x14ac:dyDescent="0.35">
      <c r="A6563" t="s">
        <v>48</v>
      </c>
      <c r="B6563" t="s">
        <v>50</v>
      </c>
      <c r="C6563">
        <v>2017</v>
      </c>
      <c r="D6563" t="s">
        <v>15</v>
      </c>
      <c r="E6563" t="s">
        <v>33</v>
      </c>
      <c r="F6563" t="s">
        <v>17</v>
      </c>
      <c r="G6563">
        <v>2</v>
      </c>
      <c r="H6563" t="s">
        <v>18</v>
      </c>
      <c r="I6563" t="s">
        <v>19</v>
      </c>
      <c r="J6563">
        <v>147</v>
      </c>
      <c r="K6563" t="s">
        <v>20</v>
      </c>
      <c r="L6563">
        <v>142000</v>
      </c>
      <c r="M6563" t="b">
        <v>0</v>
      </c>
    </row>
    <row r="6564" spans="1:13" x14ac:dyDescent="0.35">
      <c r="A6564" t="s">
        <v>34</v>
      </c>
      <c r="B6564" t="s">
        <v>43</v>
      </c>
      <c r="C6564">
        <v>2019</v>
      </c>
      <c r="D6564" t="s">
        <v>15</v>
      </c>
      <c r="E6564" t="s">
        <v>23</v>
      </c>
      <c r="F6564" t="s">
        <v>26</v>
      </c>
      <c r="G6564">
        <v>2.5</v>
      </c>
      <c r="H6564" t="s">
        <v>79</v>
      </c>
      <c r="I6564" t="s">
        <v>19</v>
      </c>
      <c r="J6564">
        <v>62000</v>
      </c>
      <c r="K6564" t="s">
        <v>42</v>
      </c>
      <c r="L6564">
        <v>1595</v>
      </c>
      <c r="M6564" t="b">
        <v>0</v>
      </c>
    </row>
    <row r="6565" spans="1:13" x14ac:dyDescent="0.35">
      <c r="A6565" t="s">
        <v>332</v>
      </c>
      <c r="B6565">
        <v>500</v>
      </c>
      <c r="C6565">
        <v>2017</v>
      </c>
      <c r="D6565" t="s">
        <v>44</v>
      </c>
      <c r="E6565" t="s">
        <v>23</v>
      </c>
      <c r="F6565" t="s">
        <v>17</v>
      </c>
      <c r="G6565">
        <v>1.4</v>
      </c>
      <c r="H6565" t="s">
        <v>18</v>
      </c>
      <c r="I6565" t="s">
        <v>19</v>
      </c>
      <c r="J6565">
        <v>74000</v>
      </c>
      <c r="K6565" t="s">
        <v>45</v>
      </c>
      <c r="L6565">
        <v>48000</v>
      </c>
      <c r="M6565" t="b">
        <v>0</v>
      </c>
    </row>
    <row r="6566" spans="1:13" x14ac:dyDescent="0.35">
      <c r="A6566" t="s">
        <v>76</v>
      </c>
      <c r="B6566" t="s">
        <v>77</v>
      </c>
      <c r="C6566">
        <v>2015</v>
      </c>
      <c r="D6566" t="s">
        <v>15</v>
      </c>
      <c r="E6566" t="s">
        <v>75</v>
      </c>
      <c r="F6566" t="s">
        <v>30</v>
      </c>
      <c r="G6566">
        <v>5.4</v>
      </c>
      <c r="H6566" t="s">
        <v>18</v>
      </c>
      <c r="I6566" t="s">
        <v>19</v>
      </c>
      <c r="J6566">
        <v>1330000</v>
      </c>
      <c r="K6566" t="s">
        <v>20</v>
      </c>
      <c r="L6566">
        <v>0</v>
      </c>
      <c r="M6566" t="b">
        <v>1</v>
      </c>
    </row>
    <row r="6567" spans="1:13" x14ac:dyDescent="0.35">
      <c r="A6567" t="s">
        <v>34</v>
      </c>
      <c r="B6567" t="s">
        <v>43</v>
      </c>
      <c r="C6567">
        <v>2016</v>
      </c>
      <c r="D6567" t="s">
        <v>15</v>
      </c>
      <c r="E6567" t="s">
        <v>23</v>
      </c>
      <c r="F6567" t="s">
        <v>26</v>
      </c>
      <c r="G6567">
        <v>2.5</v>
      </c>
      <c r="H6567" t="s">
        <v>18</v>
      </c>
      <c r="I6567" t="s">
        <v>19</v>
      </c>
      <c r="J6567">
        <v>17000</v>
      </c>
      <c r="K6567" t="s">
        <v>20</v>
      </c>
      <c r="L6567">
        <v>35000</v>
      </c>
      <c r="M6567" t="b">
        <v>0</v>
      </c>
    </row>
    <row r="6568" spans="1:13" x14ac:dyDescent="0.35">
      <c r="A6568" t="s">
        <v>60</v>
      </c>
      <c r="B6568" t="s">
        <v>90</v>
      </c>
      <c r="C6568">
        <v>2014</v>
      </c>
      <c r="D6568" t="s">
        <v>47</v>
      </c>
      <c r="E6568" t="s">
        <v>23</v>
      </c>
      <c r="F6568" t="s">
        <v>17</v>
      </c>
      <c r="G6568">
        <v>5.7</v>
      </c>
      <c r="H6568" t="s">
        <v>18</v>
      </c>
      <c r="I6568" t="s">
        <v>19</v>
      </c>
      <c r="J6568">
        <v>305</v>
      </c>
      <c r="K6568" t="s">
        <v>138</v>
      </c>
      <c r="L6568">
        <v>0</v>
      </c>
      <c r="M6568" t="b">
        <v>1</v>
      </c>
    </row>
    <row r="6569" spans="1:13" x14ac:dyDescent="0.35">
      <c r="A6569" t="s">
        <v>36</v>
      </c>
      <c r="B6569" t="s">
        <v>37</v>
      </c>
      <c r="C6569">
        <v>2005</v>
      </c>
      <c r="D6569" t="s">
        <v>47</v>
      </c>
      <c r="E6569" t="s">
        <v>75</v>
      </c>
      <c r="F6569" t="s">
        <v>17</v>
      </c>
      <c r="G6569">
        <v>5.3</v>
      </c>
      <c r="H6569" t="s">
        <v>18</v>
      </c>
      <c r="I6569" t="s">
        <v>19</v>
      </c>
      <c r="J6569">
        <v>30000</v>
      </c>
      <c r="K6569" t="s">
        <v>138</v>
      </c>
      <c r="L6569">
        <v>0</v>
      </c>
      <c r="M6569" t="b">
        <v>1</v>
      </c>
    </row>
    <row r="6570" spans="1:13" x14ac:dyDescent="0.35">
      <c r="A6570" t="s">
        <v>62</v>
      </c>
      <c r="B6570" t="s">
        <v>63</v>
      </c>
      <c r="C6570">
        <v>2018</v>
      </c>
      <c r="D6570" t="s">
        <v>47</v>
      </c>
      <c r="E6570" t="s">
        <v>29</v>
      </c>
      <c r="F6570" t="s">
        <v>17</v>
      </c>
      <c r="G6570">
        <v>3.8</v>
      </c>
      <c r="H6570" t="s">
        <v>18</v>
      </c>
      <c r="I6570" t="s">
        <v>19</v>
      </c>
      <c r="J6570">
        <v>50000</v>
      </c>
      <c r="K6570" t="s">
        <v>20</v>
      </c>
      <c r="L6570">
        <v>290000</v>
      </c>
      <c r="M6570" t="b">
        <v>0</v>
      </c>
    </row>
    <row r="6571" spans="1:13" x14ac:dyDescent="0.35">
      <c r="A6571" t="s">
        <v>48</v>
      </c>
      <c r="B6571" t="s">
        <v>269</v>
      </c>
      <c r="C6571">
        <v>2020</v>
      </c>
      <c r="D6571" t="s">
        <v>15</v>
      </c>
      <c r="E6571" t="s">
        <v>33</v>
      </c>
      <c r="F6571" t="s">
        <v>17</v>
      </c>
      <c r="G6571">
        <v>3</v>
      </c>
      <c r="H6571" t="s">
        <v>18</v>
      </c>
      <c r="I6571" t="s">
        <v>19</v>
      </c>
      <c r="J6571">
        <v>13000</v>
      </c>
      <c r="K6571" t="s">
        <v>45</v>
      </c>
      <c r="L6571">
        <v>375000</v>
      </c>
      <c r="M6571" t="b">
        <v>0</v>
      </c>
    </row>
    <row r="6572" spans="1:13" x14ac:dyDescent="0.35">
      <c r="A6572" t="s">
        <v>99</v>
      </c>
      <c r="B6572" t="s">
        <v>198</v>
      </c>
      <c r="C6572">
        <v>2020</v>
      </c>
      <c r="D6572" t="s">
        <v>15</v>
      </c>
      <c r="E6572" t="s">
        <v>23</v>
      </c>
      <c r="F6572" t="s">
        <v>30</v>
      </c>
      <c r="G6572">
        <v>2</v>
      </c>
      <c r="H6572" t="s">
        <v>18</v>
      </c>
      <c r="I6572" t="s">
        <v>19</v>
      </c>
      <c r="J6572">
        <v>11000</v>
      </c>
      <c r="K6572" t="s">
        <v>20</v>
      </c>
      <c r="L6572">
        <v>51000</v>
      </c>
      <c r="M6572" t="b">
        <v>0</v>
      </c>
    </row>
    <row r="6573" spans="1:13" x14ac:dyDescent="0.35">
      <c r="A6573" t="s">
        <v>62</v>
      </c>
      <c r="B6573" t="s">
        <v>63</v>
      </c>
      <c r="C6573">
        <v>2011</v>
      </c>
      <c r="D6573" t="s">
        <v>15</v>
      </c>
      <c r="E6573" t="s">
        <v>23</v>
      </c>
      <c r="F6573" t="s">
        <v>17</v>
      </c>
      <c r="G6573">
        <v>5</v>
      </c>
      <c r="H6573" t="s">
        <v>18</v>
      </c>
      <c r="I6573" t="s">
        <v>19</v>
      </c>
      <c r="J6573">
        <v>196000</v>
      </c>
      <c r="K6573" t="s">
        <v>42</v>
      </c>
      <c r="L6573">
        <v>55000</v>
      </c>
      <c r="M6573" t="b">
        <v>0</v>
      </c>
    </row>
    <row r="6574" spans="1:13" x14ac:dyDescent="0.35">
      <c r="A6574" t="s">
        <v>99</v>
      </c>
      <c r="B6574" t="s">
        <v>341</v>
      </c>
      <c r="C6574">
        <v>2020</v>
      </c>
      <c r="D6574" t="s">
        <v>15</v>
      </c>
      <c r="E6574" t="s">
        <v>94</v>
      </c>
      <c r="F6574" t="s">
        <v>17</v>
      </c>
      <c r="G6574">
        <v>2</v>
      </c>
      <c r="H6574" t="s">
        <v>18</v>
      </c>
      <c r="I6574" t="s">
        <v>19</v>
      </c>
      <c r="J6574">
        <v>23000</v>
      </c>
      <c r="K6574" t="s">
        <v>228</v>
      </c>
      <c r="L6574">
        <v>98000</v>
      </c>
      <c r="M6574" t="b">
        <v>0</v>
      </c>
    </row>
    <row r="6575" spans="1:13" x14ac:dyDescent="0.35">
      <c r="A6575" t="s">
        <v>34</v>
      </c>
      <c r="B6575" t="s">
        <v>123</v>
      </c>
      <c r="C6575">
        <v>2015</v>
      </c>
      <c r="D6575" t="s">
        <v>15</v>
      </c>
      <c r="E6575" t="s">
        <v>23</v>
      </c>
      <c r="F6575" t="s">
        <v>17</v>
      </c>
      <c r="G6575">
        <v>2.7</v>
      </c>
      <c r="H6575" t="s">
        <v>18</v>
      </c>
      <c r="I6575" t="s">
        <v>68</v>
      </c>
      <c r="J6575">
        <v>338</v>
      </c>
      <c r="K6575" t="s">
        <v>20</v>
      </c>
      <c r="L6575">
        <v>0</v>
      </c>
      <c r="M6575" t="b">
        <v>1</v>
      </c>
    </row>
    <row r="6576" spans="1:13" x14ac:dyDescent="0.35">
      <c r="A6576" t="s">
        <v>34</v>
      </c>
      <c r="B6576" t="s">
        <v>162</v>
      </c>
      <c r="C6576">
        <v>2019</v>
      </c>
      <c r="D6576" t="s">
        <v>15</v>
      </c>
      <c r="E6576" t="s">
        <v>94</v>
      </c>
      <c r="F6576" t="s">
        <v>17</v>
      </c>
      <c r="G6576">
        <v>4.5999999999999996</v>
      </c>
      <c r="H6576" t="s">
        <v>56</v>
      </c>
      <c r="I6576" t="s">
        <v>68</v>
      </c>
      <c r="J6576">
        <v>70000</v>
      </c>
      <c r="K6576" t="s">
        <v>20</v>
      </c>
      <c r="L6576">
        <v>0</v>
      </c>
      <c r="M6576" t="b">
        <v>1</v>
      </c>
    </row>
    <row r="6577" spans="1:13" x14ac:dyDescent="0.35">
      <c r="A6577" t="s">
        <v>85</v>
      </c>
      <c r="B6577" t="s">
        <v>230</v>
      </c>
      <c r="C6577">
        <v>2009</v>
      </c>
      <c r="D6577" t="s">
        <v>47</v>
      </c>
      <c r="E6577" t="s">
        <v>65</v>
      </c>
      <c r="F6577" t="s">
        <v>30</v>
      </c>
      <c r="G6577">
        <v>3.8</v>
      </c>
      <c r="H6577" t="s">
        <v>18</v>
      </c>
      <c r="I6577" t="s">
        <v>19</v>
      </c>
      <c r="J6577">
        <v>170</v>
      </c>
      <c r="K6577" t="s">
        <v>42</v>
      </c>
      <c r="L6577">
        <v>0</v>
      </c>
      <c r="M6577" t="b">
        <v>1</v>
      </c>
    </row>
    <row r="6578" spans="1:13" x14ac:dyDescent="0.35">
      <c r="A6578" t="s">
        <v>27</v>
      </c>
      <c r="B6578" t="s">
        <v>89</v>
      </c>
      <c r="C6578">
        <v>2013</v>
      </c>
      <c r="D6578" t="s">
        <v>15</v>
      </c>
      <c r="E6578" t="s">
        <v>23</v>
      </c>
      <c r="F6578" t="s">
        <v>17</v>
      </c>
      <c r="G6578">
        <v>2.5</v>
      </c>
      <c r="H6578" t="s">
        <v>18</v>
      </c>
      <c r="I6578" t="s">
        <v>19</v>
      </c>
      <c r="J6578">
        <v>286000</v>
      </c>
      <c r="K6578" t="s">
        <v>45</v>
      </c>
      <c r="L6578">
        <v>0</v>
      </c>
      <c r="M6578" t="b">
        <v>1</v>
      </c>
    </row>
    <row r="6579" spans="1:13" x14ac:dyDescent="0.35">
      <c r="A6579" t="s">
        <v>34</v>
      </c>
      <c r="B6579" t="s">
        <v>127</v>
      </c>
      <c r="C6579">
        <v>2019</v>
      </c>
      <c r="D6579" t="s">
        <v>44</v>
      </c>
      <c r="E6579" t="s">
        <v>23</v>
      </c>
      <c r="F6579" t="s">
        <v>30</v>
      </c>
      <c r="G6579">
        <v>2.5</v>
      </c>
      <c r="H6579" t="s">
        <v>18</v>
      </c>
      <c r="I6579" t="s">
        <v>68</v>
      </c>
      <c r="J6579">
        <v>130000</v>
      </c>
      <c r="K6579" t="s">
        <v>20</v>
      </c>
      <c r="L6579">
        <v>0</v>
      </c>
      <c r="M6579" t="b">
        <v>1</v>
      </c>
    </row>
    <row r="6580" spans="1:13" x14ac:dyDescent="0.35">
      <c r="A6580" t="s">
        <v>21</v>
      </c>
      <c r="B6580" t="s">
        <v>22</v>
      </c>
      <c r="C6580">
        <v>2014</v>
      </c>
      <c r="D6580" t="s">
        <v>15</v>
      </c>
      <c r="E6580" t="s">
        <v>78</v>
      </c>
      <c r="F6580" t="s">
        <v>17</v>
      </c>
      <c r="G6580">
        <v>6</v>
      </c>
      <c r="H6580" t="s">
        <v>18</v>
      </c>
      <c r="I6580" t="s">
        <v>19</v>
      </c>
      <c r="J6580">
        <v>208</v>
      </c>
      <c r="K6580" t="s">
        <v>45</v>
      </c>
      <c r="L6580">
        <v>0</v>
      </c>
      <c r="M6580" t="b">
        <v>1</v>
      </c>
    </row>
    <row r="6581" spans="1:13" x14ac:dyDescent="0.35">
      <c r="A6581" t="s">
        <v>27</v>
      </c>
      <c r="B6581" t="s">
        <v>89</v>
      </c>
      <c r="C6581">
        <v>2020</v>
      </c>
      <c r="D6581" t="s">
        <v>15</v>
      </c>
      <c r="E6581" t="s">
        <v>23</v>
      </c>
      <c r="F6581" t="s">
        <v>26</v>
      </c>
      <c r="G6581">
        <v>2</v>
      </c>
      <c r="H6581" t="s">
        <v>18</v>
      </c>
      <c r="I6581" t="s">
        <v>19</v>
      </c>
      <c r="J6581">
        <v>9000</v>
      </c>
      <c r="K6581" t="s">
        <v>20</v>
      </c>
      <c r="L6581">
        <v>73000</v>
      </c>
      <c r="M6581" t="b">
        <v>0</v>
      </c>
    </row>
    <row r="6582" spans="1:13" x14ac:dyDescent="0.35">
      <c r="A6582" t="s">
        <v>31</v>
      </c>
      <c r="B6582" t="s">
        <v>435</v>
      </c>
      <c r="C6582">
        <v>2013</v>
      </c>
      <c r="D6582" t="s">
        <v>15</v>
      </c>
      <c r="E6582" t="s">
        <v>23</v>
      </c>
      <c r="F6582" t="s">
        <v>17</v>
      </c>
      <c r="G6582">
        <v>2.4</v>
      </c>
      <c r="H6582" t="s">
        <v>18</v>
      </c>
      <c r="I6582" t="s">
        <v>19</v>
      </c>
      <c r="J6582">
        <v>167000</v>
      </c>
      <c r="K6582" t="s">
        <v>42</v>
      </c>
      <c r="L6582">
        <v>45000</v>
      </c>
      <c r="M6582" t="b">
        <v>0</v>
      </c>
    </row>
    <row r="6583" spans="1:13" x14ac:dyDescent="0.35">
      <c r="A6583" t="s">
        <v>34</v>
      </c>
      <c r="B6583" t="s">
        <v>162</v>
      </c>
      <c r="C6583">
        <v>2019</v>
      </c>
      <c r="D6583" t="s">
        <v>15</v>
      </c>
      <c r="E6583" t="s">
        <v>75</v>
      </c>
      <c r="F6583" t="s">
        <v>17</v>
      </c>
      <c r="G6583">
        <v>4</v>
      </c>
      <c r="H6583" t="s">
        <v>18</v>
      </c>
      <c r="I6583" t="s">
        <v>68</v>
      </c>
      <c r="J6583">
        <v>36000</v>
      </c>
      <c r="K6583" t="s">
        <v>254</v>
      </c>
      <c r="L6583">
        <v>0</v>
      </c>
      <c r="M6583" t="b">
        <v>1</v>
      </c>
    </row>
    <row r="6584" spans="1:13" x14ac:dyDescent="0.35">
      <c r="A6584" t="s">
        <v>221</v>
      </c>
      <c r="B6584" t="s">
        <v>308</v>
      </c>
      <c r="C6584">
        <v>2013</v>
      </c>
      <c r="D6584" t="s">
        <v>15</v>
      </c>
      <c r="E6584" t="s">
        <v>23</v>
      </c>
      <c r="F6584" t="s">
        <v>26</v>
      </c>
      <c r="G6584">
        <v>3.7</v>
      </c>
      <c r="H6584" t="s">
        <v>18</v>
      </c>
      <c r="I6584" t="s">
        <v>68</v>
      </c>
      <c r="J6584">
        <v>157000</v>
      </c>
      <c r="K6584" t="s">
        <v>42</v>
      </c>
      <c r="L6584">
        <v>32000</v>
      </c>
      <c r="M6584" t="b">
        <v>0</v>
      </c>
    </row>
    <row r="6585" spans="1:13" x14ac:dyDescent="0.35">
      <c r="A6585" t="s">
        <v>34</v>
      </c>
      <c r="B6585" t="s">
        <v>127</v>
      </c>
      <c r="C6585">
        <v>2015</v>
      </c>
      <c r="D6585" t="s">
        <v>15</v>
      </c>
      <c r="E6585" t="s">
        <v>75</v>
      </c>
      <c r="F6585" t="s">
        <v>30</v>
      </c>
      <c r="G6585">
        <v>4</v>
      </c>
      <c r="H6585" t="s">
        <v>18</v>
      </c>
      <c r="I6585" t="s">
        <v>68</v>
      </c>
      <c r="J6585">
        <v>360538</v>
      </c>
      <c r="K6585" t="s">
        <v>20</v>
      </c>
      <c r="L6585">
        <v>80000</v>
      </c>
      <c r="M6585" t="b">
        <v>0</v>
      </c>
    </row>
    <row r="6586" spans="1:13" x14ac:dyDescent="0.35">
      <c r="A6586" t="s">
        <v>34</v>
      </c>
      <c r="B6586" t="s">
        <v>55</v>
      </c>
      <c r="C6586">
        <v>2017</v>
      </c>
      <c r="D6586" t="s">
        <v>15</v>
      </c>
      <c r="E6586" t="s">
        <v>23</v>
      </c>
      <c r="F6586" t="s">
        <v>30</v>
      </c>
      <c r="G6586">
        <v>4</v>
      </c>
      <c r="H6586" t="s">
        <v>18</v>
      </c>
      <c r="I6586" t="s">
        <v>19</v>
      </c>
      <c r="J6586">
        <v>138000</v>
      </c>
      <c r="K6586" t="s">
        <v>20</v>
      </c>
      <c r="L6586">
        <v>132000</v>
      </c>
      <c r="M6586" t="b">
        <v>0</v>
      </c>
    </row>
    <row r="6587" spans="1:13" x14ac:dyDescent="0.35">
      <c r="A6587" t="s">
        <v>76</v>
      </c>
      <c r="B6587" t="s">
        <v>77</v>
      </c>
      <c r="C6587">
        <v>2014</v>
      </c>
      <c r="D6587" t="s">
        <v>44</v>
      </c>
      <c r="E6587" t="s">
        <v>33</v>
      </c>
      <c r="F6587" t="s">
        <v>30</v>
      </c>
      <c r="G6587">
        <v>5.4</v>
      </c>
      <c r="H6587" t="s">
        <v>18</v>
      </c>
      <c r="I6587" t="s">
        <v>19</v>
      </c>
      <c r="J6587">
        <v>132000</v>
      </c>
      <c r="K6587" t="s">
        <v>20</v>
      </c>
      <c r="L6587">
        <v>45000</v>
      </c>
      <c r="M6587" t="b">
        <v>0</v>
      </c>
    </row>
    <row r="6588" spans="1:13" x14ac:dyDescent="0.35">
      <c r="A6588" t="s">
        <v>82</v>
      </c>
      <c r="B6588" t="s">
        <v>105</v>
      </c>
      <c r="C6588">
        <v>2016</v>
      </c>
      <c r="D6588" t="s">
        <v>15</v>
      </c>
      <c r="E6588" t="s">
        <v>75</v>
      </c>
      <c r="F6588" t="s">
        <v>17</v>
      </c>
      <c r="G6588">
        <v>2.4</v>
      </c>
      <c r="H6588" t="s">
        <v>18</v>
      </c>
      <c r="I6588" t="s">
        <v>19</v>
      </c>
      <c r="J6588">
        <v>161000</v>
      </c>
      <c r="K6588" t="s">
        <v>45</v>
      </c>
      <c r="L6588">
        <v>68000</v>
      </c>
      <c r="M6588" t="b">
        <v>0</v>
      </c>
    </row>
    <row r="6589" spans="1:13" x14ac:dyDescent="0.35">
      <c r="A6589" t="s">
        <v>34</v>
      </c>
      <c r="B6589" t="s">
        <v>43</v>
      </c>
      <c r="C6589">
        <v>2017</v>
      </c>
      <c r="D6589" t="s">
        <v>15</v>
      </c>
      <c r="E6589" t="s">
        <v>23</v>
      </c>
      <c r="F6589" t="s">
        <v>26</v>
      </c>
      <c r="G6589">
        <v>2.4</v>
      </c>
      <c r="H6589" t="s">
        <v>18</v>
      </c>
      <c r="I6589" t="s">
        <v>19</v>
      </c>
      <c r="J6589">
        <v>97000</v>
      </c>
      <c r="K6589" t="s">
        <v>20</v>
      </c>
      <c r="L6589">
        <v>68000</v>
      </c>
      <c r="M6589" t="b">
        <v>0</v>
      </c>
    </row>
    <row r="6590" spans="1:13" x14ac:dyDescent="0.35">
      <c r="A6590" t="s">
        <v>34</v>
      </c>
      <c r="B6590" t="s">
        <v>43</v>
      </c>
      <c r="C6590">
        <v>2017</v>
      </c>
      <c r="D6590" t="s">
        <v>15</v>
      </c>
      <c r="E6590" t="s">
        <v>29</v>
      </c>
      <c r="F6590" t="s">
        <v>26</v>
      </c>
      <c r="G6590">
        <v>2.4</v>
      </c>
      <c r="H6590" t="s">
        <v>18</v>
      </c>
      <c r="I6590" t="s">
        <v>19</v>
      </c>
      <c r="J6590">
        <v>120000</v>
      </c>
      <c r="K6590" t="s">
        <v>20</v>
      </c>
      <c r="L6590">
        <v>62000</v>
      </c>
      <c r="M6590" t="b">
        <v>0</v>
      </c>
    </row>
    <row r="6591" spans="1:13" x14ac:dyDescent="0.35">
      <c r="A6591" t="s">
        <v>34</v>
      </c>
      <c r="B6591" t="s">
        <v>51</v>
      </c>
      <c r="C6591">
        <v>2018</v>
      </c>
      <c r="D6591" t="s">
        <v>15</v>
      </c>
      <c r="E6591" t="s">
        <v>23</v>
      </c>
      <c r="F6591" t="s">
        <v>26</v>
      </c>
      <c r="G6591">
        <v>1.6</v>
      </c>
      <c r="H6591" t="s">
        <v>18</v>
      </c>
      <c r="I6591" t="s">
        <v>19</v>
      </c>
      <c r="J6591">
        <v>54000</v>
      </c>
      <c r="K6591" t="s">
        <v>45</v>
      </c>
      <c r="L6591">
        <v>55000</v>
      </c>
      <c r="M6591" t="b">
        <v>0</v>
      </c>
    </row>
    <row r="6592" spans="1:13" x14ac:dyDescent="0.35">
      <c r="A6592" t="s">
        <v>21</v>
      </c>
      <c r="B6592" t="s">
        <v>312</v>
      </c>
      <c r="C6592">
        <v>2019</v>
      </c>
      <c r="D6592" t="s">
        <v>15</v>
      </c>
      <c r="E6592" t="s">
        <v>75</v>
      </c>
      <c r="F6592" t="s">
        <v>17</v>
      </c>
      <c r="G6592">
        <v>2.4</v>
      </c>
      <c r="H6592" t="s">
        <v>18</v>
      </c>
      <c r="I6592" t="s">
        <v>19</v>
      </c>
      <c r="J6592">
        <v>87000</v>
      </c>
      <c r="K6592" t="s">
        <v>45</v>
      </c>
      <c r="L6592">
        <v>55000</v>
      </c>
      <c r="M6592" t="b">
        <v>0</v>
      </c>
    </row>
    <row r="6593" spans="1:13" x14ac:dyDescent="0.35">
      <c r="A6593" t="s">
        <v>36</v>
      </c>
      <c r="B6593" t="s">
        <v>37</v>
      </c>
      <c r="C6593">
        <v>2011</v>
      </c>
      <c r="D6593" t="s">
        <v>15</v>
      </c>
      <c r="E6593" t="s">
        <v>16</v>
      </c>
      <c r="F6593" t="s">
        <v>26</v>
      </c>
      <c r="G6593">
        <v>5.3</v>
      </c>
      <c r="H6593" t="s">
        <v>18</v>
      </c>
      <c r="I6593" t="s">
        <v>19</v>
      </c>
      <c r="J6593">
        <v>334000</v>
      </c>
      <c r="K6593" t="s">
        <v>20</v>
      </c>
      <c r="L6593">
        <v>51000</v>
      </c>
      <c r="M6593" t="b">
        <v>0</v>
      </c>
    </row>
    <row r="6594" spans="1:13" x14ac:dyDescent="0.35">
      <c r="A6594" t="s">
        <v>31</v>
      </c>
      <c r="B6594" t="s">
        <v>32</v>
      </c>
      <c r="C6594">
        <v>2017</v>
      </c>
      <c r="D6594" t="s">
        <v>44</v>
      </c>
      <c r="E6594" t="s">
        <v>78</v>
      </c>
      <c r="F6594" t="s">
        <v>30</v>
      </c>
      <c r="G6594">
        <v>2.5</v>
      </c>
      <c r="H6594" t="s">
        <v>18</v>
      </c>
      <c r="I6594" t="s">
        <v>19</v>
      </c>
      <c r="J6594">
        <v>62847</v>
      </c>
      <c r="K6594" t="s">
        <v>59</v>
      </c>
      <c r="L6594">
        <v>82000</v>
      </c>
      <c r="M6594" t="b">
        <v>0</v>
      </c>
    </row>
    <row r="6595" spans="1:13" x14ac:dyDescent="0.35">
      <c r="A6595" t="s">
        <v>34</v>
      </c>
      <c r="B6595" t="s">
        <v>51</v>
      </c>
      <c r="C6595">
        <v>2019</v>
      </c>
      <c r="D6595" t="s">
        <v>15</v>
      </c>
      <c r="E6595" t="s">
        <v>65</v>
      </c>
      <c r="F6595" t="s">
        <v>30</v>
      </c>
      <c r="G6595">
        <v>1.6</v>
      </c>
      <c r="H6595" t="s">
        <v>18</v>
      </c>
      <c r="I6595" t="s">
        <v>19</v>
      </c>
      <c r="J6595">
        <v>38000</v>
      </c>
      <c r="K6595" t="s">
        <v>54</v>
      </c>
      <c r="L6595">
        <v>0</v>
      </c>
      <c r="M6595" t="b">
        <v>1</v>
      </c>
    </row>
    <row r="6596" spans="1:13" x14ac:dyDescent="0.35">
      <c r="A6596" t="s">
        <v>34</v>
      </c>
      <c r="B6596" t="s">
        <v>123</v>
      </c>
      <c r="C6596">
        <v>2015</v>
      </c>
      <c r="D6596" t="s">
        <v>15</v>
      </c>
      <c r="E6596" t="s">
        <v>23</v>
      </c>
      <c r="F6596" t="s">
        <v>17</v>
      </c>
      <c r="G6596">
        <v>2.4</v>
      </c>
      <c r="H6596" t="s">
        <v>18</v>
      </c>
      <c r="I6596" t="s">
        <v>19</v>
      </c>
      <c r="J6596">
        <v>237</v>
      </c>
      <c r="K6596" t="s">
        <v>54</v>
      </c>
      <c r="L6596">
        <v>0</v>
      </c>
      <c r="M6596" t="b">
        <v>1</v>
      </c>
    </row>
    <row r="6597" spans="1:13" x14ac:dyDescent="0.35">
      <c r="A6597" t="s">
        <v>34</v>
      </c>
      <c r="B6597" t="s">
        <v>43</v>
      </c>
      <c r="C6597">
        <v>2017</v>
      </c>
      <c r="D6597" t="s">
        <v>15</v>
      </c>
      <c r="E6597" t="s">
        <v>23</v>
      </c>
      <c r="F6597" t="s">
        <v>17</v>
      </c>
      <c r="G6597">
        <v>2.4</v>
      </c>
      <c r="H6597" t="s">
        <v>18</v>
      </c>
      <c r="I6597" t="s">
        <v>68</v>
      </c>
      <c r="J6597">
        <v>87000</v>
      </c>
      <c r="K6597" t="s">
        <v>54</v>
      </c>
      <c r="L6597">
        <v>0</v>
      </c>
      <c r="M6597" t="b">
        <v>1</v>
      </c>
    </row>
    <row r="6598" spans="1:13" x14ac:dyDescent="0.35">
      <c r="A6598" t="s">
        <v>34</v>
      </c>
      <c r="B6598" t="s">
        <v>58</v>
      </c>
      <c r="C6598">
        <v>2020</v>
      </c>
      <c r="D6598" t="s">
        <v>15</v>
      </c>
      <c r="E6598" t="s">
        <v>25</v>
      </c>
      <c r="F6598" t="s">
        <v>17</v>
      </c>
      <c r="G6598">
        <v>4</v>
      </c>
      <c r="H6598" t="s">
        <v>18</v>
      </c>
      <c r="I6598" t="s">
        <v>19</v>
      </c>
      <c r="J6598">
        <v>20000</v>
      </c>
      <c r="K6598" t="s">
        <v>20</v>
      </c>
      <c r="L6598">
        <v>130000</v>
      </c>
      <c r="M6598" t="b">
        <v>0</v>
      </c>
    </row>
    <row r="6599" spans="1:13" x14ac:dyDescent="0.35">
      <c r="A6599" t="s">
        <v>76</v>
      </c>
      <c r="B6599" t="s">
        <v>202</v>
      </c>
      <c r="C6599">
        <v>2020</v>
      </c>
      <c r="D6599" t="s">
        <v>44</v>
      </c>
      <c r="E6599" t="s">
        <v>23</v>
      </c>
      <c r="F6599" t="s">
        <v>26</v>
      </c>
      <c r="G6599">
        <v>1.5</v>
      </c>
      <c r="H6599" t="s">
        <v>18</v>
      </c>
      <c r="I6599" t="s">
        <v>19</v>
      </c>
      <c r="J6599">
        <v>4434</v>
      </c>
      <c r="K6599" t="s">
        <v>45</v>
      </c>
      <c r="L6599">
        <v>59000</v>
      </c>
      <c r="M6599" t="b">
        <v>0</v>
      </c>
    </row>
    <row r="6600" spans="1:13" x14ac:dyDescent="0.35">
      <c r="A6600" t="s">
        <v>21</v>
      </c>
      <c r="B6600" t="s">
        <v>120</v>
      </c>
      <c r="C6600">
        <v>2013</v>
      </c>
      <c r="D6600" t="s">
        <v>44</v>
      </c>
      <c r="E6600" t="s">
        <v>23</v>
      </c>
      <c r="F6600" t="s">
        <v>26</v>
      </c>
      <c r="G6600">
        <v>1.7</v>
      </c>
      <c r="H6600" t="s">
        <v>18</v>
      </c>
      <c r="I6600" t="s">
        <v>68</v>
      </c>
      <c r="J6600">
        <v>273778</v>
      </c>
      <c r="K6600" t="s">
        <v>155</v>
      </c>
      <c r="L6600">
        <v>32000</v>
      </c>
      <c r="M6600" t="b">
        <v>0</v>
      </c>
    </row>
    <row r="6601" spans="1:13" x14ac:dyDescent="0.35">
      <c r="A6601" t="s">
        <v>34</v>
      </c>
      <c r="B6601" t="s">
        <v>35</v>
      </c>
      <c r="C6601">
        <v>2020</v>
      </c>
      <c r="D6601" t="s">
        <v>15</v>
      </c>
      <c r="E6601" t="s">
        <v>23</v>
      </c>
      <c r="F6601" t="s">
        <v>26</v>
      </c>
      <c r="G6601">
        <v>4</v>
      </c>
      <c r="H6601" t="s">
        <v>18</v>
      </c>
      <c r="I6601" t="s">
        <v>19</v>
      </c>
      <c r="J6601">
        <v>560</v>
      </c>
      <c r="K6601" t="s">
        <v>20</v>
      </c>
      <c r="L6601">
        <v>190000</v>
      </c>
      <c r="M6601" t="b">
        <v>0</v>
      </c>
    </row>
    <row r="6602" spans="1:13" x14ac:dyDescent="0.35">
      <c r="A6602" t="s">
        <v>85</v>
      </c>
      <c r="B6602" t="s">
        <v>230</v>
      </c>
      <c r="C6602">
        <v>2015</v>
      </c>
      <c r="D6602" t="s">
        <v>15</v>
      </c>
      <c r="E6602" t="s">
        <v>16</v>
      </c>
      <c r="F6602" t="s">
        <v>17</v>
      </c>
      <c r="G6602">
        <v>3.8</v>
      </c>
      <c r="H6602" t="s">
        <v>18</v>
      </c>
      <c r="I6602" t="s">
        <v>19</v>
      </c>
      <c r="J6602">
        <v>180000</v>
      </c>
      <c r="K6602" t="s">
        <v>64</v>
      </c>
      <c r="L6602">
        <v>47500</v>
      </c>
      <c r="M6602" t="b">
        <v>0</v>
      </c>
    </row>
    <row r="6603" spans="1:13" x14ac:dyDescent="0.35">
      <c r="A6603" t="s">
        <v>36</v>
      </c>
      <c r="B6603" t="s">
        <v>115</v>
      </c>
      <c r="C6603">
        <v>1994</v>
      </c>
      <c r="D6603" t="s">
        <v>47</v>
      </c>
      <c r="E6603" t="s">
        <v>94</v>
      </c>
      <c r="F6603" t="s">
        <v>17</v>
      </c>
      <c r="G6603">
        <v>5.3</v>
      </c>
      <c r="H6603" t="s">
        <v>18</v>
      </c>
      <c r="I6603" t="s">
        <v>19</v>
      </c>
      <c r="J6603">
        <v>245000</v>
      </c>
      <c r="K6603" t="s">
        <v>42</v>
      </c>
      <c r="L6603">
        <v>0</v>
      </c>
      <c r="M6603" t="b">
        <v>1</v>
      </c>
    </row>
    <row r="6604" spans="1:13" x14ac:dyDescent="0.35">
      <c r="A6604" t="s">
        <v>34</v>
      </c>
      <c r="B6604" t="s">
        <v>35</v>
      </c>
      <c r="C6604">
        <v>2004</v>
      </c>
      <c r="D6604" t="s">
        <v>15</v>
      </c>
      <c r="E6604" t="s">
        <v>23</v>
      </c>
      <c r="F6604" t="s">
        <v>26</v>
      </c>
      <c r="G6604">
        <v>4.5999999999999996</v>
      </c>
      <c r="H6604" t="s">
        <v>18</v>
      </c>
      <c r="I6604" t="s">
        <v>68</v>
      </c>
      <c r="J6604">
        <v>425000</v>
      </c>
      <c r="K6604" t="s">
        <v>70</v>
      </c>
      <c r="L6604">
        <v>35000</v>
      </c>
      <c r="M6604" t="b">
        <v>0</v>
      </c>
    </row>
    <row r="6605" spans="1:13" x14ac:dyDescent="0.35">
      <c r="A6605" t="s">
        <v>82</v>
      </c>
      <c r="B6605" t="s">
        <v>156</v>
      </c>
      <c r="C6605">
        <v>2016</v>
      </c>
      <c r="D6605" t="s">
        <v>15</v>
      </c>
      <c r="E6605" t="s">
        <v>33</v>
      </c>
      <c r="F6605" t="s">
        <v>26</v>
      </c>
      <c r="G6605">
        <v>1.4</v>
      </c>
      <c r="H6605" t="s">
        <v>18</v>
      </c>
      <c r="I6605" t="s">
        <v>19</v>
      </c>
      <c r="J6605">
        <v>112000</v>
      </c>
      <c r="K6605" t="s">
        <v>20</v>
      </c>
      <c r="L6605">
        <v>0</v>
      </c>
      <c r="M6605" t="b">
        <v>1</v>
      </c>
    </row>
    <row r="6606" spans="1:13" x14ac:dyDescent="0.35">
      <c r="A6606" t="s">
        <v>185</v>
      </c>
      <c r="B6606" t="s">
        <v>277</v>
      </c>
      <c r="C6606">
        <v>2008</v>
      </c>
      <c r="D6606" t="s">
        <v>15</v>
      </c>
      <c r="E6606" t="s">
        <v>23</v>
      </c>
      <c r="F6606" t="s">
        <v>26</v>
      </c>
      <c r="G6606">
        <v>2.5</v>
      </c>
      <c r="H6606" t="s">
        <v>56</v>
      </c>
      <c r="I6606" t="s">
        <v>68</v>
      </c>
      <c r="J6606">
        <v>570713</v>
      </c>
      <c r="K6606" t="s">
        <v>20</v>
      </c>
      <c r="L6606">
        <v>0</v>
      </c>
      <c r="M6606" t="b">
        <v>1</v>
      </c>
    </row>
    <row r="6607" spans="1:13" x14ac:dyDescent="0.35">
      <c r="A6607" t="s">
        <v>62</v>
      </c>
      <c r="B6607" t="s">
        <v>421</v>
      </c>
      <c r="C6607">
        <v>2021</v>
      </c>
      <c r="D6607" t="s">
        <v>15</v>
      </c>
      <c r="E6607" t="s">
        <v>16</v>
      </c>
      <c r="F6607" t="s">
        <v>17</v>
      </c>
      <c r="G6607">
        <v>3</v>
      </c>
      <c r="H6607" t="s">
        <v>18</v>
      </c>
      <c r="I6607" t="s">
        <v>19</v>
      </c>
      <c r="J6607">
        <v>100</v>
      </c>
      <c r="K6607" t="s">
        <v>42</v>
      </c>
      <c r="L6607">
        <v>450000</v>
      </c>
      <c r="M6607" t="b">
        <v>0</v>
      </c>
    </row>
    <row r="6608" spans="1:13" x14ac:dyDescent="0.35">
      <c r="A6608" t="s">
        <v>107</v>
      </c>
      <c r="B6608" t="s">
        <v>357</v>
      </c>
      <c r="C6608">
        <v>2009</v>
      </c>
      <c r="D6608" t="s">
        <v>15</v>
      </c>
      <c r="E6608" t="s">
        <v>23</v>
      </c>
      <c r="F6608" t="s">
        <v>17</v>
      </c>
      <c r="G6608">
        <v>3.5</v>
      </c>
      <c r="H6608" t="s">
        <v>18</v>
      </c>
      <c r="I6608" t="s">
        <v>19</v>
      </c>
      <c r="J6608">
        <v>250000</v>
      </c>
      <c r="K6608" t="s">
        <v>42</v>
      </c>
      <c r="L6608">
        <v>35000</v>
      </c>
      <c r="M6608" t="b">
        <v>0</v>
      </c>
    </row>
    <row r="6609" spans="1:13" x14ac:dyDescent="0.35">
      <c r="A6609" t="s">
        <v>27</v>
      </c>
      <c r="B6609" t="s">
        <v>88</v>
      </c>
      <c r="C6609">
        <v>2021</v>
      </c>
      <c r="D6609" t="s">
        <v>15</v>
      </c>
      <c r="E6609" t="s">
        <v>23</v>
      </c>
      <c r="F6609" t="s">
        <v>26</v>
      </c>
      <c r="G6609">
        <v>1.4</v>
      </c>
      <c r="H6609" t="s">
        <v>18</v>
      </c>
      <c r="I6609" t="s">
        <v>19</v>
      </c>
      <c r="J6609">
        <v>6000</v>
      </c>
      <c r="K6609" t="s">
        <v>20</v>
      </c>
      <c r="L6609">
        <v>0</v>
      </c>
      <c r="M6609" t="b">
        <v>1</v>
      </c>
    </row>
    <row r="6610" spans="1:13" x14ac:dyDescent="0.35">
      <c r="A6610" t="s">
        <v>34</v>
      </c>
      <c r="B6610" t="s">
        <v>35</v>
      </c>
      <c r="C6610">
        <v>2014</v>
      </c>
      <c r="D6610" t="s">
        <v>15</v>
      </c>
      <c r="E6610" t="s">
        <v>23</v>
      </c>
      <c r="F6610" t="s">
        <v>17</v>
      </c>
      <c r="G6610">
        <v>4.5999999999999996</v>
      </c>
      <c r="H6610" t="s">
        <v>18</v>
      </c>
      <c r="I6610" t="s">
        <v>19</v>
      </c>
      <c r="J6610">
        <v>200</v>
      </c>
      <c r="K6610" t="s">
        <v>81</v>
      </c>
      <c r="L6610">
        <v>0</v>
      </c>
      <c r="M6610" t="b">
        <v>1</v>
      </c>
    </row>
    <row r="6611" spans="1:13" x14ac:dyDescent="0.35">
      <c r="A6611" t="s">
        <v>36</v>
      </c>
      <c r="B6611" t="s">
        <v>37</v>
      </c>
      <c r="C6611">
        <v>2009</v>
      </c>
      <c r="D6611" t="s">
        <v>15</v>
      </c>
      <c r="E6611" t="s">
        <v>16</v>
      </c>
      <c r="F6611" t="s">
        <v>17</v>
      </c>
      <c r="G6611">
        <v>6.2</v>
      </c>
      <c r="H6611" t="s">
        <v>18</v>
      </c>
      <c r="I6611" t="s">
        <v>19</v>
      </c>
      <c r="J6611">
        <v>138000</v>
      </c>
      <c r="K6611" t="s">
        <v>228</v>
      </c>
      <c r="L6611">
        <v>55000</v>
      </c>
      <c r="M6611" t="b">
        <v>0</v>
      </c>
    </row>
    <row r="6612" spans="1:13" x14ac:dyDescent="0.35">
      <c r="A6612" t="s">
        <v>39</v>
      </c>
      <c r="B6612" t="s">
        <v>46</v>
      </c>
      <c r="C6612">
        <v>2012</v>
      </c>
      <c r="D6612" t="s">
        <v>15</v>
      </c>
      <c r="E6612" t="s">
        <v>25</v>
      </c>
      <c r="F6612" t="s">
        <v>17</v>
      </c>
      <c r="G6612">
        <v>5.3</v>
      </c>
      <c r="H6612" t="s">
        <v>18</v>
      </c>
      <c r="I6612" t="s">
        <v>19</v>
      </c>
      <c r="J6612">
        <v>287928</v>
      </c>
      <c r="K6612" t="s">
        <v>20</v>
      </c>
      <c r="L6612">
        <v>58000</v>
      </c>
      <c r="M6612" t="b">
        <v>0</v>
      </c>
    </row>
    <row r="6613" spans="1:13" x14ac:dyDescent="0.35">
      <c r="A6613" t="s">
        <v>82</v>
      </c>
      <c r="B6613" t="s">
        <v>83</v>
      </c>
      <c r="C6613">
        <v>2016</v>
      </c>
      <c r="D6613" t="s">
        <v>44</v>
      </c>
      <c r="E6613" t="s">
        <v>16</v>
      </c>
      <c r="F6613" t="s">
        <v>17</v>
      </c>
      <c r="G6613">
        <v>3.3</v>
      </c>
      <c r="H6613" t="s">
        <v>56</v>
      </c>
      <c r="I6613" t="s">
        <v>19</v>
      </c>
      <c r="J6613">
        <v>100</v>
      </c>
      <c r="K6613" t="s">
        <v>81</v>
      </c>
      <c r="L6613">
        <v>77000</v>
      </c>
      <c r="M6613" t="b">
        <v>0</v>
      </c>
    </row>
    <row r="6614" spans="1:13" x14ac:dyDescent="0.35">
      <c r="A6614" t="s">
        <v>181</v>
      </c>
      <c r="B6614" t="s">
        <v>182</v>
      </c>
      <c r="C6614">
        <v>2018</v>
      </c>
      <c r="D6614" t="s">
        <v>15</v>
      </c>
      <c r="E6614" t="s">
        <v>25</v>
      </c>
      <c r="F6614" t="s">
        <v>26</v>
      </c>
      <c r="G6614">
        <v>1.2</v>
      </c>
      <c r="H6614" t="s">
        <v>18</v>
      </c>
      <c r="I6614" t="s">
        <v>19</v>
      </c>
      <c r="J6614">
        <v>80000</v>
      </c>
      <c r="K6614" t="s">
        <v>42</v>
      </c>
      <c r="L6614">
        <v>0</v>
      </c>
      <c r="M6614" t="b">
        <v>1</v>
      </c>
    </row>
    <row r="6615" spans="1:13" x14ac:dyDescent="0.35">
      <c r="A6615" t="s">
        <v>48</v>
      </c>
      <c r="B6615" t="s">
        <v>50</v>
      </c>
      <c r="C6615">
        <v>2014</v>
      </c>
      <c r="D6615" t="s">
        <v>15</v>
      </c>
      <c r="E6615" t="s">
        <v>29</v>
      </c>
      <c r="F6615" t="s">
        <v>26</v>
      </c>
      <c r="G6615">
        <v>2</v>
      </c>
      <c r="H6615" t="s">
        <v>18</v>
      </c>
      <c r="I6615" t="s">
        <v>19</v>
      </c>
      <c r="J6615">
        <v>145000</v>
      </c>
      <c r="K6615" t="s">
        <v>20</v>
      </c>
      <c r="L6615">
        <v>0</v>
      </c>
      <c r="M6615" t="b">
        <v>1</v>
      </c>
    </row>
    <row r="6616" spans="1:13" x14ac:dyDescent="0.35">
      <c r="A6616" t="s">
        <v>21</v>
      </c>
      <c r="B6616" t="s">
        <v>22</v>
      </c>
      <c r="C6616">
        <v>2016</v>
      </c>
      <c r="D6616" t="s">
        <v>15</v>
      </c>
      <c r="E6616" t="s">
        <v>94</v>
      </c>
      <c r="F6616" t="s">
        <v>17</v>
      </c>
      <c r="G6616">
        <v>4</v>
      </c>
      <c r="H6616" t="s">
        <v>18</v>
      </c>
      <c r="I6616" t="s">
        <v>19</v>
      </c>
      <c r="J6616">
        <v>183000</v>
      </c>
      <c r="K6616" t="s">
        <v>211</v>
      </c>
      <c r="L6616">
        <v>150000</v>
      </c>
      <c r="M6616" t="b">
        <v>0</v>
      </c>
    </row>
    <row r="6617" spans="1:13" x14ac:dyDescent="0.35">
      <c r="A6617" t="s">
        <v>21</v>
      </c>
      <c r="B6617" t="s">
        <v>22</v>
      </c>
      <c r="C6617">
        <v>2016</v>
      </c>
      <c r="D6617" t="s">
        <v>15</v>
      </c>
      <c r="E6617" t="s">
        <v>23</v>
      </c>
      <c r="F6617" t="s">
        <v>17</v>
      </c>
      <c r="G6617">
        <v>5.6</v>
      </c>
      <c r="H6617" t="s">
        <v>18</v>
      </c>
      <c r="I6617" t="s">
        <v>19</v>
      </c>
      <c r="J6617">
        <v>139000</v>
      </c>
      <c r="K6617" t="s">
        <v>20</v>
      </c>
      <c r="L6617">
        <v>158000</v>
      </c>
      <c r="M6617" t="b">
        <v>0</v>
      </c>
    </row>
    <row r="6618" spans="1:13" x14ac:dyDescent="0.35">
      <c r="A6618" t="s">
        <v>34</v>
      </c>
      <c r="B6618" t="s">
        <v>43</v>
      </c>
      <c r="C6618">
        <v>2008</v>
      </c>
      <c r="D6618" t="s">
        <v>44</v>
      </c>
      <c r="E6618" t="s">
        <v>29</v>
      </c>
      <c r="F6618" t="s">
        <v>30</v>
      </c>
      <c r="G6618">
        <v>2</v>
      </c>
      <c r="H6618" t="s">
        <v>18</v>
      </c>
      <c r="I6618" t="s">
        <v>19</v>
      </c>
      <c r="J6618">
        <v>4430000</v>
      </c>
      <c r="K6618" t="s">
        <v>155</v>
      </c>
      <c r="L6618">
        <v>17500</v>
      </c>
      <c r="M6618" t="b">
        <v>0</v>
      </c>
    </row>
    <row r="6619" spans="1:13" x14ac:dyDescent="0.35">
      <c r="A6619" t="s">
        <v>36</v>
      </c>
      <c r="B6619" t="s">
        <v>115</v>
      </c>
      <c r="C6619">
        <v>2005</v>
      </c>
      <c r="D6619" t="s">
        <v>15</v>
      </c>
      <c r="E6619" t="s">
        <v>25</v>
      </c>
      <c r="F6619" t="s">
        <v>30</v>
      </c>
      <c r="G6619">
        <v>5.3</v>
      </c>
      <c r="H6619" t="s">
        <v>18</v>
      </c>
      <c r="I6619" t="s">
        <v>19</v>
      </c>
      <c r="J6619">
        <v>400000</v>
      </c>
      <c r="K6619" t="s">
        <v>20</v>
      </c>
      <c r="L6619">
        <v>25000</v>
      </c>
      <c r="M6619" t="b">
        <v>0</v>
      </c>
    </row>
    <row r="6620" spans="1:13" x14ac:dyDescent="0.35">
      <c r="A6620" t="s">
        <v>76</v>
      </c>
      <c r="B6620" t="s">
        <v>144</v>
      </c>
      <c r="C6620">
        <v>2009</v>
      </c>
      <c r="D6620" t="s">
        <v>15</v>
      </c>
      <c r="E6620" t="s">
        <v>78</v>
      </c>
      <c r="F6620" t="s">
        <v>30</v>
      </c>
      <c r="G6620">
        <v>4.5999999999999996</v>
      </c>
      <c r="H6620" t="s">
        <v>18</v>
      </c>
      <c r="I6620" t="s">
        <v>19</v>
      </c>
      <c r="J6620">
        <v>300000</v>
      </c>
      <c r="K6620" t="s">
        <v>20</v>
      </c>
      <c r="L6620">
        <v>17000</v>
      </c>
      <c r="M6620" t="b">
        <v>0</v>
      </c>
    </row>
    <row r="6621" spans="1:13" x14ac:dyDescent="0.35">
      <c r="A6621" t="s">
        <v>34</v>
      </c>
      <c r="B6621" t="s">
        <v>162</v>
      </c>
      <c r="C6621">
        <v>2014</v>
      </c>
      <c r="D6621" t="s">
        <v>44</v>
      </c>
      <c r="E6621" t="s">
        <v>23</v>
      </c>
      <c r="F6621" t="s">
        <v>17</v>
      </c>
      <c r="G6621">
        <v>4</v>
      </c>
      <c r="H6621" t="s">
        <v>18</v>
      </c>
      <c r="I6621" t="s">
        <v>68</v>
      </c>
      <c r="J6621">
        <v>99000</v>
      </c>
      <c r="K6621" t="s">
        <v>111</v>
      </c>
      <c r="L6621">
        <v>85000</v>
      </c>
      <c r="M6621" t="b">
        <v>0</v>
      </c>
    </row>
    <row r="6622" spans="1:13" x14ac:dyDescent="0.35">
      <c r="A6622" t="s">
        <v>27</v>
      </c>
      <c r="B6622" t="s">
        <v>89</v>
      </c>
      <c r="C6622">
        <v>2007</v>
      </c>
      <c r="D6622" t="s">
        <v>47</v>
      </c>
      <c r="E6622" t="s">
        <v>25</v>
      </c>
      <c r="F6622" t="s">
        <v>17</v>
      </c>
      <c r="G6622">
        <v>3.3</v>
      </c>
      <c r="H6622" t="s">
        <v>18</v>
      </c>
      <c r="I6622" t="s">
        <v>19</v>
      </c>
      <c r="J6622">
        <v>196000</v>
      </c>
      <c r="K6622" t="s">
        <v>155</v>
      </c>
      <c r="L6622">
        <v>16000</v>
      </c>
      <c r="M6622" t="b">
        <v>0</v>
      </c>
    </row>
    <row r="6623" spans="1:13" x14ac:dyDescent="0.35">
      <c r="A6623" t="s">
        <v>21</v>
      </c>
      <c r="B6623" t="s">
        <v>162</v>
      </c>
      <c r="C6623">
        <v>2016</v>
      </c>
      <c r="D6623" t="s">
        <v>15</v>
      </c>
      <c r="E6623" t="s">
        <v>94</v>
      </c>
      <c r="F6623" t="s">
        <v>17</v>
      </c>
      <c r="G6623">
        <v>4.8</v>
      </c>
      <c r="H6623" t="s">
        <v>18</v>
      </c>
      <c r="I6623" t="s">
        <v>68</v>
      </c>
      <c r="J6623">
        <v>50000</v>
      </c>
      <c r="K6623" t="s">
        <v>20</v>
      </c>
      <c r="L6623">
        <v>85000</v>
      </c>
      <c r="M6623" t="b">
        <v>0</v>
      </c>
    </row>
    <row r="6624" spans="1:13" x14ac:dyDescent="0.35">
      <c r="A6624" t="s">
        <v>21</v>
      </c>
      <c r="B6624" t="s">
        <v>207</v>
      </c>
      <c r="C6624">
        <v>2015</v>
      </c>
      <c r="D6624" t="s">
        <v>47</v>
      </c>
      <c r="E6624" t="s">
        <v>16</v>
      </c>
      <c r="F6624" t="s">
        <v>26</v>
      </c>
      <c r="G6624">
        <v>2.5</v>
      </c>
      <c r="H6624" t="s">
        <v>18</v>
      </c>
      <c r="I6624" t="s">
        <v>19</v>
      </c>
      <c r="J6624">
        <v>167000</v>
      </c>
      <c r="K6624" t="s">
        <v>45</v>
      </c>
      <c r="L6624">
        <v>32000</v>
      </c>
      <c r="M6624" t="b">
        <v>0</v>
      </c>
    </row>
    <row r="6625" spans="1:13" x14ac:dyDescent="0.35">
      <c r="A6625" t="s">
        <v>48</v>
      </c>
      <c r="B6625" t="s">
        <v>427</v>
      </c>
      <c r="C6625">
        <v>1975</v>
      </c>
      <c r="D6625" t="s">
        <v>15</v>
      </c>
      <c r="E6625" t="s">
        <v>23</v>
      </c>
      <c r="F6625" t="s">
        <v>17</v>
      </c>
      <c r="G6625">
        <v>8</v>
      </c>
      <c r="H6625" t="s">
        <v>56</v>
      </c>
      <c r="I6625" t="s">
        <v>68</v>
      </c>
      <c r="J6625">
        <v>22552</v>
      </c>
      <c r="K6625" t="s">
        <v>54</v>
      </c>
      <c r="L6625">
        <v>0</v>
      </c>
      <c r="M6625" t="b">
        <v>1</v>
      </c>
    </row>
    <row r="6626" spans="1:13" x14ac:dyDescent="0.35">
      <c r="A6626" t="s">
        <v>48</v>
      </c>
      <c r="B6626" t="s">
        <v>427</v>
      </c>
      <c r="C6626">
        <v>1982</v>
      </c>
      <c r="D6626" t="s">
        <v>47</v>
      </c>
      <c r="E6626" t="s">
        <v>25</v>
      </c>
      <c r="F6626" t="s">
        <v>26</v>
      </c>
      <c r="G6626">
        <v>2.4</v>
      </c>
      <c r="H6626" t="s">
        <v>56</v>
      </c>
      <c r="I6626" t="s">
        <v>68</v>
      </c>
      <c r="J6626">
        <v>100000</v>
      </c>
      <c r="K6626" t="s">
        <v>20</v>
      </c>
      <c r="L6626">
        <v>0</v>
      </c>
      <c r="M6626" t="b">
        <v>1</v>
      </c>
    </row>
    <row r="6627" spans="1:13" x14ac:dyDescent="0.35">
      <c r="A6627" t="s">
        <v>326</v>
      </c>
      <c r="B6627" t="s">
        <v>327</v>
      </c>
      <c r="C6627">
        <v>2008</v>
      </c>
      <c r="D6627" t="s">
        <v>47</v>
      </c>
      <c r="E6627" t="s">
        <v>29</v>
      </c>
      <c r="F6627" t="s">
        <v>17</v>
      </c>
      <c r="G6627">
        <v>8</v>
      </c>
      <c r="H6627" t="s">
        <v>18</v>
      </c>
      <c r="I6627" t="s">
        <v>19</v>
      </c>
      <c r="J6627">
        <v>423000</v>
      </c>
      <c r="K6627" t="s">
        <v>59</v>
      </c>
      <c r="L6627">
        <v>0</v>
      </c>
      <c r="M6627" t="b">
        <v>1</v>
      </c>
    </row>
    <row r="6628" spans="1:13" x14ac:dyDescent="0.35">
      <c r="A6628" t="s">
        <v>60</v>
      </c>
      <c r="B6628" t="s">
        <v>90</v>
      </c>
      <c r="C6628">
        <v>2012</v>
      </c>
      <c r="D6628" t="s">
        <v>15</v>
      </c>
      <c r="E6628" t="s">
        <v>23</v>
      </c>
      <c r="F6628" t="s">
        <v>17</v>
      </c>
      <c r="G6628">
        <v>5.7</v>
      </c>
      <c r="H6628" t="s">
        <v>18</v>
      </c>
      <c r="I6628" t="s">
        <v>19</v>
      </c>
      <c r="J6628">
        <v>147000</v>
      </c>
      <c r="K6628" t="s">
        <v>20</v>
      </c>
      <c r="L6628">
        <v>170000</v>
      </c>
      <c r="M6628" t="b">
        <v>0</v>
      </c>
    </row>
    <row r="6629" spans="1:13" x14ac:dyDescent="0.35">
      <c r="A6629" t="s">
        <v>82</v>
      </c>
      <c r="B6629" t="s">
        <v>83</v>
      </c>
      <c r="C6629">
        <v>2018</v>
      </c>
      <c r="D6629" t="s">
        <v>44</v>
      </c>
      <c r="E6629" t="s">
        <v>23</v>
      </c>
      <c r="F6629" t="s">
        <v>30</v>
      </c>
      <c r="G6629">
        <v>3.3</v>
      </c>
      <c r="H6629" t="s">
        <v>18</v>
      </c>
      <c r="I6629" t="s">
        <v>19</v>
      </c>
      <c r="J6629">
        <v>81000</v>
      </c>
      <c r="K6629" t="s">
        <v>45</v>
      </c>
      <c r="L6629">
        <v>70000</v>
      </c>
      <c r="M6629" t="b">
        <v>0</v>
      </c>
    </row>
    <row r="6630" spans="1:13" x14ac:dyDescent="0.35">
      <c r="A6630" t="s">
        <v>373</v>
      </c>
      <c r="B6630" t="s">
        <v>374</v>
      </c>
      <c r="C6630">
        <v>2015</v>
      </c>
      <c r="D6630" t="s">
        <v>15</v>
      </c>
      <c r="E6630" t="s">
        <v>23</v>
      </c>
      <c r="F6630" t="s">
        <v>17</v>
      </c>
      <c r="G6630">
        <v>3</v>
      </c>
      <c r="H6630" t="s">
        <v>18</v>
      </c>
      <c r="I6630" t="s">
        <v>19</v>
      </c>
      <c r="J6630">
        <v>85000</v>
      </c>
      <c r="K6630" t="s">
        <v>20</v>
      </c>
      <c r="L6630">
        <v>0</v>
      </c>
      <c r="M6630" t="b">
        <v>1</v>
      </c>
    </row>
    <row r="6631" spans="1:13" x14ac:dyDescent="0.35">
      <c r="A6631" t="s">
        <v>34</v>
      </c>
      <c r="B6631" t="s">
        <v>162</v>
      </c>
      <c r="C6631">
        <v>2013</v>
      </c>
      <c r="D6631" t="s">
        <v>303</v>
      </c>
      <c r="E6631" t="s">
        <v>75</v>
      </c>
      <c r="F6631" t="s">
        <v>17</v>
      </c>
      <c r="G6631">
        <v>4</v>
      </c>
      <c r="H6631" t="s">
        <v>18</v>
      </c>
      <c r="I6631" t="s">
        <v>68</v>
      </c>
      <c r="J6631">
        <v>270000</v>
      </c>
      <c r="K6631" t="s">
        <v>111</v>
      </c>
      <c r="L6631">
        <v>0</v>
      </c>
      <c r="M6631" t="b">
        <v>1</v>
      </c>
    </row>
    <row r="6632" spans="1:13" x14ac:dyDescent="0.35">
      <c r="A6632" t="s">
        <v>21</v>
      </c>
      <c r="B6632" t="s">
        <v>120</v>
      </c>
      <c r="C6632">
        <v>2003</v>
      </c>
      <c r="D6632" t="s">
        <v>15</v>
      </c>
      <c r="E6632" t="s">
        <v>23</v>
      </c>
      <c r="F6632" t="s">
        <v>26</v>
      </c>
      <c r="G6632">
        <v>2.4</v>
      </c>
      <c r="H6632" t="s">
        <v>18</v>
      </c>
      <c r="I6632" t="s">
        <v>68</v>
      </c>
      <c r="J6632">
        <v>400000</v>
      </c>
      <c r="K6632" t="s">
        <v>42</v>
      </c>
      <c r="L6632">
        <v>0</v>
      </c>
      <c r="M6632" t="b">
        <v>1</v>
      </c>
    </row>
    <row r="6633" spans="1:13" x14ac:dyDescent="0.35">
      <c r="A6633" t="s">
        <v>219</v>
      </c>
      <c r="B6633" t="s">
        <v>334</v>
      </c>
      <c r="C6633">
        <v>2012</v>
      </c>
      <c r="D6633" t="s">
        <v>47</v>
      </c>
      <c r="E6633" t="s">
        <v>25</v>
      </c>
      <c r="F6633" t="s">
        <v>30</v>
      </c>
      <c r="G6633">
        <v>2.5</v>
      </c>
      <c r="H6633" t="s">
        <v>18</v>
      </c>
      <c r="I6633" t="s">
        <v>19</v>
      </c>
      <c r="J6633">
        <v>300</v>
      </c>
      <c r="K6633" t="s">
        <v>54</v>
      </c>
      <c r="L6633">
        <v>0</v>
      </c>
      <c r="M6633" t="b">
        <v>1</v>
      </c>
    </row>
    <row r="6634" spans="1:13" x14ac:dyDescent="0.35">
      <c r="A6634" t="s">
        <v>60</v>
      </c>
      <c r="B6634" t="s">
        <v>80</v>
      </c>
      <c r="C6634">
        <v>2015</v>
      </c>
      <c r="D6634" t="s">
        <v>44</v>
      </c>
      <c r="E6634" t="s">
        <v>16</v>
      </c>
      <c r="F6634" t="s">
        <v>17</v>
      </c>
      <c r="G6634">
        <v>3.5</v>
      </c>
      <c r="H6634" t="s">
        <v>18</v>
      </c>
      <c r="I6634" t="s">
        <v>19</v>
      </c>
      <c r="J6634">
        <v>158792</v>
      </c>
      <c r="K6634" t="s">
        <v>138</v>
      </c>
      <c r="L6634">
        <v>78000</v>
      </c>
      <c r="M6634" t="b">
        <v>0</v>
      </c>
    </row>
    <row r="6635" spans="1:13" x14ac:dyDescent="0.35">
      <c r="A6635" t="s">
        <v>109</v>
      </c>
      <c r="B6635" t="s">
        <v>227</v>
      </c>
      <c r="C6635">
        <v>2012</v>
      </c>
      <c r="D6635" t="s">
        <v>15</v>
      </c>
      <c r="E6635" t="s">
        <v>23</v>
      </c>
      <c r="F6635" t="s">
        <v>17</v>
      </c>
      <c r="G6635">
        <v>5.7</v>
      </c>
      <c r="H6635" t="s">
        <v>18</v>
      </c>
      <c r="I6635" t="s">
        <v>19</v>
      </c>
      <c r="J6635">
        <v>288000</v>
      </c>
      <c r="K6635" t="s">
        <v>54</v>
      </c>
      <c r="L6635">
        <v>43000</v>
      </c>
      <c r="M6635" t="b">
        <v>0</v>
      </c>
    </row>
    <row r="6636" spans="1:13" x14ac:dyDescent="0.35">
      <c r="A6636" t="s">
        <v>39</v>
      </c>
      <c r="B6636" t="s">
        <v>205</v>
      </c>
      <c r="C6636">
        <v>2014</v>
      </c>
      <c r="D6636" t="s">
        <v>44</v>
      </c>
      <c r="E6636" t="s">
        <v>23</v>
      </c>
      <c r="F6636" t="s">
        <v>30</v>
      </c>
      <c r="G6636">
        <v>5.3</v>
      </c>
      <c r="H6636" t="s">
        <v>18</v>
      </c>
      <c r="I6636" t="s">
        <v>19</v>
      </c>
      <c r="J6636">
        <v>233</v>
      </c>
      <c r="K6636" t="s">
        <v>45</v>
      </c>
      <c r="L6636">
        <v>75000</v>
      </c>
      <c r="M6636" t="b">
        <v>0</v>
      </c>
    </row>
    <row r="6637" spans="1:13" x14ac:dyDescent="0.35">
      <c r="A6637" t="s">
        <v>76</v>
      </c>
      <c r="B6637" t="s">
        <v>77</v>
      </c>
      <c r="C6637">
        <v>2013</v>
      </c>
      <c r="D6637" t="s">
        <v>15</v>
      </c>
      <c r="E6637" t="s">
        <v>16</v>
      </c>
      <c r="F6637" t="s">
        <v>30</v>
      </c>
      <c r="G6637">
        <v>5.4</v>
      </c>
      <c r="H6637" t="s">
        <v>18</v>
      </c>
      <c r="I6637" t="s">
        <v>19</v>
      </c>
      <c r="J6637">
        <v>316</v>
      </c>
      <c r="K6637" t="s">
        <v>42</v>
      </c>
      <c r="L6637">
        <v>0</v>
      </c>
      <c r="M6637" t="b">
        <v>1</v>
      </c>
    </row>
    <row r="6638" spans="1:13" x14ac:dyDescent="0.35">
      <c r="A6638" t="s">
        <v>39</v>
      </c>
      <c r="B6638" t="s">
        <v>46</v>
      </c>
      <c r="C6638">
        <v>2007</v>
      </c>
      <c r="D6638" t="s">
        <v>47</v>
      </c>
      <c r="E6638" t="s">
        <v>78</v>
      </c>
      <c r="F6638" t="s">
        <v>30</v>
      </c>
      <c r="G6638">
        <v>5.3</v>
      </c>
      <c r="H6638" t="s">
        <v>18</v>
      </c>
      <c r="I6638" t="s">
        <v>19</v>
      </c>
      <c r="J6638">
        <v>460000</v>
      </c>
      <c r="K6638" t="s">
        <v>111</v>
      </c>
      <c r="L6638">
        <v>0</v>
      </c>
      <c r="M6638" t="b">
        <v>1</v>
      </c>
    </row>
    <row r="6639" spans="1:13" x14ac:dyDescent="0.35">
      <c r="A6639" t="s">
        <v>103</v>
      </c>
      <c r="B6639" t="s">
        <v>472</v>
      </c>
      <c r="C6639">
        <v>2007</v>
      </c>
      <c r="D6639" t="s">
        <v>47</v>
      </c>
      <c r="E6639" t="s">
        <v>16</v>
      </c>
      <c r="F6639" t="s">
        <v>17</v>
      </c>
      <c r="G6639">
        <v>4.7</v>
      </c>
      <c r="H6639" t="s">
        <v>18</v>
      </c>
      <c r="I6639" t="s">
        <v>19</v>
      </c>
      <c r="J6639">
        <v>350000</v>
      </c>
      <c r="K6639" t="s">
        <v>228</v>
      </c>
      <c r="L6639">
        <v>0</v>
      </c>
      <c r="M6639" t="b">
        <v>1</v>
      </c>
    </row>
    <row r="6640" spans="1:13" x14ac:dyDescent="0.35">
      <c r="A6640" t="s">
        <v>34</v>
      </c>
      <c r="B6640" t="s">
        <v>35</v>
      </c>
      <c r="C6640">
        <v>2017</v>
      </c>
      <c r="D6640" t="s">
        <v>44</v>
      </c>
      <c r="E6640" t="s">
        <v>23</v>
      </c>
      <c r="F6640" t="s">
        <v>17</v>
      </c>
      <c r="G6640">
        <v>5.7</v>
      </c>
      <c r="H6640" t="s">
        <v>18</v>
      </c>
      <c r="I6640" t="s">
        <v>19</v>
      </c>
      <c r="J6640">
        <v>120000</v>
      </c>
      <c r="K6640" t="s">
        <v>42</v>
      </c>
      <c r="L6640">
        <v>225000</v>
      </c>
      <c r="M6640" t="b">
        <v>0</v>
      </c>
    </row>
    <row r="6641" spans="1:13" x14ac:dyDescent="0.35">
      <c r="A6641" t="s">
        <v>76</v>
      </c>
      <c r="B6641" t="s">
        <v>77</v>
      </c>
      <c r="C6641">
        <v>2012</v>
      </c>
      <c r="D6641" t="s">
        <v>15</v>
      </c>
      <c r="E6641" t="s">
        <v>23</v>
      </c>
      <c r="F6641" t="s">
        <v>26</v>
      </c>
      <c r="G6641">
        <v>5.4</v>
      </c>
      <c r="H6641" t="s">
        <v>18</v>
      </c>
      <c r="I6641" t="s">
        <v>19</v>
      </c>
      <c r="J6641">
        <v>182000</v>
      </c>
      <c r="K6641" t="s">
        <v>45</v>
      </c>
      <c r="L6641">
        <v>42500</v>
      </c>
      <c r="M6641" t="b">
        <v>0</v>
      </c>
    </row>
    <row r="6642" spans="1:13" x14ac:dyDescent="0.35">
      <c r="A6642" t="s">
        <v>34</v>
      </c>
      <c r="B6642" t="s">
        <v>55</v>
      </c>
      <c r="C6642">
        <v>2010</v>
      </c>
      <c r="D6642" t="s">
        <v>44</v>
      </c>
      <c r="E6642" t="s">
        <v>23</v>
      </c>
      <c r="F6642" t="s">
        <v>30</v>
      </c>
      <c r="G6642">
        <v>4</v>
      </c>
      <c r="H6642" t="s">
        <v>18</v>
      </c>
      <c r="I6642" t="s">
        <v>68</v>
      </c>
      <c r="J6642">
        <v>330000</v>
      </c>
      <c r="K6642" t="s">
        <v>59</v>
      </c>
      <c r="L6642">
        <v>0</v>
      </c>
      <c r="M6642" t="b">
        <v>1</v>
      </c>
    </row>
    <row r="6643" spans="1:13" x14ac:dyDescent="0.35">
      <c r="A6643" t="s">
        <v>60</v>
      </c>
      <c r="B6643" t="s">
        <v>90</v>
      </c>
      <c r="C6643">
        <v>2018</v>
      </c>
      <c r="D6643" t="s">
        <v>15</v>
      </c>
      <c r="E6643" t="s">
        <v>78</v>
      </c>
      <c r="F6643" t="s">
        <v>17</v>
      </c>
      <c r="G6643">
        <v>5.7</v>
      </c>
      <c r="H6643" t="s">
        <v>18</v>
      </c>
      <c r="I6643" t="s">
        <v>19</v>
      </c>
      <c r="J6643">
        <v>80000</v>
      </c>
      <c r="K6643" t="s">
        <v>138</v>
      </c>
      <c r="L6643">
        <v>0</v>
      </c>
      <c r="M6643" t="b">
        <v>1</v>
      </c>
    </row>
    <row r="6644" spans="1:13" x14ac:dyDescent="0.35">
      <c r="A6644" t="s">
        <v>34</v>
      </c>
      <c r="B6644" t="s">
        <v>58</v>
      </c>
      <c r="C6644">
        <v>2013</v>
      </c>
      <c r="D6644" t="s">
        <v>15</v>
      </c>
      <c r="E6644" t="s">
        <v>23</v>
      </c>
      <c r="F6644" t="s">
        <v>26</v>
      </c>
      <c r="G6644">
        <v>2.7</v>
      </c>
      <c r="H6644" t="s">
        <v>18</v>
      </c>
      <c r="I6644" t="s">
        <v>19</v>
      </c>
      <c r="J6644">
        <v>180000</v>
      </c>
      <c r="K6644" t="s">
        <v>20</v>
      </c>
      <c r="L6644">
        <v>45000</v>
      </c>
      <c r="M6644" t="b">
        <v>0</v>
      </c>
    </row>
    <row r="6645" spans="1:13" x14ac:dyDescent="0.35">
      <c r="A6645" t="s">
        <v>95</v>
      </c>
      <c r="B6645" t="s">
        <v>223</v>
      </c>
      <c r="C6645">
        <v>2015</v>
      </c>
      <c r="D6645" t="s">
        <v>15</v>
      </c>
      <c r="E6645" t="s">
        <v>16</v>
      </c>
      <c r="F6645" t="s">
        <v>17</v>
      </c>
      <c r="G6645">
        <v>6.2</v>
      </c>
      <c r="H6645" t="s">
        <v>18</v>
      </c>
      <c r="I6645" t="s">
        <v>19</v>
      </c>
      <c r="J6645">
        <v>88000</v>
      </c>
      <c r="K6645" t="s">
        <v>42</v>
      </c>
      <c r="L6645">
        <v>160000</v>
      </c>
      <c r="M6645" t="b">
        <v>0</v>
      </c>
    </row>
    <row r="6646" spans="1:13" x14ac:dyDescent="0.35">
      <c r="A6646" t="s">
        <v>34</v>
      </c>
      <c r="B6646" t="s">
        <v>123</v>
      </c>
      <c r="C6646">
        <v>2020</v>
      </c>
      <c r="D6646" t="s">
        <v>15</v>
      </c>
      <c r="E6646" t="s">
        <v>23</v>
      </c>
      <c r="F6646" t="s">
        <v>17</v>
      </c>
      <c r="G6646">
        <v>2.7</v>
      </c>
      <c r="H6646" t="s">
        <v>18</v>
      </c>
      <c r="I6646" t="s">
        <v>68</v>
      </c>
      <c r="J6646">
        <v>37000</v>
      </c>
      <c r="K6646" t="s">
        <v>155</v>
      </c>
      <c r="L6646">
        <v>0</v>
      </c>
      <c r="M6646" t="b">
        <v>1</v>
      </c>
    </row>
    <row r="6647" spans="1:13" x14ac:dyDescent="0.35">
      <c r="A6647" t="s">
        <v>34</v>
      </c>
      <c r="B6647" t="s">
        <v>66</v>
      </c>
      <c r="C6647">
        <v>2008</v>
      </c>
      <c r="D6647" t="s">
        <v>15</v>
      </c>
      <c r="E6647" t="s">
        <v>23</v>
      </c>
      <c r="F6647" t="s">
        <v>26</v>
      </c>
      <c r="G6647">
        <v>3.5</v>
      </c>
      <c r="H6647" t="s">
        <v>18</v>
      </c>
      <c r="I6647" t="s">
        <v>19</v>
      </c>
      <c r="J6647">
        <v>320000</v>
      </c>
      <c r="K6647" t="s">
        <v>20</v>
      </c>
      <c r="L6647">
        <v>30000</v>
      </c>
      <c r="M6647" t="b">
        <v>0</v>
      </c>
    </row>
    <row r="6648" spans="1:13" x14ac:dyDescent="0.35">
      <c r="A6648" t="s">
        <v>21</v>
      </c>
      <c r="B6648" t="s">
        <v>120</v>
      </c>
      <c r="C6648">
        <v>2015</v>
      </c>
      <c r="D6648" t="s">
        <v>15</v>
      </c>
      <c r="E6648" t="s">
        <v>23</v>
      </c>
      <c r="F6648" t="s">
        <v>17</v>
      </c>
      <c r="G6648">
        <v>2.4</v>
      </c>
      <c r="H6648" t="s">
        <v>18</v>
      </c>
      <c r="I6648" t="s">
        <v>68</v>
      </c>
      <c r="J6648">
        <v>225</v>
      </c>
      <c r="K6648" t="s">
        <v>20</v>
      </c>
      <c r="L6648">
        <v>0</v>
      </c>
      <c r="M6648" t="b">
        <v>1</v>
      </c>
    </row>
    <row r="6649" spans="1:13" x14ac:dyDescent="0.35">
      <c r="A6649" t="s">
        <v>34</v>
      </c>
      <c r="B6649" t="s">
        <v>43</v>
      </c>
      <c r="C6649">
        <v>2017</v>
      </c>
      <c r="D6649" t="s">
        <v>15</v>
      </c>
      <c r="E6649" t="s">
        <v>25</v>
      </c>
      <c r="F6649" t="s">
        <v>30</v>
      </c>
      <c r="G6649">
        <v>2</v>
      </c>
      <c r="H6649" t="s">
        <v>18</v>
      </c>
      <c r="I6649" t="s">
        <v>19</v>
      </c>
      <c r="J6649">
        <v>135000</v>
      </c>
      <c r="K6649" t="s">
        <v>59</v>
      </c>
      <c r="L6649">
        <v>47000</v>
      </c>
      <c r="M6649" t="b">
        <v>0</v>
      </c>
    </row>
    <row r="6650" spans="1:13" x14ac:dyDescent="0.35">
      <c r="A6650" t="s">
        <v>76</v>
      </c>
      <c r="B6650" t="s">
        <v>125</v>
      </c>
      <c r="C6650">
        <v>2006</v>
      </c>
      <c r="D6650" t="s">
        <v>15</v>
      </c>
      <c r="E6650" t="s">
        <v>25</v>
      </c>
      <c r="F6650" t="s">
        <v>26</v>
      </c>
      <c r="G6650">
        <v>3.5</v>
      </c>
      <c r="H6650" t="s">
        <v>18</v>
      </c>
      <c r="I6650" t="s">
        <v>19</v>
      </c>
      <c r="J6650">
        <v>200000</v>
      </c>
      <c r="K6650" t="s">
        <v>20</v>
      </c>
      <c r="L6650">
        <v>0</v>
      </c>
      <c r="M6650" t="b">
        <v>1</v>
      </c>
    </row>
    <row r="6651" spans="1:13" x14ac:dyDescent="0.35">
      <c r="A6651" t="s">
        <v>97</v>
      </c>
      <c r="B6651" t="s">
        <v>98</v>
      </c>
      <c r="C6651">
        <v>2015</v>
      </c>
      <c r="D6651" t="s">
        <v>47</v>
      </c>
      <c r="E6651" t="s">
        <v>38</v>
      </c>
      <c r="F6651" t="s">
        <v>26</v>
      </c>
      <c r="G6651">
        <v>1.3</v>
      </c>
      <c r="H6651" t="s">
        <v>18</v>
      </c>
      <c r="I6651" t="s">
        <v>68</v>
      </c>
      <c r="J6651">
        <v>160000</v>
      </c>
      <c r="K6651" t="s">
        <v>42</v>
      </c>
      <c r="L6651">
        <v>14000</v>
      </c>
      <c r="M6651" t="b">
        <v>0</v>
      </c>
    </row>
    <row r="6652" spans="1:13" x14ac:dyDescent="0.35">
      <c r="A6652" t="s">
        <v>39</v>
      </c>
      <c r="B6652" t="s">
        <v>115</v>
      </c>
      <c r="C6652">
        <v>2005</v>
      </c>
      <c r="D6652" t="s">
        <v>15</v>
      </c>
      <c r="E6652" t="s">
        <v>25</v>
      </c>
      <c r="F6652" t="s">
        <v>30</v>
      </c>
      <c r="G6652">
        <v>2.4</v>
      </c>
      <c r="H6652" t="s">
        <v>18</v>
      </c>
      <c r="I6652" t="s">
        <v>19</v>
      </c>
      <c r="J6652">
        <v>350000</v>
      </c>
      <c r="K6652" t="s">
        <v>59</v>
      </c>
      <c r="L6652">
        <v>0</v>
      </c>
      <c r="M6652" t="b">
        <v>1</v>
      </c>
    </row>
    <row r="6653" spans="1:13" x14ac:dyDescent="0.35">
      <c r="A6653" t="s">
        <v>76</v>
      </c>
      <c r="B6653" t="s">
        <v>77</v>
      </c>
      <c r="C6653">
        <v>2014</v>
      </c>
      <c r="D6653" t="s">
        <v>15</v>
      </c>
      <c r="E6653" t="s">
        <v>23</v>
      </c>
      <c r="F6653" t="s">
        <v>30</v>
      </c>
      <c r="G6653">
        <v>5.3</v>
      </c>
      <c r="H6653" t="s">
        <v>18</v>
      </c>
      <c r="I6653" t="s">
        <v>19</v>
      </c>
      <c r="J6653">
        <v>210000</v>
      </c>
      <c r="K6653" t="s">
        <v>20</v>
      </c>
      <c r="L6653">
        <v>50000</v>
      </c>
      <c r="M6653" t="b">
        <v>0</v>
      </c>
    </row>
    <row r="6654" spans="1:13" x14ac:dyDescent="0.35">
      <c r="A6654" t="s">
        <v>76</v>
      </c>
      <c r="B6654" t="s">
        <v>112</v>
      </c>
      <c r="C6654">
        <v>2016</v>
      </c>
      <c r="D6654" t="s">
        <v>47</v>
      </c>
      <c r="E6654" t="s">
        <v>23</v>
      </c>
      <c r="F6654" t="s">
        <v>30</v>
      </c>
      <c r="G6654">
        <v>3.5</v>
      </c>
      <c r="H6654" t="s">
        <v>18</v>
      </c>
      <c r="I6654" t="s">
        <v>19</v>
      </c>
      <c r="J6654">
        <v>125000</v>
      </c>
      <c r="K6654" t="s">
        <v>245</v>
      </c>
      <c r="L6654">
        <v>67000</v>
      </c>
      <c r="M6654" t="b">
        <v>0</v>
      </c>
    </row>
    <row r="6655" spans="1:13" x14ac:dyDescent="0.35">
      <c r="A6655" t="s">
        <v>62</v>
      </c>
      <c r="B6655" t="s">
        <v>407</v>
      </c>
      <c r="C6655">
        <v>2016</v>
      </c>
      <c r="D6655" t="s">
        <v>15</v>
      </c>
      <c r="E6655" t="s">
        <v>38</v>
      </c>
      <c r="F6655" t="s">
        <v>17</v>
      </c>
      <c r="G6655">
        <v>2.2000000000000002</v>
      </c>
      <c r="H6655" t="s">
        <v>18</v>
      </c>
      <c r="I6655" t="s">
        <v>19</v>
      </c>
      <c r="J6655">
        <v>133</v>
      </c>
      <c r="K6655" t="s">
        <v>42</v>
      </c>
      <c r="L6655">
        <v>0</v>
      </c>
      <c r="M6655" t="b">
        <v>1</v>
      </c>
    </row>
    <row r="6656" spans="1:13" x14ac:dyDescent="0.35">
      <c r="A6656" t="s">
        <v>48</v>
      </c>
      <c r="B6656" t="s">
        <v>149</v>
      </c>
      <c r="C6656">
        <v>2016</v>
      </c>
      <c r="D6656" t="s">
        <v>44</v>
      </c>
      <c r="E6656" t="s">
        <v>25</v>
      </c>
      <c r="F6656" t="s">
        <v>17</v>
      </c>
      <c r="G6656">
        <v>2</v>
      </c>
      <c r="H6656" t="s">
        <v>18</v>
      </c>
      <c r="I6656" t="s">
        <v>19</v>
      </c>
      <c r="J6656">
        <v>100500</v>
      </c>
      <c r="K6656" t="s">
        <v>42</v>
      </c>
      <c r="L6656">
        <v>120000</v>
      </c>
      <c r="M6656" t="b">
        <v>0</v>
      </c>
    </row>
    <row r="6657" spans="1:13" x14ac:dyDescent="0.35">
      <c r="A6657" t="s">
        <v>21</v>
      </c>
      <c r="B6657" t="s">
        <v>22</v>
      </c>
      <c r="C6657">
        <v>2004</v>
      </c>
      <c r="D6657" t="s">
        <v>15</v>
      </c>
      <c r="E6657" t="s">
        <v>23</v>
      </c>
      <c r="F6657" t="s">
        <v>26</v>
      </c>
      <c r="G6657">
        <v>4.5</v>
      </c>
      <c r="H6657" t="s">
        <v>18</v>
      </c>
      <c r="I6657" t="s">
        <v>68</v>
      </c>
      <c r="J6657">
        <v>164000</v>
      </c>
      <c r="K6657" t="s">
        <v>126</v>
      </c>
      <c r="L6657">
        <v>0</v>
      </c>
      <c r="M6657" t="b">
        <v>1</v>
      </c>
    </row>
    <row r="6658" spans="1:13" x14ac:dyDescent="0.35">
      <c r="A6658" t="s">
        <v>73</v>
      </c>
      <c r="B6658">
        <v>6</v>
      </c>
      <c r="C6658">
        <v>2017</v>
      </c>
      <c r="D6658" t="s">
        <v>15</v>
      </c>
      <c r="E6658" t="s">
        <v>25</v>
      </c>
      <c r="F6658" t="s">
        <v>26</v>
      </c>
      <c r="G6658">
        <v>4</v>
      </c>
      <c r="H6658" t="s">
        <v>18</v>
      </c>
      <c r="I6658" t="s">
        <v>19</v>
      </c>
      <c r="J6658">
        <v>243</v>
      </c>
      <c r="K6658" t="s">
        <v>20</v>
      </c>
      <c r="L6658">
        <v>0</v>
      </c>
      <c r="M6658" t="b">
        <v>1</v>
      </c>
    </row>
    <row r="6659" spans="1:13" x14ac:dyDescent="0.35">
      <c r="A6659" t="s">
        <v>48</v>
      </c>
      <c r="B6659" t="s">
        <v>388</v>
      </c>
      <c r="C6659">
        <v>2012</v>
      </c>
      <c r="D6659" t="s">
        <v>15</v>
      </c>
      <c r="E6659" t="s">
        <v>16</v>
      </c>
      <c r="F6659" t="s">
        <v>17</v>
      </c>
      <c r="G6659">
        <v>4.8</v>
      </c>
      <c r="H6659" t="s">
        <v>18</v>
      </c>
      <c r="I6659" t="s">
        <v>19</v>
      </c>
      <c r="J6659">
        <v>106000</v>
      </c>
      <c r="K6659" t="s">
        <v>20</v>
      </c>
      <c r="L6659">
        <v>71000</v>
      </c>
      <c r="M6659" t="b">
        <v>0</v>
      </c>
    </row>
    <row r="6660" spans="1:13" x14ac:dyDescent="0.35">
      <c r="A6660" t="s">
        <v>34</v>
      </c>
      <c r="B6660" t="s">
        <v>145</v>
      </c>
      <c r="C6660">
        <v>2018</v>
      </c>
      <c r="D6660" t="s">
        <v>15</v>
      </c>
      <c r="E6660" t="s">
        <v>29</v>
      </c>
      <c r="F6660" t="s">
        <v>17</v>
      </c>
      <c r="G6660">
        <v>2.7</v>
      </c>
      <c r="H6660" t="s">
        <v>18</v>
      </c>
      <c r="I6660" t="s">
        <v>19</v>
      </c>
      <c r="J6660">
        <v>149000</v>
      </c>
      <c r="K6660" t="s">
        <v>45</v>
      </c>
      <c r="L6660">
        <v>68000</v>
      </c>
      <c r="M6660" t="b">
        <v>0</v>
      </c>
    </row>
    <row r="6661" spans="1:13" x14ac:dyDescent="0.35">
      <c r="A6661" t="s">
        <v>21</v>
      </c>
      <c r="B6661" t="s">
        <v>231</v>
      </c>
      <c r="C6661">
        <v>2015</v>
      </c>
      <c r="D6661" t="s">
        <v>44</v>
      </c>
      <c r="E6661" t="s">
        <v>75</v>
      </c>
      <c r="F6661" t="s">
        <v>26</v>
      </c>
      <c r="G6661">
        <v>1.5</v>
      </c>
      <c r="H6661" t="s">
        <v>18</v>
      </c>
      <c r="I6661" t="s">
        <v>19</v>
      </c>
      <c r="J6661">
        <v>17100</v>
      </c>
      <c r="K6661" t="s">
        <v>42</v>
      </c>
      <c r="L6661">
        <v>25000</v>
      </c>
      <c r="M6661" t="b">
        <v>0</v>
      </c>
    </row>
    <row r="6662" spans="1:13" x14ac:dyDescent="0.35">
      <c r="A6662" t="s">
        <v>34</v>
      </c>
      <c r="B6662" t="s">
        <v>161</v>
      </c>
      <c r="C6662">
        <v>2016</v>
      </c>
      <c r="D6662" t="s">
        <v>15</v>
      </c>
      <c r="E6662" t="s">
        <v>23</v>
      </c>
      <c r="F6662" t="s">
        <v>17</v>
      </c>
      <c r="G6662">
        <v>5.7</v>
      </c>
      <c r="H6662" t="s">
        <v>18</v>
      </c>
      <c r="I6662" t="s">
        <v>19</v>
      </c>
      <c r="J6662">
        <v>150000</v>
      </c>
      <c r="K6662" t="s">
        <v>45</v>
      </c>
      <c r="L6662">
        <v>135000</v>
      </c>
      <c r="M6662" t="b">
        <v>0</v>
      </c>
    </row>
    <row r="6663" spans="1:13" x14ac:dyDescent="0.35">
      <c r="A6663" t="s">
        <v>34</v>
      </c>
      <c r="B6663" t="s">
        <v>41</v>
      </c>
      <c r="C6663">
        <v>2016</v>
      </c>
      <c r="D6663" t="s">
        <v>15</v>
      </c>
      <c r="E6663" t="s">
        <v>23</v>
      </c>
      <c r="F6663" t="s">
        <v>26</v>
      </c>
      <c r="G6663">
        <v>1.5</v>
      </c>
      <c r="H6663" t="s">
        <v>18</v>
      </c>
      <c r="I6663" t="s">
        <v>19</v>
      </c>
      <c r="J6663">
        <v>160</v>
      </c>
      <c r="K6663" t="s">
        <v>54</v>
      </c>
      <c r="L6663">
        <v>26500</v>
      </c>
      <c r="M6663" t="b">
        <v>0</v>
      </c>
    </row>
    <row r="6664" spans="1:13" x14ac:dyDescent="0.35">
      <c r="A6664" t="s">
        <v>21</v>
      </c>
      <c r="B6664" t="s">
        <v>120</v>
      </c>
      <c r="C6664">
        <v>2016</v>
      </c>
      <c r="D6664" t="s">
        <v>15</v>
      </c>
      <c r="E6664" t="s">
        <v>23</v>
      </c>
      <c r="F6664" t="s">
        <v>17</v>
      </c>
      <c r="G6664">
        <v>2.6</v>
      </c>
      <c r="H6664" t="s">
        <v>18</v>
      </c>
      <c r="I6664" t="s">
        <v>68</v>
      </c>
      <c r="J6664">
        <v>33387</v>
      </c>
      <c r="K6664" t="s">
        <v>20</v>
      </c>
      <c r="L6664">
        <v>0</v>
      </c>
      <c r="M6664" t="b">
        <v>1</v>
      </c>
    </row>
    <row r="6665" spans="1:13" x14ac:dyDescent="0.35">
      <c r="A6665" t="s">
        <v>36</v>
      </c>
      <c r="B6665" t="s">
        <v>37</v>
      </c>
      <c r="C6665">
        <v>2010</v>
      </c>
      <c r="D6665" t="s">
        <v>15</v>
      </c>
      <c r="E6665" t="s">
        <v>16</v>
      </c>
      <c r="F6665" t="s">
        <v>26</v>
      </c>
      <c r="G6665">
        <v>5.3</v>
      </c>
      <c r="H6665" t="s">
        <v>18</v>
      </c>
      <c r="I6665" t="s">
        <v>19</v>
      </c>
      <c r="J6665">
        <v>379538</v>
      </c>
      <c r="K6665" t="s">
        <v>42</v>
      </c>
      <c r="L6665">
        <v>65000</v>
      </c>
      <c r="M6665" t="b">
        <v>0</v>
      </c>
    </row>
    <row r="6666" spans="1:13" x14ac:dyDescent="0.35">
      <c r="A6666" t="s">
        <v>31</v>
      </c>
      <c r="B6666" t="s">
        <v>157</v>
      </c>
      <c r="C6666">
        <v>2015</v>
      </c>
      <c r="D6666" t="s">
        <v>44</v>
      </c>
      <c r="E6666" t="s">
        <v>25</v>
      </c>
      <c r="F6666" t="s">
        <v>30</v>
      </c>
      <c r="G6666">
        <v>3.5</v>
      </c>
      <c r="H6666" t="s">
        <v>18</v>
      </c>
      <c r="I6666" t="s">
        <v>19</v>
      </c>
      <c r="J6666">
        <v>100000</v>
      </c>
      <c r="K6666" t="s">
        <v>45</v>
      </c>
      <c r="L6666">
        <v>57000</v>
      </c>
      <c r="M6666" t="b">
        <v>0</v>
      </c>
    </row>
    <row r="6667" spans="1:13" x14ac:dyDescent="0.35">
      <c r="A6667" t="s">
        <v>99</v>
      </c>
      <c r="B6667">
        <v>360</v>
      </c>
      <c r="C6667">
        <v>2019</v>
      </c>
      <c r="D6667" t="s">
        <v>15</v>
      </c>
      <c r="E6667" t="s">
        <v>38</v>
      </c>
      <c r="F6667" t="s">
        <v>17</v>
      </c>
      <c r="G6667">
        <v>1.2</v>
      </c>
      <c r="H6667" t="s">
        <v>18</v>
      </c>
      <c r="I6667" t="s">
        <v>19</v>
      </c>
      <c r="J6667">
        <v>24000</v>
      </c>
      <c r="K6667" t="s">
        <v>42</v>
      </c>
      <c r="L6667">
        <v>36000</v>
      </c>
      <c r="M6667" t="b">
        <v>0</v>
      </c>
    </row>
    <row r="6668" spans="1:13" x14ac:dyDescent="0.35">
      <c r="A6668" t="s">
        <v>76</v>
      </c>
      <c r="B6668" t="s">
        <v>151</v>
      </c>
      <c r="C6668">
        <v>2014</v>
      </c>
      <c r="D6668" t="s">
        <v>15</v>
      </c>
      <c r="E6668" t="s">
        <v>25</v>
      </c>
      <c r="F6668" t="s">
        <v>26</v>
      </c>
      <c r="G6668">
        <v>3.5</v>
      </c>
      <c r="H6668" t="s">
        <v>18</v>
      </c>
      <c r="I6668" t="s">
        <v>19</v>
      </c>
      <c r="J6668">
        <v>201000</v>
      </c>
      <c r="K6668" t="s">
        <v>45</v>
      </c>
      <c r="L6668">
        <v>57000</v>
      </c>
      <c r="M6668" t="b">
        <v>0</v>
      </c>
    </row>
    <row r="6669" spans="1:13" x14ac:dyDescent="0.35">
      <c r="A6669" t="s">
        <v>34</v>
      </c>
      <c r="B6669" t="s">
        <v>145</v>
      </c>
      <c r="C6669">
        <v>2014</v>
      </c>
      <c r="D6669" t="s">
        <v>15</v>
      </c>
      <c r="E6669" t="s">
        <v>23</v>
      </c>
      <c r="F6669" t="s">
        <v>30</v>
      </c>
      <c r="G6669">
        <v>2.7</v>
      </c>
      <c r="H6669" t="s">
        <v>18</v>
      </c>
      <c r="I6669" t="s">
        <v>19</v>
      </c>
      <c r="J6669">
        <v>141000</v>
      </c>
      <c r="K6669" t="s">
        <v>45</v>
      </c>
      <c r="L6669">
        <v>55000</v>
      </c>
      <c r="M6669" t="b">
        <v>0</v>
      </c>
    </row>
    <row r="6670" spans="1:13" x14ac:dyDescent="0.35">
      <c r="A6670" t="s">
        <v>27</v>
      </c>
      <c r="B6670" t="s">
        <v>89</v>
      </c>
      <c r="C6670">
        <v>2019</v>
      </c>
      <c r="D6670" t="s">
        <v>15</v>
      </c>
      <c r="E6670" t="s">
        <v>75</v>
      </c>
      <c r="F6670" t="s">
        <v>17</v>
      </c>
      <c r="G6670">
        <v>2.4</v>
      </c>
      <c r="H6670" t="s">
        <v>18</v>
      </c>
      <c r="I6670" t="s">
        <v>19</v>
      </c>
      <c r="J6670">
        <v>33000</v>
      </c>
      <c r="K6670" t="s">
        <v>45</v>
      </c>
      <c r="L6670">
        <v>85000</v>
      </c>
      <c r="M6670" t="b">
        <v>0</v>
      </c>
    </row>
    <row r="6671" spans="1:13" x14ac:dyDescent="0.35">
      <c r="A6671" t="s">
        <v>76</v>
      </c>
      <c r="B6671" t="s">
        <v>112</v>
      </c>
      <c r="C6671">
        <v>2013</v>
      </c>
      <c r="D6671" t="s">
        <v>15</v>
      </c>
      <c r="E6671" t="s">
        <v>23</v>
      </c>
      <c r="F6671" t="s">
        <v>30</v>
      </c>
      <c r="G6671">
        <v>3.5</v>
      </c>
      <c r="H6671" t="s">
        <v>18</v>
      </c>
      <c r="I6671" t="s">
        <v>19</v>
      </c>
      <c r="J6671">
        <v>177000</v>
      </c>
      <c r="K6671" t="s">
        <v>45</v>
      </c>
      <c r="L6671">
        <v>70000</v>
      </c>
      <c r="M6671" t="b">
        <v>0</v>
      </c>
    </row>
    <row r="6672" spans="1:13" x14ac:dyDescent="0.35">
      <c r="A6672" t="s">
        <v>76</v>
      </c>
      <c r="B6672" t="s">
        <v>112</v>
      </c>
      <c r="C6672">
        <v>2018</v>
      </c>
      <c r="D6672" t="s">
        <v>15</v>
      </c>
      <c r="E6672" t="s">
        <v>23</v>
      </c>
      <c r="F6672" t="s">
        <v>26</v>
      </c>
      <c r="G6672">
        <v>2</v>
      </c>
      <c r="H6672" t="s">
        <v>18</v>
      </c>
      <c r="I6672" t="s">
        <v>19</v>
      </c>
      <c r="J6672">
        <v>69000</v>
      </c>
      <c r="K6672" t="s">
        <v>45</v>
      </c>
      <c r="L6672">
        <v>82000</v>
      </c>
      <c r="M6672" t="b">
        <v>0</v>
      </c>
    </row>
    <row r="6673" spans="1:13" x14ac:dyDescent="0.35">
      <c r="A6673" t="s">
        <v>82</v>
      </c>
      <c r="B6673" t="s">
        <v>105</v>
      </c>
      <c r="C6673">
        <v>2018</v>
      </c>
      <c r="D6673" t="s">
        <v>44</v>
      </c>
      <c r="E6673" t="s">
        <v>23</v>
      </c>
      <c r="F6673" t="s">
        <v>17</v>
      </c>
      <c r="G6673">
        <v>2.4</v>
      </c>
      <c r="H6673" t="s">
        <v>18</v>
      </c>
      <c r="I6673" t="s">
        <v>19</v>
      </c>
      <c r="J6673">
        <v>83000</v>
      </c>
      <c r="K6673" t="s">
        <v>45</v>
      </c>
      <c r="L6673">
        <v>75000</v>
      </c>
      <c r="M6673" t="b">
        <v>0</v>
      </c>
    </row>
    <row r="6674" spans="1:13" x14ac:dyDescent="0.35">
      <c r="A6674" t="s">
        <v>82</v>
      </c>
      <c r="B6674" t="s">
        <v>105</v>
      </c>
      <c r="C6674">
        <v>2014</v>
      </c>
      <c r="D6674" t="s">
        <v>15</v>
      </c>
      <c r="E6674" t="s">
        <v>23</v>
      </c>
      <c r="F6674" t="s">
        <v>17</v>
      </c>
      <c r="G6674">
        <v>2.4</v>
      </c>
      <c r="H6674" t="s">
        <v>18</v>
      </c>
      <c r="I6674" t="s">
        <v>19</v>
      </c>
      <c r="J6674">
        <v>113000</v>
      </c>
      <c r="K6674" t="s">
        <v>45</v>
      </c>
      <c r="L6674">
        <v>51000</v>
      </c>
      <c r="M6674" t="b">
        <v>0</v>
      </c>
    </row>
    <row r="6675" spans="1:13" x14ac:dyDescent="0.35">
      <c r="A6675" t="s">
        <v>21</v>
      </c>
      <c r="B6675" t="s">
        <v>272</v>
      </c>
      <c r="C6675">
        <v>2016</v>
      </c>
      <c r="D6675" t="s">
        <v>15</v>
      </c>
      <c r="E6675" t="s">
        <v>38</v>
      </c>
      <c r="F6675" t="s">
        <v>26</v>
      </c>
      <c r="G6675">
        <v>4</v>
      </c>
      <c r="H6675" t="s">
        <v>18</v>
      </c>
      <c r="I6675" t="s">
        <v>19</v>
      </c>
      <c r="J6675">
        <v>112000</v>
      </c>
      <c r="K6675" t="s">
        <v>45</v>
      </c>
      <c r="L6675">
        <v>106000</v>
      </c>
      <c r="M6675" t="b">
        <v>0</v>
      </c>
    </row>
    <row r="6676" spans="1:13" x14ac:dyDescent="0.35">
      <c r="A6676" t="s">
        <v>34</v>
      </c>
      <c r="B6676" t="s">
        <v>35</v>
      </c>
      <c r="C6676">
        <v>2015</v>
      </c>
      <c r="D6676" t="s">
        <v>15</v>
      </c>
      <c r="E6676" t="s">
        <v>23</v>
      </c>
      <c r="F6676" t="s">
        <v>30</v>
      </c>
      <c r="G6676">
        <v>4</v>
      </c>
      <c r="H6676" t="s">
        <v>18</v>
      </c>
      <c r="I6676" t="s">
        <v>19</v>
      </c>
      <c r="J6676">
        <v>212000</v>
      </c>
      <c r="K6676" t="s">
        <v>45</v>
      </c>
      <c r="L6676">
        <v>145000</v>
      </c>
      <c r="M6676" t="b">
        <v>0</v>
      </c>
    </row>
    <row r="6677" spans="1:13" x14ac:dyDescent="0.35">
      <c r="A6677" t="s">
        <v>34</v>
      </c>
      <c r="B6677" t="s">
        <v>43</v>
      </c>
      <c r="C6677">
        <v>2017</v>
      </c>
      <c r="D6677" t="s">
        <v>15</v>
      </c>
      <c r="E6677" t="s">
        <v>16</v>
      </c>
      <c r="F6677" t="s">
        <v>26</v>
      </c>
      <c r="G6677">
        <v>2.5</v>
      </c>
      <c r="H6677" t="s">
        <v>18</v>
      </c>
      <c r="I6677" t="s">
        <v>19</v>
      </c>
      <c r="J6677">
        <v>135000</v>
      </c>
      <c r="K6677" t="s">
        <v>45</v>
      </c>
      <c r="L6677">
        <v>60000</v>
      </c>
      <c r="M6677" t="b">
        <v>0</v>
      </c>
    </row>
    <row r="6678" spans="1:13" x14ac:dyDescent="0.35">
      <c r="A6678" t="s">
        <v>34</v>
      </c>
      <c r="B6678" t="s">
        <v>43</v>
      </c>
      <c r="C6678">
        <v>2014</v>
      </c>
      <c r="D6678" t="s">
        <v>44</v>
      </c>
      <c r="E6678" t="s">
        <v>23</v>
      </c>
      <c r="F6678" t="s">
        <v>26</v>
      </c>
      <c r="G6678">
        <v>2.5</v>
      </c>
      <c r="H6678" t="s">
        <v>18</v>
      </c>
      <c r="I6678" t="s">
        <v>19</v>
      </c>
      <c r="J6678">
        <v>199200</v>
      </c>
      <c r="K6678" t="s">
        <v>45</v>
      </c>
      <c r="L6678">
        <v>48000</v>
      </c>
      <c r="M6678" t="b">
        <v>0</v>
      </c>
    </row>
    <row r="6679" spans="1:13" x14ac:dyDescent="0.35">
      <c r="A6679" t="s">
        <v>27</v>
      </c>
      <c r="B6679" t="s">
        <v>88</v>
      </c>
      <c r="C6679">
        <v>2019</v>
      </c>
      <c r="D6679" t="s">
        <v>15</v>
      </c>
      <c r="E6679" t="s">
        <v>23</v>
      </c>
      <c r="F6679" t="s">
        <v>26</v>
      </c>
      <c r="G6679">
        <v>1.4</v>
      </c>
      <c r="H6679" t="s">
        <v>18</v>
      </c>
      <c r="I6679" t="s">
        <v>19</v>
      </c>
      <c r="J6679">
        <v>98000</v>
      </c>
      <c r="K6679" t="s">
        <v>42</v>
      </c>
      <c r="L6679">
        <v>35000</v>
      </c>
      <c r="M6679" t="b">
        <v>0</v>
      </c>
    </row>
    <row r="6680" spans="1:13" x14ac:dyDescent="0.35">
      <c r="A6680" t="s">
        <v>36</v>
      </c>
      <c r="B6680" t="s">
        <v>37</v>
      </c>
      <c r="C6680">
        <v>2011</v>
      </c>
      <c r="D6680" t="s">
        <v>15</v>
      </c>
      <c r="E6680" t="s">
        <v>16</v>
      </c>
      <c r="F6680" t="s">
        <v>26</v>
      </c>
      <c r="G6680">
        <v>5.3</v>
      </c>
      <c r="H6680" t="s">
        <v>18</v>
      </c>
      <c r="I6680" t="s">
        <v>19</v>
      </c>
      <c r="J6680">
        <v>156000</v>
      </c>
      <c r="K6680" t="s">
        <v>45</v>
      </c>
      <c r="L6680">
        <v>47000</v>
      </c>
      <c r="M6680" t="b">
        <v>0</v>
      </c>
    </row>
    <row r="6681" spans="1:13" x14ac:dyDescent="0.35">
      <c r="A6681" t="s">
        <v>34</v>
      </c>
      <c r="B6681" t="s">
        <v>35</v>
      </c>
      <c r="C6681">
        <v>2017</v>
      </c>
      <c r="D6681" t="s">
        <v>15</v>
      </c>
      <c r="E6681" t="s">
        <v>23</v>
      </c>
      <c r="F6681" t="s">
        <v>17</v>
      </c>
      <c r="G6681">
        <v>5.7</v>
      </c>
      <c r="H6681" t="s">
        <v>56</v>
      </c>
      <c r="I6681" t="s">
        <v>19</v>
      </c>
      <c r="J6681">
        <v>106</v>
      </c>
      <c r="K6681" t="s">
        <v>279</v>
      </c>
      <c r="L6681">
        <v>0</v>
      </c>
      <c r="M6681" t="b">
        <v>1</v>
      </c>
    </row>
    <row r="6682" spans="1:13" x14ac:dyDescent="0.35">
      <c r="A6682" t="s">
        <v>21</v>
      </c>
      <c r="B6682" t="s">
        <v>22</v>
      </c>
      <c r="C6682">
        <v>2017</v>
      </c>
      <c r="D6682" t="s">
        <v>15</v>
      </c>
      <c r="E6682" t="s">
        <v>23</v>
      </c>
      <c r="F6682" t="s">
        <v>17</v>
      </c>
      <c r="G6682">
        <v>6</v>
      </c>
      <c r="H6682" t="s">
        <v>18</v>
      </c>
      <c r="I6682" t="s">
        <v>19</v>
      </c>
      <c r="J6682">
        <v>12000</v>
      </c>
      <c r="K6682" t="s">
        <v>42</v>
      </c>
      <c r="L6682">
        <v>128000</v>
      </c>
      <c r="M6682" t="b">
        <v>0</v>
      </c>
    </row>
    <row r="6683" spans="1:13" x14ac:dyDescent="0.35">
      <c r="A6683" t="s">
        <v>36</v>
      </c>
      <c r="B6683" t="s">
        <v>115</v>
      </c>
      <c r="C6683">
        <v>1990</v>
      </c>
      <c r="D6683" t="s">
        <v>15</v>
      </c>
      <c r="E6683" t="s">
        <v>16</v>
      </c>
      <c r="F6683" t="s">
        <v>30</v>
      </c>
      <c r="G6683">
        <v>3.5</v>
      </c>
      <c r="H6683" t="s">
        <v>18</v>
      </c>
      <c r="I6683" t="s">
        <v>19</v>
      </c>
      <c r="J6683">
        <v>140000</v>
      </c>
      <c r="K6683" t="s">
        <v>111</v>
      </c>
      <c r="L6683">
        <v>5000</v>
      </c>
      <c r="M6683" t="b">
        <v>0</v>
      </c>
    </row>
    <row r="6684" spans="1:13" x14ac:dyDescent="0.35">
      <c r="A6684" t="s">
        <v>76</v>
      </c>
      <c r="B6684" t="s">
        <v>77</v>
      </c>
      <c r="C6684">
        <v>2014</v>
      </c>
      <c r="D6684" t="s">
        <v>15</v>
      </c>
      <c r="E6684" t="s">
        <v>23</v>
      </c>
      <c r="F6684" t="s">
        <v>30</v>
      </c>
      <c r="G6684">
        <v>5.4</v>
      </c>
      <c r="H6684" t="s">
        <v>18</v>
      </c>
      <c r="I6684" t="s">
        <v>19</v>
      </c>
      <c r="J6684">
        <v>140000</v>
      </c>
      <c r="K6684" t="s">
        <v>111</v>
      </c>
      <c r="L6684">
        <v>36000</v>
      </c>
      <c r="M6684" t="b">
        <v>0</v>
      </c>
    </row>
    <row r="6685" spans="1:13" x14ac:dyDescent="0.35">
      <c r="A6685" t="s">
        <v>36</v>
      </c>
      <c r="B6685" t="s">
        <v>115</v>
      </c>
      <c r="C6685">
        <v>2004</v>
      </c>
      <c r="D6685" t="s">
        <v>15</v>
      </c>
      <c r="E6685" t="s">
        <v>25</v>
      </c>
      <c r="F6685" t="s">
        <v>30</v>
      </c>
      <c r="G6685">
        <v>5.3</v>
      </c>
      <c r="H6685" t="s">
        <v>18</v>
      </c>
      <c r="I6685" t="s">
        <v>19</v>
      </c>
      <c r="J6685">
        <v>135000</v>
      </c>
      <c r="K6685" t="s">
        <v>111</v>
      </c>
      <c r="L6685">
        <v>18500</v>
      </c>
      <c r="M6685" t="b">
        <v>0</v>
      </c>
    </row>
    <row r="6686" spans="1:13" x14ac:dyDescent="0.35">
      <c r="A6686" t="s">
        <v>39</v>
      </c>
      <c r="B6686" t="s">
        <v>131</v>
      </c>
      <c r="C6686">
        <v>2002</v>
      </c>
      <c r="D6686" t="s">
        <v>15</v>
      </c>
      <c r="E6686" t="s">
        <v>25</v>
      </c>
      <c r="F6686" t="s">
        <v>17</v>
      </c>
      <c r="G6686">
        <v>5.7</v>
      </c>
      <c r="H6686" t="s">
        <v>18</v>
      </c>
      <c r="I6686" t="s">
        <v>19</v>
      </c>
      <c r="J6686">
        <v>270000</v>
      </c>
      <c r="K6686" t="s">
        <v>20</v>
      </c>
      <c r="L6686">
        <v>0</v>
      </c>
      <c r="M6686" t="b">
        <v>1</v>
      </c>
    </row>
    <row r="6687" spans="1:13" x14ac:dyDescent="0.35">
      <c r="A6687" t="s">
        <v>34</v>
      </c>
      <c r="B6687" t="s">
        <v>51</v>
      </c>
      <c r="C6687">
        <v>2012</v>
      </c>
      <c r="D6687" t="s">
        <v>47</v>
      </c>
      <c r="E6687" t="s">
        <v>102</v>
      </c>
      <c r="F6687" t="s">
        <v>26</v>
      </c>
      <c r="G6687">
        <v>1.3</v>
      </c>
      <c r="H6687" t="s">
        <v>18</v>
      </c>
      <c r="I6687" t="s">
        <v>68</v>
      </c>
      <c r="J6687">
        <v>150000</v>
      </c>
      <c r="K6687" t="s">
        <v>138</v>
      </c>
      <c r="L6687">
        <v>0</v>
      </c>
      <c r="M6687" t="b">
        <v>1</v>
      </c>
    </row>
    <row r="6688" spans="1:13" x14ac:dyDescent="0.35">
      <c r="A6688" t="s">
        <v>109</v>
      </c>
      <c r="B6688" t="s">
        <v>110</v>
      </c>
      <c r="C6688">
        <v>2018</v>
      </c>
      <c r="D6688" t="s">
        <v>15</v>
      </c>
      <c r="E6688" t="s">
        <v>29</v>
      </c>
      <c r="F6688" t="s">
        <v>30</v>
      </c>
      <c r="G6688">
        <v>5.7</v>
      </c>
      <c r="H6688" t="s">
        <v>18</v>
      </c>
      <c r="I6688" t="s">
        <v>19</v>
      </c>
      <c r="J6688">
        <v>81000</v>
      </c>
      <c r="K6688" t="s">
        <v>20</v>
      </c>
      <c r="L6688">
        <v>125000</v>
      </c>
      <c r="M6688" t="b">
        <v>0</v>
      </c>
    </row>
    <row r="6689" spans="1:13" x14ac:dyDescent="0.35">
      <c r="A6689" t="s">
        <v>62</v>
      </c>
      <c r="B6689" t="s">
        <v>63</v>
      </c>
      <c r="C6689">
        <v>2008</v>
      </c>
      <c r="D6689" t="s">
        <v>15</v>
      </c>
      <c r="E6689" t="s">
        <v>16</v>
      </c>
      <c r="F6689" t="s">
        <v>17</v>
      </c>
      <c r="G6689">
        <v>5</v>
      </c>
      <c r="H6689" t="s">
        <v>18</v>
      </c>
      <c r="I6689" t="s">
        <v>19</v>
      </c>
      <c r="J6689">
        <v>300000</v>
      </c>
      <c r="K6689" t="s">
        <v>45</v>
      </c>
      <c r="L6689">
        <v>27000</v>
      </c>
      <c r="M6689" t="b">
        <v>0</v>
      </c>
    </row>
    <row r="6690" spans="1:13" x14ac:dyDescent="0.35">
      <c r="A6690" t="s">
        <v>219</v>
      </c>
      <c r="B6690" t="s">
        <v>441</v>
      </c>
      <c r="C6690">
        <v>2012</v>
      </c>
      <c r="D6690" t="s">
        <v>47</v>
      </c>
      <c r="E6690" t="s">
        <v>23</v>
      </c>
      <c r="F6690" t="s">
        <v>17</v>
      </c>
      <c r="G6690">
        <v>2</v>
      </c>
      <c r="H6690" t="s">
        <v>18</v>
      </c>
      <c r="I6690" t="s">
        <v>19</v>
      </c>
      <c r="J6690">
        <v>240000</v>
      </c>
      <c r="K6690" t="s">
        <v>42</v>
      </c>
      <c r="L6690">
        <v>25000</v>
      </c>
      <c r="M6690" t="b">
        <v>0</v>
      </c>
    </row>
    <row r="6691" spans="1:13" x14ac:dyDescent="0.35">
      <c r="A6691" t="s">
        <v>27</v>
      </c>
      <c r="B6691" t="s">
        <v>93</v>
      </c>
      <c r="C6691">
        <v>2018</v>
      </c>
      <c r="D6691" t="s">
        <v>15</v>
      </c>
      <c r="E6691" t="s">
        <v>23</v>
      </c>
      <c r="F6691" t="s">
        <v>30</v>
      </c>
      <c r="G6691">
        <v>3.5</v>
      </c>
      <c r="H6691" t="s">
        <v>18</v>
      </c>
      <c r="I6691" t="s">
        <v>19</v>
      </c>
      <c r="J6691">
        <v>210</v>
      </c>
      <c r="K6691" t="s">
        <v>20</v>
      </c>
      <c r="L6691">
        <v>0</v>
      </c>
      <c r="M6691" t="b">
        <v>1</v>
      </c>
    </row>
    <row r="6692" spans="1:13" x14ac:dyDescent="0.35">
      <c r="A6692" t="s">
        <v>13</v>
      </c>
      <c r="B6692" t="s">
        <v>320</v>
      </c>
      <c r="C6692">
        <v>2015</v>
      </c>
      <c r="D6692" t="s">
        <v>47</v>
      </c>
      <c r="E6692" t="s">
        <v>23</v>
      </c>
      <c r="F6692" t="s">
        <v>30</v>
      </c>
      <c r="G6692">
        <v>3.6</v>
      </c>
      <c r="H6692" t="s">
        <v>18</v>
      </c>
      <c r="I6692" t="s">
        <v>19</v>
      </c>
      <c r="J6692">
        <v>106000</v>
      </c>
      <c r="K6692" t="s">
        <v>42</v>
      </c>
      <c r="L6692">
        <v>75000</v>
      </c>
      <c r="M6692" t="b">
        <v>0</v>
      </c>
    </row>
    <row r="6693" spans="1:13" x14ac:dyDescent="0.35">
      <c r="A6693" t="s">
        <v>34</v>
      </c>
      <c r="B6693" t="s">
        <v>123</v>
      </c>
      <c r="C6693">
        <v>2009</v>
      </c>
      <c r="D6693" t="s">
        <v>15</v>
      </c>
      <c r="E6693" t="s">
        <v>23</v>
      </c>
      <c r="F6693" t="s">
        <v>30</v>
      </c>
      <c r="G6693">
        <v>2.7</v>
      </c>
      <c r="H6693" t="s">
        <v>18</v>
      </c>
      <c r="I6693" t="s">
        <v>68</v>
      </c>
      <c r="J6693">
        <v>426000</v>
      </c>
      <c r="K6693" t="s">
        <v>111</v>
      </c>
      <c r="L6693">
        <v>32000</v>
      </c>
      <c r="M6693" t="b">
        <v>0</v>
      </c>
    </row>
    <row r="6694" spans="1:13" x14ac:dyDescent="0.35">
      <c r="A6694" t="s">
        <v>47</v>
      </c>
      <c r="B6694" t="s">
        <v>47</v>
      </c>
      <c r="C6694">
        <v>2020</v>
      </c>
      <c r="D6694" t="s">
        <v>47</v>
      </c>
      <c r="E6694" t="s">
        <v>16</v>
      </c>
      <c r="F6694" t="s">
        <v>26</v>
      </c>
      <c r="G6694">
        <v>1.1000000000000001</v>
      </c>
      <c r="H6694" t="s">
        <v>18</v>
      </c>
      <c r="I6694" t="s">
        <v>68</v>
      </c>
      <c r="J6694">
        <v>2848</v>
      </c>
      <c r="K6694" t="s">
        <v>228</v>
      </c>
      <c r="L6694">
        <v>2000</v>
      </c>
      <c r="M6694" t="b">
        <v>0</v>
      </c>
    </row>
    <row r="6695" spans="1:13" x14ac:dyDescent="0.35">
      <c r="A6695" t="s">
        <v>21</v>
      </c>
      <c r="B6695" t="s">
        <v>22</v>
      </c>
      <c r="C6695">
        <v>2014</v>
      </c>
      <c r="D6695" t="s">
        <v>15</v>
      </c>
      <c r="E6695" t="s">
        <v>23</v>
      </c>
      <c r="F6695" t="s">
        <v>30</v>
      </c>
      <c r="G6695">
        <v>5.6</v>
      </c>
      <c r="H6695" t="s">
        <v>18</v>
      </c>
      <c r="I6695" t="s">
        <v>19</v>
      </c>
      <c r="J6695">
        <v>242000</v>
      </c>
      <c r="K6695" t="s">
        <v>20</v>
      </c>
      <c r="L6695">
        <v>0</v>
      </c>
      <c r="M6695" t="b">
        <v>1</v>
      </c>
    </row>
    <row r="6696" spans="1:13" x14ac:dyDescent="0.35">
      <c r="A6696" t="s">
        <v>82</v>
      </c>
      <c r="B6696" t="s">
        <v>169</v>
      </c>
      <c r="C6696">
        <v>2009</v>
      </c>
      <c r="D6696" t="s">
        <v>47</v>
      </c>
      <c r="E6696" t="s">
        <v>23</v>
      </c>
      <c r="F6696" t="s">
        <v>30</v>
      </c>
      <c r="G6696">
        <v>3.8</v>
      </c>
      <c r="H6696" t="s">
        <v>18</v>
      </c>
      <c r="I6696" t="s">
        <v>19</v>
      </c>
      <c r="J6696">
        <v>176000</v>
      </c>
      <c r="K6696" t="s">
        <v>42</v>
      </c>
      <c r="L6696">
        <v>15000</v>
      </c>
      <c r="M6696" t="b">
        <v>0</v>
      </c>
    </row>
    <row r="6697" spans="1:13" x14ac:dyDescent="0.35">
      <c r="A6697" t="s">
        <v>21</v>
      </c>
      <c r="B6697" t="s">
        <v>22</v>
      </c>
      <c r="C6697">
        <v>2013</v>
      </c>
      <c r="D6697" t="s">
        <v>15</v>
      </c>
      <c r="E6697" t="s">
        <v>23</v>
      </c>
      <c r="F6697" t="s">
        <v>30</v>
      </c>
      <c r="G6697">
        <v>5.6</v>
      </c>
      <c r="H6697" t="s">
        <v>18</v>
      </c>
      <c r="I6697" t="s">
        <v>19</v>
      </c>
      <c r="J6697">
        <v>560000</v>
      </c>
      <c r="K6697" t="s">
        <v>59</v>
      </c>
      <c r="L6697">
        <v>0</v>
      </c>
      <c r="M6697" t="b">
        <v>1</v>
      </c>
    </row>
    <row r="6698" spans="1:13" x14ac:dyDescent="0.35">
      <c r="A6698" t="s">
        <v>109</v>
      </c>
      <c r="B6698" t="s">
        <v>110</v>
      </c>
      <c r="C6698">
        <v>2014</v>
      </c>
      <c r="D6698" t="s">
        <v>15</v>
      </c>
      <c r="E6698" t="s">
        <v>65</v>
      </c>
      <c r="F6698" t="s">
        <v>17</v>
      </c>
      <c r="G6698">
        <v>5.7</v>
      </c>
      <c r="H6698" t="s">
        <v>18</v>
      </c>
      <c r="I6698" t="s">
        <v>19</v>
      </c>
      <c r="J6698">
        <v>178</v>
      </c>
      <c r="K6698" t="s">
        <v>42</v>
      </c>
      <c r="L6698">
        <v>50000</v>
      </c>
      <c r="M6698" t="b">
        <v>0</v>
      </c>
    </row>
    <row r="6699" spans="1:13" x14ac:dyDescent="0.35">
      <c r="A6699" t="s">
        <v>27</v>
      </c>
      <c r="B6699" t="s">
        <v>93</v>
      </c>
      <c r="C6699">
        <v>2018</v>
      </c>
      <c r="D6699" t="s">
        <v>15</v>
      </c>
      <c r="E6699" t="s">
        <v>23</v>
      </c>
      <c r="F6699" t="s">
        <v>30</v>
      </c>
      <c r="G6699">
        <v>3.5</v>
      </c>
      <c r="H6699" t="s">
        <v>18</v>
      </c>
      <c r="I6699" t="s">
        <v>19</v>
      </c>
      <c r="J6699">
        <v>1100000</v>
      </c>
      <c r="K6699" t="s">
        <v>20</v>
      </c>
      <c r="L6699">
        <v>80000</v>
      </c>
      <c r="M6699" t="b">
        <v>0</v>
      </c>
    </row>
    <row r="6700" spans="1:13" x14ac:dyDescent="0.35">
      <c r="A6700" t="s">
        <v>34</v>
      </c>
      <c r="B6700" t="s">
        <v>124</v>
      </c>
      <c r="C6700">
        <v>2016</v>
      </c>
      <c r="D6700" t="s">
        <v>44</v>
      </c>
      <c r="E6700" t="s">
        <v>23</v>
      </c>
      <c r="F6700" t="s">
        <v>17</v>
      </c>
      <c r="G6700">
        <v>4</v>
      </c>
      <c r="H6700" t="s">
        <v>18</v>
      </c>
      <c r="I6700" t="s">
        <v>19</v>
      </c>
      <c r="J6700">
        <v>140000</v>
      </c>
      <c r="K6700" t="s">
        <v>126</v>
      </c>
      <c r="L6700">
        <v>0</v>
      </c>
      <c r="M6700" t="b">
        <v>1</v>
      </c>
    </row>
    <row r="6701" spans="1:13" x14ac:dyDescent="0.35">
      <c r="A6701" t="s">
        <v>34</v>
      </c>
      <c r="B6701" t="s">
        <v>51</v>
      </c>
      <c r="C6701">
        <v>2016</v>
      </c>
      <c r="D6701" t="s">
        <v>47</v>
      </c>
      <c r="E6701" t="s">
        <v>23</v>
      </c>
      <c r="F6701" t="s">
        <v>26</v>
      </c>
      <c r="G6701">
        <v>5.8</v>
      </c>
      <c r="H6701" t="s">
        <v>18</v>
      </c>
      <c r="I6701" t="s">
        <v>19</v>
      </c>
      <c r="J6701">
        <v>114</v>
      </c>
      <c r="K6701" t="s">
        <v>81</v>
      </c>
      <c r="L6701">
        <v>35000</v>
      </c>
      <c r="M6701" t="b">
        <v>0</v>
      </c>
    </row>
    <row r="6702" spans="1:13" x14ac:dyDescent="0.35">
      <c r="A6702" t="s">
        <v>76</v>
      </c>
      <c r="B6702" t="s">
        <v>125</v>
      </c>
      <c r="C6702">
        <v>2005</v>
      </c>
      <c r="D6702" t="s">
        <v>15</v>
      </c>
      <c r="E6702" t="s">
        <v>16</v>
      </c>
      <c r="F6702" t="s">
        <v>26</v>
      </c>
      <c r="G6702">
        <v>4</v>
      </c>
      <c r="H6702" t="s">
        <v>18</v>
      </c>
      <c r="I6702" t="s">
        <v>19</v>
      </c>
      <c r="J6702">
        <v>300000</v>
      </c>
      <c r="K6702" t="s">
        <v>211</v>
      </c>
      <c r="L6702">
        <v>7000</v>
      </c>
      <c r="M6702" t="b">
        <v>0</v>
      </c>
    </row>
    <row r="6703" spans="1:13" x14ac:dyDescent="0.35">
      <c r="A6703" t="s">
        <v>181</v>
      </c>
      <c r="B6703" t="s">
        <v>199</v>
      </c>
      <c r="C6703">
        <v>2007</v>
      </c>
      <c r="D6703" t="s">
        <v>15</v>
      </c>
      <c r="E6703" t="s">
        <v>23</v>
      </c>
      <c r="F6703" t="s">
        <v>30</v>
      </c>
      <c r="G6703">
        <v>3.8</v>
      </c>
      <c r="H6703" t="s">
        <v>18</v>
      </c>
      <c r="I6703" t="s">
        <v>68</v>
      </c>
      <c r="J6703">
        <v>300</v>
      </c>
      <c r="K6703" t="s">
        <v>59</v>
      </c>
      <c r="L6703">
        <v>0</v>
      </c>
      <c r="M6703" t="b">
        <v>1</v>
      </c>
    </row>
    <row r="6704" spans="1:13" x14ac:dyDescent="0.35">
      <c r="A6704" t="s">
        <v>31</v>
      </c>
      <c r="B6704" t="s">
        <v>32</v>
      </c>
      <c r="C6704">
        <v>2010</v>
      </c>
      <c r="D6704" t="s">
        <v>47</v>
      </c>
      <c r="E6704" t="s">
        <v>196</v>
      </c>
      <c r="F6704" t="s">
        <v>17</v>
      </c>
      <c r="G6704">
        <v>2.4</v>
      </c>
      <c r="H6704" t="s">
        <v>18</v>
      </c>
      <c r="I6704" t="s">
        <v>19</v>
      </c>
      <c r="J6704">
        <v>205</v>
      </c>
      <c r="K6704" t="s">
        <v>42</v>
      </c>
      <c r="L6704">
        <v>30000</v>
      </c>
      <c r="M6704" t="b">
        <v>0</v>
      </c>
    </row>
    <row r="6705" spans="1:13" x14ac:dyDescent="0.35">
      <c r="A6705" t="s">
        <v>27</v>
      </c>
      <c r="B6705" t="s">
        <v>93</v>
      </c>
      <c r="C6705">
        <v>2021</v>
      </c>
      <c r="D6705" t="s">
        <v>15</v>
      </c>
      <c r="E6705" t="s">
        <v>29</v>
      </c>
      <c r="F6705" t="s">
        <v>26</v>
      </c>
      <c r="G6705">
        <v>3.5</v>
      </c>
      <c r="H6705" t="s">
        <v>18</v>
      </c>
      <c r="I6705" t="s">
        <v>19</v>
      </c>
      <c r="J6705">
        <v>10000</v>
      </c>
      <c r="K6705" t="s">
        <v>42</v>
      </c>
      <c r="L6705">
        <v>1800</v>
      </c>
      <c r="M6705" t="b">
        <v>0</v>
      </c>
    </row>
    <row r="6706" spans="1:13" x14ac:dyDescent="0.35">
      <c r="A6706" t="s">
        <v>39</v>
      </c>
      <c r="B6706" t="s">
        <v>46</v>
      </c>
      <c r="C6706">
        <v>2013</v>
      </c>
      <c r="D6706" t="s">
        <v>15</v>
      </c>
      <c r="E6706" t="s">
        <v>16</v>
      </c>
      <c r="F6706" t="s">
        <v>30</v>
      </c>
      <c r="G6706">
        <v>5.3</v>
      </c>
      <c r="H6706" t="s">
        <v>18</v>
      </c>
      <c r="I6706" t="s">
        <v>19</v>
      </c>
      <c r="J6706">
        <v>372</v>
      </c>
      <c r="K6706" t="s">
        <v>245</v>
      </c>
      <c r="L6706">
        <v>0</v>
      </c>
      <c r="M6706" t="b">
        <v>1</v>
      </c>
    </row>
    <row r="6707" spans="1:13" x14ac:dyDescent="0.35">
      <c r="A6707" t="s">
        <v>39</v>
      </c>
      <c r="B6707" t="s">
        <v>217</v>
      </c>
      <c r="C6707">
        <v>2012</v>
      </c>
      <c r="D6707" t="s">
        <v>47</v>
      </c>
      <c r="E6707" t="s">
        <v>23</v>
      </c>
      <c r="F6707" t="s">
        <v>26</v>
      </c>
      <c r="G6707">
        <v>1.8</v>
      </c>
      <c r="H6707" t="s">
        <v>18</v>
      </c>
      <c r="I6707" t="s">
        <v>19</v>
      </c>
      <c r="J6707">
        <v>142000</v>
      </c>
      <c r="K6707" t="s">
        <v>20</v>
      </c>
      <c r="L6707">
        <v>0</v>
      </c>
      <c r="M6707" t="b">
        <v>1</v>
      </c>
    </row>
    <row r="6708" spans="1:13" x14ac:dyDescent="0.35">
      <c r="A6708" t="s">
        <v>39</v>
      </c>
      <c r="B6708" t="s">
        <v>46</v>
      </c>
      <c r="C6708">
        <v>2019</v>
      </c>
      <c r="D6708" t="s">
        <v>44</v>
      </c>
      <c r="E6708" t="s">
        <v>23</v>
      </c>
      <c r="F6708" t="s">
        <v>30</v>
      </c>
      <c r="G6708">
        <v>5.3</v>
      </c>
      <c r="H6708" t="s">
        <v>18</v>
      </c>
      <c r="I6708" t="s">
        <v>19</v>
      </c>
      <c r="J6708">
        <v>32300</v>
      </c>
      <c r="K6708" t="s">
        <v>111</v>
      </c>
      <c r="L6708">
        <v>168000</v>
      </c>
      <c r="M6708" t="b">
        <v>0</v>
      </c>
    </row>
    <row r="6709" spans="1:13" x14ac:dyDescent="0.35">
      <c r="A6709" t="s">
        <v>34</v>
      </c>
      <c r="B6709" t="s">
        <v>35</v>
      </c>
      <c r="C6709">
        <v>2004</v>
      </c>
      <c r="D6709" t="s">
        <v>15</v>
      </c>
      <c r="E6709" t="s">
        <v>23</v>
      </c>
      <c r="F6709" t="s">
        <v>30</v>
      </c>
      <c r="G6709">
        <v>4.5999999999999996</v>
      </c>
      <c r="H6709" t="s">
        <v>18</v>
      </c>
      <c r="I6709" t="s">
        <v>68</v>
      </c>
      <c r="J6709">
        <v>540000</v>
      </c>
      <c r="K6709" t="s">
        <v>187</v>
      </c>
      <c r="L6709">
        <v>0</v>
      </c>
      <c r="M6709" t="b">
        <v>1</v>
      </c>
    </row>
    <row r="6710" spans="1:13" x14ac:dyDescent="0.35">
      <c r="A6710" t="s">
        <v>34</v>
      </c>
      <c r="B6710" t="s">
        <v>35</v>
      </c>
      <c r="C6710">
        <v>2009</v>
      </c>
      <c r="D6710" t="s">
        <v>15</v>
      </c>
      <c r="E6710" t="s">
        <v>23</v>
      </c>
      <c r="F6710" t="s">
        <v>26</v>
      </c>
      <c r="G6710">
        <v>5</v>
      </c>
      <c r="H6710" t="s">
        <v>18</v>
      </c>
      <c r="I6710" t="s">
        <v>19</v>
      </c>
      <c r="J6710">
        <v>319</v>
      </c>
      <c r="K6710" t="s">
        <v>138</v>
      </c>
      <c r="L6710">
        <v>75000</v>
      </c>
      <c r="M6710" t="b">
        <v>0</v>
      </c>
    </row>
    <row r="6711" spans="1:13" x14ac:dyDescent="0.35">
      <c r="A6711" t="s">
        <v>34</v>
      </c>
      <c r="B6711" t="s">
        <v>123</v>
      </c>
      <c r="C6711">
        <v>2020</v>
      </c>
      <c r="D6711" t="s">
        <v>15</v>
      </c>
      <c r="E6711" t="s">
        <v>23</v>
      </c>
      <c r="F6711" t="s">
        <v>17</v>
      </c>
      <c r="G6711">
        <v>4</v>
      </c>
      <c r="H6711" t="s">
        <v>18</v>
      </c>
      <c r="I6711" t="s">
        <v>19</v>
      </c>
      <c r="J6711">
        <v>700</v>
      </c>
      <c r="K6711" t="s">
        <v>20</v>
      </c>
      <c r="L6711">
        <v>0</v>
      </c>
      <c r="M6711" t="b">
        <v>1</v>
      </c>
    </row>
    <row r="6712" spans="1:13" x14ac:dyDescent="0.35">
      <c r="A6712" t="s">
        <v>34</v>
      </c>
      <c r="B6712" t="s">
        <v>307</v>
      </c>
      <c r="C6712">
        <v>2021</v>
      </c>
      <c r="D6712" t="s">
        <v>15</v>
      </c>
      <c r="E6712" t="s">
        <v>23</v>
      </c>
      <c r="F6712" t="s">
        <v>30</v>
      </c>
      <c r="G6712">
        <v>1.5</v>
      </c>
      <c r="H6712" t="s">
        <v>18</v>
      </c>
      <c r="I6712" t="s">
        <v>19</v>
      </c>
      <c r="J6712">
        <v>10000</v>
      </c>
      <c r="K6712" t="s">
        <v>64</v>
      </c>
      <c r="L6712">
        <v>55000</v>
      </c>
      <c r="M6712" t="b">
        <v>0</v>
      </c>
    </row>
    <row r="6713" spans="1:13" x14ac:dyDescent="0.35">
      <c r="A6713" t="s">
        <v>34</v>
      </c>
      <c r="B6713" t="s">
        <v>43</v>
      </c>
      <c r="C6713">
        <v>2016</v>
      </c>
      <c r="D6713" t="s">
        <v>15</v>
      </c>
      <c r="E6713" t="s">
        <v>23</v>
      </c>
      <c r="F6713" t="s">
        <v>17</v>
      </c>
      <c r="G6713">
        <v>2.5</v>
      </c>
      <c r="H6713" t="s">
        <v>18</v>
      </c>
      <c r="I6713" t="s">
        <v>19</v>
      </c>
      <c r="J6713">
        <v>317250</v>
      </c>
      <c r="K6713" t="s">
        <v>253</v>
      </c>
      <c r="L6713">
        <v>0</v>
      </c>
      <c r="M6713" t="b">
        <v>1</v>
      </c>
    </row>
    <row r="6714" spans="1:13" x14ac:dyDescent="0.35">
      <c r="A6714" t="s">
        <v>27</v>
      </c>
      <c r="B6714" t="s">
        <v>89</v>
      </c>
      <c r="C6714">
        <v>2020</v>
      </c>
      <c r="D6714" t="s">
        <v>303</v>
      </c>
      <c r="E6714" t="s">
        <v>23</v>
      </c>
      <c r="F6714" t="s">
        <v>30</v>
      </c>
      <c r="G6714">
        <v>2.4</v>
      </c>
      <c r="H6714" t="s">
        <v>18</v>
      </c>
      <c r="I6714" t="s">
        <v>19</v>
      </c>
      <c r="J6714">
        <v>2396</v>
      </c>
      <c r="K6714" t="s">
        <v>54</v>
      </c>
      <c r="L6714">
        <v>0</v>
      </c>
      <c r="M6714" t="b">
        <v>1</v>
      </c>
    </row>
    <row r="6715" spans="1:13" x14ac:dyDescent="0.35">
      <c r="A6715" t="s">
        <v>103</v>
      </c>
      <c r="B6715" t="s">
        <v>206</v>
      </c>
      <c r="C6715">
        <v>2015</v>
      </c>
      <c r="D6715" t="s">
        <v>15</v>
      </c>
      <c r="E6715" t="s">
        <v>29</v>
      </c>
      <c r="F6715" t="s">
        <v>17</v>
      </c>
      <c r="G6715">
        <v>3.2</v>
      </c>
      <c r="H6715" t="s">
        <v>18</v>
      </c>
      <c r="I6715" t="s">
        <v>19</v>
      </c>
      <c r="J6715">
        <v>20000</v>
      </c>
      <c r="K6715" t="s">
        <v>42</v>
      </c>
      <c r="L6715">
        <v>0</v>
      </c>
      <c r="M6715" t="b">
        <v>1</v>
      </c>
    </row>
    <row r="6716" spans="1:13" x14ac:dyDescent="0.35">
      <c r="A6716" t="s">
        <v>34</v>
      </c>
      <c r="B6716" t="s">
        <v>161</v>
      </c>
      <c r="C6716">
        <v>2014</v>
      </c>
      <c r="D6716" t="s">
        <v>15</v>
      </c>
      <c r="E6716" t="s">
        <v>25</v>
      </c>
      <c r="F6716" t="s">
        <v>30</v>
      </c>
      <c r="G6716">
        <v>5.7</v>
      </c>
      <c r="H6716" t="s">
        <v>18</v>
      </c>
      <c r="I6716" t="s">
        <v>19</v>
      </c>
      <c r="J6716">
        <v>500000</v>
      </c>
      <c r="K6716" t="s">
        <v>45</v>
      </c>
      <c r="L6716">
        <v>58000</v>
      </c>
      <c r="M6716" t="b">
        <v>0</v>
      </c>
    </row>
    <row r="6717" spans="1:13" x14ac:dyDescent="0.35">
      <c r="A6717" t="s">
        <v>76</v>
      </c>
      <c r="B6717" t="s">
        <v>240</v>
      </c>
      <c r="C6717">
        <v>2011</v>
      </c>
      <c r="D6717" t="s">
        <v>47</v>
      </c>
      <c r="E6717" t="s">
        <v>102</v>
      </c>
      <c r="F6717" t="s">
        <v>30</v>
      </c>
      <c r="G6717">
        <v>4.5999999999999996</v>
      </c>
      <c r="H6717" t="s">
        <v>18</v>
      </c>
      <c r="I6717" t="s">
        <v>19</v>
      </c>
      <c r="J6717">
        <v>230</v>
      </c>
      <c r="K6717" t="s">
        <v>155</v>
      </c>
      <c r="L6717">
        <v>28000</v>
      </c>
      <c r="M6717" t="b">
        <v>0</v>
      </c>
    </row>
    <row r="6718" spans="1:13" x14ac:dyDescent="0.35">
      <c r="A6718" t="s">
        <v>34</v>
      </c>
      <c r="B6718" t="s">
        <v>162</v>
      </c>
      <c r="C6718">
        <v>2016</v>
      </c>
      <c r="D6718" t="s">
        <v>47</v>
      </c>
      <c r="E6718" t="s">
        <v>25</v>
      </c>
      <c r="F6718" t="s">
        <v>30</v>
      </c>
      <c r="G6718">
        <v>5</v>
      </c>
      <c r="H6718" t="s">
        <v>18</v>
      </c>
      <c r="I6718" t="s">
        <v>68</v>
      </c>
      <c r="J6718">
        <v>184</v>
      </c>
      <c r="K6718" t="s">
        <v>20</v>
      </c>
      <c r="L6718">
        <v>0</v>
      </c>
      <c r="M6718" t="b">
        <v>1</v>
      </c>
    </row>
    <row r="6719" spans="1:13" x14ac:dyDescent="0.35">
      <c r="A6719" t="s">
        <v>27</v>
      </c>
      <c r="B6719" t="s">
        <v>91</v>
      </c>
      <c r="C6719">
        <v>2015</v>
      </c>
      <c r="D6719" t="s">
        <v>47</v>
      </c>
      <c r="E6719" t="s">
        <v>23</v>
      </c>
      <c r="F6719" t="s">
        <v>17</v>
      </c>
      <c r="G6719">
        <v>2</v>
      </c>
      <c r="H6719" t="s">
        <v>56</v>
      </c>
      <c r="I6719" t="s">
        <v>19</v>
      </c>
      <c r="J6719">
        <v>96000</v>
      </c>
      <c r="K6719" t="s">
        <v>59</v>
      </c>
      <c r="L6719">
        <v>0</v>
      </c>
      <c r="M6719" t="b">
        <v>1</v>
      </c>
    </row>
    <row r="6720" spans="1:13" x14ac:dyDescent="0.35">
      <c r="A6720" t="s">
        <v>185</v>
      </c>
      <c r="B6720" t="s">
        <v>277</v>
      </c>
      <c r="C6720">
        <v>2019</v>
      </c>
      <c r="D6720" t="s">
        <v>15</v>
      </c>
      <c r="E6720" t="s">
        <v>23</v>
      </c>
      <c r="F6720" t="s">
        <v>17</v>
      </c>
      <c r="G6720">
        <v>7.5</v>
      </c>
      <c r="H6720" t="s">
        <v>56</v>
      </c>
      <c r="I6720" t="s">
        <v>68</v>
      </c>
      <c r="J6720">
        <v>40000</v>
      </c>
      <c r="K6720" t="s">
        <v>170</v>
      </c>
      <c r="L6720">
        <v>125000</v>
      </c>
      <c r="M6720" t="b">
        <v>0</v>
      </c>
    </row>
    <row r="6721" spans="1:13" x14ac:dyDescent="0.35">
      <c r="A6721" t="s">
        <v>39</v>
      </c>
      <c r="B6721" t="s">
        <v>225</v>
      </c>
      <c r="C6721">
        <v>2014</v>
      </c>
      <c r="D6721" t="s">
        <v>47</v>
      </c>
      <c r="E6721" t="s">
        <v>25</v>
      </c>
      <c r="F6721" t="s">
        <v>26</v>
      </c>
      <c r="G6721">
        <v>1.6</v>
      </c>
      <c r="H6721" t="s">
        <v>18</v>
      </c>
      <c r="I6721" t="s">
        <v>19</v>
      </c>
      <c r="J6721">
        <v>88000</v>
      </c>
      <c r="K6721" t="s">
        <v>45</v>
      </c>
      <c r="L6721">
        <v>13000</v>
      </c>
      <c r="M6721" t="b">
        <v>0</v>
      </c>
    </row>
    <row r="6722" spans="1:13" x14ac:dyDescent="0.35">
      <c r="A6722" t="s">
        <v>76</v>
      </c>
      <c r="B6722" t="s">
        <v>144</v>
      </c>
      <c r="C6722">
        <v>2004</v>
      </c>
      <c r="D6722" t="s">
        <v>47</v>
      </c>
      <c r="E6722" t="s">
        <v>16</v>
      </c>
      <c r="F6722" t="s">
        <v>30</v>
      </c>
      <c r="G6722">
        <v>4.5999999999999996</v>
      </c>
      <c r="H6722" t="s">
        <v>18</v>
      </c>
      <c r="I6722" t="s">
        <v>19</v>
      </c>
      <c r="J6722">
        <v>200000</v>
      </c>
      <c r="K6722" t="s">
        <v>54</v>
      </c>
      <c r="L6722">
        <v>0</v>
      </c>
      <c r="M6722" t="b">
        <v>1</v>
      </c>
    </row>
    <row r="6723" spans="1:13" x14ac:dyDescent="0.35">
      <c r="A6723" t="s">
        <v>27</v>
      </c>
      <c r="B6723" t="s">
        <v>88</v>
      </c>
      <c r="C6723">
        <v>2018</v>
      </c>
      <c r="D6723" t="s">
        <v>15</v>
      </c>
      <c r="E6723" t="s">
        <v>75</v>
      </c>
      <c r="F6723" t="s">
        <v>30</v>
      </c>
      <c r="G6723">
        <v>1.4</v>
      </c>
      <c r="H6723" t="s">
        <v>18</v>
      </c>
      <c r="I6723" t="s">
        <v>19</v>
      </c>
      <c r="J6723">
        <v>114969</v>
      </c>
      <c r="K6723" t="s">
        <v>255</v>
      </c>
      <c r="L6723">
        <v>30000</v>
      </c>
      <c r="M6723" t="b">
        <v>0</v>
      </c>
    </row>
    <row r="6724" spans="1:13" x14ac:dyDescent="0.35">
      <c r="A6724" t="s">
        <v>34</v>
      </c>
      <c r="B6724" t="s">
        <v>318</v>
      </c>
      <c r="C6724">
        <v>2016</v>
      </c>
      <c r="D6724" t="s">
        <v>15</v>
      </c>
      <c r="E6724" t="s">
        <v>23</v>
      </c>
      <c r="F6724" t="s">
        <v>26</v>
      </c>
      <c r="G6724">
        <v>1.6</v>
      </c>
      <c r="H6724" t="s">
        <v>18</v>
      </c>
      <c r="I6724" t="s">
        <v>19</v>
      </c>
      <c r="J6724">
        <v>115</v>
      </c>
      <c r="K6724" t="s">
        <v>187</v>
      </c>
      <c r="L6724">
        <v>30000</v>
      </c>
      <c r="M6724" t="b">
        <v>0</v>
      </c>
    </row>
    <row r="6725" spans="1:13" x14ac:dyDescent="0.35">
      <c r="A6725" t="s">
        <v>34</v>
      </c>
      <c r="B6725" t="s">
        <v>43</v>
      </c>
      <c r="C6725">
        <v>2005</v>
      </c>
      <c r="D6725" t="s">
        <v>15</v>
      </c>
      <c r="E6725" t="s">
        <v>102</v>
      </c>
      <c r="F6725" t="s">
        <v>26</v>
      </c>
      <c r="G6725">
        <v>3.1</v>
      </c>
      <c r="H6725" t="s">
        <v>18</v>
      </c>
      <c r="I6725" t="s">
        <v>68</v>
      </c>
      <c r="J6725">
        <v>500000</v>
      </c>
      <c r="K6725" t="s">
        <v>20</v>
      </c>
      <c r="L6725">
        <v>0</v>
      </c>
      <c r="M6725" t="b">
        <v>1</v>
      </c>
    </row>
    <row r="6726" spans="1:13" x14ac:dyDescent="0.35">
      <c r="A6726" t="s">
        <v>34</v>
      </c>
      <c r="B6726" t="s">
        <v>162</v>
      </c>
      <c r="C6726">
        <v>2014</v>
      </c>
      <c r="D6726" t="s">
        <v>44</v>
      </c>
      <c r="E6726" t="s">
        <v>75</v>
      </c>
      <c r="F6726" t="s">
        <v>17</v>
      </c>
      <c r="G6726">
        <v>4</v>
      </c>
      <c r="H6726" t="s">
        <v>18</v>
      </c>
      <c r="I6726" t="s">
        <v>68</v>
      </c>
      <c r="J6726">
        <v>182000</v>
      </c>
      <c r="K6726" t="s">
        <v>45</v>
      </c>
      <c r="L6726">
        <v>0</v>
      </c>
      <c r="M6726" t="b">
        <v>1</v>
      </c>
    </row>
    <row r="6727" spans="1:13" x14ac:dyDescent="0.35">
      <c r="A6727" t="s">
        <v>34</v>
      </c>
      <c r="B6727" t="s">
        <v>43</v>
      </c>
      <c r="C6727">
        <v>2016</v>
      </c>
      <c r="D6727" t="s">
        <v>15</v>
      </c>
      <c r="E6727" t="s">
        <v>23</v>
      </c>
      <c r="F6727" t="s">
        <v>26</v>
      </c>
      <c r="G6727">
        <v>2.5</v>
      </c>
      <c r="H6727" t="s">
        <v>18</v>
      </c>
      <c r="I6727" t="s">
        <v>19</v>
      </c>
      <c r="J6727">
        <v>230000</v>
      </c>
      <c r="K6727" t="s">
        <v>126</v>
      </c>
      <c r="L6727">
        <v>0</v>
      </c>
      <c r="M6727" t="b">
        <v>1</v>
      </c>
    </row>
    <row r="6728" spans="1:13" x14ac:dyDescent="0.35">
      <c r="A6728" t="s">
        <v>21</v>
      </c>
      <c r="B6728" t="s">
        <v>22</v>
      </c>
      <c r="C6728">
        <v>1999</v>
      </c>
      <c r="D6728" t="s">
        <v>15</v>
      </c>
      <c r="E6728" t="s">
        <v>196</v>
      </c>
      <c r="F6728" t="s">
        <v>30</v>
      </c>
      <c r="G6728">
        <v>4</v>
      </c>
      <c r="H6728" t="s">
        <v>18</v>
      </c>
      <c r="I6728" t="s">
        <v>68</v>
      </c>
      <c r="J6728">
        <v>40000</v>
      </c>
      <c r="K6728" t="s">
        <v>138</v>
      </c>
      <c r="L6728">
        <v>0</v>
      </c>
      <c r="M6728" t="b">
        <v>1</v>
      </c>
    </row>
    <row r="6729" spans="1:13" x14ac:dyDescent="0.35">
      <c r="A6729" t="s">
        <v>76</v>
      </c>
      <c r="B6729" t="s">
        <v>144</v>
      </c>
      <c r="C6729">
        <v>2009</v>
      </c>
      <c r="D6729" t="s">
        <v>47</v>
      </c>
      <c r="E6729" t="s">
        <v>23</v>
      </c>
      <c r="F6729" t="s">
        <v>17</v>
      </c>
      <c r="G6729">
        <v>4.5999999999999996</v>
      </c>
      <c r="H6729" t="s">
        <v>18</v>
      </c>
      <c r="I6729" t="s">
        <v>19</v>
      </c>
      <c r="J6729">
        <v>338000</v>
      </c>
      <c r="K6729" t="s">
        <v>42</v>
      </c>
      <c r="L6729">
        <v>18000</v>
      </c>
      <c r="M6729" t="b">
        <v>0</v>
      </c>
    </row>
    <row r="6730" spans="1:13" x14ac:dyDescent="0.35">
      <c r="A6730" t="s">
        <v>21</v>
      </c>
      <c r="B6730" t="s">
        <v>24</v>
      </c>
      <c r="C6730">
        <v>2010</v>
      </c>
      <c r="D6730" t="s">
        <v>15</v>
      </c>
      <c r="E6730" t="s">
        <v>75</v>
      </c>
      <c r="F6730" t="s">
        <v>26</v>
      </c>
      <c r="G6730">
        <v>1.6</v>
      </c>
      <c r="H6730" t="s">
        <v>18</v>
      </c>
      <c r="I6730" t="s">
        <v>68</v>
      </c>
      <c r="J6730">
        <v>300008</v>
      </c>
      <c r="K6730" t="s">
        <v>64</v>
      </c>
      <c r="L6730">
        <v>0</v>
      </c>
      <c r="M6730" t="b">
        <v>1</v>
      </c>
    </row>
    <row r="6731" spans="1:13" x14ac:dyDescent="0.35">
      <c r="A6731" t="s">
        <v>34</v>
      </c>
      <c r="B6731" t="s">
        <v>35</v>
      </c>
      <c r="C6731">
        <v>2001</v>
      </c>
      <c r="D6731" t="s">
        <v>15</v>
      </c>
      <c r="E6731" t="s">
        <v>23</v>
      </c>
      <c r="F6731" t="s">
        <v>30</v>
      </c>
      <c r="G6731">
        <v>4.5999999999999996</v>
      </c>
      <c r="H6731" t="s">
        <v>18</v>
      </c>
      <c r="I6731" t="s">
        <v>68</v>
      </c>
      <c r="J6731">
        <v>300</v>
      </c>
      <c r="K6731" t="s">
        <v>126</v>
      </c>
      <c r="L6731">
        <v>0</v>
      </c>
      <c r="M6731" t="b">
        <v>1</v>
      </c>
    </row>
    <row r="6732" spans="1:13" x14ac:dyDescent="0.35">
      <c r="A6732" t="s">
        <v>34</v>
      </c>
      <c r="B6732" t="s">
        <v>43</v>
      </c>
      <c r="C6732">
        <v>2017</v>
      </c>
      <c r="D6732" t="s">
        <v>15</v>
      </c>
      <c r="E6732" t="s">
        <v>23</v>
      </c>
      <c r="F6732" t="s">
        <v>17</v>
      </c>
      <c r="G6732">
        <v>2.5</v>
      </c>
      <c r="H6732" t="s">
        <v>18</v>
      </c>
      <c r="I6732" t="s">
        <v>19</v>
      </c>
      <c r="J6732">
        <v>265</v>
      </c>
      <c r="K6732" t="s">
        <v>20</v>
      </c>
      <c r="L6732">
        <v>65000</v>
      </c>
      <c r="M6732" t="b">
        <v>0</v>
      </c>
    </row>
    <row r="6733" spans="1:13" x14ac:dyDescent="0.35">
      <c r="A6733" t="s">
        <v>34</v>
      </c>
      <c r="B6733" t="s">
        <v>66</v>
      </c>
      <c r="C6733">
        <v>2007</v>
      </c>
      <c r="D6733" t="s">
        <v>44</v>
      </c>
      <c r="E6733" t="s">
        <v>25</v>
      </c>
      <c r="F6733" t="s">
        <v>17</v>
      </c>
      <c r="G6733">
        <v>1.4</v>
      </c>
      <c r="H6733" t="s">
        <v>18</v>
      </c>
      <c r="I6733" t="s">
        <v>19</v>
      </c>
      <c r="J6733">
        <v>2164</v>
      </c>
      <c r="K6733" t="s">
        <v>42</v>
      </c>
      <c r="L6733">
        <v>0</v>
      </c>
      <c r="M6733" t="b">
        <v>1</v>
      </c>
    </row>
    <row r="6734" spans="1:13" x14ac:dyDescent="0.35">
      <c r="A6734" t="s">
        <v>21</v>
      </c>
      <c r="B6734" t="s">
        <v>184</v>
      </c>
      <c r="C6734">
        <v>2017</v>
      </c>
      <c r="D6734" t="s">
        <v>15</v>
      </c>
      <c r="E6734" t="s">
        <v>29</v>
      </c>
      <c r="F6734" t="s">
        <v>30</v>
      </c>
      <c r="G6734">
        <v>2.5</v>
      </c>
      <c r="H6734" t="s">
        <v>18</v>
      </c>
      <c r="I6734" t="s">
        <v>19</v>
      </c>
      <c r="J6734">
        <v>119000</v>
      </c>
      <c r="K6734" t="s">
        <v>20</v>
      </c>
      <c r="L6734">
        <v>51000</v>
      </c>
      <c r="M6734" t="b">
        <v>0</v>
      </c>
    </row>
    <row r="6735" spans="1:13" x14ac:dyDescent="0.35">
      <c r="A6735" t="s">
        <v>76</v>
      </c>
      <c r="B6735" t="s">
        <v>77</v>
      </c>
      <c r="C6735">
        <v>2006</v>
      </c>
      <c r="D6735" t="s">
        <v>15</v>
      </c>
      <c r="E6735" t="s">
        <v>25</v>
      </c>
      <c r="F6735" t="s">
        <v>26</v>
      </c>
      <c r="G6735">
        <v>5.4</v>
      </c>
      <c r="H6735" t="s">
        <v>18</v>
      </c>
      <c r="I6735" t="s">
        <v>19</v>
      </c>
      <c r="J6735">
        <v>155000</v>
      </c>
      <c r="K6735" t="s">
        <v>20</v>
      </c>
      <c r="L6735">
        <v>20000</v>
      </c>
      <c r="M6735" t="b">
        <v>0</v>
      </c>
    </row>
    <row r="6736" spans="1:13" x14ac:dyDescent="0.35">
      <c r="A6736" t="s">
        <v>82</v>
      </c>
      <c r="B6736" t="s">
        <v>142</v>
      </c>
      <c r="C6736">
        <v>2017</v>
      </c>
      <c r="D6736" t="s">
        <v>15</v>
      </c>
      <c r="E6736" t="s">
        <v>16</v>
      </c>
      <c r="F6736" t="s">
        <v>26</v>
      </c>
      <c r="G6736">
        <v>1.6</v>
      </c>
      <c r="H6736" t="s">
        <v>18</v>
      </c>
      <c r="I6736" t="s">
        <v>19</v>
      </c>
      <c r="J6736">
        <v>132700</v>
      </c>
      <c r="K6736" t="s">
        <v>45</v>
      </c>
      <c r="L6736">
        <v>29000</v>
      </c>
      <c r="M6736" t="b">
        <v>0</v>
      </c>
    </row>
    <row r="6737" spans="1:13" x14ac:dyDescent="0.35">
      <c r="A6737" t="s">
        <v>21</v>
      </c>
      <c r="B6737" t="s">
        <v>22</v>
      </c>
      <c r="C6737">
        <v>2015</v>
      </c>
      <c r="D6737" t="s">
        <v>47</v>
      </c>
      <c r="E6737" t="s">
        <v>23</v>
      </c>
      <c r="F6737" t="s">
        <v>26</v>
      </c>
      <c r="G6737">
        <v>4</v>
      </c>
      <c r="H6737" t="s">
        <v>18</v>
      </c>
      <c r="I6737" t="s">
        <v>68</v>
      </c>
      <c r="J6737">
        <v>335000</v>
      </c>
      <c r="K6737" t="s">
        <v>126</v>
      </c>
      <c r="L6737">
        <v>0</v>
      </c>
      <c r="M6737" t="b">
        <v>1</v>
      </c>
    </row>
    <row r="6738" spans="1:13" x14ac:dyDescent="0.35">
      <c r="A6738" t="s">
        <v>76</v>
      </c>
      <c r="B6738" t="s">
        <v>144</v>
      </c>
      <c r="C6738">
        <v>1999</v>
      </c>
      <c r="D6738" t="s">
        <v>47</v>
      </c>
      <c r="E6738" t="s">
        <v>102</v>
      </c>
      <c r="F6738" t="s">
        <v>26</v>
      </c>
      <c r="G6738">
        <v>4.5999999999999996</v>
      </c>
      <c r="H6738" t="s">
        <v>18</v>
      </c>
      <c r="I6738" t="s">
        <v>19</v>
      </c>
      <c r="J6738">
        <v>300000</v>
      </c>
      <c r="K6738" t="s">
        <v>155</v>
      </c>
      <c r="L6738">
        <v>0</v>
      </c>
      <c r="M6738" t="b">
        <v>1</v>
      </c>
    </row>
    <row r="6739" spans="1:13" x14ac:dyDescent="0.35">
      <c r="A6739" t="s">
        <v>60</v>
      </c>
      <c r="B6739" t="s">
        <v>80</v>
      </c>
      <c r="C6739">
        <v>2013</v>
      </c>
      <c r="D6739" t="s">
        <v>15</v>
      </c>
      <c r="E6739" t="s">
        <v>23</v>
      </c>
      <c r="F6739" t="s">
        <v>30</v>
      </c>
      <c r="G6739">
        <v>3.5</v>
      </c>
      <c r="H6739" t="s">
        <v>18</v>
      </c>
      <c r="I6739" t="s">
        <v>19</v>
      </c>
      <c r="J6739">
        <v>200000</v>
      </c>
      <c r="K6739" t="s">
        <v>20</v>
      </c>
      <c r="L6739">
        <v>75000</v>
      </c>
      <c r="M6739" t="b">
        <v>0</v>
      </c>
    </row>
    <row r="6740" spans="1:13" x14ac:dyDescent="0.35">
      <c r="A6740" t="s">
        <v>48</v>
      </c>
      <c r="B6740" t="s">
        <v>50</v>
      </c>
      <c r="C6740">
        <v>1993</v>
      </c>
      <c r="D6740" t="s">
        <v>44</v>
      </c>
      <c r="E6740" t="s">
        <v>23</v>
      </c>
      <c r="F6740" t="s">
        <v>17</v>
      </c>
      <c r="G6740">
        <v>3.2</v>
      </c>
      <c r="H6740" t="s">
        <v>18</v>
      </c>
      <c r="I6740" t="s">
        <v>19</v>
      </c>
      <c r="J6740">
        <v>217396</v>
      </c>
      <c r="K6740" t="s">
        <v>42</v>
      </c>
      <c r="L6740">
        <v>35000</v>
      </c>
      <c r="M6740" t="b">
        <v>0</v>
      </c>
    </row>
    <row r="6741" spans="1:13" x14ac:dyDescent="0.35">
      <c r="A6741" t="s">
        <v>36</v>
      </c>
      <c r="B6741" t="s">
        <v>37</v>
      </c>
      <c r="C6741">
        <v>2007</v>
      </c>
      <c r="D6741" t="s">
        <v>15</v>
      </c>
      <c r="E6741" t="s">
        <v>29</v>
      </c>
      <c r="F6741" t="s">
        <v>30</v>
      </c>
      <c r="G6741">
        <v>1</v>
      </c>
      <c r="H6741" t="s">
        <v>18</v>
      </c>
      <c r="I6741" t="s">
        <v>19</v>
      </c>
      <c r="J6741">
        <v>350</v>
      </c>
      <c r="K6741" t="s">
        <v>138</v>
      </c>
      <c r="L6741">
        <v>0</v>
      </c>
      <c r="M6741" t="b">
        <v>1</v>
      </c>
    </row>
    <row r="6742" spans="1:13" x14ac:dyDescent="0.35">
      <c r="A6742" t="s">
        <v>76</v>
      </c>
      <c r="B6742" t="s">
        <v>144</v>
      </c>
      <c r="C6742">
        <v>2009</v>
      </c>
      <c r="D6742" t="s">
        <v>47</v>
      </c>
      <c r="E6742" t="s">
        <v>75</v>
      </c>
      <c r="F6742" t="s">
        <v>17</v>
      </c>
      <c r="G6742">
        <v>5.7</v>
      </c>
      <c r="H6742" t="s">
        <v>18</v>
      </c>
      <c r="I6742" t="s">
        <v>19</v>
      </c>
      <c r="J6742">
        <v>244000</v>
      </c>
      <c r="K6742" t="s">
        <v>245</v>
      </c>
      <c r="L6742">
        <v>0</v>
      </c>
      <c r="M6742" t="b">
        <v>1</v>
      </c>
    </row>
    <row r="6743" spans="1:13" x14ac:dyDescent="0.35">
      <c r="A6743" t="s">
        <v>97</v>
      </c>
      <c r="B6743" t="s">
        <v>242</v>
      </c>
      <c r="C6743">
        <v>2019</v>
      </c>
      <c r="D6743" t="s">
        <v>15</v>
      </c>
      <c r="E6743" t="s">
        <v>65</v>
      </c>
      <c r="F6743" t="s">
        <v>17</v>
      </c>
      <c r="G6743">
        <v>1.8</v>
      </c>
      <c r="H6743" t="s">
        <v>18</v>
      </c>
      <c r="I6743" t="s">
        <v>19</v>
      </c>
      <c r="J6743">
        <v>43000</v>
      </c>
      <c r="K6743" t="s">
        <v>20</v>
      </c>
      <c r="L6743">
        <v>45000</v>
      </c>
      <c r="M6743" t="b">
        <v>0</v>
      </c>
    </row>
    <row r="6744" spans="1:13" x14ac:dyDescent="0.35">
      <c r="A6744" t="s">
        <v>31</v>
      </c>
      <c r="B6744" t="s">
        <v>32</v>
      </c>
      <c r="C6744">
        <v>1997</v>
      </c>
      <c r="D6744" t="s">
        <v>47</v>
      </c>
      <c r="E6744" t="s">
        <v>65</v>
      </c>
      <c r="F6744" t="s">
        <v>17</v>
      </c>
      <c r="G6744">
        <v>4</v>
      </c>
      <c r="H6744" t="s">
        <v>18</v>
      </c>
      <c r="I6744" t="s">
        <v>19</v>
      </c>
      <c r="J6744">
        <v>34600</v>
      </c>
      <c r="K6744" t="s">
        <v>20</v>
      </c>
      <c r="L6744">
        <v>0</v>
      </c>
      <c r="M6744" t="b">
        <v>1</v>
      </c>
    </row>
    <row r="6745" spans="1:13" x14ac:dyDescent="0.35">
      <c r="A6745" t="s">
        <v>209</v>
      </c>
      <c r="B6745" t="s">
        <v>323</v>
      </c>
      <c r="C6745">
        <v>1999</v>
      </c>
      <c r="D6745" t="s">
        <v>47</v>
      </c>
      <c r="E6745" t="s">
        <v>38</v>
      </c>
      <c r="F6745" t="s">
        <v>17</v>
      </c>
      <c r="G6745">
        <v>5</v>
      </c>
      <c r="H6745" t="s">
        <v>18</v>
      </c>
      <c r="I6745" t="s">
        <v>19</v>
      </c>
      <c r="J6745">
        <v>343</v>
      </c>
      <c r="K6745" t="s">
        <v>42</v>
      </c>
      <c r="L6745">
        <v>0</v>
      </c>
      <c r="M6745" t="b">
        <v>1</v>
      </c>
    </row>
    <row r="6746" spans="1:13" x14ac:dyDescent="0.35">
      <c r="A6746" t="s">
        <v>13</v>
      </c>
      <c r="B6746" t="s">
        <v>14</v>
      </c>
      <c r="C6746">
        <v>2013</v>
      </c>
      <c r="D6746" t="s">
        <v>15</v>
      </c>
      <c r="E6746" t="s">
        <v>94</v>
      </c>
      <c r="F6746" t="s">
        <v>17</v>
      </c>
      <c r="G6746">
        <v>5.7</v>
      </c>
      <c r="H6746" t="s">
        <v>18</v>
      </c>
      <c r="I6746" t="s">
        <v>19</v>
      </c>
      <c r="J6746">
        <v>210</v>
      </c>
      <c r="K6746" t="s">
        <v>20</v>
      </c>
      <c r="L6746">
        <v>48000</v>
      </c>
      <c r="M6746" t="b">
        <v>0</v>
      </c>
    </row>
    <row r="6747" spans="1:13" x14ac:dyDescent="0.35">
      <c r="A6747" t="s">
        <v>103</v>
      </c>
      <c r="B6747" t="s">
        <v>104</v>
      </c>
      <c r="C6747">
        <v>2021</v>
      </c>
      <c r="D6747" t="s">
        <v>15</v>
      </c>
      <c r="E6747" t="s">
        <v>23</v>
      </c>
      <c r="F6747" t="s">
        <v>30</v>
      </c>
      <c r="G6747">
        <v>5.7</v>
      </c>
      <c r="H6747" t="s">
        <v>18</v>
      </c>
      <c r="I6747" t="s">
        <v>19</v>
      </c>
      <c r="J6747">
        <v>100</v>
      </c>
      <c r="K6747" t="s">
        <v>42</v>
      </c>
      <c r="L6747">
        <v>0</v>
      </c>
      <c r="M6747" t="b">
        <v>1</v>
      </c>
    </row>
    <row r="6748" spans="1:13" x14ac:dyDescent="0.35">
      <c r="A6748" t="s">
        <v>21</v>
      </c>
      <c r="B6748" t="s">
        <v>120</v>
      </c>
      <c r="C6748">
        <v>2012</v>
      </c>
      <c r="D6748" t="s">
        <v>15</v>
      </c>
      <c r="E6748" t="s">
        <v>23</v>
      </c>
      <c r="F6748" t="s">
        <v>30</v>
      </c>
      <c r="G6748">
        <v>2.4</v>
      </c>
      <c r="H6748" t="s">
        <v>18</v>
      </c>
      <c r="I6748" t="s">
        <v>68</v>
      </c>
      <c r="J6748">
        <v>150</v>
      </c>
      <c r="K6748" t="s">
        <v>20</v>
      </c>
      <c r="L6748">
        <v>0</v>
      </c>
      <c r="M6748" t="b">
        <v>1</v>
      </c>
    </row>
    <row r="6749" spans="1:13" x14ac:dyDescent="0.35">
      <c r="A6749" t="s">
        <v>172</v>
      </c>
      <c r="B6749" t="s">
        <v>267</v>
      </c>
      <c r="C6749">
        <v>2020</v>
      </c>
      <c r="D6749" t="s">
        <v>15</v>
      </c>
      <c r="E6749" t="s">
        <v>94</v>
      </c>
      <c r="F6749" t="s">
        <v>17</v>
      </c>
      <c r="G6749">
        <v>2</v>
      </c>
      <c r="H6749" t="s">
        <v>18</v>
      </c>
      <c r="I6749" t="s">
        <v>19</v>
      </c>
      <c r="J6749">
        <v>18000</v>
      </c>
      <c r="K6749" t="s">
        <v>45</v>
      </c>
      <c r="L6749">
        <v>100000</v>
      </c>
      <c r="M6749" t="b">
        <v>0</v>
      </c>
    </row>
    <row r="6750" spans="1:13" x14ac:dyDescent="0.35">
      <c r="A6750" t="s">
        <v>60</v>
      </c>
      <c r="B6750" t="s">
        <v>90</v>
      </c>
      <c r="C6750">
        <v>2020</v>
      </c>
      <c r="D6750" t="s">
        <v>44</v>
      </c>
      <c r="E6750" t="s">
        <v>16</v>
      </c>
      <c r="F6750" t="s">
        <v>17</v>
      </c>
      <c r="G6750">
        <v>5.7</v>
      </c>
      <c r="H6750" t="s">
        <v>18</v>
      </c>
      <c r="I6750" t="s">
        <v>19</v>
      </c>
      <c r="J6750">
        <v>37000</v>
      </c>
      <c r="K6750" t="s">
        <v>20</v>
      </c>
      <c r="L6750">
        <v>0</v>
      </c>
      <c r="M6750" t="b">
        <v>1</v>
      </c>
    </row>
    <row r="6751" spans="1:13" x14ac:dyDescent="0.35">
      <c r="A6751" t="s">
        <v>39</v>
      </c>
      <c r="B6751" t="s">
        <v>115</v>
      </c>
      <c r="C6751">
        <v>2009</v>
      </c>
      <c r="D6751" t="s">
        <v>47</v>
      </c>
      <c r="E6751" t="s">
        <v>16</v>
      </c>
      <c r="F6751" t="s">
        <v>17</v>
      </c>
      <c r="G6751">
        <v>5.3</v>
      </c>
      <c r="H6751" t="s">
        <v>18</v>
      </c>
      <c r="I6751" t="s">
        <v>19</v>
      </c>
      <c r="J6751">
        <v>190000</v>
      </c>
      <c r="K6751" t="s">
        <v>20</v>
      </c>
      <c r="L6751">
        <v>0</v>
      </c>
      <c r="M6751" t="b">
        <v>1</v>
      </c>
    </row>
    <row r="6752" spans="1:13" x14ac:dyDescent="0.35">
      <c r="A6752" t="s">
        <v>21</v>
      </c>
      <c r="B6752" t="s">
        <v>207</v>
      </c>
      <c r="C6752">
        <v>2016</v>
      </c>
      <c r="D6752" t="s">
        <v>15</v>
      </c>
      <c r="E6752" t="s">
        <v>23</v>
      </c>
      <c r="F6752" t="s">
        <v>26</v>
      </c>
      <c r="G6752">
        <v>2.5</v>
      </c>
      <c r="H6752" t="s">
        <v>18</v>
      </c>
      <c r="I6752" t="s">
        <v>19</v>
      </c>
      <c r="J6752">
        <v>111000</v>
      </c>
      <c r="K6752" t="s">
        <v>20</v>
      </c>
      <c r="L6752">
        <v>48000</v>
      </c>
      <c r="M6752" t="b">
        <v>0</v>
      </c>
    </row>
    <row r="6753" spans="1:13" x14ac:dyDescent="0.35">
      <c r="A6753" t="s">
        <v>34</v>
      </c>
      <c r="B6753" t="s">
        <v>58</v>
      </c>
      <c r="C6753">
        <v>2020</v>
      </c>
      <c r="D6753" t="s">
        <v>15</v>
      </c>
      <c r="E6753" t="s">
        <v>23</v>
      </c>
      <c r="F6753" t="s">
        <v>30</v>
      </c>
      <c r="G6753">
        <v>4</v>
      </c>
      <c r="H6753" t="s">
        <v>18</v>
      </c>
      <c r="I6753" t="s">
        <v>19</v>
      </c>
      <c r="J6753">
        <v>55000</v>
      </c>
      <c r="K6753" t="s">
        <v>45</v>
      </c>
      <c r="L6753">
        <v>123000</v>
      </c>
      <c r="M6753" t="b">
        <v>0</v>
      </c>
    </row>
    <row r="6754" spans="1:13" x14ac:dyDescent="0.35">
      <c r="A6754" t="s">
        <v>48</v>
      </c>
      <c r="B6754" t="s">
        <v>106</v>
      </c>
      <c r="C6754">
        <v>2020</v>
      </c>
      <c r="D6754" t="s">
        <v>15</v>
      </c>
      <c r="E6754" t="s">
        <v>16</v>
      </c>
      <c r="F6754" t="s">
        <v>17</v>
      </c>
      <c r="G6754">
        <v>1.1000000000000001</v>
      </c>
      <c r="H6754" t="s">
        <v>18</v>
      </c>
      <c r="I6754" t="s">
        <v>19</v>
      </c>
      <c r="J6754">
        <v>23000</v>
      </c>
      <c r="K6754" t="s">
        <v>20</v>
      </c>
      <c r="L6754">
        <v>0</v>
      </c>
      <c r="M6754" t="b">
        <v>1</v>
      </c>
    </row>
    <row r="6755" spans="1:13" x14ac:dyDescent="0.35">
      <c r="A6755" t="s">
        <v>34</v>
      </c>
      <c r="B6755" t="s">
        <v>43</v>
      </c>
      <c r="C6755">
        <v>2017</v>
      </c>
      <c r="D6755" t="s">
        <v>44</v>
      </c>
      <c r="E6755" t="s">
        <v>23</v>
      </c>
      <c r="F6755" t="s">
        <v>30</v>
      </c>
      <c r="G6755">
        <v>2.5</v>
      </c>
      <c r="H6755" t="s">
        <v>18</v>
      </c>
      <c r="I6755" t="s">
        <v>19</v>
      </c>
      <c r="J6755">
        <v>120500</v>
      </c>
      <c r="K6755" t="s">
        <v>45</v>
      </c>
      <c r="L6755">
        <v>50000</v>
      </c>
      <c r="M6755" t="b">
        <v>0</v>
      </c>
    </row>
    <row r="6756" spans="1:13" x14ac:dyDescent="0.35">
      <c r="A6756" t="s">
        <v>39</v>
      </c>
      <c r="B6756" t="s">
        <v>115</v>
      </c>
      <c r="C6756">
        <v>2007</v>
      </c>
      <c r="D6756" t="s">
        <v>15</v>
      </c>
      <c r="E6756" t="s">
        <v>78</v>
      </c>
      <c r="F6756" t="s">
        <v>17</v>
      </c>
      <c r="G6756">
        <v>5.3</v>
      </c>
      <c r="H6756" t="s">
        <v>18</v>
      </c>
      <c r="I6756" t="s">
        <v>19</v>
      </c>
      <c r="J6756">
        <v>226853</v>
      </c>
      <c r="K6756" t="s">
        <v>155</v>
      </c>
      <c r="L6756">
        <v>0</v>
      </c>
      <c r="M6756" t="b">
        <v>1</v>
      </c>
    </row>
    <row r="6757" spans="1:13" x14ac:dyDescent="0.35">
      <c r="A6757" t="s">
        <v>27</v>
      </c>
      <c r="B6757" t="s">
        <v>89</v>
      </c>
      <c r="C6757">
        <v>2016</v>
      </c>
      <c r="D6757" t="s">
        <v>15</v>
      </c>
      <c r="E6757" t="s">
        <v>23</v>
      </c>
      <c r="F6757" t="s">
        <v>17</v>
      </c>
      <c r="G6757">
        <v>2.4</v>
      </c>
      <c r="H6757" t="s">
        <v>18</v>
      </c>
      <c r="I6757" t="s">
        <v>19</v>
      </c>
      <c r="J6757">
        <v>140000</v>
      </c>
      <c r="K6757" t="s">
        <v>45</v>
      </c>
      <c r="L6757">
        <v>56000</v>
      </c>
      <c r="M6757" t="b">
        <v>0</v>
      </c>
    </row>
    <row r="6758" spans="1:13" x14ac:dyDescent="0.35">
      <c r="A6758" t="s">
        <v>21</v>
      </c>
      <c r="B6758" t="s">
        <v>24</v>
      </c>
      <c r="C6758">
        <v>2016</v>
      </c>
      <c r="D6758" t="s">
        <v>15</v>
      </c>
      <c r="E6758" t="s">
        <v>29</v>
      </c>
      <c r="F6758" t="s">
        <v>30</v>
      </c>
      <c r="G6758">
        <v>1.5</v>
      </c>
      <c r="H6758" t="s">
        <v>18</v>
      </c>
      <c r="I6758" t="s">
        <v>19</v>
      </c>
      <c r="J6758">
        <v>76000</v>
      </c>
      <c r="K6758" t="s">
        <v>45</v>
      </c>
      <c r="L6758">
        <v>0</v>
      </c>
      <c r="M6758" t="b">
        <v>1</v>
      </c>
    </row>
    <row r="6759" spans="1:13" x14ac:dyDescent="0.35">
      <c r="A6759" t="s">
        <v>27</v>
      </c>
      <c r="B6759" t="s">
        <v>28</v>
      </c>
      <c r="C6759">
        <v>2015</v>
      </c>
      <c r="D6759" t="s">
        <v>15</v>
      </c>
      <c r="E6759" t="s">
        <v>23</v>
      </c>
      <c r="F6759" t="s">
        <v>17</v>
      </c>
      <c r="G6759">
        <v>2</v>
      </c>
      <c r="H6759" t="s">
        <v>18</v>
      </c>
      <c r="I6759" t="s">
        <v>19</v>
      </c>
      <c r="J6759">
        <v>112000</v>
      </c>
      <c r="K6759" t="s">
        <v>279</v>
      </c>
      <c r="L6759">
        <v>32000</v>
      </c>
      <c r="M6759" t="b">
        <v>0</v>
      </c>
    </row>
    <row r="6760" spans="1:13" x14ac:dyDescent="0.35">
      <c r="A6760" t="s">
        <v>34</v>
      </c>
      <c r="B6760" t="s">
        <v>43</v>
      </c>
      <c r="C6760">
        <v>2009</v>
      </c>
      <c r="D6760" t="s">
        <v>15</v>
      </c>
      <c r="E6760" t="s">
        <v>23</v>
      </c>
      <c r="F6760" t="s">
        <v>26</v>
      </c>
      <c r="G6760">
        <v>1.6</v>
      </c>
      <c r="H6760" t="s">
        <v>18</v>
      </c>
      <c r="I6760" t="s">
        <v>19</v>
      </c>
      <c r="J6760">
        <v>300000</v>
      </c>
      <c r="K6760" t="s">
        <v>170</v>
      </c>
      <c r="L6760">
        <v>24000</v>
      </c>
      <c r="M6760" t="b">
        <v>0</v>
      </c>
    </row>
    <row r="6761" spans="1:13" x14ac:dyDescent="0.35">
      <c r="A6761" t="s">
        <v>39</v>
      </c>
      <c r="B6761" t="s">
        <v>46</v>
      </c>
      <c r="C6761">
        <v>2019</v>
      </c>
      <c r="D6761" t="s">
        <v>15</v>
      </c>
      <c r="E6761" t="s">
        <v>16</v>
      </c>
      <c r="F6761" t="s">
        <v>26</v>
      </c>
      <c r="G6761">
        <v>5.3</v>
      </c>
      <c r="H6761" t="s">
        <v>18</v>
      </c>
      <c r="I6761" t="s">
        <v>19</v>
      </c>
      <c r="J6761">
        <v>55700</v>
      </c>
      <c r="K6761" t="s">
        <v>20</v>
      </c>
      <c r="L6761">
        <v>0</v>
      </c>
      <c r="M6761" t="b">
        <v>1</v>
      </c>
    </row>
    <row r="6762" spans="1:13" x14ac:dyDescent="0.35">
      <c r="A6762" t="s">
        <v>82</v>
      </c>
      <c r="B6762" t="s">
        <v>156</v>
      </c>
      <c r="C6762">
        <v>2019</v>
      </c>
      <c r="D6762" t="s">
        <v>15</v>
      </c>
      <c r="E6762" t="s">
        <v>23</v>
      </c>
      <c r="F6762" t="s">
        <v>26</v>
      </c>
      <c r="G6762">
        <v>1.4</v>
      </c>
      <c r="H6762" t="s">
        <v>18</v>
      </c>
      <c r="I6762" t="s">
        <v>19</v>
      </c>
      <c r="J6762">
        <v>65000</v>
      </c>
      <c r="K6762" t="s">
        <v>45</v>
      </c>
      <c r="L6762">
        <v>35000</v>
      </c>
      <c r="M6762" t="b">
        <v>0</v>
      </c>
    </row>
    <row r="6763" spans="1:13" x14ac:dyDescent="0.35">
      <c r="A6763" t="s">
        <v>109</v>
      </c>
      <c r="B6763" t="s">
        <v>450</v>
      </c>
      <c r="C6763">
        <v>2011</v>
      </c>
      <c r="D6763" t="s">
        <v>15</v>
      </c>
      <c r="E6763" t="s">
        <v>23</v>
      </c>
      <c r="F6763" t="s">
        <v>30</v>
      </c>
      <c r="G6763">
        <v>3.7</v>
      </c>
      <c r="H6763" t="s">
        <v>18</v>
      </c>
      <c r="I6763" t="s">
        <v>19</v>
      </c>
      <c r="J6763">
        <v>346410</v>
      </c>
      <c r="K6763" t="s">
        <v>20</v>
      </c>
      <c r="L6763">
        <v>15000</v>
      </c>
      <c r="M6763" t="b">
        <v>0</v>
      </c>
    </row>
    <row r="6764" spans="1:13" x14ac:dyDescent="0.35">
      <c r="A6764" t="s">
        <v>34</v>
      </c>
      <c r="B6764" t="s">
        <v>43</v>
      </c>
      <c r="C6764">
        <v>2010</v>
      </c>
      <c r="D6764" t="s">
        <v>15</v>
      </c>
      <c r="E6764" t="s">
        <v>75</v>
      </c>
      <c r="F6764" t="s">
        <v>30</v>
      </c>
      <c r="G6764">
        <v>1.6</v>
      </c>
      <c r="H6764" t="s">
        <v>18</v>
      </c>
      <c r="I6764" t="s">
        <v>68</v>
      </c>
      <c r="J6764">
        <v>300</v>
      </c>
      <c r="K6764" t="s">
        <v>111</v>
      </c>
      <c r="L6764">
        <v>0</v>
      </c>
      <c r="M6764" t="b">
        <v>1</v>
      </c>
    </row>
    <row r="6765" spans="1:13" x14ac:dyDescent="0.35">
      <c r="A6765" t="s">
        <v>13</v>
      </c>
      <c r="B6765" t="s">
        <v>14</v>
      </c>
      <c r="C6765">
        <v>2019</v>
      </c>
      <c r="D6765" t="s">
        <v>15</v>
      </c>
      <c r="E6765" t="s">
        <v>16</v>
      </c>
      <c r="F6765" t="s">
        <v>17</v>
      </c>
      <c r="G6765">
        <v>3.6</v>
      </c>
      <c r="H6765" t="s">
        <v>18</v>
      </c>
      <c r="I6765" t="s">
        <v>19</v>
      </c>
      <c r="J6765">
        <v>80000</v>
      </c>
      <c r="K6765" t="s">
        <v>42</v>
      </c>
      <c r="L6765">
        <v>0</v>
      </c>
      <c r="M6765" t="b">
        <v>1</v>
      </c>
    </row>
    <row r="6766" spans="1:13" x14ac:dyDescent="0.35">
      <c r="A6766" t="s">
        <v>39</v>
      </c>
      <c r="B6766" t="s">
        <v>143</v>
      </c>
      <c r="C6766">
        <v>2012</v>
      </c>
      <c r="D6766" t="s">
        <v>44</v>
      </c>
      <c r="E6766" t="s">
        <v>78</v>
      </c>
      <c r="F6766" t="s">
        <v>17</v>
      </c>
      <c r="G6766">
        <v>3.6</v>
      </c>
      <c r="H6766" t="s">
        <v>18</v>
      </c>
      <c r="I6766" t="s">
        <v>19</v>
      </c>
      <c r="J6766">
        <v>176000</v>
      </c>
      <c r="K6766" t="s">
        <v>253</v>
      </c>
      <c r="L6766">
        <v>40000</v>
      </c>
      <c r="M6766" t="b">
        <v>0</v>
      </c>
    </row>
    <row r="6767" spans="1:13" x14ac:dyDescent="0.35">
      <c r="A6767" t="s">
        <v>34</v>
      </c>
      <c r="B6767" t="s">
        <v>55</v>
      </c>
      <c r="C6767">
        <v>2009</v>
      </c>
      <c r="D6767" t="s">
        <v>15</v>
      </c>
      <c r="E6767" t="s">
        <v>23</v>
      </c>
      <c r="F6767" t="s">
        <v>30</v>
      </c>
      <c r="G6767">
        <v>4</v>
      </c>
      <c r="H6767" t="s">
        <v>18</v>
      </c>
      <c r="I6767" t="s">
        <v>19</v>
      </c>
      <c r="J6767">
        <v>194000</v>
      </c>
      <c r="K6767" t="s">
        <v>42</v>
      </c>
      <c r="L6767">
        <v>0</v>
      </c>
      <c r="M6767" t="b">
        <v>1</v>
      </c>
    </row>
    <row r="6768" spans="1:13" x14ac:dyDescent="0.35">
      <c r="A6768" t="s">
        <v>62</v>
      </c>
      <c r="B6768" t="s">
        <v>63</v>
      </c>
      <c r="C6768">
        <v>2014</v>
      </c>
      <c r="D6768" t="s">
        <v>15</v>
      </c>
      <c r="E6768" t="s">
        <v>16</v>
      </c>
      <c r="F6768" t="s">
        <v>17</v>
      </c>
      <c r="G6768">
        <v>5</v>
      </c>
      <c r="H6768" t="s">
        <v>18</v>
      </c>
      <c r="I6768" t="s">
        <v>19</v>
      </c>
      <c r="J6768">
        <v>125000</v>
      </c>
      <c r="K6768" t="s">
        <v>20</v>
      </c>
      <c r="L6768">
        <v>0</v>
      </c>
      <c r="M6768" t="b">
        <v>1</v>
      </c>
    </row>
    <row r="6769" spans="1:13" x14ac:dyDescent="0.35">
      <c r="A6769" t="s">
        <v>34</v>
      </c>
      <c r="B6769" t="s">
        <v>43</v>
      </c>
      <c r="C6769">
        <v>2000</v>
      </c>
      <c r="D6769" t="s">
        <v>15</v>
      </c>
      <c r="E6769" t="s">
        <v>213</v>
      </c>
      <c r="F6769" t="s">
        <v>26</v>
      </c>
      <c r="G6769">
        <v>2.5</v>
      </c>
      <c r="H6769" t="s">
        <v>18</v>
      </c>
      <c r="I6769" t="s">
        <v>68</v>
      </c>
      <c r="J6769">
        <v>750000</v>
      </c>
      <c r="K6769" t="s">
        <v>195</v>
      </c>
      <c r="L6769">
        <v>0</v>
      </c>
      <c r="M6769" t="b">
        <v>1</v>
      </c>
    </row>
    <row r="6770" spans="1:13" x14ac:dyDescent="0.35">
      <c r="A6770" t="s">
        <v>34</v>
      </c>
      <c r="B6770" t="s">
        <v>35</v>
      </c>
      <c r="C6770">
        <v>2015</v>
      </c>
      <c r="D6770" t="s">
        <v>15</v>
      </c>
      <c r="E6770" t="s">
        <v>23</v>
      </c>
      <c r="F6770" t="s">
        <v>17</v>
      </c>
      <c r="G6770">
        <v>4.5999999999999996</v>
      </c>
      <c r="H6770" t="s">
        <v>18</v>
      </c>
      <c r="I6770" t="s">
        <v>19</v>
      </c>
      <c r="J6770">
        <v>87300</v>
      </c>
      <c r="K6770" t="s">
        <v>45</v>
      </c>
      <c r="L6770">
        <v>175000</v>
      </c>
      <c r="M6770" t="b">
        <v>0</v>
      </c>
    </row>
    <row r="6771" spans="1:13" x14ac:dyDescent="0.35">
      <c r="A6771" t="s">
        <v>39</v>
      </c>
      <c r="B6771" t="s">
        <v>261</v>
      </c>
      <c r="C6771">
        <v>2006</v>
      </c>
      <c r="D6771" t="s">
        <v>15</v>
      </c>
      <c r="E6771" t="s">
        <v>65</v>
      </c>
      <c r="F6771" t="s">
        <v>26</v>
      </c>
      <c r="G6771">
        <v>1.6</v>
      </c>
      <c r="H6771" t="s">
        <v>18</v>
      </c>
      <c r="I6771" t="s">
        <v>19</v>
      </c>
      <c r="J6771">
        <v>241000</v>
      </c>
      <c r="K6771" t="s">
        <v>54</v>
      </c>
      <c r="L6771">
        <v>12000</v>
      </c>
      <c r="M6771" t="b">
        <v>0</v>
      </c>
    </row>
    <row r="6772" spans="1:13" x14ac:dyDescent="0.35">
      <c r="A6772" t="s">
        <v>34</v>
      </c>
      <c r="B6772" t="s">
        <v>124</v>
      </c>
      <c r="C6772">
        <v>2014</v>
      </c>
      <c r="D6772" t="s">
        <v>15</v>
      </c>
      <c r="E6772" t="s">
        <v>23</v>
      </c>
      <c r="F6772" t="s">
        <v>30</v>
      </c>
      <c r="G6772">
        <v>4</v>
      </c>
      <c r="H6772" t="s">
        <v>18</v>
      </c>
      <c r="I6772" t="s">
        <v>19</v>
      </c>
      <c r="J6772">
        <v>237000</v>
      </c>
      <c r="K6772" t="s">
        <v>253</v>
      </c>
      <c r="L6772">
        <v>85000</v>
      </c>
      <c r="M6772" t="b">
        <v>0</v>
      </c>
    </row>
    <row r="6773" spans="1:13" x14ac:dyDescent="0.35">
      <c r="A6773" t="s">
        <v>27</v>
      </c>
      <c r="B6773" t="s">
        <v>88</v>
      </c>
      <c r="C6773">
        <v>2017</v>
      </c>
      <c r="D6773" t="s">
        <v>15</v>
      </c>
      <c r="E6773" t="s">
        <v>23</v>
      </c>
      <c r="F6773" t="s">
        <v>26</v>
      </c>
      <c r="G6773">
        <v>1.4</v>
      </c>
      <c r="H6773" t="s">
        <v>18</v>
      </c>
      <c r="I6773" t="s">
        <v>19</v>
      </c>
      <c r="J6773">
        <v>204000</v>
      </c>
      <c r="K6773" t="s">
        <v>20</v>
      </c>
      <c r="L6773">
        <v>23000</v>
      </c>
      <c r="M6773" t="b">
        <v>0</v>
      </c>
    </row>
    <row r="6774" spans="1:13" x14ac:dyDescent="0.35">
      <c r="A6774" t="s">
        <v>34</v>
      </c>
      <c r="B6774" t="s">
        <v>123</v>
      </c>
      <c r="C6774">
        <v>2016</v>
      </c>
      <c r="D6774" t="s">
        <v>15</v>
      </c>
      <c r="E6774" t="s">
        <v>23</v>
      </c>
      <c r="F6774" t="s">
        <v>17</v>
      </c>
      <c r="G6774">
        <v>2.7</v>
      </c>
      <c r="H6774" t="s">
        <v>18</v>
      </c>
      <c r="I6774" t="s">
        <v>68</v>
      </c>
      <c r="J6774">
        <v>89000</v>
      </c>
      <c r="K6774" t="s">
        <v>245</v>
      </c>
      <c r="L6774">
        <v>0</v>
      </c>
      <c r="M6774" t="b">
        <v>1</v>
      </c>
    </row>
    <row r="6775" spans="1:13" x14ac:dyDescent="0.35">
      <c r="A6775" t="s">
        <v>13</v>
      </c>
      <c r="B6775" t="s">
        <v>14</v>
      </c>
      <c r="C6775">
        <v>2016</v>
      </c>
      <c r="D6775" t="s">
        <v>15</v>
      </c>
      <c r="E6775" t="s">
        <v>23</v>
      </c>
      <c r="F6775" t="s">
        <v>17</v>
      </c>
      <c r="G6775">
        <v>3.6</v>
      </c>
      <c r="H6775" t="s">
        <v>18</v>
      </c>
      <c r="I6775" t="s">
        <v>19</v>
      </c>
      <c r="J6775">
        <v>110000</v>
      </c>
      <c r="K6775" t="s">
        <v>187</v>
      </c>
      <c r="L6775">
        <v>0</v>
      </c>
      <c r="M6775" t="b">
        <v>1</v>
      </c>
    </row>
    <row r="6776" spans="1:13" x14ac:dyDescent="0.35">
      <c r="A6776" t="s">
        <v>39</v>
      </c>
      <c r="B6776" t="s">
        <v>71</v>
      </c>
      <c r="C6776">
        <v>2014</v>
      </c>
      <c r="D6776" t="s">
        <v>15</v>
      </c>
      <c r="E6776" t="s">
        <v>16</v>
      </c>
      <c r="F6776" t="s">
        <v>17</v>
      </c>
      <c r="G6776">
        <v>3</v>
      </c>
      <c r="H6776" t="s">
        <v>18</v>
      </c>
      <c r="I6776" t="s">
        <v>19</v>
      </c>
      <c r="J6776">
        <v>145000</v>
      </c>
      <c r="K6776" t="s">
        <v>20</v>
      </c>
      <c r="L6776">
        <v>46000</v>
      </c>
      <c r="M6776" t="b">
        <v>0</v>
      </c>
    </row>
    <row r="6777" spans="1:13" x14ac:dyDescent="0.35">
      <c r="A6777" t="s">
        <v>21</v>
      </c>
      <c r="B6777" t="s">
        <v>24</v>
      </c>
      <c r="C6777">
        <v>2017</v>
      </c>
      <c r="D6777" t="s">
        <v>15</v>
      </c>
      <c r="E6777" t="s">
        <v>23</v>
      </c>
      <c r="F6777" t="s">
        <v>26</v>
      </c>
      <c r="G6777">
        <v>1.5</v>
      </c>
      <c r="H6777" t="s">
        <v>18</v>
      </c>
      <c r="I6777" t="s">
        <v>19</v>
      </c>
      <c r="J6777">
        <v>106475</v>
      </c>
      <c r="K6777" t="s">
        <v>20</v>
      </c>
      <c r="L6777">
        <v>21500</v>
      </c>
      <c r="M6777" t="b">
        <v>0</v>
      </c>
    </row>
    <row r="6778" spans="1:13" x14ac:dyDescent="0.35">
      <c r="A6778" t="s">
        <v>34</v>
      </c>
      <c r="B6778" t="s">
        <v>145</v>
      </c>
      <c r="C6778">
        <v>2016</v>
      </c>
      <c r="D6778" t="s">
        <v>15</v>
      </c>
      <c r="E6778" t="s">
        <v>23</v>
      </c>
      <c r="F6778" t="s">
        <v>30</v>
      </c>
      <c r="G6778">
        <v>2.7</v>
      </c>
      <c r="H6778" t="s">
        <v>18</v>
      </c>
      <c r="I6778" t="s">
        <v>19</v>
      </c>
      <c r="J6778">
        <v>330</v>
      </c>
      <c r="K6778" t="s">
        <v>187</v>
      </c>
      <c r="L6778">
        <v>46000</v>
      </c>
      <c r="M6778" t="b">
        <v>0</v>
      </c>
    </row>
    <row r="6779" spans="1:13" x14ac:dyDescent="0.35">
      <c r="A6779" t="s">
        <v>39</v>
      </c>
      <c r="B6779" t="s">
        <v>368</v>
      </c>
      <c r="C6779">
        <v>2013</v>
      </c>
      <c r="D6779" t="s">
        <v>15</v>
      </c>
      <c r="E6779" t="s">
        <v>65</v>
      </c>
      <c r="F6779" t="s">
        <v>26</v>
      </c>
      <c r="G6779">
        <v>3.6</v>
      </c>
      <c r="H6779" t="s">
        <v>18</v>
      </c>
      <c r="I6779" t="s">
        <v>19</v>
      </c>
      <c r="J6779">
        <v>106000</v>
      </c>
      <c r="K6779" t="s">
        <v>20</v>
      </c>
      <c r="L6779">
        <v>38500</v>
      </c>
      <c r="M6779" t="b">
        <v>0</v>
      </c>
    </row>
    <row r="6780" spans="1:13" x14ac:dyDescent="0.35">
      <c r="A6780" t="s">
        <v>174</v>
      </c>
      <c r="B6780" t="s">
        <v>208</v>
      </c>
      <c r="C6780">
        <v>2011</v>
      </c>
      <c r="D6780" t="s">
        <v>47</v>
      </c>
      <c r="E6780" t="s">
        <v>94</v>
      </c>
      <c r="F6780" t="s">
        <v>17</v>
      </c>
      <c r="G6780">
        <v>3</v>
      </c>
      <c r="H6780" t="s">
        <v>18</v>
      </c>
      <c r="I6780" t="s">
        <v>19</v>
      </c>
      <c r="J6780">
        <v>290</v>
      </c>
      <c r="K6780" t="s">
        <v>20</v>
      </c>
      <c r="L6780">
        <v>48000</v>
      </c>
      <c r="M6780" t="b">
        <v>0</v>
      </c>
    </row>
    <row r="6781" spans="1:13" x14ac:dyDescent="0.35">
      <c r="A6781" t="s">
        <v>21</v>
      </c>
      <c r="B6781" t="s">
        <v>272</v>
      </c>
      <c r="C6781">
        <v>2016</v>
      </c>
      <c r="D6781" t="s">
        <v>15</v>
      </c>
      <c r="E6781" t="s">
        <v>23</v>
      </c>
      <c r="F6781" t="s">
        <v>30</v>
      </c>
      <c r="G6781">
        <v>4.8</v>
      </c>
      <c r="H6781" t="s">
        <v>18</v>
      </c>
      <c r="I6781" t="s">
        <v>68</v>
      </c>
      <c r="J6781">
        <v>136000</v>
      </c>
      <c r="K6781" t="s">
        <v>195</v>
      </c>
      <c r="L6781">
        <v>0</v>
      </c>
      <c r="M6781" t="b">
        <v>1</v>
      </c>
    </row>
    <row r="6782" spans="1:13" x14ac:dyDescent="0.35">
      <c r="A6782" t="s">
        <v>60</v>
      </c>
      <c r="B6782" t="s">
        <v>80</v>
      </c>
      <c r="C6782">
        <v>2013</v>
      </c>
      <c r="D6782" t="s">
        <v>15</v>
      </c>
      <c r="E6782" t="s">
        <v>23</v>
      </c>
      <c r="F6782" t="s">
        <v>17</v>
      </c>
      <c r="G6782">
        <v>3.5</v>
      </c>
      <c r="H6782" t="s">
        <v>18</v>
      </c>
      <c r="I6782" t="s">
        <v>19</v>
      </c>
      <c r="J6782">
        <v>326000</v>
      </c>
      <c r="K6782" t="s">
        <v>42</v>
      </c>
      <c r="L6782">
        <v>0</v>
      </c>
      <c r="M6782" t="b">
        <v>1</v>
      </c>
    </row>
    <row r="6783" spans="1:13" x14ac:dyDescent="0.35">
      <c r="A6783" t="s">
        <v>109</v>
      </c>
      <c r="B6783" t="s">
        <v>110</v>
      </c>
      <c r="C6783">
        <v>2018</v>
      </c>
      <c r="D6783" t="s">
        <v>15</v>
      </c>
      <c r="E6783" t="s">
        <v>29</v>
      </c>
      <c r="F6783" t="s">
        <v>17</v>
      </c>
      <c r="G6783">
        <v>5.7</v>
      </c>
      <c r="H6783" t="s">
        <v>18</v>
      </c>
      <c r="I6783" t="s">
        <v>19</v>
      </c>
      <c r="J6783">
        <v>160000</v>
      </c>
      <c r="K6783" t="s">
        <v>111</v>
      </c>
      <c r="L6783">
        <v>2700</v>
      </c>
      <c r="M6783" t="b">
        <v>0</v>
      </c>
    </row>
    <row r="6784" spans="1:13" x14ac:dyDescent="0.35">
      <c r="A6784" t="s">
        <v>36</v>
      </c>
      <c r="B6784" t="s">
        <v>146</v>
      </c>
      <c r="C6784">
        <v>2015</v>
      </c>
      <c r="D6784" t="s">
        <v>15</v>
      </c>
      <c r="E6784" t="s">
        <v>25</v>
      </c>
      <c r="F6784" t="s">
        <v>17</v>
      </c>
      <c r="G6784">
        <v>5.3</v>
      </c>
      <c r="H6784" t="s">
        <v>18</v>
      </c>
      <c r="I6784" t="s">
        <v>19</v>
      </c>
      <c r="J6784">
        <v>222000</v>
      </c>
      <c r="K6784" t="s">
        <v>20</v>
      </c>
      <c r="L6784">
        <v>0</v>
      </c>
      <c r="M6784" t="b">
        <v>1</v>
      </c>
    </row>
    <row r="6785" spans="1:13" x14ac:dyDescent="0.35">
      <c r="A6785" t="s">
        <v>76</v>
      </c>
      <c r="B6785" t="s">
        <v>112</v>
      </c>
      <c r="C6785">
        <v>2017</v>
      </c>
      <c r="D6785" t="s">
        <v>15</v>
      </c>
      <c r="E6785" t="s">
        <v>23</v>
      </c>
      <c r="F6785" t="s">
        <v>30</v>
      </c>
      <c r="G6785">
        <v>2.5</v>
      </c>
      <c r="H6785" t="s">
        <v>18</v>
      </c>
      <c r="I6785" t="s">
        <v>19</v>
      </c>
      <c r="J6785">
        <v>116000</v>
      </c>
      <c r="K6785" t="s">
        <v>59</v>
      </c>
      <c r="L6785">
        <v>75000</v>
      </c>
      <c r="M6785" t="b">
        <v>0</v>
      </c>
    </row>
    <row r="6786" spans="1:13" x14ac:dyDescent="0.35">
      <c r="A6786" t="s">
        <v>82</v>
      </c>
      <c r="B6786" t="s">
        <v>142</v>
      </c>
      <c r="C6786">
        <v>2020</v>
      </c>
      <c r="D6786" t="s">
        <v>15</v>
      </c>
      <c r="E6786" t="s">
        <v>29</v>
      </c>
      <c r="F6786" t="s">
        <v>26</v>
      </c>
      <c r="G6786">
        <v>1.6</v>
      </c>
      <c r="H6786" t="s">
        <v>18</v>
      </c>
      <c r="I6786" t="s">
        <v>19</v>
      </c>
      <c r="J6786">
        <v>31700</v>
      </c>
      <c r="K6786" t="s">
        <v>64</v>
      </c>
      <c r="L6786">
        <v>1500</v>
      </c>
      <c r="M6786" t="b">
        <v>0</v>
      </c>
    </row>
    <row r="6787" spans="1:13" x14ac:dyDescent="0.35">
      <c r="A6787" t="s">
        <v>34</v>
      </c>
      <c r="B6787" t="s">
        <v>35</v>
      </c>
      <c r="C6787">
        <v>2002</v>
      </c>
      <c r="D6787" t="s">
        <v>47</v>
      </c>
      <c r="E6787" t="s">
        <v>23</v>
      </c>
      <c r="F6787" t="s">
        <v>17</v>
      </c>
      <c r="G6787">
        <v>4.7</v>
      </c>
      <c r="H6787" t="s">
        <v>18</v>
      </c>
      <c r="I6787" t="s">
        <v>68</v>
      </c>
      <c r="J6787">
        <v>450000</v>
      </c>
      <c r="K6787" t="s">
        <v>126</v>
      </c>
      <c r="L6787">
        <v>0</v>
      </c>
      <c r="M6787" t="b">
        <v>1</v>
      </c>
    </row>
    <row r="6788" spans="1:13" x14ac:dyDescent="0.35">
      <c r="A6788" t="s">
        <v>34</v>
      </c>
      <c r="B6788" t="s">
        <v>41</v>
      </c>
      <c r="C6788">
        <v>2014</v>
      </c>
      <c r="D6788" t="s">
        <v>15</v>
      </c>
      <c r="E6788" t="s">
        <v>65</v>
      </c>
      <c r="F6788" t="s">
        <v>17</v>
      </c>
      <c r="G6788">
        <v>1.5</v>
      </c>
      <c r="H6788" t="s">
        <v>18</v>
      </c>
      <c r="I6788" t="s">
        <v>19</v>
      </c>
      <c r="J6788">
        <v>375000</v>
      </c>
      <c r="K6788" t="s">
        <v>20</v>
      </c>
      <c r="L6788">
        <v>24000</v>
      </c>
      <c r="M6788" t="b">
        <v>0</v>
      </c>
    </row>
    <row r="6789" spans="1:13" x14ac:dyDescent="0.35">
      <c r="A6789" t="s">
        <v>27</v>
      </c>
      <c r="B6789" t="s">
        <v>28</v>
      </c>
      <c r="C6789">
        <v>2015</v>
      </c>
      <c r="D6789" t="s">
        <v>15</v>
      </c>
      <c r="E6789" t="s">
        <v>23</v>
      </c>
      <c r="F6789" t="s">
        <v>26</v>
      </c>
      <c r="G6789">
        <v>2</v>
      </c>
      <c r="H6789" t="s">
        <v>18</v>
      </c>
      <c r="I6789" t="s">
        <v>19</v>
      </c>
      <c r="J6789">
        <v>157000</v>
      </c>
      <c r="K6789" t="s">
        <v>81</v>
      </c>
      <c r="L6789">
        <v>0</v>
      </c>
      <c r="M6789" t="b">
        <v>1</v>
      </c>
    </row>
    <row r="6790" spans="1:13" x14ac:dyDescent="0.35">
      <c r="A6790" t="s">
        <v>21</v>
      </c>
      <c r="B6790" t="s">
        <v>120</v>
      </c>
      <c r="C6790">
        <v>2016</v>
      </c>
      <c r="D6790" t="s">
        <v>44</v>
      </c>
      <c r="E6790" t="s">
        <v>23</v>
      </c>
      <c r="F6790" t="s">
        <v>17</v>
      </c>
      <c r="G6790">
        <v>2.4</v>
      </c>
      <c r="H6790" t="s">
        <v>18</v>
      </c>
      <c r="I6790" t="s">
        <v>68</v>
      </c>
      <c r="J6790">
        <v>188</v>
      </c>
      <c r="K6790" t="s">
        <v>126</v>
      </c>
      <c r="L6790">
        <v>33000</v>
      </c>
      <c r="M6790" t="b">
        <v>0</v>
      </c>
    </row>
    <row r="6791" spans="1:13" x14ac:dyDescent="0.35">
      <c r="A6791" t="s">
        <v>31</v>
      </c>
      <c r="B6791" t="s">
        <v>32</v>
      </c>
      <c r="C6791">
        <v>2007</v>
      </c>
      <c r="D6791" t="s">
        <v>15</v>
      </c>
      <c r="E6791" t="s">
        <v>23</v>
      </c>
      <c r="F6791" t="s">
        <v>30</v>
      </c>
      <c r="G6791">
        <v>2.4</v>
      </c>
      <c r="H6791" t="s">
        <v>18</v>
      </c>
      <c r="I6791" t="s">
        <v>19</v>
      </c>
      <c r="J6791">
        <v>45000</v>
      </c>
      <c r="K6791" t="s">
        <v>64</v>
      </c>
      <c r="L6791">
        <v>0</v>
      </c>
      <c r="M6791" t="b">
        <v>1</v>
      </c>
    </row>
    <row r="6792" spans="1:13" x14ac:dyDescent="0.35">
      <c r="A6792" t="s">
        <v>95</v>
      </c>
      <c r="B6792" t="s">
        <v>223</v>
      </c>
      <c r="C6792">
        <v>2004</v>
      </c>
      <c r="D6792" t="s">
        <v>15</v>
      </c>
      <c r="E6792" t="s">
        <v>23</v>
      </c>
      <c r="F6792" t="s">
        <v>17</v>
      </c>
      <c r="G6792">
        <v>6</v>
      </c>
      <c r="H6792" t="s">
        <v>18</v>
      </c>
      <c r="I6792" t="s">
        <v>19</v>
      </c>
      <c r="J6792">
        <v>300000</v>
      </c>
      <c r="K6792" t="s">
        <v>20</v>
      </c>
      <c r="L6792">
        <v>30000</v>
      </c>
      <c r="M6792" t="b">
        <v>0</v>
      </c>
    </row>
    <row r="6793" spans="1:13" x14ac:dyDescent="0.35">
      <c r="A6793" t="s">
        <v>34</v>
      </c>
      <c r="B6793" t="s">
        <v>123</v>
      </c>
      <c r="C6793">
        <v>2016</v>
      </c>
      <c r="D6793" t="s">
        <v>15</v>
      </c>
      <c r="E6793" t="s">
        <v>23</v>
      </c>
      <c r="F6793" t="s">
        <v>30</v>
      </c>
      <c r="G6793">
        <v>1</v>
      </c>
      <c r="H6793" t="s">
        <v>18</v>
      </c>
      <c r="I6793" t="s">
        <v>68</v>
      </c>
      <c r="J6793">
        <v>121</v>
      </c>
      <c r="K6793" t="s">
        <v>54</v>
      </c>
      <c r="L6793">
        <v>60500</v>
      </c>
      <c r="M6793" t="b">
        <v>0</v>
      </c>
    </row>
    <row r="6794" spans="1:13" x14ac:dyDescent="0.35">
      <c r="A6794" t="s">
        <v>39</v>
      </c>
      <c r="B6794" t="s">
        <v>115</v>
      </c>
      <c r="C6794">
        <v>1995</v>
      </c>
      <c r="D6794" t="s">
        <v>47</v>
      </c>
      <c r="E6794" t="s">
        <v>78</v>
      </c>
      <c r="F6794" t="s">
        <v>17</v>
      </c>
      <c r="G6794">
        <v>5.3</v>
      </c>
      <c r="H6794" t="s">
        <v>18</v>
      </c>
      <c r="I6794" t="s">
        <v>19</v>
      </c>
      <c r="J6794">
        <v>200</v>
      </c>
      <c r="K6794" t="s">
        <v>138</v>
      </c>
      <c r="L6794">
        <v>0</v>
      </c>
      <c r="M6794" t="b">
        <v>1</v>
      </c>
    </row>
    <row r="6795" spans="1:13" x14ac:dyDescent="0.35">
      <c r="A6795" t="s">
        <v>39</v>
      </c>
      <c r="B6795" t="s">
        <v>115</v>
      </c>
      <c r="C6795">
        <v>2016</v>
      </c>
      <c r="D6795" t="s">
        <v>15</v>
      </c>
      <c r="E6795" t="s">
        <v>65</v>
      </c>
      <c r="F6795" t="s">
        <v>30</v>
      </c>
      <c r="G6795">
        <v>5.3</v>
      </c>
      <c r="H6795" t="s">
        <v>18</v>
      </c>
      <c r="I6795" t="s">
        <v>19</v>
      </c>
      <c r="J6795">
        <v>171000</v>
      </c>
      <c r="K6795" t="s">
        <v>64</v>
      </c>
      <c r="L6795">
        <v>0</v>
      </c>
      <c r="M6795" t="b">
        <v>1</v>
      </c>
    </row>
    <row r="6796" spans="1:13" x14ac:dyDescent="0.35">
      <c r="A6796" t="s">
        <v>82</v>
      </c>
      <c r="B6796" t="s">
        <v>473</v>
      </c>
      <c r="C6796">
        <v>2016</v>
      </c>
      <c r="D6796" t="s">
        <v>47</v>
      </c>
      <c r="E6796" t="s">
        <v>29</v>
      </c>
      <c r="F6796" t="s">
        <v>30</v>
      </c>
      <c r="G6796">
        <v>3.2</v>
      </c>
      <c r="H6796" t="s">
        <v>18</v>
      </c>
      <c r="I6796" t="s">
        <v>19</v>
      </c>
      <c r="J6796">
        <v>118000</v>
      </c>
      <c r="K6796" t="s">
        <v>42</v>
      </c>
      <c r="L6796">
        <v>65000</v>
      </c>
      <c r="M6796" t="b">
        <v>0</v>
      </c>
    </row>
    <row r="6797" spans="1:13" x14ac:dyDescent="0.35">
      <c r="A6797" t="s">
        <v>82</v>
      </c>
      <c r="B6797" t="s">
        <v>105</v>
      </c>
      <c r="C6797">
        <v>2014</v>
      </c>
      <c r="D6797" t="s">
        <v>44</v>
      </c>
      <c r="E6797" t="s">
        <v>23</v>
      </c>
      <c r="F6797" t="s">
        <v>17</v>
      </c>
      <c r="G6797">
        <v>2.4</v>
      </c>
      <c r="H6797" t="s">
        <v>18</v>
      </c>
      <c r="I6797" t="s">
        <v>19</v>
      </c>
      <c r="J6797">
        <v>215000</v>
      </c>
      <c r="K6797" t="s">
        <v>42</v>
      </c>
      <c r="L6797">
        <v>40000</v>
      </c>
      <c r="M6797" t="b">
        <v>0</v>
      </c>
    </row>
    <row r="6798" spans="1:13" x14ac:dyDescent="0.35">
      <c r="A6798" t="s">
        <v>34</v>
      </c>
      <c r="B6798" t="s">
        <v>43</v>
      </c>
      <c r="C6798">
        <v>2005</v>
      </c>
      <c r="D6798" t="s">
        <v>15</v>
      </c>
      <c r="E6798" t="s">
        <v>75</v>
      </c>
      <c r="F6798" t="s">
        <v>30</v>
      </c>
      <c r="G6798">
        <v>2.5</v>
      </c>
      <c r="H6798" t="s">
        <v>18</v>
      </c>
      <c r="I6798" t="s">
        <v>68</v>
      </c>
      <c r="J6798">
        <v>570</v>
      </c>
      <c r="K6798" t="s">
        <v>111</v>
      </c>
      <c r="L6798">
        <v>0</v>
      </c>
      <c r="M6798" t="b">
        <v>1</v>
      </c>
    </row>
    <row r="6799" spans="1:13" x14ac:dyDescent="0.35">
      <c r="A6799" t="s">
        <v>34</v>
      </c>
      <c r="B6799" t="s">
        <v>127</v>
      </c>
      <c r="C6799">
        <v>2013</v>
      </c>
      <c r="D6799" t="s">
        <v>44</v>
      </c>
      <c r="E6799" t="s">
        <v>94</v>
      </c>
      <c r="F6799" t="s">
        <v>30</v>
      </c>
      <c r="G6799">
        <v>1</v>
      </c>
      <c r="H6799" t="s">
        <v>18</v>
      </c>
      <c r="I6799" t="s">
        <v>68</v>
      </c>
      <c r="J6799">
        <v>150</v>
      </c>
      <c r="K6799" t="s">
        <v>81</v>
      </c>
      <c r="L6799">
        <v>0</v>
      </c>
      <c r="M6799" t="b">
        <v>1</v>
      </c>
    </row>
    <row r="6800" spans="1:13" x14ac:dyDescent="0.35">
      <c r="A6800" t="s">
        <v>36</v>
      </c>
      <c r="B6800" t="s">
        <v>115</v>
      </c>
      <c r="C6800">
        <v>1999</v>
      </c>
      <c r="D6800" t="s">
        <v>15</v>
      </c>
      <c r="E6800" t="s">
        <v>213</v>
      </c>
      <c r="F6800" t="s">
        <v>17</v>
      </c>
      <c r="G6800">
        <v>9</v>
      </c>
      <c r="H6800" t="s">
        <v>18</v>
      </c>
      <c r="I6800" t="s">
        <v>19</v>
      </c>
      <c r="J6800">
        <v>220000</v>
      </c>
      <c r="K6800" t="s">
        <v>138</v>
      </c>
      <c r="L6800">
        <v>0</v>
      </c>
      <c r="M6800" t="b">
        <v>1</v>
      </c>
    </row>
    <row r="6801" spans="1:13" x14ac:dyDescent="0.35">
      <c r="A6801" t="s">
        <v>36</v>
      </c>
      <c r="B6801" t="s">
        <v>37</v>
      </c>
      <c r="C6801">
        <v>2007</v>
      </c>
      <c r="D6801" t="s">
        <v>15</v>
      </c>
      <c r="E6801" t="s">
        <v>16</v>
      </c>
      <c r="F6801" t="s">
        <v>26</v>
      </c>
      <c r="G6801">
        <v>5.3</v>
      </c>
      <c r="H6801" t="s">
        <v>18</v>
      </c>
      <c r="I6801" t="s">
        <v>19</v>
      </c>
      <c r="J6801">
        <v>262</v>
      </c>
      <c r="K6801" t="s">
        <v>20</v>
      </c>
      <c r="L6801">
        <v>30000</v>
      </c>
      <c r="M6801" t="b">
        <v>0</v>
      </c>
    </row>
    <row r="6802" spans="1:13" x14ac:dyDescent="0.35">
      <c r="A6802" t="s">
        <v>36</v>
      </c>
      <c r="B6802" t="s">
        <v>200</v>
      </c>
      <c r="C6802">
        <v>2008</v>
      </c>
      <c r="D6802" t="s">
        <v>15</v>
      </c>
      <c r="E6802" t="s">
        <v>78</v>
      </c>
      <c r="F6802" t="s">
        <v>17</v>
      </c>
      <c r="G6802">
        <v>3.6</v>
      </c>
      <c r="H6802" t="s">
        <v>18</v>
      </c>
      <c r="I6802" t="s">
        <v>19</v>
      </c>
      <c r="J6802">
        <v>220000</v>
      </c>
      <c r="K6802" t="s">
        <v>20</v>
      </c>
      <c r="L6802">
        <v>20000</v>
      </c>
      <c r="M6802" t="b">
        <v>0</v>
      </c>
    </row>
    <row r="6803" spans="1:13" x14ac:dyDescent="0.35">
      <c r="A6803" t="s">
        <v>39</v>
      </c>
      <c r="B6803" t="s">
        <v>133</v>
      </c>
      <c r="C6803">
        <v>2013</v>
      </c>
      <c r="D6803" t="s">
        <v>44</v>
      </c>
      <c r="E6803" t="s">
        <v>23</v>
      </c>
      <c r="F6803" t="s">
        <v>17</v>
      </c>
      <c r="G6803">
        <v>5.7</v>
      </c>
      <c r="H6803" t="s">
        <v>18</v>
      </c>
      <c r="I6803" t="s">
        <v>19</v>
      </c>
      <c r="J6803">
        <v>243</v>
      </c>
      <c r="K6803" t="s">
        <v>20</v>
      </c>
      <c r="L6803">
        <v>55000</v>
      </c>
      <c r="M6803" t="b">
        <v>0</v>
      </c>
    </row>
    <row r="6804" spans="1:13" x14ac:dyDescent="0.35">
      <c r="A6804" t="s">
        <v>34</v>
      </c>
      <c r="B6804" t="s">
        <v>124</v>
      </c>
      <c r="C6804">
        <v>2011</v>
      </c>
      <c r="D6804" t="s">
        <v>47</v>
      </c>
      <c r="E6804" t="s">
        <v>23</v>
      </c>
      <c r="F6804" t="s">
        <v>26</v>
      </c>
      <c r="G6804">
        <v>4</v>
      </c>
      <c r="H6804" t="s">
        <v>18</v>
      </c>
      <c r="I6804" t="s">
        <v>68</v>
      </c>
      <c r="J6804">
        <v>287</v>
      </c>
      <c r="K6804" t="s">
        <v>20</v>
      </c>
      <c r="L6804">
        <v>0</v>
      </c>
      <c r="M6804" t="b">
        <v>1</v>
      </c>
    </row>
    <row r="6805" spans="1:13" x14ac:dyDescent="0.35">
      <c r="A6805" t="s">
        <v>21</v>
      </c>
      <c r="B6805" t="s">
        <v>120</v>
      </c>
      <c r="C6805">
        <v>2015</v>
      </c>
      <c r="D6805" t="s">
        <v>15</v>
      </c>
      <c r="E6805" t="s">
        <v>23</v>
      </c>
      <c r="F6805" t="s">
        <v>17</v>
      </c>
      <c r="G6805">
        <v>2.4</v>
      </c>
      <c r="H6805" t="s">
        <v>18</v>
      </c>
      <c r="I6805" t="s">
        <v>68</v>
      </c>
      <c r="J6805">
        <v>116</v>
      </c>
      <c r="K6805" t="s">
        <v>42</v>
      </c>
      <c r="L6805">
        <v>0</v>
      </c>
      <c r="M6805" t="b">
        <v>1</v>
      </c>
    </row>
    <row r="6806" spans="1:13" x14ac:dyDescent="0.35">
      <c r="A6806" t="s">
        <v>76</v>
      </c>
      <c r="B6806" t="s">
        <v>144</v>
      </c>
      <c r="C6806">
        <v>2010</v>
      </c>
      <c r="D6806" t="s">
        <v>47</v>
      </c>
      <c r="E6806" t="s">
        <v>75</v>
      </c>
      <c r="F6806" t="s">
        <v>17</v>
      </c>
      <c r="G6806">
        <v>4.5999999999999996</v>
      </c>
      <c r="H6806" t="s">
        <v>18</v>
      </c>
      <c r="I6806" t="s">
        <v>19</v>
      </c>
      <c r="J6806">
        <v>360</v>
      </c>
      <c r="K6806" t="s">
        <v>54</v>
      </c>
      <c r="L6806">
        <v>29000</v>
      </c>
      <c r="M6806" t="b">
        <v>0</v>
      </c>
    </row>
    <row r="6807" spans="1:13" x14ac:dyDescent="0.35">
      <c r="A6807" t="s">
        <v>39</v>
      </c>
      <c r="B6807" t="s">
        <v>46</v>
      </c>
      <c r="C6807">
        <v>2015</v>
      </c>
      <c r="D6807" t="s">
        <v>15</v>
      </c>
      <c r="E6807" t="s">
        <v>16</v>
      </c>
      <c r="F6807" t="s">
        <v>26</v>
      </c>
      <c r="G6807">
        <v>5.3</v>
      </c>
      <c r="H6807" t="s">
        <v>18</v>
      </c>
      <c r="I6807" t="s">
        <v>19</v>
      </c>
      <c r="J6807">
        <v>250000</v>
      </c>
      <c r="K6807" t="s">
        <v>245</v>
      </c>
      <c r="L6807">
        <v>95000</v>
      </c>
      <c r="M6807" t="b">
        <v>0</v>
      </c>
    </row>
    <row r="6808" spans="1:13" x14ac:dyDescent="0.35">
      <c r="A6808" t="s">
        <v>21</v>
      </c>
      <c r="B6808" t="s">
        <v>218</v>
      </c>
      <c r="C6808">
        <v>2011</v>
      </c>
      <c r="D6808" t="s">
        <v>15</v>
      </c>
      <c r="E6808" t="s">
        <v>23</v>
      </c>
      <c r="F6808" t="s">
        <v>30</v>
      </c>
      <c r="G6808">
        <v>2.5</v>
      </c>
      <c r="H6808" t="s">
        <v>18</v>
      </c>
      <c r="I6808" t="s">
        <v>68</v>
      </c>
      <c r="J6808">
        <v>90000</v>
      </c>
      <c r="K6808" t="s">
        <v>20</v>
      </c>
      <c r="L6808">
        <v>0</v>
      </c>
      <c r="M6808" t="b">
        <v>1</v>
      </c>
    </row>
    <row r="6809" spans="1:13" x14ac:dyDescent="0.35">
      <c r="A6809" t="s">
        <v>60</v>
      </c>
      <c r="B6809" t="s">
        <v>90</v>
      </c>
      <c r="C6809">
        <v>2016</v>
      </c>
      <c r="D6809" t="s">
        <v>15</v>
      </c>
      <c r="E6809" t="s">
        <v>29</v>
      </c>
      <c r="F6809" t="s">
        <v>17</v>
      </c>
      <c r="G6809">
        <v>5.7</v>
      </c>
      <c r="H6809" t="s">
        <v>18</v>
      </c>
      <c r="I6809" t="s">
        <v>19</v>
      </c>
      <c r="J6809">
        <v>217</v>
      </c>
      <c r="K6809" t="s">
        <v>20</v>
      </c>
      <c r="L6809">
        <v>0</v>
      </c>
      <c r="M6809" t="b">
        <v>1</v>
      </c>
    </row>
    <row r="6810" spans="1:13" x14ac:dyDescent="0.35">
      <c r="A6810" t="s">
        <v>76</v>
      </c>
      <c r="B6810" t="s">
        <v>183</v>
      </c>
      <c r="C6810">
        <v>2012</v>
      </c>
      <c r="D6810" t="s">
        <v>15</v>
      </c>
      <c r="E6810" t="s">
        <v>33</v>
      </c>
      <c r="F6810" t="s">
        <v>26</v>
      </c>
      <c r="G6810">
        <v>1.6</v>
      </c>
      <c r="H6810" t="s">
        <v>18</v>
      </c>
      <c r="I6810" t="s">
        <v>19</v>
      </c>
      <c r="J6810">
        <v>181</v>
      </c>
      <c r="K6810" t="s">
        <v>20</v>
      </c>
      <c r="L6810">
        <v>15000</v>
      </c>
      <c r="M6810" t="b">
        <v>0</v>
      </c>
    </row>
    <row r="6811" spans="1:13" x14ac:dyDescent="0.35">
      <c r="A6811" t="s">
        <v>34</v>
      </c>
      <c r="B6811" t="s">
        <v>35</v>
      </c>
      <c r="C6811">
        <v>2018</v>
      </c>
      <c r="D6811" t="s">
        <v>15</v>
      </c>
      <c r="E6811" t="s">
        <v>23</v>
      </c>
      <c r="F6811" t="s">
        <v>17</v>
      </c>
      <c r="G6811">
        <v>4.8</v>
      </c>
      <c r="H6811" t="s">
        <v>18</v>
      </c>
      <c r="I6811" t="s">
        <v>19</v>
      </c>
      <c r="J6811">
        <v>58000</v>
      </c>
      <c r="K6811" t="s">
        <v>111</v>
      </c>
      <c r="L6811">
        <v>0</v>
      </c>
      <c r="M6811" t="b">
        <v>1</v>
      </c>
    </row>
    <row r="6812" spans="1:13" x14ac:dyDescent="0.35">
      <c r="A6812" t="s">
        <v>36</v>
      </c>
      <c r="B6812" t="s">
        <v>146</v>
      </c>
      <c r="C6812">
        <v>2016</v>
      </c>
      <c r="D6812" t="s">
        <v>15</v>
      </c>
      <c r="E6812" t="s">
        <v>23</v>
      </c>
      <c r="F6812" t="s">
        <v>26</v>
      </c>
      <c r="G6812">
        <v>5.3</v>
      </c>
      <c r="H6812" t="s">
        <v>18</v>
      </c>
      <c r="I6812" t="s">
        <v>19</v>
      </c>
      <c r="J6812">
        <v>153000</v>
      </c>
      <c r="K6812" t="s">
        <v>111</v>
      </c>
      <c r="L6812">
        <v>0</v>
      </c>
      <c r="M6812" t="b">
        <v>1</v>
      </c>
    </row>
    <row r="6813" spans="1:13" x14ac:dyDescent="0.35">
      <c r="A6813" t="s">
        <v>60</v>
      </c>
      <c r="B6813" t="s">
        <v>80</v>
      </c>
      <c r="C6813">
        <v>2016</v>
      </c>
      <c r="D6813" t="s">
        <v>47</v>
      </c>
      <c r="E6813" t="s">
        <v>23</v>
      </c>
      <c r="F6813" t="s">
        <v>17</v>
      </c>
      <c r="G6813">
        <v>1.5</v>
      </c>
      <c r="H6813" t="s">
        <v>18</v>
      </c>
      <c r="I6813" t="s">
        <v>19</v>
      </c>
      <c r="J6813">
        <v>100000</v>
      </c>
      <c r="K6813" t="s">
        <v>111</v>
      </c>
      <c r="L6813">
        <v>128000</v>
      </c>
      <c r="M6813" t="b">
        <v>0</v>
      </c>
    </row>
    <row r="6814" spans="1:13" x14ac:dyDescent="0.35">
      <c r="A6814" t="s">
        <v>76</v>
      </c>
      <c r="B6814" t="s">
        <v>235</v>
      </c>
      <c r="C6814">
        <v>2015</v>
      </c>
      <c r="D6814" t="s">
        <v>15</v>
      </c>
      <c r="E6814" t="s">
        <v>29</v>
      </c>
      <c r="F6814" t="s">
        <v>30</v>
      </c>
      <c r="G6814">
        <v>2.4</v>
      </c>
      <c r="H6814" t="s">
        <v>18</v>
      </c>
      <c r="I6814" t="s">
        <v>19</v>
      </c>
      <c r="J6814">
        <v>178000</v>
      </c>
      <c r="K6814" t="s">
        <v>126</v>
      </c>
      <c r="L6814">
        <v>30000</v>
      </c>
      <c r="M6814" t="b">
        <v>0</v>
      </c>
    </row>
    <row r="6815" spans="1:13" x14ac:dyDescent="0.35">
      <c r="A6815" t="s">
        <v>34</v>
      </c>
      <c r="B6815" t="s">
        <v>123</v>
      </c>
      <c r="C6815">
        <v>2019</v>
      </c>
      <c r="D6815" t="s">
        <v>44</v>
      </c>
      <c r="E6815" t="s">
        <v>23</v>
      </c>
      <c r="F6815" t="s">
        <v>17</v>
      </c>
      <c r="G6815">
        <v>2.7</v>
      </c>
      <c r="H6815" t="s">
        <v>18</v>
      </c>
      <c r="I6815" t="s">
        <v>19</v>
      </c>
      <c r="J6815">
        <v>32595</v>
      </c>
      <c r="K6815" t="s">
        <v>20</v>
      </c>
      <c r="L6815">
        <v>105000</v>
      </c>
      <c r="M6815" t="b">
        <v>0</v>
      </c>
    </row>
    <row r="6816" spans="1:13" x14ac:dyDescent="0.35">
      <c r="A6816" t="s">
        <v>48</v>
      </c>
      <c r="B6816" t="s">
        <v>244</v>
      </c>
      <c r="C6816">
        <v>1986</v>
      </c>
      <c r="D6816" t="s">
        <v>15</v>
      </c>
      <c r="E6816" t="s">
        <v>23</v>
      </c>
      <c r="F6816" t="s">
        <v>17</v>
      </c>
      <c r="G6816">
        <v>3</v>
      </c>
      <c r="H6816" t="s">
        <v>18</v>
      </c>
      <c r="I6816" t="s">
        <v>19</v>
      </c>
      <c r="J6816">
        <v>120000</v>
      </c>
      <c r="K6816" t="s">
        <v>42</v>
      </c>
      <c r="L6816">
        <v>0</v>
      </c>
      <c r="M6816" t="b">
        <v>1</v>
      </c>
    </row>
    <row r="6817" spans="1:13" x14ac:dyDescent="0.35">
      <c r="A6817" t="s">
        <v>134</v>
      </c>
      <c r="B6817" t="s">
        <v>136</v>
      </c>
      <c r="C6817">
        <v>2013</v>
      </c>
      <c r="D6817" t="s">
        <v>15</v>
      </c>
      <c r="E6817" t="s">
        <v>23</v>
      </c>
      <c r="F6817" t="s">
        <v>17</v>
      </c>
      <c r="G6817">
        <v>1.6</v>
      </c>
      <c r="H6817" t="s">
        <v>18</v>
      </c>
      <c r="I6817" t="s">
        <v>68</v>
      </c>
      <c r="J6817">
        <v>240000</v>
      </c>
      <c r="K6817" t="s">
        <v>20</v>
      </c>
      <c r="L6817">
        <v>0</v>
      </c>
      <c r="M6817" t="b">
        <v>1</v>
      </c>
    </row>
    <row r="6818" spans="1:13" x14ac:dyDescent="0.35">
      <c r="A6818" t="s">
        <v>172</v>
      </c>
      <c r="B6818" t="s">
        <v>173</v>
      </c>
      <c r="C6818">
        <v>2020</v>
      </c>
      <c r="D6818" t="s">
        <v>15</v>
      </c>
      <c r="E6818" t="s">
        <v>16</v>
      </c>
      <c r="F6818" t="s">
        <v>17</v>
      </c>
      <c r="G6818">
        <v>2</v>
      </c>
      <c r="H6818" t="s">
        <v>18</v>
      </c>
      <c r="I6818" t="s">
        <v>19</v>
      </c>
      <c r="J6818">
        <v>16000</v>
      </c>
      <c r="K6818" t="s">
        <v>20</v>
      </c>
      <c r="L6818">
        <v>79000</v>
      </c>
      <c r="M6818" t="b">
        <v>0</v>
      </c>
    </row>
    <row r="6819" spans="1:13" x14ac:dyDescent="0.35">
      <c r="A6819" t="s">
        <v>60</v>
      </c>
      <c r="B6819" t="s">
        <v>80</v>
      </c>
      <c r="C6819">
        <v>2020</v>
      </c>
      <c r="D6819" t="s">
        <v>15</v>
      </c>
      <c r="E6819" t="s">
        <v>23</v>
      </c>
      <c r="F6819" t="s">
        <v>17</v>
      </c>
      <c r="G6819">
        <v>3.5</v>
      </c>
      <c r="H6819" t="s">
        <v>18</v>
      </c>
      <c r="I6819" t="s">
        <v>19</v>
      </c>
      <c r="J6819">
        <v>33000</v>
      </c>
      <c r="K6819" t="s">
        <v>20</v>
      </c>
      <c r="L6819">
        <v>210000</v>
      </c>
      <c r="M6819" t="b">
        <v>0</v>
      </c>
    </row>
    <row r="6820" spans="1:13" x14ac:dyDescent="0.35">
      <c r="A6820" t="s">
        <v>27</v>
      </c>
      <c r="B6820" t="s">
        <v>28</v>
      </c>
      <c r="C6820">
        <v>2016</v>
      </c>
      <c r="D6820" t="s">
        <v>15</v>
      </c>
      <c r="E6820" t="s">
        <v>94</v>
      </c>
      <c r="F6820" t="s">
        <v>26</v>
      </c>
      <c r="G6820">
        <v>2</v>
      </c>
      <c r="H6820" t="s">
        <v>18</v>
      </c>
      <c r="I6820" t="s">
        <v>19</v>
      </c>
      <c r="J6820">
        <v>230000</v>
      </c>
      <c r="K6820" t="s">
        <v>138</v>
      </c>
      <c r="L6820">
        <v>0</v>
      </c>
      <c r="M6820" t="b">
        <v>1</v>
      </c>
    </row>
    <row r="6821" spans="1:13" x14ac:dyDescent="0.35">
      <c r="A6821" t="s">
        <v>34</v>
      </c>
      <c r="B6821" t="s">
        <v>35</v>
      </c>
      <c r="C6821">
        <v>2019</v>
      </c>
      <c r="D6821" t="s">
        <v>15</v>
      </c>
      <c r="E6821" t="s">
        <v>23</v>
      </c>
      <c r="F6821" t="s">
        <v>17</v>
      </c>
      <c r="G6821">
        <v>4.5999999999999996</v>
      </c>
      <c r="H6821" t="s">
        <v>56</v>
      </c>
      <c r="I6821" t="s">
        <v>19</v>
      </c>
      <c r="J6821">
        <v>110000</v>
      </c>
      <c r="K6821" t="s">
        <v>59</v>
      </c>
      <c r="L6821">
        <v>250000</v>
      </c>
      <c r="M6821" t="b">
        <v>0</v>
      </c>
    </row>
    <row r="6822" spans="1:13" x14ac:dyDescent="0.35">
      <c r="A6822" t="s">
        <v>99</v>
      </c>
      <c r="B6822" t="s">
        <v>137</v>
      </c>
      <c r="C6822">
        <v>2020</v>
      </c>
      <c r="D6822" t="s">
        <v>15</v>
      </c>
      <c r="E6822" t="s">
        <v>65</v>
      </c>
      <c r="F6822" t="s">
        <v>17</v>
      </c>
      <c r="G6822">
        <v>2</v>
      </c>
      <c r="H6822" t="s">
        <v>18</v>
      </c>
      <c r="I6822" t="s">
        <v>19</v>
      </c>
      <c r="J6822">
        <v>4500</v>
      </c>
      <c r="K6822" t="s">
        <v>170</v>
      </c>
      <c r="L6822">
        <v>65000</v>
      </c>
      <c r="M6822" t="b">
        <v>0</v>
      </c>
    </row>
    <row r="6823" spans="1:13" x14ac:dyDescent="0.35">
      <c r="A6823" t="s">
        <v>39</v>
      </c>
      <c r="B6823" t="s">
        <v>71</v>
      </c>
      <c r="C6823">
        <v>2018</v>
      </c>
      <c r="D6823" t="s">
        <v>15</v>
      </c>
      <c r="E6823" t="s">
        <v>23</v>
      </c>
      <c r="F6823" t="s">
        <v>26</v>
      </c>
      <c r="G6823">
        <v>2</v>
      </c>
      <c r="H6823" t="s">
        <v>18</v>
      </c>
      <c r="I6823" t="s">
        <v>19</v>
      </c>
      <c r="J6823">
        <v>135000</v>
      </c>
      <c r="K6823" t="s">
        <v>59</v>
      </c>
      <c r="L6823">
        <v>46500</v>
      </c>
      <c r="M6823" t="b">
        <v>0</v>
      </c>
    </row>
    <row r="6824" spans="1:13" x14ac:dyDescent="0.35">
      <c r="A6824" t="s">
        <v>27</v>
      </c>
      <c r="B6824" t="s">
        <v>89</v>
      </c>
      <c r="C6824">
        <v>2011</v>
      </c>
      <c r="D6824" t="s">
        <v>15</v>
      </c>
      <c r="E6824" t="s">
        <v>16</v>
      </c>
      <c r="F6824" t="s">
        <v>30</v>
      </c>
      <c r="G6824">
        <v>2.4</v>
      </c>
      <c r="H6824" t="s">
        <v>18</v>
      </c>
      <c r="I6824" t="s">
        <v>19</v>
      </c>
      <c r="J6824">
        <v>29000</v>
      </c>
      <c r="K6824" t="s">
        <v>20</v>
      </c>
      <c r="L6824">
        <v>23000</v>
      </c>
      <c r="M6824" t="b">
        <v>0</v>
      </c>
    </row>
    <row r="6825" spans="1:13" x14ac:dyDescent="0.35">
      <c r="A6825" t="s">
        <v>39</v>
      </c>
      <c r="B6825" t="s">
        <v>261</v>
      </c>
      <c r="C6825">
        <v>2005</v>
      </c>
      <c r="D6825" t="s">
        <v>47</v>
      </c>
      <c r="E6825" t="s">
        <v>29</v>
      </c>
      <c r="F6825" t="s">
        <v>30</v>
      </c>
      <c r="G6825">
        <v>1.6</v>
      </c>
      <c r="H6825" t="s">
        <v>18</v>
      </c>
      <c r="I6825" t="s">
        <v>68</v>
      </c>
      <c r="J6825">
        <v>300</v>
      </c>
      <c r="K6825" t="s">
        <v>187</v>
      </c>
      <c r="L6825">
        <v>0</v>
      </c>
      <c r="M6825" t="b">
        <v>1</v>
      </c>
    </row>
    <row r="6826" spans="1:13" x14ac:dyDescent="0.35">
      <c r="A6826" t="s">
        <v>219</v>
      </c>
      <c r="B6826" t="s">
        <v>441</v>
      </c>
      <c r="C6826">
        <v>2012</v>
      </c>
      <c r="D6826" t="s">
        <v>303</v>
      </c>
      <c r="E6826" t="s">
        <v>33</v>
      </c>
      <c r="F6826" t="s">
        <v>17</v>
      </c>
      <c r="G6826">
        <v>2</v>
      </c>
      <c r="H6826" t="s">
        <v>18</v>
      </c>
      <c r="I6826" t="s">
        <v>19</v>
      </c>
      <c r="J6826">
        <v>170000</v>
      </c>
      <c r="K6826" t="s">
        <v>42</v>
      </c>
      <c r="L6826">
        <v>21000</v>
      </c>
      <c r="M6826" t="b">
        <v>0</v>
      </c>
    </row>
    <row r="6827" spans="1:13" x14ac:dyDescent="0.35">
      <c r="A6827" t="s">
        <v>34</v>
      </c>
      <c r="B6827" t="s">
        <v>123</v>
      </c>
      <c r="C6827">
        <v>1998</v>
      </c>
      <c r="D6827" t="s">
        <v>15</v>
      </c>
      <c r="E6827" t="s">
        <v>23</v>
      </c>
      <c r="F6827" t="s">
        <v>26</v>
      </c>
      <c r="G6827">
        <v>4</v>
      </c>
      <c r="H6827" t="s">
        <v>18</v>
      </c>
      <c r="I6827" t="s">
        <v>68</v>
      </c>
      <c r="J6827">
        <v>250000</v>
      </c>
      <c r="K6827" t="s">
        <v>170</v>
      </c>
      <c r="L6827">
        <v>0</v>
      </c>
      <c r="M6827" t="b">
        <v>1</v>
      </c>
    </row>
    <row r="6828" spans="1:13" x14ac:dyDescent="0.35">
      <c r="A6828" t="s">
        <v>60</v>
      </c>
      <c r="B6828" t="s">
        <v>241</v>
      </c>
      <c r="C6828">
        <v>1998</v>
      </c>
      <c r="D6828" t="s">
        <v>47</v>
      </c>
      <c r="E6828" t="s">
        <v>75</v>
      </c>
      <c r="F6828" t="s">
        <v>17</v>
      </c>
      <c r="G6828">
        <v>4</v>
      </c>
      <c r="H6828" t="s">
        <v>18</v>
      </c>
      <c r="I6828" t="s">
        <v>19</v>
      </c>
      <c r="J6828">
        <v>400</v>
      </c>
      <c r="K6828" t="s">
        <v>170</v>
      </c>
      <c r="L6828">
        <v>0</v>
      </c>
      <c r="M6828" t="b">
        <v>1</v>
      </c>
    </row>
    <row r="6829" spans="1:13" x14ac:dyDescent="0.35">
      <c r="A6829" t="s">
        <v>76</v>
      </c>
      <c r="B6829" t="s">
        <v>125</v>
      </c>
      <c r="C6829">
        <v>2006</v>
      </c>
      <c r="D6829" t="s">
        <v>47</v>
      </c>
      <c r="E6829" t="s">
        <v>16</v>
      </c>
      <c r="F6829" t="s">
        <v>17</v>
      </c>
      <c r="G6829">
        <v>3.5</v>
      </c>
      <c r="H6829" t="s">
        <v>18</v>
      </c>
      <c r="I6829" t="s">
        <v>19</v>
      </c>
      <c r="J6829">
        <v>280</v>
      </c>
      <c r="K6829" t="s">
        <v>70</v>
      </c>
      <c r="L6829">
        <v>0</v>
      </c>
      <c r="M6829" t="b">
        <v>1</v>
      </c>
    </row>
    <row r="6830" spans="1:13" x14ac:dyDescent="0.35">
      <c r="A6830" t="s">
        <v>34</v>
      </c>
      <c r="B6830" t="s">
        <v>161</v>
      </c>
      <c r="C6830">
        <v>2015</v>
      </c>
      <c r="D6830" t="s">
        <v>15</v>
      </c>
      <c r="E6830" t="s">
        <v>23</v>
      </c>
      <c r="F6830" t="s">
        <v>17</v>
      </c>
      <c r="G6830">
        <v>8</v>
      </c>
      <c r="H6830" t="s">
        <v>18</v>
      </c>
      <c r="I6830" t="s">
        <v>19</v>
      </c>
      <c r="J6830">
        <v>285000</v>
      </c>
      <c r="K6830" t="s">
        <v>111</v>
      </c>
      <c r="L6830">
        <v>155000</v>
      </c>
      <c r="M6830" t="b">
        <v>0</v>
      </c>
    </row>
    <row r="6831" spans="1:13" x14ac:dyDescent="0.35">
      <c r="A6831" t="s">
        <v>76</v>
      </c>
      <c r="B6831" t="s">
        <v>77</v>
      </c>
      <c r="C6831">
        <v>2012</v>
      </c>
      <c r="D6831" t="s">
        <v>15</v>
      </c>
      <c r="E6831" t="s">
        <v>16</v>
      </c>
      <c r="F6831" t="s">
        <v>17</v>
      </c>
      <c r="G6831">
        <v>4.8</v>
      </c>
      <c r="H6831" t="s">
        <v>18</v>
      </c>
      <c r="I6831" t="s">
        <v>68</v>
      </c>
      <c r="J6831">
        <v>304</v>
      </c>
      <c r="K6831" t="s">
        <v>155</v>
      </c>
      <c r="L6831">
        <v>38000</v>
      </c>
      <c r="M6831" t="b">
        <v>0</v>
      </c>
    </row>
    <row r="6832" spans="1:13" x14ac:dyDescent="0.35">
      <c r="A6832" t="s">
        <v>34</v>
      </c>
      <c r="B6832" t="s">
        <v>161</v>
      </c>
      <c r="C6832">
        <v>2009</v>
      </c>
      <c r="D6832" t="s">
        <v>15</v>
      </c>
      <c r="E6832" t="s">
        <v>38</v>
      </c>
      <c r="F6832" t="s">
        <v>30</v>
      </c>
      <c r="G6832">
        <v>5.7</v>
      </c>
      <c r="H6832" t="s">
        <v>18</v>
      </c>
      <c r="I6832" t="s">
        <v>19</v>
      </c>
      <c r="J6832">
        <v>300000</v>
      </c>
      <c r="K6832" t="s">
        <v>42</v>
      </c>
      <c r="L6832">
        <v>0</v>
      </c>
      <c r="M6832" t="b">
        <v>1</v>
      </c>
    </row>
    <row r="6833" spans="1:13" x14ac:dyDescent="0.35">
      <c r="A6833" t="s">
        <v>39</v>
      </c>
      <c r="B6833" t="s">
        <v>115</v>
      </c>
      <c r="C6833">
        <v>1999</v>
      </c>
      <c r="D6833" t="s">
        <v>15</v>
      </c>
      <c r="E6833" t="s">
        <v>78</v>
      </c>
      <c r="F6833" t="s">
        <v>30</v>
      </c>
      <c r="G6833">
        <v>8</v>
      </c>
      <c r="H6833" t="s">
        <v>18</v>
      </c>
      <c r="I6833" t="s">
        <v>19</v>
      </c>
      <c r="J6833">
        <v>400000</v>
      </c>
      <c r="K6833" t="s">
        <v>155</v>
      </c>
      <c r="L6833">
        <v>0</v>
      </c>
      <c r="M6833" t="b">
        <v>1</v>
      </c>
    </row>
    <row r="6834" spans="1:13" x14ac:dyDescent="0.35">
      <c r="A6834" t="s">
        <v>34</v>
      </c>
      <c r="B6834" t="s">
        <v>43</v>
      </c>
      <c r="C6834">
        <v>1995</v>
      </c>
      <c r="D6834" t="s">
        <v>15</v>
      </c>
      <c r="E6834" t="s">
        <v>23</v>
      </c>
      <c r="F6834" t="s">
        <v>17</v>
      </c>
      <c r="G6834">
        <v>2.5</v>
      </c>
      <c r="H6834" t="s">
        <v>18</v>
      </c>
      <c r="I6834" t="s">
        <v>68</v>
      </c>
      <c r="J6834">
        <v>300</v>
      </c>
      <c r="K6834" t="s">
        <v>155</v>
      </c>
      <c r="L6834">
        <v>12000</v>
      </c>
      <c r="M6834" t="b">
        <v>0</v>
      </c>
    </row>
    <row r="6835" spans="1:13" x14ac:dyDescent="0.35">
      <c r="A6835" t="s">
        <v>34</v>
      </c>
      <c r="B6835" t="s">
        <v>35</v>
      </c>
      <c r="C6835">
        <v>2006</v>
      </c>
      <c r="D6835" t="s">
        <v>15</v>
      </c>
      <c r="E6835" t="s">
        <v>23</v>
      </c>
      <c r="F6835" t="s">
        <v>30</v>
      </c>
      <c r="G6835">
        <v>4.5</v>
      </c>
      <c r="H6835" t="s">
        <v>18</v>
      </c>
      <c r="I6835" t="s">
        <v>19</v>
      </c>
      <c r="J6835">
        <v>69000</v>
      </c>
      <c r="K6835" t="s">
        <v>170</v>
      </c>
      <c r="L6835">
        <v>0</v>
      </c>
      <c r="M6835" t="b">
        <v>1</v>
      </c>
    </row>
    <row r="6836" spans="1:13" x14ac:dyDescent="0.35">
      <c r="A6836" t="s">
        <v>36</v>
      </c>
      <c r="B6836" t="s">
        <v>200</v>
      </c>
      <c r="C6836">
        <v>2008</v>
      </c>
      <c r="D6836" t="s">
        <v>15</v>
      </c>
      <c r="E6836" t="s">
        <v>23</v>
      </c>
      <c r="F6836" t="s">
        <v>26</v>
      </c>
      <c r="G6836">
        <v>3.6</v>
      </c>
      <c r="H6836" t="s">
        <v>18</v>
      </c>
      <c r="I6836" t="s">
        <v>19</v>
      </c>
      <c r="J6836">
        <v>260000</v>
      </c>
      <c r="K6836" t="s">
        <v>20</v>
      </c>
      <c r="L6836">
        <v>0</v>
      </c>
      <c r="M6836" t="b">
        <v>1</v>
      </c>
    </row>
    <row r="6837" spans="1:13" x14ac:dyDescent="0.35">
      <c r="A6837" t="s">
        <v>180</v>
      </c>
      <c r="B6837" t="s">
        <v>474</v>
      </c>
      <c r="C6837">
        <v>2013</v>
      </c>
      <c r="D6837" t="s">
        <v>15</v>
      </c>
      <c r="E6837" t="s">
        <v>16</v>
      </c>
      <c r="F6837" t="s">
        <v>17</v>
      </c>
      <c r="G6837">
        <v>9</v>
      </c>
      <c r="H6837" t="s">
        <v>18</v>
      </c>
      <c r="I6837" t="s">
        <v>19</v>
      </c>
      <c r="J6837">
        <v>148000</v>
      </c>
      <c r="K6837" t="s">
        <v>20</v>
      </c>
      <c r="L6837">
        <v>115000</v>
      </c>
      <c r="M6837" t="b">
        <v>0</v>
      </c>
    </row>
    <row r="6838" spans="1:13" x14ac:dyDescent="0.35">
      <c r="A6838" t="s">
        <v>34</v>
      </c>
      <c r="B6838" t="s">
        <v>51</v>
      </c>
      <c r="C6838">
        <v>2020</v>
      </c>
      <c r="D6838" t="s">
        <v>15</v>
      </c>
      <c r="E6838" t="s">
        <v>25</v>
      </c>
      <c r="F6838" t="s">
        <v>30</v>
      </c>
      <c r="G6838">
        <v>1.6</v>
      </c>
      <c r="H6838" t="s">
        <v>18</v>
      </c>
      <c r="I6838" t="s">
        <v>19</v>
      </c>
      <c r="J6838">
        <v>14000</v>
      </c>
      <c r="K6838" t="s">
        <v>20</v>
      </c>
      <c r="L6838">
        <v>1013</v>
      </c>
      <c r="M6838" t="b">
        <v>0</v>
      </c>
    </row>
    <row r="6839" spans="1:13" x14ac:dyDescent="0.35">
      <c r="A6839" t="s">
        <v>48</v>
      </c>
      <c r="B6839" t="s">
        <v>149</v>
      </c>
      <c r="C6839">
        <v>2019</v>
      </c>
      <c r="D6839" t="s">
        <v>15</v>
      </c>
      <c r="E6839" t="s">
        <v>29</v>
      </c>
      <c r="F6839" t="s">
        <v>17</v>
      </c>
      <c r="G6839">
        <v>2</v>
      </c>
      <c r="H6839" t="s">
        <v>18</v>
      </c>
      <c r="I6839" t="s">
        <v>19</v>
      </c>
      <c r="J6839">
        <v>28000</v>
      </c>
      <c r="K6839" t="s">
        <v>20</v>
      </c>
      <c r="L6839">
        <v>0</v>
      </c>
      <c r="M6839" t="b">
        <v>1</v>
      </c>
    </row>
    <row r="6840" spans="1:13" x14ac:dyDescent="0.35">
      <c r="A6840" t="s">
        <v>27</v>
      </c>
      <c r="B6840" t="s">
        <v>93</v>
      </c>
      <c r="C6840">
        <v>2015</v>
      </c>
      <c r="D6840" t="s">
        <v>15</v>
      </c>
      <c r="E6840" t="s">
        <v>16</v>
      </c>
      <c r="F6840" t="s">
        <v>30</v>
      </c>
      <c r="G6840">
        <v>3</v>
      </c>
      <c r="H6840" t="s">
        <v>18</v>
      </c>
      <c r="I6840" t="s">
        <v>19</v>
      </c>
      <c r="J6840">
        <v>222306</v>
      </c>
      <c r="K6840" t="s">
        <v>20</v>
      </c>
      <c r="L6840">
        <v>38000</v>
      </c>
      <c r="M6840" t="b">
        <v>0</v>
      </c>
    </row>
    <row r="6841" spans="1:13" x14ac:dyDescent="0.35">
      <c r="A6841" t="s">
        <v>76</v>
      </c>
      <c r="B6841" t="s">
        <v>256</v>
      </c>
      <c r="C6841">
        <v>2010</v>
      </c>
      <c r="D6841" t="s">
        <v>15</v>
      </c>
      <c r="E6841" t="s">
        <v>65</v>
      </c>
      <c r="F6841" t="s">
        <v>30</v>
      </c>
      <c r="G6841">
        <v>4</v>
      </c>
      <c r="H6841" t="s">
        <v>18</v>
      </c>
      <c r="I6841" t="s">
        <v>68</v>
      </c>
      <c r="J6841">
        <v>169000</v>
      </c>
      <c r="K6841" t="s">
        <v>20</v>
      </c>
      <c r="L6841">
        <v>50000</v>
      </c>
      <c r="M6841" t="b">
        <v>0</v>
      </c>
    </row>
    <row r="6842" spans="1:13" x14ac:dyDescent="0.35">
      <c r="A6842" t="s">
        <v>27</v>
      </c>
      <c r="B6842" t="s">
        <v>84</v>
      </c>
      <c r="C6842">
        <v>2018</v>
      </c>
      <c r="D6842" t="s">
        <v>15</v>
      </c>
      <c r="E6842" t="s">
        <v>38</v>
      </c>
      <c r="F6842" t="s">
        <v>30</v>
      </c>
      <c r="G6842">
        <v>1.6</v>
      </c>
      <c r="H6842" t="s">
        <v>18</v>
      </c>
      <c r="I6842" t="s">
        <v>19</v>
      </c>
      <c r="J6842">
        <v>27900</v>
      </c>
      <c r="K6842" t="s">
        <v>20</v>
      </c>
      <c r="L6842">
        <v>72000</v>
      </c>
      <c r="M6842" t="b">
        <v>0</v>
      </c>
    </row>
    <row r="6843" spans="1:13" x14ac:dyDescent="0.35">
      <c r="A6843" t="s">
        <v>21</v>
      </c>
      <c r="B6843" t="s">
        <v>24</v>
      </c>
      <c r="C6843">
        <v>2019</v>
      </c>
      <c r="D6843" t="s">
        <v>15</v>
      </c>
      <c r="E6843" t="s">
        <v>23</v>
      </c>
      <c r="F6843" t="s">
        <v>26</v>
      </c>
      <c r="G6843">
        <v>1.5</v>
      </c>
      <c r="H6843" t="s">
        <v>18</v>
      </c>
      <c r="I6843" t="s">
        <v>19</v>
      </c>
      <c r="J6843">
        <v>77000</v>
      </c>
      <c r="K6843" t="s">
        <v>45</v>
      </c>
      <c r="L6843">
        <v>28500</v>
      </c>
      <c r="M6843" t="b">
        <v>0</v>
      </c>
    </row>
    <row r="6844" spans="1:13" x14ac:dyDescent="0.35">
      <c r="A6844" t="s">
        <v>27</v>
      </c>
      <c r="B6844" t="s">
        <v>88</v>
      </c>
      <c r="C6844">
        <v>2019</v>
      </c>
      <c r="D6844" t="s">
        <v>15</v>
      </c>
      <c r="E6844" t="s">
        <v>23</v>
      </c>
      <c r="F6844" t="s">
        <v>26</v>
      </c>
      <c r="G6844">
        <v>1.6</v>
      </c>
      <c r="H6844" t="s">
        <v>18</v>
      </c>
      <c r="I6844" t="s">
        <v>19</v>
      </c>
      <c r="J6844">
        <v>76600</v>
      </c>
      <c r="K6844" t="s">
        <v>45</v>
      </c>
      <c r="L6844">
        <v>40000</v>
      </c>
      <c r="M6844" t="b">
        <v>0</v>
      </c>
    </row>
    <row r="6845" spans="1:13" x14ac:dyDescent="0.35">
      <c r="A6845" t="s">
        <v>34</v>
      </c>
      <c r="B6845" t="s">
        <v>123</v>
      </c>
      <c r="C6845">
        <v>2020</v>
      </c>
      <c r="D6845" t="s">
        <v>15</v>
      </c>
      <c r="E6845" t="s">
        <v>23</v>
      </c>
      <c r="F6845" t="s">
        <v>17</v>
      </c>
      <c r="G6845">
        <v>2.7</v>
      </c>
      <c r="H6845" t="s">
        <v>18</v>
      </c>
      <c r="I6845" t="s">
        <v>68</v>
      </c>
      <c r="J6845">
        <v>54000</v>
      </c>
      <c r="K6845" t="s">
        <v>20</v>
      </c>
      <c r="L6845">
        <v>0</v>
      </c>
      <c r="M6845" t="b">
        <v>1</v>
      </c>
    </row>
    <row r="6846" spans="1:13" x14ac:dyDescent="0.35">
      <c r="A6846" t="s">
        <v>103</v>
      </c>
      <c r="B6846" t="s">
        <v>212</v>
      </c>
      <c r="C6846">
        <v>2014</v>
      </c>
      <c r="D6846" t="s">
        <v>15</v>
      </c>
      <c r="E6846" t="s">
        <v>29</v>
      </c>
      <c r="F6846" t="s">
        <v>26</v>
      </c>
      <c r="G6846">
        <v>3.6</v>
      </c>
      <c r="H6846" t="s">
        <v>18</v>
      </c>
      <c r="I6846" t="s">
        <v>19</v>
      </c>
      <c r="J6846">
        <v>77000</v>
      </c>
      <c r="K6846" t="s">
        <v>20</v>
      </c>
      <c r="L6846">
        <v>0</v>
      </c>
      <c r="M6846" t="b">
        <v>1</v>
      </c>
    </row>
    <row r="6847" spans="1:13" x14ac:dyDescent="0.35">
      <c r="A6847" t="s">
        <v>76</v>
      </c>
      <c r="B6847" t="s">
        <v>235</v>
      </c>
      <c r="C6847">
        <v>2014</v>
      </c>
      <c r="D6847" t="s">
        <v>15</v>
      </c>
      <c r="E6847" t="s">
        <v>102</v>
      </c>
      <c r="F6847" t="s">
        <v>26</v>
      </c>
      <c r="G6847">
        <v>1.6</v>
      </c>
      <c r="H6847" t="s">
        <v>18</v>
      </c>
      <c r="I6847" t="s">
        <v>19</v>
      </c>
      <c r="J6847">
        <v>167000</v>
      </c>
      <c r="K6847" t="s">
        <v>42</v>
      </c>
      <c r="L6847">
        <v>35000</v>
      </c>
      <c r="M6847" t="b">
        <v>0</v>
      </c>
    </row>
    <row r="6848" spans="1:13" x14ac:dyDescent="0.35">
      <c r="A6848" t="s">
        <v>31</v>
      </c>
      <c r="B6848" t="s">
        <v>57</v>
      </c>
      <c r="C6848">
        <v>2016</v>
      </c>
      <c r="D6848" t="s">
        <v>15</v>
      </c>
      <c r="E6848" t="s">
        <v>65</v>
      </c>
      <c r="F6848" t="s">
        <v>17</v>
      </c>
      <c r="G6848">
        <v>2</v>
      </c>
      <c r="H6848" t="s">
        <v>18</v>
      </c>
      <c r="I6848" t="s">
        <v>19</v>
      </c>
      <c r="J6848">
        <v>68800</v>
      </c>
      <c r="K6848" t="s">
        <v>42</v>
      </c>
      <c r="L6848">
        <v>55000</v>
      </c>
      <c r="M6848" t="b">
        <v>0</v>
      </c>
    </row>
    <row r="6849" spans="1:13" x14ac:dyDescent="0.35">
      <c r="A6849" t="s">
        <v>34</v>
      </c>
      <c r="B6849" t="s">
        <v>51</v>
      </c>
      <c r="C6849">
        <v>2013</v>
      </c>
      <c r="D6849" t="s">
        <v>15</v>
      </c>
      <c r="E6849" t="s">
        <v>23</v>
      </c>
      <c r="F6849" t="s">
        <v>26</v>
      </c>
      <c r="G6849">
        <v>1.6</v>
      </c>
      <c r="H6849" t="s">
        <v>18</v>
      </c>
      <c r="I6849" t="s">
        <v>68</v>
      </c>
      <c r="J6849">
        <v>277000</v>
      </c>
      <c r="K6849" t="s">
        <v>138</v>
      </c>
      <c r="L6849">
        <v>0</v>
      </c>
      <c r="M6849" t="b">
        <v>1</v>
      </c>
    </row>
    <row r="6850" spans="1:13" x14ac:dyDescent="0.35">
      <c r="A6850" t="s">
        <v>281</v>
      </c>
      <c r="B6850" t="s">
        <v>328</v>
      </c>
      <c r="C6850">
        <v>2012</v>
      </c>
      <c r="D6850" t="s">
        <v>47</v>
      </c>
      <c r="E6850" t="s">
        <v>25</v>
      </c>
      <c r="F6850" t="s">
        <v>17</v>
      </c>
      <c r="G6850">
        <v>3</v>
      </c>
      <c r="H6850" t="s">
        <v>18</v>
      </c>
      <c r="I6850" t="s">
        <v>19</v>
      </c>
      <c r="J6850">
        <v>68000</v>
      </c>
      <c r="K6850" t="s">
        <v>20</v>
      </c>
      <c r="L6850">
        <v>0</v>
      </c>
      <c r="M6850" t="b">
        <v>1</v>
      </c>
    </row>
    <row r="6851" spans="1:13" x14ac:dyDescent="0.35">
      <c r="A6851" t="s">
        <v>48</v>
      </c>
      <c r="B6851" t="s">
        <v>388</v>
      </c>
      <c r="C6851">
        <v>2014</v>
      </c>
      <c r="D6851" t="s">
        <v>15</v>
      </c>
      <c r="E6851" t="s">
        <v>16</v>
      </c>
      <c r="F6851" t="s">
        <v>17</v>
      </c>
      <c r="G6851">
        <v>4.5999999999999996</v>
      </c>
      <c r="H6851" t="s">
        <v>18</v>
      </c>
      <c r="I6851" t="s">
        <v>68</v>
      </c>
      <c r="J6851">
        <v>130000</v>
      </c>
      <c r="K6851" t="s">
        <v>20</v>
      </c>
      <c r="L6851">
        <v>0</v>
      </c>
      <c r="M6851" t="b">
        <v>1</v>
      </c>
    </row>
    <row r="6852" spans="1:13" x14ac:dyDescent="0.35">
      <c r="A6852" t="s">
        <v>34</v>
      </c>
      <c r="B6852" t="s">
        <v>123</v>
      </c>
      <c r="C6852">
        <v>2017</v>
      </c>
      <c r="D6852" t="s">
        <v>15</v>
      </c>
      <c r="E6852" t="s">
        <v>23</v>
      </c>
      <c r="F6852" t="s">
        <v>17</v>
      </c>
      <c r="G6852">
        <v>2.7</v>
      </c>
      <c r="H6852" t="s">
        <v>18</v>
      </c>
      <c r="I6852" t="s">
        <v>68</v>
      </c>
      <c r="J6852">
        <v>136836</v>
      </c>
      <c r="K6852" t="s">
        <v>81</v>
      </c>
      <c r="L6852">
        <v>0</v>
      </c>
      <c r="M6852" t="b">
        <v>1</v>
      </c>
    </row>
    <row r="6853" spans="1:13" x14ac:dyDescent="0.35">
      <c r="A6853" t="s">
        <v>60</v>
      </c>
      <c r="B6853" t="s">
        <v>90</v>
      </c>
      <c r="C6853">
        <v>2007</v>
      </c>
      <c r="D6853" t="s">
        <v>15</v>
      </c>
      <c r="E6853" t="s">
        <v>75</v>
      </c>
      <c r="F6853" t="s">
        <v>17</v>
      </c>
      <c r="G6853">
        <v>8</v>
      </c>
      <c r="H6853" t="s">
        <v>18</v>
      </c>
      <c r="I6853" t="s">
        <v>19</v>
      </c>
      <c r="J6853">
        <v>590</v>
      </c>
      <c r="K6853" t="s">
        <v>138</v>
      </c>
      <c r="L6853">
        <v>50000</v>
      </c>
      <c r="M6853" t="b">
        <v>0</v>
      </c>
    </row>
    <row r="6854" spans="1:13" x14ac:dyDescent="0.35">
      <c r="A6854" t="s">
        <v>48</v>
      </c>
      <c r="B6854" t="s">
        <v>388</v>
      </c>
      <c r="C6854">
        <v>2013</v>
      </c>
      <c r="D6854" t="s">
        <v>15</v>
      </c>
      <c r="E6854" t="s">
        <v>23</v>
      </c>
      <c r="F6854" t="s">
        <v>17</v>
      </c>
      <c r="G6854">
        <v>5</v>
      </c>
      <c r="H6854" t="s">
        <v>18</v>
      </c>
      <c r="I6854" t="s">
        <v>19</v>
      </c>
      <c r="J6854">
        <v>147000</v>
      </c>
      <c r="K6854" t="s">
        <v>64</v>
      </c>
      <c r="L6854">
        <v>160000</v>
      </c>
      <c r="M6854" t="b">
        <v>0</v>
      </c>
    </row>
    <row r="6855" spans="1:13" x14ac:dyDescent="0.35">
      <c r="A6855" t="s">
        <v>82</v>
      </c>
      <c r="B6855" t="s">
        <v>169</v>
      </c>
      <c r="C6855">
        <v>2016</v>
      </c>
      <c r="D6855" t="s">
        <v>15</v>
      </c>
      <c r="E6855" t="s">
        <v>75</v>
      </c>
      <c r="F6855" t="s">
        <v>30</v>
      </c>
      <c r="G6855">
        <v>3.3</v>
      </c>
      <c r="H6855" t="s">
        <v>18</v>
      </c>
      <c r="I6855" t="s">
        <v>19</v>
      </c>
      <c r="J6855">
        <v>180</v>
      </c>
      <c r="K6855" t="s">
        <v>42</v>
      </c>
      <c r="L6855">
        <v>38000</v>
      </c>
      <c r="M6855" t="b">
        <v>0</v>
      </c>
    </row>
    <row r="6856" spans="1:13" x14ac:dyDescent="0.35">
      <c r="A6856" t="s">
        <v>34</v>
      </c>
      <c r="B6856" t="s">
        <v>35</v>
      </c>
      <c r="C6856">
        <v>2015</v>
      </c>
      <c r="D6856" t="s">
        <v>15</v>
      </c>
      <c r="E6856" t="s">
        <v>23</v>
      </c>
      <c r="F6856" t="s">
        <v>17</v>
      </c>
      <c r="G6856">
        <v>4.5999999999999996</v>
      </c>
      <c r="H6856" t="s">
        <v>18</v>
      </c>
      <c r="I6856" t="s">
        <v>19</v>
      </c>
      <c r="J6856">
        <v>213000</v>
      </c>
      <c r="K6856" t="s">
        <v>255</v>
      </c>
      <c r="L6856">
        <v>0</v>
      </c>
      <c r="M6856" t="b">
        <v>1</v>
      </c>
    </row>
    <row r="6857" spans="1:13" x14ac:dyDescent="0.35">
      <c r="A6857" t="s">
        <v>76</v>
      </c>
      <c r="B6857" t="s">
        <v>325</v>
      </c>
      <c r="C6857">
        <v>2010</v>
      </c>
      <c r="D6857" t="s">
        <v>15</v>
      </c>
      <c r="E6857" t="s">
        <v>16</v>
      </c>
      <c r="F6857" t="s">
        <v>17</v>
      </c>
      <c r="G6857">
        <v>3.5</v>
      </c>
      <c r="H6857" t="s">
        <v>18</v>
      </c>
      <c r="I6857" t="s">
        <v>19</v>
      </c>
      <c r="J6857">
        <v>300000</v>
      </c>
      <c r="K6857" t="s">
        <v>64</v>
      </c>
      <c r="L6857">
        <v>0</v>
      </c>
      <c r="M6857" t="b">
        <v>1</v>
      </c>
    </row>
    <row r="6858" spans="1:13" x14ac:dyDescent="0.35">
      <c r="A6858" t="s">
        <v>82</v>
      </c>
      <c r="B6858" t="s">
        <v>294</v>
      </c>
      <c r="C6858">
        <v>2010</v>
      </c>
      <c r="D6858" t="s">
        <v>15</v>
      </c>
      <c r="E6858" t="s">
        <v>16</v>
      </c>
      <c r="F6858" t="s">
        <v>30</v>
      </c>
      <c r="G6858">
        <v>3.3</v>
      </c>
      <c r="H6858" t="s">
        <v>18</v>
      </c>
      <c r="I6858" t="s">
        <v>19</v>
      </c>
      <c r="J6858">
        <v>213000</v>
      </c>
      <c r="K6858" t="s">
        <v>42</v>
      </c>
      <c r="L6858">
        <v>22000</v>
      </c>
      <c r="M6858" t="b">
        <v>0</v>
      </c>
    </row>
    <row r="6859" spans="1:13" x14ac:dyDescent="0.35">
      <c r="A6859" t="s">
        <v>76</v>
      </c>
      <c r="B6859" t="s">
        <v>112</v>
      </c>
      <c r="C6859">
        <v>2017</v>
      </c>
      <c r="D6859" t="s">
        <v>15</v>
      </c>
      <c r="E6859" t="s">
        <v>102</v>
      </c>
      <c r="F6859" t="s">
        <v>30</v>
      </c>
      <c r="G6859">
        <v>4</v>
      </c>
      <c r="H6859" t="s">
        <v>18</v>
      </c>
      <c r="I6859" t="s">
        <v>19</v>
      </c>
      <c r="J6859">
        <v>89000</v>
      </c>
      <c r="K6859" t="s">
        <v>20</v>
      </c>
      <c r="L6859">
        <v>75000</v>
      </c>
      <c r="M6859" t="b">
        <v>0</v>
      </c>
    </row>
    <row r="6860" spans="1:13" x14ac:dyDescent="0.35">
      <c r="A6860" t="s">
        <v>27</v>
      </c>
      <c r="B6860" t="s">
        <v>91</v>
      </c>
      <c r="C6860">
        <v>2016</v>
      </c>
      <c r="D6860" t="s">
        <v>15</v>
      </c>
      <c r="E6860" t="s">
        <v>23</v>
      </c>
      <c r="F6860" t="s">
        <v>26</v>
      </c>
      <c r="G6860">
        <v>2.4</v>
      </c>
      <c r="H6860" t="s">
        <v>18</v>
      </c>
      <c r="I6860" t="s">
        <v>19</v>
      </c>
      <c r="J6860">
        <v>85000</v>
      </c>
      <c r="K6860" t="s">
        <v>54</v>
      </c>
      <c r="L6860">
        <v>0</v>
      </c>
      <c r="M6860" t="b">
        <v>1</v>
      </c>
    </row>
    <row r="6861" spans="1:13" x14ac:dyDescent="0.35">
      <c r="A6861" t="s">
        <v>34</v>
      </c>
      <c r="B6861" t="s">
        <v>43</v>
      </c>
      <c r="C6861">
        <v>2016</v>
      </c>
      <c r="D6861" t="s">
        <v>44</v>
      </c>
      <c r="E6861" t="s">
        <v>23</v>
      </c>
      <c r="F6861" t="s">
        <v>26</v>
      </c>
      <c r="G6861">
        <v>2.5</v>
      </c>
      <c r="H6861" t="s">
        <v>18</v>
      </c>
      <c r="I6861" t="s">
        <v>19</v>
      </c>
      <c r="J6861">
        <v>117000</v>
      </c>
      <c r="K6861" t="s">
        <v>59</v>
      </c>
      <c r="L6861">
        <v>60000</v>
      </c>
      <c r="M6861" t="b">
        <v>0</v>
      </c>
    </row>
    <row r="6862" spans="1:13" x14ac:dyDescent="0.35">
      <c r="A6862" t="s">
        <v>21</v>
      </c>
      <c r="B6862" t="s">
        <v>24</v>
      </c>
      <c r="C6862">
        <v>2016</v>
      </c>
      <c r="D6862" t="s">
        <v>44</v>
      </c>
      <c r="E6862" t="s">
        <v>23</v>
      </c>
      <c r="F6862" t="s">
        <v>26</v>
      </c>
      <c r="G6862">
        <v>1.5</v>
      </c>
      <c r="H6862" t="s">
        <v>18</v>
      </c>
      <c r="I6862" t="s">
        <v>19</v>
      </c>
      <c r="J6862">
        <v>158000</v>
      </c>
      <c r="K6862" t="s">
        <v>59</v>
      </c>
      <c r="L6862">
        <v>23000</v>
      </c>
      <c r="M6862" t="b">
        <v>0</v>
      </c>
    </row>
    <row r="6863" spans="1:13" x14ac:dyDescent="0.35">
      <c r="A6863" t="s">
        <v>219</v>
      </c>
      <c r="B6863" t="s">
        <v>432</v>
      </c>
      <c r="C6863">
        <v>2015</v>
      </c>
      <c r="D6863" t="s">
        <v>15</v>
      </c>
      <c r="E6863" t="s">
        <v>29</v>
      </c>
      <c r="F6863" t="s">
        <v>17</v>
      </c>
      <c r="G6863">
        <v>2</v>
      </c>
      <c r="H6863" t="s">
        <v>18</v>
      </c>
      <c r="I6863" t="s">
        <v>19</v>
      </c>
      <c r="J6863">
        <v>295000</v>
      </c>
      <c r="K6863" t="s">
        <v>42</v>
      </c>
      <c r="L6863">
        <v>0</v>
      </c>
      <c r="M6863" t="b">
        <v>1</v>
      </c>
    </row>
    <row r="6864" spans="1:13" x14ac:dyDescent="0.35">
      <c r="A6864" t="s">
        <v>34</v>
      </c>
      <c r="B6864" t="s">
        <v>55</v>
      </c>
      <c r="C6864">
        <v>2016</v>
      </c>
      <c r="D6864" t="s">
        <v>44</v>
      </c>
      <c r="E6864" t="s">
        <v>23</v>
      </c>
      <c r="F6864" t="s">
        <v>17</v>
      </c>
      <c r="G6864">
        <v>4</v>
      </c>
      <c r="H6864" t="s">
        <v>18</v>
      </c>
      <c r="I6864" t="s">
        <v>19</v>
      </c>
      <c r="J6864">
        <v>122000</v>
      </c>
      <c r="K6864" t="s">
        <v>45</v>
      </c>
      <c r="L6864">
        <v>0</v>
      </c>
      <c r="M6864" t="b">
        <v>1</v>
      </c>
    </row>
    <row r="6865" spans="1:13" x14ac:dyDescent="0.35">
      <c r="A6865" t="s">
        <v>27</v>
      </c>
      <c r="B6865" t="s">
        <v>91</v>
      </c>
      <c r="C6865">
        <v>2015</v>
      </c>
      <c r="D6865" t="s">
        <v>15</v>
      </c>
      <c r="E6865" t="s">
        <v>23</v>
      </c>
      <c r="F6865" t="s">
        <v>17</v>
      </c>
      <c r="G6865">
        <v>3.3</v>
      </c>
      <c r="H6865" t="s">
        <v>18</v>
      </c>
      <c r="I6865" t="s">
        <v>19</v>
      </c>
      <c r="J6865">
        <v>337946</v>
      </c>
      <c r="K6865" t="s">
        <v>187</v>
      </c>
      <c r="L6865">
        <v>45000</v>
      </c>
      <c r="M6865" t="b">
        <v>0</v>
      </c>
    </row>
    <row r="6866" spans="1:13" x14ac:dyDescent="0.35">
      <c r="A6866" t="s">
        <v>181</v>
      </c>
      <c r="B6866" t="s">
        <v>378</v>
      </c>
      <c r="C6866">
        <v>2015</v>
      </c>
      <c r="D6866" t="s">
        <v>15</v>
      </c>
      <c r="E6866" t="s">
        <v>23</v>
      </c>
      <c r="F6866" t="s">
        <v>26</v>
      </c>
      <c r="G6866">
        <v>2.5</v>
      </c>
      <c r="H6866" t="s">
        <v>18</v>
      </c>
      <c r="I6866" t="s">
        <v>68</v>
      </c>
      <c r="J6866">
        <v>103000</v>
      </c>
      <c r="K6866" t="s">
        <v>42</v>
      </c>
      <c r="L6866">
        <v>30000</v>
      </c>
      <c r="M6866" t="b">
        <v>0</v>
      </c>
    </row>
    <row r="6867" spans="1:13" x14ac:dyDescent="0.35">
      <c r="A6867" t="s">
        <v>27</v>
      </c>
      <c r="B6867" t="s">
        <v>28</v>
      </c>
      <c r="C6867">
        <v>2021</v>
      </c>
      <c r="D6867" t="s">
        <v>47</v>
      </c>
      <c r="E6867" t="s">
        <v>23</v>
      </c>
      <c r="F6867" t="s">
        <v>17</v>
      </c>
      <c r="G6867">
        <v>2</v>
      </c>
      <c r="H6867" t="s">
        <v>18</v>
      </c>
      <c r="I6867" t="s">
        <v>19</v>
      </c>
      <c r="J6867">
        <v>3000</v>
      </c>
      <c r="K6867" t="s">
        <v>20</v>
      </c>
      <c r="L6867">
        <v>90000</v>
      </c>
      <c r="M6867" t="b">
        <v>0</v>
      </c>
    </row>
    <row r="6868" spans="1:13" x14ac:dyDescent="0.35">
      <c r="A6868" t="s">
        <v>34</v>
      </c>
      <c r="B6868" t="s">
        <v>123</v>
      </c>
      <c r="C6868">
        <v>2009</v>
      </c>
      <c r="D6868" t="s">
        <v>15</v>
      </c>
      <c r="E6868" t="s">
        <v>23</v>
      </c>
      <c r="F6868" t="s">
        <v>17</v>
      </c>
      <c r="G6868">
        <v>2.7</v>
      </c>
      <c r="H6868" t="s">
        <v>18</v>
      </c>
      <c r="I6868" t="s">
        <v>68</v>
      </c>
      <c r="J6868">
        <v>400</v>
      </c>
      <c r="K6868" t="s">
        <v>45</v>
      </c>
      <c r="L6868">
        <v>32000</v>
      </c>
      <c r="M6868" t="b">
        <v>0</v>
      </c>
    </row>
    <row r="6869" spans="1:13" x14ac:dyDescent="0.35">
      <c r="A6869" t="s">
        <v>34</v>
      </c>
      <c r="B6869" t="s">
        <v>145</v>
      </c>
      <c r="C6869">
        <v>2014</v>
      </c>
      <c r="D6869" t="s">
        <v>15</v>
      </c>
      <c r="E6869" t="s">
        <v>25</v>
      </c>
      <c r="F6869" t="s">
        <v>30</v>
      </c>
      <c r="G6869">
        <v>2.7</v>
      </c>
      <c r="H6869" t="s">
        <v>18</v>
      </c>
      <c r="I6869" t="s">
        <v>19</v>
      </c>
      <c r="J6869">
        <v>160000</v>
      </c>
      <c r="K6869" t="s">
        <v>20</v>
      </c>
      <c r="L6869">
        <v>0</v>
      </c>
      <c r="M6869" t="b">
        <v>1</v>
      </c>
    </row>
    <row r="6870" spans="1:13" x14ac:dyDescent="0.35">
      <c r="A6870" t="s">
        <v>34</v>
      </c>
      <c r="B6870" t="s">
        <v>35</v>
      </c>
      <c r="C6870">
        <v>2006</v>
      </c>
      <c r="D6870" t="s">
        <v>44</v>
      </c>
      <c r="E6870" t="s">
        <v>94</v>
      </c>
      <c r="F6870" t="s">
        <v>17</v>
      </c>
      <c r="G6870">
        <v>4.5999999999999996</v>
      </c>
      <c r="H6870" t="s">
        <v>18</v>
      </c>
      <c r="I6870" t="s">
        <v>68</v>
      </c>
      <c r="J6870">
        <v>38000</v>
      </c>
      <c r="K6870" t="s">
        <v>155</v>
      </c>
      <c r="L6870">
        <v>0</v>
      </c>
      <c r="M6870" t="b">
        <v>1</v>
      </c>
    </row>
    <row r="6871" spans="1:13" x14ac:dyDescent="0.35">
      <c r="A6871" t="s">
        <v>31</v>
      </c>
      <c r="B6871" t="s">
        <v>201</v>
      </c>
      <c r="C6871">
        <v>2016</v>
      </c>
      <c r="D6871" t="s">
        <v>44</v>
      </c>
      <c r="E6871" t="s">
        <v>94</v>
      </c>
      <c r="F6871" t="s">
        <v>17</v>
      </c>
      <c r="G6871">
        <v>4</v>
      </c>
      <c r="H6871" t="s">
        <v>18</v>
      </c>
      <c r="I6871" t="s">
        <v>19</v>
      </c>
      <c r="J6871">
        <v>51000</v>
      </c>
      <c r="K6871" t="s">
        <v>20</v>
      </c>
      <c r="L6871">
        <v>43000</v>
      </c>
      <c r="M6871" t="b">
        <v>0</v>
      </c>
    </row>
    <row r="6872" spans="1:13" x14ac:dyDescent="0.35">
      <c r="A6872" t="s">
        <v>34</v>
      </c>
      <c r="B6872" t="s">
        <v>58</v>
      </c>
      <c r="C6872">
        <v>2015</v>
      </c>
      <c r="D6872" t="s">
        <v>15</v>
      </c>
      <c r="E6872" t="s">
        <v>23</v>
      </c>
      <c r="F6872" t="s">
        <v>26</v>
      </c>
      <c r="G6872">
        <v>2.6</v>
      </c>
      <c r="H6872" t="s">
        <v>18</v>
      </c>
      <c r="I6872" t="s">
        <v>68</v>
      </c>
      <c r="J6872">
        <v>275000</v>
      </c>
      <c r="K6872" t="s">
        <v>20</v>
      </c>
      <c r="L6872">
        <v>0</v>
      </c>
      <c r="M6872" t="b">
        <v>1</v>
      </c>
    </row>
    <row r="6873" spans="1:13" x14ac:dyDescent="0.35">
      <c r="A6873" t="s">
        <v>36</v>
      </c>
      <c r="B6873" t="s">
        <v>200</v>
      </c>
      <c r="C6873">
        <v>2014</v>
      </c>
      <c r="D6873" t="s">
        <v>15</v>
      </c>
      <c r="E6873" t="s">
        <v>23</v>
      </c>
      <c r="F6873" t="s">
        <v>30</v>
      </c>
      <c r="G6873">
        <v>3.6</v>
      </c>
      <c r="H6873" t="s">
        <v>18</v>
      </c>
      <c r="I6873" t="s">
        <v>19</v>
      </c>
      <c r="J6873">
        <v>226000</v>
      </c>
      <c r="K6873" t="s">
        <v>42</v>
      </c>
      <c r="L6873">
        <v>0</v>
      </c>
      <c r="M6873" t="b">
        <v>1</v>
      </c>
    </row>
    <row r="6874" spans="1:13" x14ac:dyDescent="0.35">
      <c r="A6874" t="s">
        <v>27</v>
      </c>
      <c r="B6874" t="s">
        <v>88</v>
      </c>
      <c r="C6874">
        <v>2019</v>
      </c>
      <c r="D6874" t="s">
        <v>15</v>
      </c>
      <c r="E6874" t="s">
        <v>29</v>
      </c>
      <c r="F6874" t="s">
        <v>26</v>
      </c>
      <c r="G6874">
        <v>1.4</v>
      </c>
      <c r="H6874" t="s">
        <v>18</v>
      </c>
      <c r="I6874" t="s">
        <v>19</v>
      </c>
      <c r="J6874">
        <v>107000</v>
      </c>
      <c r="K6874" t="s">
        <v>20</v>
      </c>
      <c r="L6874">
        <v>35000</v>
      </c>
      <c r="M6874" t="b">
        <v>0</v>
      </c>
    </row>
    <row r="6875" spans="1:13" x14ac:dyDescent="0.35">
      <c r="A6875" t="s">
        <v>39</v>
      </c>
      <c r="B6875" t="s">
        <v>46</v>
      </c>
      <c r="C6875">
        <v>2011</v>
      </c>
      <c r="D6875" t="s">
        <v>15</v>
      </c>
      <c r="E6875" t="s">
        <v>65</v>
      </c>
      <c r="F6875" t="s">
        <v>30</v>
      </c>
      <c r="G6875">
        <v>5.3</v>
      </c>
      <c r="H6875" t="s">
        <v>18</v>
      </c>
      <c r="I6875" t="s">
        <v>19</v>
      </c>
      <c r="J6875">
        <v>188000</v>
      </c>
      <c r="K6875" t="s">
        <v>20</v>
      </c>
      <c r="L6875">
        <v>53000</v>
      </c>
      <c r="M6875" t="b">
        <v>0</v>
      </c>
    </row>
    <row r="6876" spans="1:13" x14ac:dyDescent="0.35">
      <c r="A6876" t="s">
        <v>139</v>
      </c>
      <c r="B6876" t="s">
        <v>47</v>
      </c>
      <c r="C6876">
        <v>2007</v>
      </c>
      <c r="D6876" t="s">
        <v>15</v>
      </c>
      <c r="E6876" t="s">
        <v>102</v>
      </c>
      <c r="F6876" t="s">
        <v>26</v>
      </c>
      <c r="G6876">
        <v>1</v>
      </c>
      <c r="H6876" t="s">
        <v>18</v>
      </c>
      <c r="I6876" t="s">
        <v>68</v>
      </c>
      <c r="J6876">
        <v>89000</v>
      </c>
      <c r="K6876" t="s">
        <v>45</v>
      </c>
      <c r="L6876">
        <v>0</v>
      </c>
      <c r="M6876" t="b">
        <v>1</v>
      </c>
    </row>
    <row r="6877" spans="1:13" x14ac:dyDescent="0.35">
      <c r="A6877" t="s">
        <v>172</v>
      </c>
      <c r="B6877" t="s">
        <v>173</v>
      </c>
      <c r="C6877">
        <v>2020</v>
      </c>
      <c r="D6877" t="s">
        <v>15</v>
      </c>
      <c r="E6877" t="s">
        <v>29</v>
      </c>
      <c r="F6877" t="s">
        <v>17</v>
      </c>
      <c r="G6877">
        <v>2</v>
      </c>
      <c r="H6877" t="s">
        <v>18</v>
      </c>
      <c r="I6877" t="s">
        <v>19</v>
      </c>
      <c r="J6877">
        <v>16000</v>
      </c>
      <c r="K6877" t="s">
        <v>20</v>
      </c>
      <c r="L6877">
        <v>72000</v>
      </c>
      <c r="M6877" t="b">
        <v>0</v>
      </c>
    </row>
    <row r="6878" spans="1:13" x14ac:dyDescent="0.35">
      <c r="A6878" t="s">
        <v>31</v>
      </c>
      <c r="B6878" t="s">
        <v>32</v>
      </c>
      <c r="C6878">
        <v>2007</v>
      </c>
      <c r="D6878" t="s">
        <v>15</v>
      </c>
      <c r="E6878" t="s">
        <v>23</v>
      </c>
      <c r="F6878" t="s">
        <v>17</v>
      </c>
      <c r="G6878">
        <v>3</v>
      </c>
      <c r="H6878" t="s">
        <v>18</v>
      </c>
      <c r="I6878" t="s">
        <v>19</v>
      </c>
      <c r="J6878">
        <v>470000</v>
      </c>
      <c r="K6878" t="s">
        <v>64</v>
      </c>
      <c r="L6878">
        <v>15000</v>
      </c>
      <c r="M6878" t="b">
        <v>0</v>
      </c>
    </row>
    <row r="6879" spans="1:13" x14ac:dyDescent="0.35">
      <c r="A6879" t="s">
        <v>34</v>
      </c>
      <c r="B6879" t="s">
        <v>123</v>
      </c>
      <c r="C6879">
        <v>2020</v>
      </c>
      <c r="D6879" t="s">
        <v>15</v>
      </c>
      <c r="E6879" t="s">
        <v>23</v>
      </c>
      <c r="F6879" t="s">
        <v>17</v>
      </c>
      <c r="G6879">
        <v>2.7</v>
      </c>
      <c r="H6879" t="s">
        <v>18</v>
      </c>
      <c r="I6879" t="s">
        <v>19</v>
      </c>
      <c r="J6879">
        <v>1850</v>
      </c>
      <c r="K6879" t="s">
        <v>279</v>
      </c>
      <c r="L6879">
        <v>0</v>
      </c>
      <c r="M6879" t="b">
        <v>1</v>
      </c>
    </row>
    <row r="6880" spans="1:13" x14ac:dyDescent="0.35">
      <c r="A6880" t="s">
        <v>76</v>
      </c>
      <c r="B6880" t="s">
        <v>240</v>
      </c>
      <c r="C6880">
        <v>2001</v>
      </c>
      <c r="D6880" t="s">
        <v>44</v>
      </c>
      <c r="E6880" t="s">
        <v>33</v>
      </c>
      <c r="F6880" t="s">
        <v>30</v>
      </c>
      <c r="G6880">
        <v>1.8</v>
      </c>
      <c r="H6880" t="s">
        <v>18</v>
      </c>
      <c r="I6880" t="s">
        <v>19</v>
      </c>
      <c r="J6880">
        <v>35000</v>
      </c>
      <c r="K6880" t="s">
        <v>228</v>
      </c>
      <c r="L6880">
        <v>0</v>
      </c>
      <c r="M6880" t="b">
        <v>1</v>
      </c>
    </row>
    <row r="6881" spans="1:13" x14ac:dyDescent="0.35">
      <c r="A6881" t="s">
        <v>48</v>
      </c>
      <c r="B6881" t="s">
        <v>106</v>
      </c>
      <c r="C6881">
        <v>2014</v>
      </c>
      <c r="D6881" t="s">
        <v>44</v>
      </c>
      <c r="E6881" t="s">
        <v>16</v>
      </c>
      <c r="F6881" t="s">
        <v>17</v>
      </c>
      <c r="G6881">
        <v>3</v>
      </c>
      <c r="H6881" t="s">
        <v>18</v>
      </c>
      <c r="I6881" t="s">
        <v>19</v>
      </c>
      <c r="J6881">
        <v>49000</v>
      </c>
      <c r="K6881" t="s">
        <v>20</v>
      </c>
      <c r="L6881">
        <v>250000</v>
      </c>
      <c r="M6881" t="b">
        <v>0</v>
      </c>
    </row>
    <row r="6882" spans="1:13" x14ac:dyDescent="0.35">
      <c r="A6882" t="s">
        <v>36</v>
      </c>
      <c r="B6882" t="s">
        <v>146</v>
      </c>
      <c r="C6882">
        <v>2017</v>
      </c>
      <c r="D6882" t="s">
        <v>15</v>
      </c>
      <c r="E6882" t="s">
        <v>65</v>
      </c>
      <c r="F6882" t="s">
        <v>17</v>
      </c>
      <c r="G6882">
        <v>5.3</v>
      </c>
      <c r="H6882" t="s">
        <v>18</v>
      </c>
      <c r="I6882" t="s">
        <v>19</v>
      </c>
      <c r="J6882">
        <v>160000</v>
      </c>
      <c r="K6882" t="s">
        <v>20</v>
      </c>
      <c r="L6882">
        <v>100000</v>
      </c>
      <c r="M6882" t="b">
        <v>0</v>
      </c>
    </row>
    <row r="6883" spans="1:13" x14ac:dyDescent="0.35">
      <c r="A6883" t="s">
        <v>27</v>
      </c>
      <c r="B6883" t="s">
        <v>28</v>
      </c>
      <c r="C6883">
        <v>2017</v>
      </c>
      <c r="D6883" t="s">
        <v>15</v>
      </c>
      <c r="E6883" t="s">
        <v>23</v>
      </c>
      <c r="F6883" t="s">
        <v>26</v>
      </c>
      <c r="G6883">
        <v>1.6</v>
      </c>
      <c r="H6883" t="s">
        <v>18</v>
      </c>
      <c r="I6883" t="s">
        <v>19</v>
      </c>
      <c r="J6883">
        <v>125000</v>
      </c>
      <c r="K6883" t="s">
        <v>45</v>
      </c>
      <c r="L6883">
        <v>0</v>
      </c>
      <c r="M6883" t="b">
        <v>1</v>
      </c>
    </row>
    <row r="6884" spans="1:13" x14ac:dyDescent="0.35">
      <c r="A6884" t="s">
        <v>62</v>
      </c>
      <c r="B6884" t="s">
        <v>63</v>
      </c>
      <c r="C6884">
        <v>2009</v>
      </c>
      <c r="D6884" t="s">
        <v>15</v>
      </c>
      <c r="E6884" t="s">
        <v>23</v>
      </c>
      <c r="F6884" t="s">
        <v>17</v>
      </c>
      <c r="G6884">
        <v>5</v>
      </c>
      <c r="H6884" t="s">
        <v>18</v>
      </c>
      <c r="I6884" t="s">
        <v>19</v>
      </c>
      <c r="J6884">
        <v>195000</v>
      </c>
      <c r="K6884" t="s">
        <v>20</v>
      </c>
      <c r="L6884">
        <v>0</v>
      </c>
      <c r="M6884" t="b">
        <v>1</v>
      </c>
    </row>
    <row r="6885" spans="1:13" x14ac:dyDescent="0.35">
      <c r="A6885" t="s">
        <v>109</v>
      </c>
      <c r="B6885" t="s">
        <v>227</v>
      </c>
      <c r="C6885">
        <v>2019</v>
      </c>
      <c r="D6885" t="s">
        <v>15</v>
      </c>
      <c r="E6885" t="s">
        <v>16</v>
      </c>
      <c r="F6885" t="s">
        <v>17</v>
      </c>
      <c r="G6885">
        <v>3.6</v>
      </c>
      <c r="H6885" t="s">
        <v>18</v>
      </c>
      <c r="I6885" t="s">
        <v>19</v>
      </c>
      <c r="J6885">
        <v>95000</v>
      </c>
      <c r="K6885" t="s">
        <v>20</v>
      </c>
      <c r="L6885">
        <v>2820</v>
      </c>
      <c r="M6885" t="b">
        <v>0</v>
      </c>
    </row>
    <row r="6886" spans="1:13" x14ac:dyDescent="0.35">
      <c r="A6886" t="s">
        <v>27</v>
      </c>
      <c r="B6886" t="s">
        <v>28</v>
      </c>
      <c r="C6886">
        <v>2006</v>
      </c>
      <c r="D6886" t="s">
        <v>15</v>
      </c>
      <c r="E6886" t="s">
        <v>23</v>
      </c>
      <c r="F6886" t="s">
        <v>17</v>
      </c>
      <c r="G6886">
        <v>2</v>
      </c>
      <c r="H6886" t="s">
        <v>18</v>
      </c>
      <c r="I6886" t="s">
        <v>19</v>
      </c>
      <c r="J6886">
        <v>10000</v>
      </c>
      <c r="K6886" t="s">
        <v>45</v>
      </c>
      <c r="L6886">
        <v>7000</v>
      </c>
      <c r="M6886" t="b">
        <v>0</v>
      </c>
    </row>
    <row r="6887" spans="1:13" x14ac:dyDescent="0.35">
      <c r="A6887" t="s">
        <v>34</v>
      </c>
      <c r="B6887" t="s">
        <v>43</v>
      </c>
      <c r="C6887">
        <v>2001</v>
      </c>
      <c r="D6887" t="s">
        <v>15</v>
      </c>
      <c r="E6887" t="s">
        <v>23</v>
      </c>
      <c r="F6887" t="s">
        <v>30</v>
      </c>
      <c r="G6887">
        <v>9</v>
      </c>
      <c r="H6887" t="s">
        <v>18</v>
      </c>
      <c r="I6887" t="s">
        <v>19</v>
      </c>
      <c r="J6887">
        <v>150000</v>
      </c>
      <c r="K6887" t="s">
        <v>138</v>
      </c>
      <c r="L6887">
        <v>15000</v>
      </c>
      <c r="M6887" t="b">
        <v>0</v>
      </c>
    </row>
    <row r="6888" spans="1:13" x14ac:dyDescent="0.35">
      <c r="A6888" t="s">
        <v>39</v>
      </c>
      <c r="B6888" t="s">
        <v>46</v>
      </c>
      <c r="C6888">
        <v>2017</v>
      </c>
      <c r="D6888" t="s">
        <v>15</v>
      </c>
      <c r="E6888" t="s">
        <v>16</v>
      </c>
      <c r="F6888" t="s">
        <v>17</v>
      </c>
      <c r="G6888">
        <v>5.3</v>
      </c>
      <c r="H6888" t="s">
        <v>18</v>
      </c>
      <c r="I6888" t="s">
        <v>19</v>
      </c>
      <c r="J6888">
        <v>83000</v>
      </c>
      <c r="K6888" t="s">
        <v>228</v>
      </c>
      <c r="L6888">
        <v>135000</v>
      </c>
      <c r="M6888" t="b">
        <v>0</v>
      </c>
    </row>
    <row r="6889" spans="1:13" x14ac:dyDescent="0.35">
      <c r="A6889" t="s">
        <v>34</v>
      </c>
      <c r="B6889" t="s">
        <v>43</v>
      </c>
      <c r="C6889">
        <v>2001</v>
      </c>
      <c r="D6889" t="s">
        <v>47</v>
      </c>
      <c r="E6889" t="s">
        <v>75</v>
      </c>
      <c r="F6889" t="s">
        <v>30</v>
      </c>
      <c r="G6889">
        <v>2.5</v>
      </c>
      <c r="H6889" t="s">
        <v>18</v>
      </c>
      <c r="I6889" t="s">
        <v>68</v>
      </c>
      <c r="J6889">
        <v>490</v>
      </c>
      <c r="K6889" t="s">
        <v>111</v>
      </c>
      <c r="L6889">
        <v>19000</v>
      </c>
      <c r="M6889" t="b">
        <v>0</v>
      </c>
    </row>
    <row r="6890" spans="1:13" x14ac:dyDescent="0.35">
      <c r="A6890" t="s">
        <v>95</v>
      </c>
      <c r="B6890" t="s">
        <v>96</v>
      </c>
      <c r="C6890">
        <v>2009</v>
      </c>
      <c r="D6890" t="s">
        <v>15</v>
      </c>
      <c r="E6890" t="s">
        <v>23</v>
      </c>
      <c r="F6890" t="s">
        <v>17</v>
      </c>
      <c r="G6890">
        <v>3.6</v>
      </c>
      <c r="H6890" t="s">
        <v>18</v>
      </c>
      <c r="I6890" t="s">
        <v>19</v>
      </c>
      <c r="J6890">
        <v>222</v>
      </c>
      <c r="K6890" t="s">
        <v>254</v>
      </c>
      <c r="L6890">
        <v>0</v>
      </c>
      <c r="M6890" t="b">
        <v>1</v>
      </c>
    </row>
    <row r="6891" spans="1:13" x14ac:dyDescent="0.35">
      <c r="A6891" t="s">
        <v>21</v>
      </c>
      <c r="B6891" t="s">
        <v>218</v>
      </c>
      <c r="C6891">
        <v>2015</v>
      </c>
      <c r="D6891" t="s">
        <v>15</v>
      </c>
      <c r="E6891" t="s">
        <v>23</v>
      </c>
      <c r="F6891" t="s">
        <v>26</v>
      </c>
      <c r="G6891">
        <v>2.5</v>
      </c>
      <c r="H6891" t="s">
        <v>18</v>
      </c>
      <c r="I6891" t="s">
        <v>68</v>
      </c>
      <c r="J6891">
        <v>119000</v>
      </c>
      <c r="K6891" t="s">
        <v>170</v>
      </c>
      <c r="L6891">
        <v>37000</v>
      </c>
      <c r="M6891" t="b">
        <v>0</v>
      </c>
    </row>
    <row r="6892" spans="1:13" x14ac:dyDescent="0.35">
      <c r="A6892" t="s">
        <v>76</v>
      </c>
      <c r="B6892" t="s">
        <v>77</v>
      </c>
      <c r="C6892">
        <v>2014</v>
      </c>
      <c r="D6892" t="s">
        <v>15</v>
      </c>
      <c r="E6892" t="s">
        <v>16</v>
      </c>
      <c r="F6892" t="s">
        <v>26</v>
      </c>
      <c r="G6892">
        <v>5.4</v>
      </c>
      <c r="H6892" t="s">
        <v>18</v>
      </c>
      <c r="I6892" t="s">
        <v>19</v>
      </c>
      <c r="J6892">
        <v>151000</v>
      </c>
      <c r="K6892" t="s">
        <v>20</v>
      </c>
      <c r="L6892">
        <v>70000</v>
      </c>
      <c r="M6892" t="b">
        <v>0</v>
      </c>
    </row>
    <row r="6893" spans="1:13" x14ac:dyDescent="0.35">
      <c r="A6893" t="s">
        <v>27</v>
      </c>
      <c r="B6893" t="s">
        <v>88</v>
      </c>
      <c r="C6893">
        <v>2016</v>
      </c>
      <c r="D6893" t="s">
        <v>15</v>
      </c>
      <c r="E6893" t="s">
        <v>23</v>
      </c>
      <c r="F6893" t="s">
        <v>30</v>
      </c>
      <c r="G6893">
        <v>1.3</v>
      </c>
      <c r="H6893" t="s">
        <v>18</v>
      </c>
      <c r="I6893" t="s">
        <v>19</v>
      </c>
      <c r="J6893">
        <v>400</v>
      </c>
      <c r="K6893" t="s">
        <v>20</v>
      </c>
      <c r="L6893">
        <v>0</v>
      </c>
      <c r="M6893" t="b">
        <v>1</v>
      </c>
    </row>
    <row r="6894" spans="1:13" x14ac:dyDescent="0.35">
      <c r="A6894" t="s">
        <v>76</v>
      </c>
      <c r="B6894" t="s">
        <v>77</v>
      </c>
      <c r="C6894">
        <v>2014</v>
      </c>
      <c r="D6894" t="s">
        <v>15</v>
      </c>
      <c r="E6894" t="s">
        <v>29</v>
      </c>
      <c r="F6894" t="s">
        <v>26</v>
      </c>
      <c r="G6894">
        <v>5.7</v>
      </c>
      <c r="H6894" t="s">
        <v>18</v>
      </c>
      <c r="I6894" t="s">
        <v>19</v>
      </c>
      <c r="J6894">
        <v>190700</v>
      </c>
      <c r="K6894" t="s">
        <v>20</v>
      </c>
      <c r="L6894">
        <v>59000</v>
      </c>
      <c r="M6894" t="b">
        <v>0</v>
      </c>
    </row>
    <row r="6895" spans="1:13" x14ac:dyDescent="0.35">
      <c r="A6895" t="s">
        <v>36</v>
      </c>
      <c r="B6895" t="s">
        <v>146</v>
      </c>
      <c r="C6895">
        <v>2015</v>
      </c>
      <c r="D6895" t="s">
        <v>15</v>
      </c>
      <c r="E6895" t="s">
        <v>16</v>
      </c>
      <c r="F6895" t="s">
        <v>17</v>
      </c>
      <c r="G6895">
        <v>5.3</v>
      </c>
      <c r="H6895" t="s">
        <v>18</v>
      </c>
      <c r="I6895" t="s">
        <v>19</v>
      </c>
      <c r="J6895">
        <v>86500</v>
      </c>
      <c r="K6895" t="s">
        <v>20</v>
      </c>
      <c r="L6895">
        <v>98000</v>
      </c>
      <c r="M6895" t="b">
        <v>0</v>
      </c>
    </row>
    <row r="6896" spans="1:13" x14ac:dyDescent="0.35">
      <c r="A6896" t="s">
        <v>34</v>
      </c>
      <c r="B6896" t="s">
        <v>43</v>
      </c>
      <c r="C6896">
        <v>2020</v>
      </c>
      <c r="D6896" t="s">
        <v>15</v>
      </c>
      <c r="E6896" t="s">
        <v>23</v>
      </c>
      <c r="F6896" t="s">
        <v>30</v>
      </c>
      <c r="G6896">
        <v>2.5</v>
      </c>
      <c r="H6896" t="s">
        <v>79</v>
      </c>
      <c r="I6896" t="s">
        <v>19</v>
      </c>
      <c r="J6896">
        <v>30000</v>
      </c>
      <c r="K6896" t="s">
        <v>254</v>
      </c>
      <c r="L6896">
        <v>0</v>
      </c>
      <c r="M6896" t="b">
        <v>1</v>
      </c>
    </row>
    <row r="6897" spans="1:13" x14ac:dyDescent="0.35">
      <c r="A6897" t="s">
        <v>76</v>
      </c>
      <c r="B6897" t="s">
        <v>77</v>
      </c>
      <c r="C6897">
        <v>2014</v>
      </c>
      <c r="D6897" t="s">
        <v>15</v>
      </c>
      <c r="E6897" t="s">
        <v>25</v>
      </c>
      <c r="F6897" t="s">
        <v>30</v>
      </c>
      <c r="G6897">
        <v>5.4</v>
      </c>
      <c r="H6897" t="s">
        <v>18</v>
      </c>
      <c r="I6897" t="s">
        <v>19</v>
      </c>
      <c r="J6897">
        <v>180000</v>
      </c>
      <c r="K6897" t="s">
        <v>45</v>
      </c>
      <c r="L6897">
        <v>70000</v>
      </c>
      <c r="M6897" t="b">
        <v>0</v>
      </c>
    </row>
    <row r="6898" spans="1:13" x14ac:dyDescent="0.35">
      <c r="A6898" t="s">
        <v>34</v>
      </c>
      <c r="B6898" t="s">
        <v>127</v>
      </c>
      <c r="C6898">
        <v>2003</v>
      </c>
      <c r="D6898" t="s">
        <v>15</v>
      </c>
      <c r="E6898" t="s">
        <v>94</v>
      </c>
      <c r="F6898" t="s">
        <v>26</v>
      </c>
      <c r="G6898">
        <v>1.6</v>
      </c>
      <c r="H6898" t="s">
        <v>18</v>
      </c>
      <c r="I6898" t="s">
        <v>68</v>
      </c>
      <c r="J6898">
        <v>230000</v>
      </c>
      <c r="K6898" t="s">
        <v>20</v>
      </c>
      <c r="L6898">
        <v>69000</v>
      </c>
      <c r="M6898" t="b">
        <v>0</v>
      </c>
    </row>
    <row r="6899" spans="1:13" x14ac:dyDescent="0.35">
      <c r="A6899" t="s">
        <v>76</v>
      </c>
      <c r="B6899" t="s">
        <v>77</v>
      </c>
      <c r="C6899">
        <v>2012</v>
      </c>
      <c r="D6899" t="s">
        <v>15</v>
      </c>
      <c r="E6899" t="s">
        <v>16</v>
      </c>
      <c r="F6899" t="s">
        <v>26</v>
      </c>
      <c r="G6899">
        <v>5.4</v>
      </c>
      <c r="H6899" t="s">
        <v>18</v>
      </c>
      <c r="I6899" t="s">
        <v>19</v>
      </c>
      <c r="J6899">
        <v>195000</v>
      </c>
      <c r="K6899" t="s">
        <v>20</v>
      </c>
      <c r="L6899">
        <v>45000</v>
      </c>
      <c r="M6899" t="b">
        <v>0</v>
      </c>
    </row>
    <row r="6900" spans="1:13" x14ac:dyDescent="0.35">
      <c r="A6900" t="s">
        <v>13</v>
      </c>
      <c r="B6900" t="s">
        <v>475</v>
      </c>
      <c r="C6900">
        <v>2015</v>
      </c>
      <c r="D6900" t="s">
        <v>15</v>
      </c>
      <c r="E6900" t="s">
        <v>16</v>
      </c>
      <c r="F6900" t="s">
        <v>17</v>
      </c>
      <c r="G6900">
        <v>6.4</v>
      </c>
      <c r="H6900" t="s">
        <v>18</v>
      </c>
      <c r="I6900" t="s">
        <v>19</v>
      </c>
      <c r="J6900">
        <v>200</v>
      </c>
      <c r="K6900" t="s">
        <v>187</v>
      </c>
      <c r="L6900">
        <v>115000</v>
      </c>
      <c r="M6900" t="b">
        <v>0</v>
      </c>
    </row>
    <row r="6901" spans="1:13" x14ac:dyDescent="0.35">
      <c r="A6901" t="s">
        <v>21</v>
      </c>
      <c r="B6901" t="s">
        <v>237</v>
      </c>
      <c r="C6901">
        <v>2014</v>
      </c>
      <c r="D6901" t="s">
        <v>15</v>
      </c>
      <c r="E6901" t="s">
        <v>16</v>
      </c>
      <c r="F6901" t="s">
        <v>30</v>
      </c>
      <c r="G6901">
        <v>3.5</v>
      </c>
      <c r="H6901" t="s">
        <v>18</v>
      </c>
      <c r="I6901" t="s">
        <v>19</v>
      </c>
      <c r="J6901">
        <v>119000</v>
      </c>
      <c r="K6901" t="s">
        <v>187</v>
      </c>
      <c r="L6901">
        <v>40000</v>
      </c>
      <c r="M6901" t="b">
        <v>0</v>
      </c>
    </row>
    <row r="6902" spans="1:13" x14ac:dyDescent="0.35">
      <c r="A6902" t="s">
        <v>34</v>
      </c>
      <c r="B6902" t="s">
        <v>123</v>
      </c>
      <c r="C6902">
        <v>2015</v>
      </c>
      <c r="D6902" t="s">
        <v>15</v>
      </c>
      <c r="E6902" t="s">
        <v>23</v>
      </c>
      <c r="F6902" t="s">
        <v>17</v>
      </c>
      <c r="G6902">
        <v>2.7</v>
      </c>
      <c r="H6902" t="s">
        <v>18</v>
      </c>
      <c r="I6902" t="s">
        <v>68</v>
      </c>
      <c r="J6902">
        <v>260000</v>
      </c>
      <c r="K6902" t="s">
        <v>111</v>
      </c>
      <c r="L6902">
        <v>0</v>
      </c>
      <c r="M6902" t="b">
        <v>1</v>
      </c>
    </row>
    <row r="6903" spans="1:13" x14ac:dyDescent="0.35">
      <c r="A6903" t="s">
        <v>109</v>
      </c>
      <c r="B6903" t="s">
        <v>110</v>
      </c>
      <c r="C6903">
        <v>2012</v>
      </c>
      <c r="D6903" t="s">
        <v>15</v>
      </c>
      <c r="E6903" t="s">
        <v>29</v>
      </c>
      <c r="F6903" t="s">
        <v>26</v>
      </c>
      <c r="G6903">
        <v>3.6</v>
      </c>
      <c r="H6903" t="s">
        <v>18</v>
      </c>
      <c r="I6903" t="s">
        <v>19</v>
      </c>
      <c r="J6903">
        <v>243000</v>
      </c>
      <c r="K6903" t="s">
        <v>45</v>
      </c>
      <c r="L6903">
        <v>30000</v>
      </c>
      <c r="M6903" t="b">
        <v>0</v>
      </c>
    </row>
    <row r="6904" spans="1:13" x14ac:dyDescent="0.35">
      <c r="A6904" t="s">
        <v>76</v>
      </c>
      <c r="B6904" t="s">
        <v>77</v>
      </c>
      <c r="C6904">
        <v>2014</v>
      </c>
      <c r="D6904" t="s">
        <v>15</v>
      </c>
      <c r="E6904" t="s">
        <v>75</v>
      </c>
      <c r="F6904" t="s">
        <v>17</v>
      </c>
      <c r="G6904">
        <v>4</v>
      </c>
      <c r="H6904" t="s">
        <v>18</v>
      </c>
      <c r="I6904" t="s">
        <v>19</v>
      </c>
      <c r="J6904">
        <v>116000</v>
      </c>
      <c r="K6904" t="s">
        <v>20</v>
      </c>
      <c r="L6904">
        <v>50000</v>
      </c>
      <c r="M6904" t="b">
        <v>0</v>
      </c>
    </row>
    <row r="6905" spans="1:13" x14ac:dyDescent="0.35">
      <c r="A6905" t="s">
        <v>82</v>
      </c>
      <c r="B6905" t="s">
        <v>169</v>
      </c>
      <c r="C6905">
        <v>2016</v>
      </c>
      <c r="D6905" t="s">
        <v>15</v>
      </c>
      <c r="E6905" t="s">
        <v>23</v>
      </c>
      <c r="F6905" t="s">
        <v>30</v>
      </c>
      <c r="G6905">
        <v>3.3</v>
      </c>
      <c r="H6905" t="s">
        <v>18</v>
      </c>
      <c r="I6905" t="s">
        <v>19</v>
      </c>
      <c r="J6905">
        <v>161000</v>
      </c>
      <c r="K6905" t="s">
        <v>45</v>
      </c>
      <c r="L6905">
        <v>0</v>
      </c>
      <c r="M6905" t="b">
        <v>1</v>
      </c>
    </row>
    <row r="6906" spans="1:13" x14ac:dyDescent="0.35">
      <c r="A6906" t="s">
        <v>31</v>
      </c>
      <c r="B6906" t="s">
        <v>32</v>
      </c>
      <c r="C6906">
        <v>2010</v>
      </c>
      <c r="D6906" t="s">
        <v>15</v>
      </c>
      <c r="E6906" t="s">
        <v>78</v>
      </c>
      <c r="F6906" t="s">
        <v>26</v>
      </c>
      <c r="G6906">
        <v>2.4</v>
      </c>
      <c r="H6906" t="s">
        <v>18</v>
      </c>
      <c r="I6906" t="s">
        <v>19</v>
      </c>
      <c r="J6906">
        <v>166000</v>
      </c>
      <c r="K6906" t="s">
        <v>70</v>
      </c>
      <c r="L6906">
        <v>0</v>
      </c>
      <c r="M6906" t="b">
        <v>1</v>
      </c>
    </row>
    <row r="6907" spans="1:13" x14ac:dyDescent="0.35">
      <c r="A6907" t="s">
        <v>82</v>
      </c>
      <c r="B6907" t="s">
        <v>156</v>
      </c>
      <c r="C6907">
        <v>2013</v>
      </c>
      <c r="D6907" t="s">
        <v>15</v>
      </c>
      <c r="E6907" t="s">
        <v>33</v>
      </c>
      <c r="F6907" t="s">
        <v>26</v>
      </c>
      <c r="G6907">
        <v>1.6</v>
      </c>
      <c r="H6907" t="s">
        <v>18</v>
      </c>
      <c r="I6907" t="s">
        <v>19</v>
      </c>
      <c r="J6907">
        <v>300000</v>
      </c>
      <c r="K6907" t="s">
        <v>253</v>
      </c>
      <c r="L6907">
        <v>19000</v>
      </c>
      <c r="M6907" t="b">
        <v>0</v>
      </c>
    </row>
    <row r="6908" spans="1:13" x14ac:dyDescent="0.35">
      <c r="A6908" t="s">
        <v>34</v>
      </c>
      <c r="B6908" t="s">
        <v>35</v>
      </c>
      <c r="C6908">
        <v>2016</v>
      </c>
      <c r="D6908" t="s">
        <v>44</v>
      </c>
      <c r="E6908" t="s">
        <v>23</v>
      </c>
      <c r="F6908" t="s">
        <v>30</v>
      </c>
      <c r="G6908">
        <v>4.5999999999999996</v>
      </c>
      <c r="H6908" t="s">
        <v>18</v>
      </c>
      <c r="I6908" t="s">
        <v>19</v>
      </c>
      <c r="J6908">
        <v>121</v>
      </c>
      <c r="K6908" t="s">
        <v>111</v>
      </c>
      <c r="L6908">
        <v>0</v>
      </c>
      <c r="M6908" t="b">
        <v>1</v>
      </c>
    </row>
    <row r="6909" spans="1:13" x14ac:dyDescent="0.35">
      <c r="A6909" t="s">
        <v>48</v>
      </c>
      <c r="B6909" t="s">
        <v>149</v>
      </c>
      <c r="C6909">
        <v>2016</v>
      </c>
      <c r="D6909" t="s">
        <v>15</v>
      </c>
      <c r="E6909" t="s">
        <v>75</v>
      </c>
      <c r="F6909" t="s">
        <v>26</v>
      </c>
      <c r="G6909">
        <v>2</v>
      </c>
      <c r="H6909" t="s">
        <v>18</v>
      </c>
      <c r="I6909" t="s">
        <v>19</v>
      </c>
      <c r="J6909">
        <v>82000</v>
      </c>
      <c r="K6909" t="s">
        <v>42</v>
      </c>
      <c r="L6909">
        <v>0</v>
      </c>
      <c r="M6909" t="b">
        <v>1</v>
      </c>
    </row>
    <row r="6910" spans="1:13" x14ac:dyDescent="0.35">
      <c r="A6910" t="s">
        <v>34</v>
      </c>
      <c r="B6910" t="s">
        <v>58</v>
      </c>
      <c r="C6910">
        <v>2012</v>
      </c>
      <c r="D6910" t="s">
        <v>15</v>
      </c>
      <c r="E6910" t="s">
        <v>23</v>
      </c>
      <c r="F6910" t="s">
        <v>17</v>
      </c>
      <c r="G6910">
        <v>2.7</v>
      </c>
      <c r="H6910" t="s">
        <v>18</v>
      </c>
      <c r="I6910" t="s">
        <v>19</v>
      </c>
      <c r="J6910">
        <v>213</v>
      </c>
      <c r="K6910" t="s">
        <v>138</v>
      </c>
      <c r="L6910">
        <v>58000</v>
      </c>
      <c r="M6910" t="b">
        <v>0</v>
      </c>
    </row>
    <row r="6911" spans="1:13" x14ac:dyDescent="0.35">
      <c r="A6911" t="s">
        <v>31</v>
      </c>
      <c r="B6911" t="s">
        <v>157</v>
      </c>
      <c r="C6911">
        <v>1999</v>
      </c>
      <c r="D6911" t="s">
        <v>15</v>
      </c>
      <c r="E6911" t="s">
        <v>23</v>
      </c>
      <c r="F6911" t="s">
        <v>17</v>
      </c>
      <c r="G6911">
        <v>2.5</v>
      </c>
      <c r="H6911" t="s">
        <v>18</v>
      </c>
      <c r="I6911" t="s">
        <v>19</v>
      </c>
      <c r="J6911">
        <v>300000</v>
      </c>
      <c r="K6911" t="s">
        <v>42</v>
      </c>
      <c r="L6911">
        <v>0</v>
      </c>
      <c r="M6911" t="b">
        <v>1</v>
      </c>
    </row>
    <row r="6912" spans="1:13" x14ac:dyDescent="0.35">
      <c r="A6912" t="s">
        <v>76</v>
      </c>
      <c r="B6912" t="s">
        <v>151</v>
      </c>
      <c r="C6912">
        <v>2015</v>
      </c>
      <c r="D6912" t="s">
        <v>15</v>
      </c>
      <c r="E6912" t="s">
        <v>94</v>
      </c>
      <c r="F6912" t="s">
        <v>17</v>
      </c>
      <c r="G6912">
        <v>6</v>
      </c>
      <c r="H6912" t="s">
        <v>18</v>
      </c>
      <c r="I6912" t="s">
        <v>19</v>
      </c>
      <c r="J6912">
        <v>127000</v>
      </c>
      <c r="K6912" t="s">
        <v>20</v>
      </c>
      <c r="L6912">
        <v>0</v>
      </c>
      <c r="M6912" t="b">
        <v>1</v>
      </c>
    </row>
    <row r="6913" spans="1:13" x14ac:dyDescent="0.35">
      <c r="A6913" t="s">
        <v>82</v>
      </c>
      <c r="B6913" t="s">
        <v>156</v>
      </c>
      <c r="C6913">
        <v>2019</v>
      </c>
      <c r="D6913" t="s">
        <v>15</v>
      </c>
      <c r="E6913" t="s">
        <v>23</v>
      </c>
      <c r="F6913" t="s">
        <v>26</v>
      </c>
      <c r="G6913">
        <v>1.4</v>
      </c>
      <c r="H6913" t="s">
        <v>18</v>
      </c>
      <c r="I6913" t="s">
        <v>19</v>
      </c>
      <c r="J6913">
        <v>100</v>
      </c>
      <c r="K6913" t="s">
        <v>20</v>
      </c>
      <c r="L6913">
        <v>32500</v>
      </c>
      <c r="M6913" t="b">
        <v>0</v>
      </c>
    </row>
    <row r="6914" spans="1:13" x14ac:dyDescent="0.35">
      <c r="A6914" t="s">
        <v>76</v>
      </c>
      <c r="B6914" t="s">
        <v>77</v>
      </c>
      <c r="C6914">
        <v>2015</v>
      </c>
      <c r="D6914" t="s">
        <v>47</v>
      </c>
      <c r="E6914" t="s">
        <v>23</v>
      </c>
      <c r="F6914" t="s">
        <v>30</v>
      </c>
      <c r="G6914">
        <v>5.4</v>
      </c>
      <c r="H6914" t="s">
        <v>18</v>
      </c>
      <c r="I6914" t="s">
        <v>19</v>
      </c>
      <c r="J6914">
        <v>115000</v>
      </c>
      <c r="K6914" t="s">
        <v>187</v>
      </c>
      <c r="L6914">
        <v>75000</v>
      </c>
      <c r="M6914" t="b">
        <v>0</v>
      </c>
    </row>
    <row r="6915" spans="1:13" x14ac:dyDescent="0.35">
      <c r="A6915" t="s">
        <v>76</v>
      </c>
      <c r="B6915" t="s">
        <v>77</v>
      </c>
      <c r="C6915">
        <v>2007</v>
      </c>
      <c r="D6915" t="s">
        <v>44</v>
      </c>
      <c r="E6915" t="s">
        <v>16</v>
      </c>
      <c r="F6915" t="s">
        <v>26</v>
      </c>
      <c r="G6915">
        <v>5.3</v>
      </c>
      <c r="H6915" t="s">
        <v>18</v>
      </c>
      <c r="I6915" t="s">
        <v>19</v>
      </c>
      <c r="J6915">
        <v>315</v>
      </c>
      <c r="K6915" t="s">
        <v>20</v>
      </c>
      <c r="L6915">
        <v>0</v>
      </c>
      <c r="M6915" t="b">
        <v>1</v>
      </c>
    </row>
    <row r="6916" spans="1:13" x14ac:dyDescent="0.35">
      <c r="A6916" t="s">
        <v>39</v>
      </c>
      <c r="B6916" t="s">
        <v>71</v>
      </c>
      <c r="C6916">
        <v>2013</v>
      </c>
      <c r="D6916" t="s">
        <v>15</v>
      </c>
      <c r="E6916" t="s">
        <v>25</v>
      </c>
      <c r="F6916" t="s">
        <v>30</v>
      </c>
      <c r="G6916">
        <v>2.5</v>
      </c>
      <c r="H6916" t="s">
        <v>18</v>
      </c>
      <c r="I6916" t="s">
        <v>19</v>
      </c>
      <c r="J6916">
        <v>260</v>
      </c>
      <c r="K6916" t="s">
        <v>20</v>
      </c>
      <c r="L6916">
        <v>22500</v>
      </c>
      <c r="M6916" t="b">
        <v>0</v>
      </c>
    </row>
    <row r="6917" spans="1:13" x14ac:dyDescent="0.35">
      <c r="A6917" t="s">
        <v>34</v>
      </c>
      <c r="B6917" t="s">
        <v>55</v>
      </c>
      <c r="C6917">
        <v>2017</v>
      </c>
      <c r="D6917" t="s">
        <v>44</v>
      </c>
      <c r="E6917" t="s">
        <v>25</v>
      </c>
      <c r="F6917" t="s">
        <v>17</v>
      </c>
      <c r="G6917">
        <v>4</v>
      </c>
      <c r="H6917" t="s">
        <v>18</v>
      </c>
      <c r="I6917" t="s">
        <v>19</v>
      </c>
      <c r="J6917">
        <v>140000</v>
      </c>
      <c r="K6917" t="s">
        <v>155</v>
      </c>
      <c r="L6917">
        <v>125000</v>
      </c>
      <c r="M6917" t="b">
        <v>0</v>
      </c>
    </row>
    <row r="6918" spans="1:13" x14ac:dyDescent="0.35">
      <c r="A6918" t="s">
        <v>60</v>
      </c>
      <c r="B6918" t="s">
        <v>90</v>
      </c>
      <c r="C6918">
        <v>2016</v>
      </c>
      <c r="D6918" t="s">
        <v>15</v>
      </c>
      <c r="E6918" t="s">
        <v>75</v>
      </c>
      <c r="F6918" t="s">
        <v>17</v>
      </c>
      <c r="G6918">
        <v>5.7</v>
      </c>
      <c r="H6918" t="s">
        <v>18</v>
      </c>
      <c r="I6918" t="s">
        <v>19</v>
      </c>
      <c r="J6918">
        <v>150000</v>
      </c>
      <c r="K6918" t="s">
        <v>20</v>
      </c>
      <c r="L6918">
        <v>0</v>
      </c>
      <c r="M6918" t="b">
        <v>1</v>
      </c>
    </row>
    <row r="6919" spans="1:13" x14ac:dyDescent="0.35">
      <c r="A6919" t="s">
        <v>76</v>
      </c>
      <c r="B6919" t="s">
        <v>240</v>
      </c>
      <c r="C6919">
        <v>2010</v>
      </c>
      <c r="D6919" t="s">
        <v>15</v>
      </c>
      <c r="E6919" t="s">
        <v>78</v>
      </c>
      <c r="F6919" t="s">
        <v>17</v>
      </c>
      <c r="G6919">
        <v>4.5999999999999996</v>
      </c>
      <c r="H6919" t="s">
        <v>18</v>
      </c>
      <c r="I6919" t="s">
        <v>19</v>
      </c>
      <c r="J6919">
        <v>229</v>
      </c>
      <c r="K6919" t="s">
        <v>211</v>
      </c>
      <c r="L6919">
        <v>0</v>
      </c>
      <c r="M6919" t="b">
        <v>1</v>
      </c>
    </row>
    <row r="6920" spans="1:13" x14ac:dyDescent="0.35">
      <c r="A6920" t="s">
        <v>219</v>
      </c>
      <c r="B6920" t="s">
        <v>334</v>
      </c>
      <c r="C6920">
        <v>2015</v>
      </c>
      <c r="D6920" t="s">
        <v>15</v>
      </c>
      <c r="E6920" t="s">
        <v>16</v>
      </c>
      <c r="F6920" t="s">
        <v>30</v>
      </c>
      <c r="G6920">
        <v>2.5</v>
      </c>
      <c r="H6920" t="s">
        <v>18</v>
      </c>
      <c r="I6920" t="s">
        <v>19</v>
      </c>
      <c r="J6920">
        <v>143000</v>
      </c>
      <c r="K6920" t="s">
        <v>64</v>
      </c>
      <c r="L6920">
        <v>36000</v>
      </c>
      <c r="M6920" t="b">
        <v>0</v>
      </c>
    </row>
    <row r="6921" spans="1:13" x14ac:dyDescent="0.35">
      <c r="A6921" t="s">
        <v>219</v>
      </c>
      <c r="B6921" t="s">
        <v>476</v>
      </c>
      <c r="C6921">
        <v>2004</v>
      </c>
      <c r="D6921" t="s">
        <v>47</v>
      </c>
      <c r="E6921" t="s">
        <v>16</v>
      </c>
      <c r="F6921" t="s">
        <v>17</v>
      </c>
      <c r="G6921">
        <v>1.6</v>
      </c>
      <c r="H6921" t="s">
        <v>18</v>
      </c>
      <c r="I6921" t="s">
        <v>19</v>
      </c>
      <c r="J6921">
        <v>150000</v>
      </c>
      <c r="K6921" t="s">
        <v>20</v>
      </c>
      <c r="L6921">
        <v>0</v>
      </c>
      <c r="M6921" t="b">
        <v>1</v>
      </c>
    </row>
    <row r="6922" spans="1:13" x14ac:dyDescent="0.35">
      <c r="A6922" t="s">
        <v>99</v>
      </c>
      <c r="B6922" t="s">
        <v>477</v>
      </c>
      <c r="C6922">
        <v>2020</v>
      </c>
      <c r="D6922" t="s">
        <v>15</v>
      </c>
      <c r="E6922" t="s">
        <v>23</v>
      </c>
      <c r="F6922" t="s">
        <v>17</v>
      </c>
      <c r="G6922">
        <v>2</v>
      </c>
      <c r="H6922" t="s">
        <v>18</v>
      </c>
      <c r="I6922" t="s">
        <v>19</v>
      </c>
      <c r="J6922">
        <v>12000</v>
      </c>
      <c r="K6922" t="s">
        <v>42</v>
      </c>
      <c r="L6922">
        <v>80000</v>
      </c>
      <c r="M6922" t="b">
        <v>0</v>
      </c>
    </row>
    <row r="6923" spans="1:13" x14ac:dyDescent="0.35">
      <c r="A6923" t="s">
        <v>76</v>
      </c>
      <c r="B6923" t="s">
        <v>112</v>
      </c>
      <c r="C6923">
        <v>2016</v>
      </c>
      <c r="D6923" t="s">
        <v>15</v>
      </c>
      <c r="E6923" t="s">
        <v>16</v>
      </c>
      <c r="F6923" t="s">
        <v>26</v>
      </c>
      <c r="G6923">
        <v>3.5</v>
      </c>
      <c r="H6923" t="s">
        <v>18</v>
      </c>
      <c r="I6923" t="s">
        <v>19</v>
      </c>
      <c r="J6923">
        <v>170000</v>
      </c>
      <c r="K6923" t="s">
        <v>81</v>
      </c>
      <c r="L6923">
        <v>0</v>
      </c>
      <c r="M6923" t="b">
        <v>1</v>
      </c>
    </row>
    <row r="6924" spans="1:13" x14ac:dyDescent="0.35">
      <c r="A6924" t="s">
        <v>76</v>
      </c>
      <c r="B6924" t="s">
        <v>77</v>
      </c>
      <c r="C6924">
        <v>2005</v>
      </c>
      <c r="D6924" t="s">
        <v>15</v>
      </c>
      <c r="E6924" t="s">
        <v>102</v>
      </c>
      <c r="F6924" t="s">
        <v>17</v>
      </c>
      <c r="G6924">
        <v>6.8</v>
      </c>
      <c r="H6924" t="s">
        <v>18</v>
      </c>
      <c r="I6924" t="s">
        <v>19</v>
      </c>
      <c r="J6924">
        <v>3005</v>
      </c>
      <c r="K6924" t="s">
        <v>254</v>
      </c>
      <c r="L6924">
        <v>0</v>
      </c>
      <c r="M6924" t="b">
        <v>1</v>
      </c>
    </row>
    <row r="6925" spans="1:13" x14ac:dyDescent="0.35">
      <c r="A6925" t="s">
        <v>34</v>
      </c>
      <c r="B6925" t="s">
        <v>287</v>
      </c>
      <c r="C6925">
        <v>2016</v>
      </c>
      <c r="D6925" t="s">
        <v>15</v>
      </c>
      <c r="E6925" t="s">
        <v>23</v>
      </c>
      <c r="F6925" t="s">
        <v>26</v>
      </c>
      <c r="G6925">
        <v>1.1000000000000001</v>
      </c>
      <c r="H6925" t="s">
        <v>18</v>
      </c>
      <c r="I6925" t="s">
        <v>68</v>
      </c>
      <c r="J6925">
        <v>208268</v>
      </c>
      <c r="K6925" t="s">
        <v>64</v>
      </c>
      <c r="L6925">
        <v>0</v>
      </c>
      <c r="M6925" t="b">
        <v>1</v>
      </c>
    </row>
    <row r="6926" spans="1:13" x14ac:dyDescent="0.35">
      <c r="A6926" t="s">
        <v>76</v>
      </c>
      <c r="B6926" t="s">
        <v>325</v>
      </c>
      <c r="C6926">
        <v>2008</v>
      </c>
      <c r="D6926" t="s">
        <v>15</v>
      </c>
      <c r="E6926" t="s">
        <v>38</v>
      </c>
      <c r="F6926" t="s">
        <v>26</v>
      </c>
      <c r="G6926">
        <v>3.5</v>
      </c>
      <c r="H6926" t="s">
        <v>18</v>
      </c>
      <c r="I6926" t="s">
        <v>19</v>
      </c>
      <c r="J6926">
        <v>380</v>
      </c>
      <c r="K6926" t="s">
        <v>59</v>
      </c>
      <c r="L6926">
        <v>0</v>
      </c>
      <c r="M6926" t="b">
        <v>1</v>
      </c>
    </row>
    <row r="6927" spans="1:13" x14ac:dyDescent="0.35">
      <c r="A6927" t="s">
        <v>34</v>
      </c>
      <c r="B6927" t="s">
        <v>162</v>
      </c>
      <c r="C6927">
        <v>2013</v>
      </c>
      <c r="D6927" t="s">
        <v>44</v>
      </c>
      <c r="E6927" t="s">
        <v>75</v>
      </c>
      <c r="F6927" t="s">
        <v>30</v>
      </c>
      <c r="G6927">
        <v>4</v>
      </c>
      <c r="H6927" t="s">
        <v>18</v>
      </c>
      <c r="I6927" t="s">
        <v>68</v>
      </c>
      <c r="J6927">
        <v>209000</v>
      </c>
      <c r="K6927" t="s">
        <v>20</v>
      </c>
      <c r="L6927">
        <v>0</v>
      </c>
      <c r="M6927" t="b">
        <v>1</v>
      </c>
    </row>
    <row r="6928" spans="1:13" x14ac:dyDescent="0.35">
      <c r="A6928" t="s">
        <v>34</v>
      </c>
      <c r="B6928" t="s">
        <v>35</v>
      </c>
      <c r="C6928">
        <v>2013</v>
      </c>
      <c r="D6928" t="s">
        <v>15</v>
      </c>
      <c r="E6928" t="s">
        <v>23</v>
      </c>
      <c r="F6928" t="s">
        <v>17</v>
      </c>
      <c r="G6928">
        <v>8</v>
      </c>
      <c r="H6928" t="s">
        <v>18</v>
      </c>
      <c r="I6928" t="s">
        <v>19</v>
      </c>
      <c r="J6928">
        <v>260</v>
      </c>
      <c r="K6928" t="s">
        <v>111</v>
      </c>
      <c r="L6928">
        <v>0</v>
      </c>
      <c r="M6928" t="b">
        <v>1</v>
      </c>
    </row>
    <row r="6929" spans="1:13" x14ac:dyDescent="0.35">
      <c r="A6929" t="s">
        <v>27</v>
      </c>
      <c r="B6929" t="s">
        <v>89</v>
      </c>
      <c r="C6929">
        <v>2016</v>
      </c>
      <c r="D6929" t="s">
        <v>47</v>
      </c>
      <c r="E6929" t="s">
        <v>16</v>
      </c>
      <c r="F6929" t="s">
        <v>30</v>
      </c>
      <c r="G6929">
        <v>1.6</v>
      </c>
      <c r="H6929" t="s">
        <v>56</v>
      </c>
      <c r="I6929" t="s">
        <v>19</v>
      </c>
      <c r="J6929">
        <v>180000</v>
      </c>
      <c r="K6929" t="s">
        <v>42</v>
      </c>
      <c r="L6929">
        <v>55000</v>
      </c>
      <c r="M6929" t="b">
        <v>0</v>
      </c>
    </row>
    <row r="6930" spans="1:13" x14ac:dyDescent="0.35">
      <c r="A6930" t="s">
        <v>139</v>
      </c>
      <c r="B6930" t="s">
        <v>478</v>
      </c>
      <c r="C6930">
        <v>2001</v>
      </c>
      <c r="D6930" t="s">
        <v>47</v>
      </c>
      <c r="E6930" t="s">
        <v>23</v>
      </c>
      <c r="F6930" t="s">
        <v>17</v>
      </c>
      <c r="G6930">
        <v>1</v>
      </c>
      <c r="H6930" t="s">
        <v>56</v>
      </c>
      <c r="I6930" t="s">
        <v>68</v>
      </c>
      <c r="J6930">
        <v>1000</v>
      </c>
      <c r="K6930" t="s">
        <v>42</v>
      </c>
      <c r="L6930">
        <v>7000</v>
      </c>
      <c r="M6930" t="b">
        <v>0</v>
      </c>
    </row>
    <row r="6931" spans="1:13" x14ac:dyDescent="0.35">
      <c r="A6931" t="s">
        <v>36</v>
      </c>
      <c r="B6931" t="s">
        <v>146</v>
      </c>
      <c r="C6931">
        <v>2011</v>
      </c>
      <c r="D6931" t="s">
        <v>15</v>
      </c>
      <c r="E6931" t="s">
        <v>23</v>
      </c>
      <c r="F6931" t="s">
        <v>26</v>
      </c>
      <c r="G6931">
        <v>5.3</v>
      </c>
      <c r="H6931" t="s">
        <v>18</v>
      </c>
      <c r="I6931" t="s">
        <v>19</v>
      </c>
      <c r="J6931">
        <v>400</v>
      </c>
      <c r="K6931" t="s">
        <v>45</v>
      </c>
      <c r="L6931">
        <v>0</v>
      </c>
      <c r="M6931" t="b">
        <v>1</v>
      </c>
    </row>
    <row r="6932" spans="1:13" x14ac:dyDescent="0.35">
      <c r="A6932" t="s">
        <v>36</v>
      </c>
      <c r="B6932" t="s">
        <v>115</v>
      </c>
      <c r="C6932">
        <v>1995</v>
      </c>
      <c r="D6932" t="s">
        <v>15</v>
      </c>
      <c r="E6932" t="s">
        <v>75</v>
      </c>
      <c r="F6932" t="s">
        <v>26</v>
      </c>
      <c r="G6932">
        <v>5.3</v>
      </c>
      <c r="H6932" t="s">
        <v>18</v>
      </c>
      <c r="I6932" t="s">
        <v>19</v>
      </c>
      <c r="J6932">
        <v>223000</v>
      </c>
      <c r="K6932" t="s">
        <v>253</v>
      </c>
      <c r="L6932">
        <v>0</v>
      </c>
      <c r="M6932" t="b">
        <v>1</v>
      </c>
    </row>
    <row r="6933" spans="1:13" x14ac:dyDescent="0.35">
      <c r="A6933" t="s">
        <v>95</v>
      </c>
      <c r="B6933" t="s">
        <v>96</v>
      </c>
      <c r="C6933">
        <v>2019</v>
      </c>
      <c r="D6933" t="s">
        <v>15</v>
      </c>
      <c r="E6933" t="s">
        <v>23</v>
      </c>
      <c r="F6933" t="s">
        <v>30</v>
      </c>
      <c r="G6933">
        <v>2</v>
      </c>
      <c r="H6933" t="s">
        <v>18</v>
      </c>
      <c r="I6933" t="s">
        <v>19</v>
      </c>
      <c r="J6933">
        <v>43000</v>
      </c>
      <c r="K6933" t="s">
        <v>45</v>
      </c>
      <c r="L6933">
        <v>135000</v>
      </c>
      <c r="M6933" t="b">
        <v>0</v>
      </c>
    </row>
    <row r="6934" spans="1:13" x14ac:dyDescent="0.35">
      <c r="A6934" t="s">
        <v>76</v>
      </c>
      <c r="B6934" t="s">
        <v>144</v>
      </c>
      <c r="C6934">
        <v>2008</v>
      </c>
      <c r="D6934" t="s">
        <v>15</v>
      </c>
      <c r="E6934" t="s">
        <v>25</v>
      </c>
      <c r="F6934" t="s">
        <v>30</v>
      </c>
      <c r="G6934">
        <v>4.5999999999999996</v>
      </c>
      <c r="H6934" t="s">
        <v>18</v>
      </c>
      <c r="I6934" t="s">
        <v>19</v>
      </c>
      <c r="J6934">
        <v>2500</v>
      </c>
      <c r="K6934" t="s">
        <v>170</v>
      </c>
      <c r="L6934">
        <v>0</v>
      </c>
      <c r="M6934" t="b">
        <v>1</v>
      </c>
    </row>
    <row r="6935" spans="1:13" x14ac:dyDescent="0.35">
      <c r="A6935" t="s">
        <v>27</v>
      </c>
      <c r="B6935" t="s">
        <v>28</v>
      </c>
      <c r="C6935">
        <v>2016</v>
      </c>
      <c r="D6935" t="s">
        <v>15</v>
      </c>
      <c r="E6935" t="s">
        <v>94</v>
      </c>
      <c r="F6935" t="s">
        <v>30</v>
      </c>
      <c r="G6935">
        <v>2</v>
      </c>
      <c r="H6935" t="s">
        <v>18</v>
      </c>
      <c r="I6935" t="s">
        <v>19</v>
      </c>
      <c r="J6935">
        <v>180700</v>
      </c>
      <c r="K6935" t="s">
        <v>111</v>
      </c>
      <c r="L6935">
        <v>0</v>
      </c>
      <c r="M6935" t="b">
        <v>1</v>
      </c>
    </row>
    <row r="6936" spans="1:13" x14ac:dyDescent="0.35">
      <c r="A6936" t="s">
        <v>76</v>
      </c>
      <c r="B6936" t="s">
        <v>147</v>
      </c>
      <c r="C6936">
        <v>2011</v>
      </c>
      <c r="D6936" t="s">
        <v>15</v>
      </c>
      <c r="E6936" t="s">
        <v>23</v>
      </c>
      <c r="F6936" t="s">
        <v>26</v>
      </c>
      <c r="G6936">
        <v>5</v>
      </c>
      <c r="H6936" t="s">
        <v>18</v>
      </c>
      <c r="I6936" t="s">
        <v>19</v>
      </c>
      <c r="J6936">
        <v>133000</v>
      </c>
      <c r="K6936" t="s">
        <v>45</v>
      </c>
      <c r="L6936">
        <v>33000</v>
      </c>
      <c r="M6936" t="b">
        <v>0</v>
      </c>
    </row>
    <row r="6937" spans="1:13" x14ac:dyDescent="0.35">
      <c r="A6937" t="s">
        <v>34</v>
      </c>
      <c r="B6937" t="s">
        <v>58</v>
      </c>
      <c r="C6937">
        <v>2009</v>
      </c>
      <c r="D6937" t="s">
        <v>15</v>
      </c>
      <c r="E6937" t="s">
        <v>29</v>
      </c>
      <c r="F6937" t="s">
        <v>26</v>
      </c>
      <c r="G6937">
        <v>2.7</v>
      </c>
      <c r="H6937" t="s">
        <v>18</v>
      </c>
      <c r="I6937" t="s">
        <v>68</v>
      </c>
      <c r="J6937">
        <v>335000</v>
      </c>
      <c r="K6937" t="s">
        <v>111</v>
      </c>
      <c r="L6937">
        <v>0</v>
      </c>
      <c r="M6937" t="b">
        <v>1</v>
      </c>
    </row>
    <row r="6938" spans="1:13" x14ac:dyDescent="0.35">
      <c r="A6938" t="s">
        <v>34</v>
      </c>
      <c r="B6938" t="s">
        <v>163</v>
      </c>
      <c r="C6938">
        <v>1994</v>
      </c>
      <c r="D6938" t="s">
        <v>15</v>
      </c>
      <c r="E6938" t="s">
        <v>23</v>
      </c>
      <c r="F6938" t="s">
        <v>26</v>
      </c>
      <c r="G6938">
        <v>4</v>
      </c>
      <c r="H6938" t="s">
        <v>18</v>
      </c>
      <c r="I6938" t="s">
        <v>68</v>
      </c>
      <c r="J6938">
        <v>277000</v>
      </c>
      <c r="K6938" t="s">
        <v>54</v>
      </c>
      <c r="L6938">
        <v>11000</v>
      </c>
      <c r="M6938" t="b">
        <v>0</v>
      </c>
    </row>
    <row r="6939" spans="1:13" x14ac:dyDescent="0.35">
      <c r="A6939" t="s">
        <v>27</v>
      </c>
      <c r="B6939" t="s">
        <v>89</v>
      </c>
      <c r="C6939">
        <v>2015</v>
      </c>
      <c r="D6939" t="s">
        <v>15</v>
      </c>
      <c r="E6939" t="s">
        <v>29</v>
      </c>
      <c r="F6939" t="s">
        <v>17</v>
      </c>
      <c r="G6939">
        <v>2.4</v>
      </c>
      <c r="H6939" t="s">
        <v>18</v>
      </c>
      <c r="I6939" t="s">
        <v>19</v>
      </c>
      <c r="J6939">
        <v>173000</v>
      </c>
      <c r="K6939" t="s">
        <v>20</v>
      </c>
      <c r="L6939">
        <v>43000</v>
      </c>
      <c r="M6939" t="b">
        <v>0</v>
      </c>
    </row>
    <row r="6940" spans="1:13" x14ac:dyDescent="0.35">
      <c r="A6940" t="s">
        <v>27</v>
      </c>
      <c r="B6940" t="s">
        <v>93</v>
      </c>
      <c r="C6940">
        <v>2008</v>
      </c>
      <c r="D6940" t="s">
        <v>15</v>
      </c>
      <c r="E6940" t="s">
        <v>16</v>
      </c>
      <c r="F6940" t="s">
        <v>30</v>
      </c>
      <c r="G6940">
        <v>2.7</v>
      </c>
      <c r="H6940" t="s">
        <v>18</v>
      </c>
      <c r="I6940" t="s">
        <v>19</v>
      </c>
      <c r="J6940">
        <v>407767</v>
      </c>
      <c r="K6940" t="s">
        <v>45</v>
      </c>
      <c r="L6940">
        <v>17000</v>
      </c>
      <c r="M6940" t="b">
        <v>0</v>
      </c>
    </row>
    <row r="6941" spans="1:13" x14ac:dyDescent="0.35">
      <c r="A6941" t="s">
        <v>34</v>
      </c>
      <c r="B6941" t="s">
        <v>123</v>
      </c>
      <c r="C6941">
        <v>2020</v>
      </c>
      <c r="D6941" t="s">
        <v>15</v>
      </c>
      <c r="E6941" t="s">
        <v>23</v>
      </c>
      <c r="F6941" t="s">
        <v>17</v>
      </c>
      <c r="G6941">
        <v>2.4</v>
      </c>
      <c r="H6941" t="s">
        <v>18</v>
      </c>
      <c r="I6941" t="s">
        <v>68</v>
      </c>
      <c r="J6941">
        <v>34000</v>
      </c>
      <c r="K6941" t="s">
        <v>111</v>
      </c>
      <c r="L6941">
        <v>120000</v>
      </c>
      <c r="M6941" t="b">
        <v>0</v>
      </c>
    </row>
    <row r="6942" spans="1:13" x14ac:dyDescent="0.35">
      <c r="A6942" t="s">
        <v>48</v>
      </c>
      <c r="B6942" t="s">
        <v>425</v>
      </c>
      <c r="C6942">
        <v>2013</v>
      </c>
      <c r="D6942" t="s">
        <v>44</v>
      </c>
      <c r="E6942" t="s">
        <v>16</v>
      </c>
      <c r="F6942" t="s">
        <v>17</v>
      </c>
      <c r="G6942">
        <v>3</v>
      </c>
      <c r="H6942" t="s">
        <v>18</v>
      </c>
      <c r="I6942" t="s">
        <v>19</v>
      </c>
      <c r="J6942">
        <v>100000</v>
      </c>
      <c r="K6942" t="s">
        <v>20</v>
      </c>
      <c r="L6942">
        <v>0</v>
      </c>
      <c r="M6942" t="b">
        <v>1</v>
      </c>
    </row>
    <row r="6943" spans="1:13" x14ac:dyDescent="0.35">
      <c r="A6943" t="s">
        <v>34</v>
      </c>
      <c r="B6943" t="s">
        <v>51</v>
      </c>
      <c r="C6943">
        <v>2018</v>
      </c>
      <c r="D6943" t="s">
        <v>15</v>
      </c>
      <c r="E6943" t="s">
        <v>23</v>
      </c>
      <c r="F6943" t="s">
        <v>26</v>
      </c>
      <c r="G6943">
        <v>1.6</v>
      </c>
      <c r="H6943" t="s">
        <v>18</v>
      </c>
      <c r="I6943" t="s">
        <v>19</v>
      </c>
      <c r="J6943">
        <v>212000</v>
      </c>
      <c r="K6943" t="s">
        <v>20</v>
      </c>
      <c r="L6943">
        <v>46000</v>
      </c>
      <c r="M6943" t="b">
        <v>0</v>
      </c>
    </row>
    <row r="6944" spans="1:13" x14ac:dyDescent="0.35">
      <c r="A6944" t="s">
        <v>34</v>
      </c>
      <c r="B6944" t="s">
        <v>43</v>
      </c>
      <c r="C6944">
        <v>2012</v>
      </c>
      <c r="D6944" t="s">
        <v>15</v>
      </c>
      <c r="E6944" t="s">
        <v>38</v>
      </c>
      <c r="F6944" t="s">
        <v>17</v>
      </c>
      <c r="G6944">
        <v>2.5</v>
      </c>
      <c r="H6944" t="s">
        <v>18</v>
      </c>
      <c r="I6944" t="s">
        <v>19</v>
      </c>
      <c r="J6944">
        <v>265000</v>
      </c>
      <c r="K6944" t="s">
        <v>59</v>
      </c>
      <c r="L6944">
        <v>32000</v>
      </c>
      <c r="M6944" t="b">
        <v>0</v>
      </c>
    </row>
    <row r="6945" spans="1:13" x14ac:dyDescent="0.35">
      <c r="A6945" t="s">
        <v>21</v>
      </c>
      <c r="B6945" t="s">
        <v>315</v>
      </c>
      <c r="C6945">
        <v>2010</v>
      </c>
      <c r="D6945" t="s">
        <v>15</v>
      </c>
      <c r="E6945" t="s">
        <v>25</v>
      </c>
      <c r="F6945" t="s">
        <v>17</v>
      </c>
      <c r="G6945">
        <v>5.6</v>
      </c>
      <c r="H6945" t="s">
        <v>18</v>
      </c>
      <c r="I6945" t="s">
        <v>19</v>
      </c>
      <c r="J6945">
        <v>133809</v>
      </c>
      <c r="K6945" t="s">
        <v>45</v>
      </c>
      <c r="L6945">
        <v>60000</v>
      </c>
      <c r="M6945" t="b">
        <v>0</v>
      </c>
    </row>
    <row r="6946" spans="1:13" x14ac:dyDescent="0.35">
      <c r="A6946" t="s">
        <v>437</v>
      </c>
      <c r="B6946" t="s">
        <v>186</v>
      </c>
      <c r="C6946">
        <v>2006</v>
      </c>
      <c r="D6946" t="s">
        <v>47</v>
      </c>
      <c r="E6946" t="s">
        <v>23</v>
      </c>
      <c r="F6946" t="s">
        <v>26</v>
      </c>
      <c r="G6946">
        <v>3.4</v>
      </c>
      <c r="H6946" t="s">
        <v>56</v>
      </c>
      <c r="I6946" t="s">
        <v>68</v>
      </c>
      <c r="J6946">
        <v>47000</v>
      </c>
      <c r="K6946" t="s">
        <v>42</v>
      </c>
      <c r="L6946">
        <v>0</v>
      </c>
      <c r="M6946" t="b">
        <v>1</v>
      </c>
    </row>
    <row r="6947" spans="1:13" x14ac:dyDescent="0.35">
      <c r="A6947" t="s">
        <v>34</v>
      </c>
      <c r="B6947" t="s">
        <v>35</v>
      </c>
      <c r="C6947">
        <v>2007</v>
      </c>
      <c r="D6947" t="s">
        <v>15</v>
      </c>
      <c r="E6947" t="s">
        <v>23</v>
      </c>
      <c r="F6947" t="s">
        <v>26</v>
      </c>
      <c r="G6947">
        <v>1.2</v>
      </c>
      <c r="H6947" t="s">
        <v>18</v>
      </c>
      <c r="I6947" t="s">
        <v>19</v>
      </c>
      <c r="J6947">
        <v>300000</v>
      </c>
      <c r="K6947" t="s">
        <v>138</v>
      </c>
      <c r="L6947">
        <v>30000</v>
      </c>
      <c r="M6947" t="b">
        <v>0</v>
      </c>
    </row>
    <row r="6948" spans="1:13" x14ac:dyDescent="0.35">
      <c r="A6948" t="s">
        <v>34</v>
      </c>
      <c r="B6948" t="s">
        <v>35</v>
      </c>
      <c r="C6948">
        <v>2015</v>
      </c>
      <c r="D6948" t="s">
        <v>15</v>
      </c>
      <c r="E6948" t="s">
        <v>23</v>
      </c>
      <c r="F6948" t="s">
        <v>17</v>
      </c>
      <c r="G6948">
        <v>4</v>
      </c>
      <c r="H6948" t="s">
        <v>18</v>
      </c>
      <c r="I6948" t="s">
        <v>68</v>
      </c>
      <c r="J6948">
        <v>136000</v>
      </c>
      <c r="K6948" t="s">
        <v>20</v>
      </c>
      <c r="L6948">
        <v>140000</v>
      </c>
      <c r="M6948" t="b">
        <v>0</v>
      </c>
    </row>
    <row r="6949" spans="1:13" x14ac:dyDescent="0.35">
      <c r="A6949" t="s">
        <v>39</v>
      </c>
      <c r="B6949" t="s">
        <v>133</v>
      </c>
      <c r="C6949">
        <v>2010</v>
      </c>
      <c r="D6949" t="s">
        <v>15</v>
      </c>
      <c r="E6949" t="s">
        <v>234</v>
      </c>
      <c r="F6949" t="s">
        <v>17</v>
      </c>
      <c r="G6949">
        <v>6.2</v>
      </c>
      <c r="H6949" t="s">
        <v>18</v>
      </c>
      <c r="I6949" t="s">
        <v>19</v>
      </c>
      <c r="J6949">
        <v>258</v>
      </c>
      <c r="K6949" t="s">
        <v>81</v>
      </c>
      <c r="L6949">
        <v>0</v>
      </c>
      <c r="M6949" t="b">
        <v>1</v>
      </c>
    </row>
    <row r="6950" spans="1:13" x14ac:dyDescent="0.35">
      <c r="A6950" t="s">
        <v>82</v>
      </c>
      <c r="B6950" t="s">
        <v>164</v>
      </c>
      <c r="C6950">
        <v>2016</v>
      </c>
      <c r="D6950" t="s">
        <v>15</v>
      </c>
      <c r="E6950" t="s">
        <v>94</v>
      </c>
      <c r="F6950" t="s">
        <v>17</v>
      </c>
      <c r="G6950">
        <v>2.4</v>
      </c>
      <c r="H6950" t="s">
        <v>18</v>
      </c>
      <c r="I6950" t="s">
        <v>19</v>
      </c>
      <c r="J6950">
        <v>193000</v>
      </c>
      <c r="K6950" t="s">
        <v>64</v>
      </c>
      <c r="L6950">
        <v>0</v>
      </c>
      <c r="M6950" t="b">
        <v>1</v>
      </c>
    </row>
    <row r="6951" spans="1:13" x14ac:dyDescent="0.35">
      <c r="A6951" t="s">
        <v>36</v>
      </c>
      <c r="B6951" t="s">
        <v>37</v>
      </c>
      <c r="C6951">
        <v>2009</v>
      </c>
      <c r="D6951" t="s">
        <v>15</v>
      </c>
      <c r="E6951" t="s">
        <v>38</v>
      </c>
      <c r="F6951" t="s">
        <v>26</v>
      </c>
      <c r="G6951">
        <v>4.8</v>
      </c>
      <c r="H6951" t="s">
        <v>18</v>
      </c>
      <c r="I6951" t="s">
        <v>19</v>
      </c>
      <c r="J6951">
        <v>350000</v>
      </c>
      <c r="K6951" t="s">
        <v>20</v>
      </c>
      <c r="L6951">
        <v>38000</v>
      </c>
      <c r="M6951" t="b">
        <v>0</v>
      </c>
    </row>
    <row r="6952" spans="1:13" x14ac:dyDescent="0.35">
      <c r="A6952" t="s">
        <v>21</v>
      </c>
      <c r="B6952" t="s">
        <v>207</v>
      </c>
      <c r="C6952">
        <v>2015</v>
      </c>
      <c r="D6952" t="s">
        <v>44</v>
      </c>
      <c r="E6952" t="s">
        <v>23</v>
      </c>
      <c r="F6952" t="s">
        <v>30</v>
      </c>
      <c r="G6952">
        <v>2.5</v>
      </c>
      <c r="H6952" t="s">
        <v>18</v>
      </c>
      <c r="I6952" t="s">
        <v>19</v>
      </c>
      <c r="J6952">
        <v>94000</v>
      </c>
      <c r="K6952" t="s">
        <v>59</v>
      </c>
      <c r="L6952">
        <v>37000</v>
      </c>
      <c r="M6952" t="b">
        <v>0</v>
      </c>
    </row>
    <row r="6953" spans="1:13" x14ac:dyDescent="0.35">
      <c r="A6953" t="s">
        <v>27</v>
      </c>
      <c r="B6953" t="s">
        <v>88</v>
      </c>
      <c r="C6953">
        <v>2016</v>
      </c>
      <c r="D6953" t="s">
        <v>15</v>
      </c>
      <c r="E6953" t="s">
        <v>23</v>
      </c>
      <c r="F6953" t="s">
        <v>26</v>
      </c>
      <c r="G6953">
        <v>1.4</v>
      </c>
      <c r="H6953" t="s">
        <v>18</v>
      </c>
      <c r="I6953" t="s">
        <v>19</v>
      </c>
      <c r="J6953">
        <v>253</v>
      </c>
      <c r="K6953" t="s">
        <v>42</v>
      </c>
      <c r="L6953">
        <v>0</v>
      </c>
      <c r="M6953" t="b">
        <v>1</v>
      </c>
    </row>
    <row r="6954" spans="1:13" x14ac:dyDescent="0.35">
      <c r="A6954" t="s">
        <v>76</v>
      </c>
      <c r="B6954" t="s">
        <v>325</v>
      </c>
      <c r="C6954">
        <v>2013</v>
      </c>
      <c r="D6954" t="s">
        <v>15</v>
      </c>
      <c r="E6954" t="s">
        <v>25</v>
      </c>
      <c r="F6954" t="s">
        <v>26</v>
      </c>
      <c r="G6954">
        <v>3.5</v>
      </c>
      <c r="H6954" t="s">
        <v>18</v>
      </c>
      <c r="I6954" t="s">
        <v>19</v>
      </c>
      <c r="J6954">
        <v>208000</v>
      </c>
      <c r="K6954" t="s">
        <v>64</v>
      </c>
      <c r="L6954">
        <v>39000</v>
      </c>
      <c r="M6954" t="b">
        <v>0</v>
      </c>
    </row>
    <row r="6955" spans="1:13" x14ac:dyDescent="0.35">
      <c r="A6955" t="s">
        <v>73</v>
      </c>
      <c r="B6955" t="s">
        <v>257</v>
      </c>
      <c r="C6955">
        <v>2020</v>
      </c>
      <c r="D6955" t="s">
        <v>44</v>
      </c>
      <c r="E6955" t="s">
        <v>29</v>
      </c>
      <c r="F6955" t="s">
        <v>30</v>
      </c>
      <c r="G6955">
        <v>2</v>
      </c>
      <c r="H6955" t="s">
        <v>18</v>
      </c>
      <c r="I6955" t="s">
        <v>19</v>
      </c>
      <c r="J6955">
        <v>5000</v>
      </c>
      <c r="K6955" t="s">
        <v>20</v>
      </c>
      <c r="L6955">
        <v>55000</v>
      </c>
      <c r="M6955" t="b">
        <v>0</v>
      </c>
    </row>
    <row r="6956" spans="1:13" x14ac:dyDescent="0.35">
      <c r="A6956" t="s">
        <v>181</v>
      </c>
      <c r="B6956" t="s">
        <v>391</v>
      </c>
      <c r="C6956">
        <v>2020</v>
      </c>
      <c r="D6956" t="s">
        <v>15</v>
      </c>
      <c r="E6956" t="s">
        <v>23</v>
      </c>
      <c r="F6956" t="s">
        <v>17</v>
      </c>
      <c r="G6956">
        <v>2</v>
      </c>
      <c r="H6956" t="s">
        <v>18</v>
      </c>
      <c r="I6956" t="s">
        <v>19</v>
      </c>
      <c r="J6956">
        <v>22000</v>
      </c>
      <c r="K6956" t="s">
        <v>20</v>
      </c>
      <c r="L6956">
        <v>67000</v>
      </c>
      <c r="M6956" t="b">
        <v>0</v>
      </c>
    </row>
    <row r="6957" spans="1:13" x14ac:dyDescent="0.35">
      <c r="A6957" t="s">
        <v>34</v>
      </c>
      <c r="B6957" t="s">
        <v>51</v>
      </c>
      <c r="C6957">
        <v>2020</v>
      </c>
      <c r="D6957" t="s">
        <v>15</v>
      </c>
      <c r="E6957" t="s">
        <v>23</v>
      </c>
      <c r="F6957" t="s">
        <v>17</v>
      </c>
      <c r="G6957">
        <v>1.6</v>
      </c>
      <c r="H6957" t="s">
        <v>18</v>
      </c>
      <c r="I6957" t="s">
        <v>19</v>
      </c>
      <c r="J6957">
        <v>60000</v>
      </c>
      <c r="K6957" t="s">
        <v>20</v>
      </c>
      <c r="L6957">
        <v>0</v>
      </c>
      <c r="M6957" t="b">
        <v>1</v>
      </c>
    </row>
    <row r="6958" spans="1:13" x14ac:dyDescent="0.35">
      <c r="A6958" t="s">
        <v>34</v>
      </c>
      <c r="B6958" t="s">
        <v>43</v>
      </c>
      <c r="C6958">
        <v>2014</v>
      </c>
      <c r="D6958" t="s">
        <v>15</v>
      </c>
      <c r="E6958" t="s">
        <v>23</v>
      </c>
      <c r="F6958" t="s">
        <v>26</v>
      </c>
      <c r="G6958">
        <v>2.5</v>
      </c>
      <c r="H6958" t="s">
        <v>18</v>
      </c>
      <c r="I6958" t="s">
        <v>19</v>
      </c>
      <c r="J6958">
        <v>542966</v>
      </c>
      <c r="K6958" t="s">
        <v>349</v>
      </c>
      <c r="L6958">
        <v>22000</v>
      </c>
      <c r="M6958" t="b">
        <v>0</v>
      </c>
    </row>
    <row r="6959" spans="1:13" x14ac:dyDescent="0.35">
      <c r="A6959" t="s">
        <v>21</v>
      </c>
      <c r="B6959" t="s">
        <v>22</v>
      </c>
      <c r="C6959">
        <v>2019</v>
      </c>
      <c r="D6959" t="s">
        <v>15</v>
      </c>
      <c r="E6959" t="s">
        <v>23</v>
      </c>
      <c r="F6959" t="s">
        <v>26</v>
      </c>
      <c r="G6959">
        <v>4</v>
      </c>
      <c r="H6959" t="s">
        <v>18</v>
      </c>
      <c r="I6959" t="s">
        <v>19</v>
      </c>
      <c r="J6959">
        <v>54000</v>
      </c>
      <c r="K6959" t="s">
        <v>195</v>
      </c>
      <c r="L6959">
        <v>0</v>
      </c>
      <c r="M6959" t="b">
        <v>1</v>
      </c>
    </row>
    <row r="6960" spans="1:13" x14ac:dyDescent="0.35">
      <c r="A6960" t="s">
        <v>21</v>
      </c>
      <c r="B6960" t="s">
        <v>315</v>
      </c>
      <c r="C6960">
        <v>2013</v>
      </c>
      <c r="D6960" t="s">
        <v>15</v>
      </c>
      <c r="E6960" t="s">
        <v>23</v>
      </c>
      <c r="F6960" t="s">
        <v>30</v>
      </c>
      <c r="G6960">
        <v>5.6</v>
      </c>
      <c r="H6960" t="s">
        <v>18</v>
      </c>
      <c r="I6960" t="s">
        <v>19</v>
      </c>
      <c r="J6960">
        <v>47500</v>
      </c>
      <c r="K6960" t="s">
        <v>20</v>
      </c>
      <c r="L6960">
        <v>0</v>
      </c>
      <c r="M6960" t="b">
        <v>1</v>
      </c>
    </row>
    <row r="6961" spans="1:13" x14ac:dyDescent="0.35">
      <c r="A6961" t="s">
        <v>27</v>
      </c>
      <c r="B6961" t="s">
        <v>89</v>
      </c>
      <c r="C6961">
        <v>2020</v>
      </c>
      <c r="D6961" t="s">
        <v>15</v>
      </c>
      <c r="E6961" t="s">
        <v>23</v>
      </c>
      <c r="F6961" t="s">
        <v>30</v>
      </c>
      <c r="G6961">
        <v>2.5</v>
      </c>
      <c r="H6961" t="s">
        <v>18</v>
      </c>
      <c r="I6961" t="s">
        <v>19</v>
      </c>
      <c r="J6961">
        <v>14000</v>
      </c>
      <c r="K6961" t="s">
        <v>138</v>
      </c>
      <c r="L6961">
        <v>1430</v>
      </c>
      <c r="M6961" t="b">
        <v>0</v>
      </c>
    </row>
    <row r="6962" spans="1:13" x14ac:dyDescent="0.35">
      <c r="A6962" t="s">
        <v>174</v>
      </c>
      <c r="B6962" t="s">
        <v>175</v>
      </c>
      <c r="C6962">
        <v>2019</v>
      </c>
      <c r="D6962" t="s">
        <v>15</v>
      </c>
      <c r="E6962" t="s">
        <v>16</v>
      </c>
      <c r="F6962" t="s">
        <v>17</v>
      </c>
      <c r="G6962">
        <v>2.5</v>
      </c>
      <c r="H6962" t="s">
        <v>18</v>
      </c>
      <c r="I6962" t="s">
        <v>19</v>
      </c>
      <c r="J6962">
        <v>41000</v>
      </c>
      <c r="K6962" t="s">
        <v>42</v>
      </c>
      <c r="L6962">
        <v>235000</v>
      </c>
      <c r="M6962" t="b">
        <v>0</v>
      </c>
    </row>
    <row r="6963" spans="1:13" x14ac:dyDescent="0.35">
      <c r="A6963" t="s">
        <v>76</v>
      </c>
      <c r="B6963" t="s">
        <v>144</v>
      </c>
      <c r="C6963">
        <v>2006</v>
      </c>
      <c r="D6963" t="s">
        <v>15</v>
      </c>
      <c r="E6963" t="s">
        <v>38</v>
      </c>
      <c r="F6963" t="s">
        <v>17</v>
      </c>
      <c r="G6963">
        <v>4.5999999999999996</v>
      </c>
      <c r="H6963" t="s">
        <v>18</v>
      </c>
      <c r="I6963" t="s">
        <v>19</v>
      </c>
      <c r="J6963">
        <v>280000</v>
      </c>
      <c r="K6963" t="s">
        <v>349</v>
      </c>
      <c r="L6963">
        <v>0</v>
      </c>
      <c r="M6963" t="b">
        <v>1</v>
      </c>
    </row>
    <row r="6964" spans="1:13" x14ac:dyDescent="0.35">
      <c r="A6964" t="s">
        <v>34</v>
      </c>
      <c r="B6964" t="s">
        <v>161</v>
      </c>
      <c r="C6964">
        <v>2010</v>
      </c>
      <c r="D6964" t="s">
        <v>15</v>
      </c>
      <c r="E6964" t="s">
        <v>29</v>
      </c>
      <c r="F6964" t="s">
        <v>30</v>
      </c>
      <c r="G6964">
        <v>5.7</v>
      </c>
      <c r="H6964" t="s">
        <v>18</v>
      </c>
      <c r="I6964" t="s">
        <v>19</v>
      </c>
      <c r="J6964">
        <v>270000</v>
      </c>
      <c r="K6964" t="s">
        <v>253</v>
      </c>
      <c r="L6964">
        <v>65000</v>
      </c>
      <c r="M6964" t="b">
        <v>0</v>
      </c>
    </row>
    <row r="6965" spans="1:13" x14ac:dyDescent="0.35">
      <c r="A6965" t="s">
        <v>76</v>
      </c>
      <c r="B6965" t="s">
        <v>112</v>
      </c>
      <c r="C6965">
        <v>2010</v>
      </c>
      <c r="D6965" t="s">
        <v>47</v>
      </c>
      <c r="E6965" t="s">
        <v>16</v>
      </c>
      <c r="F6965" t="s">
        <v>26</v>
      </c>
      <c r="G6965">
        <v>2.9</v>
      </c>
      <c r="H6965" t="s">
        <v>18</v>
      </c>
      <c r="I6965" t="s">
        <v>19</v>
      </c>
      <c r="J6965">
        <v>2200</v>
      </c>
      <c r="K6965" t="s">
        <v>64</v>
      </c>
      <c r="L6965">
        <v>0</v>
      </c>
      <c r="M6965" t="b">
        <v>1</v>
      </c>
    </row>
    <row r="6966" spans="1:13" x14ac:dyDescent="0.35">
      <c r="A6966" t="s">
        <v>39</v>
      </c>
      <c r="B6966" t="s">
        <v>46</v>
      </c>
      <c r="C6966">
        <v>2008</v>
      </c>
      <c r="D6966" t="s">
        <v>47</v>
      </c>
      <c r="E6966" t="s">
        <v>16</v>
      </c>
      <c r="F6966" t="s">
        <v>17</v>
      </c>
      <c r="G6966">
        <v>5.3</v>
      </c>
      <c r="H6966" t="s">
        <v>18</v>
      </c>
      <c r="I6966" t="s">
        <v>19</v>
      </c>
      <c r="J6966">
        <v>280000</v>
      </c>
      <c r="K6966" t="s">
        <v>45</v>
      </c>
      <c r="L6966">
        <v>50000</v>
      </c>
      <c r="M6966" t="b">
        <v>0</v>
      </c>
    </row>
    <row r="6967" spans="1:13" x14ac:dyDescent="0.35">
      <c r="A6967" t="s">
        <v>34</v>
      </c>
      <c r="B6967" t="s">
        <v>43</v>
      </c>
      <c r="C6967">
        <v>2002</v>
      </c>
      <c r="D6967" t="s">
        <v>47</v>
      </c>
      <c r="E6967" t="s">
        <v>25</v>
      </c>
      <c r="F6967" t="s">
        <v>30</v>
      </c>
      <c r="G6967">
        <v>2.4</v>
      </c>
      <c r="H6967" t="s">
        <v>18</v>
      </c>
      <c r="I6967" t="s">
        <v>19</v>
      </c>
      <c r="J6967">
        <v>375050</v>
      </c>
      <c r="K6967" t="s">
        <v>42</v>
      </c>
      <c r="L6967">
        <v>0</v>
      </c>
      <c r="M6967" t="b">
        <v>1</v>
      </c>
    </row>
    <row r="6968" spans="1:13" x14ac:dyDescent="0.35">
      <c r="A6968" t="s">
        <v>48</v>
      </c>
      <c r="B6968" t="s">
        <v>50</v>
      </c>
      <c r="C6968">
        <v>2002</v>
      </c>
      <c r="D6968" t="s">
        <v>15</v>
      </c>
      <c r="E6968" t="s">
        <v>33</v>
      </c>
      <c r="F6968" t="s">
        <v>17</v>
      </c>
      <c r="G6968">
        <v>2</v>
      </c>
      <c r="H6968" t="s">
        <v>18</v>
      </c>
      <c r="I6968" t="s">
        <v>19</v>
      </c>
      <c r="J6968">
        <v>375</v>
      </c>
      <c r="K6968" t="s">
        <v>64</v>
      </c>
      <c r="L6968">
        <v>0</v>
      </c>
      <c r="M6968" t="b">
        <v>1</v>
      </c>
    </row>
    <row r="6969" spans="1:13" x14ac:dyDescent="0.35">
      <c r="A6969" t="s">
        <v>21</v>
      </c>
      <c r="B6969" t="s">
        <v>479</v>
      </c>
      <c r="C6969">
        <v>2012</v>
      </c>
      <c r="D6969" t="s">
        <v>15</v>
      </c>
      <c r="E6969" t="s">
        <v>23</v>
      </c>
      <c r="F6969" t="s">
        <v>26</v>
      </c>
      <c r="G6969">
        <v>2.2999999999999998</v>
      </c>
      <c r="H6969" t="s">
        <v>18</v>
      </c>
      <c r="I6969" t="s">
        <v>68</v>
      </c>
      <c r="J6969">
        <v>53000</v>
      </c>
      <c r="K6969" t="s">
        <v>64</v>
      </c>
      <c r="L6969">
        <v>0</v>
      </c>
      <c r="M6969" t="b">
        <v>1</v>
      </c>
    </row>
    <row r="6970" spans="1:13" x14ac:dyDescent="0.35">
      <c r="A6970" t="s">
        <v>82</v>
      </c>
      <c r="B6970" t="s">
        <v>142</v>
      </c>
      <c r="C6970">
        <v>2015</v>
      </c>
      <c r="D6970" t="s">
        <v>15</v>
      </c>
      <c r="E6970" t="s">
        <v>75</v>
      </c>
      <c r="F6970" t="s">
        <v>30</v>
      </c>
      <c r="G6970">
        <v>1.6</v>
      </c>
      <c r="H6970" t="s">
        <v>18</v>
      </c>
      <c r="I6970" t="s">
        <v>19</v>
      </c>
      <c r="J6970">
        <v>190000</v>
      </c>
      <c r="K6970" t="s">
        <v>70</v>
      </c>
      <c r="L6970">
        <v>33000</v>
      </c>
      <c r="M6970" t="b">
        <v>0</v>
      </c>
    </row>
    <row r="6971" spans="1:13" x14ac:dyDescent="0.35">
      <c r="A6971" t="s">
        <v>82</v>
      </c>
      <c r="B6971" t="s">
        <v>480</v>
      </c>
      <c r="C6971">
        <v>2020</v>
      </c>
      <c r="D6971" t="s">
        <v>15</v>
      </c>
      <c r="E6971" t="s">
        <v>23</v>
      </c>
      <c r="F6971" t="s">
        <v>26</v>
      </c>
      <c r="G6971">
        <v>1.4</v>
      </c>
      <c r="H6971" t="s">
        <v>18</v>
      </c>
      <c r="I6971" t="s">
        <v>19</v>
      </c>
      <c r="J6971">
        <v>5300</v>
      </c>
      <c r="K6971" t="s">
        <v>20</v>
      </c>
      <c r="L6971">
        <v>37500</v>
      </c>
      <c r="M6971" t="b">
        <v>0</v>
      </c>
    </row>
    <row r="6972" spans="1:13" x14ac:dyDescent="0.35">
      <c r="A6972" t="s">
        <v>48</v>
      </c>
      <c r="B6972" t="s">
        <v>106</v>
      </c>
      <c r="C6972">
        <v>2013</v>
      </c>
      <c r="D6972" t="s">
        <v>15</v>
      </c>
      <c r="E6972" t="s">
        <v>16</v>
      </c>
      <c r="F6972" t="s">
        <v>17</v>
      </c>
      <c r="G6972">
        <v>3</v>
      </c>
      <c r="H6972" t="s">
        <v>18</v>
      </c>
      <c r="I6972" t="s">
        <v>19</v>
      </c>
      <c r="J6972">
        <v>121000</v>
      </c>
      <c r="K6972" t="s">
        <v>42</v>
      </c>
      <c r="L6972">
        <v>118000</v>
      </c>
      <c r="M6972" t="b">
        <v>0</v>
      </c>
    </row>
    <row r="6973" spans="1:13" x14ac:dyDescent="0.35">
      <c r="A6973" t="s">
        <v>34</v>
      </c>
      <c r="B6973" t="s">
        <v>163</v>
      </c>
      <c r="C6973">
        <v>1993</v>
      </c>
      <c r="D6973" t="s">
        <v>47</v>
      </c>
      <c r="E6973" t="s">
        <v>23</v>
      </c>
      <c r="F6973" t="s">
        <v>26</v>
      </c>
      <c r="G6973">
        <v>2.2000000000000002</v>
      </c>
      <c r="H6973" t="s">
        <v>18</v>
      </c>
      <c r="I6973" t="s">
        <v>68</v>
      </c>
      <c r="J6973">
        <v>49500</v>
      </c>
      <c r="K6973" t="s">
        <v>111</v>
      </c>
      <c r="L6973">
        <v>9500</v>
      </c>
      <c r="M6973" t="b">
        <v>0</v>
      </c>
    </row>
    <row r="6974" spans="1:13" x14ac:dyDescent="0.35">
      <c r="A6974" t="s">
        <v>76</v>
      </c>
      <c r="B6974" t="s">
        <v>147</v>
      </c>
      <c r="C6974">
        <v>2014</v>
      </c>
      <c r="D6974" t="s">
        <v>15</v>
      </c>
      <c r="E6974" t="s">
        <v>25</v>
      </c>
      <c r="F6974" t="s">
        <v>26</v>
      </c>
      <c r="G6974">
        <v>8</v>
      </c>
      <c r="H6974" t="s">
        <v>18</v>
      </c>
      <c r="I6974" t="s">
        <v>19</v>
      </c>
      <c r="J6974">
        <v>147000</v>
      </c>
      <c r="K6974" t="s">
        <v>20</v>
      </c>
      <c r="L6974">
        <v>80000</v>
      </c>
      <c r="M6974" t="b">
        <v>0</v>
      </c>
    </row>
    <row r="6975" spans="1:13" x14ac:dyDescent="0.35">
      <c r="A6975" t="s">
        <v>109</v>
      </c>
      <c r="B6975" t="s">
        <v>110</v>
      </c>
      <c r="C6975">
        <v>2017</v>
      </c>
      <c r="D6975" t="s">
        <v>15</v>
      </c>
      <c r="E6975" t="s">
        <v>16</v>
      </c>
      <c r="F6975" t="s">
        <v>30</v>
      </c>
      <c r="G6975">
        <v>3.6</v>
      </c>
      <c r="H6975" t="s">
        <v>18</v>
      </c>
      <c r="I6975" t="s">
        <v>19</v>
      </c>
      <c r="J6975">
        <v>88000</v>
      </c>
      <c r="K6975" t="s">
        <v>59</v>
      </c>
      <c r="L6975">
        <v>0</v>
      </c>
      <c r="M6975" t="b">
        <v>1</v>
      </c>
    </row>
    <row r="6976" spans="1:13" x14ac:dyDescent="0.35">
      <c r="A6976" t="s">
        <v>36</v>
      </c>
      <c r="B6976" t="s">
        <v>146</v>
      </c>
      <c r="C6976">
        <v>2002</v>
      </c>
      <c r="D6976" t="s">
        <v>15</v>
      </c>
      <c r="E6976" t="s">
        <v>23</v>
      </c>
      <c r="F6976" t="s">
        <v>17</v>
      </c>
      <c r="G6976">
        <v>1.8</v>
      </c>
      <c r="H6976" t="s">
        <v>18</v>
      </c>
      <c r="I6976" t="s">
        <v>68</v>
      </c>
      <c r="J6976">
        <v>200000</v>
      </c>
      <c r="K6976" t="s">
        <v>81</v>
      </c>
      <c r="L6976">
        <v>0</v>
      </c>
      <c r="M6976" t="b">
        <v>1</v>
      </c>
    </row>
    <row r="6977" spans="1:13" x14ac:dyDescent="0.35">
      <c r="A6977" t="s">
        <v>39</v>
      </c>
      <c r="B6977" t="s">
        <v>46</v>
      </c>
      <c r="C6977">
        <v>2015</v>
      </c>
      <c r="D6977" t="s">
        <v>15</v>
      </c>
      <c r="E6977" t="s">
        <v>23</v>
      </c>
      <c r="F6977" t="s">
        <v>30</v>
      </c>
      <c r="G6977">
        <v>5.3</v>
      </c>
      <c r="H6977" t="s">
        <v>18</v>
      </c>
      <c r="I6977" t="s">
        <v>19</v>
      </c>
      <c r="J6977">
        <v>222000</v>
      </c>
      <c r="K6977" t="s">
        <v>20</v>
      </c>
      <c r="L6977">
        <v>110000</v>
      </c>
      <c r="M6977" t="b">
        <v>0</v>
      </c>
    </row>
    <row r="6978" spans="1:13" x14ac:dyDescent="0.35">
      <c r="A6978" t="s">
        <v>34</v>
      </c>
      <c r="B6978" t="s">
        <v>43</v>
      </c>
      <c r="C6978">
        <v>2019</v>
      </c>
      <c r="D6978" t="s">
        <v>15</v>
      </c>
      <c r="E6978" t="s">
        <v>23</v>
      </c>
      <c r="F6978" t="s">
        <v>26</v>
      </c>
      <c r="G6978">
        <v>2.5</v>
      </c>
      <c r="H6978" t="s">
        <v>18</v>
      </c>
      <c r="I6978" t="s">
        <v>19</v>
      </c>
      <c r="J6978">
        <v>48000</v>
      </c>
      <c r="K6978" t="s">
        <v>59</v>
      </c>
      <c r="L6978">
        <v>85000</v>
      </c>
      <c r="M6978" t="b">
        <v>0</v>
      </c>
    </row>
    <row r="6979" spans="1:13" x14ac:dyDescent="0.35">
      <c r="A6979" t="s">
        <v>76</v>
      </c>
      <c r="B6979" t="s">
        <v>256</v>
      </c>
      <c r="C6979">
        <v>2013</v>
      </c>
      <c r="D6979" t="s">
        <v>47</v>
      </c>
      <c r="E6979" t="s">
        <v>33</v>
      </c>
      <c r="F6979" t="s">
        <v>26</v>
      </c>
      <c r="G6979">
        <v>2.2999999999999998</v>
      </c>
      <c r="H6979" t="s">
        <v>18</v>
      </c>
      <c r="I6979" t="s">
        <v>19</v>
      </c>
      <c r="J6979">
        <v>180000</v>
      </c>
      <c r="K6979" t="s">
        <v>42</v>
      </c>
      <c r="L6979">
        <v>0</v>
      </c>
      <c r="M6979" t="b">
        <v>1</v>
      </c>
    </row>
    <row r="6980" spans="1:13" x14ac:dyDescent="0.35">
      <c r="A6980" t="s">
        <v>21</v>
      </c>
      <c r="B6980" t="s">
        <v>120</v>
      </c>
      <c r="C6980">
        <v>2015</v>
      </c>
      <c r="D6980" t="s">
        <v>15</v>
      </c>
      <c r="E6980" t="s">
        <v>23</v>
      </c>
      <c r="F6980" t="s">
        <v>30</v>
      </c>
      <c r="G6980">
        <v>2.4</v>
      </c>
      <c r="H6980" t="s">
        <v>18</v>
      </c>
      <c r="I6980" t="s">
        <v>68</v>
      </c>
      <c r="J6980">
        <v>300</v>
      </c>
      <c r="K6980" t="s">
        <v>20</v>
      </c>
      <c r="L6980">
        <v>0</v>
      </c>
      <c r="M6980" t="b">
        <v>1</v>
      </c>
    </row>
    <row r="6981" spans="1:13" x14ac:dyDescent="0.35">
      <c r="A6981" t="s">
        <v>60</v>
      </c>
      <c r="B6981" t="s">
        <v>241</v>
      </c>
      <c r="C6981">
        <v>2005</v>
      </c>
      <c r="D6981" t="s">
        <v>47</v>
      </c>
      <c r="E6981" t="s">
        <v>23</v>
      </c>
      <c r="F6981" t="s">
        <v>30</v>
      </c>
      <c r="G6981">
        <v>4.5999999999999996</v>
      </c>
      <c r="H6981" t="s">
        <v>18</v>
      </c>
      <c r="I6981" t="s">
        <v>19</v>
      </c>
      <c r="J6981">
        <v>240000</v>
      </c>
      <c r="K6981" t="s">
        <v>138</v>
      </c>
      <c r="L6981">
        <v>0</v>
      </c>
      <c r="M6981" t="b">
        <v>1</v>
      </c>
    </row>
    <row r="6982" spans="1:13" x14ac:dyDescent="0.35">
      <c r="A6982" t="s">
        <v>39</v>
      </c>
      <c r="B6982" t="s">
        <v>46</v>
      </c>
      <c r="C6982">
        <v>2016</v>
      </c>
      <c r="D6982" t="s">
        <v>47</v>
      </c>
      <c r="E6982" t="s">
        <v>75</v>
      </c>
      <c r="F6982" t="s">
        <v>30</v>
      </c>
      <c r="G6982">
        <v>5.3</v>
      </c>
      <c r="H6982" t="s">
        <v>18</v>
      </c>
      <c r="I6982" t="s">
        <v>19</v>
      </c>
      <c r="J6982">
        <v>184000</v>
      </c>
      <c r="K6982" t="s">
        <v>59</v>
      </c>
      <c r="L6982">
        <v>0</v>
      </c>
      <c r="M6982" t="b">
        <v>1</v>
      </c>
    </row>
    <row r="6983" spans="1:13" x14ac:dyDescent="0.35">
      <c r="A6983" t="s">
        <v>34</v>
      </c>
      <c r="B6983" t="s">
        <v>43</v>
      </c>
      <c r="C6983">
        <v>2003</v>
      </c>
      <c r="D6983" t="s">
        <v>47</v>
      </c>
      <c r="E6983" t="s">
        <v>16</v>
      </c>
      <c r="F6983" t="s">
        <v>26</v>
      </c>
      <c r="G6983">
        <v>2.5</v>
      </c>
      <c r="H6983" t="s">
        <v>18</v>
      </c>
      <c r="I6983" t="s">
        <v>68</v>
      </c>
      <c r="J6983">
        <v>100000</v>
      </c>
      <c r="K6983" t="s">
        <v>20</v>
      </c>
      <c r="L6983">
        <v>0</v>
      </c>
      <c r="M6983" t="b">
        <v>1</v>
      </c>
    </row>
    <row r="6984" spans="1:13" x14ac:dyDescent="0.35">
      <c r="A6984" t="s">
        <v>34</v>
      </c>
      <c r="B6984" t="s">
        <v>162</v>
      </c>
      <c r="C6984">
        <v>2010</v>
      </c>
      <c r="D6984" t="s">
        <v>15</v>
      </c>
      <c r="E6984" t="s">
        <v>23</v>
      </c>
      <c r="F6984" t="s">
        <v>30</v>
      </c>
      <c r="G6984">
        <v>6</v>
      </c>
      <c r="H6984" t="s">
        <v>18</v>
      </c>
      <c r="I6984" t="s">
        <v>68</v>
      </c>
      <c r="J6984">
        <v>41000</v>
      </c>
      <c r="K6984" t="s">
        <v>20</v>
      </c>
      <c r="L6984">
        <v>0</v>
      </c>
      <c r="M6984" t="b">
        <v>1</v>
      </c>
    </row>
    <row r="6985" spans="1:13" x14ac:dyDescent="0.35">
      <c r="A6985" t="s">
        <v>60</v>
      </c>
      <c r="B6985" t="s">
        <v>198</v>
      </c>
      <c r="C6985">
        <v>2015</v>
      </c>
      <c r="D6985" t="s">
        <v>15</v>
      </c>
      <c r="E6985" t="s">
        <v>23</v>
      </c>
      <c r="F6985" t="s">
        <v>30</v>
      </c>
      <c r="G6985">
        <v>3.5</v>
      </c>
      <c r="H6985" t="s">
        <v>18</v>
      </c>
      <c r="I6985" t="s">
        <v>19</v>
      </c>
      <c r="J6985">
        <v>224</v>
      </c>
      <c r="K6985" t="s">
        <v>20</v>
      </c>
      <c r="L6985">
        <v>88000</v>
      </c>
      <c r="M6985" t="b">
        <v>0</v>
      </c>
    </row>
    <row r="6986" spans="1:13" x14ac:dyDescent="0.35">
      <c r="A6986" t="s">
        <v>60</v>
      </c>
      <c r="B6986" t="s">
        <v>90</v>
      </c>
      <c r="C6986">
        <v>2015</v>
      </c>
      <c r="D6986" t="s">
        <v>47</v>
      </c>
      <c r="E6986" t="s">
        <v>23</v>
      </c>
      <c r="F6986" t="s">
        <v>17</v>
      </c>
      <c r="G6986">
        <v>5.7</v>
      </c>
      <c r="H6986" t="s">
        <v>18</v>
      </c>
      <c r="I6986" t="s">
        <v>19</v>
      </c>
      <c r="J6986">
        <v>103000</v>
      </c>
      <c r="K6986" t="s">
        <v>45</v>
      </c>
      <c r="L6986">
        <v>0</v>
      </c>
      <c r="M6986" t="b">
        <v>1</v>
      </c>
    </row>
    <row r="6987" spans="1:13" x14ac:dyDescent="0.35">
      <c r="A6987" t="s">
        <v>76</v>
      </c>
      <c r="B6987" t="s">
        <v>77</v>
      </c>
      <c r="C6987">
        <v>2013</v>
      </c>
      <c r="D6987" t="s">
        <v>47</v>
      </c>
      <c r="E6987" t="s">
        <v>16</v>
      </c>
      <c r="F6987" t="s">
        <v>26</v>
      </c>
      <c r="G6987">
        <v>1.4</v>
      </c>
      <c r="H6987" t="s">
        <v>18</v>
      </c>
      <c r="I6987" t="s">
        <v>19</v>
      </c>
      <c r="J6987">
        <v>190000</v>
      </c>
      <c r="K6987" t="s">
        <v>20</v>
      </c>
      <c r="L6987">
        <v>47000</v>
      </c>
      <c r="M6987" t="b">
        <v>0</v>
      </c>
    </row>
    <row r="6988" spans="1:13" x14ac:dyDescent="0.35">
      <c r="A6988" t="s">
        <v>39</v>
      </c>
      <c r="B6988" t="s">
        <v>46</v>
      </c>
      <c r="C6988">
        <v>2007</v>
      </c>
      <c r="D6988" t="s">
        <v>47</v>
      </c>
      <c r="E6988" t="s">
        <v>75</v>
      </c>
      <c r="F6988" t="s">
        <v>17</v>
      </c>
      <c r="G6988">
        <v>5.3</v>
      </c>
      <c r="H6988" t="s">
        <v>18</v>
      </c>
      <c r="I6988" t="s">
        <v>19</v>
      </c>
      <c r="J6988">
        <v>156000</v>
      </c>
      <c r="K6988" t="s">
        <v>20</v>
      </c>
      <c r="L6988">
        <v>0</v>
      </c>
      <c r="M6988" t="b">
        <v>1</v>
      </c>
    </row>
    <row r="6989" spans="1:13" x14ac:dyDescent="0.35">
      <c r="A6989" t="s">
        <v>34</v>
      </c>
      <c r="B6989" t="s">
        <v>43</v>
      </c>
      <c r="C6989">
        <v>2016</v>
      </c>
      <c r="D6989" t="s">
        <v>303</v>
      </c>
      <c r="E6989" t="s">
        <v>23</v>
      </c>
      <c r="F6989" t="s">
        <v>26</v>
      </c>
      <c r="G6989">
        <v>2.5</v>
      </c>
      <c r="H6989" t="s">
        <v>18</v>
      </c>
      <c r="I6989" t="s">
        <v>19</v>
      </c>
      <c r="J6989">
        <v>267000</v>
      </c>
      <c r="K6989" t="s">
        <v>20</v>
      </c>
      <c r="L6989">
        <v>0</v>
      </c>
      <c r="M6989" t="b">
        <v>1</v>
      </c>
    </row>
    <row r="6990" spans="1:13" x14ac:dyDescent="0.35">
      <c r="A6990" t="s">
        <v>34</v>
      </c>
      <c r="B6990" t="s">
        <v>123</v>
      </c>
      <c r="C6990">
        <v>2017</v>
      </c>
      <c r="D6990" t="s">
        <v>15</v>
      </c>
      <c r="E6990" t="s">
        <v>23</v>
      </c>
      <c r="F6990" t="s">
        <v>17</v>
      </c>
      <c r="G6990">
        <v>2.7</v>
      </c>
      <c r="H6990" t="s">
        <v>18</v>
      </c>
      <c r="I6990" t="s">
        <v>19</v>
      </c>
      <c r="J6990">
        <v>102000</v>
      </c>
      <c r="K6990" t="s">
        <v>155</v>
      </c>
      <c r="L6990">
        <v>90000</v>
      </c>
      <c r="M6990" t="b">
        <v>0</v>
      </c>
    </row>
    <row r="6991" spans="1:13" x14ac:dyDescent="0.35">
      <c r="A6991" t="s">
        <v>121</v>
      </c>
      <c r="B6991" t="s">
        <v>382</v>
      </c>
      <c r="C6991">
        <v>2014</v>
      </c>
      <c r="D6991" t="s">
        <v>15</v>
      </c>
      <c r="E6991" t="s">
        <v>94</v>
      </c>
      <c r="F6991" t="s">
        <v>17</v>
      </c>
      <c r="G6991">
        <v>3</v>
      </c>
      <c r="H6991" t="s">
        <v>18</v>
      </c>
      <c r="I6991" t="s">
        <v>19</v>
      </c>
      <c r="J6991">
        <v>127008</v>
      </c>
      <c r="K6991" t="s">
        <v>20</v>
      </c>
      <c r="L6991">
        <v>0</v>
      </c>
      <c r="M6991" t="b">
        <v>1</v>
      </c>
    </row>
    <row r="6992" spans="1:13" x14ac:dyDescent="0.35">
      <c r="A6992" t="s">
        <v>21</v>
      </c>
      <c r="B6992" t="s">
        <v>22</v>
      </c>
      <c r="C6992">
        <v>2017</v>
      </c>
      <c r="D6992" t="s">
        <v>15</v>
      </c>
      <c r="E6992" t="s">
        <v>29</v>
      </c>
      <c r="F6992" t="s">
        <v>17</v>
      </c>
      <c r="G6992">
        <v>4</v>
      </c>
      <c r="H6992" t="s">
        <v>18</v>
      </c>
      <c r="I6992" t="s">
        <v>19</v>
      </c>
      <c r="J6992">
        <v>115000</v>
      </c>
      <c r="K6992" t="s">
        <v>20</v>
      </c>
      <c r="L6992">
        <v>117000</v>
      </c>
      <c r="M6992" t="b">
        <v>0</v>
      </c>
    </row>
    <row r="6993" spans="1:13" x14ac:dyDescent="0.35">
      <c r="A6993" t="s">
        <v>34</v>
      </c>
      <c r="B6993" t="s">
        <v>127</v>
      </c>
      <c r="C6993">
        <v>2006</v>
      </c>
      <c r="D6993" t="s">
        <v>15</v>
      </c>
      <c r="E6993" t="s">
        <v>38</v>
      </c>
      <c r="F6993" t="s">
        <v>26</v>
      </c>
      <c r="G6993">
        <v>4.5</v>
      </c>
      <c r="H6993" t="s">
        <v>18</v>
      </c>
      <c r="I6993" t="s">
        <v>68</v>
      </c>
      <c r="J6993">
        <v>239</v>
      </c>
      <c r="K6993" t="s">
        <v>111</v>
      </c>
      <c r="L6993">
        <v>70000</v>
      </c>
      <c r="M6993" t="b">
        <v>0</v>
      </c>
    </row>
    <row r="6994" spans="1:13" x14ac:dyDescent="0.35">
      <c r="A6994" t="s">
        <v>82</v>
      </c>
      <c r="B6994" t="s">
        <v>83</v>
      </c>
      <c r="C6994">
        <v>2019</v>
      </c>
      <c r="D6994" t="s">
        <v>44</v>
      </c>
      <c r="E6994" t="s">
        <v>23</v>
      </c>
      <c r="F6994" t="s">
        <v>26</v>
      </c>
      <c r="G6994">
        <v>3.3</v>
      </c>
      <c r="H6994" t="s">
        <v>18</v>
      </c>
      <c r="I6994" t="s">
        <v>19</v>
      </c>
      <c r="J6994">
        <v>46000</v>
      </c>
      <c r="K6994" t="s">
        <v>187</v>
      </c>
      <c r="L6994">
        <v>0</v>
      </c>
      <c r="M6994" t="b">
        <v>1</v>
      </c>
    </row>
    <row r="6995" spans="1:13" x14ac:dyDescent="0.35">
      <c r="A6995" t="s">
        <v>21</v>
      </c>
      <c r="B6995" t="s">
        <v>22</v>
      </c>
      <c r="C6995">
        <v>2016</v>
      </c>
      <c r="D6995" t="s">
        <v>15</v>
      </c>
      <c r="E6995" t="s">
        <v>23</v>
      </c>
      <c r="F6995" t="s">
        <v>17</v>
      </c>
      <c r="G6995">
        <v>4</v>
      </c>
      <c r="H6995" t="s">
        <v>18</v>
      </c>
      <c r="I6995" t="s">
        <v>19</v>
      </c>
      <c r="J6995">
        <v>167</v>
      </c>
      <c r="K6995" t="s">
        <v>59</v>
      </c>
      <c r="L6995">
        <v>0</v>
      </c>
      <c r="M6995" t="b">
        <v>1</v>
      </c>
    </row>
    <row r="6996" spans="1:13" x14ac:dyDescent="0.35">
      <c r="A6996" t="s">
        <v>185</v>
      </c>
      <c r="B6996" t="s">
        <v>47</v>
      </c>
      <c r="C6996">
        <v>2015</v>
      </c>
      <c r="D6996" t="s">
        <v>47</v>
      </c>
      <c r="E6996" t="s">
        <v>234</v>
      </c>
      <c r="F6996" t="s">
        <v>17</v>
      </c>
      <c r="G6996">
        <v>2.5</v>
      </c>
      <c r="H6996" t="s">
        <v>18</v>
      </c>
      <c r="I6996" t="s">
        <v>68</v>
      </c>
      <c r="J6996">
        <v>100</v>
      </c>
      <c r="K6996" t="s">
        <v>111</v>
      </c>
      <c r="L6996">
        <v>0</v>
      </c>
      <c r="M6996" t="b">
        <v>1</v>
      </c>
    </row>
    <row r="6997" spans="1:13" x14ac:dyDescent="0.35">
      <c r="A6997" t="s">
        <v>82</v>
      </c>
      <c r="B6997" t="s">
        <v>156</v>
      </c>
      <c r="C6997">
        <v>2017</v>
      </c>
      <c r="D6997" t="s">
        <v>303</v>
      </c>
      <c r="E6997" t="s">
        <v>29</v>
      </c>
      <c r="F6997" t="s">
        <v>26</v>
      </c>
      <c r="G6997">
        <v>1.4</v>
      </c>
      <c r="H6997" t="s">
        <v>18</v>
      </c>
      <c r="I6997" t="s">
        <v>19</v>
      </c>
      <c r="J6997">
        <v>9999</v>
      </c>
      <c r="K6997" t="s">
        <v>138</v>
      </c>
      <c r="L6997">
        <v>0</v>
      </c>
      <c r="M6997" t="b">
        <v>1</v>
      </c>
    </row>
    <row r="6998" spans="1:13" x14ac:dyDescent="0.35">
      <c r="A6998" t="s">
        <v>34</v>
      </c>
      <c r="B6998" t="s">
        <v>124</v>
      </c>
      <c r="C6998">
        <v>2016</v>
      </c>
      <c r="D6998" t="s">
        <v>44</v>
      </c>
      <c r="E6998" t="s">
        <v>23</v>
      </c>
      <c r="F6998" t="s">
        <v>17</v>
      </c>
      <c r="G6998">
        <v>4.9000000000000004</v>
      </c>
      <c r="H6998" t="s">
        <v>18</v>
      </c>
      <c r="I6998" t="s">
        <v>19</v>
      </c>
      <c r="J6998">
        <v>115</v>
      </c>
      <c r="K6998" t="s">
        <v>20</v>
      </c>
      <c r="L6998">
        <v>110000</v>
      </c>
      <c r="M6998" t="b">
        <v>0</v>
      </c>
    </row>
    <row r="6999" spans="1:13" x14ac:dyDescent="0.35">
      <c r="A6999" t="s">
        <v>34</v>
      </c>
      <c r="B6999" t="s">
        <v>66</v>
      </c>
      <c r="C6999">
        <v>2007</v>
      </c>
      <c r="D6999" t="s">
        <v>15</v>
      </c>
      <c r="E6999" t="s">
        <v>25</v>
      </c>
      <c r="F6999" t="s">
        <v>30</v>
      </c>
      <c r="G6999">
        <v>3.5</v>
      </c>
      <c r="H6999" t="s">
        <v>18</v>
      </c>
      <c r="I6999" t="s">
        <v>19</v>
      </c>
      <c r="J6999">
        <v>500</v>
      </c>
      <c r="K6999" t="s">
        <v>59</v>
      </c>
      <c r="L6999">
        <v>0</v>
      </c>
      <c r="M6999" t="b">
        <v>1</v>
      </c>
    </row>
    <row r="7000" spans="1:13" x14ac:dyDescent="0.35">
      <c r="A7000" t="s">
        <v>209</v>
      </c>
      <c r="B7000" t="s">
        <v>343</v>
      </c>
      <c r="C7000">
        <v>2014</v>
      </c>
      <c r="D7000" t="s">
        <v>44</v>
      </c>
      <c r="E7000" t="s">
        <v>23</v>
      </c>
      <c r="F7000" t="s">
        <v>17</v>
      </c>
      <c r="G7000">
        <v>3.7</v>
      </c>
      <c r="H7000" t="s">
        <v>18</v>
      </c>
      <c r="I7000" t="s">
        <v>19</v>
      </c>
      <c r="J7000">
        <v>160000</v>
      </c>
      <c r="K7000" t="s">
        <v>155</v>
      </c>
      <c r="L7000">
        <v>0</v>
      </c>
      <c r="M7000" t="b">
        <v>1</v>
      </c>
    </row>
    <row r="7001" spans="1:13" x14ac:dyDescent="0.35">
      <c r="A7001" t="s">
        <v>85</v>
      </c>
      <c r="B7001" t="s">
        <v>87</v>
      </c>
      <c r="C7001">
        <v>2018</v>
      </c>
      <c r="D7001" t="s">
        <v>47</v>
      </c>
      <c r="E7001" t="s">
        <v>29</v>
      </c>
      <c r="F7001" t="s">
        <v>30</v>
      </c>
      <c r="G7001">
        <v>3.8</v>
      </c>
      <c r="H7001" t="s">
        <v>18</v>
      </c>
      <c r="I7001" t="s">
        <v>19</v>
      </c>
      <c r="J7001">
        <v>170000</v>
      </c>
      <c r="K7001" t="s">
        <v>20</v>
      </c>
      <c r="L7001">
        <v>500</v>
      </c>
      <c r="M7001" t="b">
        <v>0</v>
      </c>
    </row>
    <row r="7002" spans="1:13" x14ac:dyDescent="0.35">
      <c r="A7002" t="s">
        <v>31</v>
      </c>
      <c r="B7002" t="s">
        <v>57</v>
      </c>
      <c r="C7002">
        <v>2006</v>
      </c>
      <c r="D7002" t="s">
        <v>47</v>
      </c>
      <c r="E7002" t="s">
        <v>23</v>
      </c>
      <c r="F7002" t="s">
        <v>30</v>
      </c>
      <c r="G7002">
        <v>1.6</v>
      </c>
      <c r="H7002" t="s">
        <v>18</v>
      </c>
      <c r="I7002" t="s">
        <v>19</v>
      </c>
      <c r="J7002">
        <v>305000</v>
      </c>
      <c r="K7002" t="s">
        <v>42</v>
      </c>
      <c r="L7002">
        <v>0</v>
      </c>
      <c r="M7002" t="b">
        <v>1</v>
      </c>
    </row>
    <row r="7003" spans="1:13" x14ac:dyDescent="0.35">
      <c r="A7003" t="s">
        <v>73</v>
      </c>
      <c r="B7003" t="s">
        <v>190</v>
      </c>
      <c r="C7003">
        <v>2019</v>
      </c>
      <c r="D7003" t="s">
        <v>15</v>
      </c>
      <c r="E7003" t="s">
        <v>33</v>
      </c>
      <c r="F7003" t="s">
        <v>17</v>
      </c>
      <c r="G7003">
        <v>2.5</v>
      </c>
      <c r="H7003" t="s">
        <v>18</v>
      </c>
      <c r="I7003" t="s">
        <v>19</v>
      </c>
      <c r="J7003">
        <v>33000</v>
      </c>
      <c r="K7003" t="s">
        <v>20</v>
      </c>
      <c r="L7003">
        <v>102000</v>
      </c>
      <c r="M7003" t="b">
        <v>0</v>
      </c>
    </row>
    <row r="7004" spans="1:13" x14ac:dyDescent="0.35">
      <c r="A7004" t="s">
        <v>34</v>
      </c>
      <c r="B7004" t="s">
        <v>43</v>
      </c>
      <c r="C7004">
        <v>2002</v>
      </c>
      <c r="D7004" t="s">
        <v>44</v>
      </c>
      <c r="E7004" t="s">
        <v>23</v>
      </c>
      <c r="F7004" t="s">
        <v>26</v>
      </c>
      <c r="G7004">
        <v>2.5</v>
      </c>
      <c r="H7004" t="s">
        <v>18</v>
      </c>
      <c r="I7004" t="s">
        <v>68</v>
      </c>
      <c r="J7004">
        <v>290000</v>
      </c>
      <c r="K7004" t="s">
        <v>155</v>
      </c>
      <c r="L7004">
        <v>0</v>
      </c>
      <c r="M7004" t="b">
        <v>1</v>
      </c>
    </row>
    <row r="7005" spans="1:13" x14ac:dyDescent="0.35">
      <c r="A7005" t="s">
        <v>21</v>
      </c>
      <c r="B7005" t="s">
        <v>24</v>
      </c>
      <c r="C7005">
        <v>2011</v>
      </c>
      <c r="D7005" t="s">
        <v>15</v>
      </c>
      <c r="E7005" t="s">
        <v>23</v>
      </c>
      <c r="F7005" t="s">
        <v>26</v>
      </c>
      <c r="G7005">
        <v>1.6</v>
      </c>
      <c r="H7005" t="s">
        <v>18</v>
      </c>
      <c r="I7005" t="s">
        <v>68</v>
      </c>
      <c r="J7005">
        <v>311000</v>
      </c>
      <c r="K7005" t="s">
        <v>20</v>
      </c>
      <c r="L7005">
        <v>10000</v>
      </c>
      <c r="M7005" t="b">
        <v>0</v>
      </c>
    </row>
    <row r="7006" spans="1:13" x14ac:dyDescent="0.35">
      <c r="A7006" t="s">
        <v>39</v>
      </c>
      <c r="B7006" t="s">
        <v>115</v>
      </c>
      <c r="C7006">
        <v>1996</v>
      </c>
      <c r="D7006" t="s">
        <v>15</v>
      </c>
      <c r="E7006" t="s">
        <v>16</v>
      </c>
      <c r="F7006" t="s">
        <v>30</v>
      </c>
      <c r="G7006">
        <v>4.5</v>
      </c>
      <c r="H7006" t="s">
        <v>18</v>
      </c>
      <c r="I7006" t="s">
        <v>19</v>
      </c>
      <c r="J7006">
        <v>135000</v>
      </c>
      <c r="K7006" t="s">
        <v>20</v>
      </c>
      <c r="L7006">
        <v>0</v>
      </c>
      <c r="M7006" t="b">
        <v>1</v>
      </c>
    </row>
    <row r="7007" spans="1:13" x14ac:dyDescent="0.35">
      <c r="A7007" t="s">
        <v>281</v>
      </c>
      <c r="B7007" t="s">
        <v>282</v>
      </c>
      <c r="C7007">
        <v>2008</v>
      </c>
      <c r="D7007" t="s">
        <v>15</v>
      </c>
      <c r="E7007" t="s">
        <v>25</v>
      </c>
      <c r="F7007" t="s">
        <v>30</v>
      </c>
      <c r="G7007">
        <v>2.4</v>
      </c>
      <c r="H7007" t="s">
        <v>18</v>
      </c>
      <c r="I7007" t="s">
        <v>19</v>
      </c>
      <c r="J7007">
        <v>312000</v>
      </c>
      <c r="K7007" t="s">
        <v>20</v>
      </c>
      <c r="L7007">
        <v>0</v>
      </c>
      <c r="M7007" t="b">
        <v>1</v>
      </c>
    </row>
    <row r="7008" spans="1:13" x14ac:dyDescent="0.35">
      <c r="A7008" t="s">
        <v>39</v>
      </c>
      <c r="B7008" t="s">
        <v>115</v>
      </c>
      <c r="C7008">
        <v>2002</v>
      </c>
      <c r="D7008" t="s">
        <v>47</v>
      </c>
      <c r="E7008" t="s">
        <v>38</v>
      </c>
      <c r="F7008" t="s">
        <v>26</v>
      </c>
      <c r="G7008">
        <v>5.3</v>
      </c>
      <c r="H7008" t="s">
        <v>18</v>
      </c>
      <c r="I7008" t="s">
        <v>19</v>
      </c>
      <c r="J7008">
        <v>333</v>
      </c>
      <c r="K7008" t="s">
        <v>20</v>
      </c>
      <c r="L7008">
        <v>13000</v>
      </c>
      <c r="M7008" t="b">
        <v>0</v>
      </c>
    </row>
    <row r="7009" spans="1:13" x14ac:dyDescent="0.35">
      <c r="A7009" t="s">
        <v>174</v>
      </c>
      <c r="B7009" t="s">
        <v>175</v>
      </c>
      <c r="C7009">
        <v>2017</v>
      </c>
      <c r="D7009" t="s">
        <v>44</v>
      </c>
      <c r="E7009" t="s">
        <v>23</v>
      </c>
      <c r="F7009" t="s">
        <v>17</v>
      </c>
      <c r="G7009">
        <v>1.4</v>
      </c>
      <c r="H7009" t="s">
        <v>18</v>
      </c>
      <c r="I7009" t="s">
        <v>19</v>
      </c>
      <c r="J7009">
        <v>90000</v>
      </c>
      <c r="K7009" t="s">
        <v>20</v>
      </c>
      <c r="L7009">
        <v>165000</v>
      </c>
      <c r="M7009" t="b">
        <v>0</v>
      </c>
    </row>
    <row r="7010" spans="1:13" x14ac:dyDescent="0.35">
      <c r="A7010" t="s">
        <v>27</v>
      </c>
      <c r="B7010" t="s">
        <v>89</v>
      </c>
      <c r="C7010">
        <v>2014</v>
      </c>
      <c r="D7010" t="s">
        <v>15</v>
      </c>
      <c r="E7010" t="s">
        <v>23</v>
      </c>
      <c r="F7010" t="s">
        <v>30</v>
      </c>
      <c r="G7010">
        <v>1.6</v>
      </c>
      <c r="H7010" t="s">
        <v>18</v>
      </c>
      <c r="I7010" t="s">
        <v>19</v>
      </c>
      <c r="J7010">
        <v>1500000</v>
      </c>
      <c r="K7010" t="s">
        <v>54</v>
      </c>
      <c r="L7010">
        <v>0</v>
      </c>
      <c r="M7010" t="b">
        <v>1</v>
      </c>
    </row>
    <row r="7011" spans="1:13" x14ac:dyDescent="0.35">
      <c r="A7011" t="s">
        <v>27</v>
      </c>
      <c r="B7011" t="s">
        <v>28</v>
      </c>
      <c r="C7011">
        <v>2019</v>
      </c>
      <c r="D7011" t="s">
        <v>15</v>
      </c>
      <c r="E7011" t="s">
        <v>29</v>
      </c>
      <c r="F7011" t="s">
        <v>26</v>
      </c>
      <c r="G7011">
        <v>2</v>
      </c>
      <c r="H7011" t="s">
        <v>18</v>
      </c>
      <c r="I7011" t="s">
        <v>19</v>
      </c>
      <c r="J7011">
        <v>38000</v>
      </c>
      <c r="K7011" t="s">
        <v>20</v>
      </c>
      <c r="L7011">
        <v>0</v>
      </c>
      <c r="M7011" t="b">
        <v>1</v>
      </c>
    </row>
    <row r="7012" spans="1:13" x14ac:dyDescent="0.35">
      <c r="A7012" t="s">
        <v>34</v>
      </c>
      <c r="B7012" t="s">
        <v>43</v>
      </c>
      <c r="C7012">
        <v>2016</v>
      </c>
      <c r="D7012" t="s">
        <v>44</v>
      </c>
      <c r="E7012" t="s">
        <v>33</v>
      </c>
      <c r="F7012" t="s">
        <v>17</v>
      </c>
      <c r="G7012">
        <v>2.6</v>
      </c>
      <c r="H7012" t="s">
        <v>18</v>
      </c>
      <c r="I7012" t="s">
        <v>19</v>
      </c>
      <c r="J7012">
        <v>183000</v>
      </c>
      <c r="K7012" t="s">
        <v>45</v>
      </c>
      <c r="L7012">
        <v>70000</v>
      </c>
      <c r="M7012" t="b">
        <v>0</v>
      </c>
    </row>
    <row r="7013" spans="1:13" x14ac:dyDescent="0.35">
      <c r="A7013" t="s">
        <v>48</v>
      </c>
      <c r="B7013" t="s">
        <v>106</v>
      </c>
      <c r="C7013">
        <v>2007</v>
      </c>
      <c r="D7013" t="s">
        <v>15</v>
      </c>
      <c r="E7013" t="s">
        <v>29</v>
      </c>
      <c r="F7013" t="s">
        <v>17</v>
      </c>
      <c r="G7013">
        <v>3</v>
      </c>
      <c r="H7013" t="s">
        <v>18</v>
      </c>
      <c r="I7013" t="s">
        <v>19</v>
      </c>
      <c r="J7013">
        <v>270000</v>
      </c>
      <c r="K7013" t="s">
        <v>54</v>
      </c>
      <c r="L7013">
        <v>45000</v>
      </c>
      <c r="M7013" t="b">
        <v>0</v>
      </c>
    </row>
    <row r="7014" spans="1:13" x14ac:dyDescent="0.35">
      <c r="A7014" t="s">
        <v>36</v>
      </c>
      <c r="B7014" t="s">
        <v>115</v>
      </c>
      <c r="C7014">
        <v>2003</v>
      </c>
      <c r="D7014" t="s">
        <v>15</v>
      </c>
      <c r="E7014" t="s">
        <v>65</v>
      </c>
      <c r="F7014" t="s">
        <v>17</v>
      </c>
      <c r="G7014">
        <v>5.3</v>
      </c>
      <c r="H7014" t="s">
        <v>18</v>
      </c>
      <c r="I7014" t="s">
        <v>19</v>
      </c>
      <c r="J7014">
        <v>415000</v>
      </c>
      <c r="K7014" t="s">
        <v>170</v>
      </c>
      <c r="L7014">
        <v>0</v>
      </c>
      <c r="M7014" t="b">
        <v>1</v>
      </c>
    </row>
    <row r="7015" spans="1:13" x14ac:dyDescent="0.35">
      <c r="A7015" t="s">
        <v>34</v>
      </c>
      <c r="B7015" t="s">
        <v>51</v>
      </c>
      <c r="C7015">
        <v>2003</v>
      </c>
      <c r="D7015" t="s">
        <v>15</v>
      </c>
      <c r="E7015" t="s">
        <v>25</v>
      </c>
      <c r="F7015" t="s">
        <v>17</v>
      </c>
      <c r="G7015">
        <v>1</v>
      </c>
      <c r="H7015" t="s">
        <v>18</v>
      </c>
      <c r="I7015" t="s">
        <v>19</v>
      </c>
      <c r="J7015">
        <v>50000</v>
      </c>
      <c r="K7015" t="s">
        <v>20</v>
      </c>
      <c r="L7015">
        <v>15000</v>
      </c>
      <c r="M7015" t="b">
        <v>0</v>
      </c>
    </row>
    <row r="7016" spans="1:13" x14ac:dyDescent="0.35">
      <c r="A7016" t="s">
        <v>34</v>
      </c>
      <c r="B7016" t="s">
        <v>55</v>
      </c>
      <c r="C7016">
        <v>2014</v>
      </c>
      <c r="D7016" t="s">
        <v>15</v>
      </c>
      <c r="E7016" t="s">
        <v>23</v>
      </c>
      <c r="F7016" t="s">
        <v>17</v>
      </c>
      <c r="G7016">
        <v>2.7</v>
      </c>
      <c r="H7016" t="s">
        <v>18</v>
      </c>
      <c r="I7016" t="s">
        <v>19</v>
      </c>
      <c r="J7016">
        <v>157</v>
      </c>
      <c r="K7016" t="s">
        <v>42</v>
      </c>
      <c r="L7016">
        <v>80000</v>
      </c>
      <c r="M7016" t="b">
        <v>0</v>
      </c>
    </row>
    <row r="7017" spans="1:13" x14ac:dyDescent="0.35">
      <c r="A7017" t="s">
        <v>27</v>
      </c>
      <c r="B7017" t="s">
        <v>28</v>
      </c>
      <c r="C7017">
        <v>2019</v>
      </c>
      <c r="D7017" t="s">
        <v>15</v>
      </c>
      <c r="E7017" t="s">
        <v>29</v>
      </c>
      <c r="F7017" t="s">
        <v>30</v>
      </c>
      <c r="G7017">
        <v>2</v>
      </c>
      <c r="H7017" t="s">
        <v>18</v>
      </c>
      <c r="I7017" t="s">
        <v>19</v>
      </c>
      <c r="J7017">
        <v>35000</v>
      </c>
      <c r="K7017" t="s">
        <v>42</v>
      </c>
      <c r="L7017">
        <v>63500</v>
      </c>
      <c r="M7017" t="b">
        <v>0</v>
      </c>
    </row>
    <row r="7018" spans="1:13" x14ac:dyDescent="0.35">
      <c r="A7018" t="s">
        <v>34</v>
      </c>
      <c r="B7018" t="s">
        <v>127</v>
      </c>
      <c r="C7018">
        <v>1978</v>
      </c>
      <c r="D7018" t="s">
        <v>15</v>
      </c>
      <c r="E7018" t="s">
        <v>75</v>
      </c>
      <c r="F7018" t="s">
        <v>26</v>
      </c>
      <c r="G7018">
        <v>4</v>
      </c>
      <c r="H7018" t="s">
        <v>18</v>
      </c>
      <c r="I7018" t="s">
        <v>68</v>
      </c>
      <c r="J7018">
        <v>400000</v>
      </c>
      <c r="K7018" t="s">
        <v>20</v>
      </c>
      <c r="L7018">
        <v>18000</v>
      </c>
      <c r="M7018" t="b">
        <v>0</v>
      </c>
    </row>
    <row r="7019" spans="1:13" x14ac:dyDescent="0.35">
      <c r="A7019" t="s">
        <v>39</v>
      </c>
      <c r="B7019" t="s">
        <v>46</v>
      </c>
      <c r="C7019">
        <v>2018</v>
      </c>
      <c r="D7019" t="s">
        <v>15</v>
      </c>
      <c r="E7019" t="s">
        <v>16</v>
      </c>
      <c r="F7019" t="s">
        <v>26</v>
      </c>
      <c r="G7019">
        <v>5.3</v>
      </c>
      <c r="H7019" t="s">
        <v>18</v>
      </c>
      <c r="I7019" t="s">
        <v>19</v>
      </c>
      <c r="J7019">
        <v>39000</v>
      </c>
      <c r="K7019" t="s">
        <v>111</v>
      </c>
      <c r="L7019">
        <v>147000</v>
      </c>
      <c r="M7019" t="b">
        <v>0</v>
      </c>
    </row>
    <row r="7020" spans="1:13" x14ac:dyDescent="0.35">
      <c r="A7020" t="s">
        <v>39</v>
      </c>
      <c r="B7020" t="s">
        <v>286</v>
      </c>
      <c r="C7020">
        <v>2006</v>
      </c>
      <c r="D7020" t="s">
        <v>15</v>
      </c>
      <c r="E7020" t="s">
        <v>102</v>
      </c>
      <c r="F7020" t="s">
        <v>17</v>
      </c>
      <c r="G7020">
        <v>2.2999999999999998</v>
      </c>
      <c r="H7020" t="s">
        <v>18</v>
      </c>
      <c r="I7020" t="s">
        <v>19</v>
      </c>
      <c r="J7020">
        <v>3500</v>
      </c>
      <c r="K7020" t="s">
        <v>20</v>
      </c>
      <c r="L7020">
        <v>0</v>
      </c>
      <c r="M7020" t="b">
        <v>1</v>
      </c>
    </row>
    <row r="7021" spans="1:13" x14ac:dyDescent="0.35">
      <c r="A7021" t="s">
        <v>76</v>
      </c>
      <c r="B7021" t="s">
        <v>240</v>
      </c>
      <c r="C7021">
        <v>2011</v>
      </c>
      <c r="D7021" t="s">
        <v>15</v>
      </c>
      <c r="E7021" t="s">
        <v>33</v>
      </c>
      <c r="F7021" t="s">
        <v>30</v>
      </c>
      <c r="G7021">
        <v>4.5999999999999996</v>
      </c>
      <c r="H7021" t="s">
        <v>18</v>
      </c>
      <c r="I7021" t="s">
        <v>19</v>
      </c>
      <c r="J7021">
        <v>312338</v>
      </c>
      <c r="K7021" t="s">
        <v>20</v>
      </c>
      <c r="L7021">
        <v>25000</v>
      </c>
      <c r="M7021" t="b">
        <v>0</v>
      </c>
    </row>
    <row r="7022" spans="1:13" x14ac:dyDescent="0.35">
      <c r="A7022" t="s">
        <v>39</v>
      </c>
      <c r="B7022" t="s">
        <v>131</v>
      </c>
      <c r="C7022">
        <v>2010</v>
      </c>
      <c r="D7022" t="s">
        <v>15</v>
      </c>
      <c r="E7022" t="s">
        <v>25</v>
      </c>
      <c r="F7022" t="s">
        <v>26</v>
      </c>
      <c r="G7022">
        <v>6</v>
      </c>
      <c r="H7022" t="s">
        <v>18</v>
      </c>
      <c r="I7022" t="s">
        <v>19</v>
      </c>
      <c r="J7022">
        <v>243</v>
      </c>
      <c r="K7022" t="s">
        <v>20</v>
      </c>
      <c r="L7022">
        <v>0</v>
      </c>
      <c r="M7022" t="b">
        <v>1</v>
      </c>
    </row>
    <row r="7023" spans="1:13" x14ac:dyDescent="0.35">
      <c r="A7023" t="s">
        <v>76</v>
      </c>
      <c r="B7023" t="s">
        <v>144</v>
      </c>
      <c r="C7023">
        <v>2008</v>
      </c>
      <c r="D7023" t="s">
        <v>47</v>
      </c>
      <c r="E7023" t="s">
        <v>23</v>
      </c>
      <c r="F7023" t="s">
        <v>17</v>
      </c>
      <c r="G7023">
        <v>4.5999999999999996</v>
      </c>
      <c r="H7023" t="s">
        <v>18</v>
      </c>
      <c r="I7023" t="s">
        <v>19</v>
      </c>
      <c r="J7023">
        <v>50000</v>
      </c>
      <c r="K7023" t="s">
        <v>155</v>
      </c>
      <c r="L7023">
        <v>0</v>
      </c>
      <c r="M7023" t="b">
        <v>1</v>
      </c>
    </row>
    <row r="7024" spans="1:13" x14ac:dyDescent="0.35">
      <c r="A7024" t="s">
        <v>27</v>
      </c>
      <c r="B7024" t="s">
        <v>28</v>
      </c>
      <c r="C7024">
        <v>2018</v>
      </c>
      <c r="D7024" t="s">
        <v>15</v>
      </c>
      <c r="E7024" t="s">
        <v>23</v>
      </c>
      <c r="F7024" t="s">
        <v>17</v>
      </c>
      <c r="G7024">
        <v>2</v>
      </c>
      <c r="H7024" t="s">
        <v>18</v>
      </c>
      <c r="I7024" t="s">
        <v>19</v>
      </c>
      <c r="J7024">
        <v>116</v>
      </c>
      <c r="K7024" t="s">
        <v>20</v>
      </c>
      <c r="L7024">
        <v>42000</v>
      </c>
      <c r="M7024" t="b">
        <v>0</v>
      </c>
    </row>
    <row r="7025" spans="1:13" x14ac:dyDescent="0.35">
      <c r="A7025" t="s">
        <v>34</v>
      </c>
      <c r="B7025" t="s">
        <v>124</v>
      </c>
      <c r="C7025">
        <v>2012</v>
      </c>
      <c r="D7025" t="s">
        <v>15</v>
      </c>
      <c r="E7025" t="s">
        <v>16</v>
      </c>
      <c r="F7025" t="s">
        <v>17</v>
      </c>
      <c r="G7025">
        <v>4</v>
      </c>
      <c r="H7025" t="s">
        <v>18</v>
      </c>
      <c r="I7025" t="s">
        <v>19</v>
      </c>
      <c r="J7025">
        <v>310</v>
      </c>
      <c r="K7025" t="s">
        <v>170</v>
      </c>
      <c r="L7025">
        <v>70000</v>
      </c>
      <c r="M7025" t="b">
        <v>0</v>
      </c>
    </row>
    <row r="7026" spans="1:13" x14ac:dyDescent="0.35">
      <c r="A7026" t="s">
        <v>31</v>
      </c>
      <c r="B7026" t="s">
        <v>435</v>
      </c>
      <c r="C7026">
        <v>2004</v>
      </c>
      <c r="D7026" t="s">
        <v>15</v>
      </c>
      <c r="E7026" t="s">
        <v>23</v>
      </c>
      <c r="F7026" t="s">
        <v>30</v>
      </c>
      <c r="G7026">
        <v>2.4</v>
      </c>
      <c r="H7026" t="s">
        <v>18</v>
      </c>
      <c r="I7026" t="s">
        <v>19</v>
      </c>
      <c r="J7026">
        <v>331809</v>
      </c>
      <c r="K7026" t="s">
        <v>20</v>
      </c>
      <c r="L7026">
        <v>0</v>
      </c>
      <c r="M7026" t="b">
        <v>1</v>
      </c>
    </row>
    <row r="7027" spans="1:13" x14ac:dyDescent="0.35">
      <c r="A7027" t="s">
        <v>139</v>
      </c>
      <c r="B7027" t="s">
        <v>478</v>
      </c>
      <c r="C7027">
        <v>2013</v>
      </c>
      <c r="D7027" t="s">
        <v>15</v>
      </c>
      <c r="E7027" t="s">
        <v>23</v>
      </c>
      <c r="F7027" t="s">
        <v>26</v>
      </c>
      <c r="G7027">
        <v>1.1000000000000001</v>
      </c>
      <c r="H7027" t="s">
        <v>18</v>
      </c>
      <c r="I7027" t="s">
        <v>68</v>
      </c>
      <c r="J7027">
        <v>339000</v>
      </c>
      <c r="K7027" t="s">
        <v>42</v>
      </c>
      <c r="L7027">
        <v>0</v>
      </c>
      <c r="M7027" t="b">
        <v>1</v>
      </c>
    </row>
    <row r="7028" spans="1:13" x14ac:dyDescent="0.35">
      <c r="A7028" t="s">
        <v>76</v>
      </c>
      <c r="B7028" t="s">
        <v>112</v>
      </c>
      <c r="C7028">
        <v>2015</v>
      </c>
      <c r="D7028" t="s">
        <v>15</v>
      </c>
      <c r="E7028" t="s">
        <v>29</v>
      </c>
      <c r="F7028" t="s">
        <v>17</v>
      </c>
      <c r="G7028">
        <v>3.5</v>
      </c>
      <c r="H7028" t="s">
        <v>18</v>
      </c>
      <c r="I7028" t="s">
        <v>19</v>
      </c>
      <c r="J7028">
        <v>180000</v>
      </c>
      <c r="K7028" t="s">
        <v>20</v>
      </c>
      <c r="L7028">
        <v>60000</v>
      </c>
      <c r="M7028" t="b">
        <v>0</v>
      </c>
    </row>
    <row r="7029" spans="1:13" x14ac:dyDescent="0.35">
      <c r="A7029" t="s">
        <v>62</v>
      </c>
      <c r="B7029" t="s">
        <v>63</v>
      </c>
      <c r="C7029">
        <v>2013</v>
      </c>
      <c r="D7029" t="s">
        <v>44</v>
      </c>
      <c r="E7029" t="s">
        <v>23</v>
      </c>
      <c r="F7029" t="s">
        <v>17</v>
      </c>
      <c r="G7029">
        <v>5</v>
      </c>
      <c r="H7029" t="s">
        <v>18</v>
      </c>
      <c r="I7029" t="s">
        <v>19</v>
      </c>
      <c r="J7029">
        <v>80000</v>
      </c>
      <c r="K7029" t="s">
        <v>138</v>
      </c>
      <c r="L7029">
        <v>0</v>
      </c>
      <c r="M7029" t="b">
        <v>1</v>
      </c>
    </row>
    <row r="7030" spans="1:13" x14ac:dyDescent="0.35">
      <c r="A7030" t="s">
        <v>48</v>
      </c>
      <c r="B7030" t="s">
        <v>244</v>
      </c>
      <c r="C7030">
        <v>1991</v>
      </c>
      <c r="D7030" t="s">
        <v>47</v>
      </c>
      <c r="E7030" t="s">
        <v>16</v>
      </c>
      <c r="F7030" t="s">
        <v>17</v>
      </c>
      <c r="G7030">
        <v>3</v>
      </c>
      <c r="H7030" t="s">
        <v>18</v>
      </c>
      <c r="I7030" t="s">
        <v>19</v>
      </c>
      <c r="J7030">
        <v>213</v>
      </c>
      <c r="K7030" t="s">
        <v>155</v>
      </c>
      <c r="L7030">
        <v>0</v>
      </c>
      <c r="M7030" t="b">
        <v>1</v>
      </c>
    </row>
    <row r="7031" spans="1:13" x14ac:dyDescent="0.35">
      <c r="A7031" t="s">
        <v>128</v>
      </c>
      <c r="B7031" t="s">
        <v>419</v>
      </c>
      <c r="C7031">
        <v>2021</v>
      </c>
      <c r="D7031" t="s">
        <v>47</v>
      </c>
      <c r="E7031" t="s">
        <v>65</v>
      </c>
      <c r="F7031" t="s">
        <v>17</v>
      </c>
      <c r="G7031">
        <v>1.3</v>
      </c>
      <c r="H7031" t="s">
        <v>18</v>
      </c>
      <c r="I7031" t="s">
        <v>19</v>
      </c>
      <c r="J7031">
        <v>22600</v>
      </c>
      <c r="K7031" t="s">
        <v>20</v>
      </c>
      <c r="L7031">
        <v>50000</v>
      </c>
      <c r="M7031" t="b">
        <v>0</v>
      </c>
    </row>
    <row r="7032" spans="1:13" x14ac:dyDescent="0.35">
      <c r="A7032" t="s">
        <v>36</v>
      </c>
      <c r="B7032" t="s">
        <v>37</v>
      </c>
      <c r="C7032">
        <v>2012</v>
      </c>
      <c r="D7032" t="s">
        <v>15</v>
      </c>
      <c r="E7032" t="s">
        <v>94</v>
      </c>
      <c r="F7032" t="s">
        <v>30</v>
      </c>
      <c r="G7032">
        <v>5.7</v>
      </c>
      <c r="H7032" t="s">
        <v>18</v>
      </c>
      <c r="I7032" t="s">
        <v>19</v>
      </c>
      <c r="J7032">
        <v>317800</v>
      </c>
      <c r="K7032" t="s">
        <v>155</v>
      </c>
      <c r="L7032">
        <v>52000</v>
      </c>
      <c r="M7032" t="b">
        <v>0</v>
      </c>
    </row>
    <row r="7033" spans="1:13" x14ac:dyDescent="0.35">
      <c r="A7033" t="s">
        <v>34</v>
      </c>
      <c r="B7033" t="s">
        <v>43</v>
      </c>
      <c r="C7033">
        <v>2015</v>
      </c>
      <c r="D7033" t="s">
        <v>15</v>
      </c>
      <c r="E7033" t="s">
        <v>23</v>
      </c>
      <c r="F7033" t="s">
        <v>30</v>
      </c>
      <c r="G7033">
        <v>2.5</v>
      </c>
      <c r="H7033" t="s">
        <v>18</v>
      </c>
      <c r="I7033" t="s">
        <v>19</v>
      </c>
      <c r="J7033">
        <v>215000</v>
      </c>
      <c r="K7033" t="s">
        <v>401</v>
      </c>
      <c r="L7033">
        <v>0</v>
      </c>
      <c r="M7033" t="b">
        <v>1</v>
      </c>
    </row>
    <row r="7034" spans="1:13" x14ac:dyDescent="0.35">
      <c r="A7034" t="s">
        <v>34</v>
      </c>
      <c r="B7034" t="s">
        <v>35</v>
      </c>
      <c r="C7034">
        <v>2008</v>
      </c>
      <c r="D7034" t="s">
        <v>15</v>
      </c>
      <c r="E7034" t="s">
        <v>75</v>
      </c>
      <c r="F7034" t="s">
        <v>17</v>
      </c>
      <c r="G7034">
        <v>8</v>
      </c>
      <c r="H7034" t="s">
        <v>18</v>
      </c>
      <c r="I7034" t="s">
        <v>19</v>
      </c>
      <c r="J7034">
        <v>295000</v>
      </c>
      <c r="K7034" t="s">
        <v>126</v>
      </c>
      <c r="L7034">
        <v>65000</v>
      </c>
      <c r="M7034" t="b">
        <v>0</v>
      </c>
    </row>
    <row r="7035" spans="1:13" x14ac:dyDescent="0.35">
      <c r="A7035" t="s">
        <v>48</v>
      </c>
      <c r="B7035" t="s">
        <v>149</v>
      </c>
      <c r="C7035">
        <v>2021</v>
      </c>
      <c r="D7035" t="s">
        <v>44</v>
      </c>
      <c r="E7035" t="s">
        <v>16</v>
      </c>
      <c r="F7035" t="s">
        <v>17</v>
      </c>
      <c r="G7035">
        <v>2</v>
      </c>
      <c r="H7035" t="s">
        <v>18</v>
      </c>
      <c r="I7035" t="s">
        <v>19</v>
      </c>
      <c r="J7035">
        <v>600</v>
      </c>
      <c r="K7035" t="s">
        <v>59</v>
      </c>
      <c r="L7035">
        <v>0</v>
      </c>
      <c r="M7035" t="b">
        <v>1</v>
      </c>
    </row>
    <row r="7036" spans="1:13" x14ac:dyDescent="0.35">
      <c r="A7036" t="s">
        <v>39</v>
      </c>
      <c r="B7036" t="s">
        <v>40</v>
      </c>
      <c r="C7036">
        <v>2015</v>
      </c>
      <c r="D7036" t="s">
        <v>15</v>
      </c>
      <c r="E7036" t="s">
        <v>16</v>
      </c>
      <c r="F7036" t="s">
        <v>30</v>
      </c>
      <c r="G7036">
        <v>1.6</v>
      </c>
      <c r="H7036" t="s">
        <v>18</v>
      </c>
      <c r="I7036" t="s">
        <v>19</v>
      </c>
      <c r="J7036">
        <v>126000</v>
      </c>
      <c r="K7036" t="s">
        <v>20</v>
      </c>
      <c r="L7036">
        <v>0</v>
      </c>
      <c r="M7036" t="b">
        <v>1</v>
      </c>
    </row>
    <row r="7037" spans="1:13" x14ac:dyDescent="0.35">
      <c r="A7037" t="s">
        <v>47</v>
      </c>
      <c r="B7037" t="s">
        <v>47</v>
      </c>
      <c r="C7037">
        <v>2019</v>
      </c>
      <c r="D7037" t="s">
        <v>47</v>
      </c>
      <c r="E7037" t="s">
        <v>23</v>
      </c>
      <c r="F7037" t="s">
        <v>30</v>
      </c>
      <c r="G7037">
        <v>2.4</v>
      </c>
      <c r="H7037" t="s">
        <v>18</v>
      </c>
      <c r="I7037" t="s">
        <v>68</v>
      </c>
      <c r="J7037">
        <v>1000</v>
      </c>
      <c r="K7037" t="s">
        <v>211</v>
      </c>
      <c r="L7037">
        <v>0</v>
      </c>
      <c r="M7037" t="b">
        <v>1</v>
      </c>
    </row>
    <row r="7038" spans="1:13" x14ac:dyDescent="0.35">
      <c r="A7038" t="s">
        <v>39</v>
      </c>
      <c r="B7038" t="s">
        <v>71</v>
      </c>
      <c r="C7038">
        <v>2015</v>
      </c>
      <c r="D7038" t="s">
        <v>15</v>
      </c>
      <c r="E7038" t="s">
        <v>65</v>
      </c>
      <c r="F7038" t="s">
        <v>30</v>
      </c>
      <c r="G7038">
        <v>2.5</v>
      </c>
      <c r="H7038" t="s">
        <v>18</v>
      </c>
      <c r="I7038" t="s">
        <v>19</v>
      </c>
      <c r="J7038">
        <v>218000</v>
      </c>
      <c r="K7038" t="s">
        <v>64</v>
      </c>
      <c r="L7038">
        <v>20000</v>
      </c>
      <c r="M7038" t="b">
        <v>0</v>
      </c>
    </row>
    <row r="7039" spans="1:13" x14ac:dyDescent="0.35">
      <c r="A7039" t="s">
        <v>31</v>
      </c>
      <c r="B7039" t="s">
        <v>453</v>
      </c>
      <c r="C7039">
        <v>2010</v>
      </c>
      <c r="D7039" t="s">
        <v>15</v>
      </c>
      <c r="E7039" t="s">
        <v>25</v>
      </c>
      <c r="F7039" t="s">
        <v>17</v>
      </c>
      <c r="G7039">
        <v>3.5</v>
      </c>
      <c r="H7039" t="s">
        <v>18</v>
      </c>
      <c r="I7039" t="s">
        <v>19</v>
      </c>
      <c r="J7039">
        <v>135000</v>
      </c>
      <c r="K7039" t="s">
        <v>45</v>
      </c>
      <c r="L7039">
        <v>43000</v>
      </c>
      <c r="M7039" t="b">
        <v>0</v>
      </c>
    </row>
    <row r="7040" spans="1:13" x14ac:dyDescent="0.35">
      <c r="A7040" t="s">
        <v>34</v>
      </c>
      <c r="B7040" t="s">
        <v>41</v>
      </c>
      <c r="C7040">
        <v>2017</v>
      </c>
      <c r="D7040" t="s">
        <v>15</v>
      </c>
      <c r="E7040" t="s">
        <v>94</v>
      </c>
      <c r="F7040" t="s">
        <v>26</v>
      </c>
      <c r="G7040">
        <v>1.3</v>
      </c>
      <c r="H7040" t="s">
        <v>18</v>
      </c>
      <c r="I7040" t="s">
        <v>19</v>
      </c>
      <c r="J7040">
        <v>201000</v>
      </c>
      <c r="K7040" t="s">
        <v>45</v>
      </c>
      <c r="L7040">
        <v>35000</v>
      </c>
      <c r="M7040" t="b">
        <v>0</v>
      </c>
    </row>
    <row r="7041" spans="1:13" x14ac:dyDescent="0.35">
      <c r="A7041" t="s">
        <v>34</v>
      </c>
      <c r="B7041" t="s">
        <v>35</v>
      </c>
      <c r="C7041">
        <v>2017</v>
      </c>
      <c r="D7041" t="s">
        <v>15</v>
      </c>
      <c r="E7041" t="s">
        <v>23</v>
      </c>
      <c r="F7041" t="s">
        <v>17</v>
      </c>
      <c r="G7041">
        <v>5.7</v>
      </c>
      <c r="H7041" t="s">
        <v>18</v>
      </c>
      <c r="I7041" t="s">
        <v>19</v>
      </c>
      <c r="J7041">
        <v>50000</v>
      </c>
      <c r="K7041" t="s">
        <v>45</v>
      </c>
      <c r="L7041">
        <v>245000</v>
      </c>
      <c r="M7041" t="b">
        <v>0</v>
      </c>
    </row>
    <row r="7042" spans="1:13" x14ac:dyDescent="0.35">
      <c r="A7042" t="s">
        <v>332</v>
      </c>
      <c r="B7042">
        <v>500</v>
      </c>
      <c r="C7042">
        <v>2017</v>
      </c>
      <c r="D7042" t="s">
        <v>44</v>
      </c>
      <c r="E7042" t="s">
        <v>23</v>
      </c>
      <c r="F7042" t="s">
        <v>17</v>
      </c>
      <c r="G7042">
        <v>1.6</v>
      </c>
      <c r="H7042" t="s">
        <v>18</v>
      </c>
      <c r="I7042" t="s">
        <v>19</v>
      </c>
      <c r="J7042">
        <v>112000</v>
      </c>
      <c r="K7042" t="s">
        <v>20</v>
      </c>
      <c r="L7042">
        <v>45000</v>
      </c>
      <c r="M7042" t="b">
        <v>0</v>
      </c>
    </row>
    <row r="7043" spans="1:13" x14ac:dyDescent="0.35">
      <c r="A7043" t="s">
        <v>27</v>
      </c>
      <c r="B7043" t="s">
        <v>89</v>
      </c>
      <c r="C7043">
        <v>2018</v>
      </c>
      <c r="D7043" t="s">
        <v>15</v>
      </c>
      <c r="E7043" t="s">
        <v>23</v>
      </c>
      <c r="F7043" t="s">
        <v>26</v>
      </c>
      <c r="G7043">
        <v>2.4</v>
      </c>
      <c r="H7043" t="s">
        <v>18</v>
      </c>
      <c r="I7043" t="s">
        <v>19</v>
      </c>
      <c r="J7043">
        <v>69000</v>
      </c>
      <c r="K7043" t="s">
        <v>20</v>
      </c>
      <c r="L7043">
        <v>55000</v>
      </c>
      <c r="M7043" t="b">
        <v>0</v>
      </c>
    </row>
    <row r="7044" spans="1:13" x14ac:dyDescent="0.35">
      <c r="A7044" t="s">
        <v>34</v>
      </c>
      <c r="B7044" t="s">
        <v>35</v>
      </c>
      <c r="C7044">
        <v>2006</v>
      </c>
      <c r="D7044" t="s">
        <v>44</v>
      </c>
      <c r="E7044" t="s">
        <v>23</v>
      </c>
      <c r="F7044" t="s">
        <v>17</v>
      </c>
      <c r="G7044">
        <v>4.5999999999999996</v>
      </c>
      <c r="H7044" t="s">
        <v>18</v>
      </c>
      <c r="I7044" t="s">
        <v>19</v>
      </c>
      <c r="J7044">
        <v>36600</v>
      </c>
      <c r="K7044" t="s">
        <v>279</v>
      </c>
      <c r="L7044">
        <v>0</v>
      </c>
      <c r="M7044" t="b">
        <v>1</v>
      </c>
    </row>
    <row r="7045" spans="1:13" x14ac:dyDescent="0.35">
      <c r="A7045" t="s">
        <v>36</v>
      </c>
      <c r="B7045" t="s">
        <v>37</v>
      </c>
      <c r="C7045">
        <v>2015</v>
      </c>
      <c r="D7045" t="s">
        <v>15</v>
      </c>
      <c r="E7045" t="s">
        <v>75</v>
      </c>
      <c r="F7045" t="s">
        <v>30</v>
      </c>
      <c r="G7045">
        <v>5.3</v>
      </c>
      <c r="H7045" t="s">
        <v>18</v>
      </c>
      <c r="I7045" t="s">
        <v>19</v>
      </c>
      <c r="J7045">
        <v>219000</v>
      </c>
      <c r="K7045" t="s">
        <v>64</v>
      </c>
      <c r="L7045">
        <v>0</v>
      </c>
      <c r="M7045" t="b">
        <v>1</v>
      </c>
    </row>
    <row r="7046" spans="1:13" x14ac:dyDescent="0.35">
      <c r="A7046" t="s">
        <v>27</v>
      </c>
      <c r="B7046" t="s">
        <v>89</v>
      </c>
      <c r="C7046">
        <v>2011</v>
      </c>
      <c r="D7046" t="s">
        <v>15</v>
      </c>
      <c r="E7046" t="s">
        <v>25</v>
      </c>
      <c r="F7046" t="s">
        <v>30</v>
      </c>
      <c r="G7046">
        <v>2.4</v>
      </c>
      <c r="H7046" t="s">
        <v>18</v>
      </c>
      <c r="I7046" t="s">
        <v>19</v>
      </c>
      <c r="J7046">
        <v>186000</v>
      </c>
      <c r="K7046" t="s">
        <v>42</v>
      </c>
      <c r="L7046">
        <v>25000</v>
      </c>
      <c r="M7046" t="b">
        <v>0</v>
      </c>
    </row>
    <row r="7047" spans="1:13" x14ac:dyDescent="0.35">
      <c r="A7047" t="s">
        <v>21</v>
      </c>
      <c r="B7047" t="s">
        <v>22</v>
      </c>
      <c r="C7047">
        <v>1999</v>
      </c>
      <c r="D7047" t="s">
        <v>15</v>
      </c>
      <c r="E7047" t="s">
        <v>29</v>
      </c>
      <c r="F7047" t="s">
        <v>30</v>
      </c>
      <c r="G7047">
        <v>4.5</v>
      </c>
      <c r="H7047" t="s">
        <v>18</v>
      </c>
      <c r="I7047" t="s">
        <v>68</v>
      </c>
      <c r="J7047">
        <v>600000</v>
      </c>
      <c r="K7047" t="s">
        <v>59</v>
      </c>
      <c r="L7047">
        <v>17000</v>
      </c>
      <c r="M7047" t="b">
        <v>0</v>
      </c>
    </row>
    <row r="7048" spans="1:13" x14ac:dyDescent="0.35">
      <c r="A7048" t="s">
        <v>34</v>
      </c>
      <c r="B7048" t="s">
        <v>51</v>
      </c>
      <c r="C7048">
        <v>2019</v>
      </c>
      <c r="D7048" t="s">
        <v>15</v>
      </c>
      <c r="E7048" t="s">
        <v>65</v>
      </c>
      <c r="F7048" t="s">
        <v>26</v>
      </c>
      <c r="G7048">
        <v>1.6</v>
      </c>
      <c r="H7048" t="s">
        <v>18</v>
      </c>
      <c r="I7048" t="s">
        <v>19</v>
      </c>
      <c r="J7048">
        <v>39000</v>
      </c>
      <c r="K7048" t="s">
        <v>245</v>
      </c>
      <c r="L7048">
        <v>52000</v>
      </c>
      <c r="M7048" t="b">
        <v>0</v>
      </c>
    </row>
    <row r="7049" spans="1:13" x14ac:dyDescent="0.35">
      <c r="A7049" t="s">
        <v>34</v>
      </c>
      <c r="B7049" t="s">
        <v>43</v>
      </c>
      <c r="C7049">
        <v>2016</v>
      </c>
      <c r="D7049" t="s">
        <v>15</v>
      </c>
      <c r="E7049" t="s">
        <v>23</v>
      </c>
      <c r="F7049" t="s">
        <v>17</v>
      </c>
      <c r="G7049">
        <v>2.5</v>
      </c>
      <c r="H7049" t="s">
        <v>18</v>
      </c>
      <c r="I7049" t="s">
        <v>19</v>
      </c>
      <c r="J7049">
        <v>155000</v>
      </c>
      <c r="K7049" t="s">
        <v>59</v>
      </c>
      <c r="L7049">
        <v>52000</v>
      </c>
      <c r="M7049" t="b">
        <v>0</v>
      </c>
    </row>
    <row r="7050" spans="1:13" x14ac:dyDescent="0.35">
      <c r="A7050" t="s">
        <v>34</v>
      </c>
      <c r="B7050" t="s">
        <v>43</v>
      </c>
      <c r="C7050">
        <v>2001</v>
      </c>
      <c r="D7050" t="s">
        <v>15</v>
      </c>
      <c r="E7050" t="s">
        <v>33</v>
      </c>
      <c r="F7050" t="s">
        <v>30</v>
      </c>
      <c r="G7050">
        <v>1.4</v>
      </c>
      <c r="H7050" t="s">
        <v>18</v>
      </c>
      <c r="I7050" t="s">
        <v>68</v>
      </c>
      <c r="J7050">
        <v>500</v>
      </c>
      <c r="K7050" t="s">
        <v>59</v>
      </c>
      <c r="L7050">
        <v>0</v>
      </c>
      <c r="M7050" t="b">
        <v>1</v>
      </c>
    </row>
    <row r="7051" spans="1:13" x14ac:dyDescent="0.35">
      <c r="A7051" t="s">
        <v>103</v>
      </c>
      <c r="B7051" t="s">
        <v>212</v>
      </c>
      <c r="C7051">
        <v>2015</v>
      </c>
      <c r="D7051" t="s">
        <v>15</v>
      </c>
      <c r="E7051" t="s">
        <v>102</v>
      </c>
      <c r="F7051" t="s">
        <v>17</v>
      </c>
      <c r="G7051">
        <v>3.6</v>
      </c>
      <c r="H7051" t="s">
        <v>18</v>
      </c>
      <c r="I7051" t="s">
        <v>19</v>
      </c>
      <c r="J7051">
        <v>200</v>
      </c>
      <c r="K7051" t="s">
        <v>42</v>
      </c>
      <c r="L7051">
        <v>85000</v>
      </c>
      <c r="M7051" t="b">
        <v>0</v>
      </c>
    </row>
    <row r="7052" spans="1:13" x14ac:dyDescent="0.35">
      <c r="A7052" t="s">
        <v>34</v>
      </c>
      <c r="B7052" t="s">
        <v>55</v>
      </c>
      <c r="C7052">
        <v>2014</v>
      </c>
      <c r="D7052" t="s">
        <v>44</v>
      </c>
      <c r="E7052" t="s">
        <v>23</v>
      </c>
      <c r="F7052" t="s">
        <v>30</v>
      </c>
      <c r="G7052">
        <v>3</v>
      </c>
      <c r="H7052" t="s">
        <v>18</v>
      </c>
      <c r="I7052" t="s">
        <v>19</v>
      </c>
      <c r="J7052">
        <v>232000</v>
      </c>
      <c r="K7052" t="s">
        <v>20</v>
      </c>
      <c r="L7052">
        <v>0</v>
      </c>
      <c r="M7052" t="b">
        <v>1</v>
      </c>
    </row>
    <row r="7053" spans="1:13" x14ac:dyDescent="0.35">
      <c r="A7053" t="s">
        <v>36</v>
      </c>
      <c r="B7053" t="s">
        <v>200</v>
      </c>
      <c r="C7053">
        <v>2012</v>
      </c>
      <c r="D7053" t="s">
        <v>15</v>
      </c>
      <c r="E7053" t="s">
        <v>23</v>
      </c>
      <c r="F7053" t="s">
        <v>26</v>
      </c>
      <c r="G7053">
        <v>3.6</v>
      </c>
      <c r="H7053" t="s">
        <v>18</v>
      </c>
      <c r="I7053" t="s">
        <v>19</v>
      </c>
      <c r="J7053">
        <v>125000</v>
      </c>
      <c r="K7053" t="s">
        <v>59</v>
      </c>
      <c r="L7053">
        <v>0</v>
      </c>
      <c r="M7053" t="b">
        <v>1</v>
      </c>
    </row>
    <row r="7054" spans="1:13" x14ac:dyDescent="0.35">
      <c r="A7054" t="s">
        <v>27</v>
      </c>
      <c r="B7054" t="s">
        <v>28</v>
      </c>
      <c r="C7054">
        <v>2021</v>
      </c>
      <c r="D7054" t="s">
        <v>15</v>
      </c>
      <c r="E7054" t="s">
        <v>75</v>
      </c>
      <c r="F7054" t="s">
        <v>17</v>
      </c>
      <c r="G7054">
        <v>2</v>
      </c>
      <c r="H7054" t="s">
        <v>18</v>
      </c>
      <c r="I7054" t="s">
        <v>19</v>
      </c>
      <c r="J7054">
        <v>14000</v>
      </c>
      <c r="K7054" t="s">
        <v>111</v>
      </c>
      <c r="L7054">
        <v>0</v>
      </c>
      <c r="M7054" t="b">
        <v>1</v>
      </c>
    </row>
    <row r="7055" spans="1:13" x14ac:dyDescent="0.35">
      <c r="A7055" t="s">
        <v>34</v>
      </c>
      <c r="B7055" t="s">
        <v>35</v>
      </c>
      <c r="C7055">
        <v>2012</v>
      </c>
      <c r="D7055" t="s">
        <v>15</v>
      </c>
      <c r="E7055" t="s">
        <v>23</v>
      </c>
      <c r="F7055" t="s">
        <v>17</v>
      </c>
      <c r="G7055">
        <v>4.5999999999999996</v>
      </c>
      <c r="H7055" t="s">
        <v>18</v>
      </c>
      <c r="I7055" t="s">
        <v>19</v>
      </c>
      <c r="J7055">
        <v>250000</v>
      </c>
      <c r="K7055" t="s">
        <v>20</v>
      </c>
      <c r="L7055">
        <v>85000</v>
      </c>
      <c r="M7055" t="b">
        <v>0</v>
      </c>
    </row>
    <row r="7056" spans="1:13" x14ac:dyDescent="0.35">
      <c r="A7056" t="s">
        <v>39</v>
      </c>
      <c r="B7056" t="s">
        <v>46</v>
      </c>
      <c r="C7056">
        <v>2013</v>
      </c>
      <c r="D7056" t="s">
        <v>15</v>
      </c>
      <c r="E7056" t="s">
        <v>94</v>
      </c>
      <c r="F7056" t="s">
        <v>17</v>
      </c>
      <c r="G7056">
        <v>5.3</v>
      </c>
      <c r="H7056" t="s">
        <v>18</v>
      </c>
      <c r="I7056" t="s">
        <v>19</v>
      </c>
      <c r="J7056">
        <v>206</v>
      </c>
      <c r="K7056" t="s">
        <v>42</v>
      </c>
      <c r="L7056">
        <v>77000</v>
      </c>
      <c r="M7056" t="b">
        <v>0</v>
      </c>
    </row>
    <row r="7057" spans="1:13" x14ac:dyDescent="0.35">
      <c r="A7057" t="s">
        <v>76</v>
      </c>
      <c r="B7057" t="s">
        <v>240</v>
      </c>
      <c r="C7057">
        <v>2010</v>
      </c>
      <c r="D7057" t="s">
        <v>15</v>
      </c>
      <c r="E7057" t="s">
        <v>23</v>
      </c>
      <c r="F7057" t="s">
        <v>30</v>
      </c>
      <c r="G7057">
        <v>1</v>
      </c>
      <c r="H7057" t="s">
        <v>18</v>
      </c>
      <c r="I7057" t="s">
        <v>19</v>
      </c>
      <c r="J7057">
        <v>182</v>
      </c>
      <c r="K7057" t="s">
        <v>138</v>
      </c>
      <c r="L7057">
        <v>0</v>
      </c>
      <c r="M7057" t="b">
        <v>1</v>
      </c>
    </row>
    <row r="7058" spans="1:13" x14ac:dyDescent="0.35">
      <c r="A7058" t="s">
        <v>34</v>
      </c>
      <c r="B7058" t="s">
        <v>58</v>
      </c>
      <c r="C7058">
        <v>2013</v>
      </c>
      <c r="D7058" t="s">
        <v>47</v>
      </c>
      <c r="E7058" t="s">
        <v>23</v>
      </c>
      <c r="F7058" t="s">
        <v>26</v>
      </c>
      <c r="G7058">
        <v>1</v>
      </c>
      <c r="H7058" t="s">
        <v>18</v>
      </c>
      <c r="I7058" t="s">
        <v>19</v>
      </c>
      <c r="J7058">
        <v>290</v>
      </c>
      <c r="K7058" t="s">
        <v>20</v>
      </c>
      <c r="L7058">
        <v>0</v>
      </c>
      <c r="M7058" t="b">
        <v>1</v>
      </c>
    </row>
    <row r="7059" spans="1:13" x14ac:dyDescent="0.35">
      <c r="A7059" t="s">
        <v>27</v>
      </c>
      <c r="B7059" t="s">
        <v>28</v>
      </c>
      <c r="C7059">
        <v>2001</v>
      </c>
      <c r="D7059" t="s">
        <v>15</v>
      </c>
      <c r="E7059" t="s">
        <v>23</v>
      </c>
      <c r="F7059" t="s">
        <v>26</v>
      </c>
      <c r="G7059">
        <v>1.6</v>
      </c>
      <c r="H7059" t="s">
        <v>18</v>
      </c>
      <c r="I7059" t="s">
        <v>68</v>
      </c>
      <c r="J7059">
        <v>372</v>
      </c>
      <c r="K7059" t="s">
        <v>20</v>
      </c>
      <c r="L7059">
        <v>0</v>
      </c>
      <c r="M7059" t="b">
        <v>1</v>
      </c>
    </row>
    <row r="7060" spans="1:13" x14ac:dyDescent="0.35">
      <c r="A7060" t="s">
        <v>21</v>
      </c>
      <c r="B7060" t="s">
        <v>22</v>
      </c>
      <c r="C7060">
        <v>2013</v>
      </c>
      <c r="D7060" t="s">
        <v>15</v>
      </c>
      <c r="E7060" t="s">
        <v>23</v>
      </c>
      <c r="F7060" t="s">
        <v>30</v>
      </c>
      <c r="G7060">
        <v>8</v>
      </c>
      <c r="H7060" t="s">
        <v>18</v>
      </c>
      <c r="I7060" t="s">
        <v>19</v>
      </c>
      <c r="J7060">
        <v>234000</v>
      </c>
      <c r="K7060" t="s">
        <v>59</v>
      </c>
      <c r="L7060">
        <v>0</v>
      </c>
      <c r="M7060" t="b">
        <v>1</v>
      </c>
    </row>
    <row r="7061" spans="1:13" x14ac:dyDescent="0.35">
      <c r="A7061" t="s">
        <v>34</v>
      </c>
      <c r="B7061" t="s">
        <v>43</v>
      </c>
      <c r="C7061">
        <v>2019</v>
      </c>
      <c r="D7061" t="s">
        <v>303</v>
      </c>
      <c r="E7061" t="s">
        <v>65</v>
      </c>
      <c r="F7061" t="s">
        <v>26</v>
      </c>
      <c r="G7061">
        <v>2.5</v>
      </c>
      <c r="H7061" t="s">
        <v>18</v>
      </c>
      <c r="I7061" t="s">
        <v>19</v>
      </c>
      <c r="J7061">
        <v>30000</v>
      </c>
      <c r="K7061" t="s">
        <v>59</v>
      </c>
      <c r="L7061">
        <v>0</v>
      </c>
      <c r="M7061" t="b">
        <v>1</v>
      </c>
    </row>
    <row r="7062" spans="1:13" x14ac:dyDescent="0.35">
      <c r="A7062" t="s">
        <v>48</v>
      </c>
      <c r="B7062" t="s">
        <v>194</v>
      </c>
      <c r="C7062">
        <v>2002</v>
      </c>
      <c r="D7062" t="s">
        <v>15</v>
      </c>
      <c r="E7062" t="s">
        <v>196</v>
      </c>
      <c r="F7062" t="s">
        <v>30</v>
      </c>
      <c r="G7062">
        <v>3.2</v>
      </c>
      <c r="H7062" t="s">
        <v>18</v>
      </c>
      <c r="I7062" t="s">
        <v>19</v>
      </c>
      <c r="J7062">
        <v>297846</v>
      </c>
      <c r="K7062" t="s">
        <v>20</v>
      </c>
      <c r="L7062">
        <v>17000</v>
      </c>
      <c r="M7062" t="b">
        <v>0</v>
      </c>
    </row>
    <row r="7063" spans="1:13" x14ac:dyDescent="0.35">
      <c r="A7063" t="s">
        <v>34</v>
      </c>
      <c r="B7063" t="s">
        <v>123</v>
      </c>
      <c r="C7063">
        <v>2016</v>
      </c>
      <c r="D7063" t="s">
        <v>44</v>
      </c>
      <c r="E7063" t="s">
        <v>23</v>
      </c>
      <c r="F7063" t="s">
        <v>30</v>
      </c>
      <c r="G7063">
        <v>2.7</v>
      </c>
      <c r="H7063" t="s">
        <v>18</v>
      </c>
      <c r="I7063" t="s">
        <v>19</v>
      </c>
      <c r="J7063">
        <v>188</v>
      </c>
      <c r="K7063" t="s">
        <v>45</v>
      </c>
      <c r="L7063">
        <v>0</v>
      </c>
      <c r="M7063" t="b">
        <v>1</v>
      </c>
    </row>
    <row r="7064" spans="1:13" x14ac:dyDescent="0.35">
      <c r="A7064" t="s">
        <v>85</v>
      </c>
      <c r="B7064" t="s">
        <v>230</v>
      </c>
      <c r="C7064">
        <v>2013</v>
      </c>
      <c r="D7064" t="s">
        <v>15</v>
      </c>
      <c r="E7064" t="s">
        <v>23</v>
      </c>
      <c r="F7064" t="s">
        <v>30</v>
      </c>
      <c r="G7064">
        <v>3.8</v>
      </c>
      <c r="H7064" t="s">
        <v>18</v>
      </c>
      <c r="I7064" t="s">
        <v>19</v>
      </c>
      <c r="J7064">
        <v>185000</v>
      </c>
      <c r="K7064" t="s">
        <v>20</v>
      </c>
      <c r="L7064">
        <v>40000</v>
      </c>
      <c r="M7064" t="b">
        <v>0</v>
      </c>
    </row>
    <row r="7065" spans="1:13" x14ac:dyDescent="0.35">
      <c r="A7065" t="s">
        <v>21</v>
      </c>
      <c r="B7065" t="s">
        <v>120</v>
      </c>
      <c r="C7065">
        <v>2012</v>
      </c>
      <c r="D7065" t="s">
        <v>303</v>
      </c>
      <c r="E7065" t="s">
        <v>23</v>
      </c>
      <c r="F7065" t="s">
        <v>17</v>
      </c>
      <c r="G7065">
        <v>2.4</v>
      </c>
      <c r="H7065" t="s">
        <v>18</v>
      </c>
      <c r="I7065" t="s">
        <v>68</v>
      </c>
      <c r="J7065">
        <v>563000</v>
      </c>
      <c r="K7065" t="s">
        <v>59</v>
      </c>
      <c r="L7065">
        <v>0</v>
      </c>
      <c r="M7065" t="b">
        <v>1</v>
      </c>
    </row>
    <row r="7066" spans="1:13" x14ac:dyDescent="0.35">
      <c r="A7066" t="s">
        <v>31</v>
      </c>
      <c r="B7066" t="s">
        <v>32</v>
      </c>
      <c r="C7066">
        <v>2013</v>
      </c>
      <c r="D7066" t="s">
        <v>44</v>
      </c>
      <c r="E7066" t="s">
        <v>75</v>
      </c>
      <c r="F7066" t="s">
        <v>30</v>
      </c>
      <c r="G7066">
        <v>2.4</v>
      </c>
      <c r="H7066" t="s">
        <v>18</v>
      </c>
      <c r="I7066" t="s">
        <v>19</v>
      </c>
      <c r="J7066">
        <v>236000</v>
      </c>
      <c r="K7066" t="s">
        <v>20</v>
      </c>
      <c r="L7066">
        <v>0</v>
      </c>
      <c r="M7066" t="b">
        <v>1</v>
      </c>
    </row>
    <row r="7067" spans="1:13" x14ac:dyDescent="0.35">
      <c r="A7067" t="s">
        <v>13</v>
      </c>
      <c r="B7067" t="s">
        <v>14</v>
      </c>
      <c r="C7067">
        <v>2013</v>
      </c>
      <c r="D7067" t="s">
        <v>15</v>
      </c>
      <c r="E7067" t="s">
        <v>102</v>
      </c>
      <c r="F7067" t="s">
        <v>17</v>
      </c>
      <c r="G7067">
        <v>5.7</v>
      </c>
      <c r="H7067" t="s">
        <v>18</v>
      </c>
      <c r="I7067" t="s">
        <v>19</v>
      </c>
      <c r="J7067">
        <v>340000</v>
      </c>
      <c r="K7067" t="s">
        <v>20</v>
      </c>
      <c r="L7067">
        <v>40000</v>
      </c>
      <c r="M7067" t="b">
        <v>0</v>
      </c>
    </row>
    <row r="7068" spans="1:13" x14ac:dyDescent="0.35">
      <c r="A7068" t="s">
        <v>34</v>
      </c>
      <c r="B7068" t="s">
        <v>35</v>
      </c>
      <c r="C7068">
        <v>2003</v>
      </c>
      <c r="D7068" t="s">
        <v>15</v>
      </c>
      <c r="E7068" t="s">
        <v>33</v>
      </c>
      <c r="F7068" t="s">
        <v>17</v>
      </c>
      <c r="G7068">
        <v>4.5999999999999996</v>
      </c>
      <c r="H7068" t="s">
        <v>18</v>
      </c>
      <c r="I7068" t="s">
        <v>68</v>
      </c>
      <c r="J7068">
        <v>395735</v>
      </c>
      <c r="K7068" t="s">
        <v>20</v>
      </c>
      <c r="L7068">
        <v>55000</v>
      </c>
      <c r="M7068" t="b">
        <v>0</v>
      </c>
    </row>
    <row r="7069" spans="1:13" x14ac:dyDescent="0.35">
      <c r="A7069" t="s">
        <v>209</v>
      </c>
      <c r="B7069" t="s">
        <v>210</v>
      </c>
      <c r="C7069">
        <v>2011</v>
      </c>
      <c r="D7069" t="s">
        <v>15</v>
      </c>
      <c r="E7069" t="s">
        <v>16</v>
      </c>
      <c r="F7069" t="s">
        <v>17</v>
      </c>
      <c r="G7069">
        <v>5.4</v>
      </c>
      <c r="H7069" t="s">
        <v>18</v>
      </c>
      <c r="I7069" t="s">
        <v>19</v>
      </c>
      <c r="J7069">
        <v>200000</v>
      </c>
      <c r="K7069" t="s">
        <v>111</v>
      </c>
      <c r="L7069">
        <v>60000</v>
      </c>
      <c r="M7069" t="b">
        <v>0</v>
      </c>
    </row>
    <row r="7070" spans="1:13" x14ac:dyDescent="0.35">
      <c r="A7070" t="s">
        <v>34</v>
      </c>
      <c r="B7070" t="s">
        <v>43</v>
      </c>
      <c r="C7070">
        <v>2015</v>
      </c>
      <c r="D7070" t="s">
        <v>44</v>
      </c>
      <c r="E7070" t="s">
        <v>25</v>
      </c>
      <c r="F7070" t="s">
        <v>30</v>
      </c>
      <c r="G7070">
        <v>2.5</v>
      </c>
      <c r="H7070" t="s">
        <v>18</v>
      </c>
      <c r="I7070" t="s">
        <v>19</v>
      </c>
      <c r="J7070">
        <v>227000</v>
      </c>
      <c r="K7070" t="s">
        <v>155</v>
      </c>
      <c r="L7070">
        <v>0</v>
      </c>
      <c r="M7070" t="b">
        <v>1</v>
      </c>
    </row>
    <row r="7071" spans="1:13" x14ac:dyDescent="0.35">
      <c r="A7071" t="s">
        <v>76</v>
      </c>
      <c r="B7071" t="s">
        <v>77</v>
      </c>
      <c r="C7071">
        <v>2003</v>
      </c>
      <c r="D7071" t="s">
        <v>15</v>
      </c>
      <c r="E7071" t="s">
        <v>75</v>
      </c>
      <c r="F7071" t="s">
        <v>30</v>
      </c>
      <c r="G7071">
        <v>5.4</v>
      </c>
      <c r="H7071" t="s">
        <v>18</v>
      </c>
      <c r="I7071" t="s">
        <v>19</v>
      </c>
      <c r="J7071">
        <v>400000</v>
      </c>
      <c r="K7071" t="s">
        <v>54</v>
      </c>
      <c r="L7071">
        <v>5000</v>
      </c>
      <c r="M7071" t="b">
        <v>0</v>
      </c>
    </row>
    <row r="7072" spans="1:13" x14ac:dyDescent="0.35">
      <c r="A7072" t="s">
        <v>76</v>
      </c>
      <c r="B7072" t="s">
        <v>144</v>
      </c>
      <c r="C7072">
        <v>2010</v>
      </c>
      <c r="D7072" t="s">
        <v>47</v>
      </c>
      <c r="E7072" t="s">
        <v>25</v>
      </c>
      <c r="F7072" t="s">
        <v>30</v>
      </c>
      <c r="G7072">
        <v>4.5999999999999996</v>
      </c>
      <c r="H7072" t="s">
        <v>18</v>
      </c>
      <c r="I7072" t="s">
        <v>19</v>
      </c>
      <c r="J7072">
        <v>285000</v>
      </c>
      <c r="K7072" t="s">
        <v>20</v>
      </c>
      <c r="L7072">
        <v>0</v>
      </c>
      <c r="M7072" t="b">
        <v>1</v>
      </c>
    </row>
    <row r="7073" spans="1:13" x14ac:dyDescent="0.35">
      <c r="A7073" t="s">
        <v>48</v>
      </c>
      <c r="B7073" t="s">
        <v>50</v>
      </c>
      <c r="C7073">
        <v>2013</v>
      </c>
      <c r="D7073" t="s">
        <v>15</v>
      </c>
      <c r="E7073" t="s">
        <v>16</v>
      </c>
      <c r="F7073" t="s">
        <v>17</v>
      </c>
      <c r="G7073">
        <v>3</v>
      </c>
      <c r="H7073" t="s">
        <v>18</v>
      </c>
      <c r="I7073" t="s">
        <v>19</v>
      </c>
      <c r="J7073">
        <v>228000</v>
      </c>
      <c r="K7073" t="s">
        <v>45</v>
      </c>
      <c r="L7073">
        <v>0</v>
      </c>
      <c r="M7073" t="b">
        <v>1</v>
      </c>
    </row>
    <row r="7074" spans="1:13" x14ac:dyDescent="0.35">
      <c r="A7074" t="s">
        <v>82</v>
      </c>
      <c r="B7074" t="s">
        <v>142</v>
      </c>
      <c r="C7074">
        <v>2013</v>
      </c>
      <c r="D7074" t="s">
        <v>15</v>
      </c>
      <c r="E7074" t="s">
        <v>16</v>
      </c>
      <c r="F7074" t="s">
        <v>26</v>
      </c>
      <c r="G7074">
        <v>1.6</v>
      </c>
      <c r="H7074" t="s">
        <v>18</v>
      </c>
      <c r="I7074" t="s">
        <v>19</v>
      </c>
      <c r="J7074">
        <v>147</v>
      </c>
      <c r="K7074" t="s">
        <v>45</v>
      </c>
      <c r="L7074">
        <v>18000</v>
      </c>
      <c r="M7074" t="b">
        <v>0</v>
      </c>
    </row>
    <row r="7075" spans="1:13" x14ac:dyDescent="0.35">
      <c r="A7075" t="s">
        <v>34</v>
      </c>
      <c r="B7075" t="s">
        <v>123</v>
      </c>
      <c r="C7075">
        <v>2011</v>
      </c>
      <c r="D7075" t="s">
        <v>15</v>
      </c>
      <c r="E7075" t="s">
        <v>23</v>
      </c>
      <c r="F7075" t="s">
        <v>17</v>
      </c>
      <c r="G7075">
        <v>1</v>
      </c>
      <c r="H7075" t="s">
        <v>18</v>
      </c>
      <c r="I7075" t="s">
        <v>68</v>
      </c>
      <c r="J7075">
        <v>400</v>
      </c>
      <c r="K7075" t="s">
        <v>20</v>
      </c>
      <c r="L7075">
        <v>0</v>
      </c>
      <c r="M7075" t="b">
        <v>1</v>
      </c>
    </row>
    <row r="7076" spans="1:13" x14ac:dyDescent="0.35">
      <c r="A7076" t="s">
        <v>34</v>
      </c>
      <c r="B7076" t="s">
        <v>43</v>
      </c>
      <c r="C7076">
        <v>2017</v>
      </c>
      <c r="D7076" t="s">
        <v>44</v>
      </c>
      <c r="E7076" t="s">
        <v>23</v>
      </c>
      <c r="F7076" t="s">
        <v>26</v>
      </c>
      <c r="G7076">
        <v>2.5</v>
      </c>
      <c r="H7076" t="s">
        <v>18</v>
      </c>
      <c r="I7076" t="s">
        <v>19</v>
      </c>
      <c r="J7076">
        <v>82000</v>
      </c>
      <c r="K7076" t="s">
        <v>20</v>
      </c>
      <c r="L7076">
        <v>0</v>
      </c>
      <c r="M7076" t="b">
        <v>1</v>
      </c>
    </row>
    <row r="7077" spans="1:13" x14ac:dyDescent="0.35">
      <c r="A7077" t="s">
        <v>82</v>
      </c>
      <c r="B7077" t="s">
        <v>298</v>
      </c>
      <c r="C7077">
        <v>2021</v>
      </c>
      <c r="D7077" t="s">
        <v>15</v>
      </c>
      <c r="E7077" t="s">
        <v>196</v>
      </c>
      <c r="F7077" t="s">
        <v>30</v>
      </c>
      <c r="G7077">
        <v>2.5</v>
      </c>
      <c r="H7077" t="s">
        <v>18</v>
      </c>
      <c r="I7077" t="s">
        <v>19</v>
      </c>
      <c r="J7077">
        <v>7000</v>
      </c>
      <c r="K7077" t="s">
        <v>70</v>
      </c>
      <c r="L7077">
        <v>0</v>
      </c>
      <c r="M7077" t="b">
        <v>1</v>
      </c>
    </row>
    <row r="7078" spans="1:13" x14ac:dyDescent="0.35">
      <c r="A7078" t="s">
        <v>39</v>
      </c>
      <c r="B7078" t="s">
        <v>46</v>
      </c>
      <c r="C7078">
        <v>2013</v>
      </c>
      <c r="D7078" t="s">
        <v>15</v>
      </c>
      <c r="E7078" t="s">
        <v>16</v>
      </c>
      <c r="F7078" t="s">
        <v>30</v>
      </c>
      <c r="G7078">
        <v>8</v>
      </c>
      <c r="H7078" t="s">
        <v>18</v>
      </c>
      <c r="I7078" t="s">
        <v>19</v>
      </c>
      <c r="J7078">
        <v>310000</v>
      </c>
      <c r="K7078" t="s">
        <v>45</v>
      </c>
      <c r="L7078">
        <v>0</v>
      </c>
      <c r="M7078" t="b">
        <v>1</v>
      </c>
    </row>
    <row r="7079" spans="1:13" x14ac:dyDescent="0.35">
      <c r="A7079" t="s">
        <v>34</v>
      </c>
      <c r="B7079" t="s">
        <v>43</v>
      </c>
      <c r="C7079">
        <v>2005</v>
      </c>
      <c r="D7079" t="s">
        <v>15</v>
      </c>
      <c r="E7079" t="s">
        <v>23</v>
      </c>
      <c r="F7079" t="s">
        <v>26</v>
      </c>
      <c r="G7079">
        <v>2.5</v>
      </c>
      <c r="H7079" t="s">
        <v>18</v>
      </c>
      <c r="I7079" t="s">
        <v>19</v>
      </c>
      <c r="J7079">
        <v>400000</v>
      </c>
      <c r="K7079" t="s">
        <v>138</v>
      </c>
      <c r="L7079">
        <v>0</v>
      </c>
      <c r="M7079" t="b">
        <v>1</v>
      </c>
    </row>
    <row r="7080" spans="1:13" x14ac:dyDescent="0.35">
      <c r="A7080" t="s">
        <v>21</v>
      </c>
      <c r="B7080" t="s">
        <v>272</v>
      </c>
      <c r="C7080">
        <v>2007</v>
      </c>
      <c r="D7080" t="s">
        <v>15</v>
      </c>
      <c r="E7080" t="s">
        <v>75</v>
      </c>
      <c r="F7080" t="s">
        <v>26</v>
      </c>
      <c r="G7080">
        <v>4.8</v>
      </c>
      <c r="H7080" t="s">
        <v>18</v>
      </c>
      <c r="I7080" t="s">
        <v>19</v>
      </c>
      <c r="J7080">
        <v>430550</v>
      </c>
      <c r="K7080" t="s">
        <v>155</v>
      </c>
      <c r="L7080">
        <v>0</v>
      </c>
      <c r="M7080" t="b">
        <v>1</v>
      </c>
    </row>
    <row r="7081" spans="1:13" x14ac:dyDescent="0.35">
      <c r="A7081" t="s">
        <v>21</v>
      </c>
      <c r="B7081" t="s">
        <v>22</v>
      </c>
      <c r="C7081">
        <v>2015</v>
      </c>
      <c r="D7081" t="s">
        <v>15</v>
      </c>
      <c r="E7081" t="s">
        <v>23</v>
      </c>
      <c r="F7081" t="s">
        <v>17</v>
      </c>
      <c r="G7081">
        <v>4.8</v>
      </c>
      <c r="H7081" t="s">
        <v>18</v>
      </c>
      <c r="I7081" t="s">
        <v>19</v>
      </c>
      <c r="J7081">
        <v>287</v>
      </c>
      <c r="K7081" t="s">
        <v>45</v>
      </c>
      <c r="L7081">
        <v>0</v>
      </c>
      <c r="M7081" t="b">
        <v>1</v>
      </c>
    </row>
    <row r="7082" spans="1:13" x14ac:dyDescent="0.35">
      <c r="A7082" t="s">
        <v>27</v>
      </c>
      <c r="B7082" t="s">
        <v>89</v>
      </c>
      <c r="C7082">
        <v>2019</v>
      </c>
      <c r="D7082" t="s">
        <v>15</v>
      </c>
      <c r="E7082" t="s">
        <v>65</v>
      </c>
      <c r="F7082" t="s">
        <v>30</v>
      </c>
      <c r="G7082">
        <v>2.5</v>
      </c>
      <c r="H7082" t="s">
        <v>18</v>
      </c>
      <c r="I7082" t="s">
        <v>19</v>
      </c>
      <c r="J7082">
        <v>120</v>
      </c>
      <c r="K7082" t="s">
        <v>211</v>
      </c>
      <c r="L7082">
        <v>1550</v>
      </c>
      <c r="M7082" t="b">
        <v>0</v>
      </c>
    </row>
    <row r="7083" spans="1:13" x14ac:dyDescent="0.35">
      <c r="A7083" t="s">
        <v>174</v>
      </c>
      <c r="B7083" t="s">
        <v>208</v>
      </c>
      <c r="C7083">
        <v>2018</v>
      </c>
      <c r="D7083" t="s">
        <v>15</v>
      </c>
      <c r="E7083" t="s">
        <v>29</v>
      </c>
      <c r="F7083" t="s">
        <v>17</v>
      </c>
      <c r="G7083">
        <v>2</v>
      </c>
      <c r="H7083" t="s">
        <v>18</v>
      </c>
      <c r="I7083" t="s">
        <v>19</v>
      </c>
      <c r="J7083">
        <v>47000</v>
      </c>
      <c r="K7083" t="s">
        <v>20</v>
      </c>
      <c r="L7083">
        <v>0</v>
      </c>
      <c r="M7083" t="b">
        <v>1</v>
      </c>
    </row>
    <row r="7084" spans="1:13" x14ac:dyDescent="0.35">
      <c r="A7084" t="s">
        <v>34</v>
      </c>
      <c r="B7084" t="s">
        <v>35</v>
      </c>
      <c r="C7084">
        <v>1999</v>
      </c>
      <c r="D7084" t="s">
        <v>44</v>
      </c>
      <c r="E7084" t="s">
        <v>23</v>
      </c>
      <c r="F7084" t="s">
        <v>30</v>
      </c>
      <c r="G7084">
        <v>4.5</v>
      </c>
      <c r="H7084" t="s">
        <v>18</v>
      </c>
      <c r="I7084" t="s">
        <v>19</v>
      </c>
      <c r="J7084">
        <v>640000</v>
      </c>
      <c r="K7084" t="s">
        <v>59</v>
      </c>
      <c r="L7084">
        <v>0</v>
      </c>
      <c r="M7084" t="b">
        <v>1</v>
      </c>
    </row>
    <row r="7085" spans="1:13" x14ac:dyDescent="0.35">
      <c r="A7085" t="s">
        <v>27</v>
      </c>
      <c r="B7085" t="s">
        <v>93</v>
      </c>
      <c r="C7085">
        <v>2012</v>
      </c>
      <c r="D7085" t="s">
        <v>15</v>
      </c>
      <c r="E7085" t="s">
        <v>23</v>
      </c>
      <c r="F7085" t="s">
        <v>30</v>
      </c>
      <c r="G7085">
        <v>6</v>
      </c>
      <c r="H7085" t="s">
        <v>18</v>
      </c>
      <c r="I7085" t="s">
        <v>19</v>
      </c>
      <c r="J7085">
        <v>330</v>
      </c>
      <c r="K7085" t="s">
        <v>253</v>
      </c>
      <c r="L7085">
        <v>0</v>
      </c>
      <c r="M7085" t="b">
        <v>1</v>
      </c>
    </row>
    <row r="7086" spans="1:13" x14ac:dyDescent="0.35">
      <c r="A7086" t="s">
        <v>21</v>
      </c>
      <c r="B7086" t="s">
        <v>218</v>
      </c>
      <c r="C7086">
        <v>2013</v>
      </c>
      <c r="D7086" t="s">
        <v>15</v>
      </c>
      <c r="E7086" t="s">
        <v>23</v>
      </c>
      <c r="F7086" t="s">
        <v>30</v>
      </c>
      <c r="G7086">
        <v>2.7</v>
      </c>
      <c r="H7086" t="s">
        <v>18</v>
      </c>
      <c r="I7086" t="s">
        <v>19</v>
      </c>
      <c r="J7086">
        <v>189</v>
      </c>
      <c r="K7086" t="s">
        <v>20</v>
      </c>
      <c r="L7086">
        <v>35000</v>
      </c>
      <c r="M7086" t="b">
        <v>0</v>
      </c>
    </row>
    <row r="7087" spans="1:13" x14ac:dyDescent="0.35">
      <c r="A7087" t="s">
        <v>34</v>
      </c>
      <c r="B7087" t="s">
        <v>66</v>
      </c>
      <c r="C7087">
        <v>2014</v>
      </c>
      <c r="D7087" t="s">
        <v>15</v>
      </c>
      <c r="E7087" t="s">
        <v>75</v>
      </c>
      <c r="F7087" t="s">
        <v>26</v>
      </c>
      <c r="G7087">
        <v>3.5</v>
      </c>
      <c r="H7087" t="s">
        <v>18</v>
      </c>
      <c r="I7087" t="s">
        <v>19</v>
      </c>
      <c r="J7087">
        <v>258577</v>
      </c>
      <c r="K7087" t="s">
        <v>170</v>
      </c>
      <c r="L7087">
        <v>0</v>
      </c>
      <c r="M7087" t="b">
        <v>1</v>
      </c>
    </row>
    <row r="7088" spans="1:13" x14ac:dyDescent="0.35">
      <c r="A7088" t="s">
        <v>27</v>
      </c>
      <c r="B7088" t="s">
        <v>89</v>
      </c>
      <c r="C7088">
        <v>2016</v>
      </c>
      <c r="D7088" t="s">
        <v>15</v>
      </c>
      <c r="E7088" t="s">
        <v>94</v>
      </c>
      <c r="F7088" t="s">
        <v>30</v>
      </c>
      <c r="G7088">
        <v>2.4</v>
      </c>
      <c r="H7088" t="s">
        <v>18</v>
      </c>
      <c r="I7088" t="s">
        <v>19</v>
      </c>
      <c r="J7088">
        <v>210000</v>
      </c>
      <c r="K7088" t="s">
        <v>20</v>
      </c>
      <c r="L7088">
        <v>35000</v>
      </c>
      <c r="M7088" t="b">
        <v>0</v>
      </c>
    </row>
    <row r="7089" spans="1:13" x14ac:dyDescent="0.35">
      <c r="A7089" t="s">
        <v>27</v>
      </c>
      <c r="B7089" t="s">
        <v>88</v>
      </c>
      <c r="C7089">
        <v>2018</v>
      </c>
      <c r="D7089" t="s">
        <v>15</v>
      </c>
      <c r="E7089" t="s">
        <v>23</v>
      </c>
      <c r="F7089" t="s">
        <v>26</v>
      </c>
      <c r="G7089">
        <v>1.4</v>
      </c>
      <c r="H7089" t="s">
        <v>18</v>
      </c>
      <c r="I7089" t="s">
        <v>19</v>
      </c>
      <c r="J7089">
        <v>105500</v>
      </c>
      <c r="K7089" t="s">
        <v>45</v>
      </c>
      <c r="L7089">
        <v>32000</v>
      </c>
      <c r="M7089" t="b">
        <v>0</v>
      </c>
    </row>
    <row r="7090" spans="1:13" x14ac:dyDescent="0.35">
      <c r="A7090" t="s">
        <v>34</v>
      </c>
      <c r="B7090" t="s">
        <v>127</v>
      </c>
      <c r="C7090">
        <v>2006</v>
      </c>
      <c r="D7090" t="s">
        <v>15</v>
      </c>
      <c r="E7090" t="s">
        <v>75</v>
      </c>
      <c r="F7090" t="s">
        <v>30</v>
      </c>
      <c r="G7090">
        <v>2.7</v>
      </c>
      <c r="H7090" t="s">
        <v>18</v>
      </c>
      <c r="I7090" t="s">
        <v>68</v>
      </c>
      <c r="J7090">
        <v>250</v>
      </c>
      <c r="K7090" t="s">
        <v>228</v>
      </c>
      <c r="L7090">
        <v>33000</v>
      </c>
      <c r="M7090" t="b">
        <v>0</v>
      </c>
    </row>
    <row r="7091" spans="1:13" x14ac:dyDescent="0.35">
      <c r="A7091" t="s">
        <v>76</v>
      </c>
      <c r="B7091" t="s">
        <v>151</v>
      </c>
      <c r="C7091">
        <v>2013</v>
      </c>
      <c r="D7091" t="s">
        <v>15</v>
      </c>
      <c r="E7091" t="s">
        <v>65</v>
      </c>
      <c r="F7091" t="s">
        <v>26</v>
      </c>
      <c r="G7091">
        <v>3.5</v>
      </c>
      <c r="H7091" t="s">
        <v>18</v>
      </c>
      <c r="I7091" t="s">
        <v>19</v>
      </c>
      <c r="J7091">
        <v>204000</v>
      </c>
      <c r="K7091" t="s">
        <v>42</v>
      </c>
      <c r="L7091">
        <v>32000</v>
      </c>
      <c r="M7091" t="b">
        <v>0</v>
      </c>
    </row>
    <row r="7092" spans="1:13" x14ac:dyDescent="0.35">
      <c r="A7092" t="s">
        <v>36</v>
      </c>
      <c r="B7092" t="s">
        <v>37</v>
      </c>
      <c r="C7092">
        <v>2010</v>
      </c>
      <c r="D7092" t="s">
        <v>15</v>
      </c>
      <c r="E7092" t="s">
        <v>75</v>
      </c>
      <c r="F7092" t="s">
        <v>17</v>
      </c>
      <c r="G7092">
        <v>6.2</v>
      </c>
      <c r="H7092" t="s">
        <v>18</v>
      </c>
      <c r="I7092" t="s">
        <v>19</v>
      </c>
      <c r="J7092">
        <v>556000</v>
      </c>
      <c r="K7092" t="s">
        <v>126</v>
      </c>
      <c r="L7092">
        <v>0</v>
      </c>
      <c r="M7092" t="b">
        <v>1</v>
      </c>
    </row>
    <row r="7093" spans="1:13" x14ac:dyDescent="0.35">
      <c r="A7093" t="s">
        <v>21</v>
      </c>
      <c r="B7093" t="s">
        <v>24</v>
      </c>
      <c r="C7093">
        <v>2010</v>
      </c>
      <c r="D7093" t="s">
        <v>15</v>
      </c>
      <c r="E7093" t="s">
        <v>23</v>
      </c>
      <c r="F7093" t="s">
        <v>30</v>
      </c>
      <c r="G7093">
        <v>1.3</v>
      </c>
      <c r="H7093" t="s">
        <v>18</v>
      </c>
      <c r="I7093" t="s">
        <v>19</v>
      </c>
      <c r="J7093">
        <v>294000</v>
      </c>
      <c r="K7093" t="s">
        <v>45</v>
      </c>
      <c r="L7093">
        <v>9000</v>
      </c>
      <c r="M7093" t="b">
        <v>0</v>
      </c>
    </row>
    <row r="7094" spans="1:13" x14ac:dyDescent="0.35">
      <c r="A7094" t="s">
        <v>34</v>
      </c>
      <c r="B7094" t="s">
        <v>58</v>
      </c>
      <c r="C7094">
        <v>2013</v>
      </c>
      <c r="D7094" t="s">
        <v>15</v>
      </c>
      <c r="E7094" t="s">
        <v>23</v>
      </c>
      <c r="F7094" t="s">
        <v>30</v>
      </c>
      <c r="G7094">
        <v>2.7</v>
      </c>
      <c r="H7094" t="s">
        <v>18</v>
      </c>
      <c r="I7094" t="s">
        <v>19</v>
      </c>
      <c r="J7094">
        <v>32000</v>
      </c>
      <c r="K7094" t="s">
        <v>54</v>
      </c>
      <c r="L7094">
        <v>0</v>
      </c>
      <c r="M7094" t="b">
        <v>1</v>
      </c>
    </row>
    <row r="7095" spans="1:13" x14ac:dyDescent="0.35">
      <c r="A7095" t="s">
        <v>34</v>
      </c>
      <c r="B7095" t="s">
        <v>123</v>
      </c>
      <c r="C7095">
        <v>2018</v>
      </c>
      <c r="D7095" t="s">
        <v>15</v>
      </c>
      <c r="E7095" t="s">
        <v>23</v>
      </c>
      <c r="F7095" t="s">
        <v>17</v>
      </c>
      <c r="G7095">
        <v>2.7</v>
      </c>
      <c r="H7095" t="s">
        <v>18</v>
      </c>
      <c r="I7095" t="s">
        <v>68</v>
      </c>
      <c r="J7095">
        <v>220000</v>
      </c>
      <c r="K7095" t="s">
        <v>81</v>
      </c>
      <c r="L7095">
        <v>0</v>
      </c>
      <c r="M7095" t="b">
        <v>1</v>
      </c>
    </row>
    <row r="7096" spans="1:13" x14ac:dyDescent="0.35">
      <c r="A7096" t="s">
        <v>48</v>
      </c>
      <c r="B7096" t="s">
        <v>244</v>
      </c>
      <c r="C7096">
        <v>1991</v>
      </c>
      <c r="D7096" t="s">
        <v>15</v>
      </c>
      <c r="E7096" t="s">
        <v>16</v>
      </c>
      <c r="F7096" t="s">
        <v>17</v>
      </c>
      <c r="G7096">
        <v>3</v>
      </c>
      <c r="H7096" t="s">
        <v>18</v>
      </c>
      <c r="I7096" t="s">
        <v>19</v>
      </c>
      <c r="J7096">
        <v>277</v>
      </c>
      <c r="K7096" t="s">
        <v>20</v>
      </c>
      <c r="L7096">
        <v>28000</v>
      </c>
      <c r="M7096" t="b">
        <v>0</v>
      </c>
    </row>
    <row r="7097" spans="1:13" x14ac:dyDescent="0.35">
      <c r="A7097" t="s">
        <v>48</v>
      </c>
      <c r="B7097" t="s">
        <v>149</v>
      </c>
      <c r="C7097">
        <v>2020</v>
      </c>
      <c r="D7097" t="s">
        <v>44</v>
      </c>
      <c r="E7097" t="s">
        <v>23</v>
      </c>
      <c r="F7097" t="s">
        <v>17</v>
      </c>
      <c r="G7097">
        <v>2</v>
      </c>
      <c r="H7097" t="s">
        <v>18</v>
      </c>
      <c r="I7097" t="s">
        <v>19</v>
      </c>
      <c r="J7097">
        <v>50000</v>
      </c>
      <c r="K7097" t="s">
        <v>20</v>
      </c>
      <c r="L7097">
        <v>150000</v>
      </c>
      <c r="M7097" t="b">
        <v>0</v>
      </c>
    </row>
    <row r="7098" spans="1:13" x14ac:dyDescent="0.35">
      <c r="A7098" t="s">
        <v>21</v>
      </c>
      <c r="B7098" t="s">
        <v>231</v>
      </c>
      <c r="C7098">
        <v>2016</v>
      </c>
      <c r="D7098" t="s">
        <v>15</v>
      </c>
      <c r="E7098" t="s">
        <v>75</v>
      </c>
      <c r="F7098" t="s">
        <v>30</v>
      </c>
      <c r="G7098">
        <v>1.6</v>
      </c>
      <c r="H7098" t="s">
        <v>18</v>
      </c>
      <c r="I7098" t="s">
        <v>19</v>
      </c>
      <c r="J7098">
        <v>200000</v>
      </c>
      <c r="K7098" t="s">
        <v>54</v>
      </c>
      <c r="L7098">
        <v>0</v>
      </c>
      <c r="M7098" t="b">
        <v>1</v>
      </c>
    </row>
    <row r="7099" spans="1:13" x14ac:dyDescent="0.35">
      <c r="A7099" t="s">
        <v>34</v>
      </c>
      <c r="B7099" t="s">
        <v>35</v>
      </c>
      <c r="C7099">
        <v>1998</v>
      </c>
      <c r="D7099" t="s">
        <v>15</v>
      </c>
      <c r="E7099" t="s">
        <v>23</v>
      </c>
      <c r="F7099" t="s">
        <v>17</v>
      </c>
      <c r="G7099">
        <v>4.3</v>
      </c>
      <c r="H7099" t="s">
        <v>18</v>
      </c>
      <c r="I7099" t="s">
        <v>68</v>
      </c>
      <c r="J7099">
        <v>800</v>
      </c>
      <c r="K7099" t="s">
        <v>170</v>
      </c>
      <c r="L7099">
        <v>0</v>
      </c>
      <c r="M7099" t="b">
        <v>1</v>
      </c>
    </row>
    <row r="7100" spans="1:13" x14ac:dyDescent="0.35">
      <c r="A7100" t="s">
        <v>48</v>
      </c>
      <c r="B7100" t="s">
        <v>106</v>
      </c>
      <c r="C7100">
        <v>2012</v>
      </c>
      <c r="D7100" t="s">
        <v>47</v>
      </c>
      <c r="E7100" t="s">
        <v>29</v>
      </c>
      <c r="F7100" t="s">
        <v>17</v>
      </c>
      <c r="G7100">
        <v>4.7</v>
      </c>
      <c r="H7100" t="s">
        <v>18</v>
      </c>
      <c r="I7100" t="s">
        <v>19</v>
      </c>
      <c r="J7100">
        <v>188000</v>
      </c>
      <c r="K7100" t="s">
        <v>211</v>
      </c>
      <c r="L7100">
        <v>80000</v>
      </c>
      <c r="M7100" t="b">
        <v>0</v>
      </c>
    </row>
    <row r="7101" spans="1:13" x14ac:dyDescent="0.35">
      <c r="A7101" t="s">
        <v>48</v>
      </c>
      <c r="B7101" t="s">
        <v>106</v>
      </c>
      <c r="C7101">
        <v>2007</v>
      </c>
      <c r="D7101" t="s">
        <v>47</v>
      </c>
      <c r="E7101" t="s">
        <v>38</v>
      </c>
      <c r="F7101" t="s">
        <v>30</v>
      </c>
      <c r="G7101">
        <v>3</v>
      </c>
      <c r="H7101" t="s">
        <v>18</v>
      </c>
      <c r="I7101" t="s">
        <v>19</v>
      </c>
      <c r="J7101">
        <v>200000</v>
      </c>
      <c r="K7101" t="s">
        <v>45</v>
      </c>
      <c r="L7101">
        <v>75000</v>
      </c>
      <c r="M7101" t="b">
        <v>0</v>
      </c>
    </row>
    <row r="7102" spans="1:13" x14ac:dyDescent="0.35">
      <c r="A7102" t="s">
        <v>36</v>
      </c>
      <c r="B7102" t="s">
        <v>37</v>
      </c>
      <c r="C7102">
        <v>2013</v>
      </c>
      <c r="D7102" t="s">
        <v>15</v>
      </c>
      <c r="E7102" t="s">
        <v>29</v>
      </c>
      <c r="F7102" t="s">
        <v>17</v>
      </c>
      <c r="G7102">
        <v>5.3</v>
      </c>
      <c r="H7102" t="s">
        <v>18</v>
      </c>
      <c r="I7102" t="s">
        <v>19</v>
      </c>
      <c r="J7102">
        <v>300000</v>
      </c>
      <c r="K7102" t="s">
        <v>126</v>
      </c>
      <c r="L7102">
        <v>0</v>
      </c>
      <c r="M7102" t="b">
        <v>1</v>
      </c>
    </row>
    <row r="7103" spans="1:13" x14ac:dyDescent="0.35">
      <c r="A7103" t="s">
        <v>34</v>
      </c>
      <c r="B7103" t="s">
        <v>162</v>
      </c>
      <c r="C7103">
        <v>2021</v>
      </c>
      <c r="D7103" t="s">
        <v>44</v>
      </c>
      <c r="E7103" t="s">
        <v>25</v>
      </c>
      <c r="F7103" t="s">
        <v>17</v>
      </c>
      <c r="G7103">
        <v>1.7</v>
      </c>
      <c r="H7103" t="s">
        <v>18</v>
      </c>
      <c r="I7103" t="s">
        <v>68</v>
      </c>
      <c r="J7103">
        <v>12500</v>
      </c>
      <c r="K7103" t="s">
        <v>20</v>
      </c>
      <c r="L7103">
        <v>0</v>
      </c>
      <c r="M7103" t="b">
        <v>1</v>
      </c>
    </row>
    <row r="7104" spans="1:13" x14ac:dyDescent="0.35">
      <c r="A7104" t="s">
        <v>27</v>
      </c>
      <c r="B7104" t="s">
        <v>91</v>
      </c>
      <c r="C7104">
        <v>2014</v>
      </c>
      <c r="D7104" t="s">
        <v>15</v>
      </c>
      <c r="E7104" t="s">
        <v>16</v>
      </c>
      <c r="F7104" t="s">
        <v>17</v>
      </c>
      <c r="G7104">
        <v>3.3</v>
      </c>
      <c r="H7104" t="s">
        <v>18</v>
      </c>
      <c r="I7104" t="s">
        <v>19</v>
      </c>
      <c r="J7104">
        <v>150</v>
      </c>
      <c r="K7104" t="s">
        <v>42</v>
      </c>
      <c r="L7104">
        <v>50000</v>
      </c>
      <c r="M7104" t="b">
        <v>0</v>
      </c>
    </row>
    <row r="7105" spans="1:13" x14ac:dyDescent="0.35">
      <c r="A7105" t="s">
        <v>34</v>
      </c>
      <c r="B7105" t="s">
        <v>287</v>
      </c>
      <c r="C7105">
        <v>2016</v>
      </c>
      <c r="D7105" t="s">
        <v>15</v>
      </c>
      <c r="E7105" t="s">
        <v>23</v>
      </c>
      <c r="F7105" t="s">
        <v>26</v>
      </c>
      <c r="G7105">
        <v>2.7</v>
      </c>
      <c r="H7105" t="s">
        <v>18</v>
      </c>
      <c r="I7105" t="s">
        <v>68</v>
      </c>
      <c r="J7105">
        <v>218000</v>
      </c>
      <c r="K7105" t="s">
        <v>20</v>
      </c>
      <c r="L7105">
        <v>69500</v>
      </c>
      <c r="M7105" t="b">
        <v>0</v>
      </c>
    </row>
    <row r="7106" spans="1:13" x14ac:dyDescent="0.35">
      <c r="A7106" t="s">
        <v>76</v>
      </c>
      <c r="B7106" t="s">
        <v>112</v>
      </c>
      <c r="C7106">
        <v>2013</v>
      </c>
      <c r="D7106" t="s">
        <v>15</v>
      </c>
      <c r="E7106" t="s">
        <v>75</v>
      </c>
      <c r="F7106" t="s">
        <v>30</v>
      </c>
      <c r="G7106">
        <v>1.5</v>
      </c>
      <c r="H7106" t="s">
        <v>18</v>
      </c>
      <c r="I7106" t="s">
        <v>19</v>
      </c>
      <c r="J7106">
        <v>216</v>
      </c>
      <c r="K7106" t="s">
        <v>20</v>
      </c>
      <c r="L7106">
        <v>0</v>
      </c>
      <c r="M7106" t="b">
        <v>1</v>
      </c>
    </row>
    <row r="7107" spans="1:13" x14ac:dyDescent="0.35">
      <c r="A7107" t="s">
        <v>62</v>
      </c>
      <c r="B7107" t="s">
        <v>63</v>
      </c>
      <c r="C7107">
        <v>2017</v>
      </c>
      <c r="D7107" t="s">
        <v>44</v>
      </c>
      <c r="E7107" t="s">
        <v>25</v>
      </c>
      <c r="F7107" t="s">
        <v>17</v>
      </c>
      <c r="G7107">
        <v>5</v>
      </c>
      <c r="H7107" t="s">
        <v>18</v>
      </c>
      <c r="I7107" t="s">
        <v>19</v>
      </c>
      <c r="J7107">
        <v>10000</v>
      </c>
      <c r="K7107" t="s">
        <v>20</v>
      </c>
      <c r="L7107">
        <v>0</v>
      </c>
      <c r="M7107" t="b">
        <v>1</v>
      </c>
    </row>
    <row r="7108" spans="1:13" x14ac:dyDescent="0.35">
      <c r="A7108" t="s">
        <v>34</v>
      </c>
      <c r="B7108" t="s">
        <v>123</v>
      </c>
      <c r="C7108">
        <v>2015</v>
      </c>
      <c r="D7108" t="s">
        <v>15</v>
      </c>
      <c r="E7108" t="s">
        <v>23</v>
      </c>
      <c r="F7108" t="s">
        <v>30</v>
      </c>
      <c r="G7108">
        <v>2.7</v>
      </c>
      <c r="H7108" t="s">
        <v>18</v>
      </c>
      <c r="I7108" t="s">
        <v>68</v>
      </c>
      <c r="J7108">
        <v>328000</v>
      </c>
      <c r="K7108" t="s">
        <v>59</v>
      </c>
      <c r="L7108">
        <v>65000</v>
      </c>
      <c r="M7108" t="b">
        <v>0</v>
      </c>
    </row>
    <row r="7109" spans="1:13" x14ac:dyDescent="0.35">
      <c r="A7109" t="s">
        <v>174</v>
      </c>
      <c r="B7109" t="s">
        <v>246</v>
      </c>
      <c r="C7109">
        <v>2015</v>
      </c>
      <c r="D7109" t="s">
        <v>44</v>
      </c>
      <c r="E7109" t="s">
        <v>16</v>
      </c>
      <c r="F7109" t="s">
        <v>17</v>
      </c>
      <c r="G7109">
        <v>3</v>
      </c>
      <c r="H7109" t="s">
        <v>18</v>
      </c>
      <c r="I7109" t="s">
        <v>19</v>
      </c>
      <c r="J7109">
        <v>137500</v>
      </c>
      <c r="K7109" t="s">
        <v>45</v>
      </c>
      <c r="L7109">
        <v>0</v>
      </c>
      <c r="M7109" t="b">
        <v>1</v>
      </c>
    </row>
    <row r="7110" spans="1:13" x14ac:dyDescent="0.35">
      <c r="A7110" t="s">
        <v>34</v>
      </c>
      <c r="B7110" t="s">
        <v>35</v>
      </c>
      <c r="C7110">
        <v>2011</v>
      </c>
      <c r="D7110" t="s">
        <v>15</v>
      </c>
      <c r="E7110" t="s">
        <v>23</v>
      </c>
      <c r="F7110" t="s">
        <v>26</v>
      </c>
      <c r="G7110">
        <v>4.7</v>
      </c>
      <c r="H7110" t="s">
        <v>18</v>
      </c>
      <c r="I7110" t="s">
        <v>19</v>
      </c>
      <c r="J7110">
        <v>333900</v>
      </c>
      <c r="K7110" t="s">
        <v>245</v>
      </c>
      <c r="L7110">
        <v>0</v>
      </c>
      <c r="M7110" t="b">
        <v>1</v>
      </c>
    </row>
    <row r="7111" spans="1:13" x14ac:dyDescent="0.35">
      <c r="A7111" t="s">
        <v>48</v>
      </c>
      <c r="B7111" t="s">
        <v>106</v>
      </c>
      <c r="C7111">
        <v>2013</v>
      </c>
      <c r="D7111" t="s">
        <v>44</v>
      </c>
      <c r="E7111" t="s">
        <v>16</v>
      </c>
      <c r="F7111" t="s">
        <v>30</v>
      </c>
      <c r="G7111">
        <v>3</v>
      </c>
      <c r="H7111" t="s">
        <v>18</v>
      </c>
      <c r="I7111" t="s">
        <v>19</v>
      </c>
      <c r="J7111">
        <v>224000</v>
      </c>
      <c r="K7111" t="s">
        <v>245</v>
      </c>
      <c r="L7111">
        <v>0</v>
      </c>
      <c r="M7111" t="b">
        <v>1</v>
      </c>
    </row>
    <row r="7112" spans="1:13" x14ac:dyDescent="0.35">
      <c r="A7112" t="s">
        <v>174</v>
      </c>
      <c r="B7112" t="s">
        <v>175</v>
      </c>
      <c r="C7112">
        <v>2014</v>
      </c>
      <c r="D7112" t="s">
        <v>15</v>
      </c>
      <c r="E7112" t="s">
        <v>16</v>
      </c>
      <c r="F7112" t="s">
        <v>17</v>
      </c>
      <c r="G7112">
        <v>2</v>
      </c>
      <c r="H7112" t="s">
        <v>18</v>
      </c>
      <c r="I7112" t="s">
        <v>19</v>
      </c>
      <c r="J7112">
        <v>138100</v>
      </c>
      <c r="K7112" t="s">
        <v>64</v>
      </c>
      <c r="L7112">
        <v>0</v>
      </c>
      <c r="M7112" t="b">
        <v>1</v>
      </c>
    </row>
    <row r="7113" spans="1:13" x14ac:dyDescent="0.35">
      <c r="A7113" t="s">
        <v>21</v>
      </c>
      <c r="B7113" t="s">
        <v>22</v>
      </c>
      <c r="C7113">
        <v>2009</v>
      </c>
      <c r="D7113" t="s">
        <v>15</v>
      </c>
      <c r="E7113" t="s">
        <v>23</v>
      </c>
      <c r="F7113" t="s">
        <v>30</v>
      </c>
      <c r="G7113">
        <v>1.6</v>
      </c>
      <c r="H7113" t="s">
        <v>18</v>
      </c>
      <c r="I7113" t="s">
        <v>68</v>
      </c>
      <c r="J7113">
        <v>150</v>
      </c>
      <c r="K7113" t="s">
        <v>255</v>
      </c>
      <c r="L7113">
        <v>70000</v>
      </c>
      <c r="M7113" t="b">
        <v>0</v>
      </c>
    </row>
    <row r="7114" spans="1:13" x14ac:dyDescent="0.35">
      <c r="A7114" t="s">
        <v>76</v>
      </c>
      <c r="B7114" t="s">
        <v>144</v>
      </c>
      <c r="C7114">
        <v>2001</v>
      </c>
      <c r="D7114" t="s">
        <v>47</v>
      </c>
      <c r="E7114" t="s">
        <v>25</v>
      </c>
      <c r="F7114" t="s">
        <v>26</v>
      </c>
      <c r="G7114">
        <v>4.5999999999999996</v>
      </c>
      <c r="H7114" t="s">
        <v>18</v>
      </c>
      <c r="I7114" t="s">
        <v>19</v>
      </c>
      <c r="J7114">
        <v>293</v>
      </c>
      <c r="K7114" t="s">
        <v>20</v>
      </c>
      <c r="L7114">
        <v>10000</v>
      </c>
      <c r="M7114" t="b">
        <v>0</v>
      </c>
    </row>
    <row r="7115" spans="1:13" x14ac:dyDescent="0.35">
      <c r="A7115" t="s">
        <v>34</v>
      </c>
      <c r="B7115" t="s">
        <v>162</v>
      </c>
      <c r="C7115">
        <v>2013</v>
      </c>
      <c r="D7115" t="s">
        <v>15</v>
      </c>
      <c r="E7115" t="s">
        <v>94</v>
      </c>
      <c r="F7115" t="s">
        <v>17</v>
      </c>
      <c r="G7115">
        <v>4</v>
      </c>
      <c r="H7115" t="s">
        <v>18</v>
      </c>
      <c r="I7115" t="s">
        <v>68</v>
      </c>
      <c r="J7115">
        <v>172</v>
      </c>
      <c r="K7115" t="s">
        <v>20</v>
      </c>
      <c r="L7115">
        <v>0</v>
      </c>
      <c r="M7115" t="b">
        <v>1</v>
      </c>
    </row>
    <row r="7116" spans="1:13" x14ac:dyDescent="0.35">
      <c r="A7116" t="s">
        <v>181</v>
      </c>
      <c r="B7116" t="s">
        <v>199</v>
      </c>
      <c r="C7116">
        <v>2015</v>
      </c>
      <c r="D7116" t="s">
        <v>44</v>
      </c>
      <c r="E7116" t="s">
        <v>23</v>
      </c>
      <c r="F7116" t="s">
        <v>26</v>
      </c>
      <c r="G7116">
        <v>3.5</v>
      </c>
      <c r="H7116" t="s">
        <v>18</v>
      </c>
      <c r="I7116" t="s">
        <v>19</v>
      </c>
      <c r="J7116">
        <v>103900</v>
      </c>
      <c r="K7116" t="s">
        <v>20</v>
      </c>
      <c r="L7116">
        <v>50000</v>
      </c>
      <c r="M7116" t="b">
        <v>0</v>
      </c>
    </row>
    <row r="7117" spans="1:13" x14ac:dyDescent="0.35">
      <c r="A7117" t="s">
        <v>103</v>
      </c>
      <c r="B7117" t="s">
        <v>104</v>
      </c>
      <c r="C7117">
        <v>2018</v>
      </c>
      <c r="D7117" t="s">
        <v>15</v>
      </c>
      <c r="E7117" t="s">
        <v>75</v>
      </c>
      <c r="F7117" t="s">
        <v>17</v>
      </c>
      <c r="G7117">
        <v>6.4</v>
      </c>
      <c r="H7117" t="s">
        <v>18</v>
      </c>
      <c r="I7117" t="s">
        <v>19</v>
      </c>
      <c r="J7117">
        <v>83000</v>
      </c>
      <c r="K7117" t="s">
        <v>42</v>
      </c>
      <c r="L7117">
        <v>0</v>
      </c>
      <c r="M7117" t="b">
        <v>1</v>
      </c>
    </row>
    <row r="7118" spans="1:13" x14ac:dyDescent="0.35">
      <c r="A7118" t="s">
        <v>27</v>
      </c>
      <c r="B7118" t="s">
        <v>93</v>
      </c>
      <c r="C7118">
        <v>2018</v>
      </c>
      <c r="D7118" t="s">
        <v>15</v>
      </c>
      <c r="E7118" t="s">
        <v>25</v>
      </c>
      <c r="F7118" t="s">
        <v>30</v>
      </c>
      <c r="G7118">
        <v>3.5</v>
      </c>
      <c r="H7118" t="s">
        <v>18</v>
      </c>
      <c r="I7118" t="s">
        <v>19</v>
      </c>
      <c r="J7118">
        <v>90000</v>
      </c>
      <c r="K7118" t="s">
        <v>59</v>
      </c>
      <c r="L7118">
        <v>0</v>
      </c>
      <c r="M7118" t="b">
        <v>1</v>
      </c>
    </row>
    <row r="7119" spans="1:13" x14ac:dyDescent="0.35">
      <c r="A7119" t="s">
        <v>76</v>
      </c>
      <c r="B7119" t="s">
        <v>125</v>
      </c>
      <c r="C7119">
        <v>2014</v>
      </c>
      <c r="D7119" t="s">
        <v>47</v>
      </c>
      <c r="E7119" t="s">
        <v>16</v>
      </c>
      <c r="F7119" t="s">
        <v>30</v>
      </c>
      <c r="G7119">
        <v>3.5</v>
      </c>
      <c r="H7119" t="s">
        <v>18</v>
      </c>
      <c r="I7119" t="s">
        <v>19</v>
      </c>
      <c r="J7119">
        <v>185000</v>
      </c>
      <c r="K7119" t="s">
        <v>59</v>
      </c>
      <c r="L7119">
        <v>0</v>
      </c>
      <c r="M7119" t="b">
        <v>1</v>
      </c>
    </row>
    <row r="7120" spans="1:13" x14ac:dyDescent="0.35">
      <c r="A7120" t="s">
        <v>76</v>
      </c>
      <c r="B7120" t="s">
        <v>256</v>
      </c>
      <c r="C7120">
        <v>2009</v>
      </c>
      <c r="D7120" t="s">
        <v>15</v>
      </c>
      <c r="E7120" t="s">
        <v>25</v>
      </c>
      <c r="F7120" t="s">
        <v>17</v>
      </c>
      <c r="G7120">
        <v>8</v>
      </c>
      <c r="H7120" t="s">
        <v>18</v>
      </c>
      <c r="I7120" t="s">
        <v>19</v>
      </c>
      <c r="J7120">
        <v>20000</v>
      </c>
      <c r="K7120" t="s">
        <v>54</v>
      </c>
      <c r="L7120">
        <v>0</v>
      </c>
      <c r="M7120" t="b">
        <v>1</v>
      </c>
    </row>
    <row r="7121" spans="1:13" x14ac:dyDescent="0.35">
      <c r="A7121" t="s">
        <v>34</v>
      </c>
      <c r="B7121" t="s">
        <v>66</v>
      </c>
      <c r="C7121">
        <v>2008</v>
      </c>
      <c r="D7121" t="s">
        <v>47</v>
      </c>
      <c r="E7121" t="s">
        <v>23</v>
      </c>
      <c r="F7121" t="s">
        <v>17</v>
      </c>
      <c r="G7121">
        <v>3.6</v>
      </c>
      <c r="H7121" t="s">
        <v>18</v>
      </c>
      <c r="I7121" t="s">
        <v>19</v>
      </c>
      <c r="J7121">
        <v>201</v>
      </c>
      <c r="K7121" t="s">
        <v>255</v>
      </c>
      <c r="L7121">
        <v>30000</v>
      </c>
      <c r="M7121" t="b">
        <v>0</v>
      </c>
    </row>
    <row r="7122" spans="1:13" x14ac:dyDescent="0.35">
      <c r="A7122" t="s">
        <v>21</v>
      </c>
      <c r="B7122" t="s">
        <v>120</v>
      </c>
      <c r="C7122">
        <v>2014</v>
      </c>
      <c r="D7122" t="s">
        <v>47</v>
      </c>
      <c r="E7122" t="s">
        <v>23</v>
      </c>
      <c r="F7122" t="s">
        <v>17</v>
      </c>
      <c r="G7122">
        <v>2</v>
      </c>
      <c r="H7122" t="s">
        <v>18</v>
      </c>
      <c r="I7122" t="s">
        <v>68</v>
      </c>
      <c r="J7122">
        <v>240000</v>
      </c>
      <c r="K7122" t="s">
        <v>20</v>
      </c>
      <c r="L7122">
        <v>30000</v>
      </c>
      <c r="M7122" t="b">
        <v>0</v>
      </c>
    </row>
    <row r="7123" spans="1:13" x14ac:dyDescent="0.35">
      <c r="A7123" t="s">
        <v>21</v>
      </c>
      <c r="B7123" t="s">
        <v>22</v>
      </c>
      <c r="C7123">
        <v>2006</v>
      </c>
      <c r="D7123" t="s">
        <v>15</v>
      </c>
      <c r="E7123" t="s">
        <v>216</v>
      </c>
      <c r="F7123" t="s">
        <v>17</v>
      </c>
      <c r="G7123">
        <v>1</v>
      </c>
      <c r="H7123" t="s">
        <v>18</v>
      </c>
      <c r="I7123" t="s">
        <v>19</v>
      </c>
      <c r="J7123">
        <v>200000</v>
      </c>
      <c r="K7123" t="s">
        <v>64</v>
      </c>
      <c r="L7123">
        <v>0</v>
      </c>
      <c r="M7123" t="b">
        <v>1</v>
      </c>
    </row>
    <row r="7124" spans="1:13" x14ac:dyDescent="0.35">
      <c r="A7124" t="s">
        <v>174</v>
      </c>
      <c r="B7124" t="s">
        <v>175</v>
      </c>
      <c r="C7124">
        <v>2012</v>
      </c>
      <c r="D7124" t="s">
        <v>44</v>
      </c>
      <c r="E7124" t="s">
        <v>23</v>
      </c>
      <c r="F7124" t="s">
        <v>17</v>
      </c>
      <c r="G7124">
        <v>2</v>
      </c>
      <c r="H7124" t="s">
        <v>18</v>
      </c>
      <c r="I7124" t="s">
        <v>19</v>
      </c>
      <c r="J7124">
        <v>164</v>
      </c>
      <c r="K7124" t="s">
        <v>42</v>
      </c>
      <c r="L7124">
        <v>0</v>
      </c>
      <c r="M7124" t="b">
        <v>1</v>
      </c>
    </row>
    <row r="7125" spans="1:13" x14ac:dyDescent="0.35">
      <c r="A7125" t="s">
        <v>27</v>
      </c>
      <c r="B7125" t="s">
        <v>89</v>
      </c>
      <c r="C7125">
        <v>2019</v>
      </c>
      <c r="D7125" t="s">
        <v>15</v>
      </c>
      <c r="E7125" t="s">
        <v>23</v>
      </c>
      <c r="F7125" t="s">
        <v>17</v>
      </c>
      <c r="G7125">
        <v>2.4</v>
      </c>
      <c r="H7125" t="s">
        <v>18</v>
      </c>
      <c r="I7125" t="s">
        <v>19</v>
      </c>
      <c r="J7125">
        <v>92000</v>
      </c>
      <c r="K7125" t="s">
        <v>42</v>
      </c>
      <c r="L7125">
        <v>0</v>
      </c>
      <c r="M7125" t="b">
        <v>1</v>
      </c>
    </row>
    <row r="7126" spans="1:13" x14ac:dyDescent="0.35">
      <c r="A7126" t="s">
        <v>76</v>
      </c>
      <c r="B7126" t="s">
        <v>325</v>
      </c>
      <c r="C7126">
        <v>2014</v>
      </c>
      <c r="D7126" t="s">
        <v>15</v>
      </c>
      <c r="E7126" t="s">
        <v>23</v>
      </c>
      <c r="F7126" t="s">
        <v>30</v>
      </c>
      <c r="G7126">
        <v>3.8</v>
      </c>
      <c r="H7126" t="s">
        <v>18</v>
      </c>
      <c r="I7126" t="s">
        <v>19</v>
      </c>
      <c r="J7126">
        <v>140000</v>
      </c>
      <c r="K7126" t="s">
        <v>42</v>
      </c>
      <c r="L7126">
        <v>50000</v>
      </c>
      <c r="M7126" t="b">
        <v>0</v>
      </c>
    </row>
    <row r="7127" spans="1:13" x14ac:dyDescent="0.35">
      <c r="A7127" t="s">
        <v>21</v>
      </c>
      <c r="B7127" t="s">
        <v>120</v>
      </c>
      <c r="C7127">
        <v>2008</v>
      </c>
      <c r="D7127" t="s">
        <v>47</v>
      </c>
      <c r="E7127" t="s">
        <v>23</v>
      </c>
      <c r="F7127" t="s">
        <v>26</v>
      </c>
      <c r="G7127">
        <v>2.4</v>
      </c>
      <c r="H7127" t="s">
        <v>18</v>
      </c>
      <c r="I7127" t="s">
        <v>68</v>
      </c>
      <c r="J7127">
        <v>180</v>
      </c>
      <c r="K7127" t="s">
        <v>64</v>
      </c>
      <c r="L7127">
        <v>30000</v>
      </c>
      <c r="M7127" t="b">
        <v>0</v>
      </c>
    </row>
    <row r="7128" spans="1:13" x14ac:dyDescent="0.35">
      <c r="A7128" t="s">
        <v>60</v>
      </c>
      <c r="B7128" t="s">
        <v>241</v>
      </c>
      <c r="C7128">
        <v>2008</v>
      </c>
      <c r="D7128" t="s">
        <v>15</v>
      </c>
      <c r="E7128" t="s">
        <v>23</v>
      </c>
      <c r="F7128" t="s">
        <v>17</v>
      </c>
      <c r="G7128">
        <v>8</v>
      </c>
      <c r="H7128" t="s">
        <v>18</v>
      </c>
      <c r="I7128" t="s">
        <v>19</v>
      </c>
      <c r="J7128">
        <v>383000</v>
      </c>
      <c r="K7128" t="s">
        <v>20</v>
      </c>
      <c r="L7128">
        <v>0</v>
      </c>
      <c r="M7128" t="b">
        <v>1</v>
      </c>
    </row>
    <row r="7129" spans="1:13" x14ac:dyDescent="0.35">
      <c r="A7129" t="s">
        <v>27</v>
      </c>
      <c r="B7129" t="s">
        <v>89</v>
      </c>
      <c r="C7129">
        <v>2018</v>
      </c>
      <c r="D7129" t="s">
        <v>15</v>
      </c>
      <c r="E7129" t="s">
        <v>29</v>
      </c>
      <c r="F7129" t="s">
        <v>17</v>
      </c>
      <c r="G7129">
        <v>2.4</v>
      </c>
      <c r="H7129" t="s">
        <v>18</v>
      </c>
      <c r="I7129" t="s">
        <v>19</v>
      </c>
      <c r="J7129">
        <v>129000</v>
      </c>
      <c r="K7129" t="s">
        <v>253</v>
      </c>
      <c r="L7129">
        <v>0</v>
      </c>
      <c r="M7129" t="b">
        <v>1</v>
      </c>
    </row>
    <row r="7130" spans="1:13" x14ac:dyDescent="0.35">
      <c r="A7130" t="s">
        <v>34</v>
      </c>
      <c r="B7130" t="s">
        <v>127</v>
      </c>
      <c r="C7130">
        <v>2016</v>
      </c>
      <c r="D7130" t="s">
        <v>15</v>
      </c>
      <c r="E7130" t="s">
        <v>23</v>
      </c>
      <c r="F7130" t="s">
        <v>17</v>
      </c>
      <c r="G7130">
        <v>4</v>
      </c>
      <c r="H7130" t="s">
        <v>18</v>
      </c>
      <c r="I7130" t="s">
        <v>68</v>
      </c>
      <c r="J7130">
        <v>190</v>
      </c>
      <c r="K7130" t="s">
        <v>70</v>
      </c>
      <c r="L7130">
        <v>1414</v>
      </c>
      <c r="M7130" t="b">
        <v>0</v>
      </c>
    </row>
    <row r="7131" spans="1:13" x14ac:dyDescent="0.35">
      <c r="A7131" t="s">
        <v>82</v>
      </c>
      <c r="B7131" t="s">
        <v>156</v>
      </c>
      <c r="C7131">
        <v>2016</v>
      </c>
      <c r="D7131" t="s">
        <v>15</v>
      </c>
      <c r="E7131" t="s">
        <v>65</v>
      </c>
      <c r="F7131" t="s">
        <v>26</v>
      </c>
      <c r="G7131">
        <v>1.6</v>
      </c>
      <c r="H7131" t="s">
        <v>18</v>
      </c>
      <c r="I7131" t="s">
        <v>19</v>
      </c>
      <c r="J7131">
        <v>80000</v>
      </c>
      <c r="K7131" t="s">
        <v>64</v>
      </c>
      <c r="L7131">
        <v>25000</v>
      </c>
      <c r="M7131" t="b">
        <v>0</v>
      </c>
    </row>
    <row r="7132" spans="1:13" x14ac:dyDescent="0.35">
      <c r="A7132" t="s">
        <v>39</v>
      </c>
      <c r="B7132" t="s">
        <v>46</v>
      </c>
      <c r="C7132">
        <v>2014</v>
      </c>
      <c r="D7132" t="s">
        <v>15</v>
      </c>
      <c r="E7132" t="s">
        <v>25</v>
      </c>
      <c r="F7132" t="s">
        <v>17</v>
      </c>
      <c r="G7132">
        <v>5.7</v>
      </c>
      <c r="H7132" t="s">
        <v>18</v>
      </c>
      <c r="I7132" t="s">
        <v>19</v>
      </c>
      <c r="J7132">
        <v>165000</v>
      </c>
      <c r="K7132" t="s">
        <v>20</v>
      </c>
      <c r="L7132">
        <v>0</v>
      </c>
      <c r="M7132" t="b">
        <v>1</v>
      </c>
    </row>
    <row r="7133" spans="1:13" x14ac:dyDescent="0.35">
      <c r="A7133" t="s">
        <v>76</v>
      </c>
      <c r="B7133" t="s">
        <v>77</v>
      </c>
      <c r="C7133">
        <v>2014</v>
      </c>
      <c r="D7133" t="s">
        <v>15</v>
      </c>
      <c r="E7133" t="s">
        <v>16</v>
      </c>
      <c r="F7133" t="s">
        <v>30</v>
      </c>
      <c r="G7133">
        <v>5.4</v>
      </c>
      <c r="H7133" t="s">
        <v>18</v>
      </c>
      <c r="I7133" t="s">
        <v>19</v>
      </c>
      <c r="J7133">
        <v>184000</v>
      </c>
      <c r="K7133" t="s">
        <v>253</v>
      </c>
      <c r="L7133">
        <v>52000</v>
      </c>
      <c r="M7133" t="b">
        <v>0</v>
      </c>
    </row>
    <row r="7134" spans="1:13" x14ac:dyDescent="0.35">
      <c r="A7134" t="s">
        <v>82</v>
      </c>
      <c r="B7134" t="s">
        <v>83</v>
      </c>
      <c r="C7134">
        <v>2016</v>
      </c>
      <c r="D7134" t="s">
        <v>15</v>
      </c>
      <c r="E7134" t="s">
        <v>23</v>
      </c>
      <c r="F7134" t="s">
        <v>26</v>
      </c>
      <c r="G7134">
        <v>3.5</v>
      </c>
      <c r="H7134" t="s">
        <v>18</v>
      </c>
      <c r="I7134" t="s">
        <v>19</v>
      </c>
      <c r="J7134">
        <v>130000</v>
      </c>
      <c r="K7134" t="s">
        <v>20</v>
      </c>
      <c r="L7134">
        <v>56000</v>
      </c>
      <c r="M7134" t="b">
        <v>0</v>
      </c>
    </row>
    <row r="7135" spans="1:13" x14ac:dyDescent="0.35">
      <c r="A7135" t="s">
        <v>34</v>
      </c>
      <c r="B7135" t="s">
        <v>124</v>
      </c>
      <c r="C7135">
        <v>2009</v>
      </c>
      <c r="D7135" t="s">
        <v>15</v>
      </c>
      <c r="E7135" t="s">
        <v>23</v>
      </c>
      <c r="F7135" t="s">
        <v>26</v>
      </c>
      <c r="G7135">
        <v>4</v>
      </c>
      <c r="H7135" t="s">
        <v>18</v>
      </c>
      <c r="I7135" t="s">
        <v>19</v>
      </c>
      <c r="J7135">
        <v>390000</v>
      </c>
      <c r="K7135" t="s">
        <v>170</v>
      </c>
      <c r="L7135">
        <v>0</v>
      </c>
      <c r="M7135" t="b">
        <v>1</v>
      </c>
    </row>
    <row r="7136" spans="1:13" x14ac:dyDescent="0.35">
      <c r="A7136" t="s">
        <v>95</v>
      </c>
      <c r="B7136" t="s">
        <v>400</v>
      </c>
      <c r="C7136">
        <v>2006</v>
      </c>
      <c r="D7136" t="s">
        <v>15</v>
      </c>
      <c r="E7136" t="s">
        <v>78</v>
      </c>
      <c r="F7136" t="s">
        <v>30</v>
      </c>
      <c r="G7136">
        <v>4.8</v>
      </c>
      <c r="H7136" t="s">
        <v>18</v>
      </c>
      <c r="I7136" t="s">
        <v>19</v>
      </c>
      <c r="J7136">
        <v>3000000</v>
      </c>
      <c r="K7136" t="s">
        <v>54</v>
      </c>
      <c r="L7136">
        <v>8000</v>
      </c>
      <c r="M7136" t="b">
        <v>0</v>
      </c>
    </row>
    <row r="7137" spans="1:13" x14ac:dyDescent="0.35">
      <c r="A7137" t="s">
        <v>27</v>
      </c>
      <c r="B7137" t="s">
        <v>28</v>
      </c>
      <c r="C7137">
        <v>2020</v>
      </c>
      <c r="D7137" t="s">
        <v>15</v>
      </c>
      <c r="E7137" t="s">
        <v>25</v>
      </c>
      <c r="F7137" t="s">
        <v>26</v>
      </c>
      <c r="G7137">
        <v>2</v>
      </c>
      <c r="H7137" t="s">
        <v>18</v>
      </c>
      <c r="I7137" t="s">
        <v>19</v>
      </c>
      <c r="J7137">
        <v>50000</v>
      </c>
      <c r="K7137" t="s">
        <v>20</v>
      </c>
      <c r="L7137">
        <v>0</v>
      </c>
      <c r="M7137" t="b">
        <v>1</v>
      </c>
    </row>
    <row r="7138" spans="1:13" x14ac:dyDescent="0.35">
      <c r="A7138" t="s">
        <v>34</v>
      </c>
      <c r="B7138" t="s">
        <v>41</v>
      </c>
      <c r="C7138">
        <v>2011</v>
      </c>
      <c r="D7138" t="s">
        <v>15</v>
      </c>
      <c r="E7138" t="s">
        <v>213</v>
      </c>
      <c r="F7138" t="s">
        <v>26</v>
      </c>
      <c r="G7138">
        <v>1.3</v>
      </c>
      <c r="H7138" t="s">
        <v>18</v>
      </c>
      <c r="I7138" t="s">
        <v>19</v>
      </c>
      <c r="J7138">
        <v>300500</v>
      </c>
      <c r="K7138" t="s">
        <v>170</v>
      </c>
      <c r="L7138">
        <v>14000</v>
      </c>
      <c r="M7138" t="b">
        <v>0</v>
      </c>
    </row>
    <row r="7139" spans="1:13" x14ac:dyDescent="0.35">
      <c r="A7139" t="s">
        <v>34</v>
      </c>
      <c r="B7139" t="s">
        <v>55</v>
      </c>
      <c r="C7139">
        <v>2018</v>
      </c>
      <c r="D7139" t="s">
        <v>44</v>
      </c>
      <c r="E7139" t="s">
        <v>23</v>
      </c>
      <c r="F7139" t="s">
        <v>30</v>
      </c>
      <c r="G7139">
        <v>4</v>
      </c>
      <c r="H7139" t="s">
        <v>18</v>
      </c>
      <c r="I7139" t="s">
        <v>19</v>
      </c>
      <c r="J7139">
        <v>125000</v>
      </c>
      <c r="K7139" t="s">
        <v>211</v>
      </c>
      <c r="L7139">
        <v>128000</v>
      </c>
      <c r="M7139" t="b">
        <v>0</v>
      </c>
    </row>
    <row r="7140" spans="1:13" x14ac:dyDescent="0.35">
      <c r="A7140" t="s">
        <v>21</v>
      </c>
      <c r="B7140" t="s">
        <v>24</v>
      </c>
      <c r="C7140">
        <v>2009</v>
      </c>
      <c r="D7140" t="s">
        <v>15</v>
      </c>
      <c r="E7140" t="s">
        <v>78</v>
      </c>
      <c r="F7140" t="s">
        <v>26</v>
      </c>
      <c r="G7140">
        <v>1</v>
      </c>
      <c r="H7140" t="s">
        <v>18</v>
      </c>
      <c r="I7140" t="s">
        <v>19</v>
      </c>
      <c r="J7140">
        <v>377000</v>
      </c>
      <c r="K7140" t="s">
        <v>20</v>
      </c>
      <c r="L7140">
        <v>11000</v>
      </c>
      <c r="M7140" t="b">
        <v>0</v>
      </c>
    </row>
    <row r="7141" spans="1:13" x14ac:dyDescent="0.35">
      <c r="A7141" t="s">
        <v>36</v>
      </c>
      <c r="B7141" t="s">
        <v>37</v>
      </c>
      <c r="C7141">
        <v>2003</v>
      </c>
      <c r="D7141" t="s">
        <v>47</v>
      </c>
      <c r="E7141" t="s">
        <v>75</v>
      </c>
      <c r="F7141" t="s">
        <v>17</v>
      </c>
      <c r="G7141">
        <v>1.6</v>
      </c>
      <c r="H7141" t="s">
        <v>18</v>
      </c>
      <c r="I7141" t="s">
        <v>19</v>
      </c>
      <c r="J7141">
        <v>300000</v>
      </c>
      <c r="K7141" t="s">
        <v>155</v>
      </c>
      <c r="L7141">
        <v>0</v>
      </c>
      <c r="M7141" t="b">
        <v>1</v>
      </c>
    </row>
    <row r="7142" spans="1:13" x14ac:dyDescent="0.35">
      <c r="A7142" t="s">
        <v>82</v>
      </c>
      <c r="B7142" t="s">
        <v>142</v>
      </c>
      <c r="C7142">
        <v>2015</v>
      </c>
      <c r="D7142" t="s">
        <v>15</v>
      </c>
      <c r="E7142" t="s">
        <v>33</v>
      </c>
      <c r="F7142" t="s">
        <v>17</v>
      </c>
      <c r="G7142">
        <v>2</v>
      </c>
      <c r="H7142" t="s">
        <v>18</v>
      </c>
      <c r="I7142" t="s">
        <v>19</v>
      </c>
      <c r="J7142">
        <v>104000</v>
      </c>
      <c r="K7142" t="s">
        <v>155</v>
      </c>
      <c r="L7142">
        <v>28000</v>
      </c>
      <c r="M7142" t="b">
        <v>0</v>
      </c>
    </row>
    <row r="7143" spans="1:13" x14ac:dyDescent="0.35">
      <c r="A7143" t="s">
        <v>34</v>
      </c>
      <c r="B7143" t="s">
        <v>124</v>
      </c>
      <c r="C7143">
        <v>2010</v>
      </c>
      <c r="D7143" t="s">
        <v>15</v>
      </c>
      <c r="E7143" t="s">
        <v>65</v>
      </c>
      <c r="F7143" t="s">
        <v>17</v>
      </c>
      <c r="G7143">
        <v>6</v>
      </c>
      <c r="H7143" t="s">
        <v>18</v>
      </c>
      <c r="I7143" t="s">
        <v>19</v>
      </c>
      <c r="J7143">
        <v>255000</v>
      </c>
      <c r="K7143" t="s">
        <v>20</v>
      </c>
      <c r="L7143">
        <v>0</v>
      </c>
      <c r="M7143" t="b">
        <v>1</v>
      </c>
    </row>
    <row r="7144" spans="1:13" x14ac:dyDescent="0.35">
      <c r="A7144" t="s">
        <v>48</v>
      </c>
      <c r="B7144" t="s">
        <v>106</v>
      </c>
      <c r="C7144">
        <v>2017</v>
      </c>
      <c r="D7144" t="s">
        <v>15</v>
      </c>
      <c r="E7144" t="s">
        <v>23</v>
      </c>
      <c r="F7144" t="s">
        <v>17</v>
      </c>
      <c r="G7144">
        <v>3</v>
      </c>
      <c r="H7144" t="s">
        <v>18</v>
      </c>
      <c r="I7144" t="s">
        <v>19</v>
      </c>
      <c r="J7144">
        <v>53000</v>
      </c>
      <c r="K7144" t="s">
        <v>42</v>
      </c>
      <c r="L7144">
        <v>290000</v>
      </c>
      <c r="M7144" t="b">
        <v>0</v>
      </c>
    </row>
    <row r="7145" spans="1:13" x14ac:dyDescent="0.35">
      <c r="A7145" t="s">
        <v>21</v>
      </c>
      <c r="B7145" t="s">
        <v>315</v>
      </c>
      <c r="C7145">
        <v>2009</v>
      </c>
      <c r="D7145" t="s">
        <v>44</v>
      </c>
      <c r="E7145" t="s">
        <v>23</v>
      </c>
      <c r="F7145" t="s">
        <v>17</v>
      </c>
      <c r="G7145">
        <v>3.2</v>
      </c>
      <c r="H7145" t="s">
        <v>18</v>
      </c>
      <c r="I7145" t="s">
        <v>19</v>
      </c>
      <c r="J7145">
        <v>275475</v>
      </c>
      <c r="K7145" t="s">
        <v>20</v>
      </c>
      <c r="L7145">
        <v>25000</v>
      </c>
      <c r="M7145" t="b">
        <v>0</v>
      </c>
    </row>
    <row r="7146" spans="1:13" x14ac:dyDescent="0.35">
      <c r="A7146" t="s">
        <v>39</v>
      </c>
      <c r="B7146" t="s">
        <v>131</v>
      </c>
      <c r="C7146">
        <v>2013</v>
      </c>
      <c r="D7146" t="s">
        <v>15</v>
      </c>
      <c r="E7146" t="s">
        <v>25</v>
      </c>
      <c r="F7146" t="s">
        <v>30</v>
      </c>
      <c r="G7146">
        <v>6</v>
      </c>
      <c r="H7146" t="s">
        <v>18</v>
      </c>
      <c r="I7146" t="s">
        <v>19</v>
      </c>
      <c r="J7146">
        <v>270000</v>
      </c>
      <c r="K7146" t="s">
        <v>59</v>
      </c>
      <c r="L7146">
        <v>0</v>
      </c>
      <c r="M7146" t="b">
        <v>1</v>
      </c>
    </row>
    <row r="7147" spans="1:13" x14ac:dyDescent="0.35">
      <c r="A7147" t="s">
        <v>48</v>
      </c>
      <c r="B7147" t="s">
        <v>106</v>
      </c>
      <c r="C7147">
        <v>2013</v>
      </c>
      <c r="D7147" t="s">
        <v>15</v>
      </c>
      <c r="E7147" t="s">
        <v>94</v>
      </c>
      <c r="F7147" t="s">
        <v>17</v>
      </c>
      <c r="G7147">
        <v>8</v>
      </c>
      <c r="H7147" t="s">
        <v>18</v>
      </c>
      <c r="I7147" t="s">
        <v>19</v>
      </c>
      <c r="J7147">
        <v>160000</v>
      </c>
      <c r="K7147" t="s">
        <v>42</v>
      </c>
      <c r="L7147">
        <v>110000</v>
      </c>
      <c r="M7147" t="b">
        <v>0</v>
      </c>
    </row>
    <row r="7148" spans="1:13" x14ac:dyDescent="0.35">
      <c r="A7148" t="s">
        <v>34</v>
      </c>
      <c r="B7148" t="s">
        <v>41</v>
      </c>
      <c r="C7148">
        <v>2014</v>
      </c>
      <c r="D7148" t="s">
        <v>15</v>
      </c>
      <c r="E7148" t="s">
        <v>65</v>
      </c>
      <c r="F7148" t="s">
        <v>30</v>
      </c>
      <c r="G7148">
        <v>1.5</v>
      </c>
      <c r="H7148" t="s">
        <v>18</v>
      </c>
      <c r="I7148" t="s">
        <v>19</v>
      </c>
      <c r="J7148">
        <v>374000</v>
      </c>
      <c r="K7148" t="s">
        <v>45</v>
      </c>
      <c r="L7148">
        <v>0</v>
      </c>
      <c r="M7148" t="b">
        <v>1</v>
      </c>
    </row>
    <row r="7149" spans="1:13" x14ac:dyDescent="0.35">
      <c r="A7149" t="s">
        <v>34</v>
      </c>
      <c r="B7149" t="s">
        <v>35</v>
      </c>
      <c r="C7149">
        <v>2006</v>
      </c>
      <c r="D7149" t="s">
        <v>15</v>
      </c>
      <c r="E7149" t="s">
        <v>23</v>
      </c>
      <c r="F7149" t="s">
        <v>17</v>
      </c>
      <c r="G7149">
        <v>4.5999999999999996</v>
      </c>
      <c r="H7149" t="s">
        <v>18</v>
      </c>
      <c r="I7149" t="s">
        <v>68</v>
      </c>
      <c r="J7149">
        <v>283</v>
      </c>
      <c r="K7149" t="s">
        <v>111</v>
      </c>
      <c r="L7149">
        <v>0</v>
      </c>
      <c r="M7149" t="b">
        <v>1</v>
      </c>
    </row>
    <row r="7150" spans="1:13" x14ac:dyDescent="0.35">
      <c r="A7150" t="s">
        <v>27</v>
      </c>
      <c r="B7150" t="s">
        <v>28</v>
      </c>
      <c r="C7150">
        <v>2015</v>
      </c>
      <c r="D7150" t="s">
        <v>15</v>
      </c>
      <c r="E7150" t="s">
        <v>23</v>
      </c>
      <c r="F7150" t="s">
        <v>30</v>
      </c>
      <c r="G7150">
        <v>2</v>
      </c>
      <c r="H7150" t="s">
        <v>18</v>
      </c>
      <c r="I7150" t="s">
        <v>19</v>
      </c>
      <c r="J7150">
        <v>229828</v>
      </c>
      <c r="K7150" t="s">
        <v>20</v>
      </c>
      <c r="L7150">
        <v>0</v>
      </c>
      <c r="M7150" t="b">
        <v>1</v>
      </c>
    </row>
    <row r="7151" spans="1:13" x14ac:dyDescent="0.35">
      <c r="A7151" t="s">
        <v>27</v>
      </c>
      <c r="B7151" t="s">
        <v>89</v>
      </c>
      <c r="C7151">
        <v>2020</v>
      </c>
      <c r="D7151" t="s">
        <v>15</v>
      </c>
      <c r="E7151" t="s">
        <v>23</v>
      </c>
      <c r="F7151" t="s">
        <v>17</v>
      </c>
      <c r="G7151">
        <v>2.5</v>
      </c>
      <c r="H7151" t="s">
        <v>18</v>
      </c>
      <c r="I7151" t="s">
        <v>19</v>
      </c>
      <c r="J7151">
        <v>17000</v>
      </c>
      <c r="K7151" t="s">
        <v>42</v>
      </c>
      <c r="L7151">
        <v>1430</v>
      </c>
      <c r="M7151" t="b">
        <v>0</v>
      </c>
    </row>
    <row r="7152" spans="1:13" x14ac:dyDescent="0.35">
      <c r="A7152" t="s">
        <v>27</v>
      </c>
      <c r="B7152" t="s">
        <v>160</v>
      </c>
      <c r="C7152">
        <v>2018</v>
      </c>
      <c r="D7152" t="s">
        <v>15</v>
      </c>
      <c r="E7152" t="s">
        <v>23</v>
      </c>
      <c r="F7152" t="s">
        <v>30</v>
      </c>
      <c r="G7152">
        <v>2.4</v>
      </c>
      <c r="H7152" t="s">
        <v>18</v>
      </c>
      <c r="I7152" t="s">
        <v>19</v>
      </c>
      <c r="J7152">
        <v>100</v>
      </c>
      <c r="K7152" t="s">
        <v>111</v>
      </c>
      <c r="L7152">
        <v>70000</v>
      </c>
      <c r="M7152" t="b">
        <v>0</v>
      </c>
    </row>
    <row r="7153" spans="1:13" x14ac:dyDescent="0.35">
      <c r="A7153" t="s">
        <v>34</v>
      </c>
      <c r="B7153" t="s">
        <v>55</v>
      </c>
      <c r="C7153">
        <v>1999</v>
      </c>
      <c r="D7153" t="s">
        <v>15</v>
      </c>
      <c r="E7153" t="s">
        <v>196</v>
      </c>
      <c r="F7153" t="s">
        <v>17</v>
      </c>
      <c r="G7153">
        <v>2.8</v>
      </c>
      <c r="H7153" t="s">
        <v>18</v>
      </c>
      <c r="I7153" t="s">
        <v>68</v>
      </c>
      <c r="J7153">
        <v>230</v>
      </c>
      <c r="K7153" t="s">
        <v>111</v>
      </c>
      <c r="L7153">
        <v>18000</v>
      </c>
      <c r="M7153" t="b">
        <v>0</v>
      </c>
    </row>
    <row r="7154" spans="1:13" x14ac:dyDescent="0.35">
      <c r="A7154" t="s">
        <v>76</v>
      </c>
      <c r="B7154" t="s">
        <v>256</v>
      </c>
      <c r="C7154">
        <v>2010</v>
      </c>
      <c r="D7154" t="s">
        <v>47</v>
      </c>
      <c r="E7154" t="s">
        <v>29</v>
      </c>
      <c r="F7154" t="s">
        <v>17</v>
      </c>
      <c r="G7154">
        <v>4.5999999999999996</v>
      </c>
      <c r="H7154" t="s">
        <v>18</v>
      </c>
      <c r="I7154" t="s">
        <v>68</v>
      </c>
      <c r="J7154">
        <v>170</v>
      </c>
      <c r="K7154" t="s">
        <v>45</v>
      </c>
      <c r="L7154">
        <v>42000</v>
      </c>
      <c r="M7154" t="b">
        <v>0</v>
      </c>
    </row>
    <row r="7155" spans="1:13" x14ac:dyDescent="0.35">
      <c r="A7155" t="s">
        <v>27</v>
      </c>
      <c r="B7155" t="s">
        <v>160</v>
      </c>
      <c r="C7155">
        <v>2015</v>
      </c>
      <c r="D7155" t="s">
        <v>15</v>
      </c>
      <c r="E7155" t="s">
        <v>23</v>
      </c>
      <c r="F7155" t="s">
        <v>26</v>
      </c>
      <c r="G7155">
        <v>4</v>
      </c>
      <c r="H7155" t="s">
        <v>18</v>
      </c>
      <c r="I7155" t="s">
        <v>19</v>
      </c>
      <c r="J7155">
        <v>400000</v>
      </c>
      <c r="K7155" t="s">
        <v>42</v>
      </c>
      <c r="L7155">
        <v>43000</v>
      </c>
      <c r="M7155" t="b">
        <v>0</v>
      </c>
    </row>
    <row r="7156" spans="1:13" x14ac:dyDescent="0.35">
      <c r="A7156" t="s">
        <v>34</v>
      </c>
      <c r="B7156" t="s">
        <v>162</v>
      </c>
      <c r="C7156">
        <v>1997</v>
      </c>
      <c r="D7156" t="s">
        <v>303</v>
      </c>
      <c r="E7156" t="s">
        <v>75</v>
      </c>
      <c r="F7156" t="s">
        <v>17</v>
      </c>
      <c r="G7156">
        <v>4</v>
      </c>
      <c r="H7156" t="s">
        <v>18</v>
      </c>
      <c r="I7156" t="s">
        <v>68</v>
      </c>
      <c r="J7156">
        <v>95000</v>
      </c>
      <c r="K7156" t="s">
        <v>20</v>
      </c>
      <c r="L7156">
        <v>0</v>
      </c>
      <c r="M7156" t="b">
        <v>1</v>
      </c>
    </row>
    <row r="7157" spans="1:13" x14ac:dyDescent="0.35">
      <c r="A7157" t="s">
        <v>34</v>
      </c>
      <c r="B7157" t="s">
        <v>161</v>
      </c>
      <c r="C7157">
        <v>2009</v>
      </c>
      <c r="D7157" t="s">
        <v>44</v>
      </c>
      <c r="E7157" t="s">
        <v>38</v>
      </c>
      <c r="F7157" t="s">
        <v>17</v>
      </c>
      <c r="G7157">
        <v>5.7</v>
      </c>
      <c r="H7157" t="s">
        <v>18</v>
      </c>
      <c r="I7157" t="s">
        <v>19</v>
      </c>
      <c r="J7157">
        <v>200000</v>
      </c>
      <c r="K7157" t="s">
        <v>42</v>
      </c>
      <c r="L7157">
        <v>48000</v>
      </c>
      <c r="M7157" t="b">
        <v>0</v>
      </c>
    </row>
    <row r="7158" spans="1:13" x14ac:dyDescent="0.35">
      <c r="A7158" t="s">
        <v>82</v>
      </c>
      <c r="B7158" t="s">
        <v>105</v>
      </c>
      <c r="C7158">
        <v>2014</v>
      </c>
      <c r="D7158" t="s">
        <v>15</v>
      </c>
      <c r="E7158" t="s">
        <v>102</v>
      </c>
      <c r="F7158" t="s">
        <v>26</v>
      </c>
      <c r="G7158">
        <v>2.4</v>
      </c>
      <c r="H7158" t="s">
        <v>18</v>
      </c>
      <c r="I7158" t="s">
        <v>19</v>
      </c>
      <c r="J7158">
        <v>30000</v>
      </c>
      <c r="K7158" t="s">
        <v>20</v>
      </c>
      <c r="L7158">
        <v>0</v>
      </c>
      <c r="M7158" t="b">
        <v>1</v>
      </c>
    </row>
    <row r="7159" spans="1:13" x14ac:dyDescent="0.35">
      <c r="A7159" t="s">
        <v>99</v>
      </c>
      <c r="B7159">
        <v>5</v>
      </c>
      <c r="C7159">
        <v>2020</v>
      </c>
      <c r="D7159" t="s">
        <v>15</v>
      </c>
      <c r="E7159" t="s">
        <v>23</v>
      </c>
      <c r="F7159" t="s">
        <v>26</v>
      </c>
      <c r="G7159">
        <v>1.5</v>
      </c>
      <c r="H7159" t="s">
        <v>18</v>
      </c>
      <c r="I7159" t="s">
        <v>19</v>
      </c>
      <c r="J7159">
        <v>3500</v>
      </c>
      <c r="K7159" t="s">
        <v>45</v>
      </c>
      <c r="L7159">
        <v>41000</v>
      </c>
      <c r="M7159" t="b">
        <v>0</v>
      </c>
    </row>
    <row r="7160" spans="1:13" x14ac:dyDescent="0.35">
      <c r="A7160" t="s">
        <v>34</v>
      </c>
      <c r="B7160" t="s">
        <v>43</v>
      </c>
      <c r="C7160">
        <v>2016</v>
      </c>
      <c r="D7160" t="s">
        <v>47</v>
      </c>
      <c r="E7160" t="s">
        <v>29</v>
      </c>
      <c r="F7160" t="s">
        <v>26</v>
      </c>
      <c r="G7160">
        <v>2.5</v>
      </c>
      <c r="H7160" t="s">
        <v>18</v>
      </c>
      <c r="I7160" t="s">
        <v>19</v>
      </c>
      <c r="J7160">
        <v>161000</v>
      </c>
      <c r="K7160" t="s">
        <v>349</v>
      </c>
      <c r="L7160">
        <v>55000</v>
      </c>
      <c r="M7160" t="b">
        <v>0</v>
      </c>
    </row>
    <row r="7161" spans="1:13" x14ac:dyDescent="0.35">
      <c r="A7161" t="s">
        <v>191</v>
      </c>
      <c r="B7161" t="s">
        <v>192</v>
      </c>
      <c r="C7161">
        <v>2016</v>
      </c>
      <c r="D7161" t="s">
        <v>15</v>
      </c>
      <c r="E7161" t="s">
        <v>23</v>
      </c>
      <c r="F7161" t="s">
        <v>26</v>
      </c>
      <c r="G7161">
        <v>2.4</v>
      </c>
      <c r="H7161" t="s">
        <v>18</v>
      </c>
      <c r="I7161" t="s">
        <v>68</v>
      </c>
      <c r="J7161">
        <v>71566</v>
      </c>
      <c r="K7161" t="s">
        <v>245</v>
      </c>
      <c r="L7161">
        <v>0</v>
      </c>
      <c r="M7161" t="b">
        <v>1</v>
      </c>
    </row>
    <row r="7162" spans="1:13" x14ac:dyDescent="0.35">
      <c r="A7162" t="s">
        <v>31</v>
      </c>
      <c r="B7162" t="s">
        <v>32</v>
      </c>
      <c r="C7162">
        <v>2016</v>
      </c>
      <c r="D7162" t="s">
        <v>47</v>
      </c>
      <c r="E7162" t="s">
        <v>23</v>
      </c>
      <c r="F7162" t="s">
        <v>30</v>
      </c>
      <c r="G7162">
        <v>2.4</v>
      </c>
      <c r="H7162" t="s">
        <v>18</v>
      </c>
      <c r="I7162" t="s">
        <v>19</v>
      </c>
      <c r="J7162">
        <v>100</v>
      </c>
      <c r="K7162" t="s">
        <v>126</v>
      </c>
      <c r="L7162">
        <v>0</v>
      </c>
      <c r="M7162" t="b">
        <v>1</v>
      </c>
    </row>
    <row r="7163" spans="1:13" x14ac:dyDescent="0.35">
      <c r="A7163" t="s">
        <v>95</v>
      </c>
      <c r="B7163" t="s">
        <v>223</v>
      </c>
      <c r="C7163">
        <v>2007</v>
      </c>
      <c r="D7163" t="s">
        <v>47</v>
      </c>
      <c r="E7163" t="s">
        <v>78</v>
      </c>
      <c r="F7163" t="s">
        <v>17</v>
      </c>
      <c r="G7163">
        <v>6.2</v>
      </c>
      <c r="H7163" t="s">
        <v>18</v>
      </c>
      <c r="I7163" t="s">
        <v>19</v>
      </c>
      <c r="J7163">
        <v>273000</v>
      </c>
      <c r="K7163" t="s">
        <v>211</v>
      </c>
      <c r="L7163">
        <v>39000</v>
      </c>
      <c r="M7163" t="b">
        <v>0</v>
      </c>
    </row>
    <row r="7164" spans="1:13" x14ac:dyDescent="0.35">
      <c r="A7164" t="s">
        <v>21</v>
      </c>
      <c r="B7164" t="s">
        <v>120</v>
      </c>
      <c r="C7164">
        <v>2015</v>
      </c>
      <c r="D7164" t="s">
        <v>15</v>
      </c>
      <c r="E7164" t="s">
        <v>23</v>
      </c>
      <c r="F7164" t="s">
        <v>26</v>
      </c>
      <c r="G7164">
        <v>2.4</v>
      </c>
      <c r="H7164" t="s">
        <v>18</v>
      </c>
      <c r="I7164" t="s">
        <v>68</v>
      </c>
      <c r="J7164">
        <v>160000</v>
      </c>
      <c r="K7164" t="s">
        <v>187</v>
      </c>
      <c r="L7164">
        <v>0</v>
      </c>
      <c r="M7164" t="b">
        <v>1</v>
      </c>
    </row>
    <row r="7165" spans="1:13" x14ac:dyDescent="0.35">
      <c r="A7165" t="s">
        <v>34</v>
      </c>
      <c r="B7165" t="s">
        <v>35</v>
      </c>
      <c r="C7165">
        <v>2014</v>
      </c>
      <c r="D7165" t="s">
        <v>44</v>
      </c>
      <c r="E7165" t="s">
        <v>23</v>
      </c>
      <c r="F7165" t="s">
        <v>17</v>
      </c>
      <c r="G7165">
        <v>4.5999999999999996</v>
      </c>
      <c r="H7165" t="s">
        <v>18</v>
      </c>
      <c r="I7165" t="s">
        <v>19</v>
      </c>
      <c r="J7165">
        <v>325000</v>
      </c>
      <c r="K7165" t="s">
        <v>20</v>
      </c>
      <c r="L7165">
        <v>126000</v>
      </c>
      <c r="M7165" t="b">
        <v>0</v>
      </c>
    </row>
    <row r="7166" spans="1:13" x14ac:dyDescent="0.35">
      <c r="A7166" t="s">
        <v>27</v>
      </c>
      <c r="B7166" t="s">
        <v>88</v>
      </c>
      <c r="C7166">
        <v>2005</v>
      </c>
      <c r="D7166" t="s">
        <v>15</v>
      </c>
      <c r="E7166" t="s">
        <v>23</v>
      </c>
      <c r="F7166" t="s">
        <v>26</v>
      </c>
      <c r="G7166">
        <v>1.5</v>
      </c>
      <c r="H7166" t="s">
        <v>18</v>
      </c>
      <c r="I7166" t="s">
        <v>68</v>
      </c>
      <c r="J7166">
        <v>294602</v>
      </c>
      <c r="K7166" t="s">
        <v>45</v>
      </c>
      <c r="L7166">
        <v>5000</v>
      </c>
      <c r="M7166" t="b">
        <v>0</v>
      </c>
    </row>
    <row r="7167" spans="1:13" x14ac:dyDescent="0.35">
      <c r="A7167" t="s">
        <v>34</v>
      </c>
      <c r="B7167" t="s">
        <v>123</v>
      </c>
      <c r="C7167">
        <v>2004</v>
      </c>
      <c r="D7167" t="s">
        <v>15</v>
      </c>
      <c r="E7167" t="s">
        <v>23</v>
      </c>
      <c r="F7167" t="s">
        <v>26</v>
      </c>
      <c r="G7167">
        <v>2.7</v>
      </c>
      <c r="H7167" t="s">
        <v>18</v>
      </c>
      <c r="I7167" t="s">
        <v>68</v>
      </c>
      <c r="J7167">
        <v>237600</v>
      </c>
      <c r="K7167" t="s">
        <v>20</v>
      </c>
      <c r="L7167">
        <v>0</v>
      </c>
      <c r="M7167" t="b">
        <v>1</v>
      </c>
    </row>
    <row r="7168" spans="1:13" x14ac:dyDescent="0.35">
      <c r="A7168" t="s">
        <v>174</v>
      </c>
      <c r="B7168" t="s">
        <v>175</v>
      </c>
      <c r="C7168">
        <v>2018</v>
      </c>
      <c r="D7168" t="s">
        <v>44</v>
      </c>
      <c r="E7168" t="s">
        <v>23</v>
      </c>
      <c r="F7168" t="s">
        <v>17</v>
      </c>
      <c r="G7168">
        <v>2</v>
      </c>
      <c r="H7168" t="s">
        <v>18</v>
      </c>
      <c r="I7168" t="s">
        <v>19</v>
      </c>
      <c r="J7168">
        <v>24000</v>
      </c>
      <c r="K7168" t="s">
        <v>20</v>
      </c>
      <c r="L7168">
        <v>0</v>
      </c>
      <c r="M7168" t="b">
        <v>1</v>
      </c>
    </row>
    <row r="7169" spans="1:13" x14ac:dyDescent="0.35">
      <c r="A7169" t="s">
        <v>31</v>
      </c>
      <c r="B7169" t="s">
        <v>57</v>
      </c>
      <c r="C7169">
        <v>2020</v>
      </c>
      <c r="D7169" t="s">
        <v>15</v>
      </c>
      <c r="E7169" t="s">
        <v>25</v>
      </c>
      <c r="F7169" t="s">
        <v>30</v>
      </c>
      <c r="G7169">
        <v>1.6</v>
      </c>
      <c r="H7169" t="s">
        <v>18</v>
      </c>
      <c r="I7169" t="s">
        <v>19</v>
      </c>
      <c r="J7169">
        <v>25000</v>
      </c>
      <c r="K7169" t="s">
        <v>45</v>
      </c>
      <c r="L7169">
        <v>68000</v>
      </c>
      <c r="M7169" t="b">
        <v>0</v>
      </c>
    </row>
    <row r="7170" spans="1:13" x14ac:dyDescent="0.35">
      <c r="A7170" t="s">
        <v>34</v>
      </c>
      <c r="B7170" t="s">
        <v>35</v>
      </c>
      <c r="C7170">
        <v>2020</v>
      </c>
      <c r="D7170" t="s">
        <v>15</v>
      </c>
      <c r="E7170" t="s">
        <v>23</v>
      </c>
      <c r="F7170" t="s">
        <v>26</v>
      </c>
      <c r="G7170">
        <v>4</v>
      </c>
      <c r="H7170" t="s">
        <v>18</v>
      </c>
      <c r="I7170" t="s">
        <v>19</v>
      </c>
      <c r="J7170">
        <v>30000</v>
      </c>
      <c r="K7170" t="s">
        <v>20</v>
      </c>
      <c r="L7170">
        <v>2560</v>
      </c>
      <c r="M7170" t="b">
        <v>0</v>
      </c>
    </row>
    <row r="7171" spans="1:13" x14ac:dyDescent="0.35">
      <c r="A7171" t="s">
        <v>332</v>
      </c>
      <c r="B7171">
        <v>500</v>
      </c>
      <c r="C7171">
        <v>2020</v>
      </c>
      <c r="D7171" t="s">
        <v>15</v>
      </c>
      <c r="E7171" t="s">
        <v>33</v>
      </c>
      <c r="F7171" t="s">
        <v>17</v>
      </c>
      <c r="G7171">
        <v>1.4</v>
      </c>
      <c r="H7171" t="s">
        <v>18</v>
      </c>
      <c r="I7171" t="s">
        <v>19</v>
      </c>
      <c r="J7171">
        <v>7000</v>
      </c>
      <c r="K7171" t="s">
        <v>20</v>
      </c>
      <c r="L7171">
        <v>75000</v>
      </c>
      <c r="M7171" t="b">
        <v>0</v>
      </c>
    </row>
    <row r="7172" spans="1:13" x14ac:dyDescent="0.35">
      <c r="A7172" t="s">
        <v>34</v>
      </c>
      <c r="B7172" t="s">
        <v>162</v>
      </c>
      <c r="C7172">
        <v>2013</v>
      </c>
      <c r="D7172" t="s">
        <v>15</v>
      </c>
      <c r="E7172" t="s">
        <v>75</v>
      </c>
      <c r="F7172" t="s">
        <v>30</v>
      </c>
      <c r="G7172">
        <v>4</v>
      </c>
      <c r="H7172" t="s">
        <v>18</v>
      </c>
      <c r="I7172" t="s">
        <v>68</v>
      </c>
      <c r="J7172">
        <v>105154</v>
      </c>
      <c r="K7172" t="s">
        <v>20</v>
      </c>
      <c r="L7172">
        <v>85000</v>
      </c>
      <c r="M7172" t="b">
        <v>0</v>
      </c>
    </row>
    <row r="7173" spans="1:13" x14ac:dyDescent="0.35">
      <c r="A7173" t="s">
        <v>174</v>
      </c>
      <c r="B7173" t="s">
        <v>175</v>
      </c>
      <c r="C7173">
        <v>2010</v>
      </c>
      <c r="D7173" t="s">
        <v>15</v>
      </c>
      <c r="E7173" t="s">
        <v>196</v>
      </c>
      <c r="F7173" t="s">
        <v>26</v>
      </c>
      <c r="G7173">
        <v>2</v>
      </c>
      <c r="H7173" t="s">
        <v>18</v>
      </c>
      <c r="I7173" t="s">
        <v>19</v>
      </c>
      <c r="J7173">
        <v>352000</v>
      </c>
      <c r="K7173" t="s">
        <v>20</v>
      </c>
      <c r="L7173">
        <v>0</v>
      </c>
      <c r="M7173" t="b">
        <v>1</v>
      </c>
    </row>
    <row r="7174" spans="1:13" x14ac:dyDescent="0.35">
      <c r="A7174" t="s">
        <v>82</v>
      </c>
      <c r="B7174" t="s">
        <v>105</v>
      </c>
      <c r="C7174">
        <v>2014</v>
      </c>
      <c r="D7174" t="s">
        <v>47</v>
      </c>
      <c r="E7174" t="s">
        <v>38</v>
      </c>
      <c r="F7174" t="s">
        <v>30</v>
      </c>
      <c r="G7174">
        <v>2.4</v>
      </c>
      <c r="H7174" t="s">
        <v>18</v>
      </c>
      <c r="I7174" t="s">
        <v>19</v>
      </c>
      <c r="J7174">
        <v>170</v>
      </c>
      <c r="K7174" t="s">
        <v>126</v>
      </c>
      <c r="L7174">
        <v>0</v>
      </c>
      <c r="M7174" t="b">
        <v>1</v>
      </c>
    </row>
    <row r="7175" spans="1:13" x14ac:dyDescent="0.35">
      <c r="A7175" t="s">
        <v>48</v>
      </c>
      <c r="B7175" t="s">
        <v>244</v>
      </c>
      <c r="C7175">
        <v>1991</v>
      </c>
      <c r="D7175" t="s">
        <v>47</v>
      </c>
      <c r="E7175" t="s">
        <v>33</v>
      </c>
      <c r="F7175" t="s">
        <v>17</v>
      </c>
      <c r="G7175">
        <v>5.6</v>
      </c>
      <c r="H7175" t="s">
        <v>18</v>
      </c>
      <c r="I7175" t="s">
        <v>19</v>
      </c>
      <c r="J7175">
        <v>17000</v>
      </c>
      <c r="K7175" t="s">
        <v>42</v>
      </c>
      <c r="L7175">
        <v>100000</v>
      </c>
      <c r="M7175" t="b">
        <v>0</v>
      </c>
    </row>
    <row r="7176" spans="1:13" x14ac:dyDescent="0.35">
      <c r="A7176" t="s">
        <v>39</v>
      </c>
      <c r="B7176" t="s">
        <v>46</v>
      </c>
      <c r="C7176">
        <v>2010</v>
      </c>
      <c r="D7176" t="s">
        <v>15</v>
      </c>
      <c r="E7176" t="s">
        <v>23</v>
      </c>
      <c r="F7176" t="s">
        <v>26</v>
      </c>
      <c r="G7176">
        <v>5.7</v>
      </c>
      <c r="H7176" t="s">
        <v>18</v>
      </c>
      <c r="I7176" t="s">
        <v>19</v>
      </c>
      <c r="J7176">
        <v>177</v>
      </c>
      <c r="K7176" t="s">
        <v>42</v>
      </c>
      <c r="L7176">
        <v>45000</v>
      </c>
      <c r="M7176" t="b">
        <v>0</v>
      </c>
    </row>
    <row r="7177" spans="1:13" x14ac:dyDescent="0.35">
      <c r="A7177" t="s">
        <v>39</v>
      </c>
      <c r="B7177" t="s">
        <v>131</v>
      </c>
      <c r="C7177">
        <v>2006</v>
      </c>
      <c r="D7177" t="s">
        <v>15</v>
      </c>
      <c r="E7177" t="s">
        <v>102</v>
      </c>
      <c r="F7177" t="s">
        <v>26</v>
      </c>
      <c r="G7177">
        <v>3.8</v>
      </c>
      <c r="H7177" t="s">
        <v>18</v>
      </c>
      <c r="I7177" t="s">
        <v>19</v>
      </c>
      <c r="J7177">
        <v>25000</v>
      </c>
      <c r="K7177" t="s">
        <v>81</v>
      </c>
      <c r="L7177">
        <v>0</v>
      </c>
      <c r="M7177" t="b">
        <v>1</v>
      </c>
    </row>
    <row r="7178" spans="1:13" x14ac:dyDescent="0.35">
      <c r="A7178" t="s">
        <v>60</v>
      </c>
      <c r="B7178" t="s">
        <v>241</v>
      </c>
      <c r="C7178">
        <v>2011</v>
      </c>
      <c r="D7178" t="s">
        <v>47</v>
      </c>
      <c r="E7178" t="s">
        <v>23</v>
      </c>
      <c r="F7178" t="s">
        <v>17</v>
      </c>
      <c r="G7178">
        <v>4.5999999999999996</v>
      </c>
      <c r="H7178" t="s">
        <v>18</v>
      </c>
      <c r="I7178" t="s">
        <v>19</v>
      </c>
      <c r="J7178">
        <v>220</v>
      </c>
      <c r="K7178" t="s">
        <v>42</v>
      </c>
      <c r="L7178">
        <v>90000</v>
      </c>
      <c r="M7178" t="b">
        <v>0</v>
      </c>
    </row>
    <row r="7179" spans="1:13" x14ac:dyDescent="0.35">
      <c r="A7179" t="s">
        <v>27</v>
      </c>
      <c r="B7179" t="s">
        <v>89</v>
      </c>
      <c r="C7179">
        <v>2017</v>
      </c>
      <c r="D7179" t="s">
        <v>15</v>
      </c>
      <c r="E7179" t="s">
        <v>23</v>
      </c>
      <c r="F7179" t="s">
        <v>30</v>
      </c>
      <c r="G7179">
        <v>2.4</v>
      </c>
      <c r="H7179" t="s">
        <v>18</v>
      </c>
      <c r="I7179" t="s">
        <v>19</v>
      </c>
      <c r="J7179">
        <v>155000</v>
      </c>
      <c r="K7179" t="s">
        <v>20</v>
      </c>
      <c r="L7179">
        <v>35000</v>
      </c>
      <c r="M7179" t="b">
        <v>0</v>
      </c>
    </row>
    <row r="7180" spans="1:13" x14ac:dyDescent="0.35">
      <c r="A7180" t="s">
        <v>39</v>
      </c>
      <c r="B7180" t="s">
        <v>205</v>
      </c>
      <c r="C7180">
        <v>1997</v>
      </c>
      <c r="D7180" t="s">
        <v>15</v>
      </c>
      <c r="E7180" t="s">
        <v>65</v>
      </c>
      <c r="F7180" t="s">
        <v>17</v>
      </c>
      <c r="G7180">
        <v>5.3</v>
      </c>
      <c r="H7180" t="s">
        <v>18</v>
      </c>
      <c r="I7180" t="s">
        <v>68</v>
      </c>
      <c r="J7180">
        <v>219000</v>
      </c>
      <c r="K7180" t="s">
        <v>20</v>
      </c>
      <c r="L7180">
        <v>0</v>
      </c>
      <c r="M7180" t="b">
        <v>1</v>
      </c>
    </row>
    <row r="7181" spans="1:13" x14ac:dyDescent="0.35">
      <c r="A7181" t="s">
        <v>109</v>
      </c>
      <c r="B7181" t="s">
        <v>110</v>
      </c>
      <c r="C7181">
        <v>2017</v>
      </c>
      <c r="D7181" t="s">
        <v>47</v>
      </c>
      <c r="E7181" t="s">
        <v>16</v>
      </c>
      <c r="F7181" t="s">
        <v>26</v>
      </c>
      <c r="G7181">
        <v>1.5</v>
      </c>
      <c r="H7181" t="s">
        <v>18</v>
      </c>
      <c r="I7181" t="s">
        <v>19</v>
      </c>
      <c r="J7181">
        <v>28923</v>
      </c>
      <c r="K7181" t="s">
        <v>187</v>
      </c>
      <c r="L7181">
        <v>0</v>
      </c>
      <c r="M7181" t="b">
        <v>1</v>
      </c>
    </row>
    <row r="7182" spans="1:13" x14ac:dyDescent="0.35">
      <c r="A7182" t="s">
        <v>39</v>
      </c>
      <c r="B7182" t="s">
        <v>131</v>
      </c>
      <c r="C7182">
        <v>2006</v>
      </c>
      <c r="D7182" t="s">
        <v>15</v>
      </c>
      <c r="E7182" t="s">
        <v>25</v>
      </c>
      <c r="F7182" t="s">
        <v>17</v>
      </c>
      <c r="G7182">
        <v>3.6</v>
      </c>
      <c r="H7182" t="s">
        <v>18</v>
      </c>
      <c r="I7182" t="s">
        <v>19</v>
      </c>
      <c r="J7182">
        <v>194000</v>
      </c>
      <c r="K7182" t="s">
        <v>155</v>
      </c>
      <c r="L7182">
        <v>0</v>
      </c>
      <c r="M7182" t="b">
        <v>1</v>
      </c>
    </row>
    <row r="7183" spans="1:13" x14ac:dyDescent="0.35">
      <c r="A7183" t="s">
        <v>27</v>
      </c>
      <c r="B7183" t="s">
        <v>88</v>
      </c>
      <c r="C7183">
        <v>2018</v>
      </c>
      <c r="D7183" t="s">
        <v>15</v>
      </c>
      <c r="E7183" t="s">
        <v>23</v>
      </c>
      <c r="F7183" t="s">
        <v>26</v>
      </c>
      <c r="G7183">
        <v>1.6</v>
      </c>
      <c r="H7183" t="s">
        <v>18</v>
      </c>
      <c r="I7183" t="s">
        <v>19</v>
      </c>
      <c r="J7183">
        <v>60000</v>
      </c>
      <c r="K7183" t="s">
        <v>20</v>
      </c>
      <c r="L7183">
        <v>0</v>
      </c>
      <c r="M7183" t="b">
        <v>1</v>
      </c>
    </row>
    <row r="7184" spans="1:13" x14ac:dyDescent="0.35">
      <c r="A7184" t="s">
        <v>76</v>
      </c>
      <c r="B7184" t="s">
        <v>240</v>
      </c>
      <c r="C7184">
        <v>1996</v>
      </c>
      <c r="D7184" t="s">
        <v>15</v>
      </c>
      <c r="E7184" t="s">
        <v>25</v>
      </c>
      <c r="F7184" t="s">
        <v>26</v>
      </c>
      <c r="G7184">
        <v>4.5999999999999996</v>
      </c>
      <c r="H7184" t="s">
        <v>18</v>
      </c>
      <c r="I7184" t="s">
        <v>19</v>
      </c>
      <c r="J7184">
        <v>325</v>
      </c>
      <c r="K7184" t="s">
        <v>42</v>
      </c>
      <c r="L7184">
        <v>10000</v>
      </c>
      <c r="M7184" t="b">
        <v>0</v>
      </c>
    </row>
    <row r="7185" spans="1:13" x14ac:dyDescent="0.35">
      <c r="A7185" t="s">
        <v>21</v>
      </c>
      <c r="B7185" t="s">
        <v>22</v>
      </c>
      <c r="C7185">
        <v>1997</v>
      </c>
      <c r="D7185" t="s">
        <v>15</v>
      </c>
      <c r="E7185" t="s">
        <v>23</v>
      </c>
      <c r="F7185" t="s">
        <v>26</v>
      </c>
      <c r="G7185">
        <v>4.2</v>
      </c>
      <c r="H7185" t="s">
        <v>18</v>
      </c>
      <c r="I7185" t="s">
        <v>68</v>
      </c>
      <c r="J7185">
        <v>318</v>
      </c>
      <c r="K7185" t="s">
        <v>20</v>
      </c>
      <c r="L7185">
        <v>0</v>
      </c>
      <c r="M7185" t="b">
        <v>1</v>
      </c>
    </row>
    <row r="7186" spans="1:13" x14ac:dyDescent="0.35">
      <c r="A7186" t="s">
        <v>34</v>
      </c>
      <c r="B7186" t="s">
        <v>123</v>
      </c>
      <c r="C7186">
        <v>2015</v>
      </c>
      <c r="D7186" t="s">
        <v>44</v>
      </c>
      <c r="E7186" t="s">
        <v>23</v>
      </c>
      <c r="F7186" t="s">
        <v>17</v>
      </c>
      <c r="G7186">
        <v>2.7</v>
      </c>
      <c r="H7186" t="s">
        <v>18</v>
      </c>
      <c r="I7186" t="s">
        <v>68</v>
      </c>
      <c r="J7186">
        <v>198000</v>
      </c>
      <c r="K7186" t="s">
        <v>155</v>
      </c>
      <c r="L7186">
        <v>0</v>
      </c>
      <c r="M7186" t="b">
        <v>1</v>
      </c>
    </row>
    <row r="7187" spans="1:13" x14ac:dyDescent="0.35">
      <c r="A7187" t="s">
        <v>36</v>
      </c>
      <c r="B7187" t="s">
        <v>37</v>
      </c>
      <c r="C7187">
        <v>2002</v>
      </c>
      <c r="D7187" t="s">
        <v>47</v>
      </c>
      <c r="E7187" t="s">
        <v>65</v>
      </c>
      <c r="F7187" t="s">
        <v>17</v>
      </c>
      <c r="G7187">
        <v>5.7</v>
      </c>
      <c r="H7187" t="s">
        <v>18</v>
      </c>
      <c r="I7187" t="s">
        <v>19</v>
      </c>
      <c r="J7187">
        <v>198</v>
      </c>
      <c r="K7187" t="s">
        <v>138</v>
      </c>
      <c r="L7187">
        <v>0</v>
      </c>
      <c r="M7187" t="b">
        <v>1</v>
      </c>
    </row>
    <row r="7188" spans="1:13" x14ac:dyDescent="0.35">
      <c r="A7188" t="s">
        <v>34</v>
      </c>
      <c r="B7188" t="s">
        <v>66</v>
      </c>
      <c r="C7188">
        <v>2020</v>
      </c>
      <c r="D7188" t="s">
        <v>15</v>
      </c>
      <c r="E7188" t="s">
        <v>23</v>
      </c>
      <c r="F7188" t="s">
        <v>30</v>
      </c>
      <c r="G7188">
        <v>3.5</v>
      </c>
      <c r="H7188" t="s">
        <v>18</v>
      </c>
      <c r="I7188" t="s">
        <v>19</v>
      </c>
      <c r="J7188">
        <v>9800</v>
      </c>
      <c r="K7188" t="s">
        <v>170</v>
      </c>
      <c r="L7188">
        <v>139000</v>
      </c>
      <c r="M7188" t="b">
        <v>0</v>
      </c>
    </row>
    <row r="7189" spans="1:13" x14ac:dyDescent="0.35">
      <c r="A7189" t="s">
        <v>76</v>
      </c>
      <c r="B7189" t="s">
        <v>144</v>
      </c>
      <c r="C7189">
        <v>2007</v>
      </c>
      <c r="D7189" t="s">
        <v>15</v>
      </c>
      <c r="E7189" t="s">
        <v>78</v>
      </c>
      <c r="F7189" t="s">
        <v>17</v>
      </c>
      <c r="G7189">
        <v>8.1</v>
      </c>
      <c r="H7189" t="s">
        <v>18</v>
      </c>
      <c r="I7189" t="s">
        <v>19</v>
      </c>
      <c r="J7189">
        <v>400000</v>
      </c>
      <c r="K7189" t="s">
        <v>187</v>
      </c>
      <c r="L7189">
        <v>20500</v>
      </c>
      <c r="M7189" t="b">
        <v>0</v>
      </c>
    </row>
    <row r="7190" spans="1:13" x14ac:dyDescent="0.35">
      <c r="A7190" t="s">
        <v>34</v>
      </c>
      <c r="B7190" t="s">
        <v>35</v>
      </c>
      <c r="C7190">
        <v>2013</v>
      </c>
      <c r="D7190" t="s">
        <v>44</v>
      </c>
      <c r="E7190" t="s">
        <v>23</v>
      </c>
      <c r="F7190" t="s">
        <v>30</v>
      </c>
      <c r="G7190">
        <v>4.5999999999999996</v>
      </c>
      <c r="H7190" t="s">
        <v>18</v>
      </c>
      <c r="I7190" t="s">
        <v>19</v>
      </c>
      <c r="J7190">
        <v>73335</v>
      </c>
      <c r="K7190" t="s">
        <v>245</v>
      </c>
      <c r="L7190">
        <v>0</v>
      </c>
      <c r="M7190" t="b">
        <v>1</v>
      </c>
    </row>
    <row r="7191" spans="1:13" x14ac:dyDescent="0.35">
      <c r="A7191" t="s">
        <v>109</v>
      </c>
      <c r="B7191" t="s">
        <v>110</v>
      </c>
      <c r="C7191">
        <v>2012</v>
      </c>
      <c r="D7191" t="s">
        <v>15</v>
      </c>
      <c r="E7191" t="s">
        <v>16</v>
      </c>
      <c r="F7191" t="s">
        <v>17</v>
      </c>
      <c r="G7191">
        <v>3</v>
      </c>
      <c r="H7191" t="s">
        <v>18</v>
      </c>
      <c r="I7191" t="s">
        <v>19</v>
      </c>
      <c r="J7191">
        <v>147000</v>
      </c>
      <c r="K7191" t="s">
        <v>254</v>
      </c>
      <c r="L7191">
        <v>0</v>
      </c>
      <c r="M7191" t="b">
        <v>1</v>
      </c>
    </row>
    <row r="7192" spans="1:13" x14ac:dyDescent="0.35">
      <c r="A7192" t="s">
        <v>34</v>
      </c>
      <c r="B7192" t="s">
        <v>58</v>
      </c>
      <c r="C7192">
        <v>2015</v>
      </c>
      <c r="D7192" t="s">
        <v>15</v>
      </c>
      <c r="E7192" t="s">
        <v>23</v>
      </c>
      <c r="F7192" t="s">
        <v>26</v>
      </c>
      <c r="G7192">
        <v>4.5</v>
      </c>
      <c r="H7192" t="s">
        <v>18</v>
      </c>
      <c r="I7192" t="s">
        <v>19</v>
      </c>
      <c r="J7192">
        <v>10040</v>
      </c>
      <c r="K7192" t="s">
        <v>64</v>
      </c>
      <c r="L7192">
        <v>0</v>
      </c>
      <c r="M7192" t="b">
        <v>1</v>
      </c>
    </row>
    <row r="7193" spans="1:13" x14ac:dyDescent="0.35">
      <c r="A7193" t="s">
        <v>209</v>
      </c>
      <c r="B7193" t="s">
        <v>323</v>
      </c>
      <c r="C7193">
        <v>2011</v>
      </c>
      <c r="D7193" t="s">
        <v>47</v>
      </c>
      <c r="E7193" t="s">
        <v>23</v>
      </c>
      <c r="F7193" t="s">
        <v>30</v>
      </c>
      <c r="G7193">
        <v>4.5999999999999996</v>
      </c>
      <c r="H7193" t="s">
        <v>18</v>
      </c>
      <c r="I7193" t="s">
        <v>19</v>
      </c>
      <c r="J7193">
        <v>96162</v>
      </c>
      <c r="K7193" t="s">
        <v>138</v>
      </c>
      <c r="L7193">
        <v>0</v>
      </c>
      <c r="M7193" t="b">
        <v>1</v>
      </c>
    </row>
    <row r="7194" spans="1:13" x14ac:dyDescent="0.35">
      <c r="A7194" t="s">
        <v>62</v>
      </c>
      <c r="B7194" t="s">
        <v>63</v>
      </c>
      <c r="C7194">
        <v>2013</v>
      </c>
      <c r="D7194" t="s">
        <v>15</v>
      </c>
      <c r="E7194" t="s">
        <v>23</v>
      </c>
      <c r="F7194" t="s">
        <v>30</v>
      </c>
      <c r="G7194">
        <v>8.6999999999999993</v>
      </c>
      <c r="H7194" t="s">
        <v>18</v>
      </c>
      <c r="I7194" t="s">
        <v>19</v>
      </c>
      <c r="J7194">
        <v>177</v>
      </c>
      <c r="K7194" t="s">
        <v>42</v>
      </c>
      <c r="L7194">
        <v>88000</v>
      </c>
      <c r="M7194" t="b">
        <v>0</v>
      </c>
    </row>
    <row r="7195" spans="1:13" x14ac:dyDescent="0.35">
      <c r="A7195" t="s">
        <v>48</v>
      </c>
      <c r="B7195" t="s">
        <v>149</v>
      </c>
      <c r="C7195">
        <v>2019</v>
      </c>
      <c r="D7195" t="s">
        <v>15</v>
      </c>
      <c r="E7195" t="s">
        <v>102</v>
      </c>
      <c r="F7195" t="s">
        <v>17</v>
      </c>
      <c r="G7195">
        <v>2.4</v>
      </c>
      <c r="H7195" t="s">
        <v>18</v>
      </c>
      <c r="I7195" t="s">
        <v>19</v>
      </c>
      <c r="J7195">
        <v>29000</v>
      </c>
      <c r="K7195" t="s">
        <v>20</v>
      </c>
      <c r="L7195">
        <v>0</v>
      </c>
      <c r="M7195" t="b">
        <v>1</v>
      </c>
    </row>
    <row r="7196" spans="1:13" x14ac:dyDescent="0.35">
      <c r="A7196" t="s">
        <v>34</v>
      </c>
      <c r="B7196" t="s">
        <v>43</v>
      </c>
      <c r="C7196">
        <v>2017</v>
      </c>
      <c r="D7196" t="s">
        <v>15</v>
      </c>
      <c r="E7196" t="s">
        <v>23</v>
      </c>
      <c r="F7196" t="s">
        <v>26</v>
      </c>
      <c r="G7196">
        <v>2.5</v>
      </c>
      <c r="H7196" t="s">
        <v>18</v>
      </c>
      <c r="I7196" t="s">
        <v>19</v>
      </c>
      <c r="J7196">
        <v>149000</v>
      </c>
      <c r="K7196" t="s">
        <v>111</v>
      </c>
      <c r="L7196">
        <v>0</v>
      </c>
      <c r="M7196" t="b">
        <v>1</v>
      </c>
    </row>
    <row r="7197" spans="1:13" x14ac:dyDescent="0.35">
      <c r="A7197" t="s">
        <v>34</v>
      </c>
      <c r="B7197" t="s">
        <v>35</v>
      </c>
      <c r="C7197">
        <v>2008</v>
      </c>
      <c r="D7197" t="s">
        <v>303</v>
      </c>
      <c r="E7197" t="s">
        <v>78</v>
      </c>
      <c r="F7197" t="s">
        <v>17</v>
      </c>
      <c r="G7197">
        <v>4.5999999999999996</v>
      </c>
      <c r="H7197" t="s">
        <v>18</v>
      </c>
      <c r="I7197" t="s">
        <v>19</v>
      </c>
      <c r="J7197">
        <v>475000</v>
      </c>
      <c r="K7197" t="s">
        <v>45</v>
      </c>
      <c r="L7197">
        <v>0</v>
      </c>
      <c r="M7197" t="b">
        <v>1</v>
      </c>
    </row>
    <row r="7198" spans="1:13" x14ac:dyDescent="0.35">
      <c r="A7198" t="s">
        <v>36</v>
      </c>
      <c r="B7198" t="s">
        <v>115</v>
      </c>
      <c r="C7198">
        <v>2000</v>
      </c>
      <c r="D7198" t="s">
        <v>303</v>
      </c>
      <c r="E7198" t="s">
        <v>25</v>
      </c>
      <c r="F7198" t="s">
        <v>30</v>
      </c>
      <c r="G7198">
        <v>5.3</v>
      </c>
      <c r="H7198" t="s">
        <v>18</v>
      </c>
      <c r="I7198" t="s">
        <v>19</v>
      </c>
      <c r="J7198">
        <v>205058</v>
      </c>
      <c r="K7198" t="s">
        <v>59</v>
      </c>
      <c r="L7198">
        <v>0</v>
      </c>
      <c r="M7198" t="b">
        <v>1</v>
      </c>
    </row>
    <row r="7199" spans="1:13" x14ac:dyDescent="0.35">
      <c r="A7199" t="s">
        <v>13</v>
      </c>
      <c r="B7199" t="s">
        <v>14</v>
      </c>
      <c r="C7199">
        <v>2015</v>
      </c>
      <c r="D7199" t="s">
        <v>15</v>
      </c>
      <c r="E7199" t="s">
        <v>16</v>
      </c>
      <c r="F7199" t="s">
        <v>30</v>
      </c>
      <c r="G7199">
        <v>5.7</v>
      </c>
      <c r="H7199" t="s">
        <v>18</v>
      </c>
      <c r="I7199" t="s">
        <v>19</v>
      </c>
      <c r="J7199">
        <v>74000</v>
      </c>
      <c r="K7199" t="s">
        <v>20</v>
      </c>
      <c r="L7199">
        <v>0</v>
      </c>
      <c r="M7199" t="b">
        <v>1</v>
      </c>
    </row>
    <row r="7200" spans="1:13" x14ac:dyDescent="0.35">
      <c r="A7200" t="s">
        <v>34</v>
      </c>
      <c r="B7200" t="s">
        <v>43</v>
      </c>
      <c r="C7200">
        <v>2015</v>
      </c>
      <c r="D7200" t="s">
        <v>15</v>
      </c>
      <c r="E7200" t="s">
        <v>75</v>
      </c>
      <c r="F7200" t="s">
        <v>17</v>
      </c>
      <c r="G7200">
        <v>2.5</v>
      </c>
      <c r="H7200" t="s">
        <v>18</v>
      </c>
      <c r="I7200" t="s">
        <v>19</v>
      </c>
      <c r="J7200">
        <v>191000</v>
      </c>
      <c r="K7200" t="s">
        <v>42</v>
      </c>
      <c r="L7200">
        <v>0</v>
      </c>
      <c r="M7200" t="b">
        <v>1</v>
      </c>
    </row>
    <row r="7201" spans="1:13" x14ac:dyDescent="0.35">
      <c r="A7201" t="s">
        <v>60</v>
      </c>
      <c r="B7201" t="s">
        <v>80</v>
      </c>
      <c r="C7201">
        <v>2021</v>
      </c>
      <c r="D7201" t="s">
        <v>15</v>
      </c>
      <c r="E7201" t="s">
        <v>75</v>
      </c>
      <c r="F7201" t="s">
        <v>26</v>
      </c>
      <c r="G7201">
        <v>2.5</v>
      </c>
      <c r="H7201" t="s">
        <v>79</v>
      </c>
      <c r="I7201" t="s">
        <v>19</v>
      </c>
      <c r="J7201">
        <v>13000</v>
      </c>
      <c r="K7201" t="s">
        <v>20</v>
      </c>
      <c r="L7201">
        <v>0</v>
      </c>
      <c r="M7201" t="b">
        <v>1</v>
      </c>
    </row>
    <row r="7202" spans="1:13" x14ac:dyDescent="0.35">
      <c r="A7202" t="s">
        <v>31</v>
      </c>
      <c r="B7202" t="s">
        <v>32</v>
      </c>
      <c r="C7202">
        <v>2016</v>
      </c>
      <c r="D7202" t="s">
        <v>44</v>
      </c>
      <c r="E7202" t="s">
        <v>78</v>
      </c>
      <c r="F7202" t="s">
        <v>17</v>
      </c>
      <c r="G7202">
        <v>2.5</v>
      </c>
      <c r="H7202" t="s">
        <v>18</v>
      </c>
      <c r="I7202" t="s">
        <v>19</v>
      </c>
      <c r="J7202">
        <v>66000</v>
      </c>
      <c r="K7202" t="s">
        <v>20</v>
      </c>
      <c r="L7202">
        <v>89000</v>
      </c>
      <c r="M7202" t="b">
        <v>0</v>
      </c>
    </row>
    <row r="7203" spans="1:13" x14ac:dyDescent="0.35">
      <c r="A7203" t="s">
        <v>181</v>
      </c>
      <c r="B7203" t="s">
        <v>199</v>
      </c>
      <c r="C7203">
        <v>2003</v>
      </c>
      <c r="D7203" t="s">
        <v>47</v>
      </c>
      <c r="E7203" t="s">
        <v>23</v>
      </c>
      <c r="F7203" t="s">
        <v>26</v>
      </c>
      <c r="G7203">
        <v>3.5</v>
      </c>
      <c r="H7203" t="s">
        <v>18</v>
      </c>
      <c r="I7203" t="s">
        <v>68</v>
      </c>
      <c r="J7203">
        <v>137000</v>
      </c>
      <c r="K7203" t="s">
        <v>20</v>
      </c>
      <c r="L7203">
        <v>0</v>
      </c>
      <c r="M7203" t="b">
        <v>1</v>
      </c>
    </row>
    <row r="7204" spans="1:13" x14ac:dyDescent="0.35">
      <c r="A7204" t="s">
        <v>34</v>
      </c>
      <c r="B7204" t="s">
        <v>123</v>
      </c>
      <c r="C7204">
        <v>2015</v>
      </c>
      <c r="D7204" t="s">
        <v>15</v>
      </c>
      <c r="E7204" t="s">
        <v>23</v>
      </c>
      <c r="F7204" t="s">
        <v>17</v>
      </c>
      <c r="G7204">
        <v>2.7</v>
      </c>
      <c r="H7204" t="s">
        <v>18</v>
      </c>
      <c r="I7204" t="s">
        <v>68</v>
      </c>
      <c r="J7204">
        <v>196000</v>
      </c>
      <c r="K7204" t="s">
        <v>187</v>
      </c>
      <c r="L7204">
        <v>0</v>
      </c>
      <c r="M7204" t="b">
        <v>1</v>
      </c>
    </row>
    <row r="7205" spans="1:13" x14ac:dyDescent="0.35">
      <c r="A7205" t="s">
        <v>31</v>
      </c>
      <c r="B7205" t="s">
        <v>32</v>
      </c>
      <c r="C7205">
        <v>2018</v>
      </c>
      <c r="D7205" t="s">
        <v>15</v>
      </c>
      <c r="E7205" t="s">
        <v>23</v>
      </c>
      <c r="F7205" t="s">
        <v>30</v>
      </c>
      <c r="G7205">
        <v>1.5</v>
      </c>
      <c r="H7205" t="s">
        <v>18</v>
      </c>
      <c r="I7205" t="s">
        <v>19</v>
      </c>
      <c r="J7205">
        <v>140000</v>
      </c>
      <c r="K7205" t="s">
        <v>211</v>
      </c>
      <c r="L7205">
        <v>85000</v>
      </c>
      <c r="M7205" t="b">
        <v>0</v>
      </c>
    </row>
    <row r="7206" spans="1:13" x14ac:dyDescent="0.35">
      <c r="A7206" t="s">
        <v>34</v>
      </c>
      <c r="B7206" t="s">
        <v>35</v>
      </c>
      <c r="C7206">
        <v>1995</v>
      </c>
      <c r="D7206" t="s">
        <v>303</v>
      </c>
      <c r="E7206" t="s">
        <v>25</v>
      </c>
      <c r="F7206" t="s">
        <v>17</v>
      </c>
      <c r="G7206">
        <v>4.5999999999999996</v>
      </c>
      <c r="H7206" t="s">
        <v>18</v>
      </c>
      <c r="I7206" t="s">
        <v>68</v>
      </c>
      <c r="J7206">
        <v>300000</v>
      </c>
      <c r="K7206" t="s">
        <v>81</v>
      </c>
      <c r="L7206">
        <v>20000</v>
      </c>
      <c r="M7206" t="b">
        <v>0</v>
      </c>
    </row>
    <row r="7207" spans="1:13" x14ac:dyDescent="0.35">
      <c r="A7207" t="s">
        <v>39</v>
      </c>
      <c r="B7207" t="s">
        <v>71</v>
      </c>
      <c r="C7207">
        <v>2010</v>
      </c>
      <c r="D7207" t="s">
        <v>15</v>
      </c>
      <c r="E7207" t="s">
        <v>78</v>
      </c>
      <c r="F7207" t="s">
        <v>17</v>
      </c>
      <c r="G7207">
        <v>2.4</v>
      </c>
      <c r="H7207" t="s">
        <v>18</v>
      </c>
      <c r="I7207" t="s">
        <v>19</v>
      </c>
      <c r="J7207">
        <v>200000</v>
      </c>
      <c r="K7207" t="s">
        <v>42</v>
      </c>
      <c r="L7207">
        <v>0</v>
      </c>
      <c r="M7207" t="b">
        <v>1</v>
      </c>
    </row>
    <row r="7208" spans="1:13" x14ac:dyDescent="0.35">
      <c r="A7208" t="s">
        <v>21</v>
      </c>
      <c r="B7208" t="s">
        <v>22</v>
      </c>
      <c r="C7208">
        <v>1988</v>
      </c>
      <c r="D7208" t="s">
        <v>15</v>
      </c>
      <c r="E7208" t="s">
        <v>33</v>
      </c>
      <c r="F7208" t="s">
        <v>17</v>
      </c>
      <c r="G7208">
        <v>4</v>
      </c>
      <c r="H7208" t="s">
        <v>18</v>
      </c>
      <c r="I7208" t="s">
        <v>68</v>
      </c>
      <c r="J7208">
        <v>300000</v>
      </c>
      <c r="K7208" t="s">
        <v>45</v>
      </c>
      <c r="L7208">
        <v>0</v>
      </c>
      <c r="M7208" t="b">
        <v>1</v>
      </c>
    </row>
    <row r="7209" spans="1:13" x14ac:dyDescent="0.35">
      <c r="A7209" t="s">
        <v>34</v>
      </c>
      <c r="B7209" t="s">
        <v>43</v>
      </c>
      <c r="C7209">
        <v>2013</v>
      </c>
      <c r="D7209" t="s">
        <v>44</v>
      </c>
      <c r="E7209" t="s">
        <v>23</v>
      </c>
      <c r="F7209" t="s">
        <v>26</v>
      </c>
      <c r="G7209">
        <v>1</v>
      </c>
      <c r="H7209" t="s">
        <v>18</v>
      </c>
      <c r="I7209" t="s">
        <v>19</v>
      </c>
      <c r="J7209">
        <v>195135</v>
      </c>
      <c r="K7209" t="s">
        <v>59</v>
      </c>
      <c r="L7209">
        <v>0</v>
      </c>
      <c r="M7209" t="b">
        <v>1</v>
      </c>
    </row>
    <row r="7210" spans="1:13" x14ac:dyDescent="0.35">
      <c r="A7210" t="s">
        <v>76</v>
      </c>
      <c r="B7210" t="s">
        <v>112</v>
      </c>
      <c r="C7210">
        <v>2016</v>
      </c>
      <c r="D7210" t="s">
        <v>47</v>
      </c>
      <c r="E7210" t="s">
        <v>16</v>
      </c>
      <c r="F7210" t="s">
        <v>30</v>
      </c>
      <c r="G7210">
        <v>3.5</v>
      </c>
      <c r="H7210" t="s">
        <v>18</v>
      </c>
      <c r="I7210" t="s">
        <v>19</v>
      </c>
      <c r="J7210">
        <v>155000</v>
      </c>
      <c r="K7210" t="s">
        <v>42</v>
      </c>
      <c r="L7210">
        <v>59000</v>
      </c>
      <c r="M7210" t="b">
        <v>0</v>
      </c>
    </row>
    <row r="7211" spans="1:13" x14ac:dyDescent="0.35">
      <c r="A7211" t="s">
        <v>52</v>
      </c>
      <c r="B7211" t="s">
        <v>276</v>
      </c>
      <c r="C7211">
        <v>2017</v>
      </c>
      <c r="D7211" t="s">
        <v>47</v>
      </c>
      <c r="E7211" t="s">
        <v>29</v>
      </c>
      <c r="F7211" t="s">
        <v>17</v>
      </c>
      <c r="G7211">
        <v>1.4</v>
      </c>
      <c r="H7211" t="s">
        <v>18</v>
      </c>
      <c r="I7211" t="s">
        <v>68</v>
      </c>
      <c r="J7211">
        <v>100000</v>
      </c>
      <c r="K7211" t="s">
        <v>42</v>
      </c>
      <c r="L7211">
        <v>69000</v>
      </c>
      <c r="M7211" t="b">
        <v>0</v>
      </c>
    </row>
    <row r="7212" spans="1:13" x14ac:dyDescent="0.35">
      <c r="A7212" t="s">
        <v>76</v>
      </c>
      <c r="B7212" t="s">
        <v>112</v>
      </c>
      <c r="C7212">
        <v>2015</v>
      </c>
      <c r="D7212" t="s">
        <v>15</v>
      </c>
      <c r="E7212" t="s">
        <v>16</v>
      </c>
      <c r="F7212" t="s">
        <v>30</v>
      </c>
      <c r="G7212">
        <v>3.5</v>
      </c>
      <c r="H7212" t="s">
        <v>18</v>
      </c>
      <c r="I7212" t="s">
        <v>19</v>
      </c>
      <c r="J7212">
        <v>143</v>
      </c>
      <c r="K7212" t="s">
        <v>20</v>
      </c>
      <c r="L7212">
        <v>0</v>
      </c>
      <c r="M7212" t="b">
        <v>1</v>
      </c>
    </row>
    <row r="7213" spans="1:13" x14ac:dyDescent="0.35">
      <c r="A7213" t="s">
        <v>73</v>
      </c>
      <c r="B7213">
        <v>6</v>
      </c>
      <c r="C7213">
        <v>2016</v>
      </c>
      <c r="D7213" t="s">
        <v>15</v>
      </c>
      <c r="E7213" t="s">
        <v>23</v>
      </c>
      <c r="F7213" t="s">
        <v>30</v>
      </c>
      <c r="G7213">
        <v>2.5</v>
      </c>
      <c r="H7213" t="s">
        <v>18</v>
      </c>
      <c r="I7213" t="s">
        <v>19</v>
      </c>
      <c r="J7213">
        <v>100000</v>
      </c>
      <c r="K7213" t="s">
        <v>54</v>
      </c>
      <c r="L7213">
        <v>57000</v>
      </c>
      <c r="M7213" t="b">
        <v>0</v>
      </c>
    </row>
    <row r="7214" spans="1:13" x14ac:dyDescent="0.35">
      <c r="A7214" t="s">
        <v>62</v>
      </c>
      <c r="B7214" t="s">
        <v>63</v>
      </c>
      <c r="C7214">
        <v>2009</v>
      </c>
      <c r="D7214" t="s">
        <v>15</v>
      </c>
      <c r="E7214" t="s">
        <v>102</v>
      </c>
      <c r="F7214" t="s">
        <v>17</v>
      </c>
      <c r="G7214">
        <v>5</v>
      </c>
      <c r="H7214" t="s">
        <v>18</v>
      </c>
      <c r="I7214" t="s">
        <v>19</v>
      </c>
      <c r="J7214">
        <v>214000</v>
      </c>
      <c r="K7214" t="s">
        <v>54</v>
      </c>
      <c r="L7214">
        <v>85000</v>
      </c>
      <c r="M7214" t="b">
        <v>0</v>
      </c>
    </row>
    <row r="7215" spans="1:13" x14ac:dyDescent="0.35">
      <c r="A7215" t="s">
        <v>82</v>
      </c>
      <c r="B7215" t="s">
        <v>316</v>
      </c>
      <c r="C7215">
        <v>2009</v>
      </c>
      <c r="D7215" t="s">
        <v>15</v>
      </c>
      <c r="E7215" t="s">
        <v>23</v>
      </c>
      <c r="F7215" t="s">
        <v>30</v>
      </c>
      <c r="G7215">
        <v>6</v>
      </c>
      <c r="H7215" t="s">
        <v>18</v>
      </c>
      <c r="I7215" t="s">
        <v>19</v>
      </c>
      <c r="J7215">
        <v>216000</v>
      </c>
      <c r="K7215" t="s">
        <v>245</v>
      </c>
      <c r="L7215">
        <v>16000</v>
      </c>
      <c r="M7215" t="b">
        <v>0</v>
      </c>
    </row>
    <row r="7216" spans="1:13" x14ac:dyDescent="0.35">
      <c r="A7216" t="s">
        <v>34</v>
      </c>
      <c r="B7216" t="s">
        <v>43</v>
      </c>
      <c r="C7216">
        <v>2017</v>
      </c>
      <c r="D7216" t="s">
        <v>15</v>
      </c>
      <c r="E7216" t="s">
        <v>23</v>
      </c>
      <c r="F7216" t="s">
        <v>30</v>
      </c>
      <c r="G7216">
        <v>2.5</v>
      </c>
      <c r="H7216" t="s">
        <v>18</v>
      </c>
      <c r="I7216" t="s">
        <v>19</v>
      </c>
      <c r="J7216">
        <v>151233</v>
      </c>
      <c r="K7216" t="s">
        <v>20</v>
      </c>
      <c r="L7216">
        <v>56000</v>
      </c>
      <c r="M7216" t="b">
        <v>0</v>
      </c>
    </row>
    <row r="7217" spans="1:13" x14ac:dyDescent="0.35">
      <c r="A7217" t="s">
        <v>76</v>
      </c>
      <c r="B7217" t="s">
        <v>147</v>
      </c>
      <c r="C7217">
        <v>2014</v>
      </c>
      <c r="D7217" t="s">
        <v>47</v>
      </c>
      <c r="E7217" t="s">
        <v>65</v>
      </c>
      <c r="F7217" t="s">
        <v>17</v>
      </c>
      <c r="G7217">
        <v>6.2</v>
      </c>
      <c r="H7217" t="s">
        <v>18</v>
      </c>
      <c r="I7217" t="s">
        <v>19</v>
      </c>
      <c r="J7217">
        <v>126000</v>
      </c>
      <c r="K7217" t="s">
        <v>45</v>
      </c>
      <c r="L7217">
        <v>0</v>
      </c>
      <c r="M7217" t="b">
        <v>1</v>
      </c>
    </row>
    <row r="7218" spans="1:13" x14ac:dyDescent="0.35">
      <c r="A7218" t="s">
        <v>76</v>
      </c>
      <c r="B7218" t="s">
        <v>77</v>
      </c>
      <c r="C7218">
        <v>2013</v>
      </c>
      <c r="D7218" t="s">
        <v>15</v>
      </c>
      <c r="E7218" t="s">
        <v>25</v>
      </c>
      <c r="F7218" t="s">
        <v>30</v>
      </c>
      <c r="G7218">
        <v>5.4</v>
      </c>
      <c r="H7218" t="s">
        <v>18</v>
      </c>
      <c r="I7218" t="s">
        <v>19</v>
      </c>
      <c r="J7218">
        <v>183000</v>
      </c>
      <c r="K7218" t="s">
        <v>20</v>
      </c>
      <c r="L7218">
        <v>0</v>
      </c>
      <c r="M7218" t="b">
        <v>1</v>
      </c>
    </row>
    <row r="7219" spans="1:13" x14ac:dyDescent="0.35">
      <c r="A7219" t="s">
        <v>36</v>
      </c>
      <c r="B7219" t="s">
        <v>37</v>
      </c>
      <c r="C7219">
        <v>2002</v>
      </c>
      <c r="D7219" t="s">
        <v>15</v>
      </c>
      <c r="E7219" t="s">
        <v>29</v>
      </c>
      <c r="F7219" t="s">
        <v>30</v>
      </c>
      <c r="G7219">
        <v>5.3</v>
      </c>
      <c r="H7219" t="s">
        <v>18</v>
      </c>
      <c r="I7219" t="s">
        <v>19</v>
      </c>
      <c r="J7219">
        <v>297000</v>
      </c>
      <c r="K7219" t="s">
        <v>45</v>
      </c>
      <c r="L7219">
        <v>0</v>
      </c>
      <c r="M7219" t="b">
        <v>1</v>
      </c>
    </row>
    <row r="7220" spans="1:13" x14ac:dyDescent="0.35">
      <c r="A7220" t="s">
        <v>36</v>
      </c>
      <c r="B7220" t="s">
        <v>115</v>
      </c>
      <c r="C7220">
        <v>1994</v>
      </c>
      <c r="D7220" t="s">
        <v>15</v>
      </c>
      <c r="E7220" t="s">
        <v>29</v>
      </c>
      <c r="F7220" t="s">
        <v>30</v>
      </c>
      <c r="G7220">
        <v>5.3</v>
      </c>
      <c r="H7220" t="s">
        <v>18</v>
      </c>
      <c r="I7220" t="s">
        <v>19</v>
      </c>
      <c r="J7220">
        <v>90531</v>
      </c>
      <c r="K7220" t="s">
        <v>20</v>
      </c>
      <c r="L7220">
        <v>9500</v>
      </c>
      <c r="M7220" t="b">
        <v>0</v>
      </c>
    </row>
    <row r="7221" spans="1:13" x14ac:dyDescent="0.35">
      <c r="A7221" t="s">
        <v>34</v>
      </c>
      <c r="B7221" t="s">
        <v>43</v>
      </c>
      <c r="C7221">
        <v>2014</v>
      </c>
      <c r="D7221" t="s">
        <v>15</v>
      </c>
      <c r="E7221" t="s">
        <v>16</v>
      </c>
      <c r="F7221" t="s">
        <v>30</v>
      </c>
      <c r="G7221">
        <v>9</v>
      </c>
      <c r="H7221" t="s">
        <v>18</v>
      </c>
      <c r="I7221" t="s">
        <v>19</v>
      </c>
      <c r="J7221">
        <v>106000</v>
      </c>
      <c r="K7221" t="s">
        <v>42</v>
      </c>
      <c r="L7221">
        <v>36000</v>
      </c>
      <c r="M7221" t="b">
        <v>0</v>
      </c>
    </row>
    <row r="7222" spans="1:13" x14ac:dyDescent="0.35">
      <c r="A7222" t="s">
        <v>34</v>
      </c>
      <c r="B7222" t="s">
        <v>43</v>
      </c>
      <c r="C7222">
        <v>2017</v>
      </c>
      <c r="D7222" t="s">
        <v>15</v>
      </c>
      <c r="E7222" t="s">
        <v>25</v>
      </c>
      <c r="F7222" t="s">
        <v>26</v>
      </c>
      <c r="G7222">
        <v>2.5</v>
      </c>
      <c r="H7222" t="s">
        <v>18</v>
      </c>
      <c r="I7222" t="s">
        <v>19</v>
      </c>
      <c r="J7222">
        <v>300000</v>
      </c>
      <c r="K7222" t="s">
        <v>20</v>
      </c>
      <c r="L7222">
        <v>45000</v>
      </c>
      <c r="M7222" t="b">
        <v>0</v>
      </c>
    </row>
    <row r="7223" spans="1:13" x14ac:dyDescent="0.35">
      <c r="A7223" t="s">
        <v>34</v>
      </c>
      <c r="B7223" t="s">
        <v>43</v>
      </c>
      <c r="C7223">
        <v>2007</v>
      </c>
      <c r="D7223" t="s">
        <v>15</v>
      </c>
      <c r="E7223" t="s">
        <v>23</v>
      </c>
      <c r="F7223" t="s">
        <v>17</v>
      </c>
      <c r="G7223">
        <v>2.5</v>
      </c>
      <c r="H7223" t="s">
        <v>18</v>
      </c>
      <c r="I7223" t="s">
        <v>19</v>
      </c>
      <c r="J7223">
        <v>420000</v>
      </c>
      <c r="K7223" t="s">
        <v>54</v>
      </c>
      <c r="L7223">
        <v>25000</v>
      </c>
      <c r="M7223" t="b">
        <v>0</v>
      </c>
    </row>
    <row r="7224" spans="1:13" x14ac:dyDescent="0.35">
      <c r="A7224" t="s">
        <v>34</v>
      </c>
      <c r="B7224" t="s">
        <v>127</v>
      </c>
      <c r="C7224">
        <v>2018</v>
      </c>
      <c r="D7224" t="s">
        <v>47</v>
      </c>
      <c r="E7224" t="s">
        <v>23</v>
      </c>
      <c r="F7224" t="s">
        <v>17</v>
      </c>
      <c r="G7224">
        <v>4</v>
      </c>
      <c r="H7224" t="s">
        <v>18</v>
      </c>
      <c r="I7224" t="s">
        <v>68</v>
      </c>
      <c r="J7224">
        <v>189</v>
      </c>
      <c r="K7224" t="s">
        <v>54</v>
      </c>
      <c r="L7224">
        <v>0</v>
      </c>
      <c r="M7224" t="b">
        <v>1</v>
      </c>
    </row>
    <row r="7225" spans="1:13" x14ac:dyDescent="0.35">
      <c r="A7225" t="s">
        <v>34</v>
      </c>
      <c r="B7225" t="s">
        <v>35</v>
      </c>
      <c r="C7225">
        <v>2009</v>
      </c>
      <c r="D7225" t="s">
        <v>47</v>
      </c>
      <c r="E7225" t="s">
        <v>23</v>
      </c>
      <c r="F7225" t="s">
        <v>17</v>
      </c>
      <c r="G7225">
        <v>4.5999999999999996</v>
      </c>
      <c r="H7225" t="s">
        <v>18</v>
      </c>
      <c r="I7225" t="s">
        <v>19</v>
      </c>
      <c r="J7225">
        <v>292000</v>
      </c>
      <c r="K7225" t="s">
        <v>81</v>
      </c>
      <c r="L7225">
        <v>0</v>
      </c>
      <c r="M7225" t="b">
        <v>1</v>
      </c>
    </row>
    <row r="7226" spans="1:13" x14ac:dyDescent="0.35">
      <c r="A7226" t="s">
        <v>76</v>
      </c>
      <c r="B7226" t="s">
        <v>125</v>
      </c>
      <c r="C7226">
        <v>2010</v>
      </c>
      <c r="D7226" t="s">
        <v>15</v>
      </c>
      <c r="E7226" t="s">
        <v>23</v>
      </c>
      <c r="F7226" t="s">
        <v>30</v>
      </c>
      <c r="G7226">
        <v>3.5</v>
      </c>
      <c r="H7226" t="s">
        <v>18</v>
      </c>
      <c r="I7226" t="s">
        <v>19</v>
      </c>
      <c r="J7226">
        <v>440000</v>
      </c>
      <c r="K7226" t="s">
        <v>20</v>
      </c>
      <c r="L7226">
        <v>0</v>
      </c>
      <c r="M7226" t="b">
        <v>1</v>
      </c>
    </row>
    <row r="7227" spans="1:13" x14ac:dyDescent="0.35">
      <c r="A7227" t="s">
        <v>31</v>
      </c>
      <c r="B7227" t="s">
        <v>32</v>
      </c>
      <c r="C7227">
        <v>2016</v>
      </c>
      <c r="D7227" t="s">
        <v>44</v>
      </c>
      <c r="E7227" t="s">
        <v>78</v>
      </c>
      <c r="F7227" t="s">
        <v>26</v>
      </c>
      <c r="G7227">
        <v>2.4</v>
      </c>
      <c r="H7227" t="s">
        <v>18</v>
      </c>
      <c r="I7227" t="s">
        <v>19</v>
      </c>
      <c r="J7227">
        <v>130000</v>
      </c>
      <c r="K7227" t="s">
        <v>59</v>
      </c>
      <c r="L7227">
        <v>61000</v>
      </c>
      <c r="M7227" t="b">
        <v>0</v>
      </c>
    </row>
    <row r="7228" spans="1:13" x14ac:dyDescent="0.35">
      <c r="A7228" t="s">
        <v>27</v>
      </c>
      <c r="B7228" t="s">
        <v>89</v>
      </c>
      <c r="C7228">
        <v>2016</v>
      </c>
      <c r="D7228" t="s">
        <v>15</v>
      </c>
      <c r="E7228" t="s">
        <v>25</v>
      </c>
      <c r="F7228" t="s">
        <v>30</v>
      </c>
      <c r="G7228">
        <v>2.4</v>
      </c>
      <c r="H7228" t="s">
        <v>18</v>
      </c>
      <c r="I7228" t="s">
        <v>19</v>
      </c>
      <c r="J7228">
        <v>260</v>
      </c>
      <c r="K7228" t="s">
        <v>45</v>
      </c>
      <c r="L7228">
        <v>40000</v>
      </c>
      <c r="M7228" t="b">
        <v>0</v>
      </c>
    </row>
    <row r="7229" spans="1:13" x14ac:dyDescent="0.35">
      <c r="A7229" t="s">
        <v>82</v>
      </c>
      <c r="B7229" t="s">
        <v>164</v>
      </c>
      <c r="C7229">
        <v>2015</v>
      </c>
      <c r="D7229" t="s">
        <v>15</v>
      </c>
      <c r="E7229" t="s">
        <v>16</v>
      </c>
      <c r="F7229" t="s">
        <v>26</v>
      </c>
      <c r="G7229">
        <v>2</v>
      </c>
      <c r="H7229" t="s">
        <v>18</v>
      </c>
      <c r="I7229" t="s">
        <v>19</v>
      </c>
      <c r="J7229">
        <v>73000</v>
      </c>
      <c r="K7229" t="s">
        <v>187</v>
      </c>
      <c r="L7229">
        <v>0</v>
      </c>
      <c r="M7229" t="b">
        <v>1</v>
      </c>
    </row>
    <row r="7230" spans="1:13" x14ac:dyDescent="0.35">
      <c r="A7230" t="s">
        <v>27</v>
      </c>
      <c r="B7230" t="s">
        <v>89</v>
      </c>
      <c r="C7230">
        <v>2018</v>
      </c>
      <c r="D7230" t="s">
        <v>15</v>
      </c>
      <c r="E7230" t="s">
        <v>16</v>
      </c>
      <c r="F7230" t="s">
        <v>26</v>
      </c>
      <c r="G7230">
        <v>2.4</v>
      </c>
      <c r="H7230" t="s">
        <v>18</v>
      </c>
      <c r="I7230" t="s">
        <v>19</v>
      </c>
      <c r="J7230">
        <v>94000</v>
      </c>
      <c r="K7230" t="s">
        <v>20</v>
      </c>
      <c r="L7230">
        <v>0</v>
      </c>
      <c r="M7230" t="b">
        <v>1</v>
      </c>
    </row>
    <row r="7231" spans="1:13" x14ac:dyDescent="0.35">
      <c r="A7231" t="s">
        <v>27</v>
      </c>
      <c r="B7231" t="s">
        <v>154</v>
      </c>
      <c r="C7231">
        <v>2018</v>
      </c>
      <c r="D7231" t="s">
        <v>15</v>
      </c>
      <c r="E7231" t="s">
        <v>65</v>
      </c>
      <c r="F7231" t="s">
        <v>17</v>
      </c>
      <c r="G7231">
        <v>1.6</v>
      </c>
      <c r="H7231" t="s">
        <v>18</v>
      </c>
      <c r="I7231" t="s">
        <v>19</v>
      </c>
      <c r="J7231">
        <v>11800</v>
      </c>
      <c r="K7231" t="s">
        <v>195</v>
      </c>
      <c r="L7231">
        <v>56000</v>
      </c>
      <c r="M7231" t="b">
        <v>0</v>
      </c>
    </row>
    <row r="7232" spans="1:13" x14ac:dyDescent="0.35">
      <c r="A7232" t="s">
        <v>34</v>
      </c>
      <c r="B7232" t="s">
        <v>123</v>
      </c>
      <c r="C7232">
        <v>2014</v>
      </c>
      <c r="D7232" t="s">
        <v>15</v>
      </c>
      <c r="E7232" t="s">
        <v>23</v>
      </c>
      <c r="F7232" t="s">
        <v>17</v>
      </c>
      <c r="G7232">
        <v>2.7</v>
      </c>
      <c r="H7232" t="s">
        <v>18</v>
      </c>
      <c r="I7232" t="s">
        <v>68</v>
      </c>
      <c r="J7232">
        <v>325000</v>
      </c>
      <c r="K7232" t="s">
        <v>20</v>
      </c>
      <c r="L7232">
        <v>0</v>
      </c>
      <c r="M7232" t="b">
        <v>1</v>
      </c>
    </row>
    <row r="7233" spans="1:13" x14ac:dyDescent="0.35">
      <c r="A7233" t="s">
        <v>181</v>
      </c>
      <c r="B7233" t="s">
        <v>199</v>
      </c>
      <c r="C7233">
        <v>2016</v>
      </c>
      <c r="D7233" t="s">
        <v>15</v>
      </c>
      <c r="E7233" t="s">
        <v>23</v>
      </c>
      <c r="F7233" t="s">
        <v>26</v>
      </c>
      <c r="G7233">
        <v>3.5</v>
      </c>
      <c r="H7233" t="s">
        <v>18</v>
      </c>
      <c r="I7233" t="s">
        <v>19</v>
      </c>
      <c r="J7233">
        <v>137000</v>
      </c>
      <c r="K7233" t="s">
        <v>20</v>
      </c>
      <c r="L7233">
        <v>55000</v>
      </c>
      <c r="M7233" t="b">
        <v>0</v>
      </c>
    </row>
    <row r="7234" spans="1:13" x14ac:dyDescent="0.35">
      <c r="A7234" t="s">
        <v>34</v>
      </c>
      <c r="B7234" t="s">
        <v>287</v>
      </c>
      <c r="C7234">
        <v>2013</v>
      </c>
      <c r="D7234" t="s">
        <v>15</v>
      </c>
      <c r="E7234" t="s">
        <v>23</v>
      </c>
      <c r="F7234" t="s">
        <v>26</v>
      </c>
      <c r="G7234">
        <v>2.7</v>
      </c>
      <c r="H7234" t="s">
        <v>18</v>
      </c>
      <c r="I7234" t="s">
        <v>68</v>
      </c>
      <c r="J7234">
        <v>300000</v>
      </c>
      <c r="K7234" t="s">
        <v>20</v>
      </c>
      <c r="L7234">
        <v>0</v>
      </c>
      <c r="M7234" t="b">
        <v>1</v>
      </c>
    </row>
    <row r="7235" spans="1:13" x14ac:dyDescent="0.35">
      <c r="A7235" t="s">
        <v>34</v>
      </c>
      <c r="B7235" t="s">
        <v>41</v>
      </c>
      <c r="C7235">
        <v>2019</v>
      </c>
      <c r="D7235" t="s">
        <v>15</v>
      </c>
      <c r="E7235" t="s">
        <v>23</v>
      </c>
      <c r="F7235" t="s">
        <v>26</v>
      </c>
      <c r="G7235">
        <v>1.6</v>
      </c>
      <c r="H7235" t="s">
        <v>18</v>
      </c>
      <c r="I7235" t="s">
        <v>19</v>
      </c>
      <c r="J7235">
        <v>85000</v>
      </c>
      <c r="K7235" t="s">
        <v>254</v>
      </c>
      <c r="L7235">
        <v>950</v>
      </c>
      <c r="M7235" t="b">
        <v>0</v>
      </c>
    </row>
    <row r="7236" spans="1:13" x14ac:dyDescent="0.35">
      <c r="A7236" t="s">
        <v>39</v>
      </c>
      <c r="B7236" t="s">
        <v>131</v>
      </c>
      <c r="C7236">
        <v>2006</v>
      </c>
      <c r="D7236" t="s">
        <v>15</v>
      </c>
      <c r="E7236" t="s">
        <v>29</v>
      </c>
      <c r="F7236" t="s">
        <v>26</v>
      </c>
      <c r="G7236">
        <v>3.6</v>
      </c>
      <c r="H7236" t="s">
        <v>18</v>
      </c>
      <c r="I7236" t="s">
        <v>19</v>
      </c>
      <c r="J7236">
        <v>380000</v>
      </c>
      <c r="K7236" t="s">
        <v>20</v>
      </c>
      <c r="L7236">
        <v>5000</v>
      </c>
      <c r="M7236" t="b">
        <v>0</v>
      </c>
    </row>
    <row r="7237" spans="1:13" x14ac:dyDescent="0.35">
      <c r="A7237" t="s">
        <v>39</v>
      </c>
      <c r="B7237" t="s">
        <v>115</v>
      </c>
      <c r="C7237">
        <v>2002</v>
      </c>
      <c r="D7237" t="s">
        <v>47</v>
      </c>
      <c r="E7237" t="s">
        <v>16</v>
      </c>
      <c r="F7237" t="s">
        <v>17</v>
      </c>
      <c r="G7237">
        <v>5.3</v>
      </c>
      <c r="H7237" t="s">
        <v>18</v>
      </c>
      <c r="I7237" t="s">
        <v>19</v>
      </c>
      <c r="J7237">
        <v>30000</v>
      </c>
      <c r="K7237" t="s">
        <v>59</v>
      </c>
      <c r="L7237">
        <v>0</v>
      </c>
      <c r="M7237" t="b">
        <v>1</v>
      </c>
    </row>
    <row r="7238" spans="1:13" x14ac:dyDescent="0.35">
      <c r="A7238" t="s">
        <v>36</v>
      </c>
      <c r="B7238" t="s">
        <v>115</v>
      </c>
      <c r="C7238">
        <v>2006</v>
      </c>
      <c r="D7238" t="s">
        <v>15</v>
      </c>
      <c r="E7238" t="s">
        <v>25</v>
      </c>
      <c r="F7238" t="s">
        <v>26</v>
      </c>
      <c r="G7238">
        <v>6</v>
      </c>
      <c r="H7238" t="s">
        <v>18</v>
      </c>
      <c r="I7238" t="s">
        <v>19</v>
      </c>
      <c r="J7238">
        <v>266</v>
      </c>
      <c r="K7238" t="s">
        <v>245</v>
      </c>
      <c r="L7238">
        <v>30000</v>
      </c>
      <c r="M7238" t="b">
        <v>0</v>
      </c>
    </row>
    <row r="7239" spans="1:13" x14ac:dyDescent="0.35">
      <c r="A7239" t="s">
        <v>60</v>
      </c>
      <c r="B7239" t="s">
        <v>90</v>
      </c>
      <c r="C7239">
        <v>2014</v>
      </c>
      <c r="D7239" t="s">
        <v>15</v>
      </c>
      <c r="E7239" t="s">
        <v>78</v>
      </c>
      <c r="F7239" t="s">
        <v>17</v>
      </c>
      <c r="G7239">
        <v>5.7</v>
      </c>
      <c r="H7239" t="s">
        <v>18</v>
      </c>
      <c r="I7239" t="s">
        <v>19</v>
      </c>
      <c r="J7239">
        <v>73000</v>
      </c>
      <c r="K7239" t="s">
        <v>20</v>
      </c>
      <c r="L7239">
        <v>220000</v>
      </c>
      <c r="M7239" t="b">
        <v>0</v>
      </c>
    </row>
    <row r="7240" spans="1:13" x14ac:dyDescent="0.35">
      <c r="A7240" t="s">
        <v>34</v>
      </c>
      <c r="B7240" t="s">
        <v>127</v>
      </c>
      <c r="C7240">
        <v>2020</v>
      </c>
      <c r="D7240" t="s">
        <v>15</v>
      </c>
      <c r="E7240" t="s">
        <v>23</v>
      </c>
      <c r="F7240" t="s">
        <v>17</v>
      </c>
      <c r="G7240">
        <v>4</v>
      </c>
      <c r="H7240" t="s">
        <v>18</v>
      </c>
      <c r="I7240" t="s">
        <v>68</v>
      </c>
      <c r="J7240">
        <v>45000</v>
      </c>
      <c r="K7240" t="s">
        <v>138</v>
      </c>
      <c r="L7240">
        <v>2450</v>
      </c>
      <c r="M7240" t="b">
        <v>0</v>
      </c>
    </row>
    <row r="7241" spans="1:13" x14ac:dyDescent="0.35">
      <c r="A7241" t="s">
        <v>27</v>
      </c>
      <c r="B7241" t="s">
        <v>88</v>
      </c>
      <c r="C7241">
        <v>2020</v>
      </c>
      <c r="D7241" t="s">
        <v>15</v>
      </c>
      <c r="E7241" t="s">
        <v>75</v>
      </c>
      <c r="F7241" t="s">
        <v>26</v>
      </c>
      <c r="G7241">
        <v>1.5</v>
      </c>
      <c r="H7241" t="s">
        <v>18</v>
      </c>
      <c r="I7241" t="s">
        <v>19</v>
      </c>
      <c r="J7241">
        <v>12000</v>
      </c>
      <c r="K7241" t="s">
        <v>20</v>
      </c>
      <c r="L7241">
        <v>42000</v>
      </c>
      <c r="M7241" t="b">
        <v>0</v>
      </c>
    </row>
    <row r="7242" spans="1:13" x14ac:dyDescent="0.35">
      <c r="A7242" t="s">
        <v>76</v>
      </c>
      <c r="B7242" t="s">
        <v>144</v>
      </c>
      <c r="C7242">
        <v>2003</v>
      </c>
      <c r="D7242" t="s">
        <v>47</v>
      </c>
      <c r="E7242" t="s">
        <v>29</v>
      </c>
      <c r="F7242" t="s">
        <v>17</v>
      </c>
      <c r="G7242">
        <v>1</v>
      </c>
      <c r="H7242" t="s">
        <v>18</v>
      </c>
      <c r="I7242" t="s">
        <v>19</v>
      </c>
      <c r="J7242">
        <v>300</v>
      </c>
      <c r="K7242" t="s">
        <v>54</v>
      </c>
      <c r="L7242">
        <v>9000</v>
      </c>
      <c r="M7242" t="b">
        <v>0</v>
      </c>
    </row>
    <row r="7243" spans="1:13" x14ac:dyDescent="0.35">
      <c r="A7243" t="s">
        <v>27</v>
      </c>
      <c r="B7243" t="s">
        <v>93</v>
      </c>
      <c r="C7243">
        <v>2018</v>
      </c>
      <c r="D7243" t="s">
        <v>15</v>
      </c>
      <c r="E7243" t="s">
        <v>23</v>
      </c>
      <c r="F7243" t="s">
        <v>26</v>
      </c>
      <c r="G7243">
        <v>3</v>
      </c>
      <c r="H7243" t="s">
        <v>18</v>
      </c>
      <c r="I7243" t="s">
        <v>19</v>
      </c>
      <c r="J7243">
        <v>86000</v>
      </c>
      <c r="K7243" t="s">
        <v>45</v>
      </c>
      <c r="L7243">
        <v>0</v>
      </c>
      <c r="M7243" t="b">
        <v>1</v>
      </c>
    </row>
    <row r="7244" spans="1:13" x14ac:dyDescent="0.35">
      <c r="A7244" t="s">
        <v>73</v>
      </c>
      <c r="B7244">
        <v>3</v>
      </c>
      <c r="C7244">
        <v>2007</v>
      </c>
      <c r="D7244" t="s">
        <v>15</v>
      </c>
      <c r="E7244" t="s">
        <v>33</v>
      </c>
      <c r="F7244" t="s">
        <v>26</v>
      </c>
      <c r="G7244">
        <v>1.4</v>
      </c>
      <c r="H7244" t="s">
        <v>18</v>
      </c>
      <c r="I7244" t="s">
        <v>19</v>
      </c>
      <c r="J7244">
        <v>235000</v>
      </c>
      <c r="K7244" t="s">
        <v>20</v>
      </c>
      <c r="L7244">
        <v>0</v>
      </c>
      <c r="M7244" t="b">
        <v>1</v>
      </c>
    </row>
    <row r="7245" spans="1:13" x14ac:dyDescent="0.35">
      <c r="A7245" t="s">
        <v>27</v>
      </c>
      <c r="B7245" t="s">
        <v>91</v>
      </c>
      <c r="C7245">
        <v>2016</v>
      </c>
      <c r="D7245" t="s">
        <v>15</v>
      </c>
      <c r="E7245" t="s">
        <v>29</v>
      </c>
      <c r="F7245" t="s">
        <v>17</v>
      </c>
      <c r="G7245">
        <v>3.3</v>
      </c>
      <c r="H7245" t="s">
        <v>18</v>
      </c>
      <c r="I7245" t="s">
        <v>19</v>
      </c>
      <c r="J7245">
        <v>116000</v>
      </c>
      <c r="K7245" t="s">
        <v>20</v>
      </c>
      <c r="L7245">
        <v>0</v>
      </c>
      <c r="M7245" t="b">
        <v>1</v>
      </c>
    </row>
    <row r="7246" spans="1:13" x14ac:dyDescent="0.35">
      <c r="A7246" t="s">
        <v>34</v>
      </c>
      <c r="B7246" t="s">
        <v>55</v>
      </c>
      <c r="C7246">
        <v>2012</v>
      </c>
      <c r="D7246" t="s">
        <v>15</v>
      </c>
      <c r="E7246" t="s">
        <v>23</v>
      </c>
      <c r="F7246" t="s">
        <v>17</v>
      </c>
      <c r="G7246">
        <v>4</v>
      </c>
      <c r="H7246" t="s">
        <v>18</v>
      </c>
      <c r="I7246" t="s">
        <v>68</v>
      </c>
      <c r="J7246">
        <v>199000</v>
      </c>
      <c r="K7246" t="s">
        <v>228</v>
      </c>
      <c r="L7246">
        <v>73000</v>
      </c>
      <c r="M7246" t="b">
        <v>0</v>
      </c>
    </row>
    <row r="7247" spans="1:13" x14ac:dyDescent="0.35">
      <c r="A7247" t="s">
        <v>39</v>
      </c>
      <c r="B7247" t="s">
        <v>115</v>
      </c>
      <c r="C7247">
        <v>1994</v>
      </c>
      <c r="D7247" t="s">
        <v>15</v>
      </c>
      <c r="E7247" t="s">
        <v>213</v>
      </c>
      <c r="F7247" t="s">
        <v>30</v>
      </c>
      <c r="G7247">
        <v>5.3</v>
      </c>
      <c r="H7247" t="s">
        <v>18</v>
      </c>
      <c r="I7247" t="s">
        <v>19</v>
      </c>
      <c r="J7247">
        <v>230000</v>
      </c>
      <c r="K7247" t="s">
        <v>20</v>
      </c>
      <c r="L7247">
        <v>11000</v>
      </c>
      <c r="M7247" t="b">
        <v>0</v>
      </c>
    </row>
    <row r="7248" spans="1:13" x14ac:dyDescent="0.35">
      <c r="A7248" t="s">
        <v>76</v>
      </c>
      <c r="B7248" t="s">
        <v>266</v>
      </c>
      <c r="C7248">
        <v>2015</v>
      </c>
      <c r="D7248" t="s">
        <v>15</v>
      </c>
      <c r="E7248" t="s">
        <v>16</v>
      </c>
      <c r="F7248" t="s">
        <v>17</v>
      </c>
      <c r="G7248">
        <v>3.2</v>
      </c>
      <c r="H7248" t="s">
        <v>56</v>
      </c>
      <c r="I7248" t="s">
        <v>68</v>
      </c>
      <c r="J7248">
        <v>145000</v>
      </c>
      <c r="K7248" t="s">
        <v>111</v>
      </c>
      <c r="L7248">
        <v>65000</v>
      </c>
      <c r="M7248" t="b">
        <v>0</v>
      </c>
    </row>
    <row r="7249" spans="1:13" x14ac:dyDescent="0.35">
      <c r="A7249" t="s">
        <v>34</v>
      </c>
      <c r="B7249" t="s">
        <v>35</v>
      </c>
      <c r="C7249">
        <v>1990</v>
      </c>
      <c r="D7249" t="s">
        <v>15</v>
      </c>
      <c r="E7249" t="s">
        <v>23</v>
      </c>
      <c r="F7249" t="s">
        <v>17</v>
      </c>
      <c r="G7249">
        <v>3</v>
      </c>
      <c r="H7249" t="s">
        <v>18</v>
      </c>
      <c r="I7249" t="s">
        <v>68</v>
      </c>
      <c r="J7249">
        <v>333892</v>
      </c>
      <c r="K7249" t="s">
        <v>126</v>
      </c>
      <c r="L7249">
        <v>30000</v>
      </c>
      <c r="M7249" t="b">
        <v>0</v>
      </c>
    </row>
    <row r="7250" spans="1:13" x14ac:dyDescent="0.35">
      <c r="A7250" t="s">
        <v>13</v>
      </c>
      <c r="B7250" t="s">
        <v>14</v>
      </c>
      <c r="C7250">
        <v>2014</v>
      </c>
      <c r="D7250" t="s">
        <v>15</v>
      </c>
      <c r="E7250" t="s">
        <v>38</v>
      </c>
      <c r="F7250" t="s">
        <v>17</v>
      </c>
      <c r="G7250">
        <v>5.7</v>
      </c>
      <c r="H7250" t="s">
        <v>18</v>
      </c>
      <c r="I7250" t="s">
        <v>19</v>
      </c>
      <c r="J7250">
        <v>195517</v>
      </c>
      <c r="K7250" t="s">
        <v>20</v>
      </c>
      <c r="L7250">
        <v>0</v>
      </c>
      <c r="M7250" t="b">
        <v>1</v>
      </c>
    </row>
    <row r="7251" spans="1:13" x14ac:dyDescent="0.35">
      <c r="A7251" t="s">
        <v>185</v>
      </c>
      <c r="B7251" t="s">
        <v>277</v>
      </c>
      <c r="C7251">
        <v>2016</v>
      </c>
      <c r="D7251" t="s">
        <v>15</v>
      </c>
      <c r="E7251" t="s">
        <v>23</v>
      </c>
      <c r="F7251" t="s">
        <v>26</v>
      </c>
      <c r="G7251">
        <v>2.5</v>
      </c>
      <c r="H7251" t="s">
        <v>56</v>
      </c>
      <c r="I7251" t="s">
        <v>68</v>
      </c>
      <c r="J7251">
        <v>147</v>
      </c>
      <c r="K7251" t="s">
        <v>111</v>
      </c>
      <c r="L7251">
        <v>55000</v>
      </c>
      <c r="M7251" t="b">
        <v>0</v>
      </c>
    </row>
    <row r="7252" spans="1:13" x14ac:dyDescent="0.35">
      <c r="A7252" t="s">
        <v>76</v>
      </c>
      <c r="B7252" t="s">
        <v>144</v>
      </c>
      <c r="C7252">
        <v>2010</v>
      </c>
      <c r="D7252" t="s">
        <v>15</v>
      </c>
      <c r="E7252" t="s">
        <v>78</v>
      </c>
      <c r="F7252" t="s">
        <v>17</v>
      </c>
      <c r="G7252">
        <v>4.5999999999999996</v>
      </c>
      <c r="H7252" t="s">
        <v>18</v>
      </c>
      <c r="I7252" t="s">
        <v>19</v>
      </c>
      <c r="J7252">
        <v>200009</v>
      </c>
      <c r="K7252" t="s">
        <v>20</v>
      </c>
      <c r="L7252">
        <v>0</v>
      </c>
      <c r="M7252" t="b">
        <v>1</v>
      </c>
    </row>
    <row r="7253" spans="1:13" x14ac:dyDescent="0.35">
      <c r="A7253" t="s">
        <v>21</v>
      </c>
      <c r="B7253" t="s">
        <v>22</v>
      </c>
      <c r="C7253">
        <v>2014</v>
      </c>
      <c r="D7253" t="s">
        <v>15</v>
      </c>
      <c r="E7253" t="s">
        <v>75</v>
      </c>
      <c r="F7253" t="s">
        <v>30</v>
      </c>
      <c r="G7253">
        <v>5.6</v>
      </c>
      <c r="H7253" t="s">
        <v>18</v>
      </c>
      <c r="I7253" t="s">
        <v>19</v>
      </c>
      <c r="J7253">
        <v>190000</v>
      </c>
      <c r="K7253" t="s">
        <v>70</v>
      </c>
      <c r="L7253">
        <v>105000</v>
      </c>
      <c r="M7253" t="b">
        <v>0</v>
      </c>
    </row>
    <row r="7254" spans="1:13" x14ac:dyDescent="0.35">
      <c r="A7254" t="s">
        <v>39</v>
      </c>
      <c r="B7254" t="s">
        <v>217</v>
      </c>
      <c r="C7254">
        <v>2012</v>
      </c>
      <c r="D7254" t="s">
        <v>47</v>
      </c>
      <c r="E7254" t="s">
        <v>102</v>
      </c>
      <c r="F7254" t="s">
        <v>26</v>
      </c>
      <c r="G7254">
        <v>1.8</v>
      </c>
      <c r="H7254" t="s">
        <v>18</v>
      </c>
      <c r="I7254" t="s">
        <v>19</v>
      </c>
      <c r="J7254">
        <v>110</v>
      </c>
      <c r="K7254" t="s">
        <v>64</v>
      </c>
      <c r="L7254">
        <v>0</v>
      </c>
      <c r="M7254" t="b">
        <v>1</v>
      </c>
    </row>
    <row r="7255" spans="1:13" x14ac:dyDescent="0.35">
      <c r="A7255" t="s">
        <v>39</v>
      </c>
      <c r="B7255" t="s">
        <v>115</v>
      </c>
      <c r="C7255">
        <v>2008</v>
      </c>
      <c r="D7255" t="s">
        <v>47</v>
      </c>
      <c r="E7255" t="s">
        <v>16</v>
      </c>
      <c r="F7255" t="s">
        <v>17</v>
      </c>
      <c r="G7255">
        <v>8.1999999999999993</v>
      </c>
      <c r="H7255" t="s">
        <v>18</v>
      </c>
      <c r="I7255" t="s">
        <v>19</v>
      </c>
      <c r="J7255">
        <v>323</v>
      </c>
      <c r="K7255" t="s">
        <v>111</v>
      </c>
      <c r="L7255">
        <v>0</v>
      </c>
      <c r="M7255" t="b">
        <v>1</v>
      </c>
    </row>
    <row r="7256" spans="1:13" x14ac:dyDescent="0.35">
      <c r="A7256" t="s">
        <v>21</v>
      </c>
      <c r="B7256" t="s">
        <v>237</v>
      </c>
      <c r="C7256">
        <v>2005</v>
      </c>
      <c r="D7256" t="s">
        <v>15</v>
      </c>
      <c r="E7256" t="s">
        <v>25</v>
      </c>
      <c r="F7256" t="s">
        <v>30</v>
      </c>
      <c r="G7256">
        <v>3.5</v>
      </c>
      <c r="H7256" t="s">
        <v>18</v>
      </c>
      <c r="I7256" t="s">
        <v>68</v>
      </c>
      <c r="J7256">
        <v>302000</v>
      </c>
      <c r="K7256" t="s">
        <v>42</v>
      </c>
      <c r="L7256">
        <v>19000</v>
      </c>
      <c r="M7256" t="b">
        <v>0</v>
      </c>
    </row>
    <row r="7257" spans="1:13" x14ac:dyDescent="0.35">
      <c r="A7257" t="s">
        <v>60</v>
      </c>
      <c r="B7257" t="s">
        <v>90</v>
      </c>
      <c r="C7257">
        <v>2012</v>
      </c>
      <c r="D7257" t="s">
        <v>15</v>
      </c>
      <c r="E7257" t="s">
        <v>23</v>
      </c>
      <c r="F7257" t="s">
        <v>17</v>
      </c>
      <c r="G7257">
        <v>5.7</v>
      </c>
      <c r="H7257" t="s">
        <v>18</v>
      </c>
      <c r="I7257" t="s">
        <v>19</v>
      </c>
      <c r="J7257">
        <v>201000</v>
      </c>
      <c r="K7257" t="s">
        <v>45</v>
      </c>
      <c r="L7257">
        <v>152000</v>
      </c>
      <c r="M7257" t="b">
        <v>0</v>
      </c>
    </row>
    <row r="7258" spans="1:13" x14ac:dyDescent="0.35">
      <c r="A7258" t="s">
        <v>34</v>
      </c>
      <c r="B7258" t="s">
        <v>58</v>
      </c>
      <c r="C7258">
        <v>2015</v>
      </c>
      <c r="D7258" t="s">
        <v>15</v>
      </c>
      <c r="E7258" t="s">
        <v>23</v>
      </c>
      <c r="F7258" t="s">
        <v>30</v>
      </c>
      <c r="G7258">
        <v>1.1000000000000001</v>
      </c>
      <c r="H7258" t="s">
        <v>18</v>
      </c>
      <c r="I7258" t="s">
        <v>19</v>
      </c>
      <c r="J7258">
        <v>200548</v>
      </c>
      <c r="K7258" t="s">
        <v>20</v>
      </c>
      <c r="L7258">
        <v>0</v>
      </c>
      <c r="M7258" t="b">
        <v>1</v>
      </c>
    </row>
    <row r="7259" spans="1:13" x14ac:dyDescent="0.35">
      <c r="A7259" t="s">
        <v>39</v>
      </c>
      <c r="B7259" t="s">
        <v>40</v>
      </c>
      <c r="C7259">
        <v>2015</v>
      </c>
      <c r="D7259" t="s">
        <v>15</v>
      </c>
      <c r="E7259" t="s">
        <v>65</v>
      </c>
      <c r="F7259" t="s">
        <v>17</v>
      </c>
      <c r="G7259">
        <v>3.6</v>
      </c>
      <c r="H7259" t="s">
        <v>18</v>
      </c>
      <c r="I7259" t="s">
        <v>19</v>
      </c>
      <c r="J7259">
        <v>170</v>
      </c>
      <c r="K7259" t="s">
        <v>42</v>
      </c>
      <c r="L7259">
        <v>0</v>
      </c>
      <c r="M7259" t="b">
        <v>1</v>
      </c>
    </row>
    <row r="7260" spans="1:13" x14ac:dyDescent="0.35">
      <c r="A7260" t="s">
        <v>21</v>
      </c>
      <c r="B7260" t="s">
        <v>22</v>
      </c>
      <c r="C7260">
        <v>2016</v>
      </c>
      <c r="D7260" t="s">
        <v>15</v>
      </c>
      <c r="E7260" t="s">
        <v>23</v>
      </c>
      <c r="F7260" t="s">
        <v>30</v>
      </c>
      <c r="G7260">
        <v>5.6</v>
      </c>
      <c r="H7260" t="s">
        <v>18</v>
      </c>
      <c r="I7260" t="s">
        <v>19</v>
      </c>
      <c r="J7260">
        <v>144000</v>
      </c>
      <c r="K7260" t="s">
        <v>20</v>
      </c>
      <c r="L7260">
        <v>0</v>
      </c>
      <c r="M7260" t="b">
        <v>1</v>
      </c>
    </row>
    <row r="7261" spans="1:13" x14ac:dyDescent="0.35">
      <c r="A7261" t="s">
        <v>34</v>
      </c>
      <c r="B7261" t="s">
        <v>35</v>
      </c>
      <c r="C7261">
        <v>2013</v>
      </c>
      <c r="D7261" t="s">
        <v>44</v>
      </c>
      <c r="E7261" t="s">
        <v>78</v>
      </c>
      <c r="F7261" t="s">
        <v>17</v>
      </c>
      <c r="G7261">
        <v>4.5999999999999996</v>
      </c>
      <c r="H7261" t="s">
        <v>18</v>
      </c>
      <c r="I7261" t="s">
        <v>19</v>
      </c>
      <c r="J7261">
        <v>359008</v>
      </c>
      <c r="K7261" t="s">
        <v>20</v>
      </c>
      <c r="L7261">
        <v>0</v>
      </c>
      <c r="M7261" t="b">
        <v>1</v>
      </c>
    </row>
    <row r="7262" spans="1:13" x14ac:dyDescent="0.35">
      <c r="A7262" t="s">
        <v>174</v>
      </c>
      <c r="B7262" t="s">
        <v>175</v>
      </c>
      <c r="C7262">
        <v>2015</v>
      </c>
      <c r="D7262" t="s">
        <v>15</v>
      </c>
      <c r="E7262" t="s">
        <v>16</v>
      </c>
      <c r="F7262" t="s">
        <v>30</v>
      </c>
      <c r="G7262">
        <v>1.6</v>
      </c>
      <c r="H7262" t="s">
        <v>18</v>
      </c>
      <c r="I7262" t="s">
        <v>19</v>
      </c>
      <c r="J7262">
        <v>122</v>
      </c>
      <c r="K7262" t="s">
        <v>59</v>
      </c>
      <c r="L7262">
        <v>0</v>
      </c>
      <c r="M7262" t="b">
        <v>1</v>
      </c>
    </row>
    <row r="7263" spans="1:13" x14ac:dyDescent="0.35">
      <c r="A7263" t="s">
        <v>27</v>
      </c>
      <c r="B7263" t="s">
        <v>28</v>
      </c>
      <c r="C7263">
        <v>2019</v>
      </c>
      <c r="D7263" t="s">
        <v>303</v>
      </c>
      <c r="E7263" t="s">
        <v>25</v>
      </c>
      <c r="F7263" t="s">
        <v>26</v>
      </c>
      <c r="G7263">
        <v>2</v>
      </c>
      <c r="H7263" t="s">
        <v>18</v>
      </c>
      <c r="I7263" t="s">
        <v>19</v>
      </c>
      <c r="J7263">
        <v>72000</v>
      </c>
      <c r="K7263" t="s">
        <v>138</v>
      </c>
      <c r="L7263">
        <v>0</v>
      </c>
      <c r="M7263" t="b">
        <v>1</v>
      </c>
    </row>
    <row r="7264" spans="1:13" x14ac:dyDescent="0.35">
      <c r="A7264" t="s">
        <v>60</v>
      </c>
      <c r="B7264" t="s">
        <v>80</v>
      </c>
      <c r="C7264">
        <v>2007</v>
      </c>
      <c r="D7264" t="s">
        <v>47</v>
      </c>
      <c r="E7264" t="s">
        <v>29</v>
      </c>
      <c r="F7264" t="s">
        <v>17</v>
      </c>
      <c r="G7264">
        <v>3.5</v>
      </c>
      <c r="H7264" t="s">
        <v>18</v>
      </c>
      <c r="I7264" t="s">
        <v>19</v>
      </c>
      <c r="J7264">
        <v>196000</v>
      </c>
      <c r="K7264" t="s">
        <v>42</v>
      </c>
      <c r="L7264">
        <v>25000</v>
      </c>
      <c r="M7264" t="b">
        <v>0</v>
      </c>
    </row>
    <row r="7265" spans="1:13" x14ac:dyDescent="0.35">
      <c r="A7265" t="s">
        <v>39</v>
      </c>
      <c r="B7265" t="s">
        <v>40</v>
      </c>
      <c r="C7265">
        <v>2015</v>
      </c>
      <c r="D7265" t="s">
        <v>15</v>
      </c>
      <c r="E7265" t="s">
        <v>33</v>
      </c>
      <c r="F7265" t="s">
        <v>17</v>
      </c>
      <c r="G7265">
        <v>3.6</v>
      </c>
      <c r="H7265" t="s">
        <v>18</v>
      </c>
      <c r="I7265" t="s">
        <v>19</v>
      </c>
      <c r="J7265">
        <v>285000</v>
      </c>
      <c r="K7265" t="s">
        <v>20</v>
      </c>
      <c r="L7265">
        <v>0</v>
      </c>
      <c r="M7265" t="b">
        <v>1</v>
      </c>
    </row>
    <row r="7266" spans="1:13" x14ac:dyDescent="0.35">
      <c r="A7266" t="s">
        <v>39</v>
      </c>
      <c r="B7266" t="s">
        <v>71</v>
      </c>
      <c r="C7266">
        <v>2017</v>
      </c>
      <c r="D7266" t="s">
        <v>44</v>
      </c>
      <c r="E7266" t="s">
        <v>16</v>
      </c>
      <c r="F7266" t="s">
        <v>17</v>
      </c>
      <c r="G7266">
        <v>2</v>
      </c>
      <c r="H7266" t="s">
        <v>18</v>
      </c>
      <c r="I7266" t="s">
        <v>19</v>
      </c>
      <c r="J7266">
        <v>62000</v>
      </c>
      <c r="K7266" t="s">
        <v>20</v>
      </c>
      <c r="L7266">
        <v>69000</v>
      </c>
      <c r="M7266" t="b">
        <v>0</v>
      </c>
    </row>
    <row r="7267" spans="1:13" x14ac:dyDescent="0.35">
      <c r="A7267" t="s">
        <v>34</v>
      </c>
      <c r="B7267" t="s">
        <v>55</v>
      </c>
      <c r="C7267">
        <v>2016</v>
      </c>
      <c r="D7267" t="s">
        <v>15</v>
      </c>
      <c r="E7267" t="s">
        <v>23</v>
      </c>
      <c r="F7267" t="s">
        <v>17</v>
      </c>
      <c r="G7267">
        <v>4</v>
      </c>
      <c r="H7267" t="s">
        <v>18</v>
      </c>
      <c r="I7267" t="s">
        <v>19</v>
      </c>
      <c r="J7267">
        <v>143000</v>
      </c>
      <c r="K7267" t="s">
        <v>42</v>
      </c>
      <c r="L7267">
        <v>120000</v>
      </c>
      <c r="M7267" t="b">
        <v>0</v>
      </c>
    </row>
    <row r="7268" spans="1:13" x14ac:dyDescent="0.35">
      <c r="A7268" t="s">
        <v>34</v>
      </c>
      <c r="B7268" t="s">
        <v>58</v>
      </c>
      <c r="C7268">
        <v>2016</v>
      </c>
      <c r="D7268" t="s">
        <v>15</v>
      </c>
      <c r="E7268" t="s">
        <v>23</v>
      </c>
      <c r="F7268" t="s">
        <v>17</v>
      </c>
      <c r="G7268">
        <v>4</v>
      </c>
      <c r="H7268" t="s">
        <v>18</v>
      </c>
      <c r="I7268" t="s">
        <v>19</v>
      </c>
      <c r="J7268">
        <v>235000</v>
      </c>
      <c r="K7268" t="s">
        <v>138</v>
      </c>
      <c r="L7268">
        <v>85000</v>
      </c>
      <c r="M7268" t="b">
        <v>0</v>
      </c>
    </row>
    <row r="7269" spans="1:13" x14ac:dyDescent="0.35">
      <c r="A7269" t="s">
        <v>34</v>
      </c>
      <c r="B7269" t="s">
        <v>69</v>
      </c>
      <c r="C7269">
        <v>2015</v>
      </c>
      <c r="D7269" t="s">
        <v>15</v>
      </c>
      <c r="E7269" t="s">
        <v>65</v>
      </c>
      <c r="F7269" t="s">
        <v>17</v>
      </c>
      <c r="G7269">
        <v>3.5</v>
      </c>
      <c r="H7269" t="s">
        <v>18</v>
      </c>
      <c r="I7269" t="s">
        <v>19</v>
      </c>
      <c r="J7269">
        <v>240000</v>
      </c>
      <c r="K7269" t="s">
        <v>42</v>
      </c>
      <c r="L7269">
        <v>55000</v>
      </c>
      <c r="M7269" t="b">
        <v>0</v>
      </c>
    </row>
    <row r="7270" spans="1:13" x14ac:dyDescent="0.35">
      <c r="A7270" t="s">
        <v>109</v>
      </c>
      <c r="B7270" t="s">
        <v>227</v>
      </c>
      <c r="C7270">
        <v>2011</v>
      </c>
      <c r="D7270" t="s">
        <v>15</v>
      </c>
      <c r="E7270" t="s">
        <v>16</v>
      </c>
      <c r="F7270" t="s">
        <v>30</v>
      </c>
      <c r="G7270">
        <v>5.7</v>
      </c>
      <c r="H7270" t="s">
        <v>18</v>
      </c>
      <c r="I7270" t="s">
        <v>19</v>
      </c>
      <c r="J7270">
        <v>210000</v>
      </c>
      <c r="K7270" t="s">
        <v>211</v>
      </c>
      <c r="L7270">
        <v>0</v>
      </c>
      <c r="M7270" t="b">
        <v>1</v>
      </c>
    </row>
    <row r="7271" spans="1:13" x14ac:dyDescent="0.35">
      <c r="A7271" t="s">
        <v>95</v>
      </c>
      <c r="B7271" t="s">
        <v>159</v>
      </c>
      <c r="C7271">
        <v>2018</v>
      </c>
      <c r="D7271" t="s">
        <v>15</v>
      </c>
      <c r="E7271" t="s">
        <v>16</v>
      </c>
      <c r="F7271" t="s">
        <v>17</v>
      </c>
      <c r="G7271">
        <v>3.6</v>
      </c>
      <c r="H7271" t="s">
        <v>18</v>
      </c>
      <c r="I7271" t="s">
        <v>19</v>
      </c>
      <c r="J7271">
        <v>27000</v>
      </c>
      <c r="K7271" t="s">
        <v>20</v>
      </c>
      <c r="L7271">
        <v>150000</v>
      </c>
      <c r="M7271" t="b">
        <v>0</v>
      </c>
    </row>
    <row r="7272" spans="1:13" x14ac:dyDescent="0.35">
      <c r="A7272" t="s">
        <v>36</v>
      </c>
      <c r="B7272" t="s">
        <v>481</v>
      </c>
      <c r="C7272">
        <v>1977</v>
      </c>
      <c r="D7272" t="s">
        <v>15</v>
      </c>
      <c r="E7272" t="s">
        <v>65</v>
      </c>
      <c r="F7272" t="s">
        <v>26</v>
      </c>
      <c r="G7272">
        <v>1.5</v>
      </c>
      <c r="H7272" t="s">
        <v>18</v>
      </c>
      <c r="I7272" t="s">
        <v>68</v>
      </c>
      <c r="J7272">
        <v>4358765</v>
      </c>
      <c r="K7272" t="s">
        <v>187</v>
      </c>
      <c r="L7272">
        <v>0</v>
      </c>
      <c r="M7272" t="b">
        <v>1</v>
      </c>
    </row>
    <row r="7273" spans="1:13" x14ac:dyDescent="0.35">
      <c r="A7273" t="s">
        <v>60</v>
      </c>
      <c r="B7273" t="s">
        <v>309</v>
      </c>
      <c r="C7273">
        <v>2016</v>
      </c>
      <c r="D7273" t="s">
        <v>44</v>
      </c>
      <c r="E7273" t="s">
        <v>23</v>
      </c>
      <c r="F7273" t="s">
        <v>17</v>
      </c>
      <c r="G7273">
        <v>3.5</v>
      </c>
      <c r="H7273" t="s">
        <v>18</v>
      </c>
      <c r="I7273" t="s">
        <v>19</v>
      </c>
      <c r="J7273">
        <v>100000</v>
      </c>
      <c r="K7273" t="s">
        <v>20</v>
      </c>
      <c r="L7273">
        <v>0</v>
      </c>
      <c r="M7273" t="b">
        <v>1</v>
      </c>
    </row>
    <row r="7274" spans="1:13" x14ac:dyDescent="0.35">
      <c r="A7274" t="s">
        <v>34</v>
      </c>
      <c r="B7274" t="s">
        <v>58</v>
      </c>
      <c r="C7274">
        <v>2014</v>
      </c>
      <c r="D7274" t="s">
        <v>44</v>
      </c>
      <c r="E7274" t="s">
        <v>23</v>
      </c>
      <c r="F7274" t="s">
        <v>17</v>
      </c>
      <c r="G7274">
        <v>2.7</v>
      </c>
      <c r="H7274" t="s">
        <v>18</v>
      </c>
      <c r="I7274" t="s">
        <v>19</v>
      </c>
      <c r="J7274">
        <v>169</v>
      </c>
      <c r="K7274" t="s">
        <v>20</v>
      </c>
      <c r="L7274">
        <v>60000</v>
      </c>
      <c r="M7274" t="b">
        <v>0</v>
      </c>
    </row>
    <row r="7275" spans="1:13" x14ac:dyDescent="0.35">
      <c r="A7275" t="s">
        <v>461</v>
      </c>
      <c r="B7275" t="s">
        <v>482</v>
      </c>
      <c r="C7275">
        <v>2008</v>
      </c>
      <c r="D7275" t="s">
        <v>47</v>
      </c>
      <c r="E7275" t="s">
        <v>102</v>
      </c>
      <c r="F7275" t="s">
        <v>30</v>
      </c>
      <c r="G7275">
        <v>1.8</v>
      </c>
      <c r="H7275" t="s">
        <v>18</v>
      </c>
      <c r="I7275" t="s">
        <v>19</v>
      </c>
      <c r="J7275">
        <v>200000</v>
      </c>
      <c r="K7275" t="s">
        <v>20</v>
      </c>
      <c r="L7275">
        <v>15000</v>
      </c>
      <c r="M7275" t="b">
        <v>0</v>
      </c>
    </row>
    <row r="7276" spans="1:13" x14ac:dyDescent="0.35">
      <c r="A7276" t="s">
        <v>281</v>
      </c>
      <c r="B7276" t="s">
        <v>338</v>
      </c>
      <c r="C7276">
        <v>2020</v>
      </c>
      <c r="D7276" t="s">
        <v>15</v>
      </c>
      <c r="E7276" t="s">
        <v>65</v>
      </c>
      <c r="F7276" t="s">
        <v>30</v>
      </c>
      <c r="G7276">
        <v>1.4</v>
      </c>
      <c r="H7276" t="s">
        <v>18</v>
      </c>
      <c r="I7276" t="s">
        <v>19</v>
      </c>
      <c r="J7276">
        <v>6000</v>
      </c>
      <c r="K7276" t="s">
        <v>42</v>
      </c>
      <c r="L7276">
        <v>105000</v>
      </c>
      <c r="M7276" t="b">
        <v>0</v>
      </c>
    </row>
    <row r="7277" spans="1:13" x14ac:dyDescent="0.35">
      <c r="A7277" t="s">
        <v>34</v>
      </c>
      <c r="B7277" t="s">
        <v>284</v>
      </c>
      <c r="C7277">
        <v>2012</v>
      </c>
      <c r="D7277" t="s">
        <v>44</v>
      </c>
      <c r="E7277" t="s">
        <v>102</v>
      </c>
      <c r="F7277" t="s">
        <v>30</v>
      </c>
      <c r="G7277">
        <v>2.4</v>
      </c>
      <c r="H7277" t="s">
        <v>18</v>
      </c>
      <c r="I7277" t="s">
        <v>19</v>
      </c>
      <c r="J7277">
        <v>190000</v>
      </c>
      <c r="K7277" t="s">
        <v>64</v>
      </c>
      <c r="L7277">
        <v>0</v>
      </c>
      <c r="M7277" t="b">
        <v>1</v>
      </c>
    </row>
    <row r="7278" spans="1:13" x14ac:dyDescent="0.35">
      <c r="A7278" t="s">
        <v>109</v>
      </c>
      <c r="B7278" t="s">
        <v>352</v>
      </c>
      <c r="C7278">
        <v>2017</v>
      </c>
      <c r="D7278" t="s">
        <v>15</v>
      </c>
      <c r="E7278" t="s">
        <v>94</v>
      </c>
      <c r="F7278" t="s">
        <v>17</v>
      </c>
      <c r="G7278">
        <v>5.7</v>
      </c>
      <c r="H7278" t="s">
        <v>18</v>
      </c>
      <c r="I7278" t="s">
        <v>19</v>
      </c>
      <c r="J7278">
        <v>810000</v>
      </c>
      <c r="K7278" t="s">
        <v>111</v>
      </c>
      <c r="L7278">
        <v>2479</v>
      </c>
      <c r="M7278" t="b">
        <v>0</v>
      </c>
    </row>
    <row r="7279" spans="1:13" x14ac:dyDescent="0.35">
      <c r="A7279" t="s">
        <v>209</v>
      </c>
      <c r="B7279" t="s">
        <v>343</v>
      </c>
      <c r="C7279">
        <v>2016</v>
      </c>
      <c r="D7279" t="s">
        <v>47</v>
      </c>
      <c r="E7279" t="s">
        <v>23</v>
      </c>
      <c r="F7279" t="s">
        <v>30</v>
      </c>
      <c r="G7279">
        <v>2</v>
      </c>
      <c r="H7279" t="s">
        <v>18</v>
      </c>
      <c r="I7279" t="s">
        <v>19</v>
      </c>
      <c r="J7279">
        <v>112000</v>
      </c>
      <c r="K7279" t="s">
        <v>64</v>
      </c>
      <c r="L7279">
        <v>70000</v>
      </c>
      <c r="M7279" t="b">
        <v>0</v>
      </c>
    </row>
    <row r="7280" spans="1:13" x14ac:dyDescent="0.35">
      <c r="A7280" t="s">
        <v>34</v>
      </c>
      <c r="B7280" t="s">
        <v>43</v>
      </c>
      <c r="C7280">
        <v>1995</v>
      </c>
      <c r="D7280" t="s">
        <v>15</v>
      </c>
      <c r="E7280" t="s">
        <v>23</v>
      </c>
      <c r="F7280" t="s">
        <v>26</v>
      </c>
      <c r="G7280">
        <v>2.5</v>
      </c>
      <c r="H7280" t="s">
        <v>18</v>
      </c>
      <c r="I7280" t="s">
        <v>68</v>
      </c>
      <c r="J7280">
        <v>400</v>
      </c>
      <c r="K7280" t="s">
        <v>228</v>
      </c>
      <c r="L7280">
        <v>0</v>
      </c>
      <c r="M7280" t="b">
        <v>1</v>
      </c>
    </row>
    <row r="7281" spans="1:13" x14ac:dyDescent="0.35">
      <c r="A7281" t="s">
        <v>27</v>
      </c>
      <c r="B7281" t="s">
        <v>88</v>
      </c>
      <c r="C7281">
        <v>2017</v>
      </c>
      <c r="D7281" t="s">
        <v>44</v>
      </c>
      <c r="E7281" t="s">
        <v>94</v>
      </c>
      <c r="F7281" t="s">
        <v>26</v>
      </c>
      <c r="G7281">
        <v>1.4</v>
      </c>
      <c r="H7281" t="s">
        <v>18</v>
      </c>
      <c r="I7281" t="s">
        <v>19</v>
      </c>
      <c r="J7281">
        <v>62000</v>
      </c>
      <c r="K7281" t="s">
        <v>20</v>
      </c>
      <c r="L7281">
        <v>27000</v>
      </c>
      <c r="M7281" t="b">
        <v>0</v>
      </c>
    </row>
    <row r="7282" spans="1:13" x14ac:dyDescent="0.35">
      <c r="A7282" t="s">
        <v>21</v>
      </c>
      <c r="B7282" t="s">
        <v>22</v>
      </c>
      <c r="C7282">
        <v>2016</v>
      </c>
      <c r="D7282" t="s">
        <v>15</v>
      </c>
      <c r="E7282" t="s">
        <v>29</v>
      </c>
      <c r="F7282" t="s">
        <v>30</v>
      </c>
      <c r="G7282">
        <v>4</v>
      </c>
      <c r="H7282" t="s">
        <v>18</v>
      </c>
      <c r="I7282" t="s">
        <v>19</v>
      </c>
      <c r="J7282">
        <v>205</v>
      </c>
      <c r="K7282" t="s">
        <v>20</v>
      </c>
      <c r="L7282">
        <v>120000</v>
      </c>
      <c r="M7282" t="b">
        <v>0</v>
      </c>
    </row>
    <row r="7283" spans="1:13" x14ac:dyDescent="0.35">
      <c r="A7283" t="s">
        <v>34</v>
      </c>
      <c r="B7283" t="s">
        <v>66</v>
      </c>
      <c r="C7283">
        <v>2014</v>
      </c>
      <c r="D7283" t="s">
        <v>15</v>
      </c>
      <c r="E7283" t="s">
        <v>23</v>
      </c>
      <c r="F7283" t="s">
        <v>26</v>
      </c>
      <c r="G7283">
        <v>3.5</v>
      </c>
      <c r="H7283" t="s">
        <v>18</v>
      </c>
      <c r="I7283" t="s">
        <v>19</v>
      </c>
      <c r="J7283">
        <v>155000</v>
      </c>
      <c r="K7283" t="s">
        <v>126</v>
      </c>
      <c r="L7283">
        <v>70000</v>
      </c>
      <c r="M7283" t="b">
        <v>0</v>
      </c>
    </row>
    <row r="7284" spans="1:13" x14ac:dyDescent="0.35">
      <c r="A7284" t="s">
        <v>27</v>
      </c>
      <c r="B7284" t="s">
        <v>28</v>
      </c>
      <c r="C7284">
        <v>2019</v>
      </c>
      <c r="D7284" t="s">
        <v>15</v>
      </c>
      <c r="E7284" t="s">
        <v>29</v>
      </c>
      <c r="F7284" t="s">
        <v>17</v>
      </c>
      <c r="G7284">
        <v>2</v>
      </c>
      <c r="H7284" t="s">
        <v>18</v>
      </c>
      <c r="I7284" t="s">
        <v>19</v>
      </c>
      <c r="J7284">
        <v>39000</v>
      </c>
      <c r="K7284" t="s">
        <v>253</v>
      </c>
      <c r="L7284">
        <v>65000</v>
      </c>
      <c r="M7284" t="b">
        <v>0</v>
      </c>
    </row>
    <row r="7285" spans="1:13" x14ac:dyDescent="0.35">
      <c r="A7285" t="s">
        <v>76</v>
      </c>
      <c r="B7285" t="s">
        <v>77</v>
      </c>
      <c r="C7285">
        <v>2013</v>
      </c>
      <c r="D7285" t="s">
        <v>44</v>
      </c>
      <c r="E7285" t="s">
        <v>25</v>
      </c>
      <c r="F7285" t="s">
        <v>30</v>
      </c>
      <c r="G7285">
        <v>5.4</v>
      </c>
      <c r="H7285" t="s">
        <v>18</v>
      </c>
      <c r="I7285" t="s">
        <v>19</v>
      </c>
      <c r="J7285">
        <v>130</v>
      </c>
      <c r="K7285" t="s">
        <v>20</v>
      </c>
      <c r="L7285">
        <v>0</v>
      </c>
      <c r="M7285" t="b">
        <v>1</v>
      </c>
    </row>
    <row r="7286" spans="1:13" x14ac:dyDescent="0.35">
      <c r="A7286" t="s">
        <v>76</v>
      </c>
      <c r="B7286" t="s">
        <v>77</v>
      </c>
      <c r="C7286">
        <v>2013</v>
      </c>
      <c r="D7286" t="s">
        <v>15</v>
      </c>
      <c r="E7286" t="s">
        <v>23</v>
      </c>
      <c r="F7286" t="s">
        <v>30</v>
      </c>
      <c r="G7286">
        <v>5.4</v>
      </c>
      <c r="H7286" t="s">
        <v>18</v>
      </c>
      <c r="I7286" t="s">
        <v>19</v>
      </c>
      <c r="J7286">
        <v>250000</v>
      </c>
      <c r="K7286" t="s">
        <v>20</v>
      </c>
      <c r="L7286">
        <v>50000</v>
      </c>
      <c r="M7286" t="b">
        <v>0</v>
      </c>
    </row>
    <row r="7287" spans="1:13" x14ac:dyDescent="0.35">
      <c r="A7287" t="s">
        <v>76</v>
      </c>
      <c r="B7287" t="s">
        <v>144</v>
      </c>
      <c r="C7287">
        <v>2005</v>
      </c>
      <c r="D7287" t="s">
        <v>15</v>
      </c>
      <c r="E7287" t="s">
        <v>102</v>
      </c>
      <c r="F7287" t="s">
        <v>26</v>
      </c>
      <c r="G7287">
        <v>4.5999999999999996</v>
      </c>
      <c r="H7287" t="s">
        <v>18</v>
      </c>
      <c r="I7287" t="s">
        <v>19</v>
      </c>
      <c r="J7287">
        <v>450000</v>
      </c>
      <c r="K7287" t="s">
        <v>59</v>
      </c>
      <c r="L7287">
        <v>0</v>
      </c>
      <c r="M7287" t="b">
        <v>1</v>
      </c>
    </row>
    <row r="7288" spans="1:13" x14ac:dyDescent="0.35">
      <c r="A7288" t="s">
        <v>73</v>
      </c>
      <c r="B7288">
        <v>3</v>
      </c>
      <c r="C7288">
        <v>2016</v>
      </c>
      <c r="D7288" t="s">
        <v>44</v>
      </c>
      <c r="E7288" t="s">
        <v>25</v>
      </c>
      <c r="F7288" t="s">
        <v>30</v>
      </c>
      <c r="G7288">
        <v>1.6</v>
      </c>
      <c r="H7288" t="s">
        <v>18</v>
      </c>
      <c r="I7288" t="s">
        <v>19</v>
      </c>
      <c r="J7288">
        <v>130000</v>
      </c>
      <c r="K7288" t="s">
        <v>54</v>
      </c>
      <c r="L7288">
        <v>48000</v>
      </c>
      <c r="M7288" t="b">
        <v>0</v>
      </c>
    </row>
    <row r="7289" spans="1:13" x14ac:dyDescent="0.35">
      <c r="A7289" t="s">
        <v>27</v>
      </c>
      <c r="B7289" t="s">
        <v>84</v>
      </c>
      <c r="C7289">
        <v>2020</v>
      </c>
      <c r="D7289" t="s">
        <v>15</v>
      </c>
      <c r="E7289" t="s">
        <v>94</v>
      </c>
      <c r="F7289" t="s">
        <v>30</v>
      </c>
      <c r="G7289">
        <v>2</v>
      </c>
      <c r="H7289" t="s">
        <v>18</v>
      </c>
      <c r="I7289" t="s">
        <v>19</v>
      </c>
      <c r="J7289">
        <v>44000</v>
      </c>
      <c r="K7289" t="s">
        <v>20</v>
      </c>
      <c r="L7289">
        <v>64000</v>
      </c>
      <c r="M7289" t="b">
        <v>0</v>
      </c>
    </row>
    <row r="7290" spans="1:13" x14ac:dyDescent="0.35">
      <c r="A7290" t="s">
        <v>21</v>
      </c>
      <c r="B7290" t="s">
        <v>120</v>
      </c>
      <c r="C7290">
        <v>1998</v>
      </c>
      <c r="D7290" t="s">
        <v>15</v>
      </c>
      <c r="E7290" t="s">
        <v>23</v>
      </c>
      <c r="F7290" t="s">
        <v>17</v>
      </c>
      <c r="G7290">
        <v>2.4</v>
      </c>
      <c r="H7290" t="s">
        <v>18</v>
      </c>
      <c r="I7290" t="s">
        <v>68</v>
      </c>
      <c r="J7290">
        <v>400000</v>
      </c>
      <c r="K7290" t="s">
        <v>42</v>
      </c>
      <c r="L7290">
        <v>18000</v>
      </c>
      <c r="M7290" t="b">
        <v>0</v>
      </c>
    </row>
    <row r="7291" spans="1:13" x14ac:dyDescent="0.35">
      <c r="A7291" t="s">
        <v>48</v>
      </c>
      <c r="B7291" t="s">
        <v>106</v>
      </c>
      <c r="C7291">
        <v>2000</v>
      </c>
      <c r="D7291" t="s">
        <v>15</v>
      </c>
      <c r="E7291" t="s">
        <v>16</v>
      </c>
      <c r="F7291" t="s">
        <v>30</v>
      </c>
      <c r="G7291">
        <v>3</v>
      </c>
      <c r="H7291" t="s">
        <v>18</v>
      </c>
      <c r="I7291" t="s">
        <v>19</v>
      </c>
      <c r="J7291">
        <v>100</v>
      </c>
      <c r="K7291" t="s">
        <v>45</v>
      </c>
      <c r="L7291">
        <v>15000</v>
      </c>
      <c r="M7291" t="b">
        <v>0</v>
      </c>
    </row>
    <row r="7292" spans="1:13" x14ac:dyDescent="0.35">
      <c r="A7292" t="s">
        <v>76</v>
      </c>
      <c r="B7292" t="s">
        <v>77</v>
      </c>
      <c r="C7292">
        <v>2012</v>
      </c>
      <c r="D7292" t="s">
        <v>15</v>
      </c>
      <c r="E7292" t="s">
        <v>16</v>
      </c>
      <c r="F7292" t="s">
        <v>30</v>
      </c>
      <c r="G7292">
        <v>5.4</v>
      </c>
      <c r="H7292" t="s">
        <v>18</v>
      </c>
      <c r="I7292" t="s">
        <v>19</v>
      </c>
      <c r="J7292">
        <v>161925</v>
      </c>
      <c r="K7292" t="s">
        <v>20</v>
      </c>
      <c r="L7292">
        <v>40000</v>
      </c>
      <c r="M7292" t="b">
        <v>0</v>
      </c>
    </row>
    <row r="7293" spans="1:13" x14ac:dyDescent="0.35">
      <c r="A7293" t="s">
        <v>174</v>
      </c>
      <c r="B7293" t="s">
        <v>208</v>
      </c>
      <c r="C7293">
        <v>2002</v>
      </c>
      <c r="D7293" t="s">
        <v>44</v>
      </c>
      <c r="E7293" t="s">
        <v>75</v>
      </c>
      <c r="F7293" t="s">
        <v>17</v>
      </c>
      <c r="G7293">
        <v>3</v>
      </c>
      <c r="H7293" t="s">
        <v>18</v>
      </c>
      <c r="I7293" t="s">
        <v>19</v>
      </c>
      <c r="J7293">
        <v>500</v>
      </c>
      <c r="K7293" t="s">
        <v>20</v>
      </c>
      <c r="L7293">
        <v>0</v>
      </c>
      <c r="M7293" t="b">
        <v>1</v>
      </c>
    </row>
    <row r="7294" spans="1:13" x14ac:dyDescent="0.35">
      <c r="A7294" t="s">
        <v>34</v>
      </c>
      <c r="B7294" t="s">
        <v>35</v>
      </c>
      <c r="C7294">
        <v>2011</v>
      </c>
      <c r="D7294" t="s">
        <v>44</v>
      </c>
      <c r="E7294" t="s">
        <v>78</v>
      </c>
      <c r="F7294" t="s">
        <v>17</v>
      </c>
      <c r="G7294">
        <v>4.5</v>
      </c>
      <c r="H7294" t="s">
        <v>18</v>
      </c>
      <c r="I7294" t="s">
        <v>19</v>
      </c>
      <c r="J7294">
        <v>193000</v>
      </c>
      <c r="K7294" t="s">
        <v>42</v>
      </c>
      <c r="L7294">
        <v>110000</v>
      </c>
      <c r="M7294" t="b">
        <v>0</v>
      </c>
    </row>
    <row r="7295" spans="1:13" x14ac:dyDescent="0.35">
      <c r="A7295" t="s">
        <v>27</v>
      </c>
      <c r="B7295" t="s">
        <v>91</v>
      </c>
      <c r="C7295">
        <v>2012</v>
      </c>
      <c r="D7295" t="s">
        <v>15</v>
      </c>
      <c r="E7295" t="s">
        <v>23</v>
      </c>
      <c r="F7295" t="s">
        <v>30</v>
      </c>
      <c r="G7295">
        <v>2.4</v>
      </c>
      <c r="H7295" t="s">
        <v>18</v>
      </c>
      <c r="I7295" t="s">
        <v>19</v>
      </c>
      <c r="J7295">
        <v>126000</v>
      </c>
      <c r="K7295" t="s">
        <v>248</v>
      </c>
      <c r="L7295">
        <v>42000</v>
      </c>
      <c r="M7295" t="b">
        <v>0</v>
      </c>
    </row>
    <row r="7296" spans="1:13" x14ac:dyDescent="0.35">
      <c r="A7296" t="s">
        <v>39</v>
      </c>
      <c r="B7296" t="s">
        <v>115</v>
      </c>
      <c r="C7296">
        <v>2011</v>
      </c>
      <c r="D7296" t="s">
        <v>15</v>
      </c>
      <c r="E7296" t="s">
        <v>16</v>
      </c>
      <c r="F7296" t="s">
        <v>26</v>
      </c>
      <c r="G7296">
        <v>5.3</v>
      </c>
      <c r="H7296" t="s">
        <v>18</v>
      </c>
      <c r="I7296" t="s">
        <v>19</v>
      </c>
      <c r="J7296">
        <v>203000</v>
      </c>
      <c r="K7296" t="s">
        <v>20</v>
      </c>
      <c r="L7296">
        <v>52000</v>
      </c>
      <c r="M7296" t="b">
        <v>0</v>
      </c>
    </row>
    <row r="7297" spans="1:13" x14ac:dyDescent="0.35">
      <c r="A7297" t="s">
        <v>13</v>
      </c>
      <c r="B7297" t="s">
        <v>475</v>
      </c>
      <c r="C7297">
        <v>2012</v>
      </c>
      <c r="D7297" t="s">
        <v>47</v>
      </c>
      <c r="E7297" t="s">
        <v>23</v>
      </c>
      <c r="F7297" t="s">
        <v>17</v>
      </c>
      <c r="G7297">
        <v>1.9</v>
      </c>
      <c r="H7297" t="s">
        <v>18</v>
      </c>
      <c r="I7297" t="s">
        <v>19</v>
      </c>
      <c r="J7297">
        <v>237</v>
      </c>
      <c r="K7297" t="s">
        <v>20</v>
      </c>
      <c r="L7297">
        <v>0</v>
      </c>
      <c r="M7297" t="b">
        <v>1</v>
      </c>
    </row>
    <row r="7298" spans="1:13" x14ac:dyDescent="0.35">
      <c r="A7298" t="s">
        <v>34</v>
      </c>
      <c r="B7298" t="s">
        <v>41</v>
      </c>
      <c r="C7298">
        <v>2019</v>
      </c>
      <c r="D7298" t="s">
        <v>15</v>
      </c>
      <c r="E7298" t="s">
        <v>23</v>
      </c>
      <c r="F7298" t="s">
        <v>30</v>
      </c>
      <c r="G7298">
        <v>1.5</v>
      </c>
      <c r="H7298" t="s">
        <v>18</v>
      </c>
      <c r="I7298" t="s">
        <v>19</v>
      </c>
      <c r="J7298">
        <v>9900</v>
      </c>
      <c r="K7298" t="s">
        <v>155</v>
      </c>
      <c r="L7298">
        <v>0</v>
      </c>
      <c r="M7298" t="b">
        <v>1</v>
      </c>
    </row>
    <row r="7299" spans="1:13" x14ac:dyDescent="0.35">
      <c r="A7299" t="s">
        <v>34</v>
      </c>
      <c r="B7299" t="s">
        <v>123</v>
      </c>
      <c r="C7299">
        <v>2019</v>
      </c>
      <c r="D7299" t="s">
        <v>15</v>
      </c>
      <c r="E7299" t="s">
        <v>23</v>
      </c>
      <c r="F7299" t="s">
        <v>17</v>
      </c>
      <c r="G7299">
        <v>2.7</v>
      </c>
      <c r="H7299" t="s">
        <v>18</v>
      </c>
      <c r="I7299" t="s">
        <v>68</v>
      </c>
      <c r="J7299">
        <v>28000</v>
      </c>
      <c r="K7299" t="s">
        <v>111</v>
      </c>
      <c r="L7299">
        <v>72500</v>
      </c>
      <c r="M7299" t="b">
        <v>0</v>
      </c>
    </row>
    <row r="7300" spans="1:13" x14ac:dyDescent="0.35">
      <c r="A7300" t="s">
        <v>34</v>
      </c>
      <c r="B7300" t="s">
        <v>43</v>
      </c>
      <c r="C7300">
        <v>2009</v>
      </c>
      <c r="D7300" t="s">
        <v>15</v>
      </c>
      <c r="E7300" t="s">
        <v>75</v>
      </c>
      <c r="F7300" t="s">
        <v>30</v>
      </c>
      <c r="G7300">
        <v>2.5</v>
      </c>
      <c r="H7300" t="s">
        <v>18</v>
      </c>
      <c r="I7300" t="s">
        <v>19</v>
      </c>
      <c r="J7300">
        <v>170</v>
      </c>
      <c r="K7300" t="s">
        <v>187</v>
      </c>
      <c r="L7300">
        <v>0</v>
      </c>
      <c r="M7300" t="b">
        <v>1</v>
      </c>
    </row>
    <row r="7301" spans="1:13" x14ac:dyDescent="0.35">
      <c r="A7301" t="s">
        <v>27</v>
      </c>
      <c r="B7301" t="s">
        <v>28</v>
      </c>
      <c r="C7301">
        <v>2018</v>
      </c>
      <c r="D7301" t="s">
        <v>15</v>
      </c>
      <c r="E7301" t="s">
        <v>29</v>
      </c>
      <c r="F7301" t="s">
        <v>30</v>
      </c>
      <c r="G7301">
        <v>1.7</v>
      </c>
      <c r="H7301" t="s">
        <v>18</v>
      </c>
      <c r="I7301" t="s">
        <v>19</v>
      </c>
      <c r="J7301">
        <v>680</v>
      </c>
      <c r="K7301" t="s">
        <v>20</v>
      </c>
      <c r="L7301">
        <v>40000</v>
      </c>
      <c r="M7301" t="b">
        <v>0</v>
      </c>
    </row>
    <row r="7302" spans="1:13" x14ac:dyDescent="0.35">
      <c r="A7302" t="s">
        <v>34</v>
      </c>
      <c r="B7302" t="s">
        <v>35</v>
      </c>
      <c r="C7302">
        <v>2002</v>
      </c>
      <c r="D7302" t="s">
        <v>15</v>
      </c>
      <c r="E7302" t="s">
        <v>25</v>
      </c>
      <c r="F7302" t="s">
        <v>26</v>
      </c>
      <c r="G7302">
        <v>1.1000000000000001</v>
      </c>
      <c r="H7302" t="s">
        <v>18</v>
      </c>
      <c r="I7302" t="s">
        <v>68</v>
      </c>
      <c r="J7302">
        <v>325605</v>
      </c>
      <c r="K7302" t="s">
        <v>42</v>
      </c>
      <c r="L7302">
        <v>30000</v>
      </c>
      <c r="M7302" t="b">
        <v>0</v>
      </c>
    </row>
    <row r="7303" spans="1:13" x14ac:dyDescent="0.35">
      <c r="A7303" t="s">
        <v>48</v>
      </c>
      <c r="B7303" t="s">
        <v>50</v>
      </c>
      <c r="C7303">
        <v>2019</v>
      </c>
      <c r="D7303" t="s">
        <v>15</v>
      </c>
      <c r="E7303" t="s">
        <v>23</v>
      </c>
      <c r="F7303" t="s">
        <v>17</v>
      </c>
      <c r="G7303">
        <v>4</v>
      </c>
      <c r="H7303" t="s">
        <v>18</v>
      </c>
      <c r="I7303" t="s">
        <v>19</v>
      </c>
      <c r="J7303">
        <v>80000</v>
      </c>
      <c r="K7303" t="s">
        <v>42</v>
      </c>
      <c r="L7303">
        <v>190000</v>
      </c>
      <c r="M7303" t="b">
        <v>0</v>
      </c>
    </row>
    <row r="7304" spans="1:13" x14ac:dyDescent="0.35">
      <c r="A7304" t="s">
        <v>34</v>
      </c>
      <c r="B7304" t="s">
        <v>123</v>
      </c>
      <c r="C7304">
        <v>1997</v>
      </c>
      <c r="D7304" t="s">
        <v>15</v>
      </c>
      <c r="E7304" t="s">
        <v>23</v>
      </c>
      <c r="F7304" t="s">
        <v>26</v>
      </c>
      <c r="G7304">
        <v>2.7</v>
      </c>
      <c r="H7304" t="s">
        <v>18</v>
      </c>
      <c r="I7304" t="s">
        <v>68</v>
      </c>
      <c r="J7304">
        <v>30000</v>
      </c>
      <c r="K7304" t="s">
        <v>54</v>
      </c>
      <c r="L7304">
        <v>13000</v>
      </c>
      <c r="M7304" t="b">
        <v>0</v>
      </c>
    </row>
    <row r="7305" spans="1:13" x14ac:dyDescent="0.35">
      <c r="A7305" t="s">
        <v>39</v>
      </c>
      <c r="B7305" t="s">
        <v>46</v>
      </c>
      <c r="C7305">
        <v>2011</v>
      </c>
      <c r="D7305" t="s">
        <v>15</v>
      </c>
      <c r="E7305" t="s">
        <v>25</v>
      </c>
      <c r="F7305" t="s">
        <v>30</v>
      </c>
      <c r="G7305">
        <v>5.3</v>
      </c>
      <c r="H7305" t="s">
        <v>18</v>
      </c>
      <c r="I7305" t="s">
        <v>19</v>
      </c>
      <c r="J7305">
        <v>34000</v>
      </c>
      <c r="K7305" t="s">
        <v>20</v>
      </c>
      <c r="L7305">
        <v>0</v>
      </c>
      <c r="M7305" t="b">
        <v>1</v>
      </c>
    </row>
    <row r="7306" spans="1:13" x14ac:dyDescent="0.35">
      <c r="A7306" t="s">
        <v>76</v>
      </c>
      <c r="B7306" t="s">
        <v>77</v>
      </c>
      <c r="C7306">
        <v>2012</v>
      </c>
      <c r="D7306" t="s">
        <v>15</v>
      </c>
      <c r="E7306" t="s">
        <v>29</v>
      </c>
      <c r="F7306" t="s">
        <v>30</v>
      </c>
      <c r="G7306">
        <v>3.6</v>
      </c>
      <c r="H7306" t="s">
        <v>18</v>
      </c>
      <c r="I7306" t="s">
        <v>19</v>
      </c>
      <c r="J7306">
        <v>170000</v>
      </c>
      <c r="K7306" t="s">
        <v>20</v>
      </c>
      <c r="L7306">
        <v>45000</v>
      </c>
      <c r="M7306" t="b">
        <v>0</v>
      </c>
    </row>
    <row r="7307" spans="1:13" x14ac:dyDescent="0.35">
      <c r="A7307" t="s">
        <v>174</v>
      </c>
      <c r="B7307" t="s">
        <v>175</v>
      </c>
      <c r="C7307">
        <v>2014</v>
      </c>
      <c r="D7307" t="s">
        <v>15</v>
      </c>
      <c r="E7307" t="s">
        <v>94</v>
      </c>
      <c r="F7307" t="s">
        <v>17</v>
      </c>
      <c r="G7307">
        <v>2</v>
      </c>
      <c r="H7307" t="s">
        <v>18</v>
      </c>
      <c r="I7307" t="s">
        <v>19</v>
      </c>
      <c r="J7307">
        <v>113000</v>
      </c>
      <c r="K7307" t="s">
        <v>20</v>
      </c>
      <c r="L7307">
        <v>0</v>
      </c>
      <c r="M7307" t="b">
        <v>1</v>
      </c>
    </row>
    <row r="7308" spans="1:13" x14ac:dyDescent="0.35">
      <c r="A7308" t="s">
        <v>60</v>
      </c>
      <c r="B7308" t="s">
        <v>90</v>
      </c>
      <c r="C7308">
        <v>2015</v>
      </c>
      <c r="D7308" t="s">
        <v>15</v>
      </c>
      <c r="E7308" t="s">
        <v>78</v>
      </c>
      <c r="F7308" t="s">
        <v>17</v>
      </c>
      <c r="G7308">
        <v>5.7</v>
      </c>
      <c r="H7308" t="s">
        <v>18</v>
      </c>
      <c r="I7308" t="s">
        <v>19</v>
      </c>
      <c r="J7308">
        <v>123998</v>
      </c>
      <c r="K7308" t="s">
        <v>59</v>
      </c>
      <c r="L7308">
        <v>0</v>
      </c>
      <c r="M7308" t="b">
        <v>1</v>
      </c>
    </row>
    <row r="7309" spans="1:13" x14ac:dyDescent="0.35">
      <c r="A7309" t="s">
        <v>60</v>
      </c>
      <c r="B7309" t="s">
        <v>90</v>
      </c>
      <c r="C7309">
        <v>2021</v>
      </c>
      <c r="D7309" t="s">
        <v>15</v>
      </c>
      <c r="E7309" t="s">
        <v>23</v>
      </c>
      <c r="F7309" t="s">
        <v>17</v>
      </c>
      <c r="G7309">
        <v>5.7</v>
      </c>
      <c r="H7309" t="s">
        <v>18</v>
      </c>
      <c r="I7309" t="s">
        <v>19</v>
      </c>
      <c r="J7309">
        <v>100</v>
      </c>
      <c r="K7309" t="s">
        <v>59</v>
      </c>
      <c r="L7309">
        <v>0</v>
      </c>
      <c r="M7309" t="b">
        <v>1</v>
      </c>
    </row>
    <row r="7310" spans="1:13" x14ac:dyDescent="0.35">
      <c r="A7310" t="s">
        <v>21</v>
      </c>
      <c r="B7310" t="s">
        <v>120</v>
      </c>
      <c r="C7310">
        <v>2016</v>
      </c>
      <c r="D7310" t="s">
        <v>15</v>
      </c>
      <c r="E7310" t="s">
        <v>23</v>
      </c>
      <c r="F7310" t="s">
        <v>30</v>
      </c>
      <c r="G7310">
        <v>2.4</v>
      </c>
      <c r="H7310" t="s">
        <v>18</v>
      </c>
      <c r="I7310" t="s">
        <v>68</v>
      </c>
      <c r="J7310">
        <v>76000</v>
      </c>
      <c r="K7310" t="s">
        <v>187</v>
      </c>
      <c r="L7310">
        <v>0</v>
      </c>
      <c r="M7310" t="b">
        <v>1</v>
      </c>
    </row>
    <row r="7311" spans="1:13" x14ac:dyDescent="0.35">
      <c r="A7311" t="s">
        <v>21</v>
      </c>
      <c r="B7311" t="s">
        <v>22</v>
      </c>
      <c r="C7311">
        <v>2004</v>
      </c>
      <c r="D7311" t="s">
        <v>15</v>
      </c>
      <c r="E7311" t="s">
        <v>23</v>
      </c>
      <c r="F7311" t="s">
        <v>30</v>
      </c>
      <c r="G7311">
        <v>4.8</v>
      </c>
      <c r="H7311" t="s">
        <v>18</v>
      </c>
      <c r="I7311" t="s">
        <v>68</v>
      </c>
      <c r="J7311">
        <v>350000</v>
      </c>
      <c r="K7311" t="s">
        <v>155</v>
      </c>
      <c r="L7311">
        <v>25000</v>
      </c>
      <c r="M7311" t="b">
        <v>0</v>
      </c>
    </row>
    <row r="7312" spans="1:13" x14ac:dyDescent="0.35">
      <c r="A7312" t="s">
        <v>27</v>
      </c>
      <c r="B7312" t="s">
        <v>88</v>
      </c>
      <c r="C7312">
        <v>2018</v>
      </c>
      <c r="D7312" t="s">
        <v>15</v>
      </c>
      <c r="E7312" t="s">
        <v>23</v>
      </c>
      <c r="F7312" t="s">
        <v>26</v>
      </c>
      <c r="G7312">
        <v>1.4</v>
      </c>
      <c r="H7312" t="s">
        <v>18</v>
      </c>
      <c r="I7312" t="s">
        <v>19</v>
      </c>
      <c r="J7312">
        <v>95000</v>
      </c>
      <c r="K7312" t="s">
        <v>20</v>
      </c>
      <c r="L7312">
        <v>28000</v>
      </c>
      <c r="M7312" t="b">
        <v>0</v>
      </c>
    </row>
    <row r="7313" spans="1:13" x14ac:dyDescent="0.35">
      <c r="A7313" t="s">
        <v>85</v>
      </c>
      <c r="B7313" t="s">
        <v>87</v>
      </c>
      <c r="C7313">
        <v>2016</v>
      </c>
      <c r="D7313" t="s">
        <v>15</v>
      </c>
      <c r="E7313" t="s">
        <v>25</v>
      </c>
      <c r="F7313" t="s">
        <v>30</v>
      </c>
      <c r="G7313">
        <v>3.8</v>
      </c>
      <c r="H7313" t="s">
        <v>18</v>
      </c>
      <c r="I7313" t="s">
        <v>19</v>
      </c>
      <c r="J7313">
        <v>85000</v>
      </c>
      <c r="K7313" t="s">
        <v>54</v>
      </c>
      <c r="L7313">
        <v>0</v>
      </c>
      <c r="M7313" t="b">
        <v>1</v>
      </c>
    </row>
    <row r="7314" spans="1:13" x14ac:dyDescent="0.35">
      <c r="A7314" t="s">
        <v>34</v>
      </c>
      <c r="B7314" t="s">
        <v>35</v>
      </c>
      <c r="C7314">
        <v>2016</v>
      </c>
      <c r="D7314" t="s">
        <v>44</v>
      </c>
      <c r="E7314" t="s">
        <v>23</v>
      </c>
      <c r="F7314" t="s">
        <v>26</v>
      </c>
      <c r="G7314">
        <v>4.5999999999999996</v>
      </c>
      <c r="H7314" t="s">
        <v>18</v>
      </c>
      <c r="I7314" t="s">
        <v>19</v>
      </c>
      <c r="J7314">
        <v>192</v>
      </c>
      <c r="K7314" t="s">
        <v>59</v>
      </c>
      <c r="L7314">
        <v>0</v>
      </c>
      <c r="M7314" t="b">
        <v>1</v>
      </c>
    </row>
    <row r="7315" spans="1:13" x14ac:dyDescent="0.35">
      <c r="A7315" t="s">
        <v>21</v>
      </c>
      <c r="B7315" t="s">
        <v>231</v>
      </c>
      <c r="C7315">
        <v>2018</v>
      </c>
      <c r="D7315" t="s">
        <v>15</v>
      </c>
      <c r="E7315" t="s">
        <v>25</v>
      </c>
      <c r="F7315" t="s">
        <v>26</v>
      </c>
      <c r="G7315">
        <v>1.6</v>
      </c>
      <c r="H7315" t="s">
        <v>18</v>
      </c>
      <c r="I7315" t="s">
        <v>19</v>
      </c>
      <c r="J7315">
        <v>64000</v>
      </c>
      <c r="K7315" t="s">
        <v>20</v>
      </c>
      <c r="L7315">
        <v>36500</v>
      </c>
      <c r="M7315" t="b">
        <v>0</v>
      </c>
    </row>
    <row r="7316" spans="1:13" x14ac:dyDescent="0.35">
      <c r="A7316" t="s">
        <v>34</v>
      </c>
      <c r="B7316" t="s">
        <v>69</v>
      </c>
      <c r="C7316">
        <v>2013</v>
      </c>
      <c r="D7316" t="s">
        <v>15</v>
      </c>
      <c r="E7316" t="s">
        <v>25</v>
      </c>
      <c r="F7316" t="s">
        <v>30</v>
      </c>
      <c r="G7316">
        <v>3.5</v>
      </c>
      <c r="H7316" t="s">
        <v>18</v>
      </c>
      <c r="I7316" t="s">
        <v>19</v>
      </c>
      <c r="J7316">
        <v>200</v>
      </c>
      <c r="K7316" t="s">
        <v>20</v>
      </c>
      <c r="L7316">
        <v>0</v>
      </c>
      <c r="M7316" t="b">
        <v>1</v>
      </c>
    </row>
    <row r="7317" spans="1:13" x14ac:dyDescent="0.35">
      <c r="A7317" t="s">
        <v>82</v>
      </c>
      <c r="B7317" t="s">
        <v>156</v>
      </c>
      <c r="C7317">
        <v>2016</v>
      </c>
      <c r="D7317" t="s">
        <v>44</v>
      </c>
      <c r="E7317" t="s">
        <v>23</v>
      </c>
      <c r="F7317" t="s">
        <v>26</v>
      </c>
      <c r="G7317">
        <v>1.4</v>
      </c>
      <c r="H7317" t="s">
        <v>18</v>
      </c>
      <c r="I7317" t="s">
        <v>19</v>
      </c>
      <c r="J7317">
        <v>180000</v>
      </c>
      <c r="K7317" t="s">
        <v>20</v>
      </c>
      <c r="L7317">
        <v>28000</v>
      </c>
      <c r="M7317" t="b">
        <v>0</v>
      </c>
    </row>
    <row r="7318" spans="1:13" x14ac:dyDescent="0.35">
      <c r="A7318" t="s">
        <v>36</v>
      </c>
      <c r="B7318" t="s">
        <v>146</v>
      </c>
      <c r="C7318">
        <v>2017</v>
      </c>
      <c r="D7318" t="s">
        <v>15</v>
      </c>
      <c r="E7318" t="s">
        <v>33</v>
      </c>
      <c r="F7318" t="s">
        <v>17</v>
      </c>
      <c r="G7318">
        <v>5.3</v>
      </c>
      <c r="H7318" t="s">
        <v>18</v>
      </c>
      <c r="I7318" t="s">
        <v>19</v>
      </c>
      <c r="J7318">
        <v>94000</v>
      </c>
      <c r="K7318" t="s">
        <v>45</v>
      </c>
      <c r="L7318">
        <v>117000</v>
      </c>
      <c r="M7318" t="b">
        <v>0</v>
      </c>
    </row>
    <row r="7319" spans="1:13" x14ac:dyDescent="0.35">
      <c r="A7319" t="s">
        <v>174</v>
      </c>
      <c r="B7319" t="s">
        <v>208</v>
      </c>
      <c r="C7319">
        <v>2014</v>
      </c>
      <c r="D7319" t="s">
        <v>15</v>
      </c>
      <c r="E7319" t="s">
        <v>23</v>
      </c>
      <c r="F7319" t="s">
        <v>17</v>
      </c>
      <c r="G7319">
        <v>5</v>
      </c>
      <c r="H7319" t="s">
        <v>18</v>
      </c>
      <c r="I7319" t="s">
        <v>19</v>
      </c>
      <c r="J7319">
        <v>138000</v>
      </c>
      <c r="K7319" t="s">
        <v>20</v>
      </c>
      <c r="L7319">
        <v>105000</v>
      </c>
      <c r="M7319" t="b">
        <v>0</v>
      </c>
    </row>
    <row r="7320" spans="1:13" x14ac:dyDescent="0.35">
      <c r="A7320" t="s">
        <v>103</v>
      </c>
      <c r="B7320" t="s">
        <v>104</v>
      </c>
      <c r="C7320">
        <v>2011</v>
      </c>
      <c r="D7320" t="s">
        <v>15</v>
      </c>
      <c r="E7320" t="s">
        <v>25</v>
      </c>
      <c r="F7320" t="s">
        <v>17</v>
      </c>
      <c r="G7320">
        <v>5.7</v>
      </c>
      <c r="H7320" t="s">
        <v>18</v>
      </c>
      <c r="I7320" t="s">
        <v>19</v>
      </c>
      <c r="J7320">
        <v>155000</v>
      </c>
      <c r="K7320" t="s">
        <v>20</v>
      </c>
      <c r="L7320">
        <v>0</v>
      </c>
      <c r="M7320" t="b">
        <v>1</v>
      </c>
    </row>
    <row r="7321" spans="1:13" x14ac:dyDescent="0.35">
      <c r="A7321" t="s">
        <v>73</v>
      </c>
      <c r="B7321" t="s">
        <v>74</v>
      </c>
      <c r="C7321">
        <v>2017</v>
      </c>
      <c r="D7321" t="s">
        <v>15</v>
      </c>
      <c r="E7321" t="s">
        <v>102</v>
      </c>
      <c r="F7321" t="s">
        <v>17</v>
      </c>
      <c r="G7321">
        <v>3.7</v>
      </c>
      <c r="H7321" t="s">
        <v>18</v>
      </c>
      <c r="I7321" t="s">
        <v>19</v>
      </c>
      <c r="J7321">
        <v>173213</v>
      </c>
      <c r="K7321" t="s">
        <v>20</v>
      </c>
      <c r="L7321">
        <v>0</v>
      </c>
      <c r="M7321" t="b">
        <v>1</v>
      </c>
    </row>
    <row r="7322" spans="1:13" x14ac:dyDescent="0.35">
      <c r="A7322" t="s">
        <v>34</v>
      </c>
      <c r="B7322" t="s">
        <v>145</v>
      </c>
      <c r="C7322">
        <v>2016</v>
      </c>
      <c r="D7322" t="s">
        <v>15</v>
      </c>
      <c r="E7322" t="s">
        <v>33</v>
      </c>
      <c r="F7322" t="s">
        <v>26</v>
      </c>
      <c r="G7322">
        <v>2.7</v>
      </c>
      <c r="H7322" t="s">
        <v>18</v>
      </c>
      <c r="I7322" t="s">
        <v>68</v>
      </c>
      <c r="J7322">
        <v>141000</v>
      </c>
      <c r="K7322" t="s">
        <v>70</v>
      </c>
      <c r="L7322">
        <v>56000</v>
      </c>
      <c r="M7322" t="b">
        <v>0</v>
      </c>
    </row>
    <row r="7323" spans="1:13" x14ac:dyDescent="0.35">
      <c r="A7323" t="s">
        <v>107</v>
      </c>
      <c r="B7323" t="s">
        <v>313</v>
      </c>
      <c r="C7323">
        <v>2015</v>
      </c>
      <c r="D7323" t="s">
        <v>15</v>
      </c>
      <c r="E7323" t="s">
        <v>102</v>
      </c>
      <c r="F7323" t="s">
        <v>30</v>
      </c>
      <c r="G7323">
        <v>2</v>
      </c>
      <c r="H7323" t="s">
        <v>18</v>
      </c>
      <c r="I7323" t="s">
        <v>19</v>
      </c>
      <c r="J7323">
        <v>74000</v>
      </c>
      <c r="K7323" t="s">
        <v>20</v>
      </c>
      <c r="L7323">
        <v>69500</v>
      </c>
      <c r="M7323" t="b">
        <v>0</v>
      </c>
    </row>
    <row r="7324" spans="1:13" x14ac:dyDescent="0.35">
      <c r="A7324" t="s">
        <v>34</v>
      </c>
      <c r="B7324" t="s">
        <v>124</v>
      </c>
      <c r="C7324">
        <v>2012</v>
      </c>
      <c r="D7324" t="s">
        <v>15</v>
      </c>
      <c r="E7324" t="s">
        <v>23</v>
      </c>
      <c r="F7324" t="s">
        <v>17</v>
      </c>
      <c r="G7324">
        <v>4</v>
      </c>
      <c r="H7324" t="s">
        <v>18</v>
      </c>
      <c r="I7324" t="s">
        <v>19</v>
      </c>
      <c r="J7324">
        <v>348</v>
      </c>
      <c r="K7324" t="s">
        <v>138</v>
      </c>
      <c r="L7324">
        <v>65000</v>
      </c>
      <c r="M7324" t="b">
        <v>0</v>
      </c>
    </row>
    <row r="7325" spans="1:13" x14ac:dyDescent="0.35">
      <c r="A7325" t="s">
        <v>174</v>
      </c>
      <c r="B7325" t="s">
        <v>204</v>
      </c>
      <c r="C7325">
        <v>2018</v>
      </c>
      <c r="D7325" t="s">
        <v>15</v>
      </c>
      <c r="E7325" t="s">
        <v>16</v>
      </c>
      <c r="F7325" t="s">
        <v>17</v>
      </c>
      <c r="G7325">
        <v>3</v>
      </c>
      <c r="H7325" t="s">
        <v>18</v>
      </c>
      <c r="I7325" t="s">
        <v>19</v>
      </c>
      <c r="J7325">
        <v>103000</v>
      </c>
      <c r="K7325" t="s">
        <v>211</v>
      </c>
      <c r="L7325">
        <v>0</v>
      </c>
      <c r="M7325" t="b">
        <v>1</v>
      </c>
    </row>
    <row r="7326" spans="1:13" x14ac:dyDescent="0.35">
      <c r="A7326" t="s">
        <v>60</v>
      </c>
      <c r="B7326" t="s">
        <v>241</v>
      </c>
      <c r="C7326">
        <v>2008</v>
      </c>
      <c r="D7326" t="s">
        <v>15</v>
      </c>
      <c r="E7326" t="s">
        <v>75</v>
      </c>
      <c r="F7326" t="s">
        <v>17</v>
      </c>
      <c r="G7326">
        <v>8</v>
      </c>
      <c r="H7326" t="s">
        <v>18</v>
      </c>
      <c r="I7326" t="s">
        <v>19</v>
      </c>
      <c r="J7326">
        <v>300</v>
      </c>
      <c r="K7326" t="s">
        <v>59</v>
      </c>
      <c r="L7326">
        <v>0</v>
      </c>
      <c r="M7326" t="b">
        <v>1</v>
      </c>
    </row>
    <row r="7327" spans="1:13" x14ac:dyDescent="0.35">
      <c r="A7327" t="s">
        <v>34</v>
      </c>
      <c r="B7327" t="s">
        <v>307</v>
      </c>
      <c r="C7327">
        <v>2020</v>
      </c>
      <c r="D7327" t="s">
        <v>44</v>
      </c>
      <c r="E7327" t="s">
        <v>23</v>
      </c>
      <c r="F7327" t="s">
        <v>17</v>
      </c>
      <c r="G7327">
        <v>1.5</v>
      </c>
      <c r="H7327" t="s">
        <v>18</v>
      </c>
      <c r="I7327" t="s">
        <v>19</v>
      </c>
      <c r="J7327">
        <v>4050</v>
      </c>
      <c r="K7327" t="s">
        <v>54</v>
      </c>
      <c r="L7327">
        <v>0</v>
      </c>
      <c r="M7327" t="b">
        <v>1</v>
      </c>
    </row>
    <row r="7328" spans="1:13" x14ac:dyDescent="0.35">
      <c r="A7328" t="s">
        <v>13</v>
      </c>
      <c r="B7328" t="s">
        <v>14</v>
      </c>
      <c r="C7328">
        <v>2007</v>
      </c>
      <c r="D7328" t="s">
        <v>47</v>
      </c>
      <c r="E7328" t="s">
        <v>23</v>
      </c>
      <c r="F7328" t="s">
        <v>17</v>
      </c>
      <c r="G7328">
        <v>5.7</v>
      </c>
      <c r="H7328" t="s">
        <v>18</v>
      </c>
      <c r="I7328" t="s">
        <v>19</v>
      </c>
      <c r="J7328">
        <v>202020</v>
      </c>
      <c r="K7328" t="s">
        <v>20</v>
      </c>
      <c r="L7328">
        <v>0</v>
      </c>
      <c r="M7328" t="b">
        <v>1</v>
      </c>
    </row>
    <row r="7329" spans="1:13" x14ac:dyDescent="0.35">
      <c r="A7329" t="s">
        <v>62</v>
      </c>
      <c r="B7329" t="s">
        <v>421</v>
      </c>
      <c r="C7329">
        <v>2013</v>
      </c>
      <c r="D7329" t="s">
        <v>44</v>
      </c>
      <c r="E7329" t="s">
        <v>29</v>
      </c>
      <c r="F7329" t="s">
        <v>30</v>
      </c>
      <c r="G7329">
        <v>4</v>
      </c>
      <c r="H7329" t="s">
        <v>56</v>
      </c>
      <c r="I7329" t="s">
        <v>68</v>
      </c>
      <c r="J7329">
        <v>28000</v>
      </c>
      <c r="K7329" t="s">
        <v>45</v>
      </c>
      <c r="L7329">
        <v>0</v>
      </c>
      <c r="M7329" t="b">
        <v>1</v>
      </c>
    </row>
    <row r="7330" spans="1:13" x14ac:dyDescent="0.35">
      <c r="A7330" t="s">
        <v>34</v>
      </c>
      <c r="B7330" t="s">
        <v>51</v>
      </c>
      <c r="C7330">
        <v>2015</v>
      </c>
      <c r="D7330" t="s">
        <v>15</v>
      </c>
      <c r="E7330" t="s">
        <v>23</v>
      </c>
      <c r="F7330" t="s">
        <v>30</v>
      </c>
      <c r="G7330">
        <v>1.6</v>
      </c>
      <c r="H7330" t="s">
        <v>18</v>
      </c>
      <c r="I7330" t="s">
        <v>19</v>
      </c>
      <c r="J7330">
        <v>144000</v>
      </c>
      <c r="K7330" t="s">
        <v>395</v>
      </c>
      <c r="L7330">
        <v>0</v>
      </c>
      <c r="M7330" t="b">
        <v>1</v>
      </c>
    </row>
    <row r="7331" spans="1:13" x14ac:dyDescent="0.35">
      <c r="A7331" t="s">
        <v>103</v>
      </c>
      <c r="B7331" t="s">
        <v>104</v>
      </c>
      <c r="C7331">
        <v>2017</v>
      </c>
      <c r="D7331" t="s">
        <v>15</v>
      </c>
      <c r="E7331" t="s">
        <v>25</v>
      </c>
      <c r="F7331" t="s">
        <v>17</v>
      </c>
      <c r="G7331">
        <v>5.7</v>
      </c>
      <c r="H7331" t="s">
        <v>18</v>
      </c>
      <c r="I7331" t="s">
        <v>19</v>
      </c>
      <c r="J7331">
        <v>13300</v>
      </c>
      <c r="K7331" t="s">
        <v>254</v>
      </c>
      <c r="L7331">
        <v>3100</v>
      </c>
      <c r="M7331" t="b">
        <v>0</v>
      </c>
    </row>
    <row r="7332" spans="1:13" x14ac:dyDescent="0.35">
      <c r="A7332" t="s">
        <v>34</v>
      </c>
      <c r="B7332" t="s">
        <v>43</v>
      </c>
      <c r="C7332">
        <v>2014</v>
      </c>
      <c r="D7332" t="s">
        <v>44</v>
      </c>
      <c r="E7332" t="s">
        <v>23</v>
      </c>
      <c r="F7332" t="s">
        <v>26</v>
      </c>
      <c r="G7332">
        <v>2.2000000000000002</v>
      </c>
      <c r="H7332" t="s">
        <v>18</v>
      </c>
      <c r="I7332" t="s">
        <v>19</v>
      </c>
      <c r="J7332">
        <v>80250</v>
      </c>
      <c r="K7332" t="s">
        <v>228</v>
      </c>
      <c r="L7332">
        <v>55000</v>
      </c>
      <c r="M7332" t="b">
        <v>0</v>
      </c>
    </row>
    <row r="7333" spans="1:13" x14ac:dyDescent="0.35">
      <c r="A7333" t="s">
        <v>34</v>
      </c>
      <c r="B7333" t="s">
        <v>66</v>
      </c>
      <c r="C7333">
        <v>2013</v>
      </c>
      <c r="D7333" t="s">
        <v>15</v>
      </c>
      <c r="E7333" t="s">
        <v>23</v>
      </c>
      <c r="F7333" t="s">
        <v>30</v>
      </c>
      <c r="G7333">
        <v>6</v>
      </c>
      <c r="H7333" t="s">
        <v>18</v>
      </c>
      <c r="I7333" t="s">
        <v>19</v>
      </c>
      <c r="J7333">
        <v>255</v>
      </c>
      <c r="K7333" t="s">
        <v>126</v>
      </c>
      <c r="L7333">
        <v>0</v>
      </c>
      <c r="M7333" t="b">
        <v>1</v>
      </c>
    </row>
    <row r="7334" spans="1:13" x14ac:dyDescent="0.35">
      <c r="A7334" t="s">
        <v>76</v>
      </c>
      <c r="B7334" t="s">
        <v>112</v>
      </c>
      <c r="C7334">
        <v>2017</v>
      </c>
      <c r="D7334" t="s">
        <v>15</v>
      </c>
      <c r="E7334" t="s">
        <v>23</v>
      </c>
      <c r="F7334" t="s">
        <v>26</v>
      </c>
      <c r="G7334">
        <v>2.4</v>
      </c>
      <c r="H7334" t="s">
        <v>18</v>
      </c>
      <c r="I7334" t="s">
        <v>19</v>
      </c>
      <c r="J7334">
        <v>300000</v>
      </c>
      <c r="K7334" t="s">
        <v>59</v>
      </c>
      <c r="L7334">
        <v>0</v>
      </c>
      <c r="M7334" t="b">
        <v>1</v>
      </c>
    </row>
    <row r="7335" spans="1:13" x14ac:dyDescent="0.35">
      <c r="A7335" t="s">
        <v>34</v>
      </c>
      <c r="B7335" t="s">
        <v>51</v>
      </c>
      <c r="C7335">
        <v>2012</v>
      </c>
      <c r="D7335" t="s">
        <v>44</v>
      </c>
      <c r="E7335" t="s">
        <v>23</v>
      </c>
      <c r="F7335" t="s">
        <v>30</v>
      </c>
      <c r="G7335">
        <v>1.6</v>
      </c>
      <c r="H7335" t="s">
        <v>18</v>
      </c>
      <c r="I7335" t="s">
        <v>68</v>
      </c>
      <c r="J7335">
        <v>185000</v>
      </c>
      <c r="K7335" t="s">
        <v>54</v>
      </c>
      <c r="L7335">
        <v>20000</v>
      </c>
      <c r="M7335" t="b">
        <v>0</v>
      </c>
    </row>
    <row r="7336" spans="1:13" x14ac:dyDescent="0.35">
      <c r="A7336" t="s">
        <v>48</v>
      </c>
      <c r="B7336" t="s">
        <v>50</v>
      </c>
      <c r="C7336">
        <v>2016</v>
      </c>
      <c r="D7336" t="s">
        <v>47</v>
      </c>
      <c r="E7336" t="s">
        <v>102</v>
      </c>
      <c r="F7336" t="s">
        <v>17</v>
      </c>
      <c r="G7336">
        <v>3.5</v>
      </c>
      <c r="H7336" t="s">
        <v>18</v>
      </c>
      <c r="I7336" t="s">
        <v>19</v>
      </c>
      <c r="J7336">
        <v>120000</v>
      </c>
      <c r="K7336" t="s">
        <v>20</v>
      </c>
      <c r="L7336">
        <v>0</v>
      </c>
      <c r="M7336" t="b">
        <v>1</v>
      </c>
    </row>
    <row r="7337" spans="1:13" x14ac:dyDescent="0.35">
      <c r="A7337" t="s">
        <v>36</v>
      </c>
      <c r="B7337" t="s">
        <v>115</v>
      </c>
      <c r="C7337">
        <v>1994</v>
      </c>
      <c r="D7337" t="s">
        <v>15</v>
      </c>
      <c r="E7337" t="s">
        <v>102</v>
      </c>
      <c r="F7337" t="s">
        <v>30</v>
      </c>
      <c r="G7337">
        <v>5.7</v>
      </c>
      <c r="H7337" t="s">
        <v>18</v>
      </c>
      <c r="I7337" t="s">
        <v>19</v>
      </c>
      <c r="J7337">
        <v>357624</v>
      </c>
      <c r="K7337" t="s">
        <v>54</v>
      </c>
      <c r="L7337">
        <v>15000</v>
      </c>
      <c r="M7337" t="b">
        <v>0</v>
      </c>
    </row>
    <row r="7338" spans="1:13" x14ac:dyDescent="0.35">
      <c r="A7338" t="s">
        <v>34</v>
      </c>
      <c r="B7338" t="s">
        <v>51</v>
      </c>
      <c r="C7338">
        <v>2020</v>
      </c>
      <c r="D7338" t="s">
        <v>15</v>
      </c>
      <c r="E7338" t="s">
        <v>29</v>
      </c>
      <c r="F7338" t="s">
        <v>17</v>
      </c>
      <c r="G7338">
        <v>1.6</v>
      </c>
      <c r="H7338" t="s">
        <v>18</v>
      </c>
      <c r="I7338" t="s">
        <v>19</v>
      </c>
      <c r="J7338">
        <v>58000</v>
      </c>
      <c r="K7338" t="s">
        <v>20</v>
      </c>
      <c r="L7338">
        <v>65000</v>
      </c>
      <c r="M7338" t="b">
        <v>0</v>
      </c>
    </row>
    <row r="7339" spans="1:13" x14ac:dyDescent="0.35">
      <c r="A7339" t="s">
        <v>60</v>
      </c>
      <c r="B7339" t="s">
        <v>90</v>
      </c>
      <c r="C7339">
        <v>2020</v>
      </c>
      <c r="D7339" t="s">
        <v>15</v>
      </c>
      <c r="E7339" t="s">
        <v>23</v>
      </c>
      <c r="F7339" t="s">
        <v>17</v>
      </c>
      <c r="G7339">
        <v>5.7</v>
      </c>
      <c r="H7339" t="s">
        <v>18</v>
      </c>
      <c r="I7339" t="s">
        <v>19</v>
      </c>
      <c r="J7339">
        <v>10000</v>
      </c>
      <c r="K7339" t="s">
        <v>42</v>
      </c>
      <c r="L7339">
        <v>425000</v>
      </c>
      <c r="M7339" t="b">
        <v>0</v>
      </c>
    </row>
    <row r="7340" spans="1:13" x14ac:dyDescent="0.35">
      <c r="A7340" t="s">
        <v>34</v>
      </c>
      <c r="B7340" t="s">
        <v>43</v>
      </c>
      <c r="C7340">
        <v>2019</v>
      </c>
      <c r="D7340" t="s">
        <v>47</v>
      </c>
      <c r="E7340" t="s">
        <v>23</v>
      </c>
      <c r="F7340" t="s">
        <v>17</v>
      </c>
      <c r="G7340">
        <v>3.6</v>
      </c>
      <c r="H7340" t="s">
        <v>18</v>
      </c>
      <c r="I7340" t="s">
        <v>19</v>
      </c>
      <c r="J7340">
        <v>70000</v>
      </c>
      <c r="K7340" t="s">
        <v>59</v>
      </c>
      <c r="L7340">
        <v>0</v>
      </c>
      <c r="M7340" t="b">
        <v>1</v>
      </c>
    </row>
    <row r="7341" spans="1:13" x14ac:dyDescent="0.35">
      <c r="A7341" t="s">
        <v>60</v>
      </c>
      <c r="B7341" t="s">
        <v>342</v>
      </c>
      <c r="C7341">
        <v>2015</v>
      </c>
      <c r="D7341" t="s">
        <v>15</v>
      </c>
      <c r="E7341" t="s">
        <v>75</v>
      </c>
      <c r="F7341" t="s">
        <v>17</v>
      </c>
      <c r="G7341">
        <v>6</v>
      </c>
      <c r="H7341" t="s">
        <v>18</v>
      </c>
      <c r="I7341" t="s">
        <v>19</v>
      </c>
      <c r="J7341">
        <v>186000</v>
      </c>
      <c r="K7341" t="s">
        <v>42</v>
      </c>
      <c r="L7341">
        <v>123000</v>
      </c>
      <c r="M7341" t="b">
        <v>0</v>
      </c>
    </row>
    <row r="7342" spans="1:13" x14ac:dyDescent="0.35">
      <c r="A7342" t="s">
        <v>36</v>
      </c>
      <c r="B7342" t="s">
        <v>146</v>
      </c>
      <c r="C7342">
        <v>2017</v>
      </c>
      <c r="D7342" t="s">
        <v>15</v>
      </c>
      <c r="E7342" t="s">
        <v>25</v>
      </c>
      <c r="F7342" t="s">
        <v>17</v>
      </c>
      <c r="G7342">
        <v>5.3</v>
      </c>
      <c r="H7342" t="s">
        <v>18</v>
      </c>
      <c r="I7342" t="s">
        <v>19</v>
      </c>
      <c r="J7342">
        <v>166</v>
      </c>
      <c r="K7342" t="s">
        <v>111</v>
      </c>
      <c r="L7342">
        <v>105000</v>
      </c>
      <c r="M7342" t="b">
        <v>0</v>
      </c>
    </row>
    <row r="7343" spans="1:13" x14ac:dyDescent="0.35">
      <c r="A7343" t="s">
        <v>34</v>
      </c>
      <c r="B7343" t="s">
        <v>43</v>
      </c>
      <c r="C7343">
        <v>2016</v>
      </c>
      <c r="D7343" t="s">
        <v>15</v>
      </c>
      <c r="E7343" t="s">
        <v>23</v>
      </c>
      <c r="F7343" t="s">
        <v>17</v>
      </c>
      <c r="G7343">
        <v>2.5</v>
      </c>
      <c r="H7343" t="s">
        <v>18</v>
      </c>
      <c r="I7343" t="s">
        <v>19</v>
      </c>
      <c r="J7343">
        <v>155</v>
      </c>
      <c r="K7343" t="s">
        <v>42</v>
      </c>
      <c r="L7343">
        <v>58000</v>
      </c>
      <c r="M7343" t="b">
        <v>0</v>
      </c>
    </row>
    <row r="7344" spans="1:13" x14ac:dyDescent="0.35">
      <c r="A7344" t="s">
        <v>181</v>
      </c>
      <c r="B7344" t="s">
        <v>378</v>
      </c>
      <c r="C7344">
        <v>2020</v>
      </c>
      <c r="D7344" t="s">
        <v>15</v>
      </c>
      <c r="E7344" t="s">
        <v>23</v>
      </c>
      <c r="F7344" t="s">
        <v>26</v>
      </c>
      <c r="G7344">
        <v>2.5</v>
      </c>
      <c r="H7344" t="s">
        <v>56</v>
      </c>
      <c r="I7344" t="s">
        <v>68</v>
      </c>
      <c r="J7344">
        <v>197</v>
      </c>
      <c r="K7344" t="s">
        <v>42</v>
      </c>
      <c r="L7344">
        <v>71000</v>
      </c>
      <c r="M7344" t="b">
        <v>0</v>
      </c>
    </row>
    <row r="7345" spans="1:13" x14ac:dyDescent="0.35">
      <c r="A7345" t="s">
        <v>39</v>
      </c>
      <c r="B7345" t="s">
        <v>46</v>
      </c>
      <c r="C7345">
        <v>2016</v>
      </c>
      <c r="D7345" t="s">
        <v>15</v>
      </c>
      <c r="E7345" t="s">
        <v>94</v>
      </c>
      <c r="F7345" t="s">
        <v>30</v>
      </c>
      <c r="G7345">
        <v>5.3</v>
      </c>
      <c r="H7345" t="s">
        <v>18</v>
      </c>
      <c r="I7345" t="s">
        <v>19</v>
      </c>
      <c r="J7345">
        <v>91000</v>
      </c>
      <c r="K7345" t="s">
        <v>20</v>
      </c>
      <c r="L7345">
        <v>95000</v>
      </c>
      <c r="M7345" t="b">
        <v>0</v>
      </c>
    </row>
    <row r="7346" spans="1:13" x14ac:dyDescent="0.35">
      <c r="A7346" t="s">
        <v>48</v>
      </c>
      <c r="B7346" t="s">
        <v>106</v>
      </c>
      <c r="C7346">
        <v>2008</v>
      </c>
      <c r="D7346" t="s">
        <v>44</v>
      </c>
      <c r="E7346" t="s">
        <v>23</v>
      </c>
      <c r="F7346" t="s">
        <v>30</v>
      </c>
      <c r="G7346">
        <v>6</v>
      </c>
      <c r="H7346" t="s">
        <v>18</v>
      </c>
      <c r="I7346" t="s">
        <v>19</v>
      </c>
      <c r="J7346">
        <v>320000</v>
      </c>
      <c r="K7346" t="s">
        <v>20</v>
      </c>
      <c r="L7346">
        <v>0</v>
      </c>
      <c r="M7346" t="b">
        <v>1</v>
      </c>
    </row>
    <row r="7347" spans="1:13" x14ac:dyDescent="0.35">
      <c r="A7347" t="s">
        <v>48</v>
      </c>
      <c r="B7347" t="s">
        <v>106</v>
      </c>
      <c r="C7347">
        <v>2014</v>
      </c>
      <c r="D7347" t="s">
        <v>15</v>
      </c>
      <c r="E7347" t="s">
        <v>23</v>
      </c>
      <c r="F7347" t="s">
        <v>17</v>
      </c>
      <c r="G7347">
        <v>8</v>
      </c>
      <c r="H7347" t="s">
        <v>18</v>
      </c>
      <c r="I7347" t="s">
        <v>19</v>
      </c>
      <c r="J7347">
        <v>119</v>
      </c>
      <c r="K7347" t="s">
        <v>195</v>
      </c>
      <c r="L7347">
        <v>0</v>
      </c>
      <c r="M7347" t="b">
        <v>1</v>
      </c>
    </row>
    <row r="7348" spans="1:13" x14ac:dyDescent="0.35">
      <c r="A7348" t="s">
        <v>34</v>
      </c>
      <c r="B7348" t="s">
        <v>41</v>
      </c>
      <c r="C7348">
        <v>2016</v>
      </c>
      <c r="D7348" t="s">
        <v>15</v>
      </c>
      <c r="E7348" t="s">
        <v>23</v>
      </c>
      <c r="F7348" t="s">
        <v>30</v>
      </c>
      <c r="G7348">
        <v>1.4</v>
      </c>
      <c r="H7348" t="s">
        <v>18</v>
      </c>
      <c r="I7348" t="s">
        <v>19</v>
      </c>
      <c r="J7348">
        <v>200</v>
      </c>
      <c r="K7348" t="s">
        <v>228</v>
      </c>
      <c r="L7348">
        <v>0</v>
      </c>
      <c r="M7348" t="b">
        <v>1</v>
      </c>
    </row>
    <row r="7349" spans="1:13" x14ac:dyDescent="0.35">
      <c r="A7349" t="s">
        <v>181</v>
      </c>
      <c r="B7349" t="s">
        <v>293</v>
      </c>
      <c r="C7349">
        <v>2015</v>
      </c>
      <c r="D7349" t="s">
        <v>15</v>
      </c>
      <c r="E7349" t="s">
        <v>23</v>
      </c>
      <c r="F7349" t="s">
        <v>26</v>
      </c>
      <c r="G7349">
        <v>2.4</v>
      </c>
      <c r="H7349" t="s">
        <v>18</v>
      </c>
      <c r="I7349" t="s">
        <v>19</v>
      </c>
      <c r="J7349">
        <v>230000</v>
      </c>
      <c r="K7349" t="s">
        <v>42</v>
      </c>
      <c r="L7349">
        <v>30000</v>
      </c>
      <c r="M7349" t="b">
        <v>0</v>
      </c>
    </row>
    <row r="7350" spans="1:13" x14ac:dyDescent="0.35">
      <c r="A7350" t="s">
        <v>34</v>
      </c>
      <c r="B7350" t="s">
        <v>35</v>
      </c>
      <c r="C7350">
        <v>2005</v>
      </c>
      <c r="D7350" t="s">
        <v>15</v>
      </c>
      <c r="E7350" t="s">
        <v>25</v>
      </c>
      <c r="F7350" t="s">
        <v>30</v>
      </c>
      <c r="G7350">
        <v>4.5999999999999996</v>
      </c>
      <c r="H7350" t="s">
        <v>18</v>
      </c>
      <c r="I7350" t="s">
        <v>68</v>
      </c>
      <c r="J7350">
        <v>300</v>
      </c>
      <c r="K7350" t="s">
        <v>45</v>
      </c>
      <c r="L7350">
        <v>0</v>
      </c>
      <c r="M7350" t="b">
        <v>1</v>
      </c>
    </row>
    <row r="7351" spans="1:13" x14ac:dyDescent="0.35">
      <c r="A7351" t="s">
        <v>36</v>
      </c>
      <c r="B7351" t="s">
        <v>37</v>
      </c>
      <c r="C7351">
        <v>2006</v>
      </c>
      <c r="D7351" t="s">
        <v>15</v>
      </c>
      <c r="E7351" t="s">
        <v>78</v>
      </c>
      <c r="F7351" t="s">
        <v>17</v>
      </c>
      <c r="G7351">
        <v>5.3</v>
      </c>
      <c r="H7351" t="s">
        <v>18</v>
      </c>
      <c r="I7351" t="s">
        <v>19</v>
      </c>
      <c r="J7351">
        <v>109000</v>
      </c>
      <c r="K7351" t="s">
        <v>138</v>
      </c>
      <c r="L7351">
        <v>0</v>
      </c>
      <c r="M7351" t="b">
        <v>1</v>
      </c>
    </row>
    <row r="7352" spans="1:13" x14ac:dyDescent="0.35">
      <c r="A7352" t="s">
        <v>21</v>
      </c>
      <c r="B7352" t="s">
        <v>231</v>
      </c>
      <c r="C7352">
        <v>2020</v>
      </c>
      <c r="D7352" t="s">
        <v>15</v>
      </c>
      <c r="E7352" t="s">
        <v>23</v>
      </c>
      <c r="F7352" t="s">
        <v>30</v>
      </c>
      <c r="G7352">
        <v>1.6</v>
      </c>
      <c r="H7352" t="s">
        <v>18</v>
      </c>
      <c r="I7352" t="s">
        <v>19</v>
      </c>
      <c r="J7352">
        <v>96000</v>
      </c>
      <c r="K7352" t="s">
        <v>54</v>
      </c>
      <c r="L7352">
        <v>0</v>
      </c>
      <c r="M7352" t="b">
        <v>1</v>
      </c>
    </row>
    <row r="7353" spans="1:13" x14ac:dyDescent="0.35">
      <c r="A7353" t="s">
        <v>39</v>
      </c>
      <c r="B7353" t="s">
        <v>205</v>
      </c>
      <c r="C7353">
        <v>2010</v>
      </c>
      <c r="D7353" t="s">
        <v>15</v>
      </c>
      <c r="E7353" t="s">
        <v>23</v>
      </c>
      <c r="F7353" t="s">
        <v>26</v>
      </c>
      <c r="G7353">
        <v>5.3</v>
      </c>
      <c r="H7353" t="s">
        <v>18</v>
      </c>
      <c r="I7353" t="s">
        <v>19</v>
      </c>
      <c r="J7353">
        <v>143000</v>
      </c>
      <c r="K7353" t="s">
        <v>45</v>
      </c>
      <c r="L7353">
        <v>32000</v>
      </c>
      <c r="M7353" t="b">
        <v>0</v>
      </c>
    </row>
    <row r="7354" spans="1:13" x14ac:dyDescent="0.35">
      <c r="A7354" t="s">
        <v>134</v>
      </c>
      <c r="B7354" t="s">
        <v>136</v>
      </c>
      <c r="C7354">
        <v>2014</v>
      </c>
      <c r="D7354" t="s">
        <v>15</v>
      </c>
      <c r="E7354" t="s">
        <v>23</v>
      </c>
      <c r="F7354" t="s">
        <v>26</v>
      </c>
      <c r="G7354">
        <v>1.5</v>
      </c>
      <c r="H7354" t="s">
        <v>18</v>
      </c>
      <c r="I7354" t="s">
        <v>19</v>
      </c>
      <c r="J7354">
        <v>150000</v>
      </c>
      <c r="K7354" t="s">
        <v>20</v>
      </c>
      <c r="L7354">
        <v>0</v>
      </c>
      <c r="M7354" t="b">
        <v>1</v>
      </c>
    </row>
    <row r="7355" spans="1:13" x14ac:dyDescent="0.35">
      <c r="A7355" t="s">
        <v>73</v>
      </c>
      <c r="B7355">
        <v>6</v>
      </c>
      <c r="C7355">
        <v>2017</v>
      </c>
      <c r="D7355" t="s">
        <v>44</v>
      </c>
      <c r="E7355" t="s">
        <v>65</v>
      </c>
      <c r="F7355" t="s">
        <v>30</v>
      </c>
      <c r="G7355">
        <v>2.5</v>
      </c>
      <c r="H7355" t="s">
        <v>18</v>
      </c>
      <c r="I7355" t="s">
        <v>19</v>
      </c>
      <c r="J7355">
        <v>90000</v>
      </c>
      <c r="K7355" t="s">
        <v>253</v>
      </c>
      <c r="L7355">
        <v>52000</v>
      </c>
      <c r="M7355" t="b">
        <v>0</v>
      </c>
    </row>
    <row r="7356" spans="1:13" x14ac:dyDescent="0.35">
      <c r="A7356" t="s">
        <v>166</v>
      </c>
      <c r="B7356" t="s">
        <v>167</v>
      </c>
      <c r="C7356">
        <v>2020</v>
      </c>
      <c r="D7356" t="s">
        <v>47</v>
      </c>
      <c r="E7356" t="s">
        <v>25</v>
      </c>
      <c r="F7356" t="s">
        <v>26</v>
      </c>
      <c r="G7356">
        <v>1.4</v>
      </c>
      <c r="H7356" t="s">
        <v>18</v>
      </c>
      <c r="I7356" t="s">
        <v>19</v>
      </c>
      <c r="J7356">
        <v>46000</v>
      </c>
      <c r="K7356" t="s">
        <v>111</v>
      </c>
      <c r="L7356">
        <v>25000</v>
      </c>
      <c r="M7356" t="b">
        <v>0</v>
      </c>
    </row>
    <row r="7357" spans="1:13" x14ac:dyDescent="0.35">
      <c r="A7357" t="s">
        <v>76</v>
      </c>
      <c r="B7357" t="s">
        <v>125</v>
      </c>
      <c r="C7357">
        <v>2016</v>
      </c>
      <c r="D7357" t="s">
        <v>47</v>
      </c>
      <c r="E7357" t="s">
        <v>16</v>
      </c>
      <c r="F7357" t="s">
        <v>30</v>
      </c>
      <c r="G7357">
        <v>2.2999999999999998</v>
      </c>
      <c r="H7357" t="s">
        <v>18</v>
      </c>
      <c r="I7357" t="s">
        <v>19</v>
      </c>
      <c r="J7357">
        <v>290000</v>
      </c>
      <c r="K7357" t="s">
        <v>42</v>
      </c>
      <c r="L7357">
        <v>79000</v>
      </c>
      <c r="M7357" t="b">
        <v>0</v>
      </c>
    </row>
    <row r="7358" spans="1:13" x14ac:dyDescent="0.35">
      <c r="A7358" t="s">
        <v>21</v>
      </c>
      <c r="B7358" t="s">
        <v>22</v>
      </c>
      <c r="C7358">
        <v>2013</v>
      </c>
      <c r="D7358" t="s">
        <v>15</v>
      </c>
      <c r="E7358" t="s">
        <v>78</v>
      </c>
      <c r="F7358" t="s">
        <v>30</v>
      </c>
      <c r="G7358">
        <v>5.6</v>
      </c>
      <c r="H7358" t="s">
        <v>18</v>
      </c>
      <c r="I7358" t="s">
        <v>19</v>
      </c>
      <c r="J7358">
        <v>328000</v>
      </c>
      <c r="K7358" t="s">
        <v>20</v>
      </c>
      <c r="L7358">
        <v>90000</v>
      </c>
      <c r="M7358" t="b">
        <v>0</v>
      </c>
    </row>
    <row r="7359" spans="1:13" x14ac:dyDescent="0.35">
      <c r="A7359" t="s">
        <v>39</v>
      </c>
      <c r="B7359" t="s">
        <v>286</v>
      </c>
      <c r="C7359">
        <v>2005</v>
      </c>
      <c r="D7359" t="s">
        <v>44</v>
      </c>
      <c r="E7359" t="s">
        <v>29</v>
      </c>
      <c r="F7359" t="s">
        <v>17</v>
      </c>
      <c r="G7359">
        <v>3.6</v>
      </c>
      <c r="H7359" t="s">
        <v>18</v>
      </c>
      <c r="I7359" t="s">
        <v>19</v>
      </c>
      <c r="J7359">
        <v>150000</v>
      </c>
      <c r="K7359" t="s">
        <v>45</v>
      </c>
      <c r="L7359">
        <v>14000</v>
      </c>
      <c r="M7359" t="b">
        <v>0</v>
      </c>
    </row>
    <row r="7360" spans="1:13" x14ac:dyDescent="0.35">
      <c r="A7360" t="s">
        <v>174</v>
      </c>
      <c r="B7360" t="s">
        <v>375</v>
      </c>
      <c r="C7360">
        <v>2014</v>
      </c>
      <c r="D7360" t="s">
        <v>15</v>
      </c>
      <c r="E7360" t="s">
        <v>78</v>
      </c>
      <c r="F7360" t="s">
        <v>17</v>
      </c>
      <c r="G7360">
        <v>2</v>
      </c>
      <c r="H7360" t="s">
        <v>18</v>
      </c>
      <c r="I7360" t="s">
        <v>19</v>
      </c>
      <c r="J7360">
        <v>84000</v>
      </c>
      <c r="K7360" t="s">
        <v>42</v>
      </c>
      <c r="L7360">
        <v>60000</v>
      </c>
      <c r="M7360" t="b">
        <v>0</v>
      </c>
    </row>
    <row r="7361" spans="1:13" x14ac:dyDescent="0.35">
      <c r="A7361" t="s">
        <v>60</v>
      </c>
      <c r="B7361" t="s">
        <v>90</v>
      </c>
      <c r="C7361">
        <v>2015</v>
      </c>
      <c r="D7361" t="s">
        <v>44</v>
      </c>
      <c r="E7361" t="s">
        <v>23</v>
      </c>
      <c r="F7361" t="s">
        <v>17</v>
      </c>
      <c r="G7361">
        <v>1.7</v>
      </c>
      <c r="H7361" t="s">
        <v>18</v>
      </c>
      <c r="I7361" t="s">
        <v>19</v>
      </c>
      <c r="J7361">
        <v>105</v>
      </c>
      <c r="K7361" t="s">
        <v>20</v>
      </c>
      <c r="L7361">
        <v>0</v>
      </c>
      <c r="M7361" t="b">
        <v>1</v>
      </c>
    </row>
    <row r="7362" spans="1:13" x14ac:dyDescent="0.35">
      <c r="A7362" t="s">
        <v>34</v>
      </c>
      <c r="B7362" t="s">
        <v>123</v>
      </c>
      <c r="C7362">
        <v>2012</v>
      </c>
      <c r="D7362" t="s">
        <v>44</v>
      </c>
      <c r="E7362" t="s">
        <v>23</v>
      </c>
      <c r="F7362" t="s">
        <v>26</v>
      </c>
      <c r="G7362">
        <v>2.7</v>
      </c>
      <c r="H7362" t="s">
        <v>18</v>
      </c>
      <c r="I7362" t="s">
        <v>68</v>
      </c>
      <c r="J7362">
        <v>171000</v>
      </c>
      <c r="K7362" t="s">
        <v>20</v>
      </c>
      <c r="L7362">
        <v>47500</v>
      </c>
      <c r="M7362" t="b">
        <v>0</v>
      </c>
    </row>
    <row r="7363" spans="1:13" x14ac:dyDescent="0.35">
      <c r="A7363" t="s">
        <v>34</v>
      </c>
      <c r="B7363" t="s">
        <v>43</v>
      </c>
      <c r="C7363">
        <v>2016</v>
      </c>
      <c r="D7363" t="s">
        <v>303</v>
      </c>
      <c r="E7363" t="s">
        <v>23</v>
      </c>
      <c r="F7363" t="s">
        <v>26</v>
      </c>
      <c r="G7363">
        <v>2.5</v>
      </c>
      <c r="H7363" t="s">
        <v>18</v>
      </c>
      <c r="I7363" t="s">
        <v>19</v>
      </c>
      <c r="J7363">
        <v>263000</v>
      </c>
      <c r="K7363" t="s">
        <v>20</v>
      </c>
      <c r="L7363">
        <v>0</v>
      </c>
      <c r="M7363" t="b">
        <v>1</v>
      </c>
    </row>
    <row r="7364" spans="1:13" x14ac:dyDescent="0.35">
      <c r="A7364" t="s">
        <v>82</v>
      </c>
      <c r="B7364" t="s">
        <v>105</v>
      </c>
      <c r="C7364">
        <v>2014</v>
      </c>
      <c r="D7364" t="s">
        <v>303</v>
      </c>
      <c r="E7364" t="s">
        <v>65</v>
      </c>
      <c r="F7364" t="s">
        <v>30</v>
      </c>
      <c r="G7364">
        <v>2.4</v>
      </c>
      <c r="H7364" t="s">
        <v>18</v>
      </c>
      <c r="I7364" t="s">
        <v>19</v>
      </c>
      <c r="J7364">
        <v>170000</v>
      </c>
      <c r="K7364" t="s">
        <v>20</v>
      </c>
      <c r="L7364">
        <v>0</v>
      </c>
      <c r="M7364" t="b">
        <v>1</v>
      </c>
    </row>
    <row r="7365" spans="1:13" x14ac:dyDescent="0.35">
      <c r="A7365" t="s">
        <v>34</v>
      </c>
      <c r="B7365" t="s">
        <v>123</v>
      </c>
      <c r="C7365">
        <v>2020</v>
      </c>
      <c r="D7365" t="s">
        <v>303</v>
      </c>
      <c r="E7365" t="s">
        <v>23</v>
      </c>
      <c r="F7365" t="s">
        <v>17</v>
      </c>
      <c r="G7365">
        <v>2.7</v>
      </c>
      <c r="H7365" t="s">
        <v>18</v>
      </c>
      <c r="I7365" t="s">
        <v>19</v>
      </c>
      <c r="J7365">
        <v>65604</v>
      </c>
      <c r="K7365" t="s">
        <v>54</v>
      </c>
      <c r="L7365">
        <v>0</v>
      </c>
      <c r="M7365" t="b">
        <v>1</v>
      </c>
    </row>
    <row r="7366" spans="1:13" x14ac:dyDescent="0.35">
      <c r="A7366" t="s">
        <v>27</v>
      </c>
      <c r="B7366" t="s">
        <v>160</v>
      </c>
      <c r="C7366">
        <v>2019</v>
      </c>
      <c r="D7366" t="s">
        <v>303</v>
      </c>
      <c r="E7366" t="s">
        <v>23</v>
      </c>
      <c r="F7366" t="s">
        <v>30</v>
      </c>
      <c r="G7366">
        <v>2.4</v>
      </c>
      <c r="H7366" t="s">
        <v>18</v>
      </c>
      <c r="I7366" t="s">
        <v>19</v>
      </c>
      <c r="J7366">
        <v>20000</v>
      </c>
      <c r="K7366" t="s">
        <v>59</v>
      </c>
      <c r="L7366">
        <v>0</v>
      </c>
      <c r="M7366" t="b">
        <v>1</v>
      </c>
    </row>
    <row r="7367" spans="1:13" x14ac:dyDescent="0.35">
      <c r="A7367" t="s">
        <v>21</v>
      </c>
      <c r="B7367" t="s">
        <v>237</v>
      </c>
      <c r="C7367">
        <v>2003</v>
      </c>
      <c r="D7367" t="s">
        <v>303</v>
      </c>
      <c r="E7367" t="s">
        <v>29</v>
      </c>
      <c r="F7367" t="s">
        <v>30</v>
      </c>
      <c r="G7367">
        <v>3.5</v>
      </c>
      <c r="H7367" t="s">
        <v>18</v>
      </c>
      <c r="I7367" t="s">
        <v>19</v>
      </c>
      <c r="J7367">
        <v>500000</v>
      </c>
      <c r="K7367" t="s">
        <v>20</v>
      </c>
      <c r="L7367">
        <v>0</v>
      </c>
      <c r="M7367" t="b">
        <v>1</v>
      </c>
    </row>
    <row r="7368" spans="1:13" x14ac:dyDescent="0.35">
      <c r="A7368" t="s">
        <v>21</v>
      </c>
      <c r="B7368" t="s">
        <v>237</v>
      </c>
      <c r="C7368">
        <v>2002</v>
      </c>
      <c r="D7368" t="s">
        <v>303</v>
      </c>
      <c r="E7368" t="s">
        <v>78</v>
      </c>
      <c r="F7368" t="s">
        <v>17</v>
      </c>
      <c r="G7368">
        <v>3.5</v>
      </c>
      <c r="H7368" t="s">
        <v>18</v>
      </c>
      <c r="I7368" t="s">
        <v>19</v>
      </c>
      <c r="J7368">
        <v>458312</v>
      </c>
      <c r="K7368" t="s">
        <v>59</v>
      </c>
      <c r="L7368">
        <v>0</v>
      </c>
      <c r="M7368" t="b">
        <v>1</v>
      </c>
    </row>
    <row r="7369" spans="1:13" x14ac:dyDescent="0.35">
      <c r="A7369" t="s">
        <v>62</v>
      </c>
      <c r="B7369" t="s">
        <v>63</v>
      </c>
      <c r="C7369">
        <v>2019</v>
      </c>
      <c r="D7369" t="s">
        <v>47</v>
      </c>
      <c r="E7369" t="s">
        <v>29</v>
      </c>
      <c r="F7369" t="s">
        <v>17</v>
      </c>
      <c r="G7369">
        <v>5</v>
      </c>
      <c r="H7369" t="s">
        <v>18</v>
      </c>
      <c r="I7369" t="s">
        <v>19</v>
      </c>
      <c r="J7369">
        <v>4200</v>
      </c>
      <c r="K7369" t="s">
        <v>20</v>
      </c>
      <c r="L7369">
        <v>599000</v>
      </c>
      <c r="M7369" t="b">
        <v>0</v>
      </c>
    </row>
    <row r="7370" spans="1:13" x14ac:dyDescent="0.35">
      <c r="A7370" t="s">
        <v>34</v>
      </c>
      <c r="B7370" t="s">
        <v>35</v>
      </c>
      <c r="C7370">
        <v>2014</v>
      </c>
      <c r="D7370" t="s">
        <v>303</v>
      </c>
      <c r="E7370" t="s">
        <v>23</v>
      </c>
      <c r="F7370" t="s">
        <v>17</v>
      </c>
      <c r="G7370">
        <v>4.5999999999999996</v>
      </c>
      <c r="H7370" t="s">
        <v>18</v>
      </c>
      <c r="I7370" t="s">
        <v>19</v>
      </c>
      <c r="J7370">
        <v>191000</v>
      </c>
      <c r="K7370" t="s">
        <v>20</v>
      </c>
      <c r="L7370">
        <v>0</v>
      </c>
      <c r="M7370" t="b">
        <v>1</v>
      </c>
    </row>
    <row r="7371" spans="1:13" x14ac:dyDescent="0.35">
      <c r="A7371" t="s">
        <v>82</v>
      </c>
      <c r="B7371" t="s">
        <v>142</v>
      </c>
      <c r="C7371">
        <v>2012</v>
      </c>
      <c r="D7371" t="s">
        <v>303</v>
      </c>
      <c r="E7371" t="s">
        <v>16</v>
      </c>
      <c r="F7371" t="s">
        <v>26</v>
      </c>
      <c r="G7371">
        <v>1.6</v>
      </c>
      <c r="H7371" t="s">
        <v>18</v>
      </c>
      <c r="I7371" t="s">
        <v>19</v>
      </c>
      <c r="J7371">
        <v>265000</v>
      </c>
      <c r="K7371" t="s">
        <v>42</v>
      </c>
      <c r="L7371">
        <v>0</v>
      </c>
      <c r="M7371" t="b">
        <v>1</v>
      </c>
    </row>
    <row r="7372" spans="1:13" x14ac:dyDescent="0.35">
      <c r="A7372" t="s">
        <v>39</v>
      </c>
      <c r="B7372" t="s">
        <v>71</v>
      </c>
      <c r="C7372">
        <v>2016</v>
      </c>
      <c r="D7372" t="s">
        <v>15</v>
      </c>
      <c r="E7372" t="s">
        <v>25</v>
      </c>
      <c r="F7372" t="s">
        <v>30</v>
      </c>
      <c r="G7372">
        <v>2.5</v>
      </c>
      <c r="H7372" t="s">
        <v>18</v>
      </c>
      <c r="I7372" t="s">
        <v>19</v>
      </c>
      <c r="J7372">
        <v>78000</v>
      </c>
      <c r="K7372" t="s">
        <v>20</v>
      </c>
      <c r="L7372">
        <v>0</v>
      </c>
      <c r="M7372" t="b">
        <v>1</v>
      </c>
    </row>
    <row r="7373" spans="1:13" x14ac:dyDescent="0.35">
      <c r="A7373" t="s">
        <v>141</v>
      </c>
      <c r="B7373">
        <v>3008</v>
      </c>
      <c r="C7373">
        <v>2012</v>
      </c>
      <c r="D7373" t="s">
        <v>47</v>
      </c>
      <c r="E7373" t="s">
        <v>25</v>
      </c>
      <c r="F7373" t="s">
        <v>17</v>
      </c>
      <c r="G7373">
        <v>1.6</v>
      </c>
      <c r="H7373" t="s">
        <v>18</v>
      </c>
      <c r="I7373" t="s">
        <v>19</v>
      </c>
      <c r="J7373">
        <v>175000</v>
      </c>
      <c r="K7373" t="s">
        <v>64</v>
      </c>
      <c r="L7373">
        <v>20000</v>
      </c>
      <c r="M7373" t="b">
        <v>0</v>
      </c>
    </row>
    <row r="7374" spans="1:13" x14ac:dyDescent="0.35">
      <c r="A7374" t="s">
        <v>21</v>
      </c>
      <c r="B7374" t="s">
        <v>231</v>
      </c>
      <c r="C7374">
        <v>2020</v>
      </c>
      <c r="D7374" t="s">
        <v>15</v>
      </c>
      <c r="E7374" t="s">
        <v>23</v>
      </c>
      <c r="F7374" t="s">
        <v>26</v>
      </c>
      <c r="G7374">
        <v>1.4</v>
      </c>
      <c r="H7374" t="s">
        <v>18</v>
      </c>
      <c r="I7374" t="s">
        <v>19</v>
      </c>
      <c r="J7374">
        <v>13000</v>
      </c>
      <c r="K7374" t="s">
        <v>20</v>
      </c>
      <c r="L7374">
        <v>0</v>
      </c>
      <c r="M7374" t="b">
        <v>1</v>
      </c>
    </row>
    <row r="7375" spans="1:13" x14ac:dyDescent="0.35">
      <c r="A7375" t="s">
        <v>181</v>
      </c>
      <c r="B7375" t="s">
        <v>199</v>
      </c>
      <c r="C7375">
        <v>2016</v>
      </c>
      <c r="D7375" t="s">
        <v>44</v>
      </c>
      <c r="E7375" t="s">
        <v>23</v>
      </c>
      <c r="F7375" t="s">
        <v>30</v>
      </c>
      <c r="G7375">
        <v>3.5</v>
      </c>
      <c r="H7375" t="s">
        <v>18</v>
      </c>
      <c r="I7375" t="s">
        <v>19</v>
      </c>
      <c r="J7375">
        <v>209000</v>
      </c>
      <c r="K7375" t="s">
        <v>20</v>
      </c>
      <c r="L7375">
        <v>50000</v>
      </c>
      <c r="M7375" t="b">
        <v>0</v>
      </c>
    </row>
    <row r="7376" spans="1:13" x14ac:dyDescent="0.35">
      <c r="A7376" t="s">
        <v>76</v>
      </c>
      <c r="B7376" t="s">
        <v>151</v>
      </c>
      <c r="C7376">
        <v>2014</v>
      </c>
      <c r="D7376" t="s">
        <v>15</v>
      </c>
      <c r="E7376" t="s">
        <v>94</v>
      </c>
      <c r="F7376" t="s">
        <v>30</v>
      </c>
      <c r="G7376">
        <v>3.5</v>
      </c>
      <c r="H7376" t="s">
        <v>18</v>
      </c>
      <c r="I7376" t="s">
        <v>19</v>
      </c>
      <c r="J7376">
        <v>214000</v>
      </c>
      <c r="K7376" t="s">
        <v>20</v>
      </c>
      <c r="L7376">
        <v>0</v>
      </c>
      <c r="M7376" t="b">
        <v>1</v>
      </c>
    </row>
    <row r="7377" spans="1:13" x14ac:dyDescent="0.35">
      <c r="A7377" t="s">
        <v>281</v>
      </c>
      <c r="B7377" t="s">
        <v>408</v>
      </c>
      <c r="C7377">
        <v>2009</v>
      </c>
      <c r="D7377" t="s">
        <v>44</v>
      </c>
      <c r="E7377" t="s">
        <v>23</v>
      </c>
      <c r="F7377" t="s">
        <v>17</v>
      </c>
      <c r="G7377">
        <v>1.8</v>
      </c>
      <c r="H7377" t="s">
        <v>18</v>
      </c>
      <c r="I7377" t="s">
        <v>19</v>
      </c>
      <c r="J7377">
        <v>223000</v>
      </c>
      <c r="K7377" t="s">
        <v>42</v>
      </c>
      <c r="L7377">
        <v>27000</v>
      </c>
      <c r="M7377" t="b">
        <v>0</v>
      </c>
    </row>
    <row r="7378" spans="1:13" x14ac:dyDescent="0.35">
      <c r="A7378" t="s">
        <v>82</v>
      </c>
      <c r="B7378" t="s">
        <v>330</v>
      </c>
      <c r="C7378">
        <v>2015</v>
      </c>
      <c r="D7378" t="s">
        <v>47</v>
      </c>
      <c r="E7378" t="s">
        <v>23</v>
      </c>
      <c r="F7378" t="s">
        <v>17</v>
      </c>
      <c r="G7378">
        <v>3.8</v>
      </c>
      <c r="H7378" t="s">
        <v>18</v>
      </c>
      <c r="I7378" t="s">
        <v>19</v>
      </c>
      <c r="J7378">
        <v>316884</v>
      </c>
      <c r="K7378" t="s">
        <v>20</v>
      </c>
      <c r="L7378">
        <v>0</v>
      </c>
      <c r="M7378" t="b">
        <v>1</v>
      </c>
    </row>
    <row r="7379" spans="1:13" x14ac:dyDescent="0.35">
      <c r="A7379" t="s">
        <v>39</v>
      </c>
      <c r="B7379" t="s">
        <v>143</v>
      </c>
      <c r="C7379">
        <v>2009</v>
      </c>
      <c r="D7379" t="s">
        <v>15</v>
      </c>
      <c r="E7379" t="s">
        <v>196</v>
      </c>
      <c r="F7379" t="s">
        <v>17</v>
      </c>
      <c r="G7379">
        <v>3.6</v>
      </c>
      <c r="H7379" t="s">
        <v>18</v>
      </c>
      <c r="I7379" t="s">
        <v>19</v>
      </c>
      <c r="J7379">
        <v>230000</v>
      </c>
      <c r="K7379" t="s">
        <v>126</v>
      </c>
      <c r="L7379">
        <v>0</v>
      </c>
      <c r="M7379" t="b">
        <v>1</v>
      </c>
    </row>
    <row r="7380" spans="1:13" x14ac:dyDescent="0.35">
      <c r="A7380" t="s">
        <v>181</v>
      </c>
      <c r="B7380" t="s">
        <v>199</v>
      </c>
      <c r="C7380">
        <v>2016</v>
      </c>
      <c r="D7380" t="s">
        <v>44</v>
      </c>
      <c r="E7380" t="s">
        <v>23</v>
      </c>
      <c r="F7380" t="s">
        <v>17</v>
      </c>
      <c r="G7380">
        <v>3.5</v>
      </c>
      <c r="H7380" t="s">
        <v>18</v>
      </c>
      <c r="I7380" t="s">
        <v>19</v>
      </c>
      <c r="J7380">
        <v>190000</v>
      </c>
      <c r="K7380" t="s">
        <v>45</v>
      </c>
      <c r="L7380">
        <v>55000</v>
      </c>
      <c r="M7380" t="b">
        <v>0</v>
      </c>
    </row>
    <row r="7381" spans="1:13" x14ac:dyDescent="0.35">
      <c r="A7381" t="s">
        <v>34</v>
      </c>
      <c r="B7381" t="s">
        <v>55</v>
      </c>
      <c r="C7381">
        <v>2021</v>
      </c>
      <c r="D7381" t="s">
        <v>15</v>
      </c>
      <c r="E7381" t="s">
        <v>23</v>
      </c>
      <c r="F7381" t="s">
        <v>30</v>
      </c>
      <c r="G7381">
        <v>2.7</v>
      </c>
      <c r="H7381" t="s">
        <v>18</v>
      </c>
      <c r="I7381" t="s">
        <v>19</v>
      </c>
      <c r="J7381">
        <v>4600</v>
      </c>
      <c r="K7381" t="s">
        <v>187</v>
      </c>
      <c r="L7381">
        <v>150000</v>
      </c>
      <c r="M7381" t="b">
        <v>0</v>
      </c>
    </row>
    <row r="7382" spans="1:13" x14ac:dyDescent="0.35">
      <c r="A7382" t="s">
        <v>76</v>
      </c>
      <c r="B7382" t="s">
        <v>77</v>
      </c>
      <c r="C7382">
        <v>2014</v>
      </c>
      <c r="D7382" t="s">
        <v>15</v>
      </c>
      <c r="E7382" t="s">
        <v>23</v>
      </c>
      <c r="F7382" t="s">
        <v>17</v>
      </c>
      <c r="G7382">
        <v>1</v>
      </c>
      <c r="H7382" t="s">
        <v>18</v>
      </c>
      <c r="I7382" t="s">
        <v>19</v>
      </c>
      <c r="J7382">
        <v>118</v>
      </c>
      <c r="K7382" t="s">
        <v>20</v>
      </c>
      <c r="L7382">
        <v>0</v>
      </c>
      <c r="M7382" t="b">
        <v>1</v>
      </c>
    </row>
    <row r="7383" spans="1:13" x14ac:dyDescent="0.35">
      <c r="A7383" t="s">
        <v>31</v>
      </c>
      <c r="B7383" t="s">
        <v>32</v>
      </c>
      <c r="C7383">
        <v>2018</v>
      </c>
      <c r="D7383" t="s">
        <v>15</v>
      </c>
      <c r="E7383" t="s">
        <v>23</v>
      </c>
      <c r="F7383" t="s">
        <v>30</v>
      </c>
      <c r="G7383">
        <v>1.5</v>
      </c>
      <c r="H7383" t="s">
        <v>18</v>
      </c>
      <c r="I7383" t="s">
        <v>19</v>
      </c>
      <c r="J7383">
        <v>20000</v>
      </c>
      <c r="K7383" t="s">
        <v>54</v>
      </c>
      <c r="L7383">
        <v>0</v>
      </c>
      <c r="M7383" t="b">
        <v>1</v>
      </c>
    </row>
    <row r="7384" spans="1:13" x14ac:dyDescent="0.35">
      <c r="A7384" t="s">
        <v>34</v>
      </c>
      <c r="B7384" t="s">
        <v>35</v>
      </c>
      <c r="C7384">
        <v>2011</v>
      </c>
      <c r="D7384" t="s">
        <v>44</v>
      </c>
      <c r="E7384" t="s">
        <v>23</v>
      </c>
      <c r="F7384" t="s">
        <v>17</v>
      </c>
      <c r="G7384">
        <v>4.5999999999999996</v>
      </c>
      <c r="H7384" t="s">
        <v>18</v>
      </c>
      <c r="I7384" t="s">
        <v>19</v>
      </c>
      <c r="J7384">
        <v>1060204</v>
      </c>
      <c r="K7384" t="s">
        <v>70</v>
      </c>
      <c r="L7384">
        <v>115000</v>
      </c>
      <c r="M7384" t="b">
        <v>0</v>
      </c>
    </row>
    <row r="7385" spans="1:13" x14ac:dyDescent="0.35">
      <c r="A7385" t="s">
        <v>39</v>
      </c>
      <c r="B7385" t="s">
        <v>46</v>
      </c>
      <c r="C7385">
        <v>2008</v>
      </c>
      <c r="D7385" t="s">
        <v>47</v>
      </c>
      <c r="E7385" t="s">
        <v>16</v>
      </c>
      <c r="F7385" t="s">
        <v>17</v>
      </c>
      <c r="G7385">
        <v>5.3</v>
      </c>
      <c r="H7385" t="s">
        <v>18</v>
      </c>
      <c r="I7385" t="s">
        <v>19</v>
      </c>
      <c r="J7385">
        <v>272000</v>
      </c>
      <c r="K7385" t="s">
        <v>20</v>
      </c>
      <c r="L7385">
        <v>0</v>
      </c>
      <c r="M7385" t="b">
        <v>1</v>
      </c>
    </row>
    <row r="7386" spans="1:13" x14ac:dyDescent="0.35">
      <c r="A7386" t="s">
        <v>39</v>
      </c>
      <c r="B7386" t="s">
        <v>131</v>
      </c>
      <c r="C7386">
        <v>2009</v>
      </c>
      <c r="D7386" t="s">
        <v>15</v>
      </c>
      <c r="E7386" t="s">
        <v>38</v>
      </c>
      <c r="F7386" t="s">
        <v>26</v>
      </c>
      <c r="G7386">
        <v>6</v>
      </c>
      <c r="H7386" t="s">
        <v>18</v>
      </c>
      <c r="I7386" t="s">
        <v>19</v>
      </c>
      <c r="J7386">
        <v>270000</v>
      </c>
      <c r="K7386" t="s">
        <v>245</v>
      </c>
      <c r="L7386">
        <v>0</v>
      </c>
      <c r="M7386" t="b">
        <v>1</v>
      </c>
    </row>
    <row r="7387" spans="1:13" x14ac:dyDescent="0.35">
      <c r="A7387" t="s">
        <v>27</v>
      </c>
      <c r="B7387" t="s">
        <v>160</v>
      </c>
      <c r="C7387">
        <v>2004</v>
      </c>
      <c r="D7387" t="s">
        <v>15</v>
      </c>
      <c r="E7387" t="s">
        <v>29</v>
      </c>
      <c r="F7387" t="s">
        <v>30</v>
      </c>
      <c r="G7387">
        <v>2.4</v>
      </c>
      <c r="H7387" t="s">
        <v>18</v>
      </c>
      <c r="I7387" t="s">
        <v>68</v>
      </c>
      <c r="J7387">
        <v>240000</v>
      </c>
      <c r="K7387" t="s">
        <v>170</v>
      </c>
      <c r="L7387">
        <v>0</v>
      </c>
      <c r="M7387" t="b">
        <v>1</v>
      </c>
    </row>
    <row r="7388" spans="1:13" x14ac:dyDescent="0.35">
      <c r="A7388" t="s">
        <v>34</v>
      </c>
      <c r="B7388" t="s">
        <v>35</v>
      </c>
      <c r="C7388">
        <v>2021</v>
      </c>
      <c r="D7388" t="s">
        <v>15</v>
      </c>
      <c r="E7388" t="s">
        <v>23</v>
      </c>
      <c r="F7388" t="s">
        <v>17</v>
      </c>
      <c r="G7388">
        <v>4.5999999999999996</v>
      </c>
      <c r="H7388" t="s">
        <v>18</v>
      </c>
      <c r="I7388" t="s">
        <v>19</v>
      </c>
      <c r="J7388">
        <v>5000</v>
      </c>
      <c r="K7388" t="s">
        <v>20</v>
      </c>
      <c r="L7388">
        <v>0</v>
      </c>
      <c r="M7388" t="b">
        <v>1</v>
      </c>
    </row>
    <row r="7389" spans="1:13" x14ac:dyDescent="0.35">
      <c r="A7389" t="s">
        <v>34</v>
      </c>
      <c r="B7389" t="s">
        <v>35</v>
      </c>
      <c r="C7389">
        <v>2013</v>
      </c>
      <c r="D7389" t="s">
        <v>15</v>
      </c>
      <c r="E7389" t="s">
        <v>23</v>
      </c>
      <c r="F7389" t="s">
        <v>17</v>
      </c>
      <c r="G7389">
        <v>5.7</v>
      </c>
      <c r="H7389" t="s">
        <v>18</v>
      </c>
      <c r="I7389" t="s">
        <v>19</v>
      </c>
      <c r="J7389">
        <v>257000</v>
      </c>
      <c r="K7389" t="s">
        <v>20</v>
      </c>
      <c r="L7389">
        <v>150000</v>
      </c>
      <c r="M7389" t="b">
        <v>0</v>
      </c>
    </row>
    <row r="7390" spans="1:13" x14ac:dyDescent="0.35">
      <c r="A7390" t="s">
        <v>48</v>
      </c>
      <c r="B7390" t="s">
        <v>106</v>
      </c>
      <c r="C7390">
        <v>2006</v>
      </c>
      <c r="D7390" t="s">
        <v>47</v>
      </c>
      <c r="E7390" t="s">
        <v>75</v>
      </c>
      <c r="F7390" t="s">
        <v>17</v>
      </c>
      <c r="G7390">
        <v>3.5</v>
      </c>
      <c r="H7390" t="s">
        <v>18</v>
      </c>
      <c r="I7390" t="s">
        <v>19</v>
      </c>
      <c r="J7390">
        <v>300000</v>
      </c>
      <c r="K7390" t="s">
        <v>54</v>
      </c>
      <c r="L7390">
        <v>0</v>
      </c>
      <c r="M7390" t="b">
        <v>1</v>
      </c>
    </row>
    <row r="7391" spans="1:13" x14ac:dyDescent="0.35">
      <c r="A7391" t="s">
        <v>39</v>
      </c>
      <c r="B7391" t="s">
        <v>71</v>
      </c>
      <c r="C7391">
        <v>2013</v>
      </c>
      <c r="D7391" t="s">
        <v>15</v>
      </c>
      <c r="E7391" t="s">
        <v>65</v>
      </c>
      <c r="F7391" t="s">
        <v>30</v>
      </c>
      <c r="G7391">
        <v>2.4</v>
      </c>
      <c r="H7391" t="s">
        <v>18</v>
      </c>
      <c r="I7391" t="s">
        <v>19</v>
      </c>
      <c r="J7391">
        <v>233000</v>
      </c>
      <c r="K7391" t="s">
        <v>170</v>
      </c>
      <c r="L7391">
        <v>20000</v>
      </c>
      <c r="M7391" t="b">
        <v>0</v>
      </c>
    </row>
    <row r="7392" spans="1:13" x14ac:dyDescent="0.35">
      <c r="A7392" t="s">
        <v>76</v>
      </c>
      <c r="B7392" t="s">
        <v>77</v>
      </c>
      <c r="C7392">
        <v>2013</v>
      </c>
      <c r="D7392" t="s">
        <v>15</v>
      </c>
      <c r="E7392" t="s">
        <v>29</v>
      </c>
      <c r="F7392" t="s">
        <v>26</v>
      </c>
      <c r="G7392">
        <v>5.4</v>
      </c>
      <c r="H7392" t="s">
        <v>18</v>
      </c>
      <c r="I7392" t="s">
        <v>19</v>
      </c>
      <c r="J7392">
        <v>99349</v>
      </c>
      <c r="K7392" t="s">
        <v>81</v>
      </c>
      <c r="L7392">
        <v>0</v>
      </c>
      <c r="M7392" t="b">
        <v>1</v>
      </c>
    </row>
    <row r="7393" spans="1:13" x14ac:dyDescent="0.35">
      <c r="A7393" t="s">
        <v>39</v>
      </c>
      <c r="B7393" t="s">
        <v>261</v>
      </c>
      <c r="C7393">
        <v>2009</v>
      </c>
      <c r="D7393" t="s">
        <v>47</v>
      </c>
      <c r="E7393" t="s">
        <v>75</v>
      </c>
      <c r="F7393" t="s">
        <v>30</v>
      </c>
      <c r="G7393">
        <v>1.6</v>
      </c>
      <c r="H7393" t="s">
        <v>18</v>
      </c>
      <c r="I7393" t="s">
        <v>68</v>
      </c>
      <c r="J7393">
        <v>20000000</v>
      </c>
      <c r="K7393" t="s">
        <v>20</v>
      </c>
      <c r="L7393">
        <v>9000</v>
      </c>
      <c r="M7393" t="b">
        <v>0</v>
      </c>
    </row>
    <row r="7394" spans="1:13" x14ac:dyDescent="0.35">
      <c r="A7394" t="s">
        <v>48</v>
      </c>
      <c r="B7394" t="s">
        <v>168</v>
      </c>
      <c r="C7394">
        <v>2017</v>
      </c>
      <c r="D7394" t="s">
        <v>47</v>
      </c>
      <c r="E7394" t="s">
        <v>23</v>
      </c>
      <c r="F7394" t="s">
        <v>17</v>
      </c>
      <c r="G7394">
        <v>2</v>
      </c>
      <c r="H7394" t="s">
        <v>18</v>
      </c>
      <c r="I7394" t="s">
        <v>19</v>
      </c>
      <c r="J7394">
        <v>67000</v>
      </c>
      <c r="K7394" t="s">
        <v>253</v>
      </c>
      <c r="L7394">
        <v>0</v>
      </c>
      <c r="M7394" t="b">
        <v>1</v>
      </c>
    </row>
    <row r="7395" spans="1:13" x14ac:dyDescent="0.35">
      <c r="A7395" t="s">
        <v>48</v>
      </c>
      <c r="B7395" t="s">
        <v>49</v>
      </c>
      <c r="C7395">
        <v>2020</v>
      </c>
      <c r="D7395" t="s">
        <v>44</v>
      </c>
      <c r="E7395" t="s">
        <v>33</v>
      </c>
      <c r="F7395" t="s">
        <v>17</v>
      </c>
      <c r="G7395">
        <v>2</v>
      </c>
      <c r="H7395" t="s">
        <v>18</v>
      </c>
      <c r="I7395" t="s">
        <v>19</v>
      </c>
      <c r="J7395">
        <v>2000</v>
      </c>
      <c r="K7395" t="s">
        <v>20</v>
      </c>
      <c r="L7395">
        <v>0</v>
      </c>
      <c r="M7395" t="b">
        <v>1</v>
      </c>
    </row>
    <row r="7396" spans="1:13" x14ac:dyDescent="0.35">
      <c r="A7396" t="s">
        <v>36</v>
      </c>
      <c r="B7396" t="s">
        <v>37</v>
      </c>
      <c r="C7396">
        <v>2001</v>
      </c>
      <c r="D7396" t="s">
        <v>15</v>
      </c>
      <c r="E7396" t="s">
        <v>75</v>
      </c>
      <c r="F7396" t="s">
        <v>17</v>
      </c>
      <c r="G7396">
        <v>5.3</v>
      </c>
      <c r="H7396" t="s">
        <v>18</v>
      </c>
      <c r="I7396" t="s">
        <v>19</v>
      </c>
      <c r="J7396">
        <v>28000</v>
      </c>
      <c r="K7396" t="s">
        <v>111</v>
      </c>
      <c r="L7396">
        <v>15000</v>
      </c>
      <c r="M7396" t="b">
        <v>0</v>
      </c>
    </row>
    <row r="7397" spans="1:13" x14ac:dyDescent="0.35">
      <c r="A7397" t="s">
        <v>34</v>
      </c>
      <c r="B7397" t="s">
        <v>284</v>
      </c>
      <c r="C7397">
        <v>2010</v>
      </c>
      <c r="D7397" t="s">
        <v>44</v>
      </c>
      <c r="E7397" t="s">
        <v>29</v>
      </c>
      <c r="F7397" t="s">
        <v>26</v>
      </c>
      <c r="G7397">
        <v>4</v>
      </c>
      <c r="H7397" t="s">
        <v>18</v>
      </c>
      <c r="I7397" t="s">
        <v>19</v>
      </c>
      <c r="J7397">
        <v>300</v>
      </c>
      <c r="K7397" t="s">
        <v>59</v>
      </c>
      <c r="L7397">
        <v>0</v>
      </c>
      <c r="M7397" t="b">
        <v>1</v>
      </c>
    </row>
    <row r="7398" spans="1:13" x14ac:dyDescent="0.35">
      <c r="A7398" t="s">
        <v>27</v>
      </c>
      <c r="B7398" t="s">
        <v>160</v>
      </c>
      <c r="C7398">
        <v>2013</v>
      </c>
      <c r="D7398" t="s">
        <v>15</v>
      </c>
      <c r="E7398" t="s">
        <v>29</v>
      </c>
      <c r="F7398" t="s">
        <v>26</v>
      </c>
      <c r="G7398">
        <v>2.4</v>
      </c>
      <c r="H7398" t="s">
        <v>18</v>
      </c>
      <c r="I7398" t="s">
        <v>19</v>
      </c>
      <c r="J7398">
        <v>251406</v>
      </c>
      <c r="K7398" t="s">
        <v>59</v>
      </c>
      <c r="L7398">
        <v>0</v>
      </c>
      <c r="M7398" t="b">
        <v>1</v>
      </c>
    </row>
    <row r="7399" spans="1:13" x14ac:dyDescent="0.35">
      <c r="A7399" t="s">
        <v>174</v>
      </c>
      <c r="B7399" t="s">
        <v>375</v>
      </c>
      <c r="C7399">
        <v>2014</v>
      </c>
      <c r="D7399" t="s">
        <v>15</v>
      </c>
      <c r="E7399" t="s">
        <v>23</v>
      </c>
      <c r="F7399" t="s">
        <v>17</v>
      </c>
      <c r="G7399">
        <v>2</v>
      </c>
      <c r="H7399" t="s">
        <v>18</v>
      </c>
      <c r="I7399" t="s">
        <v>19</v>
      </c>
      <c r="J7399">
        <v>110000</v>
      </c>
      <c r="K7399" t="s">
        <v>20</v>
      </c>
      <c r="L7399">
        <v>0</v>
      </c>
      <c r="M7399" t="b">
        <v>1</v>
      </c>
    </row>
    <row r="7400" spans="1:13" x14ac:dyDescent="0.35">
      <c r="A7400" t="s">
        <v>27</v>
      </c>
      <c r="B7400" t="s">
        <v>93</v>
      </c>
      <c r="C7400">
        <v>2021</v>
      </c>
      <c r="D7400" t="s">
        <v>15</v>
      </c>
      <c r="E7400" t="s">
        <v>102</v>
      </c>
      <c r="F7400" t="s">
        <v>17</v>
      </c>
      <c r="G7400">
        <v>3.5</v>
      </c>
      <c r="H7400" t="s">
        <v>18</v>
      </c>
      <c r="I7400" t="s">
        <v>19</v>
      </c>
      <c r="J7400">
        <v>25000</v>
      </c>
      <c r="K7400" t="s">
        <v>64</v>
      </c>
      <c r="L7400">
        <v>2690</v>
      </c>
      <c r="M7400" t="b">
        <v>0</v>
      </c>
    </row>
    <row r="7401" spans="1:13" x14ac:dyDescent="0.35">
      <c r="A7401" t="s">
        <v>34</v>
      </c>
      <c r="B7401" t="s">
        <v>35</v>
      </c>
      <c r="C7401">
        <v>2019</v>
      </c>
      <c r="D7401" t="s">
        <v>15</v>
      </c>
      <c r="E7401" t="s">
        <v>23</v>
      </c>
      <c r="F7401" t="s">
        <v>17</v>
      </c>
      <c r="G7401">
        <v>4.5999999999999996</v>
      </c>
      <c r="H7401" t="s">
        <v>18</v>
      </c>
      <c r="I7401" t="s">
        <v>19</v>
      </c>
      <c r="J7401">
        <v>177900</v>
      </c>
      <c r="K7401" t="s">
        <v>20</v>
      </c>
      <c r="L7401">
        <v>220000</v>
      </c>
      <c r="M7401" t="b">
        <v>0</v>
      </c>
    </row>
    <row r="7402" spans="1:13" x14ac:dyDescent="0.35">
      <c r="A7402" t="s">
        <v>34</v>
      </c>
      <c r="B7402" t="s">
        <v>43</v>
      </c>
      <c r="C7402">
        <v>2006</v>
      </c>
      <c r="D7402" t="s">
        <v>47</v>
      </c>
      <c r="E7402" t="s">
        <v>23</v>
      </c>
      <c r="F7402" t="s">
        <v>30</v>
      </c>
      <c r="G7402">
        <v>2.4</v>
      </c>
      <c r="H7402" t="s">
        <v>18</v>
      </c>
      <c r="I7402" t="s">
        <v>19</v>
      </c>
      <c r="J7402">
        <v>200000</v>
      </c>
      <c r="K7402" t="s">
        <v>20</v>
      </c>
      <c r="L7402">
        <v>0</v>
      </c>
      <c r="M7402" t="b">
        <v>1</v>
      </c>
    </row>
    <row r="7403" spans="1:13" x14ac:dyDescent="0.35">
      <c r="A7403" t="s">
        <v>27</v>
      </c>
      <c r="B7403" t="s">
        <v>89</v>
      </c>
      <c r="C7403">
        <v>2013</v>
      </c>
      <c r="D7403" t="s">
        <v>15</v>
      </c>
      <c r="E7403" t="s">
        <v>25</v>
      </c>
      <c r="F7403" t="s">
        <v>30</v>
      </c>
      <c r="G7403">
        <v>2.4</v>
      </c>
      <c r="H7403" t="s">
        <v>18</v>
      </c>
      <c r="I7403" t="s">
        <v>19</v>
      </c>
      <c r="J7403">
        <v>348</v>
      </c>
      <c r="K7403" t="s">
        <v>45</v>
      </c>
      <c r="L7403">
        <v>22000</v>
      </c>
      <c r="M7403" t="b">
        <v>0</v>
      </c>
    </row>
    <row r="7404" spans="1:13" x14ac:dyDescent="0.35">
      <c r="A7404" t="s">
        <v>60</v>
      </c>
      <c r="B7404" t="s">
        <v>80</v>
      </c>
      <c r="C7404">
        <v>2021</v>
      </c>
      <c r="D7404" t="s">
        <v>15</v>
      </c>
      <c r="E7404" t="s">
        <v>16</v>
      </c>
      <c r="F7404" t="s">
        <v>26</v>
      </c>
      <c r="G7404">
        <v>3.5</v>
      </c>
      <c r="H7404" t="s">
        <v>18</v>
      </c>
      <c r="I7404" t="s">
        <v>19</v>
      </c>
      <c r="J7404">
        <v>7050</v>
      </c>
      <c r="K7404" t="s">
        <v>20</v>
      </c>
      <c r="L7404">
        <v>0</v>
      </c>
      <c r="M7404" t="b">
        <v>1</v>
      </c>
    </row>
    <row r="7405" spans="1:13" x14ac:dyDescent="0.35">
      <c r="A7405" t="s">
        <v>27</v>
      </c>
      <c r="B7405" t="s">
        <v>89</v>
      </c>
      <c r="C7405">
        <v>2016</v>
      </c>
      <c r="D7405" t="s">
        <v>15</v>
      </c>
      <c r="E7405" t="s">
        <v>23</v>
      </c>
      <c r="F7405" t="s">
        <v>26</v>
      </c>
      <c r="G7405">
        <v>2.4</v>
      </c>
      <c r="H7405" t="s">
        <v>18</v>
      </c>
      <c r="I7405" t="s">
        <v>19</v>
      </c>
      <c r="J7405">
        <v>191000</v>
      </c>
      <c r="K7405" t="s">
        <v>20</v>
      </c>
      <c r="L7405">
        <v>45000</v>
      </c>
      <c r="M7405" t="b">
        <v>0</v>
      </c>
    </row>
    <row r="7406" spans="1:13" x14ac:dyDescent="0.35">
      <c r="A7406" t="s">
        <v>34</v>
      </c>
      <c r="B7406" t="s">
        <v>41</v>
      </c>
      <c r="C7406">
        <v>2016</v>
      </c>
      <c r="D7406" t="s">
        <v>15</v>
      </c>
      <c r="E7406" t="s">
        <v>29</v>
      </c>
      <c r="F7406" t="s">
        <v>30</v>
      </c>
      <c r="G7406">
        <v>1.3</v>
      </c>
      <c r="H7406" t="s">
        <v>18</v>
      </c>
      <c r="I7406" t="s">
        <v>19</v>
      </c>
      <c r="J7406">
        <v>120000</v>
      </c>
      <c r="K7406" t="s">
        <v>20</v>
      </c>
      <c r="L7406">
        <v>20000</v>
      </c>
      <c r="M7406" t="b">
        <v>0</v>
      </c>
    </row>
    <row r="7407" spans="1:13" x14ac:dyDescent="0.35">
      <c r="A7407" t="s">
        <v>39</v>
      </c>
      <c r="B7407" t="s">
        <v>46</v>
      </c>
      <c r="C7407">
        <v>2008</v>
      </c>
      <c r="D7407" t="s">
        <v>15</v>
      </c>
      <c r="E7407" t="s">
        <v>16</v>
      </c>
      <c r="F7407" t="s">
        <v>17</v>
      </c>
      <c r="G7407">
        <v>5.3</v>
      </c>
      <c r="H7407" t="s">
        <v>18</v>
      </c>
      <c r="I7407" t="s">
        <v>19</v>
      </c>
      <c r="J7407">
        <v>250000</v>
      </c>
      <c r="K7407" t="s">
        <v>20</v>
      </c>
      <c r="L7407">
        <v>32000</v>
      </c>
      <c r="M7407" t="b">
        <v>0</v>
      </c>
    </row>
    <row r="7408" spans="1:13" x14ac:dyDescent="0.35">
      <c r="A7408" t="s">
        <v>34</v>
      </c>
      <c r="B7408" t="s">
        <v>35</v>
      </c>
      <c r="C7408">
        <v>2014</v>
      </c>
      <c r="D7408" t="s">
        <v>44</v>
      </c>
      <c r="E7408" t="s">
        <v>23</v>
      </c>
      <c r="F7408" t="s">
        <v>17</v>
      </c>
      <c r="G7408">
        <v>4.5999999999999996</v>
      </c>
      <c r="H7408" t="s">
        <v>18</v>
      </c>
      <c r="I7408" t="s">
        <v>19</v>
      </c>
      <c r="J7408">
        <v>194</v>
      </c>
      <c r="K7408" t="s">
        <v>81</v>
      </c>
      <c r="L7408">
        <v>0</v>
      </c>
      <c r="M7408" t="b">
        <v>1</v>
      </c>
    </row>
    <row r="7409" spans="1:13" x14ac:dyDescent="0.35">
      <c r="A7409" t="s">
        <v>34</v>
      </c>
      <c r="B7409" t="s">
        <v>58</v>
      </c>
      <c r="C7409">
        <v>2016</v>
      </c>
      <c r="D7409" t="s">
        <v>44</v>
      </c>
      <c r="E7409" t="s">
        <v>29</v>
      </c>
      <c r="F7409" t="s">
        <v>30</v>
      </c>
      <c r="G7409">
        <v>2.7</v>
      </c>
      <c r="H7409" t="s">
        <v>18</v>
      </c>
      <c r="I7409" t="s">
        <v>19</v>
      </c>
      <c r="J7409">
        <v>211000</v>
      </c>
      <c r="K7409" t="s">
        <v>20</v>
      </c>
      <c r="L7409">
        <v>69000</v>
      </c>
      <c r="M7409" t="b">
        <v>0</v>
      </c>
    </row>
    <row r="7410" spans="1:13" x14ac:dyDescent="0.35">
      <c r="A7410" t="s">
        <v>36</v>
      </c>
      <c r="B7410" t="s">
        <v>37</v>
      </c>
      <c r="C7410">
        <v>2011</v>
      </c>
      <c r="D7410" t="s">
        <v>15</v>
      </c>
      <c r="E7410" t="s">
        <v>75</v>
      </c>
      <c r="F7410" t="s">
        <v>17</v>
      </c>
      <c r="G7410">
        <v>5.3</v>
      </c>
      <c r="H7410" t="s">
        <v>18</v>
      </c>
      <c r="I7410" t="s">
        <v>19</v>
      </c>
      <c r="J7410">
        <v>350000</v>
      </c>
      <c r="K7410" t="s">
        <v>20</v>
      </c>
      <c r="L7410">
        <v>55000</v>
      </c>
      <c r="M7410" t="b">
        <v>0</v>
      </c>
    </row>
    <row r="7411" spans="1:13" x14ac:dyDescent="0.35">
      <c r="A7411" t="s">
        <v>34</v>
      </c>
      <c r="B7411" t="s">
        <v>66</v>
      </c>
      <c r="C7411">
        <v>2015</v>
      </c>
      <c r="D7411" t="s">
        <v>15</v>
      </c>
      <c r="E7411" t="s">
        <v>23</v>
      </c>
      <c r="F7411" t="s">
        <v>26</v>
      </c>
      <c r="G7411">
        <v>3.5</v>
      </c>
      <c r="H7411" t="s">
        <v>18</v>
      </c>
      <c r="I7411" t="s">
        <v>19</v>
      </c>
      <c r="J7411">
        <v>120000</v>
      </c>
      <c r="K7411" t="s">
        <v>45</v>
      </c>
      <c r="L7411">
        <v>66500</v>
      </c>
      <c r="M7411" t="b">
        <v>0</v>
      </c>
    </row>
    <row r="7412" spans="1:13" x14ac:dyDescent="0.35">
      <c r="A7412" t="s">
        <v>31</v>
      </c>
      <c r="B7412" t="s">
        <v>32</v>
      </c>
      <c r="C7412">
        <v>2015</v>
      </c>
      <c r="D7412" t="s">
        <v>15</v>
      </c>
      <c r="E7412" t="s">
        <v>23</v>
      </c>
      <c r="F7412" t="s">
        <v>30</v>
      </c>
      <c r="G7412">
        <v>2.5</v>
      </c>
      <c r="H7412" t="s">
        <v>18</v>
      </c>
      <c r="I7412" t="s">
        <v>19</v>
      </c>
      <c r="J7412">
        <v>620</v>
      </c>
      <c r="K7412" t="s">
        <v>42</v>
      </c>
      <c r="L7412">
        <v>0</v>
      </c>
      <c r="M7412" t="b">
        <v>1</v>
      </c>
    </row>
    <row r="7413" spans="1:13" x14ac:dyDescent="0.35">
      <c r="A7413" t="s">
        <v>48</v>
      </c>
      <c r="B7413" t="s">
        <v>483</v>
      </c>
      <c r="C7413">
        <v>2014</v>
      </c>
      <c r="D7413" t="s">
        <v>47</v>
      </c>
      <c r="E7413" t="s">
        <v>102</v>
      </c>
      <c r="F7413" t="s">
        <v>17</v>
      </c>
      <c r="G7413">
        <v>9</v>
      </c>
      <c r="H7413" t="s">
        <v>56</v>
      </c>
      <c r="I7413" t="s">
        <v>19</v>
      </c>
      <c r="J7413">
        <v>300</v>
      </c>
      <c r="K7413" t="s">
        <v>70</v>
      </c>
      <c r="L7413">
        <v>0</v>
      </c>
      <c r="M7413" t="b">
        <v>1</v>
      </c>
    </row>
    <row r="7414" spans="1:13" x14ac:dyDescent="0.35">
      <c r="A7414" t="s">
        <v>21</v>
      </c>
      <c r="B7414" t="s">
        <v>24</v>
      </c>
      <c r="C7414">
        <v>2017</v>
      </c>
      <c r="D7414" t="s">
        <v>15</v>
      </c>
      <c r="E7414" t="s">
        <v>23</v>
      </c>
      <c r="F7414" t="s">
        <v>26</v>
      </c>
      <c r="G7414">
        <v>1.5</v>
      </c>
      <c r="H7414" t="s">
        <v>18</v>
      </c>
      <c r="I7414" t="s">
        <v>19</v>
      </c>
      <c r="J7414">
        <v>109763</v>
      </c>
      <c r="K7414" t="s">
        <v>20</v>
      </c>
      <c r="L7414">
        <v>21500</v>
      </c>
      <c r="M7414" t="b">
        <v>0</v>
      </c>
    </row>
    <row r="7415" spans="1:13" x14ac:dyDescent="0.35">
      <c r="A7415" t="s">
        <v>27</v>
      </c>
      <c r="B7415" t="s">
        <v>88</v>
      </c>
      <c r="C7415">
        <v>2019</v>
      </c>
      <c r="D7415" t="s">
        <v>15</v>
      </c>
      <c r="E7415" t="s">
        <v>23</v>
      </c>
      <c r="F7415" t="s">
        <v>26</v>
      </c>
      <c r="G7415">
        <v>1.4</v>
      </c>
      <c r="H7415" t="s">
        <v>18</v>
      </c>
      <c r="I7415" t="s">
        <v>19</v>
      </c>
      <c r="J7415">
        <v>96000</v>
      </c>
      <c r="K7415" t="s">
        <v>20</v>
      </c>
      <c r="L7415">
        <v>33500</v>
      </c>
      <c r="M7415" t="b">
        <v>0</v>
      </c>
    </row>
    <row r="7416" spans="1:13" x14ac:dyDescent="0.35">
      <c r="A7416" t="s">
        <v>134</v>
      </c>
      <c r="B7416" t="s">
        <v>232</v>
      </c>
      <c r="C7416">
        <v>2019</v>
      </c>
      <c r="D7416" t="s">
        <v>15</v>
      </c>
      <c r="E7416" t="s">
        <v>23</v>
      </c>
      <c r="F7416" t="s">
        <v>26</v>
      </c>
      <c r="G7416">
        <v>1.6</v>
      </c>
      <c r="H7416" t="s">
        <v>18</v>
      </c>
      <c r="I7416" t="s">
        <v>68</v>
      </c>
      <c r="J7416">
        <v>78000</v>
      </c>
      <c r="K7416" t="s">
        <v>20</v>
      </c>
      <c r="L7416">
        <v>28000</v>
      </c>
      <c r="M7416" t="b">
        <v>0</v>
      </c>
    </row>
    <row r="7417" spans="1:13" x14ac:dyDescent="0.35">
      <c r="A7417" t="s">
        <v>27</v>
      </c>
      <c r="B7417" t="s">
        <v>89</v>
      </c>
      <c r="C7417">
        <v>2019</v>
      </c>
      <c r="D7417" t="s">
        <v>15</v>
      </c>
      <c r="E7417" t="s">
        <v>94</v>
      </c>
      <c r="F7417" t="s">
        <v>26</v>
      </c>
      <c r="G7417">
        <v>2.4</v>
      </c>
      <c r="H7417" t="s">
        <v>18</v>
      </c>
      <c r="I7417" t="s">
        <v>19</v>
      </c>
      <c r="J7417">
        <v>63000</v>
      </c>
      <c r="K7417" t="s">
        <v>20</v>
      </c>
      <c r="L7417">
        <v>60000</v>
      </c>
      <c r="M7417" t="b">
        <v>0</v>
      </c>
    </row>
    <row r="7418" spans="1:13" x14ac:dyDescent="0.35">
      <c r="A7418" t="s">
        <v>27</v>
      </c>
      <c r="B7418" t="s">
        <v>88</v>
      </c>
      <c r="C7418">
        <v>2018</v>
      </c>
      <c r="D7418" t="s">
        <v>15</v>
      </c>
      <c r="E7418" t="s">
        <v>23</v>
      </c>
      <c r="F7418" t="s">
        <v>26</v>
      </c>
      <c r="G7418">
        <v>1.4</v>
      </c>
      <c r="H7418" t="s">
        <v>18</v>
      </c>
      <c r="I7418" t="s">
        <v>19</v>
      </c>
      <c r="J7418">
        <v>90000</v>
      </c>
      <c r="K7418" t="s">
        <v>20</v>
      </c>
      <c r="L7418">
        <v>27000</v>
      </c>
      <c r="M7418" t="b">
        <v>0</v>
      </c>
    </row>
    <row r="7419" spans="1:13" x14ac:dyDescent="0.35">
      <c r="A7419" t="s">
        <v>82</v>
      </c>
      <c r="B7419" t="s">
        <v>156</v>
      </c>
      <c r="C7419">
        <v>2017</v>
      </c>
      <c r="D7419" t="s">
        <v>15</v>
      </c>
      <c r="E7419" t="s">
        <v>23</v>
      </c>
      <c r="F7419" t="s">
        <v>26</v>
      </c>
      <c r="G7419">
        <v>1.4</v>
      </c>
      <c r="H7419" t="s">
        <v>18</v>
      </c>
      <c r="I7419" t="s">
        <v>19</v>
      </c>
      <c r="J7419">
        <v>131000</v>
      </c>
      <c r="K7419" t="s">
        <v>20</v>
      </c>
      <c r="L7419">
        <v>25500</v>
      </c>
      <c r="M7419" t="b">
        <v>0</v>
      </c>
    </row>
    <row r="7420" spans="1:13" x14ac:dyDescent="0.35">
      <c r="A7420" t="s">
        <v>27</v>
      </c>
      <c r="B7420" t="s">
        <v>88</v>
      </c>
      <c r="C7420">
        <v>2017</v>
      </c>
      <c r="D7420" t="s">
        <v>15</v>
      </c>
      <c r="E7420" t="s">
        <v>23</v>
      </c>
      <c r="F7420" t="s">
        <v>26</v>
      </c>
      <c r="G7420">
        <v>1.4</v>
      </c>
      <c r="H7420" t="s">
        <v>18</v>
      </c>
      <c r="I7420" t="s">
        <v>19</v>
      </c>
      <c r="J7420">
        <v>133000</v>
      </c>
      <c r="K7420" t="s">
        <v>20</v>
      </c>
      <c r="L7420">
        <v>25000</v>
      </c>
      <c r="M7420" t="b">
        <v>0</v>
      </c>
    </row>
    <row r="7421" spans="1:13" x14ac:dyDescent="0.35">
      <c r="A7421" t="s">
        <v>27</v>
      </c>
      <c r="B7421" t="s">
        <v>88</v>
      </c>
      <c r="C7421">
        <v>2018</v>
      </c>
      <c r="D7421" t="s">
        <v>15</v>
      </c>
      <c r="E7421" t="s">
        <v>23</v>
      </c>
      <c r="F7421" t="s">
        <v>26</v>
      </c>
      <c r="G7421">
        <v>1.4</v>
      </c>
      <c r="H7421" t="s">
        <v>18</v>
      </c>
      <c r="I7421" t="s">
        <v>19</v>
      </c>
      <c r="J7421">
        <v>68000</v>
      </c>
      <c r="K7421" t="s">
        <v>20</v>
      </c>
      <c r="L7421">
        <v>27000</v>
      </c>
      <c r="M7421" t="b">
        <v>0</v>
      </c>
    </row>
    <row r="7422" spans="1:13" x14ac:dyDescent="0.35">
      <c r="A7422" t="s">
        <v>21</v>
      </c>
      <c r="B7422" t="s">
        <v>207</v>
      </c>
      <c r="C7422">
        <v>2017</v>
      </c>
      <c r="D7422" t="s">
        <v>15</v>
      </c>
      <c r="E7422" t="s">
        <v>23</v>
      </c>
      <c r="F7422" t="s">
        <v>26</v>
      </c>
      <c r="G7422">
        <v>2.5</v>
      </c>
      <c r="H7422" t="s">
        <v>18</v>
      </c>
      <c r="I7422" t="s">
        <v>19</v>
      </c>
      <c r="J7422">
        <v>90000</v>
      </c>
      <c r="K7422" t="s">
        <v>20</v>
      </c>
      <c r="L7422">
        <v>39000</v>
      </c>
      <c r="M7422" t="b">
        <v>0</v>
      </c>
    </row>
    <row r="7423" spans="1:13" x14ac:dyDescent="0.35">
      <c r="A7423" t="s">
        <v>39</v>
      </c>
      <c r="B7423" t="s">
        <v>131</v>
      </c>
      <c r="C7423">
        <v>2007</v>
      </c>
      <c r="D7423" t="s">
        <v>44</v>
      </c>
      <c r="E7423" t="s">
        <v>29</v>
      </c>
      <c r="F7423" t="s">
        <v>30</v>
      </c>
      <c r="G7423">
        <v>3.6</v>
      </c>
      <c r="H7423" t="s">
        <v>18</v>
      </c>
      <c r="I7423" t="s">
        <v>19</v>
      </c>
      <c r="J7423">
        <v>263000</v>
      </c>
      <c r="K7423" t="s">
        <v>20</v>
      </c>
      <c r="L7423">
        <v>17000</v>
      </c>
      <c r="M7423" t="b">
        <v>0</v>
      </c>
    </row>
    <row r="7424" spans="1:13" x14ac:dyDescent="0.35">
      <c r="A7424" t="s">
        <v>34</v>
      </c>
      <c r="B7424" t="s">
        <v>58</v>
      </c>
      <c r="C7424">
        <v>2015</v>
      </c>
      <c r="D7424" t="s">
        <v>15</v>
      </c>
      <c r="E7424" t="s">
        <v>23</v>
      </c>
      <c r="F7424" t="s">
        <v>30</v>
      </c>
      <c r="G7424">
        <v>2.7</v>
      </c>
      <c r="H7424" t="s">
        <v>18</v>
      </c>
      <c r="I7424" t="s">
        <v>19</v>
      </c>
      <c r="J7424">
        <v>300</v>
      </c>
      <c r="K7424" t="s">
        <v>54</v>
      </c>
      <c r="L7424">
        <v>52000</v>
      </c>
      <c r="M7424" t="b">
        <v>0</v>
      </c>
    </row>
    <row r="7425" spans="1:13" x14ac:dyDescent="0.35">
      <c r="A7425" t="s">
        <v>34</v>
      </c>
      <c r="B7425" t="s">
        <v>127</v>
      </c>
      <c r="C7425">
        <v>2015</v>
      </c>
      <c r="D7425" t="s">
        <v>15</v>
      </c>
      <c r="E7425" t="s">
        <v>23</v>
      </c>
      <c r="F7425" t="s">
        <v>17</v>
      </c>
      <c r="G7425">
        <v>2.6</v>
      </c>
      <c r="H7425" t="s">
        <v>18</v>
      </c>
      <c r="I7425" t="s">
        <v>68</v>
      </c>
      <c r="J7425">
        <v>180000</v>
      </c>
      <c r="K7425" t="s">
        <v>64</v>
      </c>
      <c r="L7425">
        <v>80000</v>
      </c>
      <c r="M7425" t="b">
        <v>0</v>
      </c>
    </row>
    <row r="7426" spans="1:13" x14ac:dyDescent="0.35">
      <c r="A7426" t="s">
        <v>21</v>
      </c>
      <c r="B7426" t="s">
        <v>120</v>
      </c>
      <c r="C7426">
        <v>2015</v>
      </c>
      <c r="D7426" t="s">
        <v>15</v>
      </c>
      <c r="E7426" t="s">
        <v>23</v>
      </c>
      <c r="F7426" t="s">
        <v>17</v>
      </c>
      <c r="G7426">
        <v>1.1000000000000001</v>
      </c>
      <c r="H7426" t="s">
        <v>18</v>
      </c>
      <c r="I7426" t="s">
        <v>68</v>
      </c>
      <c r="J7426">
        <v>215267</v>
      </c>
      <c r="K7426" t="s">
        <v>81</v>
      </c>
      <c r="L7426">
        <v>31000</v>
      </c>
      <c r="M7426" t="b">
        <v>0</v>
      </c>
    </row>
    <row r="7427" spans="1:13" x14ac:dyDescent="0.35">
      <c r="A7427" t="s">
        <v>21</v>
      </c>
      <c r="B7427" t="s">
        <v>24</v>
      </c>
      <c r="C7427">
        <v>2006</v>
      </c>
      <c r="D7427" t="s">
        <v>15</v>
      </c>
      <c r="E7427" t="s">
        <v>78</v>
      </c>
      <c r="F7427" t="s">
        <v>26</v>
      </c>
      <c r="G7427">
        <v>1.4</v>
      </c>
      <c r="H7427" t="s">
        <v>18</v>
      </c>
      <c r="I7427" t="s">
        <v>68</v>
      </c>
      <c r="J7427">
        <v>256000</v>
      </c>
      <c r="K7427" t="s">
        <v>54</v>
      </c>
      <c r="L7427">
        <v>0</v>
      </c>
      <c r="M7427" t="b">
        <v>1</v>
      </c>
    </row>
    <row r="7428" spans="1:13" x14ac:dyDescent="0.35">
      <c r="A7428" t="s">
        <v>21</v>
      </c>
      <c r="B7428" t="s">
        <v>120</v>
      </c>
      <c r="C7428">
        <v>2015</v>
      </c>
      <c r="D7428" t="s">
        <v>47</v>
      </c>
      <c r="E7428" t="s">
        <v>23</v>
      </c>
      <c r="F7428" t="s">
        <v>17</v>
      </c>
      <c r="G7428">
        <v>2.4</v>
      </c>
      <c r="H7428" t="s">
        <v>18</v>
      </c>
      <c r="I7428" t="s">
        <v>68</v>
      </c>
      <c r="J7428">
        <v>261000</v>
      </c>
      <c r="K7428" t="s">
        <v>138</v>
      </c>
      <c r="L7428">
        <v>35000</v>
      </c>
      <c r="M7428" t="b">
        <v>0</v>
      </c>
    </row>
    <row r="7429" spans="1:13" x14ac:dyDescent="0.35">
      <c r="A7429" t="s">
        <v>27</v>
      </c>
      <c r="B7429" t="s">
        <v>484</v>
      </c>
      <c r="C7429">
        <v>2008</v>
      </c>
      <c r="D7429" t="s">
        <v>15</v>
      </c>
      <c r="E7429" t="s">
        <v>25</v>
      </c>
      <c r="F7429" t="s">
        <v>26</v>
      </c>
      <c r="G7429">
        <v>1</v>
      </c>
      <c r="H7429" t="s">
        <v>18</v>
      </c>
      <c r="I7429" t="s">
        <v>19</v>
      </c>
      <c r="J7429">
        <v>135000</v>
      </c>
      <c r="K7429" t="s">
        <v>193</v>
      </c>
      <c r="L7429">
        <v>17000</v>
      </c>
      <c r="M7429" t="b">
        <v>0</v>
      </c>
    </row>
    <row r="7430" spans="1:13" x14ac:dyDescent="0.35">
      <c r="A7430" t="s">
        <v>73</v>
      </c>
      <c r="B7430">
        <v>3</v>
      </c>
      <c r="C7430">
        <v>2006</v>
      </c>
      <c r="D7430" t="s">
        <v>15</v>
      </c>
      <c r="E7430" t="s">
        <v>29</v>
      </c>
      <c r="F7430" t="s">
        <v>26</v>
      </c>
      <c r="G7430">
        <v>2.4</v>
      </c>
      <c r="H7430" t="s">
        <v>18</v>
      </c>
      <c r="I7430" t="s">
        <v>19</v>
      </c>
      <c r="J7430">
        <v>334</v>
      </c>
      <c r="K7430" t="s">
        <v>111</v>
      </c>
      <c r="L7430">
        <v>0</v>
      </c>
      <c r="M7430" t="b">
        <v>1</v>
      </c>
    </row>
    <row r="7431" spans="1:13" x14ac:dyDescent="0.35">
      <c r="A7431" t="s">
        <v>36</v>
      </c>
      <c r="B7431" t="s">
        <v>37</v>
      </c>
      <c r="C7431">
        <v>2011</v>
      </c>
      <c r="D7431" t="s">
        <v>15</v>
      </c>
      <c r="E7431" t="s">
        <v>25</v>
      </c>
      <c r="F7431" t="s">
        <v>26</v>
      </c>
      <c r="G7431">
        <v>5.3</v>
      </c>
      <c r="H7431" t="s">
        <v>18</v>
      </c>
      <c r="I7431" t="s">
        <v>19</v>
      </c>
      <c r="J7431">
        <v>188000</v>
      </c>
      <c r="K7431" t="s">
        <v>42</v>
      </c>
      <c r="L7431">
        <v>0</v>
      </c>
      <c r="M7431" t="b">
        <v>1</v>
      </c>
    </row>
    <row r="7432" spans="1:13" x14ac:dyDescent="0.35">
      <c r="A7432" t="s">
        <v>39</v>
      </c>
      <c r="B7432" t="s">
        <v>46</v>
      </c>
      <c r="C7432">
        <v>2016</v>
      </c>
      <c r="D7432" t="s">
        <v>15</v>
      </c>
      <c r="E7432" t="s">
        <v>75</v>
      </c>
      <c r="F7432" t="s">
        <v>26</v>
      </c>
      <c r="G7432">
        <v>5.3</v>
      </c>
      <c r="H7432" t="s">
        <v>18</v>
      </c>
      <c r="I7432" t="s">
        <v>19</v>
      </c>
      <c r="J7432">
        <v>217000</v>
      </c>
      <c r="K7432" t="s">
        <v>170</v>
      </c>
      <c r="L7432">
        <v>87000</v>
      </c>
      <c r="M7432" t="b">
        <v>0</v>
      </c>
    </row>
    <row r="7433" spans="1:13" x14ac:dyDescent="0.35">
      <c r="A7433" t="s">
        <v>27</v>
      </c>
      <c r="B7433" t="s">
        <v>28</v>
      </c>
      <c r="C7433">
        <v>2016</v>
      </c>
      <c r="D7433" t="s">
        <v>15</v>
      </c>
      <c r="E7433" t="s">
        <v>78</v>
      </c>
      <c r="F7433" t="s">
        <v>17</v>
      </c>
      <c r="G7433">
        <v>2</v>
      </c>
      <c r="H7433" t="s">
        <v>18</v>
      </c>
      <c r="I7433" t="s">
        <v>19</v>
      </c>
      <c r="J7433">
        <v>111000</v>
      </c>
      <c r="K7433" t="s">
        <v>20</v>
      </c>
      <c r="L7433">
        <v>0</v>
      </c>
      <c r="M7433" t="b">
        <v>1</v>
      </c>
    </row>
    <row r="7434" spans="1:13" x14ac:dyDescent="0.35">
      <c r="A7434" t="s">
        <v>39</v>
      </c>
      <c r="B7434" t="s">
        <v>46</v>
      </c>
      <c r="C7434">
        <v>2015</v>
      </c>
      <c r="D7434" t="s">
        <v>15</v>
      </c>
      <c r="E7434" t="s">
        <v>78</v>
      </c>
      <c r="F7434" t="s">
        <v>26</v>
      </c>
      <c r="G7434">
        <v>5.3</v>
      </c>
      <c r="H7434" t="s">
        <v>18</v>
      </c>
      <c r="I7434" t="s">
        <v>19</v>
      </c>
      <c r="J7434">
        <v>150000</v>
      </c>
      <c r="K7434" t="s">
        <v>42</v>
      </c>
      <c r="L7434">
        <v>100000</v>
      </c>
      <c r="M7434" t="b">
        <v>0</v>
      </c>
    </row>
    <row r="7435" spans="1:13" x14ac:dyDescent="0.35">
      <c r="A7435" t="s">
        <v>39</v>
      </c>
      <c r="B7435" t="s">
        <v>143</v>
      </c>
      <c r="C7435">
        <v>2009</v>
      </c>
      <c r="D7435" t="s">
        <v>47</v>
      </c>
      <c r="E7435" t="s">
        <v>33</v>
      </c>
      <c r="F7435" t="s">
        <v>30</v>
      </c>
      <c r="G7435">
        <v>3.6</v>
      </c>
      <c r="H7435" t="s">
        <v>18</v>
      </c>
      <c r="I7435" t="s">
        <v>19</v>
      </c>
      <c r="J7435">
        <v>325</v>
      </c>
      <c r="K7435" t="s">
        <v>54</v>
      </c>
      <c r="L7435">
        <v>18000</v>
      </c>
      <c r="M7435" t="b">
        <v>0</v>
      </c>
    </row>
    <row r="7436" spans="1:13" x14ac:dyDescent="0.35">
      <c r="A7436" t="s">
        <v>103</v>
      </c>
      <c r="B7436" t="s">
        <v>324</v>
      </c>
      <c r="C7436">
        <v>2014</v>
      </c>
      <c r="D7436" t="s">
        <v>15</v>
      </c>
      <c r="E7436" t="s">
        <v>23</v>
      </c>
      <c r="F7436" t="s">
        <v>17</v>
      </c>
      <c r="G7436">
        <v>2.4</v>
      </c>
      <c r="H7436" t="s">
        <v>18</v>
      </c>
      <c r="I7436" t="s">
        <v>19</v>
      </c>
      <c r="J7436">
        <v>220000</v>
      </c>
      <c r="K7436" t="s">
        <v>64</v>
      </c>
      <c r="L7436">
        <v>0</v>
      </c>
      <c r="M7436" t="b">
        <v>1</v>
      </c>
    </row>
    <row r="7437" spans="1:13" x14ac:dyDescent="0.35">
      <c r="A7437" t="s">
        <v>34</v>
      </c>
      <c r="B7437" t="s">
        <v>51</v>
      </c>
      <c r="C7437">
        <v>2013</v>
      </c>
      <c r="D7437" t="s">
        <v>15</v>
      </c>
      <c r="E7437" t="s">
        <v>23</v>
      </c>
      <c r="F7437" t="s">
        <v>26</v>
      </c>
      <c r="G7437">
        <v>2</v>
      </c>
      <c r="H7437" t="s">
        <v>18</v>
      </c>
      <c r="I7437" t="s">
        <v>19</v>
      </c>
      <c r="J7437">
        <v>183000</v>
      </c>
      <c r="K7437" t="s">
        <v>59</v>
      </c>
      <c r="L7437">
        <v>30000</v>
      </c>
      <c r="M7437" t="b">
        <v>0</v>
      </c>
    </row>
    <row r="7438" spans="1:13" x14ac:dyDescent="0.35">
      <c r="A7438" t="s">
        <v>76</v>
      </c>
      <c r="B7438" t="s">
        <v>112</v>
      </c>
      <c r="C7438">
        <v>2015</v>
      </c>
      <c r="D7438" t="s">
        <v>15</v>
      </c>
      <c r="E7438" t="s">
        <v>75</v>
      </c>
      <c r="F7438" t="s">
        <v>30</v>
      </c>
      <c r="G7438">
        <v>3.5</v>
      </c>
      <c r="H7438" t="s">
        <v>18</v>
      </c>
      <c r="I7438" t="s">
        <v>19</v>
      </c>
      <c r="J7438">
        <v>262000</v>
      </c>
      <c r="K7438" t="s">
        <v>20</v>
      </c>
      <c r="L7438">
        <v>55000</v>
      </c>
      <c r="M7438" t="b">
        <v>0</v>
      </c>
    </row>
    <row r="7439" spans="1:13" x14ac:dyDescent="0.35">
      <c r="A7439" t="s">
        <v>219</v>
      </c>
      <c r="B7439" t="s">
        <v>334</v>
      </c>
      <c r="C7439">
        <v>2014</v>
      </c>
      <c r="D7439" t="s">
        <v>15</v>
      </c>
      <c r="E7439" t="s">
        <v>33</v>
      </c>
      <c r="F7439" t="s">
        <v>30</v>
      </c>
      <c r="G7439">
        <v>2.5</v>
      </c>
      <c r="H7439" t="s">
        <v>18</v>
      </c>
      <c r="I7439" t="s">
        <v>19</v>
      </c>
      <c r="J7439">
        <v>262000</v>
      </c>
      <c r="K7439" t="s">
        <v>253</v>
      </c>
      <c r="L7439">
        <v>0</v>
      </c>
      <c r="M7439" t="b">
        <v>1</v>
      </c>
    </row>
    <row r="7440" spans="1:13" x14ac:dyDescent="0.35">
      <c r="A7440" t="s">
        <v>34</v>
      </c>
      <c r="B7440" t="s">
        <v>51</v>
      </c>
      <c r="C7440">
        <v>2020</v>
      </c>
      <c r="D7440" t="s">
        <v>15</v>
      </c>
      <c r="E7440" t="s">
        <v>25</v>
      </c>
      <c r="F7440" t="s">
        <v>30</v>
      </c>
      <c r="G7440">
        <v>1.6</v>
      </c>
      <c r="H7440" t="s">
        <v>18</v>
      </c>
      <c r="I7440" t="s">
        <v>19</v>
      </c>
      <c r="J7440">
        <v>11000</v>
      </c>
      <c r="K7440" t="s">
        <v>20</v>
      </c>
      <c r="L7440">
        <v>63000</v>
      </c>
      <c r="M7440" t="b">
        <v>0</v>
      </c>
    </row>
    <row r="7441" spans="1:13" x14ac:dyDescent="0.35">
      <c r="A7441" t="s">
        <v>34</v>
      </c>
      <c r="B7441" t="s">
        <v>318</v>
      </c>
      <c r="C7441">
        <v>2016</v>
      </c>
      <c r="D7441" t="s">
        <v>15</v>
      </c>
      <c r="E7441" t="s">
        <v>23</v>
      </c>
      <c r="F7441" t="s">
        <v>30</v>
      </c>
      <c r="G7441">
        <v>1.5</v>
      </c>
      <c r="H7441" t="s">
        <v>18</v>
      </c>
      <c r="I7441" t="s">
        <v>19</v>
      </c>
      <c r="J7441">
        <v>130000</v>
      </c>
      <c r="K7441" t="s">
        <v>155</v>
      </c>
      <c r="L7441">
        <v>35000</v>
      </c>
      <c r="M7441" t="b">
        <v>0</v>
      </c>
    </row>
    <row r="7442" spans="1:13" x14ac:dyDescent="0.35">
      <c r="A7442" t="s">
        <v>36</v>
      </c>
      <c r="B7442" t="s">
        <v>37</v>
      </c>
      <c r="C7442">
        <v>2017</v>
      </c>
      <c r="D7442" t="s">
        <v>15</v>
      </c>
      <c r="E7442" t="s">
        <v>78</v>
      </c>
      <c r="F7442" t="s">
        <v>17</v>
      </c>
      <c r="G7442">
        <v>5.3</v>
      </c>
      <c r="H7442" t="s">
        <v>18</v>
      </c>
      <c r="I7442" t="s">
        <v>19</v>
      </c>
      <c r="J7442">
        <v>118</v>
      </c>
      <c r="K7442" t="s">
        <v>20</v>
      </c>
      <c r="L7442">
        <v>0</v>
      </c>
      <c r="M7442" t="b">
        <v>1</v>
      </c>
    </row>
    <row r="7443" spans="1:13" x14ac:dyDescent="0.35">
      <c r="A7443" t="s">
        <v>34</v>
      </c>
      <c r="B7443" t="s">
        <v>123</v>
      </c>
      <c r="C7443">
        <v>2016</v>
      </c>
      <c r="D7443" t="s">
        <v>44</v>
      </c>
      <c r="E7443" t="s">
        <v>23</v>
      </c>
      <c r="F7443" t="s">
        <v>30</v>
      </c>
      <c r="G7443">
        <v>2.7</v>
      </c>
      <c r="H7443" t="s">
        <v>18</v>
      </c>
      <c r="I7443" t="s">
        <v>68</v>
      </c>
      <c r="J7443">
        <v>320</v>
      </c>
      <c r="K7443" t="s">
        <v>195</v>
      </c>
      <c r="L7443">
        <v>0</v>
      </c>
      <c r="M7443" t="b">
        <v>1</v>
      </c>
    </row>
    <row r="7444" spans="1:13" x14ac:dyDescent="0.35">
      <c r="A7444" t="s">
        <v>39</v>
      </c>
      <c r="B7444" t="s">
        <v>71</v>
      </c>
      <c r="C7444">
        <v>2021</v>
      </c>
      <c r="D7444" t="s">
        <v>15</v>
      </c>
      <c r="E7444" t="s">
        <v>16</v>
      </c>
      <c r="F7444" t="s">
        <v>26</v>
      </c>
      <c r="G7444">
        <v>1.5</v>
      </c>
      <c r="H7444" t="s">
        <v>18</v>
      </c>
      <c r="I7444" t="s">
        <v>19</v>
      </c>
      <c r="J7444">
        <v>24000</v>
      </c>
      <c r="K7444" t="s">
        <v>279</v>
      </c>
      <c r="L7444">
        <v>1200</v>
      </c>
      <c r="M7444" t="b">
        <v>0</v>
      </c>
    </row>
    <row r="7445" spans="1:13" x14ac:dyDescent="0.35">
      <c r="A7445" t="s">
        <v>27</v>
      </c>
      <c r="B7445" t="s">
        <v>28</v>
      </c>
      <c r="C7445">
        <v>2018</v>
      </c>
      <c r="D7445" t="s">
        <v>15</v>
      </c>
      <c r="E7445" t="s">
        <v>23</v>
      </c>
      <c r="F7445" t="s">
        <v>26</v>
      </c>
      <c r="G7445">
        <v>2</v>
      </c>
      <c r="H7445" t="s">
        <v>18</v>
      </c>
      <c r="I7445" t="s">
        <v>19</v>
      </c>
      <c r="J7445">
        <v>170000</v>
      </c>
      <c r="K7445" t="s">
        <v>255</v>
      </c>
      <c r="L7445">
        <v>43000</v>
      </c>
      <c r="M7445" t="b">
        <v>0</v>
      </c>
    </row>
    <row r="7446" spans="1:13" x14ac:dyDescent="0.35">
      <c r="A7446" t="s">
        <v>60</v>
      </c>
      <c r="B7446" t="s">
        <v>61</v>
      </c>
      <c r="C7446">
        <v>2017</v>
      </c>
      <c r="D7446" t="s">
        <v>44</v>
      </c>
      <c r="E7446" t="s">
        <v>16</v>
      </c>
      <c r="F7446" t="s">
        <v>17</v>
      </c>
      <c r="G7446">
        <v>3.5</v>
      </c>
      <c r="H7446" t="s">
        <v>18</v>
      </c>
      <c r="I7446" t="s">
        <v>19</v>
      </c>
      <c r="J7446">
        <v>117000</v>
      </c>
      <c r="K7446" t="s">
        <v>42</v>
      </c>
      <c r="L7446">
        <v>180000</v>
      </c>
      <c r="M7446" t="b">
        <v>0</v>
      </c>
    </row>
    <row r="7447" spans="1:13" x14ac:dyDescent="0.35">
      <c r="A7447" t="s">
        <v>185</v>
      </c>
      <c r="B7447" t="s">
        <v>277</v>
      </c>
      <c r="C7447">
        <v>2013</v>
      </c>
      <c r="D7447" t="s">
        <v>15</v>
      </c>
      <c r="E7447" t="s">
        <v>23</v>
      </c>
      <c r="F7447" t="s">
        <v>26</v>
      </c>
      <c r="G7447">
        <v>2.5</v>
      </c>
      <c r="H7447" t="s">
        <v>56</v>
      </c>
      <c r="I7447" t="s">
        <v>68</v>
      </c>
      <c r="J7447">
        <v>137000</v>
      </c>
      <c r="K7447" t="s">
        <v>20</v>
      </c>
      <c r="L7447">
        <v>55000</v>
      </c>
      <c r="M7447" t="b">
        <v>0</v>
      </c>
    </row>
    <row r="7448" spans="1:13" x14ac:dyDescent="0.35">
      <c r="A7448" t="s">
        <v>85</v>
      </c>
      <c r="B7448" t="s">
        <v>87</v>
      </c>
      <c r="C7448">
        <v>2017</v>
      </c>
      <c r="D7448" t="s">
        <v>15</v>
      </c>
      <c r="E7448" t="s">
        <v>29</v>
      </c>
      <c r="F7448" t="s">
        <v>30</v>
      </c>
      <c r="G7448">
        <v>3.8</v>
      </c>
      <c r="H7448" t="s">
        <v>18</v>
      </c>
      <c r="I7448" t="s">
        <v>19</v>
      </c>
      <c r="J7448">
        <v>240000</v>
      </c>
      <c r="K7448" t="s">
        <v>42</v>
      </c>
      <c r="L7448">
        <v>80000</v>
      </c>
      <c r="M7448" t="b">
        <v>0</v>
      </c>
    </row>
    <row r="7449" spans="1:13" x14ac:dyDescent="0.35">
      <c r="A7449" t="s">
        <v>34</v>
      </c>
      <c r="B7449" t="s">
        <v>43</v>
      </c>
      <c r="C7449">
        <v>2014</v>
      </c>
      <c r="D7449" t="s">
        <v>15</v>
      </c>
      <c r="E7449" t="s">
        <v>23</v>
      </c>
      <c r="F7449" t="s">
        <v>26</v>
      </c>
      <c r="G7449">
        <v>2.5</v>
      </c>
      <c r="H7449" t="s">
        <v>18</v>
      </c>
      <c r="I7449" t="s">
        <v>19</v>
      </c>
      <c r="J7449">
        <v>166400</v>
      </c>
      <c r="K7449" t="s">
        <v>64</v>
      </c>
      <c r="L7449">
        <v>35500</v>
      </c>
      <c r="M7449" t="b">
        <v>0</v>
      </c>
    </row>
    <row r="7450" spans="1:13" x14ac:dyDescent="0.35">
      <c r="A7450" t="s">
        <v>76</v>
      </c>
      <c r="B7450" t="s">
        <v>240</v>
      </c>
      <c r="C7450">
        <v>2011</v>
      </c>
      <c r="D7450" t="s">
        <v>47</v>
      </c>
      <c r="E7450" t="s">
        <v>102</v>
      </c>
      <c r="F7450" t="s">
        <v>30</v>
      </c>
      <c r="G7450">
        <v>4.5999999999999996</v>
      </c>
      <c r="H7450" t="s">
        <v>18</v>
      </c>
      <c r="I7450" t="s">
        <v>19</v>
      </c>
      <c r="J7450">
        <v>150000</v>
      </c>
      <c r="K7450" t="s">
        <v>64</v>
      </c>
      <c r="L7450">
        <v>38000</v>
      </c>
      <c r="M7450" t="b">
        <v>0</v>
      </c>
    </row>
    <row r="7451" spans="1:13" x14ac:dyDescent="0.35">
      <c r="A7451" t="s">
        <v>27</v>
      </c>
      <c r="B7451" t="s">
        <v>91</v>
      </c>
      <c r="C7451">
        <v>2016</v>
      </c>
      <c r="D7451" t="s">
        <v>15</v>
      </c>
      <c r="E7451" t="s">
        <v>94</v>
      </c>
      <c r="F7451" t="s">
        <v>17</v>
      </c>
      <c r="G7451">
        <v>3.3</v>
      </c>
      <c r="H7451" t="s">
        <v>18</v>
      </c>
      <c r="I7451" t="s">
        <v>19</v>
      </c>
      <c r="J7451">
        <v>295000</v>
      </c>
      <c r="K7451" t="s">
        <v>45</v>
      </c>
      <c r="L7451">
        <v>0</v>
      </c>
      <c r="M7451" t="b">
        <v>1</v>
      </c>
    </row>
    <row r="7452" spans="1:13" x14ac:dyDescent="0.35">
      <c r="A7452" t="s">
        <v>76</v>
      </c>
      <c r="B7452" t="s">
        <v>112</v>
      </c>
      <c r="C7452">
        <v>2016</v>
      </c>
      <c r="D7452" t="s">
        <v>15</v>
      </c>
      <c r="E7452" t="s">
        <v>16</v>
      </c>
      <c r="F7452" t="s">
        <v>26</v>
      </c>
      <c r="G7452">
        <v>3.5</v>
      </c>
      <c r="H7452" t="s">
        <v>18</v>
      </c>
      <c r="I7452" t="s">
        <v>19</v>
      </c>
      <c r="J7452">
        <v>220000</v>
      </c>
      <c r="K7452" t="s">
        <v>187</v>
      </c>
      <c r="L7452">
        <v>0</v>
      </c>
      <c r="M7452" t="b">
        <v>1</v>
      </c>
    </row>
    <row r="7453" spans="1:13" x14ac:dyDescent="0.35">
      <c r="A7453" t="s">
        <v>82</v>
      </c>
      <c r="B7453" t="s">
        <v>330</v>
      </c>
      <c r="C7453">
        <v>2009</v>
      </c>
      <c r="D7453" t="s">
        <v>15</v>
      </c>
      <c r="E7453" t="s">
        <v>29</v>
      </c>
      <c r="F7453" t="s">
        <v>17</v>
      </c>
      <c r="G7453">
        <v>3.8</v>
      </c>
      <c r="H7453" t="s">
        <v>18</v>
      </c>
      <c r="I7453" t="s">
        <v>19</v>
      </c>
      <c r="J7453">
        <v>113000</v>
      </c>
      <c r="K7453" t="s">
        <v>228</v>
      </c>
      <c r="L7453">
        <v>0</v>
      </c>
      <c r="M7453" t="b">
        <v>1</v>
      </c>
    </row>
    <row r="7454" spans="1:13" x14ac:dyDescent="0.35">
      <c r="A7454" t="s">
        <v>34</v>
      </c>
      <c r="B7454" t="s">
        <v>162</v>
      </c>
      <c r="C7454">
        <v>2001</v>
      </c>
      <c r="D7454" t="s">
        <v>15</v>
      </c>
      <c r="E7454" t="s">
        <v>94</v>
      </c>
      <c r="F7454" t="s">
        <v>17</v>
      </c>
      <c r="G7454">
        <v>4.5</v>
      </c>
      <c r="H7454" t="s">
        <v>18</v>
      </c>
      <c r="I7454" t="s">
        <v>68</v>
      </c>
      <c r="J7454">
        <v>420</v>
      </c>
      <c r="K7454" t="s">
        <v>126</v>
      </c>
      <c r="L7454">
        <v>0</v>
      </c>
      <c r="M7454" t="b">
        <v>1</v>
      </c>
    </row>
    <row r="7455" spans="1:13" x14ac:dyDescent="0.35">
      <c r="A7455" t="s">
        <v>174</v>
      </c>
      <c r="B7455" t="s">
        <v>389</v>
      </c>
      <c r="C7455">
        <v>2015</v>
      </c>
      <c r="D7455" t="s">
        <v>15</v>
      </c>
      <c r="E7455" t="s">
        <v>16</v>
      </c>
      <c r="F7455" t="s">
        <v>17</v>
      </c>
      <c r="G7455">
        <v>3</v>
      </c>
      <c r="H7455" t="s">
        <v>18</v>
      </c>
      <c r="I7455" t="s">
        <v>19</v>
      </c>
      <c r="J7455">
        <v>20000</v>
      </c>
      <c r="K7455" t="s">
        <v>42</v>
      </c>
      <c r="L7455">
        <v>220000</v>
      </c>
      <c r="M7455" t="b">
        <v>0</v>
      </c>
    </row>
    <row r="7456" spans="1:13" x14ac:dyDescent="0.35">
      <c r="A7456" t="s">
        <v>48</v>
      </c>
      <c r="B7456" t="s">
        <v>149</v>
      </c>
      <c r="C7456">
        <v>2018</v>
      </c>
      <c r="D7456" t="s">
        <v>15</v>
      </c>
      <c r="E7456" t="s">
        <v>25</v>
      </c>
      <c r="F7456" t="s">
        <v>17</v>
      </c>
      <c r="G7456">
        <v>2.1</v>
      </c>
      <c r="H7456" t="s">
        <v>18</v>
      </c>
      <c r="I7456" t="s">
        <v>19</v>
      </c>
      <c r="J7456">
        <v>10000</v>
      </c>
      <c r="K7456" t="s">
        <v>42</v>
      </c>
      <c r="L7456">
        <v>200000</v>
      </c>
      <c r="M7456" t="b">
        <v>0</v>
      </c>
    </row>
    <row r="7457" spans="1:13" x14ac:dyDescent="0.35">
      <c r="A7457" t="s">
        <v>27</v>
      </c>
      <c r="B7457" t="s">
        <v>89</v>
      </c>
      <c r="C7457">
        <v>2017</v>
      </c>
      <c r="D7457" t="s">
        <v>15</v>
      </c>
      <c r="E7457" t="s">
        <v>23</v>
      </c>
      <c r="F7457" t="s">
        <v>30</v>
      </c>
      <c r="G7457">
        <v>4</v>
      </c>
      <c r="H7457" t="s">
        <v>18</v>
      </c>
      <c r="I7457" t="s">
        <v>19</v>
      </c>
      <c r="J7457">
        <v>193000</v>
      </c>
      <c r="K7457" t="s">
        <v>20</v>
      </c>
      <c r="L7457">
        <v>0</v>
      </c>
      <c r="M7457" t="b">
        <v>1</v>
      </c>
    </row>
    <row r="7458" spans="1:13" x14ac:dyDescent="0.35">
      <c r="A7458" t="s">
        <v>48</v>
      </c>
      <c r="B7458" t="s">
        <v>106</v>
      </c>
      <c r="C7458">
        <v>2015</v>
      </c>
      <c r="D7458" t="s">
        <v>15</v>
      </c>
      <c r="E7458" t="s">
        <v>75</v>
      </c>
      <c r="F7458" t="s">
        <v>30</v>
      </c>
      <c r="G7458">
        <v>4</v>
      </c>
      <c r="H7458" t="s">
        <v>18</v>
      </c>
      <c r="I7458" t="s">
        <v>19</v>
      </c>
      <c r="J7458">
        <v>157000</v>
      </c>
      <c r="K7458" t="s">
        <v>42</v>
      </c>
      <c r="L7458">
        <v>215000</v>
      </c>
      <c r="M7458" t="b">
        <v>0</v>
      </c>
    </row>
    <row r="7459" spans="1:13" x14ac:dyDescent="0.35">
      <c r="A7459" t="s">
        <v>103</v>
      </c>
      <c r="B7459" t="s">
        <v>104</v>
      </c>
      <c r="C7459">
        <v>2013</v>
      </c>
      <c r="D7459" t="s">
        <v>44</v>
      </c>
      <c r="E7459" t="s">
        <v>16</v>
      </c>
      <c r="F7459" t="s">
        <v>17</v>
      </c>
      <c r="G7459">
        <v>6.4</v>
      </c>
      <c r="H7459" t="s">
        <v>18</v>
      </c>
      <c r="I7459" t="s">
        <v>19</v>
      </c>
      <c r="J7459">
        <v>136000</v>
      </c>
      <c r="K7459" t="s">
        <v>81</v>
      </c>
      <c r="L7459">
        <v>85000</v>
      </c>
      <c r="M7459" t="b">
        <v>0</v>
      </c>
    </row>
    <row r="7460" spans="1:13" x14ac:dyDescent="0.35">
      <c r="A7460" t="s">
        <v>48</v>
      </c>
      <c r="B7460" t="s">
        <v>106</v>
      </c>
      <c r="C7460">
        <v>2015</v>
      </c>
      <c r="D7460" t="s">
        <v>47</v>
      </c>
      <c r="E7460" t="s">
        <v>16</v>
      </c>
      <c r="F7460" t="s">
        <v>17</v>
      </c>
      <c r="G7460">
        <v>1.6</v>
      </c>
      <c r="H7460" t="s">
        <v>18</v>
      </c>
      <c r="I7460" t="s">
        <v>19</v>
      </c>
      <c r="J7460">
        <v>90000</v>
      </c>
      <c r="K7460" t="s">
        <v>20</v>
      </c>
      <c r="L7460">
        <v>225000</v>
      </c>
      <c r="M7460" t="b">
        <v>0</v>
      </c>
    </row>
    <row r="7461" spans="1:13" x14ac:dyDescent="0.35">
      <c r="A7461" t="s">
        <v>174</v>
      </c>
      <c r="B7461" t="s">
        <v>175</v>
      </c>
      <c r="C7461">
        <v>2014</v>
      </c>
      <c r="D7461" t="s">
        <v>15</v>
      </c>
      <c r="E7461" t="s">
        <v>78</v>
      </c>
      <c r="F7461" t="s">
        <v>17</v>
      </c>
      <c r="G7461">
        <v>2</v>
      </c>
      <c r="H7461" t="s">
        <v>18</v>
      </c>
      <c r="I7461" t="s">
        <v>19</v>
      </c>
      <c r="J7461">
        <v>53716</v>
      </c>
      <c r="K7461" t="s">
        <v>42</v>
      </c>
      <c r="L7461">
        <v>0</v>
      </c>
      <c r="M7461" t="b">
        <v>1</v>
      </c>
    </row>
    <row r="7462" spans="1:13" x14ac:dyDescent="0.35">
      <c r="A7462" t="s">
        <v>76</v>
      </c>
      <c r="B7462" t="s">
        <v>112</v>
      </c>
      <c r="C7462">
        <v>2016</v>
      </c>
      <c r="D7462" t="s">
        <v>47</v>
      </c>
      <c r="E7462" t="s">
        <v>23</v>
      </c>
      <c r="F7462" t="s">
        <v>17</v>
      </c>
      <c r="G7462">
        <v>3.5</v>
      </c>
      <c r="H7462" t="s">
        <v>18</v>
      </c>
      <c r="I7462" t="s">
        <v>19</v>
      </c>
      <c r="J7462">
        <v>200000</v>
      </c>
      <c r="K7462" t="s">
        <v>20</v>
      </c>
      <c r="L7462">
        <v>57000</v>
      </c>
      <c r="M7462" t="b">
        <v>0</v>
      </c>
    </row>
    <row r="7463" spans="1:13" x14ac:dyDescent="0.35">
      <c r="A7463" t="s">
        <v>34</v>
      </c>
      <c r="B7463" t="s">
        <v>72</v>
      </c>
      <c r="C7463">
        <v>2017</v>
      </c>
      <c r="D7463" t="s">
        <v>47</v>
      </c>
      <c r="E7463" t="s">
        <v>23</v>
      </c>
      <c r="F7463" t="s">
        <v>26</v>
      </c>
      <c r="G7463">
        <v>2.5</v>
      </c>
      <c r="H7463" t="s">
        <v>18</v>
      </c>
      <c r="I7463" t="s">
        <v>19</v>
      </c>
      <c r="J7463">
        <v>91000</v>
      </c>
      <c r="K7463" t="s">
        <v>155</v>
      </c>
      <c r="L7463">
        <v>0</v>
      </c>
      <c r="M7463" t="b">
        <v>1</v>
      </c>
    </row>
    <row r="7464" spans="1:13" x14ac:dyDescent="0.35">
      <c r="A7464" t="s">
        <v>109</v>
      </c>
      <c r="B7464" t="s">
        <v>110</v>
      </c>
      <c r="C7464">
        <v>2018</v>
      </c>
      <c r="D7464" t="s">
        <v>47</v>
      </c>
      <c r="E7464" t="s">
        <v>75</v>
      </c>
      <c r="F7464" t="s">
        <v>17</v>
      </c>
      <c r="G7464">
        <v>5.7</v>
      </c>
      <c r="H7464" t="s">
        <v>18</v>
      </c>
      <c r="I7464" t="s">
        <v>19</v>
      </c>
      <c r="J7464">
        <v>59000</v>
      </c>
      <c r="K7464" t="s">
        <v>59</v>
      </c>
      <c r="L7464">
        <v>0</v>
      </c>
      <c r="M7464" t="b">
        <v>1</v>
      </c>
    </row>
    <row r="7465" spans="1:13" x14ac:dyDescent="0.35">
      <c r="A7465" t="s">
        <v>34</v>
      </c>
      <c r="B7465" t="s">
        <v>43</v>
      </c>
      <c r="C7465">
        <v>2016</v>
      </c>
      <c r="D7465" t="s">
        <v>15</v>
      </c>
      <c r="E7465" t="s">
        <v>23</v>
      </c>
      <c r="F7465" t="s">
        <v>17</v>
      </c>
      <c r="G7465">
        <v>2.5</v>
      </c>
      <c r="H7465" t="s">
        <v>18</v>
      </c>
      <c r="I7465" t="s">
        <v>19</v>
      </c>
      <c r="J7465">
        <v>300000</v>
      </c>
      <c r="K7465" t="s">
        <v>155</v>
      </c>
      <c r="L7465">
        <v>50000</v>
      </c>
      <c r="M7465" t="b">
        <v>0</v>
      </c>
    </row>
    <row r="7466" spans="1:13" x14ac:dyDescent="0.35">
      <c r="A7466" t="s">
        <v>34</v>
      </c>
      <c r="B7466" t="s">
        <v>123</v>
      </c>
      <c r="C7466">
        <v>2016</v>
      </c>
      <c r="D7466" t="s">
        <v>15</v>
      </c>
      <c r="E7466" t="s">
        <v>23</v>
      </c>
      <c r="F7466" t="s">
        <v>30</v>
      </c>
      <c r="G7466">
        <v>2.7</v>
      </c>
      <c r="H7466" t="s">
        <v>18</v>
      </c>
      <c r="I7466" t="s">
        <v>68</v>
      </c>
      <c r="J7466">
        <v>260000</v>
      </c>
      <c r="K7466" t="s">
        <v>45</v>
      </c>
      <c r="L7466">
        <v>0</v>
      </c>
      <c r="M7466" t="b">
        <v>1</v>
      </c>
    </row>
    <row r="7467" spans="1:13" x14ac:dyDescent="0.35">
      <c r="A7467" t="s">
        <v>172</v>
      </c>
      <c r="B7467" t="s">
        <v>173</v>
      </c>
      <c r="C7467">
        <v>2021</v>
      </c>
      <c r="D7467" t="s">
        <v>47</v>
      </c>
      <c r="E7467" t="s">
        <v>75</v>
      </c>
      <c r="F7467" t="s">
        <v>17</v>
      </c>
      <c r="G7467">
        <v>2</v>
      </c>
      <c r="H7467" t="s">
        <v>18</v>
      </c>
      <c r="I7467" t="s">
        <v>19</v>
      </c>
      <c r="J7467">
        <v>1100</v>
      </c>
      <c r="K7467" t="s">
        <v>20</v>
      </c>
      <c r="L7467">
        <v>83000</v>
      </c>
      <c r="M7467" t="b">
        <v>0</v>
      </c>
    </row>
    <row r="7468" spans="1:13" x14ac:dyDescent="0.35">
      <c r="A7468" t="s">
        <v>76</v>
      </c>
      <c r="B7468" t="s">
        <v>125</v>
      </c>
      <c r="C7468">
        <v>2010</v>
      </c>
      <c r="D7468" t="s">
        <v>15</v>
      </c>
      <c r="E7468" t="s">
        <v>16</v>
      </c>
      <c r="F7468" t="s">
        <v>30</v>
      </c>
      <c r="G7468">
        <v>3.5</v>
      </c>
      <c r="H7468" t="s">
        <v>18</v>
      </c>
      <c r="I7468" t="s">
        <v>19</v>
      </c>
      <c r="J7468">
        <v>280611</v>
      </c>
      <c r="K7468" t="s">
        <v>20</v>
      </c>
      <c r="L7468">
        <v>0</v>
      </c>
      <c r="M7468" t="b">
        <v>1</v>
      </c>
    </row>
    <row r="7469" spans="1:13" x14ac:dyDescent="0.35">
      <c r="A7469" t="s">
        <v>109</v>
      </c>
      <c r="B7469" t="s">
        <v>110</v>
      </c>
      <c r="C7469">
        <v>2018</v>
      </c>
      <c r="D7469" t="s">
        <v>15</v>
      </c>
      <c r="E7469" t="s">
        <v>75</v>
      </c>
      <c r="F7469" t="s">
        <v>17</v>
      </c>
      <c r="G7469">
        <v>3.2</v>
      </c>
      <c r="H7469" t="s">
        <v>18</v>
      </c>
      <c r="I7469" t="s">
        <v>19</v>
      </c>
      <c r="J7469">
        <v>99000</v>
      </c>
      <c r="K7469" t="s">
        <v>59</v>
      </c>
      <c r="L7469">
        <v>0</v>
      </c>
      <c r="M7469" t="b">
        <v>1</v>
      </c>
    </row>
    <row r="7470" spans="1:13" x14ac:dyDescent="0.35">
      <c r="A7470" t="s">
        <v>39</v>
      </c>
      <c r="B7470" t="s">
        <v>40</v>
      </c>
      <c r="C7470">
        <v>2016</v>
      </c>
      <c r="D7470" t="s">
        <v>15</v>
      </c>
      <c r="E7470" t="s">
        <v>23</v>
      </c>
      <c r="F7470" t="s">
        <v>30</v>
      </c>
      <c r="G7470">
        <v>3.6</v>
      </c>
      <c r="H7470" t="s">
        <v>18</v>
      </c>
      <c r="I7470" t="s">
        <v>19</v>
      </c>
      <c r="J7470">
        <v>180000</v>
      </c>
      <c r="K7470" t="s">
        <v>59</v>
      </c>
      <c r="L7470">
        <v>0</v>
      </c>
      <c r="M7470" t="b">
        <v>1</v>
      </c>
    </row>
    <row r="7471" spans="1:13" x14ac:dyDescent="0.35">
      <c r="A7471" t="s">
        <v>34</v>
      </c>
      <c r="B7471" t="s">
        <v>51</v>
      </c>
      <c r="C7471">
        <v>2017</v>
      </c>
      <c r="D7471" t="s">
        <v>15</v>
      </c>
      <c r="E7471" t="s">
        <v>94</v>
      </c>
      <c r="F7471" t="s">
        <v>26</v>
      </c>
      <c r="G7471">
        <v>1.6</v>
      </c>
      <c r="H7471" t="s">
        <v>18</v>
      </c>
      <c r="I7471" t="s">
        <v>19</v>
      </c>
      <c r="J7471">
        <v>157000</v>
      </c>
      <c r="K7471" t="s">
        <v>42</v>
      </c>
      <c r="L7471">
        <v>47500</v>
      </c>
      <c r="M7471" t="b">
        <v>0</v>
      </c>
    </row>
    <row r="7472" spans="1:13" x14ac:dyDescent="0.35">
      <c r="A7472" t="s">
        <v>60</v>
      </c>
      <c r="B7472" t="s">
        <v>80</v>
      </c>
      <c r="C7472">
        <v>2011</v>
      </c>
      <c r="D7472" t="s">
        <v>15</v>
      </c>
      <c r="E7472" t="s">
        <v>75</v>
      </c>
      <c r="F7472" t="s">
        <v>17</v>
      </c>
      <c r="G7472">
        <v>3.5</v>
      </c>
      <c r="H7472" t="s">
        <v>18</v>
      </c>
      <c r="I7472" t="s">
        <v>19</v>
      </c>
      <c r="J7472">
        <v>282000</v>
      </c>
      <c r="K7472" t="s">
        <v>42</v>
      </c>
      <c r="L7472">
        <v>53000</v>
      </c>
      <c r="M7472" t="b">
        <v>0</v>
      </c>
    </row>
    <row r="7473" spans="1:13" x14ac:dyDescent="0.35">
      <c r="A7473" t="s">
        <v>34</v>
      </c>
      <c r="B7473" t="s">
        <v>127</v>
      </c>
      <c r="C7473">
        <v>2015</v>
      </c>
      <c r="D7473" t="s">
        <v>15</v>
      </c>
      <c r="E7473" t="s">
        <v>23</v>
      </c>
      <c r="F7473" t="s">
        <v>30</v>
      </c>
      <c r="G7473">
        <v>4</v>
      </c>
      <c r="H7473" t="s">
        <v>18</v>
      </c>
      <c r="I7473" t="s">
        <v>68</v>
      </c>
      <c r="J7473">
        <v>176000</v>
      </c>
      <c r="K7473" t="s">
        <v>81</v>
      </c>
      <c r="L7473">
        <v>0</v>
      </c>
      <c r="M7473" t="b">
        <v>1</v>
      </c>
    </row>
    <row r="7474" spans="1:13" x14ac:dyDescent="0.35">
      <c r="A7474" t="s">
        <v>27</v>
      </c>
      <c r="B7474" t="s">
        <v>28</v>
      </c>
      <c r="C7474">
        <v>2017</v>
      </c>
      <c r="D7474" t="s">
        <v>15</v>
      </c>
      <c r="E7474" t="s">
        <v>102</v>
      </c>
      <c r="F7474" t="s">
        <v>26</v>
      </c>
      <c r="G7474">
        <v>2</v>
      </c>
      <c r="H7474" t="s">
        <v>18</v>
      </c>
      <c r="I7474" t="s">
        <v>19</v>
      </c>
      <c r="J7474">
        <v>140</v>
      </c>
      <c r="K7474" t="s">
        <v>20</v>
      </c>
      <c r="L7474">
        <v>0</v>
      </c>
      <c r="M7474" t="b">
        <v>1</v>
      </c>
    </row>
    <row r="7475" spans="1:13" x14ac:dyDescent="0.35">
      <c r="A7475" t="s">
        <v>36</v>
      </c>
      <c r="B7475" t="s">
        <v>146</v>
      </c>
      <c r="C7475">
        <v>2011</v>
      </c>
      <c r="D7475" t="s">
        <v>47</v>
      </c>
      <c r="E7475" t="s">
        <v>23</v>
      </c>
      <c r="F7475" t="s">
        <v>26</v>
      </c>
      <c r="G7475">
        <v>5.3</v>
      </c>
      <c r="H7475" t="s">
        <v>18</v>
      </c>
      <c r="I7475" t="s">
        <v>19</v>
      </c>
      <c r="J7475">
        <v>262000</v>
      </c>
      <c r="K7475" t="s">
        <v>20</v>
      </c>
      <c r="L7475">
        <v>0</v>
      </c>
      <c r="M7475" t="b">
        <v>1</v>
      </c>
    </row>
    <row r="7476" spans="1:13" x14ac:dyDescent="0.35">
      <c r="A7476" t="s">
        <v>128</v>
      </c>
      <c r="B7476" t="s">
        <v>129</v>
      </c>
      <c r="C7476">
        <v>2020</v>
      </c>
      <c r="D7476" t="s">
        <v>15</v>
      </c>
      <c r="E7476" t="s">
        <v>23</v>
      </c>
      <c r="F7476" t="s">
        <v>17</v>
      </c>
      <c r="G7476">
        <v>2</v>
      </c>
      <c r="H7476" t="s">
        <v>18</v>
      </c>
      <c r="I7476" t="s">
        <v>19</v>
      </c>
      <c r="J7476">
        <v>4900</v>
      </c>
      <c r="K7476" t="s">
        <v>20</v>
      </c>
      <c r="L7476">
        <v>87000</v>
      </c>
      <c r="M7476" t="b">
        <v>0</v>
      </c>
    </row>
    <row r="7477" spans="1:13" x14ac:dyDescent="0.35">
      <c r="A7477" t="s">
        <v>39</v>
      </c>
      <c r="B7477" t="s">
        <v>46</v>
      </c>
      <c r="C7477">
        <v>2013</v>
      </c>
      <c r="D7477" t="s">
        <v>15</v>
      </c>
      <c r="E7477" t="s">
        <v>94</v>
      </c>
      <c r="F7477" t="s">
        <v>30</v>
      </c>
      <c r="G7477">
        <v>5.3</v>
      </c>
      <c r="H7477" t="s">
        <v>18</v>
      </c>
      <c r="I7477" t="s">
        <v>19</v>
      </c>
      <c r="J7477">
        <v>200000</v>
      </c>
      <c r="K7477" t="s">
        <v>20</v>
      </c>
      <c r="L7477">
        <v>55000</v>
      </c>
      <c r="M7477" t="b">
        <v>0</v>
      </c>
    </row>
    <row r="7478" spans="1:13" x14ac:dyDescent="0.35">
      <c r="A7478" t="s">
        <v>82</v>
      </c>
      <c r="B7478" t="s">
        <v>226</v>
      </c>
      <c r="C7478">
        <v>2016</v>
      </c>
      <c r="D7478" t="s">
        <v>15</v>
      </c>
      <c r="E7478" t="s">
        <v>94</v>
      </c>
      <c r="F7478" t="s">
        <v>30</v>
      </c>
      <c r="G7478">
        <v>2</v>
      </c>
      <c r="H7478" t="s">
        <v>18</v>
      </c>
      <c r="I7478" t="s">
        <v>19</v>
      </c>
      <c r="J7478">
        <v>142000</v>
      </c>
      <c r="K7478" t="s">
        <v>20</v>
      </c>
      <c r="L7478">
        <v>0</v>
      </c>
      <c r="M7478" t="b">
        <v>1</v>
      </c>
    </row>
    <row r="7479" spans="1:13" x14ac:dyDescent="0.35">
      <c r="A7479" t="s">
        <v>34</v>
      </c>
      <c r="B7479" t="s">
        <v>51</v>
      </c>
      <c r="C7479">
        <v>2012</v>
      </c>
      <c r="D7479" t="s">
        <v>47</v>
      </c>
      <c r="E7479" t="s">
        <v>23</v>
      </c>
      <c r="F7479" t="s">
        <v>17</v>
      </c>
      <c r="G7479">
        <v>1.6</v>
      </c>
      <c r="H7479" t="s">
        <v>18</v>
      </c>
      <c r="I7479" t="s">
        <v>68</v>
      </c>
      <c r="J7479">
        <v>612000</v>
      </c>
      <c r="K7479" t="s">
        <v>59</v>
      </c>
      <c r="L7479">
        <v>0</v>
      </c>
      <c r="M7479" t="b">
        <v>1</v>
      </c>
    </row>
    <row r="7480" spans="1:13" x14ac:dyDescent="0.35">
      <c r="A7480" t="s">
        <v>34</v>
      </c>
      <c r="B7480" t="s">
        <v>35</v>
      </c>
      <c r="C7480">
        <v>2011</v>
      </c>
      <c r="D7480" t="s">
        <v>47</v>
      </c>
      <c r="E7480" t="s">
        <v>23</v>
      </c>
      <c r="F7480" t="s">
        <v>17</v>
      </c>
      <c r="G7480">
        <v>4.7</v>
      </c>
      <c r="H7480" t="s">
        <v>18</v>
      </c>
      <c r="I7480" t="s">
        <v>19</v>
      </c>
      <c r="J7480">
        <v>382</v>
      </c>
      <c r="K7480" t="s">
        <v>170</v>
      </c>
      <c r="L7480">
        <v>0</v>
      </c>
      <c r="M7480" t="b">
        <v>1</v>
      </c>
    </row>
    <row r="7481" spans="1:13" x14ac:dyDescent="0.35">
      <c r="A7481" t="s">
        <v>76</v>
      </c>
      <c r="B7481" t="s">
        <v>266</v>
      </c>
      <c r="C7481">
        <v>2015</v>
      </c>
      <c r="D7481" t="s">
        <v>15</v>
      </c>
      <c r="E7481" t="s">
        <v>16</v>
      </c>
      <c r="F7481" t="s">
        <v>17</v>
      </c>
      <c r="G7481">
        <v>2.5</v>
      </c>
      <c r="H7481" t="s">
        <v>18</v>
      </c>
      <c r="I7481" t="s">
        <v>68</v>
      </c>
      <c r="J7481">
        <v>180000</v>
      </c>
      <c r="K7481" t="s">
        <v>111</v>
      </c>
      <c r="L7481">
        <v>0</v>
      </c>
      <c r="M7481" t="b">
        <v>1</v>
      </c>
    </row>
    <row r="7482" spans="1:13" x14ac:dyDescent="0.35">
      <c r="A7482" t="s">
        <v>36</v>
      </c>
      <c r="B7482" t="s">
        <v>146</v>
      </c>
      <c r="C7482">
        <v>2015</v>
      </c>
      <c r="D7482" t="s">
        <v>15</v>
      </c>
      <c r="E7482" t="s">
        <v>16</v>
      </c>
      <c r="F7482" t="s">
        <v>17</v>
      </c>
      <c r="G7482">
        <v>5.3</v>
      </c>
      <c r="H7482" t="s">
        <v>18</v>
      </c>
      <c r="I7482" t="s">
        <v>19</v>
      </c>
      <c r="J7482">
        <v>196</v>
      </c>
      <c r="K7482" t="s">
        <v>211</v>
      </c>
      <c r="L7482">
        <v>75000</v>
      </c>
      <c r="M7482" t="b">
        <v>0</v>
      </c>
    </row>
    <row r="7483" spans="1:13" x14ac:dyDescent="0.35">
      <c r="A7483" t="s">
        <v>34</v>
      </c>
      <c r="B7483" t="s">
        <v>43</v>
      </c>
      <c r="C7483">
        <v>2015</v>
      </c>
      <c r="D7483" t="s">
        <v>15</v>
      </c>
      <c r="E7483" t="s">
        <v>23</v>
      </c>
      <c r="F7483" t="s">
        <v>17</v>
      </c>
      <c r="G7483">
        <v>2.5</v>
      </c>
      <c r="H7483" t="s">
        <v>18</v>
      </c>
      <c r="I7483" t="s">
        <v>19</v>
      </c>
      <c r="J7483">
        <v>206000</v>
      </c>
      <c r="K7483" t="s">
        <v>42</v>
      </c>
      <c r="L7483">
        <v>0</v>
      </c>
      <c r="M7483" t="b">
        <v>1</v>
      </c>
    </row>
    <row r="7484" spans="1:13" x14ac:dyDescent="0.35">
      <c r="A7484" t="s">
        <v>34</v>
      </c>
      <c r="B7484" t="s">
        <v>41</v>
      </c>
      <c r="C7484">
        <v>2017</v>
      </c>
      <c r="D7484" t="s">
        <v>15</v>
      </c>
      <c r="E7484" t="s">
        <v>23</v>
      </c>
      <c r="F7484" t="s">
        <v>30</v>
      </c>
      <c r="G7484">
        <v>1.5</v>
      </c>
      <c r="H7484" t="s">
        <v>18</v>
      </c>
      <c r="I7484" t="s">
        <v>19</v>
      </c>
      <c r="J7484">
        <v>179</v>
      </c>
      <c r="K7484" t="s">
        <v>59</v>
      </c>
      <c r="L7484">
        <v>35000</v>
      </c>
      <c r="M7484" t="b">
        <v>0</v>
      </c>
    </row>
    <row r="7485" spans="1:13" x14ac:dyDescent="0.35">
      <c r="A7485" t="s">
        <v>34</v>
      </c>
      <c r="B7485" t="s">
        <v>162</v>
      </c>
      <c r="C7485">
        <v>1983</v>
      </c>
      <c r="D7485" t="s">
        <v>15</v>
      </c>
      <c r="E7485" t="s">
        <v>38</v>
      </c>
      <c r="F7485" t="s">
        <v>26</v>
      </c>
      <c r="G7485">
        <v>1.5</v>
      </c>
      <c r="H7485" t="s">
        <v>18</v>
      </c>
      <c r="I7485" t="s">
        <v>68</v>
      </c>
      <c r="J7485">
        <v>2580</v>
      </c>
      <c r="K7485" t="s">
        <v>111</v>
      </c>
      <c r="L7485">
        <v>15000</v>
      </c>
      <c r="M7485" t="b">
        <v>0</v>
      </c>
    </row>
    <row r="7486" spans="1:13" x14ac:dyDescent="0.35">
      <c r="A7486" t="s">
        <v>34</v>
      </c>
      <c r="B7486" t="s">
        <v>35</v>
      </c>
      <c r="C7486">
        <v>2014</v>
      </c>
      <c r="D7486" t="s">
        <v>15</v>
      </c>
      <c r="E7486" t="s">
        <v>23</v>
      </c>
      <c r="F7486" t="s">
        <v>17</v>
      </c>
      <c r="G7486">
        <v>4.5999999999999996</v>
      </c>
      <c r="H7486" t="s">
        <v>18</v>
      </c>
      <c r="I7486" t="s">
        <v>19</v>
      </c>
      <c r="J7486">
        <v>250000</v>
      </c>
      <c r="K7486" t="s">
        <v>20</v>
      </c>
      <c r="L7486">
        <v>0</v>
      </c>
      <c r="M7486" t="b">
        <v>1</v>
      </c>
    </row>
    <row r="7487" spans="1:13" x14ac:dyDescent="0.35">
      <c r="A7487" t="s">
        <v>31</v>
      </c>
      <c r="B7487" t="s">
        <v>157</v>
      </c>
      <c r="C7487">
        <v>2016</v>
      </c>
      <c r="D7487" t="s">
        <v>15</v>
      </c>
      <c r="E7487" t="s">
        <v>25</v>
      </c>
      <c r="F7487" t="s">
        <v>30</v>
      </c>
      <c r="G7487">
        <v>3.5</v>
      </c>
      <c r="H7487" t="s">
        <v>18</v>
      </c>
      <c r="I7487" t="s">
        <v>19</v>
      </c>
      <c r="J7487">
        <v>290</v>
      </c>
      <c r="K7487" t="s">
        <v>228</v>
      </c>
      <c r="L7487">
        <v>0</v>
      </c>
      <c r="M7487" t="b">
        <v>1</v>
      </c>
    </row>
    <row r="7488" spans="1:13" x14ac:dyDescent="0.35">
      <c r="A7488" t="s">
        <v>34</v>
      </c>
      <c r="B7488" t="s">
        <v>35</v>
      </c>
      <c r="C7488">
        <v>2019</v>
      </c>
      <c r="D7488" t="s">
        <v>47</v>
      </c>
      <c r="E7488" t="s">
        <v>23</v>
      </c>
      <c r="F7488" t="s">
        <v>17</v>
      </c>
      <c r="G7488">
        <v>5.7</v>
      </c>
      <c r="H7488" t="s">
        <v>18</v>
      </c>
      <c r="I7488" t="s">
        <v>19</v>
      </c>
      <c r="J7488">
        <v>12400</v>
      </c>
      <c r="K7488" t="s">
        <v>20</v>
      </c>
      <c r="L7488">
        <v>265000</v>
      </c>
      <c r="M7488" t="b">
        <v>0</v>
      </c>
    </row>
    <row r="7489" spans="1:13" x14ac:dyDescent="0.35">
      <c r="A7489" t="s">
        <v>82</v>
      </c>
      <c r="B7489" t="s">
        <v>83</v>
      </c>
      <c r="C7489">
        <v>2018</v>
      </c>
      <c r="D7489" t="s">
        <v>44</v>
      </c>
      <c r="E7489" t="s">
        <v>94</v>
      </c>
      <c r="F7489" t="s">
        <v>30</v>
      </c>
      <c r="G7489">
        <v>3.3</v>
      </c>
      <c r="H7489" t="s">
        <v>18</v>
      </c>
      <c r="I7489" t="s">
        <v>19</v>
      </c>
      <c r="J7489">
        <v>69000</v>
      </c>
      <c r="K7489" t="s">
        <v>45</v>
      </c>
      <c r="L7489">
        <v>71000</v>
      </c>
      <c r="M7489" t="b">
        <v>0</v>
      </c>
    </row>
    <row r="7490" spans="1:13" x14ac:dyDescent="0.35">
      <c r="A7490" t="s">
        <v>219</v>
      </c>
      <c r="B7490" t="s">
        <v>334</v>
      </c>
      <c r="C7490">
        <v>2014</v>
      </c>
      <c r="D7490" t="s">
        <v>15</v>
      </c>
      <c r="E7490" t="s">
        <v>16</v>
      </c>
      <c r="F7490" t="s">
        <v>17</v>
      </c>
      <c r="G7490">
        <v>2.5</v>
      </c>
      <c r="H7490" t="s">
        <v>18</v>
      </c>
      <c r="I7490" t="s">
        <v>19</v>
      </c>
      <c r="J7490">
        <v>239</v>
      </c>
      <c r="K7490" t="s">
        <v>20</v>
      </c>
      <c r="L7490">
        <v>0</v>
      </c>
      <c r="M7490" t="b">
        <v>1</v>
      </c>
    </row>
    <row r="7491" spans="1:13" x14ac:dyDescent="0.35">
      <c r="A7491" t="s">
        <v>13</v>
      </c>
      <c r="B7491" t="s">
        <v>14</v>
      </c>
      <c r="C7491">
        <v>2017</v>
      </c>
      <c r="D7491" t="s">
        <v>47</v>
      </c>
      <c r="E7491" t="s">
        <v>16</v>
      </c>
      <c r="F7491" t="s">
        <v>17</v>
      </c>
      <c r="G7491">
        <v>5.7</v>
      </c>
      <c r="H7491" t="s">
        <v>18</v>
      </c>
      <c r="I7491" t="s">
        <v>19</v>
      </c>
      <c r="J7491">
        <v>62000</v>
      </c>
      <c r="K7491" t="s">
        <v>20</v>
      </c>
      <c r="L7491">
        <v>0</v>
      </c>
      <c r="M7491" t="b">
        <v>1</v>
      </c>
    </row>
    <row r="7492" spans="1:13" x14ac:dyDescent="0.35">
      <c r="A7492" t="s">
        <v>27</v>
      </c>
      <c r="B7492" t="s">
        <v>93</v>
      </c>
      <c r="C7492">
        <v>2021</v>
      </c>
      <c r="D7492" t="s">
        <v>15</v>
      </c>
      <c r="E7492" t="s">
        <v>23</v>
      </c>
      <c r="F7492" t="s">
        <v>26</v>
      </c>
      <c r="G7492">
        <v>3.5</v>
      </c>
      <c r="H7492" t="s">
        <v>18</v>
      </c>
      <c r="I7492" t="s">
        <v>19</v>
      </c>
      <c r="J7492">
        <v>11000</v>
      </c>
      <c r="K7492" t="s">
        <v>401</v>
      </c>
      <c r="L7492">
        <v>120000</v>
      </c>
      <c r="M7492" t="b">
        <v>0</v>
      </c>
    </row>
    <row r="7493" spans="1:13" x14ac:dyDescent="0.35">
      <c r="A7493" t="s">
        <v>27</v>
      </c>
      <c r="B7493" t="s">
        <v>101</v>
      </c>
      <c r="C7493">
        <v>2020</v>
      </c>
      <c r="D7493" t="s">
        <v>15</v>
      </c>
      <c r="E7493" t="s">
        <v>102</v>
      </c>
      <c r="F7493" t="s">
        <v>17</v>
      </c>
      <c r="G7493">
        <v>2</v>
      </c>
      <c r="H7493" t="s">
        <v>18</v>
      </c>
      <c r="I7493" t="s">
        <v>19</v>
      </c>
      <c r="J7493">
        <v>32000</v>
      </c>
      <c r="K7493" t="s">
        <v>20</v>
      </c>
      <c r="L7493">
        <v>0</v>
      </c>
      <c r="M7493" t="b">
        <v>1</v>
      </c>
    </row>
    <row r="7494" spans="1:13" x14ac:dyDescent="0.35">
      <c r="A7494" t="s">
        <v>39</v>
      </c>
      <c r="B7494" t="s">
        <v>46</v>
      </c>
      <c r="C7494">
        <v>2010</v>
      </c>
      <c r="D7494" t="s">
        <v>15</v>
      </c>
      <c r="E7494" t="s">
        <v>23</v>
      </c>
      <c r="F7494" t="s">
        <v>30</v>
      </c>
      <c r="G7494">
        <v>5.3</v>
      </c>
      <c r="H7494" t="s">
        <v>18</v>
      </c>
      <c r="I7494" t="s">
        <v>19</v>
      </c>
      <c r="J7494">
        <v>450</v>
      </c>
      <c r="K7494" t="s">
        <v>20</v>
      </c>
      <c r="L7494">
        <v>0</v>
      </c>
      <c r="M7494" t="b">
        <v>1</v>
      </c>
    </row>
    <row r="7495" spans="1:13" x14ac:dyDescent="0.35">
      <c r="A7495" t="s">
        <v>76</v>
      </c>
      <c r="B7495" t="s">
        <v>77</v>
      </c>
      <c r="C7495">
        <v>2003</v>
      </c>
      <c r="D7495" t="s">
        <v>47</v>
      </c>
      <c r="E7495" t="s">
        <v>196</v>
      </c>
      <c r="F7495" t="s">
        <v>17</v>
      </c>
      <c r="G7495">
        <v>5.4</v>
      </c>
      <c r="H7495" t="s">
        <v>18</v>
      </c>
      <c r="I7495" t="s">
        <v>19</v>
      </c>
      <c r="J7495">
        <v>364800</v>
      </c>
      <c r="K7495" t="s">
        <v>64</v>
      </c>
      <c r="L7495">
        <v>11000</v>
      </c>
      <c r="M7495" t="b">
        <v>0</v>
      </c>
    </row>
    <row r="7496" spans="1:13" x14ac:dyDescent="0.35">
      <c r="A7496" t="s">
        <v>21</v>
      </c>
      <c r="B7496" t="s">
        <v>231</v>
      </c>
      <c r="C7496">
        <v>2014</v>
      </c>
      <c r="D7496" t="s">
        <v>15</v>
      </c>
      <c r="E7496" t="s">
        <v>29</v>
      </c>
      <c r="F7496" t="s">
        <v>26</v>
      </c>
      <c r="G7496">
        <v>1.4</v>
      </c>
      <c r="H7496" t="s">
        <v>18</v>
      </c>
      <c r="I7496" t="s">
        <v>19</v>
      </c>
      <c r="J7496">
        <v>191000</v>
      </c>
      <c r="K7496" t="s">
        <v>54</v>
      </c>
      <c r="L7496">
        <v>22000</v>
      </c>
      <c r="M7496" t="b">
        <v>0</v>
      </c>
    </row>
    <row r="7497" spans="1:13" x14ac:dyDescent="0.35">
      <c r="A7497" t="s">
        <v>181</v>
      </c>
      <c r="B7497" t="s">
        <v>378</v>
      </c>
      <c r="C7497">
        <v>2012</v>
      </c>
      <c r="D7497" t="s">
        <v>15</v>
      </c>
      <c r="E7497" t="s">
        <v>23</v>
      </c>
      <c r="F7497" t="s">
        <v>30</v>
      </c>
      <c r="G7497">
        <v>4.2</v>
      </c>
      <c r="H7497" t="s">
        <v>18</v>
      </c>
      <c r="I7497" t="s">
        <v>68</v>
      </c>
      <c r="J7497">
        <v>20000</v>
      </c>
      <c r="K7497" t="s">
        <v>70</v>
      </c>
      <c r="L7497">
        <v>20000</v>
      </c>
      <c r="M7497" t="b">
        <v>0</v>
      </c>
    </row>
    <row r="7498" spans="1:13" x14ac:dyDescent="0.35">
      <c r="A7498" t="s">
        <v>103</v>
      </c>
      <c r="B7498" t="s">
        <v>104</v>
      </c>
      <c r="C7498">
        <v>2015</v>
      </c>
      <c r="D7498" t="s">
        <v>15</v>
      </c>
      <c r="E7498" t="s">
        <v>23</v>
      </c>
      <c r="F7498" t="s">
        <v>17</v>
      </c>
      <c r="G7498">
        <v>5.7</v>
      </c>
      <c r="H7498" t="s">
        <v>18</v>
      </c>
      <c r="I7498" t="s">
        <v>19</v>
      </c>
      <c r="J7498">
        <v>138000</v>
      </c>
      <c r="K7498" t="s">
        <v>42</v>
      </c>
      <c r="L7498">
        <v>85000</v>
      </c>
      <c r="M7498" t="b">
        <v>0</v>
      </c>
    </row>
    <row r="7499" spans="1:13" x14ac:dyDescent="0.35">
      <c r="A7499" t="s">
        <v>60</v>
      </c>
      <c r="B7499" t="s">
        <v>198</v>
      </c>
      <c r="C7499">
        <v>2003</v>
      </c>
      <c r="D7499" t="s">
        <v>47</v>
      </c>
      <c r="E7499" t="s">
        <v>33</v>
      </c>
      <c r="F7499" t="s">
        <v>17</v>
      </c>
      <c r="G7499">
        <v>2.4</v>
      </c>
      <c r="H7499" t="s">
        <v>18</v>
      </c>
      <c r="I7499" t="s">
        <v>19</v>
      </c>
      <c r="J7499">
        <v>500</v>
      </c>
      <c r="K7499" t="s">
        <v>54</v>
      </c>
      <c r="L7499">
        <v>0</v>
      </c>
      <c r="M7499" t="b">
        <v>1</v>
      </c>
    </row>
    <row r="7500" spans="1:13" x14ac:dyDescent="0.35">
      <c r="A7500" t="s">
        <v>221</v>
      </c>
      <c r="B7500" t="s">
        <v>308</v>
      </c>
      <c r="C7500">
        <v>2014</v>
      </c>
      <c r="D7500" t="s">
        <v>15</v>
      </c>
      <c r="E7500" t="s">
        <v>23</v>
      </c>
      <c r="F7500" t="s">
        <v>17</v>
      </c>
      <c r="G7500">
        <v>3.7</v>
      </c>
      <c r="H7500" t="s">
        <v>18</v>
      </c>
      <c r="I7500" t="s">
        <v>68</v>
      </c>
      <c r="J7500">
        <v>287000</v>
      </c>
      <c r="K7500" t="s">
        <v>42</v>
      </c>
      <c r="L7500">
        <v>0</v>
      </c>
      <c r="M7500" t="b">
        <v>1</v>
      </c>
    </row>
    <row r="7501" spans="1:13" x14ac:dyDescent="0.35">
      <c r="A7501" t="s">
        <v>76</v>
      </c>
      <c r="B7501" t="s">
        <v>144</v>
      </c>
      <c r="C7501">
        <v>2003</v>
      </c>
      <c r="D7501" t="s">
        <v>47</v>
      </c>
      <c r="E7501" t="s">
        <v>25</v>
      </c>
      <c r="F7501" t="s">
        <v>26</v>
      </c>
      <c r="G7501">
        <v>4.5999999999999996</v>
      </c>
      <c r="H7501" t="s">
        <v>18</v>
      </c>
      <c r="I7501" t="s">
        <v>19</v>
      </c>
      <c r="J7501">
        <v>300000</v>
      </c>
      <c r="K7501" t="s">
        <v>20</v>
      </c>
      <c r="L7501">
        <v>10000</v>
      </c>
      <c r="M7501" t="b">
        <v>0</v>
      </c>
    </row>
    <row r="7502" spans="1:13" x14ac:dyDescent="0.35">
      <c r="A7502" t="s">
        <v>174</v>
      </c>
      <c r="B7502" t="s">
        <v>175</v>
      </c>
      <c r="C7502">
        <v>2014</v>
      </c>
      <c r="D7502" t="s">
        <v>44</v>
      </c>
      <c r="E7502" t="s">
        <v>23</v>
      </c>
      <c r="F7502" t="s">
        <v>26</v>
      </c>
      <c r="G7502">
        <v>2</v>
      </c>
      <c r="H7502" t="s">
        <v>18</v>
      </c>
      <c r="I7502" t="s">
        <v>19</v>
      </c>
      <c r="J7502">
        <v>182</v>
      </c>
      <c r="K7502" t="s">
        <v>42</v>
      </c>
      <c r="L7502">
        <v>0</v>
      </c>
      <c r="M7502" t="b">
        <v>1</v>
      </c>
    </row>
    <row r="7503" spans="1:13" x14ac:dyDescent="0.35">
      <c r="A7503" t="s">
        <v>76</v>
      </c>
      <c r="B7503" t="s">
        <v>240</v>
      </c>
      <c r="C7503">
        <v>2008</v>
      </c>
      <c r="D7503" t="s">
        <v>15</v>
      </c>
      <c r="E7503" t="s">
        <v>38</v>
      </c>
      <c r="F7503" t="s">
        <v>26</v>
      </c>
      <c r="G7503">
        <v>1.3</v>
      </c>
      <c r="H7503" t="s">
        <v>18</v>
      </c>
      <c r="I7503" t="s">
        <v>19</v>
      </c>
      <c r="J7503">
        <v>278</v>
      </c>
      <c r="K7503" t="s">
        <v>111</v>
      </c>
      <c r="L7503">
        <v>22000</v>
      </c>
      <c r="M7503" t="b">
        <v>0</v>
      </c>
    </row>
    <row r="7504" spans="1:13" x14ac:dyDescent="0.35">
      <c r="A7504" t="s">
        <v>221</v>
      </c>
      <c r="B7504" t="s">
        <v>308</v>
      </c>
      <c r="C7504">
        <v>2014</v>
      </c>
      <c r="D7504" t="s">
        <v>15</v>
      </c>
      <c r="E7504" t="s">
        <v>23</v>
      </c>
      <c r="F7504" t="s">
        <v>26</v>
      </c>
      <c r="G7504">
        <v>3.7</v>
      </c>
      <c r="H7504" t="s">
        <v>18</v>
      </c>
      <c r="I7504" t="s">
        <v>68</v>
      </c>
      <c r="J7504">
        <v>51000</v>
      </c>
      <c r="K7504" t="s">
        <v>42</v>
      </c>
      <c r="L7504">
        <v>0</v>
      </c>
      <c r="M7504" t="b">
        <v>1</v>
      </c>
    </row>
    <row r="7505" spans="1:13" x14ac:dyDescent="0.35">
      <c r="A7505" t="s">
        <v>76</v>
      </c>
      <c r="B7505" t="s">
        <v>240</v>
      </c>
      <c r="C7505">
        <v>1999</v>
      </c>
      <c r="D7505" t="s">
        <v>47</v>
      </c>
      <c r="E7505" t="s">
        <v>102</v>
      </c>
      <c r="F7505" t="s">
        <v>17</v>
      </c>
      <c r="G7505">
        <v>4.5999999999999996</v>
      </c>
      <c r="H7505" t="s">
        <v>18</v>
      </c>
      <c r="I7505" t="s">
        <v>19</v>
      </c>
      <c r="J7505">
        <v>300000</v>
      </c>
      <c r="K7505" t="s">
        <v>20</v>
      </c>
      <c r="L7505">
        <v>0</v>
      </c>
      <c r="M7505" t="b">
        <v>1</v>
      </c>
    </row>
    <row r="7506" spans="1:13" x14ac:dyDescent="0.35">
      <c r="A7506" t="s">
        <v>48</v>
      </c>
      <c r="B7506" t="s">
        <v>106</v>
      </c>
      <c r="C7506">
        <v>2006</v>
      </c>
      <c r="D7506" t="s">
        <v>15</v>
      </c>
      <c r="E7506" t="s">
        <v>23</v>
      </c>
      <c r="F7506" t="s">
        <v>17</v>
      </c>
      <c r="G7506">
        <v>9</v>
      </c>
      <c r="H7506" t="s">
        <v>18</v>
      </c>
      <c r="I7506" t="s">
        <v>19</v>
      </c>
      <c r="J7506">
        <v>280000</v>
      </c>
      <c r="K7506" t="s">
        <v>42</v>
      </c>
      <c r="L7506">
        <v>58000</v>
      </c>
      <c r="M7506" t="b">
        <v>0</v>
      </c>
    </row>
    <row r="7507" spans="1:13" x14ac:dyDescent="0.35">
      <c r="A7507" t="s">
        <v>27</v>
      </c>
      <c r="B7507" t="s">
        <v>88</v>
      </c>
      <c r="C7507">
        <v>2019</v>
      </c>
      <c r="D7507" t="s">
        <v>15</v>
      </c>
      <c r="E7507" t="s">
        <v>23</v>
      </c>
      <c r="F7507" t="s">
        <v>26</v>
      </c>
      <c r="G7507">
        <v>1.4</v>
      </c>
      <c r="H7507" t="s">
        <v>18</v>
      </c>
      <c r="I7507" t="s">
        <v>19</v>
      </c>
      <c r="J7507">
        <v>33000</v>
      </c>
      <c r="K7507" t="s">
        <v>54</v>
      </c>
      <c r="L7507">
        <v>40000</v>
      </c>
      <c r="M7507" t="b">
        <v>0</v>
      </c>
    </row>
    <row r="7508" spans="1:13" x14ac:dyDescent="0.35">
      <c r="A7508" t="s">
        <v>39</v>
      </c>
      <c r="B7508" t="s">
        <v>40</v>
      </c>
      <c r="C7508">
        <v>2019</v>
      </c>
      <c r="D7508" t="s">
        <v>44</v>
      </c>
      <c r="E7508" t="s">
        <v>29</v>
      </c>
      <c r="F7508" t="s">
        <v>26</v>
      </c>
      <c r="G7508">
        <v>3.6</v>
      </c>
      <c r="H7508" t="s">
        <v>18</v>
      </c>
      <c r="I7508" t="s">
        <v>19</v>
      </c>
      <c r="J7508">
        <v>100200</v>
      </c>
      <c r="K7508" t="s">
        <v>20</v>
      </c>
      <c r="L7508">
        <v>75000</v>
      </c>
      <c r="M7508" t="b">
        <v>0</v>
      </c>
    </row>
    <row r="7509" spans="1:13" x14ac:dyDescent="0.35">
      <c r="A7509" t="s">
        <v>27</v>
      </c>
      <c r="B7509" t="s">
        <v>88</v>
      </c>
      <c r="C7509">
        <v>2019</v>
      </c>
      <c r="D7509" t="s">
        <v>15</v>
      </c>
      <c r="E7509" t="s">
        <v>23</v>
      </c>
      <c r="F7509" t="s">
        <v>26</v>
      </c>
      <c r="G7509">
        <v>1.4</v>
      </c>
      <c r="H7509" t="s">
        <v>18</v>
      </c>
      <c r="I7509" t="s">
        <v>19</v>
      </c>
      <c r="J7509">
        <v>62400</v>
      </c>
      <c r="K7509" t="s">
        <v>45</v>
      </c>
      <c r="L7509">
        <v>40000</v>
      </c>
      <c r="M7509" t="b">
        <v>0</v>
      </c>
    </row>
    <row r="7510" spans="1:13" x14ac:dyDescent="0.35">
      <c r="A7510" t="s">
        <v>76</v>
      </c>
      <c r="B7510" t="s">
        <v>144</v>
      </c>
      <c r="C7510">
        <v>2006</v>
      </c>
      <c r="D7510" t="s">
        <v>15</v>
      </c>
      <c r="E7510" t="s">
        <v>213</v>
      </c>
      <c r="F7510" t="s">
        <v>30</v>
      </c>
      <c r="G7510">
        <v>4.5999999999999996</v>
      </c>
      <c r="H7510" t="s">
        <v>18</v>
      </c>
      <c r="I7510" t="s">
        <v>19</v>
      </c>
      <c r="J7510">
        <v>30000</v>
      </c>
      <c r="K7510" t="s">
        <v>54</v>
      </c>
      <c r="L7510">
        <v>0</v>
      </c>
      <c r="M7510" t="b">
        <v>1</v>
      </c>
    </row>
    <row r="7511" spans="1:13" x14ac:dyDescent="0.35">
      <c r="A7511" t="s">
        <v>326</v>
      </c>
      <c r="B7511" t="s">
        <v>327</v>
      </c>
      <c r="C7511">
        <v>2008</v>
      </c>
      <c r="D7511" t="s">
        <v>15</v>
      </c>
      <c r="E7511" t="s">
        <v>23</v>
      </c>
      <c r="F7511" t="s">
        <v>30</v>
      </c>
      <c r="G7511">
        <v>1.6</v>
      </c>
      <c r="H7511" t="s">
        <v>18</v>
      </c>
      <c r="I7511" t="s">
        <v>19</v>
      </c>
      <c r="J7511">
        <v>4000000</v>
      </c>
      <c r="K7511" t="s">
        <v>42</v>
      </c>
      <c r="L7511">
        <v>0</v>
      </c>
      <c r="M7511" t="b">
        <v>1</v>
      </c>
    </row>
    <row r="7512" spans="1:13" x14ac:dyDescent="0.35">
      <c r="A7512" t="s">
        <v>36</v>
      </c>
      <c r="B7512" t="s">
        <v>37</v>
      </c>
      <c r="C7512">
        <v>2013</v>
      </c>
      <c r="D7512" t="s">
        <v>15</v>
      </c>
      <c r="E7512" t="s">
        <v>94</v>
      </c>
      <c r="F7512" t="s">
        <v>26</v>
      </c>
      <c r="G7512">
        <v>5.3</v>
      </c>
      <c r="H7512" t="s">
        <v>18</v>
      </c>
      <c r="I7512" t="s">
        <v>19</v>
      </c>
      <c r="J7512">
        <v>107000</v>
      </c>
      <c r="K7512" t="s">
        <v>45</v>
      </c>
      <c r="L7512">
        <v>75000</v>
      </c>
      <c r="M7512" t="b">
        <v>0</v>
      </c>
    </row>
    <row r="7513" spans="1:13" x14ac:dyDescent="0.35">
      <c r="A7513" t="s">
        <v>27</v>
      </c>
      <c r="B7513" t="s">
        <v>28</v>
      </c>
      <c r="C7513">
        <v>2021</v>
      </c>
      <c r="D7513" t="s">
        <v>15</v>
      </c>
      <c r="E7513" t="s">
        <v>29</v>
      </c>
      <c r="F7513" t="s">
        <v>30</v>
      </c>
      <c r="G7513">
        <v>2</v>
      </c>
      <c r="H7513" t="s">
        <v>18</v>
      </c>
      <c r="I7513" t="s">
        <v>19</v>
      </c>
      <c r="J7513">
        <v>7500</v>
      </c>
      <c r="K7513" t="s">
        <v>64</v>
      </c>
      <c r="L7513">
        <v>1368</v>
      </c>
      <c r="M7513" t="b">
        <v>0</v>
      </c>
    </row>
    <row r="7514" spans="1:13" x14ac:dyDescent="0.35">
      <c r="A7514" t="s">
        <v>21</v>
      </c>
      <c r="B7514" t="s">
        <v>120</v>
      </c>
      <c r="C7514">
        <v>2015</v>
      </c>
      <c r="D7514" t="s">
        <v>15</v>
      </c>
      <c r="E7514" t="s">
        <v>23</v>
      </c>
      <c r="F7514" t="s">
        <v>17</v>
      </c>
      <c r="G7514">
        <v>4.2</v>
      </c>
      <c r="H7514" t="s">
        <v>18</v>
      </c>
      <c r="I7514" t="s">
        <v>68</v>
      </c>
      <c r="J7514">
        <v>19000</v>
      </c>
      <c r="K7514" t="s">
        <v>20</v>
      </c>
      <c r="L7514">
        <v>35000</v>
      </c>
      <c r="M7514" t="b">
        <v>0</v>
      </c>
    </row>
    <row r="7515" spans="1:13" x14ac:dyDescent="0.35">
      <c r="A7515" t="s">
        <v>95</v>
      </c>
      <c r="B7515" t="s">
        <v>215</v>
      </c>
      <c r="C7515">
        <v>2017</v>
      </c>
      <c r="D7515" t="s">
        <v>15</v>
      </c>
      <c r="E7515" t="s">
        <v>25</v>
      </c>
      <c r="F7515" t="s">
        <v>17</v>
      </c>
      <c r="G7515">
        <v>3.6</v>
      </c>
      <c r="H7515" t="s">
        <v>18</v>
      </c>
      <c r="I7515" t="s">
        <v>19</v>
      </c>
      <c r="J7515">
        <v>183000</v>
      </c>
      <c r="K7515" t="s">
        <v>20</v>
      </c>
      <c r="L7515">
        <v>108000</v>
      </c>
      <c r="M7515" t="b">
        <v>0</v>
      </c>
    </row>
    <row r="7516" spans="1:13" x14ac:dyDescent="0.35">
      <c r="A7516" t="s">
        <v>31</v>
      </c>
      <c r="B7516" t="s">
        <v>32</v>
      </c>
      <c r="C7516">
        <v>2009</v>
      </c>
      <c r="D7516" t="s">
        <v>15</v>
      </c>
      <c r="E7516" t="s">
        <v>23</v>
      </c>
      <c r="F7516" t="s">
        <v>17</v>
      </c>
      <c r="G7516">
        <v>2.4</v>
      </c>
      <c r="H7516" t="s">
        <v>18</v>
      </c>
      <c r="I7516" t="s">
        <v>19</v>
      </c>
      <c r="J7516">
        <v>100</v>
      </c>
      <c r="K7516" t="s">
        <v>138</v>
      </c>
      <c r="L7516">
        <v>0</v>
      </c>
      <c r="M7516" t="b">
        <v>1</v>
      </c>
    </row>
    <row r="7517" spans="1:13" x14ac:dyDescent="0.35">
      <c r="A7517" t="s">
        <v>82</v>
      </c>
      <c r="B7517" t="s">
        <v>169</v>
      </c>
      <c r="C7517">
        <v>2009</v>
      </c>
      <c r="D7517" t="s">
        <v>47</v>
      </c>
      <c r="E7517" t="s">
        <v>16</v>
      </c>
      <c r="F7517" t="s">
        <v>30</v>
      </c>
      <c r="G7517">
        <v>3.3</v>
      </c>
      <c r="H7517" t="s">
        <v>18</v>
      </c>
      <c r="I7517" t="s">
        <v>19</v>
      </c>
      <c r="J7517">
        <v>216908</v>
      </c>
      <c r="K7517" t="s">
        <v>20</v>
      </c>
      <c r="L7517">
        <v>0</v>
      </c>
      <c r="M7517" t="b">
        <v>1</v>
      </c>
    </row>
    <row r="7518" spans="1:13" x14ac:dyDescent="0.35">
      <c r="A7518" t="s">
        <v>34</v>
      </c>
      <c r="B7518" t="s">
        <v>123</v>
      </c>
      <c r="C7518">
        <v>2017</v>
      </c>
      <c r="D7518" t="s">
        <v>15</v>
      </c>
      <c r="E7518" t="s">
        <v>23</v>
      </c>
      <c r="F7518" t="s">
        <v>30</v>
      </c>
      <c r="G7518">
        <v>2.7</v>
      </c>
      <c r="H7518" t="s">
        <v>18</v>
      </c>
      <c r="I7518" t="s">
        <v>68</v>
      </c>
      <c r="J7518">
        <v>124000</v>
      </c>
      <c r="K7518" t="s">
        <v>42</v>
      </c>
      <c r="L7518">
        <v>64000</v>
      </c>
      <c r="M7518" t="b">
        <v>0</v>
      </c>
    </row>
    <row r="7519" spans="1:13" x14ac:dyDescent="0.35">
      <c r="A7519" t="s">
        <v>34</v>
      </c>
      <c r="B7519" t="s">
        <v>123</v>
      </c>
      <c r="C7519">
        <v>2015</v>
      </c>
      <c r="D7519" t="s">
        <v>44</v>
      </c>
      <c r="E7519" t="s">
        <v>75</v>
      </c>
      <c r="F7519" t="s">
        <v>17</v>
      </c>
      <c r="G7519">
        <v>2.7</v>
      </c>
      <c r="H7519" t="s">
        <v>18</v>
      </c>
      <c r="I7519" t="s">
        <v>68</v>
      </c>
      <c r="J7519">
        <v>215</v>
      </c>
      <c r="K7519" t="s">
        <v>20</v>
      </c>
      <c r="L7519">
        <v>65000</v>
      </c>
      <c r="M7519" t="b">
        <v>0</v>
      </c>
    </row>
    <row r="7520" spans="1:13" x14ac:dyDescent="0.35">
      <c r="A7520" t="s">
        <v>21</v>
      </c>
      <c r="B7520" t="s">
        <v>24</v>
      </c>
      <c r="C7520">
        <v>2002</v>
      </c>
      <c r="D7520" t="s">
        <v>44</v>
      </c>
      <c r="E7520" t="s">
        <v>25</v>
      </c>
      <c r="F7520" t="s">
        <v>26</v>
      </c>
      <c r="G7520">
        <v>1.6</v>
      </c>
      <c r="H7520" t="s">
        <v>18</v>
      </c>
      <c r="I7520" t="s">
        <v>19</v>
      </c>
      <c r="J7520">
        <v>340000</v>
      </c>
      <c r="K7520" t="s">
        <v>20</v>
      </c>
      <c r="L7520">
        <v>0</v>
      </c>
      <c r="M7520" t="b">
        <v>1</v>
      </c>
    </row>
    <row r="7521" spans="1:13" x14ac:dyDescent="0.35">
      <c r="A7521" t="s">
        <v>39</v>
      </c>
      <c r="B7521" t="s">
        <v>205</v>
      </c>
      <c r="C7521">
        <v>2010</v>
      </c>
      <c r="D7521" t="s">
        <v>44</v>
      </c>
      <c r="E7521" t="s">
        <v>65</v>
      </c>
      <c r="F7521" t="s">
        <v>17</v>
      </c>
      <c r="G7521">
        <v>5.3</v>
      </c>
      <c r="H7521" t="s">
        <v>18</v>
      </c>
      <c r="I7521" t="s">
        <v>19</v>
      </c>
      <c r="J7521">
        <v>228</v>
      </c>
      <c r="K7521" t="s">
        <v>20</v>
      </c>
      <c r="L7521">
        <v>29000</v>
      </c>
      <c r="M7521" t="b">
        <v>0</v>
      </c>
    </row>
    <row r="7522" spans="1:13" x14ac:dyDescent="0.35">
      <c r="A7522" t="s">
        <v>34</v>
      </c>
      <c r="B7522" t="s">
        <v>51</v>
      </c>
      <c r="C7522">
        <v>2015</v>
      </c>
      <c r="D7522" t="s">
        <v>15</v>
      </c>
      <c r="E7522" t="s">
        <v>102</v>
      </c>
      <c r="F7522" t="s">
        <v>17</v>
      </c>
      <c r="G7522">
        <v>1.6</v>
      </c>
      <c r="H7522" t="s">
        <v>18</v>
      </c>
      <c r="I7522" t="s">
        <v>19</v>
      </c>
      <c r="J7522">
        <v>90000</v>
      </c>
      <c r="K7522" t="s">
        <v>81</v>
      </c>
      <c r="L7522">
        <v>45000</v>
      </c>
      <c r="M7522" t="b">
        <v>0</v>
      </c>
    </row>
    <row r="7523" spans="1:13" x14ac:dyDescent="0.35">
      <c r="A7523" t="s">
        <v>34</v>
      </c>
      <c r="B7523" t="s">
        <v>51</v>
      </c>
      <c r="C7523">
        <v>2015</v>
      </c>
      <c r="D7523" t="s">
        <v>44</v>
      </c>
      <c r="E7523" t="s">
        <v>102</v>
      </c>
      <c r="F7523" t="s">
        <v>17</v>
      </c>
      <c r="G7523">
        <v>1.6</v>
      </c>
      <c r="H7523" t="s">
        <v>18</v>
      </c>
      <c r="I7523" t="s">
        <v>19</v>
      </c>
      <c r="J7523">
        <v>90000</v>
      </c>
      <c r="K7523" t="s">
        <v>81</v>
      </c>
      <c r="L7523">
        <v>45000</v>
      </c>
      <c r="M7523" t="b">
        <v>0</v>
      </c>
    </row>
    <row r="7524" spans="1:13" x14ac:dyDescent="0.35">
      <c r="A7524" t="s">
        <v>13</v>
      </c>
      <c r="B7524" t="s">
        <v>320</v>
      </c>
      <c r="C7524">
        <v>2011</v>
      </c>
      <c r="D7524" t="s">
        <v>47</v>
      </c>
      <c r="E7524" t="s">
        <v>23</v>
      </c>
      <c r="F7524" t="s">
        <v>17</v>
      </c>
      <c r="G7524">
        <v>1.3</v>
      </c>
      <c r="H7524" t="s">
        <v>18</v>
      </c>
      <c r="I7524" t="s">
        <v>19</v>
      </c>
      <c r="J7524">
        <v>140000</v>
      </c>
      <c r="K7524" t="s">
        <v>111</v>
      </c>
      <c r="L7524">
        <v>23000</v>
      </c>
      <c r="M7524" t="b">
        <v>0</v>
      </c>
    </row>
    <row r="7525" spans="1:13" x14ac:dyDescent="0.35">
      <c r="A7525" t="s">
        <v>34</v>
      </c>
      <c r="B7525" t="s">
        <v>35</v>
      </c>
      <c r="C7525">
        <v>2017</v>
      </c>
      <c r="D7525" t="s">
        <v>44</v>
      </c>
      <c r="E7525" t="s">
        <v>23</v>
      </c>
      <c r="F7525" t="s">
        <v>17</v>
      </c>
      <c r="G7525">
        <v>4.5999999999999996</v>
      </c>
      <c r="H7525" t="s">
        <v>18</v>
      </c>
      <c r="I7525" t="s">
        <v>19</v>
      </c>
      <c r="J7525">
        <v>90000</v>
      </c>
      <c r="K7525" t="s">
        <v>155</v>
      </c>
      <c r="L7525">
        <v>0</v>
      </c>
      <c r="M7525" t="b">
        <v>1</v>
      </c>
    </row>
    <row r="7526" spans="1:13" x14ac:dyDescent="0.35">
      <c r="A7526" t="s">
        <v>76</v>
      </c>
      <c r="B7526" t="s">
        <v>144</v>
      </c>
      <c r="C7526">
        <v>2008</v>
      </c>
      <c r="D7526" t="s">
        <v>15</v>
      </c>
      <c r="E7526" t="s">
        <v>23</v>
      </c>
      <c r="F7526" t="s">
        <v>30</v>
      </c>
      <c r="G7526">
        <v>1.6</v>
      </c>
      <c r="H7526" t="s">
        <v>18</v>
      </c>
      <c r="I7526" t="s">
        <v>19</v>
      </c>
      <c r="J7526">
        <v>4000000</v>
      </c>
      <c r="K7526" t="s">
        <v>42</v>
      </c>
      <c r="L7526">
        <v>0</v>
      </c>
      <c r="M7526" t="b">
        <v>1</v>
      </c>
    </row>
    <row r="7527" spans="1:13" x14ac:dyDescent="0.35">
      <c r="A7527" t="s">
        <v>34</v>
      </c>
      <c r="B7527" t="s">
        <v>43</v>
      </c>
      <c r="C7527">
        <v>1998</v>
      </c>
      <c r="D7527" t="s">
        <v>47</v>
      </c>
      <c r="E7527" t="s">
        <v>29</v>
      </c>
      <c r="F7527" t="s">
        <v>17</v>
      </c>
      <c r="G7527">
        <v>2.5</v>
      </c>
      <c r="H7527" t="s">
        <v>18</v>
      </c>
      <c r="I7527" t="s">
        <v>19</v>
      </c>
      <c r="J7527">
        <v>4500000</v>
      </c>
      <c r="K7527" t="s">
        <v>245</v>
      </c>
      <c r="L7527">
        <v>15000</v>
      </c>
      <c r="M7527" t="b">
        <v>0</v>
      </c>
    </row>
    <row r="7528" spans="1:13" x14ac:dyDescent="0.35">
      <c r="A7528" t="s">
        <v>103</v>
      </c>
      <c r="B7528" t="s">
        <v>212</v>
      </c>
      <c r="C7528">
        <v>2014</v>
      </c>
      <c r="D7528" t="s">
        <v>15</v>
      </c>
      <c r="E7528" t="s">
        <v>75</v>
      </c>
      <c r="F7528" t="s">
        <v>26</v>
      </c>
      <c r="G7528">
        <v>3.6</v>
      </c>
      <c r="H7528" t="s">
        <v>18</v>
      </c>
      <c r="I7528" t="s">
        <v>19</v>
      </c>
      <c r="J7528">
        <v>150</v>
      </c>
      <c r="K7528" t="s">
        <v>20</v>
      </c>
      <c r="L7528">
        <v>0</v>
      </c>
      <c r="M7528" t="b">
        <v>1</v>
      </c>
    </row>
    <row r="7529" spans="1:13" x14ac:dyDescent="0.35">
      <c r="A7529" t="s">
        <v>73</v>
      </c>
      <c r="B7529" t="s">
        <v>74</v>
      </c>
      <c r="C7529">
        <v>2020</v>
      </c>
      <c r="D7529" t="s">
        <v>15</v>
      </c>
      <c r="E7529" t="s">
        <v>23</v>
      </c>
      <c r="F7529" t="s">
        <v>17</v>
      </c>
      <c r="G7529">
        <v>2</v>
      </c>
      <c r="H7529" t="s">
        <v>18</v>
      </c>
      <c r="I7529" t="s">
        <v>19</v>
      </c>
      <c r="J7529">
        <v>9500</v>
      </c>
      <c r="K7529" t="s">
        <v>59</v>
      </c>
      <c r="L7529">
        <v>132000</v>
      </c>
      <c r="M7529" t="b">
        <v>0</v>
      </c>
    </row>
    <row r="7530" spans="1:13" x14ac:dyDescent="0.35">
      <c r="A7530" t="s">
        <v>109</v>
      </c>
      <c r="B7530" t="s">
        <v>132</v>
      </c>
      <c r="C7530">
        <v>2012</v>
      </c>
      <c r="D7530" t="s">
        <v>15</v>
      </c>
      <c r="E7530" t="s">
        <v>16</v>
      </c>
      <c r="F7530" t="s">
        <v>17</v>
      </c>
      <c r="G7530">
        <v>3.6</v>
      </c>
      <c r="H7530" t="s">
        <v>18</v>
      </c>
      <c r="I7530" t="s">
        <v>19</v>
      </c>
      <c r="J7530">
        <v>360000</v>
      </c>
      <c r="K7530" t="s">
        <v>253</v>
      </c>
      <c r="L7530">
        <v>35000</v>
      </c>
      <c r="M7530" t="b">
        <v>0</v>
      </c>
    </row>
    <row r="7531" spans="1:13" x14ac:dyDescent="0.35">
      <c r="A7531" t="s">
        <v>34</v>
      </c>
      <c r="B7531" t="s">
        <v>43</v>
      </c>
      <c r="C7531">
        <v>2008</v>
      </c>
      <c r="D7531" t="s">
        <v>15</v>
      </c>
      <c r="E7531" t="s">
        <v>25</v>
      </c>
      <c r="F7531" t="s">
        <v>26</v>
      </c>
      <c r="G7531">
        <v>2.5</v>
      </c>
      <c r="H7531" t="s">
        <v>18</v>
      </c>
      <c r="I7531" t="s">
        <v>68</v>
      </c>
      <c r="J7531">
        <v>298000</v>
      </c>
      <c r="K7531" t="s">
        <v>20</v>
      </c>
      <c r="L7531">
        <v>20000</v>
      </c>
      <c r="M7531" t="b">
        <v>0</v>
      </c>
    </row>
    <row r="7532" spans="1:13" x14ac:dyDescent="0.35">
      <c r="A7532" t="s">
        <v>109</v>
      </c>
      <c r="B7532" t="s">
        <v>227</v>
      </c>
      <c r="C7532">
        <v>2019</v>
      </c>
      <c r="D7532" t="s">
        <v>15</v>
      </c>
      <c r="E7532" t="s">
        <v>23</v>
      </c>
      <c r="F7532" t="s">
        <v>26</v>
      </c>
      <c r="G7532">
        <v>5.7</v>
      </c>
      <c r="H7532" t="s">
        <v>18</v>
      </c>
      <c r="I7532" t="s">
        <v>19</v>
      </c>
      <c r="J7532">
        <v>55000</v>
      </c>
      <c r="K7532" t="s">
        <v>54</v>
      </c>
      <c r="L7532">
        <v>0</v>
      </c>
      <c r="M7532" t="b">
        <v>1</v>
      </c>
    </row>
    <row r="7533" spans="1:13" x14ac:dyDescent="0.35">
      <c r="A7533" t="s">
        <v>36</v>
      </c>
      <c r="B7533" t="s">
        <v>37</v>
      </c>
      <c r="C7533">
        <v>2008</v>
      </c>
      <c r="D7533" t="s">
        <v>15</v>
      </c>
      <c r="E7533" t="s">
        <v>16</v>
      </c>
      <c r="F7533" t="s">
        <v>17</v>
      </c>
      <c r="G7533">
        <v>7.2</v>
      </c>
      <c r="H7533" t="s">
        <v>18</v>
      </c>
      <c r="I7533" t="s">
        <v>19</v>
      </c>
      <c r="J7533">
        <v>299000</v>
      </c>
      <c r="K7533" t="s">
        <v>64</v>
      </c>
      <c r="L7533">
        <v>30000</v>
      </c>
      <c r="M7533" t="b">
        <v>0</v>
      </c>
    </row>
    <row r="7534" spans="1:13" x14ac:dyDescent="0.35">
      <c r="A7534" t="s">
        <v>76</v>
      </c>
      <c r="B7534" t="s">
        <v>235</v>
      </c>
      <c r="C7534">
        <v>2012</v>
      </c>
      <c r="D7534" t="s">
        <v>15</v>
      </c>
      <c r="E7534" t="s">
        <v>23</v>
      </c>
      <c r="F7534" t="s">
        <v>30</v>
      </c>
      <c r="G7534">
        <v>2.5</v>
      </c>
      <c r="H7534" t="s">
        <v>18</v>
      </c>
      <c r="I7534" t="s">
        <v>19</v>
      </c>
      <c r="J7534">
        <v>270</v>
      </c>
      <c r="K7534" t="s">
        <v>64</v>
      </c>
      <c r="L7534">
        <v>16500</v>
      </c>
      <c r="M7534" t="b">
        <v>0</v>
      </c>
    </row>
    <row r="7535" spans="1:13" x14ac:dyDescent="0.35">
      <c r="A7535" t="s">
        <v>34</v>
      </c>
      <c r="B7535" t="s">
        <v>35</v>
      </c>
      <c r="C7535">
        <v>2006</v>
      </c>
      <c r="D7535" t="s">
        <v>44</v>
      </c>
      <c r="E7535" t="s">
        <v>78</v>
      </c>
      <c r="F7535" t="s">
        <v>17</v>
      </c>
      <c r="G7535">
        <v>4.5999999999999996</v>
      </c>
      <c r="H7535" t="s">
        <v>18</v>
      </c>
      <c r="I7535" t="s">
        <v>19</v>
      </c>
      <c r="J7535">
        <v>350000</v>
      </c>
      <c r="K7535" t="s">
        <v>20</v>
      </c>
      <c r="L7535">
        <v>0</v>
      </c>
      <c r="M7535" t="b">
        <v>1</v>
      </c>
    </row>
    <row r="7536" spans="1:13" x14ac:dyDescent="0.35">
      <c r="A7536" t="s">
        <v>36</v>
      </c>
      <c r="B7536" t="s">
        <v>115</v>
      </c>
      <c r="C7536">
        <v>1993</v>
      </c>
      <c r="D7536" t="s">
        <v>15</v>
      </c>
      <c r="E7536" t="s">
        <v>75</v>
      </c>
      <c r="F7536" t="s">
        <v>17</v>
      </c>
      <c r="G7536">
        <v>8</v>
      </c>
      <c r="H7536" t="s">
        <v>18</v>
      </c>
      <c r="I7536" t="s">
        <v>19</v>
      </c>
      <c r="J7536">
        <v>195</v>
      </c>
      <c r="K7536" t="s">
        <v>20</v>
      </c>
      <c r="L7536">
        <v>0</v>
      </c>
      <c r="M7536" t="b">
        <v>1</v>
      </c>
    </row>
    <row r="7537" spans="1:13" x14ac:dyDescent="0.35">
      <c r="A7537" t="s">
        <v>31</v>
      </c>
      <c r="B7537" t="s">
        <v>32</v>
      </c>
      <c r="C7537">
        <v>2010</v>
      </c>
      <c r="D7537" t="s">
        <v>15</v>
      </c>
      <c r="E7537" t="s">
        <v>23</v>
      </c>
      <c r="F7537" t="s">
        <v>30</v>
      </c>
      <c r="G7537">
        <v>2.4</v>
      </c>
      <c r="H7537" t="s">
        <v>18</v>
      </c>
      <c r="I7537" t="s">
        <v>19</v>
      </c>
      <c r="J7537">
        <v>365000</v>
      </c>
      <c r="K7537" t="s">
        <v>54</v>
      </c>
      <c r="L7537">
        <v>35000</v>
      </c>
      <c r="M7537" t="b">
        <v>0</v>
      </c>
    </row>
    <row r="7538" spans="1:13" x14ac:dyDescent="0.35">
      <c r="A7538" t="s">
        <v>34</v>
      </c>
      <c r="B7538" t="s">
        <v>41</v>
      </c>
      <c r="C7538">
        <v>2017</v>
      </c>
      <c r="D7538" t="s">
        <v>15</v>
      </c>
      <c r="E7538" t="s">
        <v>29</v>
      </c>
      <c r="F7538" t="s">
        <v>30</v>
      </c>
      <c r="G7538">
        <v>1.3</v>
      </c>
      <c r="H7538" t="s">
        <v>18</v>
      </c>
      <c r="I7538" t="s">
        <v>19</v>
      </c>
      <c r="J7538">
        <v>41800</v>
      </c>
      <c r="K7538" t="s">
        <v>155</v>
      </c>
      <c r="L7538">
        <v>0</v>
      </c>
      <c r="M7538" t="b">
        <v>1</v>
      </c>
    </row>
    <row r="7539" spans="1:13" x14ac:dyDescent="0.35">
      <c r="A7539" t="s">
        <v>21</v>
      </c>
      <c r="B7539" t="s">
        <v>120</v>
      </c>
      <c r="C7539">
        <v>1993</v>
      </c>
      <c r="D7539" t="s">
        <v>44</v>
      </c>
      <c r="E7539" t="s">
        <v>23</v>
      </c>
      <c r="F7539" t="s">
        <v>30</v>
      </c>
      <c r="G7539">
        <v>2.4</v>
      </c>
      <c r="H7539" t="s">
        <v>18</v>
      </c>
      <c r="I7539" t="s">
        <v>68</v>
      </c>
      <c r="J7539">
        <v>533000</v>
      </c>
      <c r="K7539" t="s">
        <v>126</v>
      </c>
      <c r="L7539">
        <v>0</v>
      </c>
      <c r="M7539" t="b">
        <v>1</v>
      </c>
    </row>
    <row r="7540" spans="1:13" x14ac:dyDescent="0.35">
      <c r="A7540" t="s">
        <v>60</v>
      </c>
      <c r="B7540" t="s">
        <v>198</v>
      </c>
      <c r="C7540">
        <v>2008</v>
      </c>
      <c r="D7540" t="s">
        <v>44</v>
      </c>
      <c r="E7540" t="s">
        <v>23</v>
      </c>
      <c r="F7540" t="s">
        <v>17</v>
      </c>
      <c r="G7540">
        <v>4.3</v>
      </c>
      <c r="H7540" t="s">
        <v>18</v>
      </c>
      <c r="I7540" t="s">
        <v>19</v>
      </c>
      <c r="J7540">
        <v>216000</v>
      </c>
      <c r="K7540" t="s">
        <v>70</v>
      </c>
      <c r="L7540">
        <v>0</v>
      </c>
      <c r="M7540" t="b">
        <v>1</v>
      </c>
    </row>
    <row r="7541" spans="1:13" x14ac:dyDescent="0.35">
      <c r="A7541" t="s">
        <v>36</v>
      </c>
      <c r="B7541" t="s">
        <v>37</v>
      </c>
      <c r="C7541">
        <v>2007</v>
      </c>
      <c r="D7541" t="s">
        <v>15</v>
      </c>
      <c r="E7541" t="s">
        <v>16</v>
      </c>
      <c r="F7541" t="s">
        <v>17</v>
      </c>
      <c r="G7541">
        <v>4.7</v>
      </c>
      <c r="H7541" t="s">
        <v>18</v>
      </c>
      <c r="I7541" t="s">
        <v>19</v>
      </c>
      <c r="J7541">
        <v>300000</v>
      </c>
      <c r="K7541" t="s">
        <v>64</v>
      </c>
      <c r="L7541">
        <v>35000</v>
      </c>
      <c r="M7541" t="b">
        <v>0</v>
      </c>
    </row>
    <row r="7542" spans="1:13" x14ac:dyDescent="0.35">
      <c r="A7542" t="s">
        <v>34</v>
      </c>
      <c r="B7542" t="s">
        <v>43</v>
      </c>
      <c r="C7542">
        <v>2019</v>
      </c>
      <c r="D7542" t="s">
        <v>15</v>
      </c>
      <c r="E7542" t="s">
        <v>23</v>
      </c>
      <c r="F7542" t="s">
        <v>17</v>
      </c>
      <c r="G7542">
        <v>3.5</v>
      </c>
      <c r="H7542" t="s">
        <v>18</v>
      </c>
      <c r="I7542" t="s">
        <v>19</v>
      </c>
      <c r="J7542">
        <v>86000</v>
      </c>
      <c r="K7542" t="s">
        <v>45</v>
      </c>
      <c r="L7542">
        <v>110000</v>
      </c>
      <c r="M7542" t="b">
        <v>0</v>
      </c>
    </row>
    <row r="7543" spans="1:13" x14ac:dyDescent="0.35">
      <c r="A7543" t="s">
        <v>21</v>
      </c>
      <c r="B7543" t="s">
        <v>22</v>
      </c>
      <c r="C7543">
        <v>2020</v>
      </c>
      <c r="D7543" t="s">
        <v>15</v>
      </c>
      <c r="E7543" t="s">
        <v>23</v>
      </c>
      <c r="F7543" t="s">
        <v>26</v>
      </c>
      <c r="G7543">
        <v>4.7</v>
      </c>
      <c r="H7543" t="s">
        <v>18</v>
      </c>
      <c r="I7543" t="s">
        <v>19</v>
      </c>
      <c r="J7543">
        <v>25000</v>
      </c>
      <c r="K7543" t="s">
        <v>20</v>
      </c>
      <c r="L7543">
        <v>0</v>
      </c>
      <c r="M7543" t="b">
        <v>1</v>
      </c>
    </row>
    <row r="7544" spans="1:13" x14ac:dyDescent="0.35">
      <c r="A7544" t="s">
        <v>21</v>
      </c>
      <c r="B7544" t="s">
        <v>272</v>
      </c>
      <c r="C7544">
        <v>2015</v>
      </c>
      <c r="D7544" t="s">
        <v>15</v>
      </c>
      <c r="E7544" t="s">
        <v>23</v>
      </c>
      <c r="F7544" t="s">
        <v>30</v>
      </c>
      <c r="G7544">
        <v>4.8</v>
      </c>
      <c r="H7544" t="s">
        <v>18</v>
      </c>
      <c r="I7544" t="s">
        <v>68</v>
      </c>
      <c r="J7544">
        <v>10000</v>
      </c>
      <c r="K7544" t="s">
        <v>42</v>
      </c>
      <c r="L7544">
        <v>75000</v>
      </c>
      <c r="M7544" t="b">
        <v>0</v>
      </c>
    </row>
    <row r="7545" spans="1:13" x14ac:dyDescent="0.35">
      <c r="A7545" t="s">
        <v>39</v>
      </c>
      <c r="B7545" t="s">
        <v>46</v>
      </c>
      <c r="C7545">
        <v>2015</v>
      </c>
      <c r="D7545" t="s">
        <v>15</v>
      </c>
      <c r="E7545" t="s">
        <v>75</v>
      </c>
      <c r="F7545" t="s">
        <v>30</v>
      </c>
      <c r="G7545">
        <v>5.3</v>
      </c>
      <c r="H7545" t="s">
        <v>18</v>
      </c>
      <c r="I7545" t="s">
        <v>19</v>
      </c>
      <c r="J7545">
        <v>237</v>
      </c>
      <c r="K7545" t="s">
        <v>253</v>
      </c>
      <c r="L7545">
        <v>0</v>
      </c>
      <c r="M7545" t="b">
        <v>1</v>
      </c>
    </row>
    <row r="7546" spans="1:13" x14ac:dyDescent="0.35">
      <c r="A7546" t="s">
        <v>34</v>
      </c>
      <c r="B7546" t="s">
        <v>145</v>
      </c>
      <c r="C7546">
        <v>2011</v>
      </c>
      <c r="D7546" t="s">
        <v>15</v>
      </c>
      <c r="E7546" t="s">
        <v>75</v>
      </c>
      <c r="F7546" t="s">
        <v>17</v>
      </c>
      <c r="G7546">
        <v>2.7</v>
      </c>
      <c r="H7546" t="s">
        <v>18</v>
      </c>
      <c r="I7546" t="s">
        <v>19</v>
      </c>
      <c r="J7546">
        <v>180000</v>
      </c>
      <c r="K7546" t="s">
        <v>45</v>
      </c>
      <c r="L7546">
        <v>0</v>
      </c>
      <c r="M7546" t="b">
        <v>1</v>
      </c>
    </row>
    <row r="7547" spans="1:13" x14ac:dyDescent="0.35">
      <c r="A7547" t="s">
        <v>34</v>
      </c>
      <c r="B7547" t="s">
        <v>51</v>
      </c>
      <c r="C7547">
        <v>2020</v>
      </c>
      <c r="D7547" t="s">
        <v>44</v>
      </c>
      <c r="E7547" t="s">
        <v>25</v>
      </c>
      <c r="F7547" t="s">
        <v>17</v>
      </c>
      <c r="G7547">
        <v>1.6</v>
      </c>
      <c r="H7547" t="s">
        <v>18</v>
      </c>
      <c r="I7547" t="s">
        <v>19</v>
      </c>
      <c r="J7547">
        <v>15000</v>
      </c>
      <c r="K7547" t="s">
        <v>20</v>
      </c>
      <c r="L7547">
        <v>75000</v>
      </c>
      <c r="M7547" t="b">
        <v>0</v>
      </c>
    </row>
    <row r="7548" spans="1:13" x14ac:dyDescent="0.35">
      <c r="A7548" t="s">
        <v>82</v>
      </c>
      <c r="B7548" t="s">
        <v>156</v>
      </c>
      <c r="C7548">
        <v>2014</v>
      </c>
      <c r="D7548" t="s">
        <v>15</v>
      </c>
      <c r="E7548" t="s">
        <v>25</v>
      </c>
      <c r="F7548" t="s">
        <v>26</v>
      </c>
      <c r="G7548">
        <v>1.6</v>
      </c>
      <c r="H7548" t="s">
        <v>18</v>
      </c>
      <c r="I7548" t="s">
        <v>19</v>
      </c>
      <c r="J7548">
        <v>141000</v>
      </c>
      <c r="K7548" t="s">
        <v>138</v>
      </c>
      <c r="L7548">
        <v>22000</v>
      </c>
      <c r="M7548" t="b">
        <v>0</v>
      </c>
    </row>
    <row r="7549" spans="1:13" x14ac:dyDescent="0.35">
      <c r="A7549" t="s">
        <v>27</v>
      </c>
      <c r="B7549" t="s">
        <v>89</v>
      </c>
      <c r="C7549">
        <v>2012</v>
      </c>
      <c r="D7549" t="s">
        <v>15</v>
      </c>
      <c r="E7549" t="s">
        <v>23</v>
      </c>
      <c r="F7549" t="s">
        <v>30</v>
      </c>
      <c r="G7549">
        <v>2.4</v>
      </c>
      <c r="H7549" t="s">
        <v>18</v>
      </c>
      <c r="I7549" t="s">
        <v>19</v>
      </c>
      <c r="J7549">
        <v>271800</v>
      </c>
      <c r="K7549" t="s">
        <v>45</v>
      </c>
      <c r="L7549">
        <v>24000</v>
      </c>
      <c r="M7549" t="b">
        <v>0</v>
      </c>
    </row>
    <row r="7550" spans="1:13" x14ac:dyDescent="0.35">
      <c r="A7550" t="s">
        <v>34</v>
      </c>
      <c r="B7550" t="s">
        <v>55</v>
      </c>
      <c r="C7550">
        <v>2009</v>
      </c>
      <c r="D7550" t="s">
        <v>15</v>
      </c>
      <c r="E7550" t="s">
        <v>78</v>
      </c>
      <c r="F7550" t="s">
        <v>30</v>
      </c>
      <c r="G7550">
        <v>4</v>
      </c>
      <c r="H7550" t="s">
        <v>18</v>
      </c>
      <c r="I7550" t="s">
        <v>19</v>
      </c>
      <c r="J7550">
        <v>85000</v>
      </c>
      <c r="K7550" t="s">
        <v>195</v>
      </c>
      <c r="L7550">
        <v>73000</v>
      </c>
      <c r="M7550" t="b">
        <v>0</v>
      </c>
    </row>
    <row r="7551" spans="1:13" x14ac:dyDescent="0.35">
      <c r="A7551" t="s">
        <v>332</v>
      </c>
      <c r="B7551">
        <v>500</v>
      </c>
      <c r="C7551">
        <v>2020</v>
      </c>
      <c r="D7551" t="s">
        <v>44</v>
      </c>
      <c r="E7551" t="s">
        <v>16</v>
      </c>
      <c r="F7551" t="s">
        <v>17</v>
      </c>
      <c r="G7551">
        <v>1.4</v>
      </c>
      <c r="H7551" t="s">
        <v>18</v>
      </c>
      <c r="I7551" t="s">
        <v>19</v>
      </c>
      <c r="J7551">
        <v>7000</v>
      </c>
      <c r="K7551" t="s">
        <v>20</v>
      </c>
      <c r="L7551">
        <v>115000</v>
      </c>
      <c r="M7551" t="b">
        <v>0</v>
      </c>
    </row>
    <row r="7552" spans="1:13" x14ac:dyDescent="0.35">
      <c r="A7552" t="s">
        <v>34</v>
      </c>
      <c r="B7552" t="s">
        <v>41</v>
      </c>
      <c r="C7552">
        <v>2017</v>
      </c>
      <c r="D7552" t="s">
        <v>15</v>
      </c>
      <c r="E7552" t="s">
        <v>23</v>
      </c>
      <c r="F7552" t="s">
        <v>30</v>
      </c>
      <c r="G7552">
        <v>1.5</v>
      </c>
      <c r="H7552" t="s">
        <v>18</v>
      </c>
      <c r="I7552" t="s">
        <v>19</v>
      </c>
      <c r="J7552">
        <v>80000</v>
      </c>
      <c r="K7552" t="s">
        <v>187</v>
      </c>
      <c r="L7552">
        <v>0</v>
      </c>
      <c r="M7552" t="b">
        <v>1</v>
      </c>
    </row>
    <row r="7553" spans="1:13" x14ac:dyDescent="0.35">
      <c r="A7553" t="s">
        <v>76</v>
      </c>
      <c r="B7553" t="s">
        <v>112</v>
      </c>
      <c r="C7553">
        <v>2017</v>
      </c>
      <c r="D7553" t="s">
        <v>15</v>
      </c>
      <c r="E7553" t="s">
        <v>25</v>
      </c>
      <c r="F7553" t="s">
        <v>26</v>
      </c>
      <c r="G7553">
        <v>3.5</v>
      </c>
      <c r="H7553" t="s">
        <v>18</v>
      </c>
      <c r="I7553" t="s">
        <v>19</v>
      </c>
      <c r="J7553">
        <v>125000</v>
      </c>
      <c r="K7553" t="s">
        <v>211</v>
      </c>
      <c r="L7553">
        <v>62000</v>
      </c>
      <c r="M7553" t="b">
        <v>0</v>
      </c>
    </row>
    <row r="7554" spans="1:13" x14ac:dyDescent="0.35">
      <c r="A7554" t="s">
        <v>76</v>
      </c>
      <c r="B7554" t="s">
        <v>151</v>
      </c>
      <c r="C7554">
        <v>2010</v>
      </c>
      <c r="D7554" t="s">
        <v>47</v>
      </c>
      <c r="E7554" t="s">
        <v>16</v>
      </c>
      <c r="F7554" t="s">
        <v>26</v>
      </c>
      <c r="G7554">
        <v>3.5</v>
      </c>
      <c r="H7554" t="s">
        <v>18</v>
      </c>
      <c r="I7554" t="s">
        <v>19</v>
      </c>
      <c r="J7554">
        <v>248000</v>
      </c>
      <c r="K7554" t="s">
        <v>54</v>
      </c>
      <c r="L7554">
        <v>20000</v>
      </c>
      <c r="M7554" t="b">
        <v>0</v>
      </c>
    </row>
    <row r="7555" spans="1:13" x14ac:dyDescent="0.35">
      <c r="A7555" t="s">
        <v>36</v>
      </c>
      <c r="B7555" t="s">
        <v>37</v>
      </c>
      <c r="C7555">
        <v>2021</v>
      </c>
      <c r="D7555" t="s">
        <v>15</v>
      </c>
      <c r="E7555" t="s">
        <v>78</v>
      </c>
      <c r="F7555" t="s">
        <v>26</v>
      </c>
      <c r="G7555">
        <v>5.3</v>
      </c>
      <c r="H7555" t="s">
        <v>18</v>
      </c>
      <c r="I7555" t="s">
        <v>19</v>
      </c>
      <c r="J7555">
        <v>2500</v>
      </c>
      <c r="K7555" t="s">
        <v>20</v>
      </c>
      <c r="L7555">
        <v>0</v>
      </c>
      <c r="M7555" t="b">
        <v>1</v>
      </c>
    </row>
    <row r="7556" spans="1:13" x14ac:dyDescent="0.35">
      <c r="A7556" t="s">
        <v>107</v>
      </c>
      <c r="B7556" t="s">
        <v>313</v>
      </c>
      <c r="C7556">
        <v>2017</v>
      </c>
      <c r="D7556" t="s">
        <v>15</v>
      </c>
      <c r="E7556" t="s">
        <v>94</v>
      </c>
      <c r="F7556" t="s">
        <v>30</v>
      </c>
      <c r="G7556">
        <v>1.6</v>
      </c>
      <c r="H7556" t="s">
        <v>18</v>
      </c>
      <c r="I7556" t="s">
        <v>19</v>
      </c>
      <c r="J7556">
        <v>144000</v>
      </c>
      <c r="K7556" t="s">
        <v>20</v>
      </c>
      <c r="L7556">
        <v>95000</v>
      </c>
      <c r="M7556" t="b">
        <v>0</v>
      </c>
    </row>
    <row r="7557" spans="1:13" x14ac:dyDescent="0.35">
      <c r="A7557" t="s">
        <v>76</v>
      </c>
      <c r="B7557" t="s">
        <v>112</v>
      </c>
      <c r="C7557">
        <v>2019</v>
      </c>
      <c r="D7557" t="s">
        <v>15</v>
      </c>
      <c r="E7557" t="s">
        <v>25</v>
      </c>
      <c r="F7557" t="s">
        <v>26</v>
      </c>
      <c r="G7557">
        <v>2</v>
      </c>
      <c r="H7557" t="s">
        <v>18</v>
      </c>
      <c r="I7557" t="s">
        <v>19</v>
      </c>
      <c r="J7557">
        <v>54000</v>
      </c>
      <c r="K7557" t="s">
        <v>20</v>
      </c>
      <c r="L7557">
        <v>80000</v>
      </c>
      <c r="M7557" t="b">
        <v>0</v>
      </c>
    </row>
    <row r="7558" spans="1:13" x14ac:dyDescent="0.35">
      <c r="A7558" t="s">
        <v>166</v>
      </c>
      <c r="B7558" t="s">
        <v>290</v>
      </c>
      <c r="C7558">
        <v>2020</v>
      </c>
      <c r="D7558" t="s">
        <v>15</v>
      </c>
      <c r="E7558" t="s">
        <v>29</v>
      </c>
      <c r="F7558" t="s">
        <v>17</v>
      </c>
      <c r="G7558">
        <v>1.8</v>
      </c>
      <c r="H7558" t="s">
        <v>18</v>
      </c>
      <c r="I7558" t="s">
        <v>19</v>
      </c>
      <c r="J7558">
        <v>44000</v>
      </c>
      <c r="K7558" t="s">
        <v>20</v>
      </c>
      <c r="L7558">
        <v>58000</v>
      </c>
      <c r="M7558" t="b">
        <v>0</v>
      </c>
    </row>
    <row r="7559" spans="1:13" x14ac:dyDescent="0.35">
      <c r="A7559" t="s">
        <v>85</v>
      </c>
      <c r="B7559" t="s">
        <v>87</v>
      </c>
      <c r="C7559">
        <v>2019</v>
      </c>
      <c r="D7559" t="s">
        <v>15</v>
      </c>
      <c r="E7559" t="s">
        <v>23</v>
      </c>
      <c r="F7559" t="s">
        <v>17</v>
      </c>
      <c r="G7559">
        <v>3</v>
      </c>
      <c r="H7559" t="s">
        <v>18</v>
      </c>
      <c r="I7559" t="s">
        <v>19</v>
      </c>
      <c r="J7559">
        <v>52000</v>
      </c>
      <c r="K7559" t="s">
        <v>20</v>
      </c>
      <c r="L7559">
        <v>130000</v>
      </c>
      <c r="M7559" t="b">
        <v>0</v>
      </c>
    </row>
    <row r="7560" spans="1:13" x14ac:dyDescent="0.35">
      <c r="A7560" t="s">
        <v>34</v>
      </c>
      <c r="B7560" t="s">
        <v>51</v>
      </c>
      <c r="C7560">
        <v>2015</v>
      </c>
      <c r="D7560" t="s">
        <v>15</v>
      </c>
      <c r="E7560" t="s">
        <v>23</v>
      </c>
      <c r="F7560" t="s">
        <v>26</v>
      </c>
      <c r="G7560">
        <v>1.6</v>
      </c>
      <c r="H7560" t="s">
        <v>18</v>
      </c>
      <c r="I7560" t="s">
        <v>19</v>
      </c>
      <c r="J7560">
        <v>312000</v>
      </c>
      <c r="K7560" t="s">
        <v>211</v>
      </c>
      <c r="L7560">
        <v>32000</v>
      </c>
      <c r="M7560" t="b">
        <v>0</v>
      </c>
    </row>
    <row r="7561" spans="1:13" x14ac:dyDescent="0.35">
      <c r="A7561" t="s">
        <v>73</v>
      </c>
      <c r="B7561">
        <v>6</v>
      </c>
      <c r="C7561">
        <v>2016</v>
      </c>
      <c r="D7561" t="s">
        <v>15</v>
      </c>
      <c r="E7561" t="s">
        <v>65</v>
      </c>
      <c r="F7561" t="s">
        <v>26</v>
      </c>
      <c r="G7561">
        <v>2.5</v>
      </c>
      <c r="H7561" t="s">
        <v>18</v>
      </c>
      <c r="I7561" t="s">
        <v>19</v>
      </c>
      <c r="J7561">
        <v>127500</v>
      </c>
      <c r="K7561" t="s">
        <v>20</v>
      </c>
      <c r="L7561">
        <v>0</v>
      </c>
      <c r="M7561" t="b">
        <v>1</v>
      </c>
    </row>
    <row r="7562" spans="1:13" x14ac:dyDescent="0.35">
      <c r="A7562" t="s">
        <v>39</v>
      </c>
      <c r="B7562" t="s">
        <v>225</v>
      </c>
      <c r="C7562">
        <v>2004</v>
      </c>
      <c r="D7562" t="s">
        <v>15</v>
      </c>
      <c r="E7562" t="s">
        <v>78</v>
      </c>
      <c r="F7562" t="s">
        <v>30</v>
      </c>
      <c r="G7562">
        <v>1.6</v>
      </c>
      <c r="H7562" t="s">
        <v>18</v>
      </c>
      <c r="I7562" t="s">
        <v>68</v>
      </c>
      <c r="J7562">
        <v>220000</v>
      </c>
      <c r="K7562" t="s">
        <v>20</v>
      </c>
      <c r="L7562">
        <v>0</v>
      </c>
      <c r="M7562" t="b">
        <v>1</v>
      </c>
    </row>
    <row r="7563" spans="1:13" x14ac:dyDescent="0.35">
      <c r="A7563" t="s">
        <v>34</v>
      </c>
      <c r="B7563" t="s">
        <v>66</v>
      </c>
      <c r="C7563">
        <v>2021</v>
      </c>
      <c r="D7563" t="s">
        <v>15</v>
      </c>
      <c r="E7563" t="s">
        <v>33</v>
      </c>
      <c r="F7563" t="s">
        <v>30</v>
      </c>
      <c r="G7563">
        <v>3.5</v>
      </c>
      <c r="H7563" t="s">
        <v>18</v>
      </c>
      <c r="I7563" t="s">
        <v>19</v>
      </c>
      <c r="J7563">
        <v>18000</v>
      </c>
      <c r="K7563" t="s">
        <v>20</v>
      </c>
      <c r="L7563">
        <v>0</v>
      </c>
      <c r="M7563" t="b">
        <v>1</v>
      </c>
    </row>
    <row r="7564" spans="1:13" x14ac:dyDescent="0.35">
      <c r="A7564" t="s">
        <v>48</v>
      </c>
      <c r="B7564" t="s">
        <v>335</v>
      </c>
      <c r="C7564">
        <v>2019</v>
      </c>
      <c r="D7564" t="s">
        <v>15</v>
      </c>
      <c r="E7564" t="s">
        <v>65</v>
      </c>
      <c r="F7564" t="s">
        <v>30</v>
      </c>
      <c r="G7564">
        <v>3.5</v>
      </c>
      <c r="H7564" t="s">
        <v>18</v>
      </c>
      <c r="I7564" t="s">
        <v>19</v>
      </c>
      <c r="J7564">
        <v>25000</v>
      </c>
      <c r="K7564" t="s">
        <v>155</v>
      </c>
      <c r="L7564">
        <v>300000</v>
      </c>
      <c r="M7564" t="b">
        <v>0</v>
      </c>
    </row>
    <row r="7565" spans="1:13" x14ac:dyDescent="0.35">
      <c r="A7565" t="s">
        <v>48</v>
      </c>
      <c r="B7565" t="s">
        <v>106</v>
      </c>
      <c r="C7565">
        <v>2014</v>
      </c>
      <c r="D7565" t="s">
        <v>47</v>
      </c>
      <c r="E7565" t="s">
        <v>29</v>
      </c>
      <c r="F7565" t="s">
        <v>17</v>
      </c>
      <c r="G7565">
        <v>3</v>
      </c>
      <c r="H7565" t="s">
        <v>18</v>
      </c>
      <c r="I7565" t="s">
        <v>19</v>
      </c>
      <c r="J7565">
        <v>179000</v>
      </c>
      <c r="K7565" t="s">
        <v>20</v>
      </c>
      <c r="L7565">
        <v>169000</v>
      </c>
      <c r="M7565" t="b">
        <v>0</v>
      </c>
    </row>
    <row r="7566" spans="1:13" x14ac:dyDescent="0.35">
      <c r="A7566" t="s">
        <v>36</v>
      </c>
      <c r="B7566" t="s">
        <v>37</v>
      </c>
      <c r="C7566">
        <v>2005</v>
      </c>
      <c r="D7566" t="s">
        <v>15</v>
      </c>
      <c r="E7566" t="s">
        <v>75</v>
      </c>
      <c r="F7566" t="s">
        <v>30</v>
      </c>
      <c r="G7566">
        <v>5.7</v>
      </c>
      <c r="H7566" t="s">
        <v>18</v>
      </c>
      <c r="I7566" t="s">
        <v>19</v>
      </c>
      <c r="J7566">
        <v>160</v>
      </c>
      <c r="K7566" t="s">
        <v>138</v>
      </c>
      <c r="L7566">
        <v>45000</v>
      </c>
      <c r="M7566" t="b">
        <v>0</v>
      </c>
    </row>
    <row r="7567" spans="1:13" x14ac:dyDescent="0.35">
      <c r="A7567" t="s">
        <v>39</v>
      </c>
      <c r="B7567" t="s">
        <v>40</v>
      </c>
      <c r="C7567">
        <v>2018</v>
      </c>
      <c r="D7567" t="s">
        <v>15</v>
      </c>
      <c r="E7567" t="s">
        <v>16</v>
      </c>
      <c r="F7567" t="s">
        <v>30</v>
      </c>
      <c r="G7567">
        <v>3.6</v>
      </c>
      <c r="H7567" t="s">
        <v>18</v>
      </c>
      <c r="I7567" t="s">
        <v>19</v>
      </c>
      <c r="J7567">
        <v>35000</v>
      </c>
      <c r="K7567" t="s">
        <v>138</v>
      </c>
      <c r="L7567">
        <v>85000</v>
      </c>
      <c r="M7567" t="b">
        <v>0</v>
      </c>
    </row>
    <row r="7568" spans="1:13" x14ac:dyDescent="0.35">
      <c r="A7568" t="s">
        <v>27</v>
      </c>
      <c r="B7568" t="s">
        <v>426</v>
      </c>
      <c r="C7568">
        <v>2015</v>
      </c>
      <c r="D7568" t="s">
        <v>15</v>
      </c>
      <c r="E7568" t="s">
        <v>23</v>
      </c>
      <c r="F7568" t="s">
        <v>26</v>
      </c>
      <c r="G7568">
        <v>2</v>
      </c>
      <c r="H7568" t="s">
        <v>18</v>
      </c>
      <c r="I7568" t="s">
        <v>19</v>
      </c>
      <c r="J7568">
        <v>130</v>
      </c>
      <c r="K7568" t="s">
        <v>42</v>
      </c>
      <c r="L7568">
        <v>40000</v>
      </c>
      <c r="M7568" t="b">
        <v>0</v>
      </c>
    </row>
    <row r="7569" spans="1:13" x14ac:dyDescent="0.35">
      <c r="A7569" t="s">
        <v>281</v>
      </c>
      <c r="B7569" t="s">
        <v>328</v>
      </c>
      <c r="C7569">
        <v>2016</v>
      </c>
      <c r="D7569" t="s">
        <v>44</v>
      </c>
      <c r="E7569" t="s">
        <v>23</v>
      </c>
      <c r="F7569" t="s">
        <v>30</v>
      </c>
      <c r="G7569">
        <v>3</v>
      </c>
      <c r="H7569" t="s">
        <v>18</v>
      </c>
      <c r="I7569" t="s">
        <v>19</v>
      </c>
      <c r="J7569">
        <v>125000</v>
      </c>
      <c r="K7569" t="s">
        <v>20</v>
      </c>
      <c r="L7569">
        <v>0</v>
      </c>
      <c r="M7569" t="b">
        <v>1</v>
      </c>
    </row>
    <row r="7570" spans="1:13" x14ac:dyDescent="0.35">
      <c r="A7570" t="s">
        <v>281</v>
      </c>
      <c r="B7570" t="s">
        <v>282</v>
      </c>
      <c r="C7570">
        <v>2016</v>
      </c>
      <c r="D7570" t="s">
        <v>15</v>
      </c>
      <c r="E7570" t="s">
        <v>25</v>
      </c>
      <c r="F7570" t="s">
        <v>17</v>
      </c>
      <c r="G7570">
        <v>3</v>
      </c>
      <c r="H7570" t="s">
        <v>18</v>
      </c>
      <c r="I7570" t="s">
        <v>19</v>
      </c>
      <c r="J7570">
        <v>30000</v>
      </c>
      <c r="K7570" t="s">
        <v>20</v>
      </c>
      <c r="L7570">
        <v>0</v>
      </c>
      <c r="M7570" t="b">
        <v>1</v>
      </c>
    </row>
    <row r="7571" spans="1:13" x14ac:dyDescent="0.35">
      <c r="A7571" t="s">
        <v>82</v>
      </c>
      <c r="B7571" t="s">
        <v>156</v>
      </c>
      <c r="C7571">
        <v>2015</v>
      </c>
      <c r="D7571" t="s">
        <v>15</v>
      </c>
      <c r="E7571" t="s">
        <v>65</v>
      </c>
      <c r="F7571" t="s">
        <v>30</v>
      </c>
      <c r="G7571">
        <v>1.4</v>
      </c>
      <c r="H7571" t="s">
        <v>18</v>
      </c>
      <c r="I7571" t="s">
        <v>19</v>
      </c>
      <c r="J7571">
        <v>220000</v>
      </c>
      <c r="K7571" t="s">
        <v>59</v>
      </c>
      <c r="L7571">
        <v>0</v>
      </c>
      <c r="M7571" t="b">
        <v>1</v>
      </c>
    </row>
    <row r="7572" spans="1:13" x14ac:dyDescent="0.35">
      <c r="A7572" t="s">
        <v>76</v>
      </c>
      <c r="B7572" t="s">
        <v>240</v>
      </c>
      <c r="C7572">
        <v>2011</v>
      </c>
      <c r="D7572" t="s">
        <v>15</v>
      </c>
      <c r="E7572" t="s">
        <v>75</v>
      </c>
      <c r="F7572" t="s">
        <v>17</v>
      </c>
      <c r="G7572">
        <v>4.5999999999999996</v>
      </c>
      <c r="H7572" t="s">
        <v>18</v>
      </c>
      <c r="I7572" t="s">
        <v>19</v>
      </c>
      <c r="J7572">
        <v>280000</v>
      </c>
      <c r="K7572" t="s">
        <v>59</v>
      </c>
      <c r="L7572">
        <v>0</v>
      </c>
      <c r="M7572" t="b">
        <v>1</v>
      </c>
    </row>
    <row r="7573" spans="1:13" x14ac:dyDescent="0.35">
      <c r="A7573" t="s">
        <v>97</v>
      </c>
      <c r="B7573" t="s">
        <v>98</v>
      </c>
      <c r="C7573">
        <v>2014</v>
      </c>
      <c r="D7573" t="s">
        <v>47</v>
      </c>
      <c r="E7573" t="s">
        <v>23</v>
      </c>
      <c r="F7573" t="s">
        <v>26</v>
      </c>
      <c r="G7573">
        <v>1.8</v>
      </c>
      <c r="H7573" t="s">
        <v>18</v>
      </c>
      <c r="I7573" t="s">
        <v>68</v>
      </c>
      <c r="J7573">
        <v>74000</v>
      </c>
      <c r="K7573" t="s">
        <v>70</v>
      </c>
      <c r="L7573">
        <v>13000</v>
      </c>
      <c r="M7573" t="b">
        <v>0</v>
      </c>
    </row>
    <row r="7574" spans="1:13" x14ac:dyDescent="0.35">
      <c r="A7574" t="s">
        <v>34</v>
      </c>
      <c r="B7574" t="s">
        <v>35</v>
      </c>
      <c r="C7574">
        <v>2018</v>
      </c>
      <c r="D7574" t="s">
        <v>15</v>
      </c>
      <c r="E7574" t="s">
        <v>16</v>
      </c>
      <c r="F7574" t="s">
        <v>17</v>
      </c>
      <c r="G7574">
        <v>5.7</v>
      </c>
      <c r="H7574" t="s">
        <v>18</v>
      </c>
      <c r="I7574" t="s">
        <v>19</v>
      </c>
      <c r="J7574">
        <v>82000</v>
      </c>
      <c r="K7574" t="s">
        <v>20</v>
      </c>
      <c r="L7574">
        <v>220000</v>
      </c>
      <c r="M7574" t="b">
        <v>0</v>
      </c>
    </row>
    <row r="7575" spans="1:13" x14ac:dyDescent="0.35">
      <c r="A7575" t="s">
        <v>27</v>
      </c>
      <c r="B7575" t="s">
        <v>89</v>
      </c>
      <c r="C7575">
        <v>2012</v>
      </c>
      <c r="D7575" t="s">
        <v>15</v>
      </c>
      <c r="E7575" t="s">
        <v>23</v>
      </c>
      <c r="F7575" t="s">
        <v>30</v>
      </c>
      <c r="G7575">
        <v>2.4</v>
      </c>
      <c r="H7575" t="s">
        <v>18</v>
      </c>
      <c r="I7575" t="s">
        <v>19</v>
      </c>
      <c r="J7575">
        <v>300</v>
      </c>
      <c r="K7575" t="s">
        <v>42</v>
      </c>
      <c r="L7575">
        <v>21000</v>
      </c>
      <c r="M7575" t="b">
        <v>0</v>
      </c>
    </row>
    <row r="7576" spans="1:13" x14ac:dyDescent="0.35">
      <c r="A7576" t="s">
        <v>34</v>
      </c>
      <c r="B7576" t="s">
        <v>51</v>
      </c>
      <c r="C7576">
        <v>2013</v>
      </c>
      <c r="D7576" t="s">
        <v>15</v>
      </c>
      <c r="E7576" t="s">
        <v>16</v>
      </c>
      <c r="F7576" t="s">
        <v>30</v>
      </c>
      <c r="G7576">
        <v>1.6</v>
      </c>
      <c r="H7576" t="s">
        <v>18</v>
      </c>
      <c r="I7576" t="s">
        <v>68</v>
      </c>
      <c r="J7576">
        <v>250000</v>
      </c>
      <c r="K7576" t="s">
        <v>70</v>
      </c>
      <c r="L7576">
        <v>0</v>
      </c>
      <c r="M7576" t="b">
        <v>1</v>
      </c>
    </row>
    <row r="7577" spans="1:13" x14ac:dyDescent="0.35">
      <c r="A7577" t="s">
        <v>36</v>
      </c>
      <c r="B7577" t="s">
        <v>200</v>
      </c>
      <c r="C7577">
        <v>2011</v>
      </c>
      <c r="D7577" t="s">
        <v>15</v>
      </c>
      <c r="E7577" t="s">
        <v>16</v>
      </c>
      <c r="F7577" t="s">
        <v>30</v>
      </c>
      <c r="G7577">
        <v>3.6</v>
      </c>
      <c r="H7577" t="s">
        <v>18</v>
      </c>
      <c r="I7577" t="s">
        <v>19</v>
      </c>
      <c r="J7577">
        <v>253000</v>
      </c>
      <c r="K7577" t="s">
        <v>45</v>
      </c>
      <c r="L7577">
        <v>20000</v>
      </c>
      <c r="M7577" t="b">
        <v>0</v>
      </c>
    </row>
    <row r="7578" spans="1:13" x14ac:dyDescent="0.35">
      <c r="A7578" t="s">
        <v>109</v>
      </c>
      <c r="B7578" t="s">
        <v>110</v>
      </c>
      <c r="C7578">
        <v>2012</v>
      </c>
      <c r="D7578" t="s">
        <v>15</v>
      </c>
      <c r="E7578" t="s">
        <v>65</v>
      </c>
      <c r="F7578" t="s">
        <v>30</v>
      </c>
      <c r="G7578">
        <v>3.6</v>
      </c>
      <c r="H7578" t="s">
        <v>18</v>
      </c>
      <c r="I7578" t="s">
        <v>19</v>
      </c>
      <c r="J7578">
        <v>365000</v>
      </c>
      <c r="K7578" t="s">
        <v>45</v>
      </c>
      <c r="L7578">
        <v>0</v>
      </c>
      <c r="M7578" t="b">
        <v>1</v>
      </c>
    </row>
    <row r="7579" spans="1:13" x14ac:dyDescent="0.35">
      <c r="A7579" t="s">
        <v>73</v>
      </c>
      <c r="B7579">
        <v>6</v>
      </c>
      <c r="C7579">
        <v>2019</v>
      </c>
      <c r="D7579" t="s">
        <v>15</v>
      </c>
      <c r="E7579" t="s">
        <v>23</v>
      </c>
      <c r="F7579" t="s">
        <v>17</v>
      </c>
      <c r="G7579">
        <v>2.5</v>
      </c>
      <c r="H7579" t="s">
        <v>18</v>
      </c>
      <c r="I7579" t="s">
        <v>19</v>
      </c>
      <c r="J7579">
        <v>50000</v>
      </c>
      <c r="K7579" t="s">
        <v>42</v>
      </c>
      <c r="L7579">
        <v>90000</v>
      </c>
      <c r="M7579" t="b">
        <v>0</v>
      </c>
    </row>
    <row r="7580" spans="1:13" x14ac:dyDescent="0.35">
      <c r="A7580" t="s">
        <v>103</v>
      </c>
      <c r="B7580" t="s">
        <v>104</v>
      </c>
      <c r="C7580">
        <v>2015</v>
      </c>
      <c r="D7580" t="s">
        <v>15</v>
      </c>
      <c r="E7580" t="s">
        <v>16</v>
      </c>
      <c r="F7580" t="s">
        <v>17</v>
      </c>
      <c r="G7580">
        <v>5.4</v>
      </c>
      <c r="H7580" t="s">
        <v>18</v>
      </c>
      <c r="I7580" t="s">
        <v>19</v>
      </c>
      <c r="J7580">
        <v>160000</v>
      </c>
      <c r="K7580" t="s">
        <v>20</v>
      </c>
      <c r="L7580">
        <v>0</v>
      </c>
      <c r="M7580" t="b">
        <v>1</v>
      </c>
    </row>
    <row r="7581" spans="1:13" x14ac:dyDescent="0.35">
      <c r="A7581" t="s">
        <v>39</v>
      </c>
      <c r="B7581" t="s">
        <v>131</v>
      </c>
      <c r="C7581">
        <v>2006</v>
      </c>
      <c r="D7581" t="s">
        <v>47</v>
      </c>
      <c r="E7581" t="s">
        <v>65</v>
      </c>
      <c r="F7581" t="s">
        <v>30</v>
      </c>
      <c r="G7581">
        <v>1.3</v>
      </c>
      <c r="H7581" t="s">
        <v>18</v>
      </c>
      <c r="I7581" t="s">
        <v>19</v>
      </c>
      <c r="J7581">
        <v>32500</v>
      </c>
      <c r="K7581" t="s">
        <v>45</v>
      </c>
      <c r="L7581">
        <v>0</v>
      </c>
      <c r="M7581" t="b">
        <v>1</v>
      </c>
    </row>
    <row r="7582" spans="1:13" x14ac:dyDescent="0.35">
      <c r="A7582" t="s">
        <v>34</v>
      </c>
      <c r="B7582" t="s">
        <v>51</v>
      </c>
      <c r="C7582">
        <v>2018</v>
      </c>
      <c r="D7582" t="s">
        <v>15</v>
      </c>
      <c r="E7582" t="s">
        <v>94</v>
      </c>
      <c r="F7582" t="s">
        <v>30</v>
      </c>
      <c r="G7582">
        <v>1.6</v>
      </c>
      <c r="H7582" t="s">
        <v>18</v>
      </c>
      <c r="I7582" t="s">
        <v>19</v>
      </c>
      <c r="J7582">
        <v>119</v>
      </c>
      <c r="K7582" t="s">
        <v>42</v>
      </c>
      <c r="L7582">
        <v>36000</v>
      </c>
      <c r="M7582" t="b">
        <v>0</v>
      </c>
    </row>
    <row r="7583" spans="1:13" x14ac:dyDescent="0.35">
      <c r="A7583" t="s">
        <v>34</v>
      </c>
      <c r="B7583" t="s">
        <v>287</v>
      </c>
      <c r="C7583">
        <v>2011</v>
      </c>
      <c r="D7583" t="s">
        <v>15</v>
      </c>
      <c r="E7583" t="s">
        <v>23</v>
      </c>
      <c r="F7583" t="s">
        <v>26</v>
      </c>
      <c r="G7583">
        <v>2.7</v>
      </c>
      <c r="H7583" t="s">
        <v>18</v>
      </c>
      <c r="I7583" t="s">
        <v>68</v>
      </c>
      <c r="J7583">
        <v>200</v>
      </c>
      <c r="K7583" t="s">
        <v>111</v>
      </c>
      <c r="L7583">
        <v>0</v>
      </c>
      <c r="M7583" t="b">
        <v>1</v>
      </c>
    </row>
    <row r="7584" spans="1:13" x14ac:dyDescent="0.35">
      <c r="A7584" t="s">
        <v>48</v>
      </c>
      <c r="B7584" t="s">
        <v>168</v>
      </c>
      <c r="C7584">
        <v>2020</v>
      </c>
      <c r="D7584" t="s">
        <v>44</v>
      </c>
      <c r="E7584" t="s">
        <v>23</v>
      </c>
      <c r="F7584" t="s">
        <v>30</v>
      </c>
      <c r="G7584">
        <v>2</v>
      </c>
      <c r="H7584" t="s">
        <v>18</v>
      </c>
      <c r="I7584" t="s">
        <v>19</v>
      </c>
      <c r="J7584">
        <v>7000</v>
      </c>
      <c r="K7584" t="s">
        <v>20</v>
      </c>
      <c r="L7584">
        <v>275000</v>
      </c>
      <c r="M7584" t="b">
        <v>0</v>
      </c>
    </row>
    <row r="7585" spans="1:13" x14ac:dyDescent="0.35">
      <c r="A7585" t="s">
        <v>27</v>
      </c>
      <c r="B7585" t="s">
        <v>84</v>
      </c>
      <c r="C7585">
        <v>2013</v>
      </c>
      <c r="D7585" t="s">
        <v>15</v>
      </c>
      <c r="E7585" t="s">
        <v>23</v>
      </c>
      <c r="F7585" t="s">
        <v>30</v>
      </c>
      <c r="G7585">
        <v>2</v>
      </c>
      <c r="H7585" t="s">
        <v>18</v>
      </c>
      <c r="I7585" t="s">
        <v>19</v>
      </c>
      <c r="J7585">
        <v>213000</v>
      </c>
      <c r="K7585" t="s">
        <v>64</v>
      </c>
      <c r="L7585">
        <v>28000</v>
      </c>
      <c r="M7585" t="b">
        <v>0</v>
      </c>
    </row>
    <row r="7586" spans="1:13" x14ac:dyDescent="0.35">
      <c r="A7586" t="s">
        <v>34</v>
      </c>
      <c r="B7586" t="s">
        <v>35</v>
      </c>
      <c r="C7586">
        <v>2020</v>
      </c>
      <c r="D7586" t="s">
        <v>44</v>
      </c>
      <c r="E7586" t="s">
        <v>23</v>
      </c>
      <c r="F7586" t="s">
        <v>17</v>
      </c>
      <c r="G7586">
        <v>4.5999999999999996</v>
      </c>
      <c r="H7586" t="s">
        <v>18</v>
      </c>
      <c r="I7586" t="s">
        <v>19</v>
      </c>
      <c r="J7586">
        <v>19400</v>
      </c>
      <c r="K7586" t="s">
        <v>45</v>
      </c>
      <c r="L7586">
        <v>215000</v>
      </c>
      <c r="M7586" t="b">
        <v>0</v>
      </c>
    </row>
    <row r="7587" spans="1:13" x14ac:dyDescent="0.35">
      <c r="A7587" t="s">
        <v>34</v>
      </c>
      <c r="B7587" t="s">
        <v>58</v>
      </c>
      <c r="C7587">
        <v>2015</v>
      </c>
      <c r="D7587" t="s">
        <v>15</v>
      </c>
      <c r="E7587" t="s">
        <v>23</v>
      </c>
      <c r="F7587" t="s">
        <v>26</v>
      </c>
      <c r="G7587">
        <v>1.7</v>
      </c>
      <c r="H7587" t="s">
        <v>18</v>
      </c>
      <c r="I7587" t="s">
        <v>19</v>
      </c>
      <c r="J7587">
        <v>147000</v>
      </c>
      <c r="K7587" t="s">
        <v>42</v>
      </c>
      <c r="L7587">
        <v>65000</v>
      </c>
      <c r="M7587" t="b">
        <v>0</v>
      </c>
    </row>
    <row r="7588" spans="1:13" x14ac:dyDescent="0.35">
      <c r="A7588" t="s">
        <v>99</v>
      </c>
      <c r="B7588" t="s">
        <v>198</v>
      </c>
      <c r="C7588">
        <v>2016</v>
      </c>
      <c r="D7588" t="s">
        <v>15</v>
      </c>
      <c r="E7588" t="s">
        <v>75</v>
      </c>
      <c r="F7588" t="s">
        <v>17</v>
      </c>
      <c r="G7588">
        <v>1.5</v>
      </c>
      <c r="H7588" t="s">
        <v>18</v>
      </c>
      <c r="I7588" t="s">
        <v>19</v>
      </c>
      <c r="J7588">
        <v>139000</v>
      </c>
      <c r="K7588" t="s">
        <v>45</v>
      </c>
      <c r="L7588">
        <v>42000</v>
      </c>
      <c r="M7588" t="b">
        <v>0</v>
      </c>
    </row>
    <row r="7589" spans="1:13" x14ac:dyDescent="0.35">
      <c r="A7589" t="s">
        <v>39</v>
      </c>
      <c r="B7589" t="s">
        <v>46</v>
      </c>
      <c r="C7589">
        <v>2008</v>
      </c>
      <c r="D7589" t="s">
        <v>15</v>
      </c>
      <c r="E7589" t="s">
        <v>23</v>
      </c>
      <c r="F7589" t="s">
        <v>17</v>
      </c>
      <c r="G7589">
        <v>5.3</v>
      </c>
      <c r="H7589" t="s">
        <v>18</v>
      </c>
      <c r="I7589" t="s">
        <v>19</v>
      </c>
      <c r="J7589">
        <v>515984</v>
      </c>
      <c r="K7589" t="s">
        <v>253</v>
      </c>
      <c r="L7589">
        <v>0</v>
      </c>
      <c r="M7589" t="b">
        <v>1</v>
      </c>
    </row>
    <row r="7590" spans="1:13" x14ac:dyDescent="0.35">
      <c r="A7590" t="s">
        <v>76</v>
      </c>
      <c r="B7590" t="s">
        <v>240</v>
      </c>
      <c r="C7590">
        <v>2011</v>
      </c>
      <c r="D7590" t="s">
        <v>47</v>
      </c>
      <c r="E7590" t="s">
        <v>38</v>
      </c>
      <c r="F7590" t="s">
        <v>17</v>
      </c>
      <c r="G7590">
        <v>5</v>
      </c>
      <c r="H7590" t="s">
        <v>18</v>
      </c>
      <c r="I7590" t="s">
        <v>19</v>
      </c>
      <c r="J7590">
        <v>300000</v>
      </c>
      <c r="K7590" t="s">
        <v>20</v>
      </c>
      <c r="L7590">
        <v>0</v>
      </c>
      <c r="M7590" t="b">
        <v>1</v>
      </c>
    </row>
    <row r="7591" spans="1:13" x14ac:dyDescent="0.35">
      <c r="A7591" t="s">
        <v>34</v>
      </c>
      <c r="B7591" t="s">
        <v>43</v>
      </c>
      <c r="C7591">
        <v>2013</v>
      </c>
      <c r="D7591" t="s">
        <v>15</v>
      </c>
      <c r="E7591" t="s">
        <v>23</v>
      </c>
      <c r="F7591" t="s">
        <v>17</v>
      </c>
      <c r="G7591">
        <v>2.5</v>
      </c>
      <c r="H7591" t="s">
        <v>18</v>
      </c>
      <c r="I7591" t="s">
        <v>19</v>
      </c>
      <c r="J7591">
        <v>410000</v>
      </c>
      <c r="K7591" t="s">
        <v>187</v>
      </c>
      <c r="L7591">
        <v>40000</v>
      </c>
      <c r="M7591" t="b">
        <v>0</v>
      </c>
    </row>
    <row r="7592" spans="1:13" x14ac:dyDescent="0.35">
      <c r="A7592" t="s">
        <v>48</v>
      </c>
      <c r="B7592" t="s">
        <v>106</v>
      </c>
      <c r="C7592">
        <v>2006</v>
      </c>
      <c r="D7592" t="s">
        <v>15</v>
      </c>
      <c r="E7592" t="s">
        <v>75</v>
      </c>
      <c r="F7592" t="s">
        <v>17</v>
      </c>
      <c r="G7592">
        <v>3</v>
      </c>
      <c r="H7592" t="s">
        <v>18</v>
      </c>
      <c r="I7592" t="s">
        <v>19</v>
      </c>
      <c r="J7592">
        <v>245000</v>
      </c>
      <c r="K7592" t="s">
        <v>42</v>
      </c>
      <c r="L7592">
        <v>0</v>
      </c>
      <c r="M7592" t="b">
        <v>1</v>
      </c>
    </row>
    <row r="7593" spans="1:13" x14ac:dyDescent="0.35">
      <c r="A7593" t="s">
        <v>34</v>
      </c>
      <c r="B7593" t="s">
        <v>123</v>
      </c>
      <c r="C7593">
        <v>2016</v>
      </c>
      <c r="D7593" t="s">
        <v>15</v>
      </c>
      <c r="E7593" t="s">
        <v>23</v>
      </c>
      <c r="F7593" t="s">
        <v>26</v>
      </c>
      <c r="G7593">
        <v>1.4</v>
      </c>
      <c r="H7593" t="s">
        <v>18</v>
      </c>
      <c r="I7593" t="s">
        <v>68</v>
      </c>
      <c r="J7593">
        <v>8700</v>
      </c>
      <c r="K7593" t="s">
        <v>20</v>
      </c>
      <c r="L7593">
        <v>80000</v>
      </c>
      <c r="M7593" t="b">
        <v>0</v>
      </c>
    </row>
    <row r="7594" spans="1:13" x14ac:dyDescent="0.35">
      <c r="A7594" t="s">
        <v>181</v>
      </c>
      <c r="B7594" t="s">
        <v>199</v>
      </c>
      <c r="C7594">
        <v>2016</v>
      </c>
      <c r="D7594" t="s">
        <v>44</v>
      </c>
      <c r="E7594" t="s">
        <v>23</v>
      </c>
      <c r="F7594" t="s">
        <v>17</v>
      </c>
      <c r="G7594">
        <v>3.5</v>
      </c>
      <c r="H7594" t="s">
        <v>18</v>
      </c>
      <c r="I7594" t="s">
        <v>19</v>
      </c>
      <c r="J7594">
        <v>189800</v>
      </c>
      <c r="K7594" t="s">
        <v>42</v>
      </c>
      <c r="L7594">
        <v>0</v>
      </c>
      <c r="M7594" t="b">
        <v>1</v>
      </c>
    </row>
    <row r="7595" spans="1:13" x14ac:dyDescent="0.35">
      <c r="A7595" t="s">
        <v>82</v>
      </c>
      <c r="B7595" t="s">
        <v>83</v>
      </c>
      <c r="C7595">
        <v>2015</v>
      </c>
      <c r="D7595" t="s">
        <v>47</v>
      </c>
      <c r="E7595" t="s">
        <v>23</v>
      </c>
      <c r="F7595" t="s">
        <v>26</v>
      </c>
      <c r="G7595">
        <v>3.3</v>
      </c>
      <c r="H7595" t="s">
        <v>18</v>
      </c>
      <c r="I7595" t="s">
        <v>19</v>
      </c>
      <c r="J7595">
        <v>299</v>
      </c>
      <c r="K7595" t="s">
        <v>81</v>
      </c>
      <c r="L7595">
        <v>0</v>
      </c>
      <c r="M7595" t="b">
        <v>1</v>
      </c>
    </row>
    <row r="7596" spans="1:13" x14ac:dyDescent="0.35">
      <c r="A7596" t="s">
        <v>36</v>
      </c>
      <c r="B7596" t="s">
        <v>37</v>
      </c>
      <c r="C7596">
        <v>2009</v>
      </c>
      <c r="D7596" t="s">
        <v>15</v>
      </c>
      <c r="E7596" t="s">
        <v>16</v>
      </c>
      <c r="F7596" t="s">
        <v>30</v>
      </c>
      <c r="G7596">
        <v>5.3</v>
      </c>
      <c r="H7596" t="s">
        <v>18</v>
      </c>
      <c r="I7596" t="s">
        <v>19</v>
      </c>
      <c r="J7596">
        <v>465000</v>
      </c>
      <c r="K7596" t="s">
        <v>20</v>
      </c>
      <c r="L7596">
        <v>0</v>
      </c>
      <c r="M7596" t="b">
        <v>1</v>
      </c>
    </row>
    <row r="7597" spans="1:13" x14ac:dyDescent="0.35">
      <c r="A7597" t="s">
        <v>181</v>
      </c>
      <c r="B7597" t="s">
        <v>199</v>
      </c>
      <c r="C7597">
        <v>2016</v>
      </c>
      <c r="D7597" t="s">
        <v>15</v>
      </c>
      <c r="E7597" t="s">
        <v>75</v>
      </c>
      <c r="F7597" t="s">
        <v>17</v>
      </c>
      <c r="G7597">
        <v>3.5</v>
      </c>
      <c r="H7597" t="s">
        <v>18</v>
      </c>
      <c r="I7597" t="s">
        <v>19</v>
      </c>
      <c r="J7597">
        <v>257000</v>
      </c>
      <c r="K7597" t="s">
        <v>20</v>
      </c>
      <c r="L7597">
        <v>45000</v>
      </c>
      <c r="M7597" t="b">
        <v>0</v>
      </c>
    </row>
    <row r="7598" spans="1:13" x14ac:dyDescent="0.35">
      <c r="A7598" t="s">
        <v>39</v>
      </c>
      <c r="B7598" t="s">
        <v>46</v>
      </c>
      <c r="C7598">
        <v>2008</v>
      </c>
      <c r="D7598" t="s">
        <v>47</v>
      </c>
      <c r="E7598" t="s">
        <v>16</v>
      </c>
      <c r="F7598" t="s">
        <v>17</v>
      </c>
      <c r="G7598">
        <v>3.9</v>
      </c>
      <c r="H7598" t="s">
        <v>18</v>
      </c>
      <c r="I7598" t="s">
        <v>19</v>
      </c>
      <c r="J7598">
        <v>300</v>
      </c>
      <c r="K7598" t="s">
        <v>111</v>
      </c>
      <c r="L7598">
        <v>29000</v>
      </c>
      <c r="M7598" t="b">
        <v>0</v>
      </c>
    </row>
    <row r="7599" spans="1:13" x14ac:dyDescent="0.35">
      <c r="A7599" t="s">
        <v>166</v>
      </c>
      <c r="B7599" t="s">
        <v>290</v>
      </c>
      <c r="C7599">
        <v>2020</v>
      </c>
      <c r="D7599" t="s">
        <v>15</v>
      </c>
      <c r="E7599" t="s">
        <v>16</v>
      </c>
      <c r="F7599" t="s">
        <v>17</v>
      </c>
      <c r="G7599">
        <v>1.8</v>
      </c>
      <c r="H7599" t="s">
        <v>18</v>
      </c>
      <c r="I7599" t="s">
        <v>19</v>
      </c>
      <c r="J7599">
        <v>11000</v>
      </c>
      <c r="K7599" t="s">
        <v>45</v>
      </c>
      <c r="L7599">
        <v>70000</v>
      </c>
      <c r="M7599" t="b">
        <v>0</v>
      </c>
    </row>
    <row r="7600" spans="1:13" x14ac:dyDescent="0.35">
      <c r="A7600" t="s">
        <v>34</v>
      </c>
      <c r="B7600" t="s">
        <v>123</v>
      </c>
      <c r="C7600">
        <v>2016</v>
      </c>
      <c r="D7600" t="s">
        <v>15</v>
      </c>
      <c r="E7600" t="s">
        <v>23</v>
      </c>
      <c r="F7600" t="s">
        <v>17</v>
      </c>
      <c r="G7600">
        <v>4</v>
      </c>
      <c r="H7600" t="s">
        <v>18</v>
      </c>
      <c r="I7600" t="s">
        <v>68</v>
      </c>
      <c r="J7600">
        <v>13200</v>
      </c>
      <c r="K7600" t="s">
        <v>126</v>
      </c>
      <c r="L7600">
        <v>0</v>
      </c>
      <c r="M7600" t="b">
        <v>1</v>
      </c>
    </row>
    <row r="7601" spans="1:13" x14ac:dyDescent="0.35">
      <c r="A7601" t="s">
        <v>34</v>
      </c>
      <c r="B7601" t="s">
        <v>51</v>
      </c>
      <c r="C7601">
        <v>2013</v>
      </c>
      <c r="D7601" t="s">
        <v>15</v>
      </c>
      <c r="E7601" t="s">
        <v>23</v>
      </c>
      <c r="F7601" t="s">
        <v>30</v>
      </c>
      <c r="G7601">
        <v>1.6</v>
      </c>
      <c r="H7601" t="s">
        <v>18</v>
      </c>
      <c r="I7601" t="s">
        <v>19</v>
      </c>
      <c r="J7601">
        <v>220000</v>
      </c>
      <c r="K7601" t="s">
        <v>70</v>
      </c>
      <c r="L7601">
        <v>30000</v>
      </c>
      <c r="M7601" t="b">
        <v>0</v>
      </c>
    </row>
    <row r="7602" spans="1:13" x14ac:dyDescent="0.35">
      <c r="A7602" t="s">
        <v>39</v>
      </c>
      <c r="B7602" t="s">
        <v>46</v>
      </c>
      <c r="C7602">
        <v>2012</v>
      </c>
      <c r="D7602" t="s">
        <v>15</v>
      </c>
      <c r="E7602" t="s">
        <v>65</v>
      </c>
      <c r="F7602" t="s">
        <v>30</v>
      </c>
      <c r="G7602">
        <v>5.3</v>
      </c>
      <c r="H7602" t="s">
        <v>18</v>
      </c>
      <c r="I7602" t="s">
        <v>19</v>
      </c>
      <c r="J7602">
        <v>211</v>
      </c>
      <c r="K7602" t="s">
        <v>170</v>
      </c>
      <c r="L7602">
        <v>45000</v>
      </c>
      <c r="M7602" t="b">
        <v>0</v>
      </c>
    </row>
    <row r="7603" spans="1:13" x14ac:dyDescent="0.35">
      <c r="A7603" t="s">
        <v>181</v>
      </c>
      <c r="B7603" t="s">
        <v>199</v>
      </c>
      <c r="C7603">
        <v>2017</v>
      </c>
      <c r="D7603" t="s">
        <v>44</v>
      </c>
      <c r="E7603" t="s">
        <v>29</v>
      </c>
      <c r="F7603" t="s">
        <v>30</v>
      </c>
      <c r="G7603">
        <v>3.5</v>
      </c>
      <c r="H7603" t="s">
        <v>18</v>
      </c>
      <c r="I7603" t="s">
        <v>19</v>
      </c>
      <c r="J7603">
        <v>129000</v>
      </c>
      <c r="K7603" t="s">
        <v>45</v>
      </c>
      <c r="L7603">
        <v>65000</v>
      </c>
      <c r="M7603" t="b">
        <v>0</v>
      </c>
    </row>
    <row r="7604" spans="1:13" x14ac:dyDescent="0.35">
      <c r="A7604" t="s">
        <v>34</v>
      </c>
      <c r="B7604" t="s">
        <v>43</v>
      </c>
      <c r="C7604">
        <v>2020</v>
      </c>
      <c r="D7604" t="s">
        <v>15</v>
      </c>
      <c r="E7604" t="s">
        <v>25</v>
      </c>
      <c r="F7604" t="s">
        <v>26</v>
      </c>
      <c r="G7604">
        <v>2.5</v>
      </c>
      <c r="H7604" t="s">
        <v>18</v>
      </c>
      <c r="I7604" t="s">
        <v>19</v>
      </c>
      <c r="J7604">
        <v>20000</v>
      </c>
      <c r="K7604" t="s">
        <v>111</v>
      </c>
      <c r="L7604">
        <v>92000</v>
      </c>
      <c r="M7604" t="b">
        <v>0</v>
      </c>
    </row>
    <row r="7605" spans="1:13" x14ac:dyDescent="0.35">
      <c r="A7605" t="s">
        <v>103</v>
      </c>
      <c r="B7605" t="s">
        <v>206</v>
      </c>
      <c r="C7605">
        <v>2019</v>
      </c>
      <c r="D7605" t="s">
        <v>15</v>
      </c>
      <c r="E7605" t="s">
        <v>29</v>
      </c>
      <c r="F7605" t="s">
        <v>30</v>
      </c>
      <c r="G7605">
        <v>2.4</v>
      </c>
      <c r="H7605" t="s">
        <v>18</v>
      </c>
      <c r="I7605" t="s">
        <v>19</v>
      </c>
      <c r="J7605">
        <v>22000</v>
      </c>
      <c r="K7605" t="s">
        <v>211</v>
      </c>
      <c r="L7605">
        <v>0</v>
      </c>
      <c r="M7605" t="b">
        <v>1</v>
      </c>
    </row>
    <row r="7606" spans="1:13" x14ac:dyDescent="0.35">
      <c r="A7606" t="s">
        <v>27</v>
      </c>
      <c r="B7606" t="s">
        <v>89</v>
      </c>
      <c r="C7606">
        <v>2015</v>
      </c>
      <c r="D7606" t="s">
        <v>15</v>
      </c>
      <c r="E7606" t="s">
        <v>23</v>
      </c>
      <c r="F7606" t="s">
        <v>26</v>
      </c>
      <c r="G7606">
        <v>2</v>
      </c>
      <c r="H7606" t="s">
        <v>18</v>
      </c>
      <c r="I7606" t="s">
        <v>19</v>
      </c>
      <c r="J7606">
        <v>25700</v>
      </c>
      <c r="K7606" t="s">
        <v>20</v>
      </c>
      <c r="L7606">
        <v>0</v>
      </c>
      <c r="M7606" t="b">
        <v>1</v>
      </c>
    </row>
    <row r="7607" spans="1:13" x14ac:dyDescent="0.35">
      <c r="A7607" t="s">
        <v>174</v>
      </c>
      <c r="B7607" t="s">
        <v>197</v>
      </c>
      <c r="C7607">
        <v>2016</v>
      </c>
      <c r="D7607" t="s">
        <v>15</v>
      </c>
      <c r="E7607" t="s">
        <v>29</v>
      </c>
      <c r="F7607" t="s">
        <v>17</v>
      </c>
      <c r="G7607">
        <v>2</v>
      </c>
      <c r="H7607" t="s">
        <v>18</v>
      </c>
      <c r="I7607" t="s">
        <v>19</v>
      </c>
      <c r="J7607">
        <v>110000</v>
      </c>
      <c r="K7607" t="s">
        <v>42</v>
      </c>
      <c r="L7607">
        <v>120000</v>
      </c>
      <c r="M7607" t="b">
        <v>0</v>
      </c>
    </row>
    <row r="7608" spans="1:13" x14ac:dyDescent="0.35">
      <c r="A7608" t="s">
        <v>39</v>
      </c>
      <c r="B7608" t="s">
        <v>46</v>
      </c>
      <c r="C7608">
        <v>2015</v>
      </c>
      <c r="D7608" t="s">
        <v>15</v>
      </c>
      <c r="E7608" t="s">
        <v>94</v>
      </c>
      <c r="F7608" t="s">
        <v>26</v>
      </c>
      <c r="G7608">
        <v>5.3</v>
      </c>
      <c r="H7608" t="s">
        <v>18</v>
      </c>
      <c r="I7608" t="s">
        <v>19</v>
      </c>
      <c r="J7608">
        <v>199000</v>
      </c>
      <c r="K7608" t="s">
        <v>45</v>
      </c>
      <c r="L7608">
        <v>97000</v>
      </c>
      <c r="M7608" t="b">
        <v>0</v>
      </c>
    </row>
    <row r="7609" spans="1:13" x14ac:dyDescent="0.35">
      <c r="A7609" t="s">
        <v>60</v>
      </c>
      <c r="B7609" t="s">
        <v>61</v>
      </c>
      <c r="C7609">
        <v>2017</v>
      </c>
      <c r="D7609" t="s">
        <v>47</v>
      </c>
      <c r="E7609" t="s">
        <v>16</v>
      </c>
      <c r="F7609" t="s">
        <v>17</v>
      </c>
      <c r="G7609">
        <v>3.5</v>
      </c>
      <c r="H7609" t="s">
        <v>18</v>
      </c>
      <c r="I7609" t="s">
        <v>19</v>
      </c>
      <c r="J7609">
        <v>81000</v>
      </c>
      <c r="K7609" t="s">
        <v>45</v>
      </c>
      <c r="L7609">
        <v>165000</v>
      </c>
      <c r="M7609" t="b">
        <v>0</v>
      </c>
    </row>
    <row r="7610" spans="1:13" x14ac:dyDescent="0.35">
      <c r="A7610" t="s">
        <v>47</v>
      </c>
      <c r="B7610" t="s">
        <v>47</v>
      </c>
      <c r="C7610">
        <v>2011</v>
      </c>
      <c r="D7610" t="s">
        <v>47</v>
      </c>
      <c r="E7610" t="s">
        <v>16</v>
      </c>
      <c r="F7610" t="s">
        <v>17</v>
      </c>
      <c r="G7610">
        <v>1.8</v>
      </c>
      <c r="H7610" t="s">
        <v>18</v>
      </c>
      <c r="I7610" t="s">
        <v>68</v>
      </c>
      <c r="J7610">
        <v>33000</v>
      </c>
      <c r="K7610" t="s">
        <v>54</v>
      </c>
      <c r="L7610">
        <v>50000</v>
      </c>
      <c r="M7610" t="b">
        <v>0</v>
      </c>
    </row>
    <row r="7611" spans="1:13" x14ac:dyDescent="0.35">
      <c r="A7611" t="s">
        <v>60</v>
      </c>
      <c r="B7611" t="s">
        <v>90</v>
      </c>
      <c r="C7611">
        <v>2018</v>
      </c>
      <c r="D7611" t="s">
        <v>15</v>
      </c>
      <c r="E7611" t="s">
        <v>23</v>
      </c>
      <c r="F7611" t="s">
        <v>17</v>
      </c>
      <c r="G7611">
        <v>5.7</v>
      </c>
      <c r="H7611" t="s">
        <v>18</v>
      </c>
      <c r="I7611" t="s">
        <v>19</v>
      </c>
      <c r="J7611">
        <v>100000</v>
      </c>
      <c r="K7611" t="s">
        <v>59</v>
      </c>
      <c r="L7611">
        <v>0</v>
      </c>
      <c r="M7611" t="b">
        <v>1</v>
      </c>
    </row>
    <row r="7612" spans="1:13" x14ac:dyDescent="0.35">
      <c r="A7612" t="s">
        <v>34</v>
      </c>
      <c r="B7612" t="s">
        <v>35</v>
      </c>
      <c r="C7612">
        <v>2003</v>
      </c>
      <c r="D7612" t="s">
        <v>44</v>
      </c>
      <c r="E7612" t="s">
        <v>16</v>
      </c>
      <c r="F7612" t="s">
        <v>17</v>
      </c>
      <c r="G7612">
        <v>4.5999999999999996</v>
      </c>
      <c r="H7612" t="s">
        <v>18</v>
      </c>
      <c r="I7612" t="s">
        <v>19</v>
      </c>
      <c r="J7612">
        <v>389265</v>
      </c>
      <c r="K7612" t="s">
        <v>20</v>
      </c>
      <c r="L7612">
        <v>0</v>
      </c>
      <c r="M7612" t="b">
        <v>1</v>
      </c>
    </row>
    <row r="7613" spans="1:13" x14ac:dyDescent="0.35">
      <c r="A7613" t="s">
        <v>39</v>
      </c>
      <c r="B7613" t="s">
        <v>71</v>
      </c>
      <c r="C7613">
        <v>2013</v>
      </c>
      <c r="D7613" t="s">
        <v>44</v>
      </c>
      <c r="E7613" t="s">
        <v>29</v>
      </c>
      <c r="F7613" t="s">
        <v>30</v>
      </c>
      <c r="G7613">
        <v>6</v>
      </c>
      <c r="H7613" t="s">
        <v>18</v>
      </c>
      <c r="I7613" t="s">
        <v>68</v>
      </c>
      <c r="J7613">
        <v>200000</v>
      </c>
      <c r="K7613" t="s">
        <v>42</v>
      </c>
      <c r="L7613">
        <v>0</v>
      </c>
      <c r="M7613" t="b">
        <v>1</v>
      </c>
    </row>
    <row r="7614" spans="1:13" x14ac:dyDescent="0.35">
      <c r="A7614" t="s">
        <v>34</v>
      </c>
      <c r="B7614" t="s">
        <v>43</v>
      </c>
      <c r="C7614">
        <v>2018</v>
      </c>
      <c r="D7614" t="s">
        <v>15</v>
      </c>
      <c r="E7614" t="s">
        <v>25</v>
      </c>
      <c r="F7614" t="s">
        <v>17</v>
      </c>
      <c r="G7614">
        <v>2.5</v>
      </c>
      <c r="H7614" t="s">
        <v>18</v>
      </c>
      <c r="I7614" t="s">
        <v>19</v>
      </c>
      <c r="J7614">
        <v>150000</v>
      </c>
      <c r="K7614" t="s">
        <v>70</v>
      </c>
      <c r="L7614">
        <v>95000</v>
      </c>
      <c r="M7614" t="b">
        <v>0</v>
      </c>
    </row>
    <row r="7615" spans="1:13" x14ac:dyDescent="0.35">
      <c r="A7615" t="s">
        <v>181</v>
      </c>
      <c r="B7615" t="s">
        <v>380</v>
      </c>
      <c r="C7615">
        <v>2016</v>
      </c>
      <c r="D7615" t="s">
        <v>15</v>
      </c>
      <c r="E7615" t="s">
        <v>65</v>
      </c>
      <c r="F7615" t="s">
        <v>26</v>
      </c>
      <c r="G7615">
        <v>1.6</v>
      </c>
      <c r="H7615" t="s">
        <v>18</v>
      </c>
      <c r="I7615" t="s">
        <v>19</v>
      </c>
      <c r="J7615">
        <v>18000</v>
      </c>
      <c r="K7615" t="s">
        <v>42</v>
      </c>
      <c r="L7615">
        <v>39000</v>
      </c>
      <c r="M7615" t="b">
        <v>0</v>
      </c>
    </row>
    <row r="7616" spans="1:13" x14ac:dyDescent="0.35">
      <c r="A7616" t="s">
        <v>34</v>
      </c>
      <c r="B7616" t="s">
        <v>317</v>
      </c>
      <c r="C7616">
        <v>2004</v>
      </c>
      <c r="D7616" t="s">
        <v>15</v>
      </c>
      <c r="E7616" t="s">
        <v>25</v>
      </c>
      <c r="F7616" t="s">
        <v>26</v>
      </c>
      <c r="G7616">
        <v>1.6</v>
      </c>
      <c r="H7616" t="s">
        <v>18</v>
      </c>
      <c r="I7616" t="s">
        <v>68</v>
      </c>
      <c r="J7616">
        <v>400000</v>
      </c>
      <c r="K7616" t="s">
        <v>20</v>
      </c>
      <c r="L7616">
        <v>0</v>
      </c>
      <c r="M7616" t="b">
        <v>1</v>
      </c>
    </row>
    <row r="7617" spans="1:13" x14ac:dyDescent="0.35">
      <c r="A7617" t="s">
        <v>34</v>
      </c>
      <c r="B7617" t="s">
        <v>161</v>
      </c>
      <c r="C7617">
        <v>2012</v>
      </c>
      <c r="D7617" t="s">
        <v>15</v>
      </c>
      <c r="E7617" t="s">
        <v>23</v>
      </c>
      <c r="F7617" t="s">
        <v>30</v>
      </c>
      <c r="G7617">
        <v>5.7</v>
      </c>
      <c r="H7617" t="s">
        <v>18</v>
      </c>
      <c r="I7617" t="s">
        <v>19</v>
      </c>
      <c r="J7617">
        <v>268000</v>
      </c>
      <c r="K7617" t="s">
        <v>279</v>
      </c>
      <c r="L7617">
        <v>0</v>
      </c>
      <c r="M7617" t="b">
        <v>1</v>
      </c>
    </row>
    <row r="7618" spans="1:13" x14ac:dyDescent="0.35">
      <c r="A7618" t="s">
        <v>27</v>
      </c>
      <c r="B7618" t="s">
        <v>160</v>
      </c>
      <c r="C7618">
        <v>2016</v>
      </c>
      <c r="D7618" t="s">
        <v>15</v>
      </c>
      <c r="E7618" t="s">
        <v>23</v>
      </c>
      <c r="F7618" t="s">
        <v>26</v>
      </c>
      <c r="G7618">
        <v>2.4</v>
      </c>
      <c r="H7618" t="s">
        <v>18</v>
      </c>
      <c r="I7618" t="s">
        <v>19</v>
      </c>
      <c r="J7618">
        <v>125000</v>
      </c>
      <c r="K7618" t="s">
        <v>59</v>
      </c>
      <c r="L7618">
        <v>0</v>
      </c>
      <c r="M7618" t="b">
        <v>1</v>
      </c>
    </row>
    <row r="7619" spans="1:13" x14ac:dyDescent="0.35">
      <c r="A7619" t="s">
        <v>82</v>
      </c>
      <c r="B7619" t="s">
        <v>164</v>
      </c>
      <c r="C7619">
        <v>2018</v>
      </c>
      <c r="D7619" t="s">
        <v>15</v>
      </c>
      <c r="E7619" t="s">
        <v>23</v>
      </c>
      <c r="F7619" t="s">
        <v>30</v>
      </c>
      <c r="G7619">
        <v>2</v>
      </c>
      <c r="H7619" t="s">
        <v>18</v>
      </c>
      <c r="I7619" t="s">
        <v>19</v>
      </c>
      <c r="J7619">
        <v>128000</v>
      </c>
      <c r="K7619" t="s">
        <v>45</v>
      </c>
      <c r="L7619">
        <v>60000</v>
      </c>
      <c r="M7619" t="b">
        <v>0</v>
      </c>
    </row>
    <row r="7620" spans="1:13" x14ac:dyDescent="0.35">
      <c r="A7620" t="s">
        <v>27</v>
      </c>
      <c r="B7620" t="s">
        <v>28</v>
      </c>
      <c r="C7620">
        <v>2015</v>
      </c>
      <c r="D7620" t="s">
        <v>47</v>
      </c>
      <c r="E7620" t="s">
        <v>102</v>
      </c>
      <c r="F7620" t="s">
        <v>26</v>
      </c>
      <c r="G7620">
        <v>2</v>
      </c>
      <c r="H7620" t="s">
        <v>18</v>
      </c>
      <c r="I7620" t="s">
        <v>19</v>
      </c>
      <c r="J7620">
        <v>300</v>
      </c>
      <c r="K7620" t="s">
        <v>20</v>
      </c>
      <c r="L7620">
        <v>25000</v>
      </c>
      <c r="M7620" t="b">
        <v>0</v>
      </c>
    </row>
    <row r="7621" spans="1:13" x14ac:dyDescent="0.35">
      <c r="A7621" t="s">
        <v>103</v>
      </c>
      <c r="B7621" t="s">
        <v>212</v>
      </c>
      <c r="C7621">
        <v>2020</v>
      </c>
      <c r="D7621" t="s">
        <v>44</v>
      </c>
      <c r="E7621" t="s">
        <v>16</v>
      </c>
      <c r="F7621" t="s">
        <v>30</v>
      </c>
      <c r="G7621">
        <v>3.6</v>
      </c>
      <c r="H7621" t="s">
        <v>18</v>
      </c>
      <c r="I7621" t="s">
        <v>19</v>
      </c>
      <c r="J7621">
        <v>4000</v>
      </c>
      <c r="K7621" t="s">
        <v>45</v>
      </c>
      <c r="L7621">
        <v>190000</v>
      </c>
      <c r="M7621" t="b">
        <v>0</v>
      </c>
    </row>
    <row r="7622" spans="1:13" x14ac:dyDescent="0.35">
      <c r="A7622" t="s">
        <v>27</v>
      </c>
      <c r="B7622" t="s">
        <v>89</v>
      </c>
      <c r="C7622">
        <v>2020</v>
      </c>
      <c r="D7622" t="s">
        <v>15</v>
      </c>
      <c r="E7622" t="s">
        <v>29</v>
      </c>
      <c r="F7622" t="s">
        <v>26</v>
      </c>
      <c r="G7622">
        <v>2.4</v>
      </c>
      <c r="H7622" t="s">
        <v>18</v>
      </c>
      <c r="I7622" t="s">
        <v>19</v>
      </c>
      <c r="J7622">
        <v>100</v>
      </c>
      <c r="K7622" t="s">
        <v>42</v>
      </c>
      <c r="L7622">
        <v>72910</v>
      </c>
      <c r="M7622" t="b">
        <v>0</v>
      </c>
    </row>
    <row r="7623" spans="1:13" x14ac:dyDescent="0.35">
      <c r="A7623" t="s">
        <v>27</v>
      </c>
      <c r="B7623" t="s">
        <v>89</v>
      </c>
      <c r="C7623">
        <v>2020</v>
      </c>
      <c r="D7623" t="s">
        <v>15</v>
      </c>
      <c r="E7623" t="s">
        <v>65</v>
      </c>
      <c r="F7623" t="s">
        <v>26</v>
      </c>
      <c r="G7623">
        <v>2.4</v>
      </c>
      <c r="H7623" t="s">
        <v>18</v>
      </c>
      <c r="I7623" t="s">
        <v>19</v>
      </c>
      <c r="J7623">
        <v>100</v>
      </c>
      <c r="K7623" t="s">
        <v>42</v>
      </c>
      <c r="L7623">
        <v>72910</v>
      </c>
      <c r="M7623" t="b">
        <v>0</v>
      </c>
    </row>
    <row r="7624" spans="1:13" x14ac:dyDescent="0.35">
      <c r="A7624" t="s">
        <v>27</v>
      </c>
      <c r="B7624" t="s">
        <v>89</v>
      </c>
      <c r="C7624">
        <v>2020</v>
      </c>
      <c r="D7624" t="s">
        <v>15</v>
      </c>
      <c r="E7624" t="s">
        <v>25</v>
      </c>
      <c r="F7624" t="s">
        <v>26</v>
      </c>
      <c r="G7624">
        <v>2.5</v>
      </c>
      <c r="H7624" t="s">
        <v>18</v>
      </c>
      <c r="I7624" t="s">
        <v>19</v>
      </c>
      <c r="J7624">
        <v>100</v>
      </c>
      <c r="K7624" t="s">
        <v>42</v>
      </c>
      <c r="L7624">
        <v>72910</v>
      </c>
      <c r="M7624" t="b">
        <v>0</v>
      </c>
    </row>
    <row r="7625" spans="1:13" x14ac:dyDescent="0.35">
      <c r="A7625" t="s">
        <v>281</v>
      </c>
      <c r="B7625" t="s">
        <v>300</v>
      </c>
      <c r="C7625">
        <v>2012</v>
      </c>
      <c r="D7625" t="s">
        <v>15</v>
      </c>
      <c r="E7625" t="s">
        <v>29</v>
      </c>
      <c r="F7625" t="s">
        <v>17</v>
      </c>
      <c r="G7625">
        <v>2</v>
      </c>
      <c r="H7625" t="s">
        <v>18</v>
      </c>
      <c r="I7625" t="s">
        <v>19</v>
      </c>
      <c r="J7625">
        <v>339</v>
      </c>
      <c r="K7625" t="s">
        <v>42</v>
      </c>
      <c r="L7625">
        <v>31000</v>
      </c>
      <c r="M7625" t="b">
        <v>0</v>
      </c>
    </row>
    <row r="7626" spans="1:13" x14ac:dyDescent="0.35">
      <c r="A7626" t="s">
        <v>48</v>
      </c>
      <c r="B7626" t="s">
        <v>244</v>
      </c>
      <c r="C7626">
        <v>1986</v>
      </c>
      <c r="D7626" t="s">
        <v>15</v>
      </c>
      <c r="E7626" t="s">
        <v>25</v>
      </c>
      <c r="F7626" t="s">
        <v>17</v>
      </c>
      <c r="G7626">
        <v>3</v>
      </c>
      <c r="H7626" t="s">
        <v>18</v>
      </c>
      <c r="I7626" t="s">
        <v>19</v>
      </c>
      <c r="J7626">
        <v>500000</v>
      </c>
      <c r="K7626" t="s">
        <v>81</v>
      </c>
      <c r="L7626">
        <v>5500</v>
      </c>
      <c r="M7626" t="b">
        <v>0</v>
      </c>
    </row>
    <row r="7627" spans="1:13" x14ac:dyDescent="0.35">
      <c r="A7627" t="s">
        <v>34</v>
      </c>
      <c r="B7627" t="s">
        <v>41</v>
      </c>
      <c r="C7627">
        <v>2018</v>
      </c>
      <c r="D7627" t="s">
        <v>15</v>
      </c>
      <c r="E7627" t="s">
        <v>23</v>
      </c>
      <c r="F7627" t="s">
        <v>26</v>
      </c>
      <c r="G7627">
        <v>1.5</v>
      </c>
      <c r="H7627" t="s">
        <v>18</v>
      </c>
      <c r="I7627" t="s">
        <v>19</v>
      </c>
      <c r="J7627">
        <v>100000</v>
      </c>
      <c r="K7627" t="s">
        <v>20</v>
      </c>
      <c r="L7627">
        <v>850</v>
      </c>
      <c r="M7627" t="b">
        <v>0</v>
      </c>
    </row>
    <row r="7628" spans="1:13" x14ac:dyDescent="0.35">
      <c r="A7628" t="s">
        <v>39</v>
      </c>
      <c r="B7628" t="s">
        <v>71</v>
      </c>
      <c r="C7628">
        <v>2015</v>
      </c>
      <c r="D7628" t="s">
        <v>15</v>
      </c>
      <c r="E7628" t="s">
        <v>33</v>
      </c>
      <c r="F7628" t="s">
        <v>17</v>
      </c>
      <c r="G7628">
        <v>2.5</v>
      </c>
      <c r="H7628" t="s">
        <v>18</v>
      </c>
      <c r="I7628" t="s">
        <v>19</v>
      </c>
      <c r="J7628">
        <v>121000</v>
      </c>
      <c r="K7628" t="s">
        <v>20</v>
      </c>
      <c r="L7628">
        <v>17000</v>
      </c>
      <c r="M7628" t="b">
        <v>0</v>
      </c>
    </row>
    <row r="7629" spans="1:13" x14ac:dyDescent="0.35">
      <c r="A7629" t="s">
        <v>34</v>
      </c>
      <c r="B7629" t="s">
        <v>123</v>
      </c>
      <c r="C7629">
        <v>2016</v>
      </c>
      <c r="D7629" t="s">
        <v>15</v>
      </c>
      <c r="E7629" t="s">
        <v>23</v>
      </c>
      <c r="F7629" t="s">
        <v>17</v>
      </c>
      <c r="G7629">
        <v>2.7</v>
      </c>
      <c r="H7629" t="s">
        <v>18</v>
      </c>
      <c r="I7629" t="s">
        <v>68</v>
      </c>
      <c r="J7629">
        <v>280</v>
      </c>
      <c r="K7629" t="s">
        <v>20</v>
      </c>
      <c r="L7629">
        <v>0</v>
      </c>
      <c r="M7629" t="b">
        <v>1</v>
      </c>
    </row>
    <row r="7630" spans="1:13" x14ac:dyDescent="0.35">
      <c r="A7630" t="s">
        <v>34</v>
      </c>
      <c r="B7630" t="s">
        <v>162</v>
      </c>
      <c r="C7630">
        <v>2016</v>
      </c>
      <c r="D7630" t="s">
        <v>44</v>
      </c>
      <c r="E7630" t="s">
        <v>94</v>
      </c>
      <c r="F7630" t="s">
        <v>17</v>
      </c>
      <c r="G7630">
        <v>4</v>
      </c>
      <c r="H7630" t="s">
        <v>18</v>
      </c>
      <c r="I7630" t="s">
        <v>68</v>
      </c>
      <c r="J7630">
        <v>94000</v>
      </c>
      <c r="K7630" t="s">
        <v>20</v>
      </c>
      <c r="L7630">
        <v>0</v>
      </c>
      <c r="M7630" t="b">
        <v>1</v>
      </c>
    </row>
    <row r="7631" spans="1:13" x14ac:dyDescent="0.35">
      <c r="A7631" t="s">
        <v>76</v>
      </c>
      <c r="B7631" t="s">
        <v>144</v>
      </c>
      <c r="C7631">
        <v>2008</v>
      </c>
      <c r="D7631" t="s">
        <v>47</v>
      </c>
      <c r="E7631" t="s">
        <v>102</v>
      </c>
      <c r="F7631" t="s">
        <v>17</v>
      </c>
      <c r="G7631">
        <v>9</v>
      </c>
      <c r="H7631" t="s">
        <v>18</v>
      </c>
      <c r="I7631" t="s">
        <v>19</v>
      </c>
      <c r="J7631">
        <v>115</v>
      </c>
      <c r="K7631" t="s">
        <v>20</v>
      </c>
      <c r="L7631">
        <v>17000</v>
      </c>
      <c r="M7631" t="b">
        <v>0</v>
      </c>
    </row>
    <row r="7632" spans="1:13" x14ac:dyDescent="0.35">
      <c r="A7632" t="s">
        <v>27</v>
      </c>
      <c r="B7632" t="s">
        <v>93</v>
      </c>
      <c r="C7632">
        <v>2021</v>
      </c>
      <c r="D7632" t="s">
        <v>15</v>
      </c>
      <c r="E7632" t="s">
        <v>38</v>
      </c>
      <c r="F7632" t="s">
        <v>26</v>
      </c>
      <c r="G7632">
        <v>3.5</v>
      </c>
      <c r="H7632" t="s">
        <v>18</v>
      </c>
      <c r="I7632" t="s">
        <v>19</v>
      </c>
      <c r="J7632">
        <v>9000</v>
      </c>
      <c r="K7632" t="s">
        <v>20</v>
      </c>
      <c r="L7632">
        <v>122000</v>
      </c>
      <c r="M7632" t="b">
        <v>0</v>
      </c>
    </row>
    <row r="7633" spans="1:13" x14ac:dyDescent="0.35">
      <c r="A7633" t="s">
        <v>76</v>
      </c>
      <c r="B7633" t="s">
        <v>325</v>
      </c>
      <c r="C7633">
        <v>2018</v>
      </c>
      <c r="D7633" t="s">
        <v>15</v>
      </c>
      <c r="E7633" t="s">
        <v>25</v>
      </c>
      <c r="F7633" t="s">
        <v>26</v>
      </c>
      <c r="G7633">
        <v>1.5</v>
      </c>
      <c r="H7633" t="s">
        <v>18</v>
      </c>
      <c r="I7633" t="s">
        <v>19</v>
      </c>
      <c r="J7633">
        <v>60000</v>
      </c>
      <c r="K7633" t="s">
        <v>54</v>
      </c>
      <c r="L7633">
        <v>85000</v>
      </c>
      <c r="M7633" t="b">
        <v>0</v>
      </c>
    </row>
    <row r="7634" spans="1:13" x14ac:dyDescent="0.35">
      <c r="A7634" t="s">
        <v>21</v>
      </c>
      <c r="B7634" t="s">
        <v>24</v>
      </c>
      <c r="C7634">
        <v>2016</v>
      </c>
      <c r="D7634" t="s">
        <v>15</v>
      </c>
      <c r="E7634" t="s">
        <v>75</v>
      </c>
      <c r="F7634" t="s">
        <v>26</v>
      </c>
      <c r="G7634">
        <v>1.5</v>
      </c>
      <c r="H7634" t="s">
        <v>18</v>
      </c>
      <c r="I7634" t="s">
        <v>19</v>
      </c>
      <c r="J7634">
        <v>146000</v>
      </c>
      <c r="K7634" t="s">
        <v>20</v>
      </c>
      <c r="L7634">
        <v>20000</v>
      </c>
      <c r="M7634" t="b">
        <v>0</v>
      </c>
    </row>
    <row r="7635" spans="1:13" x14ac:dyDescent="0.35">
      <c r="A7635" t="s">
        <v>13</v>
      </c>
      <c r="B7635" t="s">
        <v>14</v>
      </c>
      <c r="C7635">
        <v>2012</v>
      </c>
      <c r="D7635" t="s">
        <v>15</v>
      </c>
      <c r="E7635" t="s">
        <v>23</v>
      </c>
      <c r="F7635" t="s">
        <v>17</v>
      </c>
      <c r="G7635">
        <v>6.3</v>
      </c>
      <c r="H7635" t="s">
        <v>18</v>
      </c>
      <c r="I7635" t="s">
        <v>19</v>
      </c>
      <c r="J7635">
        <v>193000</v>
      </c>
      <c r="K7635" t="s">
        <v>111</v>
      </c>
      <c r="L7635">
        <v>0</v>
      </c>
      <c r="M7635" t="b">
        <v>1</v>
      </c>
    </row>
    <row r="7636" spans="1:13" x14ac:dyDescent="0.35">
      <c r="A7636" t="s">
        <v>82</v>
      </c>
      <c r="B7636" t="s">
        <v>105</v>
      </c>
      <c r="C7636">
        <v>2018</v>
      </c>
      <c r="D7636" t="s">
        <v>15</v>
      </c>
      <c r="E7636" t="s">
        <v>23</v>
      </c>
      <c r="F7636" t="s">
        <v>30</v>
      </c>
      <c r="G7636">
        <v>2.4</v>
      </c>
      <c r="H7636" t="s">
        <v>18</v>
      </c>
      <c r="I7636" t="s">
        <v>19</v>
      </c>
      <c r="J7636">
        <v>187000</v>
      </c>
      <c r="K7636" t="s">
        <v>81</v>
      </c>
      <c r="L7636">
        <v>0</v>
      </c>
      <c r="M7636" t="b">
        <v>1</v>
      </c>
    </row>
    <row r="7637" spans="1:13" x14ac:dyDescent="0.35">
      <c r="A7637" t="s">
        <v>39</v>
      </c>
      <c r="B7637" t="s">
        <v>115</v>
      </c>
      <c r="C7637">
        <v>2001</v>
      </c>
      <c r="D7637" t="s">
        <v>47</v>
      </c>
      <c r="E7637" t="s">
        <v>78</v>
      </c>
      <c r="F7637" t="s">
        <v>30</v>
      </c>
      <c r="G7637">
        <v>3.8</v>
      </c>
      <c r="H7637" t="s">
        <v>18</v>
      </c>
      <c r="I7637" t="s">
        <v>19</v>
      </c>
      <c r="J7637">
        <v>290000</v>
      </c>
      <c r="K7637" t="s">
        <v>42</v>
      </c>
      <c r="L7637">
        <v>0</v>
      </c>
      <c r="M7637" t="b">
        <v>1</v>
      </c>
    </row>
    <row r="7638" spans="1:13" x14ac:dyDescent="0.35">
      <c r="A7638" t="s">
        <v>34</v>
      </c>
      <c r="B7638" t="s">
        <v>127</v>
      </c>
      <c r="C7638">
        <v>2019</v>
      </c>
      <c r="D7638" t="s">
        <v>44</v>
      </c>
      <c r="E7638" t="s">
        <v>23</v>
      </c>
      <c r="F7638" t="s">
        <v>30</v>
      </c>
      <c r="G7638">
        <v>1.7</v>
      </c>
      <c r="H7638" t="s">
        <v>18</v>
      </c>
      <c r="I7638" t="s">
        <v>68</v>
      </c>
      <c r="J7638">
        <v>29000</v>
      </c>
      <c r="K7638" t="s">
        <v>81</v>
      </c>
      <c r="L7638">
        <v>0</v>
      </c>
      <c r="M7638" t="b">
        <v>1</v>
      </c>
    </row>
    <row r="7639" spans="1:13" x14ac:dyDescent="0.35">
      <c r="A7639" t="s">
        <v>109</v>
      </c>
      <c r="B7639" t="s">
        <v>132</v>
      </c>
      <c r="C7639">
        <v>2013</v>
      </c>
      <c r="D7639" t="s">
        <v>15</v>
      </c>
      <c r="E7639" t="s">
        <v>16</v>
      </c>
      <c r="F7639" t="s">
        <v>17</v>
      </c>
      <c r="G7639">
        <v>5.7</v>
      </c>
      <c r="H7639" t="s">
        <v>18</v>
      </c>
      <c r="I7639" t="s">
        <v>19</v>
      </c>
      <c r="J7639">
        <v>173</v>
      </c>
      <c r="K7639" t="s">
        <v>42</v>
      </c>
      <c r="L7639">
        <v>38000</v>
      </c>
      <c r="M7639" t="b">
        <v>0</v>
      </c>
    </row>
    <row r="7640" spans="1:13" x14ac:dyDescent="0.35">
      <c r="A7640" t="s">
        <v>62</v>
      </c>
      <c r="B7640" t="s">
        <v>63</v>
      </c>
      <c r="C7640">
        <v>2016</v>
      </c>
      <c r="D7640" t="s">
        <v>15</v>
      </c>
      <c r="E7640" t="s">
        <v>38</v>
      </c>
      <c r="F7640" t="s">
        <v>17</v>
      </c>
      <c r="G7640">
        <v>4</v>
      </c>
      <c r="H7640" t="s">
        <v>18</v>
      </c>
      <c r="I7640" t="s">
        <v>19</v>
      </c>
      <c r="J7640">
        <v>213</v>
      </c>
      <c r="K7640" t="s">
        <v>20</v>
      </c>
      <c r="L7640">
        <v>0</v>
      </c>
      <c r="M7640" t="b">
        <v>1</v>
      </c>
    </row>
    <row r="7641" spans="1:13" x14ac:dyDescent="0.35">
      <c r="A7641" t="s">
        <v>36</v>
      </c>
      <c r="B7641" t="s">
        <v>37</v>
      </c>
      <c r="C7641">
        <v>2015</v>
      </c>
      <c r="D7641" t="s">
        <v>47</v>
      </c>
      <c r="E7641" t="s">
        <v>29</v>
      </c>
      <c r="F7641" t="s">
        <v>17</v>
      </c>
      <c r="G7641">
        <v>5.3</v>
      </c>
      <c r="H7641" t="s">
        <v>18</v>
      </c>
      <c r="I7641" t="s">
        <v>19</v>
      </c>
      <c r="J7641">
        <v>130000</v>
      </c>
      <c r="K7641" t="s">
        <v>64</v>
      </c>
      <c r="L7641">
        <v>128000</v>
      </c>
      <c r="M7641" t="b">
        <v>0</v>
      </c>
    </row>
    <row r="7642" spans="1:13" x14ac:dyDescent="0.35">
      <c r="A7642" t="s">
        <v>82</v>
      </c>
      <c r="B7642" t="s">
        <v>164</v>
      </c>
      <c r="C7642">
        <v>2019</v>
      </c>
      <c r="D7642" t="s">
        <v>15</v>
      </c>
      <c r="E7642" t="s">
        <v>65</v>
      </c>
      <c r="F7642" t="s">
        <v>30</v>
      </c>
      <c r="G7642">
        <v>1.6</v>
      </c>
      <c r="H7642" t="s">
        <v>18</v>
      </c>
      <c r="I7642" t="s">
        <v>19</v>
      </c>
      <c r="J7642">
        <v>57000</v>
      </c>
      <c r="K7642" t="s">
        <v>42</v>
      </c>
      <c r="L7642">
        <v>75000</v>
      </c>
      <c r="M7642" t="b">
        <v>0</v>
      </c>
    </row>
    <row r="7643" spans="1:13" x14ac:dyDescent="0.35">
      <c r="A7643" t="s">
        <v>174</v>
      </c>
      <c r="B7643" t="s">
        <v>175</v>
      </c>
      <c r="C7643">
        <v>2017</v>
      </c>
      <c r="D7643" t="s">
        <v>44</v>
      </c>
      <c r="E7643" t="s">
        <v>23</v>
      </c>
      <c r="F7643" t="s">
        <v>17</v>
      </c>
      <c r="G7643">
        <v>2</v>
      </c>
      <c r="H7643" t="s">
        <v>18</v>
      </c>
      <c r="I7643" t="s">
        <v>19</v>
      </c>
      <c r="J7643">
        <v>51000</v>
      </c>
      <c r="K7643" t="s">
        <v>45</v>
      </c>
      <c r="L7643">
        <v>0</v>
      </c>
      <c r="M7643" t="b">
        <v>1</v>
      </c>
    </row>
    <row r="7644" spans="1:13" x14ac:dyDescent="0.35">
      <c r="A7644" t="s">
        <v>52</v>
      </c>
      <c r="B7644" t="s">
        <v>53</v>
      </c>
      <c r="C7644">
        <v>1998</v>
      </c>
      <c r="D7644" t="s">
        <v>15</v>
      </c>
      <c r="E7644" t="s">
        <v>216</v>
      </c>
      <c r="F7644" t="s">
        <v>17</v>
      </c>
      <c r="G7644">
        <v>2</v>
      </c>
      <c r="H7644" t="s">
        <v>18</v>
      </c>
      <c r="I7644" t="s">
        <v>68</v>
      </c>
      <c r="J7644">
        <v>900000</v>
      </c>
      <c r="K7644" t="s">
        <v>59</v>
      </c>
      <c r="L7644">
        <v>40000</v>
      </c>
      <c r="M7644" t="b">
        <v>0</v>
      </c>
    </row>
    <row r="7645" spans="1:13" x14ac:dyDescent="0.35">
      <c r="A7645" t="s">
        <v>27</v>
      </c>
      <c r="B7645" t="s">
        <v>28</v>
      </c>
      <c r="C7645">
        <v>2016</v>
      </c>
      <c r="D7645" t="s">
        <v>15</v>
      </c>
      <c r="E7645" t="s">
        <v>38</v>
      </c>
      <c r="F7645" t="s">
        <v>17</v>
      </c>
      <c r="G7645">
        <v>2</v>
      </c>
      <c r="H7645" t="s">
        <v>18</v>
      </c>
      <c r="I7645" t="s">
        <v>19</v>
      </c>
      <c r="J7645">
        <v>245000</v>
      </c>
      <c r="K7645" t="s">
        <v>20</v>
      </c>
      <c r="L7645">
        <v>0</v>
      </c>
      <c r="M7645" t="b">
        <v>1</v>
      </c>
    </row>
    <row r="7646" spans="1:13" x14ac:dyDescent="0.35">
      <c r="A7646" t="s">
        <v>76</v>
      </c>
      <c r="B7646" t="s">
        <v>77</v>
      </c>
      <c r="C7646">
        <v>2013</v>
      </c>
      <c r="D7646" t="s">
        <v>15</v>
      </c>
      <c r="E7646" t="s">
        <v>23</v>
      </c>
      <c r="F7646" t="s">
        <v>30</v>
      </c>
      <c r="G7646">
        <v>5.4</v>
      </c>
      <c r="H7646" t="s">
        <v>18</v>
      </c>
      <c r="I7646" t="s">
        <v>19</v>
      </c>
      <c r="J7646">
        <v>277000</v>
      </c>
      <c r="K7646" t="s">
        <v>20</v>
      </c>
      <c r="L7646">
        <v>0</v>
      </c>
      <c r="M7646" t="b">
        <v>1</v>
      </c>
    </row>
    <row r="7647" spans="1:13" x14ac:dyDescent="0.35">
      <c r="A7647" t="s">
        <v>27</v>
      </c>
      <c r="B7647" t="s">
        <v>91</v>
      </c>
      <c r="C7647">
        <v>2013</v>
      </c>
      <c r="D7647" t="s">
        <v>15</v>
      </c>
      <c r="E7647" t="s">
        <v>23</v>
      </c>
      <c r="F7647" t="s">
        <v>17</v>
      </c>
      <c r="G7647">
        <v>3.3</v>
      </c>
      <c r="H7647" t="s">
        <v>18</v>
      </c>
      <c r="I7647" t="s">
        <v>19</v>
      </c>
      <c r="J7647">
        <v>196000</v>
      </c>
      <c r="K7647" t="s">
        <v>228</v>
      </c>
      <c r="L7647">
        <v>39000</v>
      </c>
      <c r="M7647" t="b">
        <v>0</v>
      </c>
    </row>
    <row r="7648" spans="1:13" x14ac:dyDescent="0.35">
      <c r="A7648" t="s">
        <v>82</v>
      </c>
      <c r="B7648" t="s">
        <v>105</v>
      </c>
      <c r="C7648">
        <v>2013</v>
      </c>
      <c r="D7648" t="s">
        <v>15</v>
      </c>
      <c r="E7648" t="s">
        <v>16</v>
      </c>
      <c r="F7648" t="s">
        <v>30</v>
      </c>
      <c r="G7648">
        <v>4</v>
      </c>
      <c r="H7648" t="s">
        <v>18</v>
      </c>
      <c r="I7648" t="s">
        <v>19</v>
      </c>
      <c r="J7648">
        <v>146980</v>
      </c>
      <c r="K7648" t="s">
        <v>155</v>
      </c>
      <c r="L7648">
        <v>0</v>
      </c>
      <c r="M7648" t="b">
        <v>1</v>
      </c>
    </row>
    <row r="7649" spans="1:13" x14ac:dyDescent="0.35">
      <c r="A7649" t="s">
        <v>82</v>
      </c>
      <c r="B7649" t="s">
        <v>142</v>
      </c>
      <c r="C7649">
        <v>2014</v>
      </c>
      <c r="D7649" t="s">
        <v>15</v>
      </c>
      <c r="E7649" t="s">
        <v>25</v>
      </c>
      <c r="F7649" t="s">
        <v>26</v>
      </c>
      <c r="G7649">
        <v>1.6</v>
      </c>
      <c r="H7649" t="s">
        <v>18</v>
      </c>
      <c r="I7649" t="s">
        <v>19</v>
      </c>
      <c r="J7649">
        <v>160000</v>
      </c>
      <c r="K7649" t="s">
        <v>45</v>
      </c>
      <c r="L7649">
        <v>24000</v>
      </c>
      <c r="M7649" t="b">
        <v>0</v>
      </c>
    </row>
    <row r="7650" spans="1:13" x14ac:dyDescent="0.35">
      <c r="A7650" t="s">
        <v>21</v>
      </c>
      <c r="B7650" t="s">
        <v>315</v>
      </c>
      <c r="C7650">
        <v>2010</v>
      </c>
      <c r="D7650" t="s">
        <v>15</v>
      </c>
      <c r="E7650" t="s">
        <v>16</v>
      </c>
      <c r="F7650" t="s">
        <v>17</v>
      </c>
      <c r="G7650">
        <v>8</v>
      </c>
      <c r="H7650" t="s">
        <v>18</v>
      </c>
      <c r="I7650" t="s">
        <v>19</v>
      </c>
      <c r="J7650">
        <v>141000</v>
      </c>
      <c r="K7650" t="s">
        <v>45</v>
      </c>
      <c r="L7650">
        <v>0</v>
      </c>
      <c r="M7650" t="b">
        <v>1</v>
      </c>
    </row>
    <row r="7651" spans="1:13" x14ac:dyDescent="0.35">
      <c r="A7651" t="s">
        <v>39</v>
      </c>
      <c r="B7651" t="s">
        <v>46</v>
      </c>
      <c r="C7651">
        <v>2011</v>
      </c>
      <c r="D7651" t="s">
        <v>47</v>
      </c>
      <c r="E7651" t="s">
        <v>16</v>
      </c>
      <c r="F7651" t="s">
        <v>17</v>
      </c>
      <c r="G7651">
        <v>5.3</v>
      </c>
      <c r="H7651" t="s">
        <v>18</v>
      </c>
      <c r="I7651" t="s">
        <v>19</v>
      </c>
      <c r="J7651">
        <v>165000</v>
      </c>
      <c r="K7651" t="s">
        <v>20</v>
      </c>
      <c r="L7651">
        <v>0</v>
      </c>
      <c r="M7651" t="b">
        <v>1</v>
      </c>
    </row>
    <row r="7652" spans="1:13" x14ac:dyDescent="0.35">
      <c r="A7652" t="s">
        <v>97</v>
      </c>
      <c r="B7652" t="s">
        <v>171</v>
      </c>
      <c r="C7652">
        <v>2014</v>
      </c>
      <c r="D7652" t="s">
        <v>15</v>
      </c>
      <c r="E7652" t="s">
        <v>25</v>
      </c>
      <c r="F7652" t="s">
        <v>30</v>
      </c>
      <c r="G7652">
        <v>2.5</v>
      </c>
      <c r="H7652" t="s">
        <v>18</v>
      </c>
      <c r="I7652" t="s">
        <v>68</v>
      </c>
      <c r="J7652">
        <v>180000</v>
      </c>
      <c r="K7652" t="s">
        <v>45</v>
      </c>
      <c r="L7652">
        <v>0</v>
      </c>
      <c r="M7652" t="b">
        <v>1</v>
      </c>
    </row>
    <row r="7653" spans="1:13" x14ac:dyDescent="0.35">
      <c r="A7653" t="s">
        <v>172</v>
      </c>
      <c r="B7653" t="s">
        <v>267</v>
      </c>
      <c r="C7653">
        <v>2021</v>
      </c>
      <c r="D7653" t="s">
        <v>47</v>
      </c>
      <c r="E7653" t="s">
        <v>16</v>
      </c>
      <c r="F7653" t="s">
        <v>17</v>
      </c>
      <c r="G7653">
        <v>2</v>
      </c>
      <c r="H7653" t="s">
        <v>18</v>
      </c>
      <c r="I7653" t="s">
        <v>19</v>
      </c>
      <c r="J7653">
        <v>20000</v>
      </c>
      <c r="K7653" t="s">
        <v>20</v>
      </c>
      <c r="L7653">
        <v>0</v>
      </c>
      <c r="M7653" t="b">
        <v>1</v>
      </c>
    </row>
    <row r="7654" spans="1:13" x14ac:dyDescent="0.35">
      <c r="A7654" t="s">
        <v>39</v>
      </c>
      <c r="B7654" t="s">
        <v>71</v>
      </c>
      <c r="C7654">
        <v>2013</v>
      </c>
      <c r="D7654" t="s">
        <v>15</v>
      </c>
      <c r="E7654" t="s">
        <v>23</v>
      </c>
      <c r="F7654" t="s">
        <v>17</v>
      </c>
      <c r="G7654">
        <v>3.5</v>
      </c>
      <c r="H7654" t="s">
        <v>18</v>
      </c>
      <c r="I7654" t="s">
        <v>19</v>
      </c>
      <c r="J7654">
        <v>185000</v>
      </c>
      <c r="K7654" t="s">
        <v>20</v>
      </c>
      <c r="L7654">
        <v>0</v>
      </c>
      <c r="M7654" t="b">
        <v>1</v>
      </c>
    </row>
    <row r="7655" spans="1:13" x14ac:dyDescent="0.35">
      <c r="A7655" t="s">
        <v>180</v>
      </c>
      <c r="B7655" t="s">
        <v>273</v>
      </c>
      <c r="C7655">
        <v>2014</v>
      </c>
      <c r="D7655" t="s">
        <v>44</v>
      </c>
      <c r="E7655" t="s">
        <v>65</v>
      </c>
      <c r="F7655" t="s">
        <v>17</v>
      </c>
      <c r="G7655">
        <v>3</v>
      </c>
      <c r="H7655" t="s">
        <v>18</v>
      </c>
      <c r="I7655" t="s">
        <v>19</v>
      </c>
      <c r="J7655">
        <v>53000</v>
      </c>
      <c r="K7655" t="s">
        <v>20</v>
      </c>
      <c r="L7655">
        <v>0</v>
      </c>
      <c r="M7655" t="b">
        <v>1</v>
      </c>
    </row>
    <row r="7656" spans="1:13" x14ac:dyDescent="0.35">
      <c r="A7656" t="s">
        <v>34</v>
      </c>
      <c r="B7656" t="s">
        <v>162</v>
      </c>
      <c r="C7656">
        <v>2016</v>
      </c>
      <c r="D7656" t="s">
        <v>15</v>
      </c>
      <c r="E7656" t="s">
        <v>38</v>
      </c>
      <c r="F7656" t="s">
        <v>30</v>
      </c>
      <c r="G7656">
        <v>4.5999999999999996</v>
      </c>
      <c r="H7656" t="s">
        <v>18</v>
      </c>
      <c r="I7656" t="s">
        <v>68</v>
      </c>
      <c r="J7656">
        <v>284</v>
      </c>
      <c r="K7656" t="s">
        <v>20</v>
      </c>
      <c r="L7656">
        <v>0</v>
      </c>
      <c r="M7656" t="b">
        <v>1</v>
      </c>
    </row>
    <row r="7657" spans="1:13" x14ac:dyDescent="0.35">
      <c r="A7657" t="s">
        <v>76</v>
      </c>
      <c r="B7657" t="s">
        <v>144</v>
      </c>
      <c r="C7657">
        <v>2011</v>
      </c>
      <c r="D7657" t="s">
        <v>47</v>
      </c>
      <c r="E7657" t="s">
        <v>25</v>
      </c>
      <c r="F7657" t="s">
        <v>17</v>
      </c>
      <c r="G7657">
        <v>4</v>
      </c>
      <c r="H7657" t="s">
        <v>18</v>
      </c>
      <c r="I7657" t="s">
        <v>19</v>
      </c>
      <c r="J7657">
        <v>327000</v>
      </c>
      <c r="K7657" t="s">
        <v>54</v>
      </c>
      <c r="L7657">
        <v>26000</v>
      </c>
      <c r="M7657" t="b">
        <v>0</v>
      </c>
    </row>
    <row r="7658" spans="1:13" x14ac:dyDescent="0.35">
      <c r="A7658" t="s">
        <v>27</v>
      </c>
      <c r="B7658" t="s">
        <v>28</v>
      </c>
      <c r="C7658">
        <v>2019</v>
      </c>
      <c r="D7658" t="s">
        <v>15</v>
      </c>
      <c r="E7658" t="s">
        <v>23</v>
      </c>
      <c r="F7658" t="s">
        <v>26</v>
      </c>
      <c r="G7658">
        <v>1.6</v>
      </c>
      <c r="H7658" t="s">
        <v>18</v>
      </c>
      <c r="I7658" t="s">
        <v>19</v>
      </c>
      <c r="J7658">
        <v>110</v>
      </c>
      <c r="K7658" t="s">
        <v>20</v>
      </c>
      <c r="L7658">
        <v>0</v>
      </c>
      <c r="M7658" t="b">
        <v>1</v>
      </c>
    </row>
    <row r="7659" spans="1:13" x14ac:dyDescent="0.35">
      <c r="A7659" t="s">
        <v>141</v>
      </c>
      <c r="B7659">
        <v>307</v>
      </c>
      <c r="C7659">
        <v>2007</v>
      </c>
      <c r="D7659" t="s">
        <v>15</v>
      </c>
      <c r="E7659" t="s">
        <v>16</v>
      </c>
      <c r="F7659" t="s">
        <v>26</v>
      </c>
      <c r="G7659">
        <v>1.6</v>
      </c>
      <c r="H7659" t="s">
        <v>18</v>
      </c>
      <c r="I7659" t="s">
        <v>68</v>
      </c>
      <c r="J7659">
        <v>75500</v>
      </c>
      <c r="K7659" t="s">
        <v>20</v>
      </c>
      <c r="L7659">
        <v>11000</v>
      </c>
      <c r="M7659" t="b">
        <v>0</v>
      </c>
    </row>
    <row r="7660" spans="1:13" x14ac:dyDescent="0.35">
      <c r="A7660" t="s">
        <v>34</v>
      </c>
      <c r="B7660" t="s">
        <v>145</v>
      </c>
      <c r="C7660">
        <v>2014</v>
      </c>
      <c r="D7660" t="s">
        <v>15</v>
      </c>
      <c r="E7660" t="s">
        <v>23</v>
      </c>
      <c r="F7660" t="s">
        <v>26</v>
      </c>
      <c r="G7660">
        <v>2.7</v>
      </c>
      <c r="H7660" t="s">
        <v>18</v>
      </c>
      <c r="I7660" t="s">
        <v>19</v>
      </c>
      <c r="J7660">
        <v>390861</v>
      </c>
      <c r="K7660" t="s">
        <v>45</v>
      </c>
      <c r="L7660">
        <v>0</v>
      </c>
      <c r="M7660" t="b">
        <v>1</v>
      </c>
    </row>
    <row r="7661" spans="1:13" x14ac:dyDescent="0.35">
      <c r="A7661" t="s">
        <v>34</v>
      </c>
      <c r="B7661" t="s">
        <v>43</v>
      </c>
      <c r="C7661">
        <v>2002</v>
      </c>
      <c r="D7661" t="s">
        <v>44</v>
      </c>
      <c r="E7661" t="s">
        <v>25</v>
      </c>
      <c r="F7661" t="s">
        <v>30</v>
      </c>
      <c r="G7661">
        <v>4</v>
      </c>
      <c r="H7661" t="s">
        <v>18</v>
      </c>
      <c r="I7661" t="s">
        <v>19</v>
      </c>
      <c r="J7661">
        <v>20000</v>
      </c>
      <c r="K7661" t="s">
        <v>59</v>
      </c>
      <c r="L7661">
        <v>15000</v>
      </c>
      <c r="M7661" t="b">
        <v>0</v>
      </c>
    </row>
    <row r="7662" spans="1:13" x14ac:dyDescent="0.35">
      <c r="A7662" t="s">
        <v>34</v>
      </c>
      <c r="B7662" t="s">
        <v>145</v>
      </c>
      <c r="C7662">
        <v>2015</v>
      </c>
      <c r="D7662" t="s">
        <v>15</v>
      </c>
      <c r="E7662" t="s">
        <v>75</v>
      </c>
      <c r="F7662" t="s">
        <v>17</v>
      </c>
      <c r="G7662">
        <v>2.7</v>
      </c>
      <c r="H7662" t="s">
        <v>18</v>
      </c>
      <c r="I7662" t="s">
        <v>19</v>
      </c>
      <c r="J7662">
        <v>322000</v>
      </c>
      <c r="K7662" t="s">
        <v>59</v>
      </c>
      <c r="L7662">
        <v>0</v>
      </c>
      <c r="M7662" t="b">
        <v>1</v>
      </c>
    </row>
    <row r="7663" spans="1:13" x14ac:dyDescent="0.35">
      <c r="A7663" t="s">
        <v>27</v>
      </c>
      <c r="B7663" t="s">
        <v>89</v>
      </c>
      <c r="C7663">
        <v>2011</v>
      </c>
      <c r="D7663" t="s">
        <v>15</v>
      </c>
      <c r="E7663" t="s">
        <v>25</v>
      </c>
      <c r="F7663" t="s">
        <v>26</v>
      </c>
      <c r="G7663">
        <v>1.6</v>
      </c>
      <c r="H7663" t="s">
        <v>18</v>
      </c>
      <c r="I7663" t="s">
        <v>19</v>
      </c>
      <c r="J7663">
        <v>258</v>
      </c>
      <c r="K7663" t="s">
        <v>20</v>
      </c>
      <c r="L7663">
        <v>0</v>
      </c>
      <c r="M7663" t="b">
        <v>1</v>
      </c>
    </row>
    <row r="7664" spans="1:13" x14ac:dyDescent="0.35">
      <c r="A7664" t="s">
        <v>99</v>
      </c>
      <c r="B7664" t="s">
        <v>100</v>
      </c>
      <c r="C7664">
        <v>2021</v>
      </c>
      <c r="D7664" t="s">
        <v>15</v>
      </c>
      <c r="E7664" t="s">
        <v>102</v>
      </c>
      <c r="F7664" t="s">
        <v>26</v>
      </c>
      <c r="G7664">
        <v>1.5</v>
      </c>
      <c r="H7664" t="s">
        <v>18</v>
      </c>
      <c r="I7664" t="s">
        <v>19</v>
      </c>
      <c r="J7664">
        <v>600</v>
      </c>
      <c r="K7664" t="s">
        <v>45</v>
      </c>
      <c r="L7664">
        <v>51000</v>
      </c>
      <c r="M7664" t="b">
        <v>0</v>
      </c>
    </row>
    <row r="7665" spans="1:13" x14ac:dyDescent="0.35">
      <c r="A7665" t="s">
        <v>76</v>
      </c>
      <c r="B7665" t="s">
        <v>325</v>
      </c>
      <c r="C7665">
        <v>2013</v>
      </c>
      <c r="D7665" t="s">
        <v>47</v>
      </c>
      <c r="E7665" t="s">
        <v>25</v>
      </c>
      <c r="F7665" t="s">
        <v>26</v>
      </c>
      <c r="G7665">
        <v>3.5</v>
      </c>
      <c r="H7665" t="s">
        <v>18</v>
      </c>
      <c r="I7665" t="s">
        <v>19</v>
      </c>
      <c r="J7665">
        <v>276</v>
      </c>
      <c r="K7665" t="s">
        <v>20</v>
      </c>
      <c r="L7665">
        <v>0</v>
      </c>
      <c r="M7665" t="b">
        <v>1</v>
      </c>
    </row>
    <row r="7666" spans="1:13" x14ac:dyDescent="0.35">
      <c r="A7666" t="s">
        <v>76</v>
      </c>
      <c r="B7666" t="s">
        <v>77</v>
      </c>
      <c r="C7666">
        <v>2014</v>
      </c>
      <c r="D7666" t="s">
        <v>15</v>
      </c>
      <c r="E7666" t="s">
        <v>16</v>
      </c>
      <c r="F7666" t="s">
        <v>30</v>
      </c>
      <c r="G7666">
        <v>5.4</v>
      </c>
      <c r="H7666" t="s">
        <v>18</v>
      </c>
      <c r="I7666" t="s">
        <v>19</v>
      </c>
      <c r="J7666">
        <v>108000</v>
      </c>
      <c r="K7666" t="s">
        <v>70</v>
      </c>
      <c r="L7666">
        <v>60000</v>
      </c>
      <c r="M7666" t="b">
        <v>0</v>
      </c>
    </row>
    <row r="7667" spans="1:13" x14ac:dyDescent="0.35">
      <c r="A7667" t="s">
        <v>27</v>
      </c>
      <c r="B7667" t="s">
        <v>28</v>
      </c>
      <c r="C7667">
        <v>2019</v>
      </c>
      <c r="D7667" t="s">
        <v>15</v>
      </c>
      <c r="E7667" t="s">
        <v>29</v>
      </c>
      <c r="F7667" t="s">
        <v>26</v>
      </c>
      <c r="G7667">
        <v>2</v>
      </c>
      <c r="H7667" t="s">
        <v>18</v>
      </c>
      <c r="I7667" t="s">
        <v>19</v>
      </c>
      <c r="J7667">
        <v>89000</v>
      </c>
      <c r="K7667" t="s">
        <v>42</v>
      </c>
      <c r="L7667">
        <v>993</v>
      </c>
      <c r="M7667" t="b">
        <v>0</v>
      </c>
    </row>
    <row r="7668" spans="1:13" x14ac:dyDescent="0.35">
      <c r="A7668" t="s">
        <v>36</v>
      </c>
      <c r="B7668" t="s">
        <v>146</v>
      </c>
      <c r="C7668">
        <v>2008</v>
      </c>
      <c r="D7668" t="s">
        <v>15</v>
      </c>
      <c r="E7668" t="s">
        <v>23</v>
      </c>
      <c r="F7668" t="s">
        <v>26</v>
      </c>
      <c r="G7668">
        <v>5.3</v>
      </c>
      <c r="H7668" t="s">
        <v>18</v>
      </c>
      <c r="I7668" t="s">
        <v>19</v>
      </c>
      <c r="J7668">
        <v>194</v>
      </c>
      <c r="K7668" t="s">
        <v>45</v>
      </c>
      <c r="L7668">
        <v>39500</v>
      </c>
      <c r="M7668" t="b">
        <v>0</v>
      </c>
    </row>
    <row r="7669" spans="1:13" x14ac:dyDescent="0.35">
      <c r="A7669" t="s">
        <v>34</v>
      </c>
      <c r="B7669" t="s">
        <v>72</v>
      </c>
      <c r="C7669">
        <v>2015</v>
      </c>
      <c r="D7669" t="s">
        <v>47</v>
      </c>
      <c r="E7669" t="s">
        <v>25</v>
      </c>
      <c r="F7669" t="s">
        <v>26</v>
      </c>
      <c r="G7669">
        <v>2.5</v>
      </c>
      <c r="H7669" t="s">
        <v>18</v>
      </c>
      <c r="I7669" t="s">
        <v>19</v>
      </c>
      <c r="J7669">
        <v>126</v>
      </c>
      <c r="K7669" t="s">
        <v>20</v>
      </c>
      <c r="L7669">
        <v>0</v>
      </c>
      <c r="M7669" t="b">
        <v>1</v>
      </c>
    </row>
    <row r="7670" spans="1:13" x14ac:dyDescent="0.35">
      <c r="A7670" t="s">
        <v>39</v>
      </c>
      <c r="B7670" t="s">
        <v>131</v>
      </c>
      <c r="C7670">
        <v>2013</v>
      </c>
      <c r="D7670" t="s">
        <v>15</v>
      </c>
      <c r="E7670" t="s">
        <v>16</v>
      </c>
      <c r="F7670" t="s">
        <v>26</v>
      </c>
      <c r="G7670">
        <v>6</v>
      </c>
      <c r="H7670" t="s">
        <v>18</v>
      </c>
      <c r="I7670" t="s">
        <v>19</v>
      </c>
      <c r="J7670">
        <v>190000</v>
      </c>
      <c r="K7670" t="s">
        <v>20</v>
      </c>
      <c r="L7670">
        <v>39000</v>
      </c>
      <c r="M7670" t="b">
        <v>0</v>
      </c>
    </row>
    <row r="7671" spans="1:13" x14ac:dyDescent="0.35">
      <c r="A7671" t="s">
        <v>36</v>
      </c>
      <c r="B7671" t="s">
        <v>37</v>
      </c>
      <c r="C7671">
        <v>2017</v>
      </c>
      <c r="D7671" t="s">
        <v>15</v>
      </c>
      <c r="E7671" t="s">
        <v>16</v>
      </c>
      <c r="F7671" t="s">
        <v>26</v>
      </c>
      <c r="G7671">
        <v>5.3</v>
      </c>
      <c r="H7671" t="s">
        <v>18</v>
      </c>
      <c r="I7671" t="s">
        <v>19</v>
      </c>
      <c r="J7671">
        <v>20000</v>
      </c>
      <c r="K7671" t="s">
        <v>20</v>
      </c>
      <c r="L7671">
        <v>0</v>
      </c>
      <c r="M7671" t="b">
        <v>1</v>
      </c>
    </row>
    <row r="7672" spans="1:13" x14ac:dyDescent="0.35">
      <c r="A7672" t="s">
        <v>39</v>
      </c>
      <c r="B7672" t="s">
        <v>115</v>
      </c>
      <c r="C7672">
        <v>1997</v>
      </c>
      <c r="D7672" t="s">
        <v>47</v>
      </c>
      <c r="E7672" t="s">
        <v>213</v>
      </c>
      <c r="F7672" t="s">
        <v>30</v>
      </c>
      <c r="G7672">
        <v>5.6</v>
      </c>
      <c r="H7672" t="s">
        <v>18</v>
      </c>
      <c r="I7672" t="s">
        <v>19</v>
      </c>
      <c r="J7672">
        <v>364627</v>
      </c>
      <c r="K7672" t="s">
        <v>126</v>
      </c>
      <c r="L7672">
        <v>0</v>
      </c>
      <c r="M7672" t="b">
        <v>1</v>
      </c>
    </row>
    <row r="7673" spans="1:13" x14ac:dyDescent="0.35">
      <c r="A7673" t="s">
        <v>27</v>
      </c>
      <c r="B7673" t="s">
        <v>89</v>
      </c>
      <c r="C7673">
        <v>2018</v>
      </c>
      <c r="D7673" t="s">
        <v>47</v>
      </c>
      <c r="E7673" t="s">
        <v>29</v>
      </c>
      <c r="F7673" t="s">
        <v>30</v>
      </c>
      <c r="G7673">
        <v>2.4</v>
      </c>
      <c r="H7673" t="s">
        <v>18</v>
      </c>
      <c r="I7673" t="s">
        <v>19</v>
      </c>
      <c r="J7673">
        <v>138000</v>
      </c>
      <c r="K7673" t="s">
        <v>81</v>
      </c>
      <c r="L7673">
        <v>0</v>
      </c>
      <c r="M7673" t="b">
        <v>1</v>
      </c>
    </row>
    <row r="7674" spans="1:13" x14ac:dyDescent="0.35">
      <c r="A7674" t="s">
        <v>34</v>
      </c>
      <c r="B7674" t="s">
        <v>43</v>
      </c>
      <c r="C7674">
        <v>2013</v>
      </c>
      <c r="D7674" t="s">
        <v>47</v>
      </c>
      <c r="E7674" t="s">
        <v>23</v>
      </c>
      <c r="F7674" t="s">
        <v>30</v>
      </c>
      <c r="G7674">
        <v>2.5</v>
      </c>
      <c r="H7674" t="s">
        <v>18</v>
      </c>
      <c r="I7674" t="s">
        <v>19</v>
      </c>
      <c r="J7674">
        <v>27000</v>
      </c>
      <c r="K7674" t="s">
        <v>126</v>
      </c>
      <c r="L7674">
        <v>0</v>
      </c>
      <c r="M7674" t="b">
        <v>1</v>
      </c>
    </row>
    <row r="7675" spans="1:13" x14ac:dyDescent="0.35">
      <c r="A7675" t="s">
        <v>34</v>
      </c>
      <c r="B7675" t="s">
        <v>43</v>
      </c>
      <c r="C7675">
        <v>2019</v>
      </c>
      <c r="D7675" t="s">
        <v>44</v>
      </c>
      <c r="E7675" t="s">
        <v>23</v>
      </c>
      <c r="F7675" t="s">
        <v>26</v>
      </c>
      <c r="G7675">
        <v>2.5</v>
      </c>
      <c r="H7675" t="s">
        <v>18</v>
      </c>
      <c r="I7675" t="s">
        <v>19</v>
      </c>
      <c r="J7675">
        <v>34727</v>
      </c>
      <c r="K7675" t="s">
        <v>59</v>
      </c>
      <c r="L7675">
        <v>83000</v>
      </c>
      <c r="M7675" t="b">
        <v>0</v>
      </c>
    </row>
    <row r="7676" spans="1:13" x14ac:dyDescent="0.35">
      <c r="A7676" t="s">
        <v>27</v>
      </c>
      <c r="B7676" t="s">
        <v>160</v>
      </c>
      <c r="C7676">
        <v>2016</v>
      </c>
      <c r="D7676" t="s">
        <v>15</v>
      </c>
      <c r="E7676" t="s">
        <v>23</v>
      </c>
      <c r="F7676" t="s">
        <v>30</v>
      </c>
      <c r="G7676">
        <v>2.4</v>
      </c>
      <c r="H7676" t="s">
        <v>18</v>
      </c>
      <c r="I7676" t="s">
        <v>19</v>
      </c>
      <c r="J7676">
        <v>92000</v>
      </c>
      <c r="K7676" t="s">
        <v>45</v>
      </c>
      <c r="L7676">
        <v>60000</v>
      </c>
      <c r="M7676" t="b">
        <v>0</v>
      </c>
    </row>
    <row r="7677" spans="1:13" x14ac:dyDescent="0.35">
      <c r="A7677" t="s">
        <v>62</v>
      </c>
      <c r="B7677" t="s">
        <v>63</v>
      </c>
      <c r="C7677">
        <v>2004</v>
      </c>
      <c r="D7677" t="s">
        <v>15</v>
      </c>
      <c r="E7677" t="s">
        <v>33</v>
      </c>
      <c r="F7677" t="s">
        <v>17</v>
      </c>
      <c r="G7677">
        <v>5.3</v>
      </c>
      <c r="H7677" t="s">
        <v>18</v>
      </c>
      <c r="I7677" t="s">
        <v>19</v>
      </c>
      <c r="J7677">
        <v>300000</v>
      </c>
      <c r="K7677" t="s">
        <v>64</v>
      </c>
      <c r="L7677">
        <v>22000</v>
      </c>
      <c r="M7677" t="b">
        <v>0</v>
      </c>
    </row>
    <row r="7678" spans="1:13" x14ac:dyDescent="0.35">
      <c r="A7678" t="s">
        <v>34</v>
      </c>
      <c r="B7678" t="s">
        <v>287</v>
      </c>
      <c r="C7678">
        <v>2013</v>
      </c>
      <c r="D7678" t="s">
        <v>15</v>
      </c>
      <c r="E7678" t="s">
        <v>23</v>
      </c>
      <c r="F7678" t="s">
        <v>26</v>
      </c>
      <c r="G7678">
        <v>2.7</v>
      </c>
      <c r="H7678" t="s">
        <v>18</v>
      </c>
      <c r="I7678" t="s">
        <v>68</v>
      </c>
      <c r="J7678">
        <v>270000</v>
      </c>
      <c r="K7678" t="s">
        <v>42</v>
      </c>
      <c r="L7678">
        <v>0</v>
      </c>
      <c r="M7678" t="b">
        <v>1</v>
      </c>
    </row>
    <row r="7679" spans="1:13" x14ac:dyDescent="0.35">
      <c r="A7679" t="s">
        <v>34</v>
      </c>
      <c r="B7679" t="s">
        <v>123</v>
      </c>
      <c r="C7679">
        <v>2015</v>
      </c>
      <c r="D7679" t="s">
        <v>15</v>
      </c>
      <c r="E7679" t="s">
        <v>23</v>
      </c>
      <c r="F7679" t="s">
        <v>17</v>
      </c>
      <c r="G7679">
        <v>2.7</v>
      </c>
      <c r="H7679" t="s">
        <v>18</v>
      </c>
      <c r="I7679" t="s">
        <v>68</v>
      </c>
      <c r="J7679">
        <v>276</v>
      </c>
      <c r="K7679" t="s">
        <v>111</v>
      </c>
      <c r="L7679">
        <v>57000</v>
      </c>
      <c r="M7679" t="b">
        <v>0</v>
      </c>
    </row>
    <row r="7680" spans="1:13" x14ac:dyDescent="0.35">
      <c r="A7680" t="s">
        <v>109</v>
      </c>
      <c r="B7680" t="s">
        <v>110</v>
      </c>
      <c r="C7680">
        <v>2010</v>
      </c>
      <c r="D7680" t="s">
        <v>15</v>
      </c>
      <c r="E7680" t="s">
        <v>23</v>
      </c>
      <c r="F7680" t="s">
        <v>26</v>
      </c>
      <c r="G7680">
        <v>5.7</v>
      </c>
      <c r="H7680" t="s">
        <v>18</v>
      </c>
      <c r="I7680" t="s">
        <v>19</v>
      </c>
      <c r="J7680">
        <v>240000</v>
      </c>
      <c r="K7680" t="s">
        <v>20</v>
      </c>
      <c r="L7680">
        <v>25000</v>
      </c>
      <c r="M7680" t="b">
        <v>0</v>
      </c>
    </row>
    <row r="7681" spans="1:13" x14ac:dyDescent="0.35">
      <c r="A7681" t="s">
        <v>34</v>
      </c>
      <c r="B7681" t="s">
        <v>35</v>
      </c>
      <c r="C7681">
        <v>1997</v>
      </c>
      <c r="D7681" t="s">
        <v>15</v>
      </c>
      <c r="E7681" t="s">
        <v>25</v>
      </c>
      <c r="F7681" t="s">
        <v>17</v>
      </c>
      <c r="G7681">
        <v>4.5</v>
      </c>
      <c r="H7681" t="s">
        <v>18</v>
      </c>
      <c r="I7681" t="s">
        <v>68</v>
      </c>
      <c r="J7681">
        <v>708000</v>
      </c>
      <c r="K7681" t="s">
        <v>81</v>
      </c>
      <c r="L7681">
        <v>25000</v>
      </c>
      <c r="M7681" t="b">
        <v>0</v>
      </c>
    </row>
    <row r="7682" spans="1:13" x14ac:dyDescent="0.35">
      <c r="A7682" t="s">
        <v>34</v>
      </c>
      <c r="B7682" t="s">
        <v>123</v>
      </c>
      <c r="C7682">
        <v>2014</v>
      </c>
      <c r="D7682" t="s">
        <v>44</v>
      </c>
      <c r="E7682" t="s">
        <v>23</v>
      </c>
      <c r="F7682" t="s">
        <v>17</v>
      </c>
      <c r="G7682">
        <v>2.7</v>
      </c>
      <c r="H7682" t="s">
        <v>18</v>
      </c>
      <c r="I7682" t="s">
        <v>68</v>
      </c>
      <c r="J7682">
        <v>165</v>
      </c>
      <c r="K7682" t="s">
        <v>20</v>
      </c>
      <c r="L7682">
        <v>0</v>
      </c>
      <c r="M7682" t="b">
        <v>1</v>
      </c>
    </row>
    <row r="7683" spans="1:13" x14ac:dyDescent="0.35">
      <c r="A7683" t="s">
        <v>47</v>
      </c>
      <c r="B7683" t="s">
        <v>47</v>
      </c>
      <c r="C7683">
        <v>1980</v>
      </c>
      <c r="D7683" t="s">
        <v>47</v>
      </c>
      <c r="E7683" t="s">
        <v>234</v>
      </c>
      <c r="F7683" t="s">
        <v>26</v>
      </c>
      <c r="G7683">
        <v>2.4</v>
      </c>
      <c r="H7683" t="s">
        <v>56</v>
      </c>
      <c r="I7683" t="s">
        <v>68</v>
      </c>
      <c r="J7683">
        <v>2500</v>
      </c>
      <c r="K7683" t="s">
        <v>59</v>
      </c>
      <c r="L7683">
        <v>220000</v>
      </c>
      <c r="M7683" t="b">
        <v>0</v>
      </c>
    </row>
    <row r="7684" spans="1:13" x14ac:dyDescent="0.35">
      <c r="A7684" t="s">
        <v>76</v>
      </c>
      <c r="B7684" t="s">
        <v>77</v>
      </c>
      <c r="C7684">
        <v>2008</v>
      </c>
      <c r="D7684" t="s">
        <v>15</v>
      </c>
      <c r="E7684" t="s">
        <v>65</v>
      </c>
      <c r="F7684" t="s">
        <v>30</v>
      </c>
      <c r="G7684">
        <v>5.4</v>
      </c>
      <c r="H7684" t="s">
        <v>18</v>
      </c>
      <c r="I7684" t="s">
        <v>19</v>
      </c>
      <c r="J7684">
        <v>171000</v>
      </c>
      <c r="K7684" t="s">
        <v>20</v>
      </c>
      <c r="L7684">
        <v>0</v>
      </c>
      <c r="M7684" t="b">
        <v>1</v>
      </c>
    </row>
    <row r="7685" spans="1:13" x14ac:dyDescent="0.35">
      <c r="A7685" t="s">
        <v>34</v>
      </c>
      <c r="B7685" t="s">
        <v>41</v>
      </c>
      <c r="C7685">
        <v>2018</v>
      </c>
      <c r="D7685" t="s">
        <v>15</v>
      </c>
      <c r="E7685" t="s">
        <v>23</v>
      </c>
      <c r="F7685" t="s">
        <v>17</v>
      </c>
      <c r="G7685">
        <v>1.5</v>
      </c>
      <c r="H7685" t="s">
        <v>18</v>
      </c>
      <c r="I7685" t="s">
        <v>19</v>
      </c>
      <c r="J7685">
        <v>169000</v>
      </c>
      <c r="K7685" t="s">
        <v>254</v>
      </c>
      <c r="L7685">
        <v>1046</v>
      </c>
      <c r="M7685" t="b">
        <v>0</v>
      </c>
    </row>
    <row r="7686" spans="1:13" x14ac:dyDescent="0.35">
      <c r="A7686" t="s">
        <v>39</v>
      </c>
      <c r="B7686" t="s">
        <v>46</v>
      </c>
      <c r="C7686">
        <v>2007</v>
      </c>
      <c r="D7686" t="s">
        <v>15</v>
      </c>
      <c r="E7686" t="s">
        <v>16</v>
      </c>
      <c r="F7686" t="s">
        <v>17</v>
      </c>
      <c r="G7686">
        <v>1.3</v>
      </c>
      <c r="H7686" t="s">
        <v>18</v>
      </c>
      <c r="I7686" t="s">
        <v>19</v>
      </c>
      <c r="J7686">
        <v>1111111</v>
      </c>
      <c r="K7686" t="s">
        <v>20</v>
      </c>
      <c r="L7686">
        <v>0</v>
      </c>
      <c r="M7686" t="b">
        <v>1</v>
      </c>
    </row>
    <row r="7687" spans="1:13" x14ac:dyDescent="0.35">
      <c r="A7687" t="s">
        <v>39</v>
      </c>
      <c r="B7687" t="s">
        <v>46</v>
      </c>
      <c r="C7687">
        <v>2012</v>
      </c>
      <c r="D7687" t="s">
        <v>47</v>
      </c>
      <c r="E7687" t="s">
        <v>94</v>
      </c>
      <c r="F7687" t="s">
        <v>30</v>
      </c>
      <c r="G7687">
        <v>5.3</v>
      </c>
      <c r="H7687" t="s">
        <v>18</v>
      </c>
      <c r="I7687" t="s">
        <v>19</v>
      </c>
      <c r="J7687">
        <v>377000</v>
      </c>
      <c r="K7687" t="s">
        <v>20</v>
      </c>
      <c r="L7687">
        <v>0</v>
      </c>
      <c r="M7687" t="b">
        <v>1</v>
      </c>
    </row>
    <row r="7688" spans="1:13" x14ac:dyDescent="0.35">
      <c r="A7688" t="s">
        <v>36</v>
      </c>
      <c r="B7688" t="s">
        <v>37</v>
      </c>
      <c r="C7688">
        <v>2009</v>
      </c>
      <c r="D7688" t="s">
        <v>15</v>
      </c>
      <c r="E7688" t="s">
        <v>65</v>
      </c>
      <c r="F7688" t="s">
        <v>17</v>
      </c>
      <c r="G7688">
        <v>6.2</v>
      </c>
      <c r="H7688" t="s">
        <v>18</v>
      </c>
      <c r="I7688" t="s">
        <v>19</v>
      </c>
      <c r="J7688">
        <v>20000</v>
      </c>
      <c r="K7688" t="s">
        <v>20</v>
      </c>
      <c r="L7688">
        <v>56000</v>
      </c>
      <c r="M7688" t="b">
        <v>0</v>
      </c>
    </row>
    <row r="7689" spans="1:13" x14ac:dyDescent="0.35">
      <c r="A7689" t="s">
        <v>174</v>
      </c>
      <c r="B7689" t="s">
        <v>208</v>
      </c>
      <c r="C7689">
        <v>2010</v>
      </c>
      <c r="D7689" t="s">
        <v>15</v>
      </c>
      <c r="E7689" t="s">
        <v>16</v>
      </c>
      <c r="F7689" t="s">
        <v>30</v>
      </c>
      <c r="G7689">
        <v>3</v>
      </c>
      <c r="H7689" t="s">
        <v>18</v>
      </c>
      <c r="I7689" t="s">
        <v>19</v>
      </c>
      <c r="J7689">
        <v>200</v>
      </c>
      <c r="K7689" t="s">
        <v>42</v>
      </c>
      <c r="L7689">
        <v>61000</v>
      </c>
      <c r="M7689" t="b">
        <v>0</v>
      </c>
    </row>
    <row r="7690" spans="1:13" x14ac:dyDescent="0.35">
      <c r="A7690" t="s">
        <v>36</v>
      </c>
      <c r="B7690" t="s">
        <v>37</v>
      </c>
      <c r="C7690">
        <v>2012</v>
      </c>
      <c r="D7690" t="s">
        <v>15</v>
      </c>
      <c r="E7690" t="s">
        <v>25</v>
      </c>
      <c r="F7690" t="s">
        <v>26</v>
      </c>
      <c r="G7690">
        <v>5.3</v>
      </c>
      <c r="H7690" t="s">
        <v>18</v>
      </c>
      <c r="I7690" t="s">
        <v>19</v>
      </c>
      <c r="J7690">
        <v>367177</v>
      </c>
      <c r="K7690" t="s">
        <v>401</v>
      </c>
      <c r="L7690">
        <v>0</v>
      </c>
      <c r="M7690" t="b">
        <v>1</v>
      </c>
    </row>
    <row r="7691" spans="1:13" x14ac:dyDescent="0.35">
      <c r="A7691" t="s">
        <v>34</v>
      </c>
      <c r="B7691" t="s">
        <v>35</v>
      </c>
      <c r="C7691">
        <v>2015</v>
      </c>
      <c r="D7691" t="s">
        <v>47</v>
      </c>
      <c r="E7691" t="s">
        <v>23</v>
      </c>
      <c r="F7691" t="s">
        <v>17</v>
      </c>
      <c r="G7691">
        <v>4.5999999999999996</v>
      </c>
      <c r="H7691" t="s">
        <v>18</v>
      </c>
      <c r="I7691" t="s">
        <v>19</v>
      </c>
      <c r="J7691">
        <v>139000</v>
      </c>
      <c r="K7691" t="s">
        <v>155</v>
      </c>
      <c r="L7691">
        <v>0</v>
      </c>
      <c r="M7691" t="b">
        <v>1</v>
      </c>
    </row>
    <row r="7692" spans="1:13" x14ac:dyDescent="0.35">
      <c r="A7692" t="s">
        <v>346</v>
      </c>
      <c r="B7692" t="s">
        <v>485</v>
      </c>
      <c r="C7692">
        <v>2014</v>
      </c>
      <c r="D7692" t="s">
        <v>15</v>
      </c>
      <c r="E7692" t="s">
        <v>16</v>
      </c>
      <c r="F7692" t="s">
        <v>30</v>
      </c>
      <c r="G7692">
        <v>2</v>
      </c>
      <c r="H7692" t="s">
        <v>18</v>
      </c>
      <c r="I7692" t="s">
        <v>19</v>
      </c>
      <c r="J7692">
        <v>293000</v>
      </c>
      <c r="K7692" t="s">
        <v>64</v>
      </c>
      <c r="L7692">
        <v>0</v>
      </c>
      <c r="M7692" t="b">
        <v>1</v>
      </c>
    </row>
    <row r="7693" spans="1:13" x14ac:dyDescent="0.35">
      <c r="A7693" t="s">
        <v>82</v>
      </c>
      <c r="B7693" t="s">
        <v>294</v>
      </c>
      <c r="C7693">
        <v>2015</v>
      </c>
      <c r="D7693" t="s">
        <v>15</v>
      </c>
      <c r="E7693" t="s">
        <v>16</v>
      </c>
      <c r="F7693" t="s">
        <v>17</v>
      </c>
      <c r="G7693">
        <v>3.8</v>
      </c>
      <c r="H7693" t="s">
        <v>18</v>
      </c>
      <c r="I7693" t="s">
        <v>19</v>
      </c>
      <c r="J7693">
        <v>167160</v>
      </c>
      <c r="K7693" t="s">
        <v>253</v>
      </c>
      <c r="L7693">
        <v>43000</v>
      </c>
      <c r="M7693" t="b">
        <v>0</v>
      </c>
    </row>
    <row r="7694" spans="1:13" x14ac:dyDescent="0.35">
      <c r="A7694" t="s">
        <v>166</v>
      </c>
      <c r="B7694" t="s">
        <v>306</v>
      </c>
      <c r="C7694">
        <v>2021</v>
      </c>
      <c r="D7694" t="s">
        <v>15</v>
      </c>
      <c r="E7694" t="s">
        <v>23</v>
      </c>
      <c r="F7694" t="s">
        <v>17</v>
      </c>
      <c r="G7694">
        <v>2</v>
      </c>
      <c r="H7694" t="s">
        <v>18</v>
      </c>
      <c r="I7694" t="s">
        <v>19</v>
      </c>
      <c r="J7694">
        <v>31000</v>
      </c>
      <c r="K7694" t="s">
        <v>126</v>
      </c>
      <c r="L7694">
        <v>0</v>
      </c>
      <c r="M7694" t="b">
        <v>1</v>
      </c>
    </row>
    <row r="7695" spans="1:13" x14ac:dyDescent="0.35">
      <c r="A7695" t="s">
        <v>62</v>
      </c>
      <c r="B7695" t="s">
        <v>63</v>
      </c>
      <c r="C7695">
        <v>2019</v>
      </c>
      <c r="D7695" t="s">
        <v>15</v>
      </c>
      <c r="E7695" t="s">
        <v>94</v>
      </c>
      <c r="F7695" t="s">
        <v>17</v>
      </c>
      <c r="G7695">
        <v>4</v>
      </c>
      <c r="H7695" t="s">
        <v>18</v>
      </c>
      <c r="I7695" t="s">
        <v>19</v>
      </c>
      <c r="J7695">
        <v>35000</v>
      </c>
      <c r="K7695" t="s">
        <v>45</v>
      </c>
      <c r="L7695">
        <v>0</v>
      </c>
      <c r="M7695" t="b">
        <v>1</v>
      </c>
    </row>
    <row r="7696" spans="1:13" x14ac:dyDescent="0.35">
      <c r="A7696" t="s">
        <v>76</v>
      </c>
      <c r="B7696" t="s">
        <v>151</v>
      </c>
      <c r="C7696">
        <v>2010</v>
      </c>
      <c r="D7696" t="s">
        <v>15</v>
      </c>
      <c r="E7696" t="s">
        <v>25</v>
      </c>
      <c r="F7696" t="s">
        <v>30</v>
      </c>
      <c r="G7696">
        <v>4</v>
      </c>
      <c r="H7696" t="s">
        <v>18</v>
      </c>
      <c r="I7696" t="s">
        <v>19</v>
      </c>
      <c r="J7696">
        <v>300</v>
      </c>
      <c r="K7696" t="s">
        <v>45</v>
      </c>
      <c r="L7696">
        <v>25000</v>
      </c>
      <c r="M7696" t="b">
        <v>0</v>
      </c>
    </row>
    <row r="7697" spans="1:13" x14ac:dyDescent="0.35">
      <c r="A7697" t="s">
        <v>34</v>
      </c>
      <c r="B7697" t="s">
        <v>162</v>
      </c>
      <c r="C7697">
        <v>2012</v>
      </c>
      <c r="D7697" t="s">
        <v>15</v>
      </c>
      <c r="E7697" t="s">
        <v>75</v>
      </c>
      <c r="F7697" t="s">
        <v>26</v>
      </c>
      <c r="G7697">
        <v>4</v>
      </c>
      <c r="H7697" t="s">
        <v>18</v>
      </c>
      <c r="I7697" t="s">
        <v>68</v>
      </c>
      <c r="J7697">
        <v>144928</v>
      </c>
      <c r="K7697" t="s">
        <v>70</v>
      </c>
      <c r="L7697">
        <v>0</v>
      </c>
      <c r="M7697" t="b">
        <v>1</v>
      </c>
    </row>
    <row r="7698" spans="1:13" x14ac:dyDescent="0.35">
      <c r="A7698" t="s">
        <v>34</v>
      </c>
      <c r="B7698" t="s">
        <v>145</v>
      </c>
      <c r="C7698">
        <v>2014</v>
      </c>
      <c r="D7698" t="s">
        <v>47</v>
      </c>
      <c r="E7698" t="s">
        <v>102</v>
      </c>
      <c r="F7698" t="s">
        <v>17</v>
      </c>
      <c r="G7698">
        <v>2.7</v>
      </c>
      <c r="H7698" t="s">
        <v>18</v>
      </c>
      <c r="I7698" t="s">
        <v>19</v>
      </c>
      <c r="J7698">
        <v>205</v>
      </c>
      <c r="K7698" t="s">
        <v>20</v>
      </c>
      <c r="L7698">
        <v>0</v>
      </c>
      <c r="M7698" t="b">
        <v>1</v>
      </c>
    </row>
    <row r="7699" spans="1:13" x14ac:dyDescent="0.35">
      <c r="A7699" t="s">
        <v>21</v>
      </c>
      <c r="B7699" t="s">
        <v>130</v>
      </c>
      <c r="C7699">
        <v>2017</v>
      </c>
      <c r="D7699" t="s">
        <v>15</v>
      </c>
      <c r="E7699" t="s">
        <v>25</v>
      </c>
      <c r="F7699" t="s">
        <v>26</v>
      </c>
      <c r="G7699">
        <v>3.5</v>
      </c>
      <c r="H7699" t="s">
        <v>18</v>
      </c>
      <c r="I7699" t="s">
        <v>19</v>
      </c>
      <c r="J7699">
        <v>50000</v>
      </c>
      <c r="K7699" t="s">
        <v>20</v>
      </c>
      <c r="L7699">
        <v>0</v>
      </c>
      <c r="M7699" t="b">
        <v>1</v>
      </c>
    </row>
    <row r="7700" spans="1:13" x14ac:dyDescent="0.35">
      <c r="A7700" t="s">
        <v>39</v>
      </c>
      <c r="B7700" t="s">
        <v>46</v>
      </c>
      <c r="C7700">
        <v>2011</v>
      </c>
      <c r="D7700" t="s">
        <v>15</v>
      </c>
      <c r="E7700" t="s">
        <v>94</v>
      </c>
      <c r="F7700" t="s">
        <v>26</v>
      </c>
      <c r="G7700">
        <v>5.3</v>
      </c>
      <c r="H7700" t="s">
        <v>18</v>
      </c>
      <c r="I7700" t="s">
        <v>19</v>
      </c>
      <c r="J7700">
        <v>143000</v>
      </c>
      <c r="K7700" t="s">
        <v>20</v>
      </c>
      <c r="L7700">
        <v>55000</v>
      </c>
      <c r="M7700" t="b">
        <v>0</v>
      </c>
    </row>
    <row r="7701" spans="1:13" x14ac:dyDescent="0.35">
      <c r="A7701" t="s">
        <v>34</v>
      </c>
      <c r="B7701" t="s">
        <v>51</v>
      </c>
      <c r="C7701">
        <v>2018</v>
      </c>
      <c r="D7701" t="s">
        <v>15</v>
      </c>
      <c r="E7701" t="s">
        <v>25</v>
      </c>
      <c r="F7701" t="s">
        <v>26</v>
      </c>
      <c r="G7701">
        <v>1.6</v>
      </c>
      <c r="H7701" t="s">
        <v>18</v>
      </c>
      <c r="I7701" t="s">
        <v>19</v>
      </c>
      <c r="J7701">
        <v>83000</v>
      </c>
      <c r="K7701" t="s">
        <v>45</v>
      </c>
      <c r="L7701">
        <v>45000</v>
      </c>
      <c r="M7701" t="b">
        <v>0</v>
      </c>
    </row>
    <row r="7702" spans="1:13" x14ac:dyDescent="0.35">
      <c r="A7702" t="s">
        <v>27</v>
      </c>
      <c r="B7702" t="s">
        <v>28</v>
      </c>
      <c r="C7702">
        <v>2016</v>
      </c>
      <c r="D7702" t="s">
        <v>15</v>
      </c>
      <c r="E7702" t="s">
        <v>23</v>
      </c>
      <c r="F7702" t="s">
        <v>30</v>
      </c>
      <c r="G7702">
        <v>2</v>
      </c>
      <c r="H7702" t="s">
        <v>18</v>
      </c>
      <c r="I7702" t="s">
        <v>19</v>
      </c>
      <c r="J7702">
        <v>280</v>
      </c>
      <c r="K7702" t="s">
        <v>20</v>
      </c>
      <c r="L7702">
        <v>33000</v>
      </c>
      <c r="M7702" t="b">
        <v>0</v>
      </c>
    </row>
    <row r="7703" spans="1:13" x14ac:dyDescent="0.35">
      <c r="A7703" t="s">
        <v>34</v>
      </c>
      <c r="B7703" t="s">
        <v>55</v>
      </c>
      <c r="C7703">
        <v>2006</v>
      </c>
      <c r="D7703" t="s">
        <v>44</v>
      </c>
      <c r="E7703" t="s">
        <v>23</v>
      </c>
      <c r="F7703" t="s">
        <v>30</v>
      </c>
      <c r="G7703">
        <v>4</v>
      </c>
      <c r="H7703" t="s">
        <v>18</v>
      </c>
      <c r="I7703" t="s">
        <v>19</v>
      </c>
      <c r="J7703">
        <v>475</v>
      </c>
      <c r="K7703" t="s">
        <v>255</v>
      </c>
      <c r="L7703">
        <v>0</v>
      </c>
      <c r="M7703" t="b">
        <v>1</v>
      </c>
    </row>
    <row r="7704" spans="1:13" x14ac:dyDescent="0.35">
      <c r="A7704" t="s">
        <v>39</v>
      </c>
      <c r="B7704" t="s">
        <v>205</v>
      </c>
      <c r="C7704">
        <v>1985</v>
      </c>
      <c r="D7704" t="s">
        <v>47</v>
      </c>
      <c r="E7704" t="s">
        <v>102</v>
      </c>
      <c r="F7704" t="s">
        <v>17</v>
      </c>
      <c r="G7704">
        <v>5.3</v>
      </c>
      <c r="H7704" t="s">
        <v>18</v>
      </c>
      <c r="I7704" t="s">
        <v>19</v>
      </c>
      <c r="J7704">
        <v>200</v>
      </c>
      <c r="K7704" t="s">
        <v>45</v>
      </c>
      <c r="L7704">
        <v>30000</v>
      </c>
      <c r="M7704" t="b">
        <v>0</v>
      </c>
    </row>
    <row r="7705" spans="1:13" x14ac:dyDescent="0.35">
      <c r="A7705" t="s">
        <v>60</v>
      </c>
      <c r="B7705" t="s">
        <v>90</v>
      </c>
      <c r="C7705">
        <v>2000</v>
      </c>
      <c r="D7705" t="s">
        <v>15</v>
      </c>
      <c r="E7705" t="s">
        <v>75</v>
      </c>
      <c r="F7705" t="s">
        <v>17</v>
      </c>
      <c r="G7705">
        <v>5.7</v>
      </c>
      <c r="H7705" t="s">
        <v>18</v>
      </c>
      <c r="I7705" t="s">
        <v>19</v>
      </c>
      <c r="J7705">
        <v>460</v>
      </c>
      <c r="K7705" t="s">
        <v>126</v>
      </c>
      <c r="L7705">
        <v>46000</v>
      </c>
      <c r="M7705" t="b">
        <v>0</v>
      </c>
    </row>
    <row r="7706" spans="1:13" x14ac:dyDescent="0.35">
      <c r="A7706" t="s">
        <v>21</v>
      </c>
      <c r="B7706" t="s">
        <v>120</v>
      </c>
      <c r="C7706">
        <v>2015</v>
      </c>
      <c r="D7706" t="s">
        <v>15</v>
      </c>
      <c r="E7706" t="s">
        <v>23</v>
      </c>
      <c r="F7706" t="s">
        <v>17</v>
      </c>
      <c r="G7706">
        <v>2.4</v>
      </c>
      <c r="H7706" t="s">
        <v>18</v>
      </c>
      <c r="I7706" t="s">
        <v>68</v>
      </c>
      <c r="J7706">
        <v>200000</v>
      </c>
      <c r="K7706" t="s">
        <v>111</v>
      </c>
      <c r="L7706">
        <v>40000</v>
      </c>
      <c r="M7706" t="b">
        <v>0</v>
      </c>
    </row>
    <row r="7707" spans="1:13" x14ac:dyDescent="0.35">
      <c r="A7707" t="s">
        <v>39</v>
      </c>
      <c r="B7707" t="s">
        <v>225</v>
      </c>
      <c r="C7707">
        <v>2011</v>
      </c>
      <c r="D7707" t="s">
        <v>15</v>
      </c>
      <c r="E7707" t="s">
        <v>25</v>
      </c>
      <c r="F7707" t="s">
        <v>26</v>
      </c>
      <c r="G7707">
        <v>1.6</v>
      </c>
      <c r="H7707" t="s">
        <v>18</v>
      </c>
      <c r="I7707" t="s">
        <v>68</v>
      </c>
      <c r="J7707">
        <v>266000</v>
      </c>
      <c r="K7707" t="s">
        <v>20</v>
      </c>
      <c r="L7707">
        <v>0</v>
      </c>
      <c r="M7707" t="b">
        <v>1</v>
      </c>
    </row>
    <row r="7708" spans="1:13" x14ac:dyDescent="0.35">
      <c r="A7708" t="s">
        <v>103</v>
      </c>
      <c r="B7708" t="s">
        <v>212</v>
      </c>
      <c r="C7708">
        <v>2018</v>
      </c>
      <c r="D7708" t="s">
        <v>15</v>
      </c>
      <c r="E7708" t="s">
        <v>29</v>
      </c>
      <c r="F7708" t="s">
        <v>17</v>
      </c>
      <c r="G7708">
        <v>3.6</v>
      </c>
      <c r="H7708" t="s">
        <v>18</v>
      </c>
      <c r="I7708" t="s">
        <v>19</v>
      </c>
      <c r="J7708">
        <v>61300</v>
      </c>
      <c r="K7708" t="s">
        <v>45</v>
      </c>
      <c r="L7708">
        <v>165000</v>
      </c>
      <c r="M7708" t="b">
        <v>0</v>
      </c>
    </row>
    <row r="7709" spans="1:13" x14ac:dyDescent="0.35">
      <c r="A7709" t="s">
        <v>76</v>
      </c>
      <c r="B7709" t="s">
        <v>144</v>
      </c>
      <c r="C7709">
        <v>2006</v>
      </c>
      <c r="D7709" t="s">
        <v>15</v>
      </c>
      <c r="E7709" t="s">
        <v>102</v>
      </c>
      <c r="F7709" t="s">
        <v>26</v>
      </c>
      <c r="G7709">
        <v>3.5</v>
      </c>
      <c r="H7709" t="s">
        <v>18</v>
      </c>
      <c r="I7709" t="s">
        <v>19</v>
      </c>
      <c r="J7709">
        <v>307000</v>
      </c>
      <c r="K7709" t="s">
        <v>59</v>
      </c>
      <c r="L7709">
        <v>15000</v>
      </c>
      <c r="M7709" t="b">
        <v>0</v>
      </c>
    </row>
    <row r="7710" spans="1:13" x14ac:dyDescent="0.35">
      <c r="A7710" t="s">
        <v>39</v>
      </c>
      <c r="B7710" t="s">
        <v>46</v>
      </c>
      <c r="C7710">
        <v>2012</v>
      </c>
      <c r="D7710" t="s">
        <v>15</v>
      </c>
      <c r="E7710" t="s">
        <v>25</v>
      </c>
      <c r="F7710" t="s">
        <v>30</v>
      </c>
      <c r="G7710">
        <v>5.3</v>
      </c>
      <c r="H7710" t="s">
        <v>18</v>
      </c>
      <c r="I7710" t="s">
        <v>19</v>
      </c>
      <c r="J7710">
        <v>250385</v>
      </c>
      <c r="K7710" t="s">
        <v>45</v>
      </c>
      <c r="L7710">
        <v>47500</v>
      </c>
      <c r="M7710" t="b">
        <v>0</v>
      </c>
    </row>
    <row r="7711" spans="1:13" x14ac:dyDescent="0.35">
      <c r="A7711" t="s">
        <v>34</v>
      </c>
      <c r="B7711" t="s">
        <v>145</v>
      </c>
      <c r="C7711">
        <v>2007</v>
      </c>
      <c r="D7711" t="s">
        <v>15</v>
      </c>
      <c r="E7711" t="s">
        <v>25</v>
      </c>
      <c r="F7711" t="s">
        <v>30</v>
      </c>
      <c r="G7711">
        <v>2.7</v>
      </c>
      <c r="H7711" t="s">
        <v>18</v>
      </c>
      <c r="I7711" t="s">
        <v>19</v>
      </c>
      <c r="J7711">
        <v>199800</v>
      </c>
      <c r="K7711" t="s">
        <v>42</v>
      </c>
      <c r="L7711">
        <v>25000</v>
      </c>
      <c r="M7711" t="b">
        <v>0</v>
      </c>
    </row>
    <row r="7712" spans="1:13" x14ac:dyDescent="0.35">
      <c r="A7712" t="s">
        <v>34</v>
      </c>
      <c r="B7712" t="s">
        <v>284</v>
      </c>
      <c r="C7712">
        <v>2002</v>
      </c>
      <c r="D7712" t="s">
        <v>15</v>
      </c>
      <c r="E7712" t="s">
        <v>196</v>
      </c>
      <c r="F7712" t="s">
        <v>26</v>
      </c>
      <c r="G7712">
        <v>2.9</v>
      </c>
      <c r="H7712" t="s">
        <v>18</v>
      </c>
      <c r="I7712" t="s">
        <v>19</v>
      </c>
      <c r="J7712">
        <v>30923</v>
      </c>
      <c r="K7712" t="s">
        <v>20</v>
      </c>
      <c r="L7712">
        <v>12000</v>
      </c>
      <c r="M7712" t="b">
        <v>0</v>
      </c>
    </row>
    <row r="7713" spans="1:13" x14ac:dyDescent="0.35">
      <c r="A7713" t="s">
        <v>34</v>
      </c>
      <c r="B7713" t="s">
        <v>287</v>
      </c>
      <c r="C7713">
        <v>2000</v>
      </c>
      <c r="D7713" t="s">
        <v>15</v>
      </c>
      <c r="E7713" t="s">
        <v>23</v>
      </c>
      <c r="F7713" t="s">
        <v>26</v>
      </c>
      <c r="G7713">
        <v>2.7</v>
      </c>
      <c r="H7713" t="s">
        <v>18</v>
      </c>
      <c r="I7713" t="s">
        <v>68</v>
      </c>
      <c r="J7713">
        <v>2000</v>
      </c>
      <c r="K7713" t="s">
        <v>42</v>
      </c>
      <c r="L7713">
        <v>12000</v>
      </c>
      <c r="M7713" t="b">
        <v>0</v>
      </c>
    </row>
    <row r="7714" spans="1:13" x14ac:dyDescent="0.35">
      <c r="A7714" t="s">
        <v>34</v>
      </c>
      <c r="B7714" t="s">
        <v>41</v>
      </c>
      <c r="C7714">
        <v>2016</v>
      </c>
      <c r="D7714" t="s">
        <v>15</v>
      </c>
      <c r="E7714" t="s">
        <v>29</v>
      </c>
      <c r="F7714" t="s">
        <v>30</v>
      </c>
      <c r="G7714">
        <v>1.5</v>
      </c>
      <c r="H7714" t="s">
        <v>18</v>
      </c>
      <c r="I7714" t="s">
        <v>19</v>
      </c>
      <c r="J7714">
        <v>9800</v>
      </c>
      <c r="K7714" t="s">
        <v>45</v>
      </c>
      <c r="L7714">
        <v>32000</v>
      </c>
      <c r="M7714" t="b">
        <v>0</v>
      </c>
    </row>
    <row r="7715" spans="1:13" x14ac:dyDescent="0.35">
      <c r="A7715" t="s">
        <v>36</v>
      </c>
      <c r="B7715" t="s">
        <v>146</v>
      </c>
      <c r="C7715">
        <v>2017</v>
      </c>
      <c r="D7715" t="s">
        <v>44</v>
      </c>
      <c r="E7715" t="s">
        <v>16</v>
      </c>
      <c r="F7715" t="s">
        <v>17</v>
      </c>
      <c r="G7715">
        <v>5.3</v>
      </c>
      <c r="H7715" t="s">
        <v>18</v>
      </c>
      <c r="I7715" t="s">
        <v>19</v>
      </c>
      <c r="J7715">
        <v>108000</v>
      </c>
      <c r="K7715" t="s">
        <v>20</v>
      </c>
      <c r="L7715">
        <v>95000</v>
      </c>
      <c r="M7715" t="b">
        <v>0</v>
      </c>
    </row>
    <row r="7716" spans="1:13" x14ac:dyDescent="0.35">
      <c r="A7716" t="s">
        <v>34</v>
      </c>
      <c r="B7716" t="s">
        <v>43</v>
      </c>
      <c r="C7716">
        <v>2015</v>
      </c>
      <c r="D7716" t="s">
        <v>15</v>
      </c>
      <c r="E7716" t="s">
        <v>102</v>
      </c>
      <c r="F7716" t="s">
        <v>17</v>
      </c>
      <c r="G7716">
        <v>2.5</v>
      </c>
      <c r="H7716" t="s">
        <v>18</v>
      </c>
      <c r="I7716" t="s">
        <v>19</v>
      </c>
      <c r="J7716">
        <v>133</v>
      </c>
      <c r="K7716" t="s">
        <v>20</v>
      </c>
      <c r="L7716">
        <v>56000</v>
      </c>
      <c r="M7716" t="b">
        <v>0</v>
      </c>
    </row>
    <row r="7717" spans="1:13" x14ac:dyDescent="0.35">
      <c r="A7717" t="s">
        <v>34</v>
      </c>
      <c r="B7717" t="s">
        <v>123</v>
      </c>
      <c r="C7717">
        <v>1999</v>
      </c>
      <c r="D7717" t="s">
        <v>15</v>
      </c>
      <c r="E7717" t="s">
        <v>23</v>
      </c>
      <c r="F7717" t="s">
        <v>30</v>
      </c>
      <c r="G7717">
        <v>2.7</v>
      </c>
      <c r="H7717" t="s">
        <v>18</v>
      </c>
      <c r="I7717" t="s">
        <v>68</v>
      </c>
      <c r="J7717">
        <v>375</v>
      </c>
      <c r="K7717" t="s">
        <v>170</v>
      </c>
      <c r="L7717">
        <v>19000</v>
      </c>
      <c r="M7717" t="b">
        <v>0</v>
      </c>
    </row>
    <row r="7718" spans="1:13" x14ac:dyDescent="0.35">
      <c r="A7718" t="s">
        <v>39</v>
      </c>
      <c r="B7718" t="s">
        <v>46</v>
      </c>
      <c r="C7718">
        <v>2017</v>
      </c>
      <c r="D7718" t="s">
        <v>15</v>
      </c>
      <c r="E7718" t="s">
        <v>75</v>
      </c>
      <c r="F7718" t="s">
        <v>26</v>
      </c>
      <c r="G7718">
        <v>5.3</v>
      </c>
      <c r="H7718" t="s">
        <v>18</v>
      </c>
      <c r="I7718" t="s">
        <v>19</v>
      </c>
      <c r="J7718">
        <v>176000</v>
      </c>
      <c r="K7718" t="s">
        <v>42</v>
      </c>
      <c r="L7718">
        <v>115000</v>
      </c>
      <c r="M7718" t="b">
        <v>0</v>
      </c>
    </row>
    <row r="7719" spans="1:13" x14ac:dyDescent="0.35">
      <c r="A7719" t="s">
        <v>27</v>
      </c>
      <c r="B7719" t="s">
        <v>28</v>
      </c>
      <c r="C7719">
        <v>2017</v>
      </c>
      <c r="D7719" t="s">
        <v>44</v>
      </c>
      <c r="E7719" t="s">
        <v>23</v>
      </c>
      <c r="F7719" t="s">
        <v>30</v>
      </c>
      <c r="G7719">
        <v>2</v>
      </c>
      <c r="H7719" t="s">
        <v>18</v>
      </c>
      <c r="I7719" t="s">
        <v>19</v>
      </c>
      <c r="J7719">
        <v>43000</v>
      </c>
      <c r="K7719" t="s">
        <v>187</v>
      </c>
      <c r="L7719">
        <v>49000</v>
      </c>
      <c r="M7719" t="b">
        <v>0</v>
      </c>
    </row>
    <row r="7720" spans="1:13" x14ac:dyDescent="0.35">
      <c r="A7720" t="s">
        <v>39</v>
      </c>
      <c r="B7720" t="s">
        <v>225</v>
      </c>
      <c r="C7720">
        <v>2014</v>
      </c>
      <c r="D7720" t="s">
        <v>47</v>
      </c>
      <c r="E7720" t="s">
        <v>23</v>
      </c>
      <c r="F7720" t="s">
        <v>30</v>
      </c>
      <c r="G7720">
        <v>1.6</v>
      </c>
      <c r="H7720" t="s">
        <v>18</v>
      </c>
      <c r="I7720" t="s">
        <v>19</v>
      </c>
      <c r="J7720">
        <v>1500000</v>
      </c>
      <c r="K7720" t="s">
        <v>64</v>
      </c>
      <c r="L7720">
        <v>11000</v>
      </c>
      <c r="M7720" t="b">
        <v>0</v>
      </c>
    </row>
    <row r="7721" spans="1:13" x14ac:dyDescent="0.35">
      <c r="A7721" t="s">
        <v>27</v>
      </c>
      <c r="B7721" t="s">
        <v>88</v>
      </c>
      <c r="C7721">
        <v>2018</v>
      </c>
      <c r="D7721" t="s">
        <v>15</v>
      </c>
      <c r="E7721" t="s">
        <v>29</v>
      </c>
      <c r="F7721" t="s">
        <v>26</v>
      </c>
      <c r="G7721">
        <v>1.4</v>
      </c>
      <c r="H7721" t="s">
        <v>18</v>
      </c>
      <c r="I7721" t="s">
        <v>19</v>
      </c>
      <c r="J7721">
        <v>79000</v>
      </c>
      <c r="K7721" t="s">
        <v>45</v>
      </c>
      <c r="L7721">
        <v>30000</v>
      </c>
      <c r="M7721" t="b">
        <v>0</v>
      </c>
    </row>
    <row r="7722" spans="1:13" x14ac:dyDescent="0.35">
      <c r="A7722" t="s">
        <v>27</v>
      </c>
      <c r="B7722" t="s">
        <v>89</v>
      </c>
      <c r="C7722">
        <v>2017</v>
      </c>
      <c r="D7722" t="s">
        <v>15</v>
      </c>
      <c r="E7722" t="s">
        <v>23</v>
      </c>
      <c r="F7722" t="s">
        <v>30</v>
      </c>
      <c r="G7722">
        <v>1.4</v>
      </c>
      <c r="H7722" t="s">
        <v>18</v>
      </c>
      <c r="I7722" t="s">
        <v>19</v>
      </c>
      <c r="J7722">
        <v>151000</v>
      </c>
      <c r="K7722" t="s">
        <v>20</v>
      </c>
      <c r="L7722">
        <v>0</v>
      </c>
      <c r="M7722" t="b">
        <v>1</v>
      </c>
    </row>
    <row r="7723" spans="1:13" x14ac:dyDescent="0.35">
      <c r="A7723" t="s">
        <v>82</v>
      </c>
      <c r="B7723" t="s">
        <v>156</v>
      </c>
      <c r="C7723">
        <v>2014</v>
      </c>
      <c r="D7723" t="s">
        <v>15</v>
      </c>
      <c r="E7723" t="s">
        <v>23</v>
      </c>
      <c r="F7723" t="s">
        <v>26</v>
      </c>
      <c r="G7723">
        <v>1.4</v>
      </c>
      <c r="H7723" t="s">
        <v>18</v>
      </c>
      <c r="I7723" t="s">
        <v>19</v>
      </c>
      <c r="J7723">
        <v>193500</v>
      </c>
      <c r="K7723" t="s">
        <v>42</v>
      </c>
      <c r="L7723">
        <v>0</v>
      </c>
      <c r="M7723" t="b">
        <v>1</v>
      </c>
    </row>
    <row r="7724" spans="1:13" x14ac:dyDescent="0.35">
      <c r="A7724" t="s">
        <v>34</v>
      </c>
      <c r="B7724" t="s">
        <v>58</v>
      </c>
      <c r="C7724">
        <v>2015</v>
      </c>
      <c r="D7724" t="s">
        <v>15</v>
      </c>
      <c r="E7724" t="s">
        <v>23</v>
      </c>
      <c r="F7724" t="s">
        <v>17</v>
      </c>
      <c r="G7724">
        <v>2.7</v>
      </c>
      <c r="H7724" t="s">
        <v>18</v>
      </c>
      <c r="I7724" t="s">
        <v>19</v>
      </c>
      <c r="J7724">
        <v>157000</v>
      </c>
      <c r="K7724" t="s">
        <v>138</v>
      </c>
      <c r="L7724">
        <v>64000</v>
      </c>
      <c r="M7724" t="b">
        <v>0</v>
      </c>
    </row>
    <row r="7725" spans="1:13" x14ac:dyDescent="0.35">
      <c r="A7725" t="s">
        <v>27</v>
      </c>
      <c r="B7725" t="s">
        <v>88</v>
      </c>
      <c r="C7725">
        <v>2015</v>
      </c>
      <c r="D7725" t="s">
        <v>44</v>
      </c>
      <c r="E7725" t="s">
        <v>23</v>
      </c>
      <c r="F7725" t="s">
        <v>30</v>
      </c>
      <c r="G7725">
        <v>1.6</v>
      </c>
      <c r="H7725" t="s">
        <v>18</v>
      </c>
      <c r="I7725" t="s">
        <v>19</v>
      </c>
      <c r="J7725">
        <v>230000</v>
      </c>
      <c r="K7725" t="s">
        <v>20</v>
      </c>
      <c r="L7725">
        <v>28000</v>
      </c>
      <c r="M7725" t="b">
        <v>0</v>
      </c>
    </row>
    <row r="7726" spans="1:13" x14ac:dyDescent="0.35">
      <c r="A7726" t="s">
        <v>34</v>
      </c>
      <c r="B7726" t="s">
        <v>43</v>
      </c>
      <c r="C7726">
        <v>2009</v>
      </c>
      <c r="D7726" t="s">
        <v>47</v>
      </c>
      <c r="E7726" t="s">
        <v>23</v>
      </c>
      <c r="F7726" t="s">
        <v>17</v>
      </c>
      <c r="G7726">
        <v>2.5</v>
      </c>
      <c r="H7726" t="s">
        <v>18</v>
      </c>
      <c r="I7726" t="s">
        <v>19</v>
      </c>
      <c r="J7726">
        <v>350000</v>
      </c>
      <c r="K7726" t="s">
        <v>64</v>
      </c>
      <c r="L7726">
        <v>25000</v>
      </c>
      <c r="M7726" t="b">
        <v>0</v>
      </c>
    </row>
    <row r="7727" spans="1:13" x14ac:dyDescent="0.35">
      <c r="A7727" t="s">
        <v>27</v>
      </c>
      <c r="B7727" t="s">
        <v>160</v>
      </c>
      <c r="C7727">
        <v>2016</v>
      </c>
      <c r="D7727" t="s">
        <v>15</v>
      </c>
      <c r="E7727" t="s">
        <v>23</v>
      </c>
      <c r="F7727" t="s">
        <v>17</v>
      </c>
      <c r="G7727">
        <v>2.5</v>
      </c>
      <c r="H7727" t="s">
        <v>18</v>
      </c>
      <c r="I7727" t="s">
        <v>19</v>
      </c>
      <c r="J7727">
        <v>140</v>
      </c>
      <c r="K7727" t="s">
        <v>20</v>
      </c>
      <c r="L7727">
        <v>0</v>
      </c>
      <c r="M7727" t="b">
        <v>1</v>
      </c>
    </row>
    <row r="7728" spans="1:13" x14ac:dyDescent="0.35">
      <c r="A7728" t="s">
        <v>21</v>
      </c>
      <c r="B7728" t="s">
        <v>231</v>
      </c>
      <c r="C7728">
        <v>2019</v>
      </c>
      <c r="D7728" t="s">
        <v>15</v>
      </c>
      <c r="E7728" t="s">
        <v>94</v>
      </c>
      <c r="F7728" t="s">
        <v>30</v>
      </c>
      <c r="G7728">
        <v>1.6</v>
      </c>
      <c r="H7728" t="s">
        <v>18</v>
      </c>
      <c r="I7728" t="s">
        <v>19</v>
      </c>
      <c r="J7728">
        <v>30000</v>
      </c>
      <c r="K7728" t="s">
        <v>42</v>
      </c>
      <c r="L7728">
        <v>44000</v>
      </c>
      <c r="M7728" t="b">
        <v>0</v>
      </c>
    </row>
    <row r="7729" spans="1:13" x14ac:dyDescent="0.35">
      <c r="A7729" t="s">
        <v>36</v>
      </c>
      <c r="B7729" t="s">
        <v>115</v>
      </c>
      <c r="C7729">
        <v>2004</v>
      </c>
      <c r="D7729" t="s">
        <v>15</v>
      </c>
      <c r="E7729" t="s">
        <v>196</v>
      </c>
      <c r="F7729" t="s">
        <v>26</v>
      </c>
      <c r="G7729">
        <v>5.3</v>
      </c>
      <c r="H7729" t="s">
        <v>18</v>
      </c>
      <c r="I7729" t="s">
        <v>19</v>
      </c>
      <c r="J7729">
        <v>300000</v>
      </c>
      <c r="K7729" t="s">
        <v>20</v>
      </c>
      <c r="L7729">
        <v>8000</v>
      </c>
      <c r="M7729" t="b">
        <v>0</v>
      </c>
    </row>
    <row r="7730" spans="1:13" x14ac:dyDescent="0.35">
      <c r="A7730" t="s">
        <v>34</v>
      </c>
      <c r="B7730" t="s">
        <v>161</v>
      </c>
      <c r="C7730">
        <v>2011</v>
      </c>
      <c r="D7730" t="s">
        <v>15</v>
      </c>
      <c r="E7730" t="s">
        <v>25</v>
      </c>
      <c r="F7730" t="s">
        <v>30</v>
      </c>
      <c r="G7730">
        <v>5.7</v>
      </c>
      <c r="H7730" t="s">
        <v>18</v>
      </c>
      <c r="I7730" t="s">
        <v>19</v>
      </c>
      <c r="J7730">
        <v>240000</v>
      </c>
      <c r="K7730" t="s">
        <v>138</v>
      </c>
      <c r="L7730">
        <v>0</v>
      </c>
      <c r="M7730" t="b">
        <v>1</v>
      </c>
    </row>
    <row r="7731" spans="1:13" x14ac:dyDescent="0.35">
      <c r="A7731" t="s">
        <v>326</v>
      </c>
      <c r="B7731" t="s">
        <v>327</v>
      </c>
      <c r="C7731">
        <v>2005</v>
      </c>
      <c r="D7731" t="s">
        <v>15</v>
      </c>
      <c r="E7731" t="s">
        <v>25</v>
      </c>
      <c r="F7731" t="s">
        <v>30</v>
      </c>
      <c r="G7731">
        <v>4.5999999999999996</v>
      </c>
      <c r="H7731" t="s">
        <v>18</v>
      </c>
      <c r="I7731" t="s">
        <v>19</v>
      </c>
      <c r="J7731">
        <v>360</v>
      </c>
      <c r="K7731" t="s">
        <v>395</v>
      </c>
      <c r="L7731">
        <v>0</v>
      </c>
      <c r="M7731" t="b">
        <v>1</v>
      </c>
    </row>
    <row r="7732" spans="1:13" x14ac:dyDescent="0.35">
      <c r="A7732" t="s">
        <v>39</v>
      </c>
      <c r="B7732" t="s">
        <v>46</v>
      </c>
      <c r="C7732">
        <v>2020</v>
      </c>
      <c r="D7732" t="s">
        <v>15</v>
      </c>
      <c r="E7732" t="s">
        <v>29</v>
      </c>
      <c r="F7732" t="s">
        <v>30</v>
      </c>
      <c r="G7732">
        <v>5.7</v>
      </c>
      <c r="H7732" t="s">
        <v>18</v>
      </c>
      <c r="I7732" t="s">
        <v>19</v>
      </c>
      <c r="J7732">
        <v>99000</v>
      </c>
      <c r="K7732" t="s">
        <v>45</v>
      </c>
      <c r="L7732">
        <v>145000</v>
      </c>
      <c r="M7732" t="b">
        <v>0</v>
      </c>
    </row>
    <row r="7733" spans="1:13" x14ac:dyDescent="0.35">
      <c r="A7733" t="s">
        <v>82</v>
      </c>
      <c r="B7733" t="s">
        <v>156</v>
      </c>
      <c r="C7733">
        <v>2017</v>
      </c>
      <c r="D7733" t="s">
        <v>15</v>
      </c>
      <c r="E7733" t="s">
        <v>25</v>
      </c>
      <c r="F7733" t="s">
        <v>30</v>
      </c>
      <c r="G7733">
        <v>1.4</v>
      </c>
      <c r="H7733" t="s">
        <v>18</v>
      </c>
      <c r="I7733" t="s">
        <v>19</v>
      </c>
      <c r="J7733">
        <v>12000</v>
      </c>
      <c r="K7733" t="s">
        <v>45</v>
      </c>
      <c r="L7733">
        <v>26500</v>
      </c>
      <c r="M7733" t="b">
        <v>0</v>
      </c>
    </row>
    <row r="7734" spans="1:13" x14ac:dyDescent="0.35">
      <c r="A7734" t="s">
        <v>34</v>
      </c>
      <c r="B7734" t="s">
        <v>162</v>
      </c>
      <c r="C7734">
        <v>2012</v>
      </c>
      <c r="D7734" t="s">
        <v>44</v>
      </c>
      <c r="E7734" t="s">
        <v>75</v>
      </c>
      <c r="F7734" t="s">
        <v>30</v>
      </c>
      <c r="G7734">
        <v>4</v>
      </c>
      <c r="H7734" t="s">
        <v>18</v>
      </c>
      <c r="I7734" t="s">
        <v>68</v>
      </c>
      <c r="J7734">
        <v>300</v>
      </c>
      <c r="K7734" t="s">
        <v>59</v>
      </c>
      <c r="L7734">
        <v>0</v>
      </c>
      <c r="M7734" t="b">
        <v>1</v>
      </c>
    </row>
    <row r="7735" spans="1:13" x14ac:dyDescent="0.35">
      <c r="A7735" t="s">
        <v>185</v>
      </c>
      <c r="B7735" t="s">
        <v>277</v>
      </c>
      <c r="C7735">
        <v>2020</v>
      </c>
      <c r="D7735" t="s">
        <v>15</v>
      </c>
      <c r="E7735" t="s">
        <v>23</v>
      </c>
      <c r="F7735" t="s">
        <v>17</v>
      </c>
      <c r="G7735">
        <v>3</v>
      </c>
      <c r="H7735" t="s">
        <v>56</v>
      </c>
      <c r="I7735" t="s">
        <v>19</v>
      </c>
      <c r="J7735">
        <v>19000</v>
      </c>
      <c r="K7735" t="s">
        <v>170</v>
      </c>
      <c r="L7735">
        <v>0</v>
      </c>
      <c r="M7735" t="b">
        <v>1</v>
      </c>
    </row>
    <row r="7736" spans="1:13" x14ac:dyDescent="0.35">
      <c r="A7736" t="s">
        <v>76</v>
      </c>
      <c r="B7736" t="s">
        <v>125</v>
      </c>
      <c r="C7736">
        <v>2010</v>
      </c>
      <c r="D7736" t="s">
        <v>15</v>
      </c>
      <c r="E7736" t="s">
        <v>196</v>
      </c>
      <c r="F7736" t="s">
        <v>30</v>
      </c>
      <c r="G7736">
        <v>6</v>
      </c>
      <c r="H7736" t="s">
        <v>18</v>
      </c>
      <c r="I7736" t="s">
        <v>19</v>
      </c>
      <c r="J7736">
        <v>165000</v>
      </c>
      <c r="K7736" t="s">
        <v>211</v>
      </c>
      <c r="L7736">
        <v>25000</v>
      </c>
      <c r="M7736" t="b">
        <v>0</v>
      </c>
    </row>
    <row r="7737" spans="1:13" x14ac:dyDescent="0.35">
      <c r="A7737" t="s">
        <v>76</v>
      </c>
      <c r="B7737" t="s">
        <v>77</v>
      </c>
      <c r="C7737">
        <v>2016</v>
      </c>
      <c r="D7737" t="s">
        <v>15</v>
      </c>
      <c r="E7737" t="s">
        <v>16</v>
      </c>
      <c r="F7737" t="s">
        <v>30</v>
      </c>
      <c r="G7737">
        <v>1.5</v>
      </c>
      <c r="H7737" t="s">
        <v>18</v>
      </c>
      <c r="I7737" t="s">
        <v>19</v>
      </c>
      <c r="J7737">
        <v>170000</v>
      </c>
      <c r="K7737" t="s">
        <v>54</v>
      </c>
      <c r="L7737">
        <v>85000</v>
      </c>
      <c r="M7737" t="b">
        <v>0</v>
      </c>
    </row>
    <row r="7738" spans="1:13" x14ac:dyDescent="0.35">
      <c r="A7738" t="s">
        <v>76</v>
      </c>
      <c r="B7738" t="s">
        <v>144</v>
      </c>
      <c r="C7738">
        <v>1995</v>
      </c>
      <c r="D7738" t="s">
        <v>15</v>
      </c>
      <c r="E7738" t="s">
        <v>213</v>
      </c>
      <c r="F7738" t="s">
        <v>17</v>
      </c>
      <c r="G7738">
        <v>4.5999999999999996</v>
      </c>
      <c r="H7738" t="s">
        <v>18</v>
      </c>
      <c r="I7738" t="s">
        <v>19</v>
      </c>
      <c r="J7738">
        <v>180000</v>
      </c>
      <c r="K7738" t="s">
        <v>111</v>
      </c>
      <c r="L7738">
        <v>13000</v>
      </c>
      <c r="M7738" t="b">
        <v>0</v>
      </c>
    </row>
    <row r="7739" spans="1:13" x14ac:dyDescent="0.35">
      <c r="A7739" t="s">
        <v>34</v>
      </c>
      <c r="B7739" t="s">
        <v>43</v>
      </c>
      <c r="C7739">
        <v>2015</v>
      </c>
      <c r="D7739" t="s">
        <v>44</v>
      </c>
      <c r="E7739" t="s">
        <v>23</v>
      </c>
      <c r="F7739" t="s">
        <v>26</v>
      </c>
      <c r="G7739">
        <v>2.4</v>
      </c>
      <c r="H7739" t="s">
        <v>18</v>
      </c>
      <c r="I7739" t="s">
        <v>19</v>
      </c>
      <c r="J7739">
        <v>161000</v>
      </c>
      <c r="K7739" t="s">
        <v>45</v>
      </c>
      <c r="L7739">
        <v>55000</v>
      </c>
      <c r="M7739" t="b">
        <v>0</v>
      </c>
    </row>
    <row r="7740" spans="1:13" x14ac:dyDescent="0.35">
      <c r="A7740" t="s">
        <v>34</v>
      </c>
      <c r="B7740" t="s">
        <v>145</v>
      </c>
      <c r="C7740">
        <v>2015</v>
      </c>
      <c r="D7740" t="s">
        <v>15</v>
      </c>
      <c r="E7740" t="s">
        <v>25</v>
      </c>
      <c r="F7740" t="s">
        <v>17</v>
      </c>
      <c r="G7740">
        <v>2.7</v>
      </c>
      <c r="H7740" t="s">
        <v>18</v>
      </c>
      <c r="I7740" t="s">
        <v>19</v>
      </c>
      <c r="J7740">
        <v>114000</v>
      </c>
      <c r="K7740" t="s">
        <v>253</v>
      </c>
      <c r="L7740">
        <v>49000</v>
      </c>
      <c r="M7740" t="b">
        <v>0</v>
      </c>
    </row>
    <row r="7741" spans="1:13" x14ac:dyDescent="0.35">
      <c r="A7741" t="s">
        <v>27</v>
      </c>
      <c r="B7741" t="s">
        <v>91</v>
      </c>
      <c r="C7741">
        <v>2018</v>
      </c>
      <c r="D7741" t="s">
        <v>15</v>
      </c>
      <c r="E7741" t="s">
        <v>75</v>
      </c>
      <c r="F7741" t="s">
        <v>30</v>
      </c>
      <c r="G7741">
        <v>3.3</v>
      </c>
      <c r="H7741" t="s">
        <v>18</v>
      </c>
      <c r="I7741" t="s">
        <v>19</v>
      </c>
      <c r="J7741">
        <v>94000</v>
      </c>
      <c r="K7741" t="s">
        <v>42</v>
      </c>
      <c r="L7741">
        <v>0</v>
      </c>
      <c r="M7741" t="b">
        <v>1</v>
      </c>
    </row>
    <row r="7742" spans="1:13" x14ac:dyDescent="0.35">
      <c r="A7742" t="s">
        <v>31</v>
      </c>
      <c r="B7742" t="s">
        <v>32</v>
      </c>
      <c r="C7742">
        <v>2016</v>
      </c>
      <c r="D7742" t="s">
        <v>15</v>
      </c>
      <c r="E7742" t="s">
        <v>23</v>
      </c>
      <c r="F7742" t="s">
        <v>17</v>
      </c>
      <c r="G7742">
        <v>3.5</v>
      </c>
      <c r="H7742" t="s">
        <v>18</v>
      </c>
      <c r="I7742" t="s">
        <v>19</v>
      </c>
      <c r="J7742">
        <v>183000</v>
      </c>
      <c r="K7742" t="s">
        <v>155</v>
      </c>
      <c r="L7742">
        <v>67000</v>
      </c>
      <c r="M7742" t="b">
        <v>0</v>
      </c>
    </row>
    <row r="7743" spans="1:13" x14ac:dyDescent="0.35">
      <c r="A7743" t="s">
        <v>60</v>
      </c>
      <c r="B7743" t="s">
        <v>80</v>
      </c>
      <c r="C7743">
        <v>2021</v>
      </c>
      <c r="D7743" t="s">
        <v>15</v>
      </c>
      <c r="E7743" t="s">
        <v>75</v>
      </c>
      <c r="F7743" t="s">
        <v>26</v>
      </c>
      <c r="G7743">
        <v>2.5</v>
      </c>
      <c r="H7743" t="s">
        <v>18</v>
      </c>
      <c r="I7743" t="s">
        <v>19</v>
      </c>
      <c r="J7743">
        <v>6000</v>
      </c>
      <c r="K7743" t="s">
        <v>45</v>
      </c>
      <c r="L7743">
        <v>175000</v>
      </c>
      <c r="M7743" t="b">
        <v>0</v>
      </c>
    </row>
    <row r="7744" spans="1:13" x14ac:dyDescent="0.35">
      <c r="A7744" t="s">
        <v>73</v>
      </c>
      <c r="B7744">
        <v>6</v>
      </c>
      <c r="C7744">
        <v>2016</v>
      </c>
      <c r="D7744" t="s">
        <v>47</v>
      </c>
      <c r="E7744" t="s">
        <v>102</v>
      </c>
      <c r="F7744" t="s">
        <v>30</v>
      </c>
      <c r="G7744">
        <v>2.5</v>
      </c>
      <c r="H7744" t="s">
        <v>18</v>
      </c>
      <c r="I7744" t="s">
        <v>19</v>
      </c>
      <c r="J7744">
        <v>216000</v>
      </c>
      <c r="K7744" t="s">
        <v>20</v>
      </c>
      <c r="L7744">
        <v>40000</v>
      </c>
      <c r="M7744" t="b">
        <v>0</v>
      </c>
    </row>
    <row r="7745" spans="1:13" x14ac:dyDescent="0.35">
      <c r="A7745" t="s">
        <v>27</v>
      </c>
      <c r="B7745" t="s">
        <v>28</v>
      </c>
      <c r="C7745">
        <v>2016</v>
      </c>
      <c r="D7745" t="s">
        <v>47</v>
      </c>
      <c r="E7745" t="s">
        <v>25</v>
      </c>
      <c r="F7745" t="s">
        <v>17</v>
      </c>
      <c r="G7745">
        <v>1.6</v>
      </c>
      <c r="H7745" t="s">
        <v>56</v>
      </c>
      <c r="I7745" t="s">
        <v>19</v>
      </c>
      <c r="J7745">
        <v>87000</v>
      </c>
      <c r="K7745" t="s">
        <v>54</v>
      </c>
      <c r="L7745">
        <v>42000</v>
      </c>
      <c r="M7745" t="b">
        <v>0</v>
      </c>
    </row>
    <row r="7746" spans="1:13" x14ac:dyDescent="0.35">
      <c r="A7746" t="s">
        <v>27</v>
      </c>
      <c r="B7746" t="s">
        <v>89</v>
      </c>
      <c r="C7746">
        <v>2011</v>
      </c>
      <c r="D7746" t="s">
        <v>15</v>
      </c>
      <c r="E7746" t="s">
        <v>23</v>
      </c>
      <c r="F7746" t="s">
        <v>30</v>
      </c>
      <c r="G7746">
        <v>2</v>
      </c>
      <c r="H7746" t="s">
        <v>18</v>
      </c>
      <c r="I7746" t="s">
        <v>19</v>
      </c>
      <c r="J7746">
        <v>336000</v>
      </c>
      <c r="K7746" t="s">
        <v>20</v>
      </c>
      <c r="L7746">
        <v>21000</v>
      </c>
      <c r="M7746" t="b">
        <v>0</v>
      </c>
    </row>
    <row r="7747" spans="1:13" x14ac:dyDescent="0.35">
      <c r="A7747" t="s">
        <v>39</v>
      </c>
      <c r="B7747" t="s">
        <v>459</v>
      </c>
      <c r="C7747">
        <v>2013</v>
      </c>
      <c r="D7747" t="s">
        <v>44</v>
      </c>
      <c r="E7747" t="s">
        <v>29</v>
      </c>
      <c r="F7747" t="s">
        <v>17</v>
      </c>
      <c r="G7747">
        <v>3.6</v>
      </c>
      <c r="H7747" t="s">
        <v>18</v>
      </c>
      <c r="I7747" t="s">
        <v>19</v>
      </c>
      <c r="J7747">
        <v>300000</v>
      </c>
      <c r="K7747" t="s">
        <v>126</v>
      </c>
      <c r="L7747">
        <v>0</v>
      </c>
      <c r="M7747" t="b">
        <v>1</v>
      </c>
    </row>
    <row r="7748" spans="1:13" x14ac:dyDescent="0.35">
      <c r="A7748" t="s">
        <v>31</v>
      </c>
      <c r="B7748" t="s">
        <v>32</v>
      </c>
      <c r="C7748">
        <v>2018</v>
      </c>
      <c r="D7748" t="s">
        <v>15</v>
      </c>
      <c r="E7748" t="s">
        <v>75</v>
      </c>
      <c r="F7748" t="s">
        <v>30</v>
      </c>
      <c r="G7748">
        <v>2.4</v>
      </c>
      <c r="H7748" t="s">
        <v>18</v>
      </c>
      <c r="I7748" t="s">
        <v>19</v>
      </c>
      <c r="J7748">
        <v>119041</v>
      </c>
      <c r="K7748" t="s">
        <v>138</v>
      </c>
      <c r="L7748">
        <v>70000</v>
      </c>
      <c r="M7748" t="b">
        <v>0</v>
      </c>
    </row>
    <row r="7749" spans="1:13" x14ac:dyDescent="0.35">
      <c r="A7749" t="s">
        <v>34</v>
      </c>
      <c r="B7749" t="s">
        <v>58</v>
      </c>
      <c r="C7749">
        <v>2009</v>
      </c>
      <c r="D7749" t="s">
        <v>15</v>
      </c>
      <c r="E7749" t="s">
        <v>75</v>
      </c>
      <c r="F7749" t="s">
        <v>26</v>
      </c>
      <c r="G7749">
        <v>1.6</v>
      </c>
      <c r="H7749" t="s">
        <v>18</v>
      </c>
      <c r="I7749" t="s">
        <v>19</v>
      </c>
      <c r="J7749">
        <v>400</v>
      </c>
      <c r="K7749" t="s">
        <v>54</v>
      </c>
      <c r="L7749">
        <v>0</v>
      </c>
      <c r="M7749" t="b">
        <v>1</v>
      </c>
    </row>
    <row r="7750" spans="1:13" x14ac:dyDescent="0.35">
      <c r="A7750" t="s">
        <v>39</v>
      </c>
      <c r="B7750" t="s">
        <v>205</v>
      </c>
      <c r="C7750">
        <v>2013</v>
      </c>
      <c r="D7750" t="s">
        <v>15</v>
      </c>
      <c r="E7750" t="s">
        <v>75</v>
      </c>
      <c r="F7750" t="s">
        <v>30</v>
      </c>
      <c r="G7750">
        <v>5.3</v>
      </c>
      <c r="H7750" t="s">
        <v>18</v>
      </c>
      <c r="I7750" t="s">
        <v>19</v>
      </c>
      <c r="J7750">
        <v>380</v>
      </c>
      <c r="K7750" t="s">
        <v>59</v>
      </c>
      <c r="L7750">
        <v>0</v>
      </c>
      <c r="M7750" t="b">
        <v>1</v>
      </c>
    </row>
    <row r="7751" spans="1:13" x14ac:dyDescent="0.35">
      <c r="A7751" t="s">
        <v>76</v>
      </c>
      <c r="B7751" t="s">
        <v>183</v>
      </c>
      <c r="C7751">
        <v>2012</v>
      </c>
      <c r="D7751" t="s">
        <v>47</v>
      </c>
      <c r="E7751" t="s">
        <v>25</v>
      </c>
      <c r="F7751" t="s">
        <v>26</v>
      </c>
      <c r="G7751">
        <v>1.5</v>
      </c>
      <c r="H7751" t="s">
        <v>18</v>
      </c>
      <c r="I7751" t="s">
        <v>19</v>
      </c>
      <c r="J7751">
        <v>180000</v>
      </c>
      <c r="K7751" t="s">
        <v>20</v>
      </c>
      <c r="L7751">
        <v>0</v>
      </c>
      <c r="M7751" t="b">
        <v>1</v>
      </c>
    </row>
    <row r="7752" spans="1:13" x14ac:dyDescent="0.35">
      <c r="A7752" t="s">
        <v>99</v>
      </c>
      <c r="B7752">
        <v>5</v>
      </c>
      <c r="C7752">
        <v>2020</v>
      </c>
      <c r="D7752" t="s">
        <v>15</v>
      </c>
      <c r="E7752" t="s">
        <v>29</v>
      </c>
      <c r="F7752" t="s">
        <v>17</v>
      </c>
      <c r="G7752">
        <v>1.5</v>
      </c>
      <c r="H7752" t="s">
        <v>18</v>
      </c>
      <c r="I7752" t="s">
        <v>19</v>
      </c>
      <c r="J7752">
        <v>23000</v>
      </c>
      <c r="K7752" t="s">
        <v>20</v>
      </c>
      <c r="L7752">
        <v>44000</v>
      </c>
      <c r="M7752" t="b">
        <v>0</v>
      </c>
    </row>
    <row r="7753" spans="1:13" x14ac:dyDescent="0.35">
      <c r="A7753" t="s">
        <v>34</v>
      </c>
      <c r="B7753" t="s">
        <v>162</v>
      </c>
      <c r="C7753">
        <v>2015</v>
      </c>
      <c r="D7753" t="s">
        <v>47</v>
      </c>
      <c r="E7753" t="s">
        <v>94</v>
      </c>
      <c r="F7753" t="s">
        <v>17</v>
      </c>
      <c r="G7753">
        <v>1.7</v>
      </c>
      <c r="H7753" t="s">
        <v>18</v>
      </c>
      <c r="I7753" t="s">
        <v>68</v>
      </c>
      <c r="J7753">
        <v>13058</v>
      </c>
      <c r="K7753" t="s">
        <v>20</v>
      </c>
      <c r="L7753">
        <v>0</v>
      </c>
      <c r="M7753" t="b">
        <v>1</v>
      </c>
    </row>
    <row r="7754" spans="1:13" x14ac:dyDescent="0.35">
      <c r="A7754" t="s">
        <v>34</v>
      </c>
      <c r="B7754" t="s">
        <v>35</v>
      </c>
      <c r="C7754">
        <v>2015</v>
      </c>
      <c r="D7754" t="s">
        <v>15</v>
      </c>
      <c r="E7754" t="s">
        <v>23</v>
      </c>
      <c r="F7754" t="s">
        <v>26</v>
      </c>
      <c r="G7754">
        <v>4.7</v>
      </c>
      <c r="H7754" t="s">
        <v>18</v>
      </c>
      <c r="I7754" t="s">
        <v>19</v>
      </c>
      <c r="J7754">
        <v>345417</v>
      </c>
      <c r="K7754" t="s">
        <v>20</v>
      </c>
      <c r="L7754">
        <v>135000</v>
      </c>
      <c r="M7754" t="b">
        <v>0</v>
      </c>
    </row>
    <row r="7755" spans="1:13" x14ac:dyDescent="0.35">
      <c r="A7755" t="s">
        <v>36</v>
      </c>
      <c r="B7755" t="s">
        <v>200</v>
      </c>
      <c r="C7755">
        <v>2011</v>
      </c>
      <c r="D7755" t="s">
        <v>15</v>
      </c>
      <c r="E7755" t="s">
        <v>16</v>
      </c>
      <c r="F7755" t="s">
        <v>26</v>
      </c>
      <c r="G7755">
        <v>3.6</v>
      </c>
      <c r="H7755" t="s">
        <v>18</v>
      </c>
      <c r="I7755" t="s">
        <v>19</v>
      </c>
      <c r="J7755">
        <v>187000</v>
      </c>
      <c r="K7755" t="s">
        <v>211</v>
      </c>
      <c r="L7755">
        <v>22000</v>
      </c>
      <c r="M7755" t="b">
        <v>0</v>
      </c>
    </row>
    <row r="7756" spans="1:13" x14ac:dyDescent="0.35">
      <c r="A7756" t="s">
        <v>76</v>
      </c>
      <c r="B7756" t="s">
        <v>240</v>
      </c>
      <c r="C7756">
        <v>2002</v>
      </c>
      <c r="D7756" t="s">
        <v>15</v>
      </c>
      <c r="E7756" t="s">
        <v>23</v>
      </c>
      <c r="F7756" t="s">
        <v>17</v>
      </c>
      <c r="G7756">
        <v>4.5999999999999996</v>
      </c>
      <c r="H7756" t="s">
        <v>18</v>
      </c>
      <c r="I7756" t="s">
        <v>19</v>
      </c>
      <c r="J7756">
        <v>300000</v>
      </c>
      <c r="K7756" t="s">
        <v>279</v>
      </c>
      <c r="L7756">
        <v>0</v>
      </c>
      <c r="M7756" t="b">
        <v>1</v>
      </c>
    </row>
    <row r="7757" spans="1:13" x14ac:dyDescent="0.35">
      <c r="A7757" t="s">
        <v>36</v>
      </c>
      <c r="B7757" t="s">
        <v>37</v>
      </c>
      <c r="C7757">
        <v>2012</v>
      </c>
      <c r="D7757" t="s">
        <v>15</v>
      </c>
      <c r="E7757" t="s">
        <v>25</v>
      </c>
      <c r="F7757" t="s">
        <v>30</v>
      </c>
      <c r="G7757">
        <v>5.3</v>
      </c>
      <c r="H7757" t="s">
        <v>18</v>
      </c>
      <c r="I7757" t="s">
        <v>19</v>
      </c>
      <c r="J7757">
        <v>60000</v>
      </c>
      <c r="K7757" t="s">
        <v>111</v>
      </c>
      <c r="L7757">
        <v>0</v>
      </c>
      <c r="M7757" t="b">
        <v>1</v>
      </c>
    </row>
    <row r="7758" spans="1:13" x14ac:dyDescent="0.35">
      <c r="A7758" t="s">
        <v>34</v>
      </c>
      <c r="B7758" t="s">
        <v>123</v>
      </c>
      <c r="C7758">
        <v>2014</v>
      </c>
      <c r="D7758" t="s">
        <v>44</v>
      </c>
      <c r="E7758" t="s">
        <v>23</v>
      </c>
      <c r="F7758" t="s">
        <v>30</v>
      </c>
      <c r="G7758">
        <v>2.7</v>
      </c>
      <c r="H7758" t="s">
        <v>18</v>
      </c>
      <c r="I7758" t="s">
        <v>19</v>
      </c>
      <c r="J7758">
        <v>21000</v>
      </c>
      <c r="K7758" t="s">
        <v>20</v>
      </c>
      <c r="L7758">
        <v>75000</v>
      </c>
      <c r="M7758" t="b">
        <v>0</v>
      </c>
    </row>
    <row r="7759" spans="1:13" x14ac:dyDescent="0.35">
      <c r="A7759" t="s">
        <v>36</v>
      </c>
      <c r="B7759" t="s">
        <v>37</v>
      </c>
      <c r="C7759">
        <v>2014</v>
      </c>
      <c r="D7759" t="s">
        <v>15</v>
      </c>
      <c r="E7759" t="s">
        <v>78</v>
      </c>
      <c r="F7759" t="s">
        <v>30</v>
      </c>
      <c r="G7759">
        <v>5.3</v>
      </c>
      <c r="H7759" t="s">
        <v>18</v>
      </c>
      <c r="I7759" t="s">
        <v>19</v>
      </c>
      <c r="J7759">
        <v>100</v>
      </c>
      <c r="K7759" t="s">
        <v>111</v>
      </c>
      <c r="L7759">
        <v>0</v>
      </c>
      <c r="M7759" t="b">
        <v>1</v>
      </c>
    </row>
    <row r="7760" spans="1:13" x14ac:dyDescent="0.35">
      <c r="A7760" t="s">
        <v>76</v>
      </c>
      <c r="B7760" t="s">
        <v>325</v>
      </c>
      <c r="C7760">
        <v>2009</v>
      </c>
      <c r="D7760" t="s">
        <v>15</v>
      </c>
      <c r="E7760" t="s">
        <v>94</v>
      </c>
      <c r="F7760" t="s">
        <v>26</v>
      </c>
      <c r="G7760">
        <v>3.5</v>
      </c>
      <c r="H7760" t="s">
        <v>18</v>
      </c>
      <c r="I7760" t="s">
        <v>19</v>
      </c>
      <c r="J7760">
        <v>357</v>
      </c>
      <c r="K7760" t="s">
        <v>20</v>
      </c>
      <c r="L7760">
        <v>20000</v>
      </c>
      <c r="M7760" t="b">
        <v>0</v>
      </c>
    </row>
    <row r="7761" spans="1:13" x14ac:dyDescent="0.35">
      <c r="A7761" t="s">
        <v>31</v>
      </c>
      <c r="B7761" t="s">
        <v>32</v>
      </c>
      <c r="C7761">
        <v>2004</v>
      </c>
      <c r="D7761" t="s">
        <v>15</v>
      </c>
      <c r="E7761" t="s">
        <v>23</v>
      </c>
      <c r="F7761" t="s">
        <v>17</v>
      </c>
      <c r="G7761">
        <v>2.4</v>
      </c>
      <c r="H7761" t="s">
        <v>18</v>
      </c>
      <c r="I7761" t="s">
        <v>19</v>
      </c>
      <c r="J7761">
        <v>5735</v>
      </c>
      <c r="K7761" t="s">
        <v>349</v>
      </c>
      <c r="L7761">
        <v>0</v>
      </c>
      <c r="M7761" t="b">
        <v>1</v>
      </c>
    </row>
    <row r="7762" spans="1:13" x14ac:dyDescent="0.35">
      <c r="A7762" t="s">
        <v>39</v>
      </c>
      <c r="B7762" t="s">
        <v>40</v>
      </c>
      <c r="C7762">
        <v>2016</v>
      </c>
      <c r="D7762" t="s">
        <v>15</v>
      </c>
      <c r="E7762" t="s">
        <v>25</v>
      </c>
      <c r="F7762" t="s">
        <v>26</v>
      </c>
      <c r="G7762">
        <v>3.5</v>
      </c>
      <c r="H7762" t="s">
        <v>18</v>
      </c>
      <c r="I7762" t="s">
        <v>19</v>
      </c>
      <c r="J7762">
        <v>139000</v>
      </c>
      <c r="K7762" t="s">
        <v>111</v>
      </c>
      <c r="L7762">
        <v>65000</v>
      </c>
      <c r="M7762" t="b">
        <v>0</v>
      </c>
    </row>
    <row r="7763" spans="1:13" x14ac:dyDescent="0.35">
      <c r="A7763" t="s">
        <v>34</v>
      </c>
      <c r="B7763" t="s">
        <v>51</v>
      </c>
      <c r="C7763">
        <v>2017</v>
      </c>
      <c r="D7763" t="s">
        <v>15</v>
      </c>
      <c r="E7763" t="s">
        <v>23</v>
      </c>
      <c r="F7763" t="s">
        <v>26</v>
      </c>
      <c r="G7763">
        <v>1.6</v>
      </c>
      <c r="H7763" t="s">
        <v>18</v>
      </c>
      <c r="I7763" t="s">
        <v>19</v>
      </c>
      <c r="J7763">
        <v>66200</v>
      </c>
      <c r="K7763" t="s">
        <v>20</v>
      </c>
      <c r="L7763">
        <v>51000</v>
      </c>
      <c r="M7763" t="b">
        <v>0</v>
      </c>
    </row>
    <row r="7764" spans="1:13" x14ac:dyDescent="0.35">
      <c r="A7764" t="s">
        <v>27</v>
      </c>
      <c r="B7764" t="s">
        <v>88</v>
      </c>
      <c r="C7764">
        <v>2017</v>
      </c>
      <c r="D7764" t="s">
        <v>15</v>
      </c>
      <c r="E7764" t="s">
        <v>23</v>
      </c>
      <c r="F7764" t="s">
        <v>26</v>
      </c>
      <c r="G7764">
        <v>1.6</v>
      </c>
      <c r="H7764" t="s">
        <v>18</v>
      </c>
      <c r="I7764" t="s">
        <v>19</v>
      </c>
      <c r="J7764">
        <v>120000</v>
      </c>
      <c r="K7764" t="s">
        <v>45</v>
      </c>
      <c r="L7764">
        <v>30000</v>
      </c>
      <c r="M7764" t="b">
        <v>0</v>
      </c>
    </row>
    <row r="7765" spans="1:13" x14ac:dyDescent="0.35">
      <c r="A7765" t="s">
        <v>31</v>
      </c>
      <c r="B7765" t="s">
        <v>32</v>
      </c>
      <c r="C7765">
        <v>2014</v>
      </c>
      <c r="D7765" t="s">
        <v>15</v>
      </c>
      <c r="E7765" t="s">
        <v>23</v>
      </c>
      <c r="F7765" t="s">
        <v>17</v>
      </c>
      <c r="G7765">
        <v>2.4</v>
      </c>
      <c r="H7765" t="s">
        <v>18</v>
      </c>
      <c r="I7765" t="s">
        <v>19</v>
      </c>
      <c r="J7765">
        <v>480000</v>
      </c>
      <c r="K7765" t="s">
        <v>64</v>
      </c>
      <c r="L7765">
        <v>40000</v>
      </c>
      <c r="M7765" t="b">
        <v>0</v>
      </c>
    </row>
    <row r="7766" spans="1:13" x14ac:dyDescent="0.35">
      <c r="A7766" t="s">
        <v>34</v>
      </c>
      <c r="B7766" t="s">
        <v>162</v>
      </c>
      <c r="C7766">
        <v>2012</v>
      </c>
      <c r="D7766" t="s">
        <v>15</v>
      </c>
      <c r="E7766" t="s">
        <v>75</v>
      </c>
      <c r="F7766" t="s">
        <v>26</v>
      </c>
      <c r="G7766">
        <v>6</v>
      </c>
      <c r="H7766" t="s">
        <v>18</v>
      </c>
      <c r="I7766" t="s">
        <v>68</v>
      </c>
      <c r="J7766">
        <v>130</v>
      </c>
      <c r="K7766" t="s">
        <v>255</v>
      </c>
      <c r="L7766">
        <v>0</v>
      </c>
      <c r="M7766" t="b">
        <v>1</v>
      </c>
    </row>
    <row r="7767" spans="1:13" x14ac:dyDescent="0.35">
      <c r="A7767" t="s">
        <v>34</v>
      </c>
      <c r="B7767" t="s">
        <v>51</v>
      </c>
      <c r="C7767">
        <v>2018</v>
      </c>
      <c r="D7767" t="s">
        <v>15</v>
      </c>
      <c r="E7767" t="s">
        <v>25</v>
      </c>
      <c r="F7767" t="s">
        <v>26</v>
      </c>
      <c r="G7767">
        <v>1.6</v>
      </c>
      <c r="H7767" t="s">
        <v>18</v>
      </c>
      <c r="I7767" t="s">
        <v>19</v>
      </c>
      <c r="J7767">
        <v>90000</v>
      </c>
      <c r="K7767" t="s">
        <v>20</v>
      </c>
      <c r="L7767">
        <v>48500</v>
      </c>
      <c r="M7767" t="b">
        <v>0</v>
      </c>
    </row>
    <row r="7768" spans="1:13" x14ac:dyDescent="0.35">
      <c r="A7768" t="s">
        <v>34</v>
      </c>
      <c r="B7768" t="s">
        <v>55</v>
      </c>
      <c r="C7768">
        <v>2010</v>
      </c>
      <c r="D7768" t="s">
        <v>44</v>
      </c>
      <c r="E7768" t="s">
        <v>23</v>
      </c>
      <c r="F7768" t="s">
        <v>30</v>
      </c>
      <c r="G7768">
        <v>4</v>
      </c>
      <c r="H7768" t="s">
        <v>18</v>
      </c>
      <c r="I7768" t="s">
        <v>19</v>
      </c>
      <c r="J7768">
        <v>293715</v>
      </c>
      <c r="K7768" t="s">
        <v>42</v>
      </c>
      <c r="L7768">
        <v>75000</v>
      </c>
      <c r="M7768" t="b">
        <v>0</v>
      </c>
    </row>
    <row r="7769" spans="1:13" x14ac:dyDescent="0.35">
      <c r="A7769" t="s">
        <v>34</v>
      </c>
      <c r="B7769" t="s">
        <v>123</v>
      </c>
      <c r="C7769">
        <v>2015</v>
      </c>
      <c r="D7769" t="s">
        <v>15</v>
      </c>
      <c r="E7769" t="s">
        <v>23</v>
      </c>
      <c r="F7769" t="s">
        <v>17</v>
      </c>
      <c r="G7769">
        <v>1.7</v>
      </c>
      <c r="H7769" t="s">
        <v>18</v>
      </c>
      <c r="I7769" t="s">
        <v>68</v>
      </c>
      <c r="J7769">
        <v>57000</v>
      </c>
      <c r="K7769" t="s">
        <v>64</v>
      </c>
      <c r="L7769">
        <v>0</v>
      </c>
      <c r="M7769" t="b">
        <v>1</v>
      </c>
    </row>
    <row r="7770" spans="1:13" x14ac:dyDescent="0.35">
      <c r="A7770" t="s">
        <v>34</v>
      </c>
      <c r="B7770" t="s">
        <v>51</v>
      </c>
      <c r="C7770">
        <v>1997</v>
      </c>
      <c r="D7770" t="s">
        <v>47</v>
      </c>
      <c r="E7770" t="s">
        <v>23</v>
      </c>
      <c r="F7770" t="s">
        <v>26</v>
      </c>
      <c r="G7770">
        <v>1.3</v>
      </c>
      <c r="H7770" t="s">
        <v>18</v>
      </c>
      <c r="I7770" t="s">
        <v>68</v>
      </c>
      <c r="J7770">
        <v>32500</v>
      </c>
      <c r="K7770" t="s">
        <v>45</v>
      </c>
      <c r="L7770">
        <v>7000</v>
      </c>
      <c r="M7770" t="b">
        <v>0</v>
      </c>
    </row>
    <row r="7771" spans="1:13" x14ac:dyDescent="0.35">
      <c r="A7771" t="s">
        <v>31</v>
      </c>
      <c r="B7771" t="s">
        <v>32</v>
      </c>
      <c r="C7771">
        <v>2008</v>
      </c>
      <c r="D7771" t="s">
        <v>15</v>
      </c>
      <c r="E7771" t="s">
        <v>33</v>
      </c>
      <c r="F7771" t="s">
        <v>30</v>
      </c>
      <c r="G7771">
        <v>2.5</v>
      </c>
      <c r="H7771" t="s">
        <v>18</v>
      </c>
      <c r="I7771" t="s">
        <v>19</v>
      </c>
      <c r="J7771">
        <v>400000</v>
      </c>
      <c r="K7771" t="s">
        <v>20</v>
      </c>
      <c r="L7771">
        <v>0</v>
      </c>
      <c r="M7771" t="b">
        <v>1</v>
      </c>
    </row>
    <row r="7772" spans="1:13" x14ac:dyDescent="0.35">
      <c r="A7772" t="s">
        <v>27</v>
      </c>
      <c r="B7772" t="s">
        <v>93</v>
      </c>
      <c r="C7772">
        <v>2016</v>
      </c>
      <c r="D7772" t="s">
        <v>15</v>
      </c>
      <c r="E7772" t="s">
        <v>29</v>
      </c>
      <c r="F7772" t="s">
        <v>30</v>
      </c>
      <c r="G7772">
        <v>3</v>
      </c>
      <c r="H7772" t="s">
        <v>18</v>
      </c>
      <c r="I7772" t="s">
        <v>19</v>
      </c>
      <c r="J7772">
        <v>199100</v>
      </c>
      <c r="K7772" t="s">
        <v>20</v>
      </c>
      <c r="L7772">
        <v>52000</v>
      </c>
      <c r="M7772" t="b">
        <v>0</v>
      </c>
    </row>
    <row r="7773" spans="1:13" x14ac:dyDescent="0.35">
      <c r="A7773" t="s">
        <v>76</v>
      </c>
      <c r="B7773" t="s">
        <v>77</v>
      </c>
      <c r="C7773">
        <v>2006</v>
      </c>
      <c r="D7773" t="s">
        <v>15</v>
      </c>
      <c r="E7773" t="s">
        <v>29</v>
      </c>
      <c r="F7773" t="s">
        <v>30</v>
      </c>
      <c r="G7773">
        <v>5.4</v>
      </c>
      <c r="H7773" t="s">
        <v>18</v>
      </c>
      <c r="I7773" t="s">
        <v>19</v>
      </c>
      <c r="J7773">
        <v>200000</v>
      </c>
      <c r="K7773" t="s">
        <v>245</v>
      </c>
      <c r="L7773">
        <v>12000</v>
      </c>
      <c r="M7773" t="b">
        <v>0</v>
      </c>
    </row>
    <row r="7774" spans="1:13" x14ac:dyDescent="0.35">
      <c r="A7774" t="s">
        <v>191</v>
      </c>
      <c r="B7774" t="s">
        <v>192</v>
      </c>
      <c r="C7774">
        <v>2016</v>
      </c>
      <c r="D7774" t="s">
        <v>15</v>
      </c>
      <c r="E7774" t="s">
        <v>23</v>
      </c>
      <c r="F7774" t="s">
        <v>17</v>
      </c>
      <c r="G7774">
        <v>2.4</v>
      </c>
      <c r="H7774" t="s">
        <v>18</v>
      </c>
      <c r="I7774" t="s">
        <v>68</v>
      </c>
      <c r="J7774">
        <v>128</v>
      </c>
      <c r="K7774" t="s">
        <v>228</v>
      </c>
      <c r="L7774">
        <v>35000</v>
      </c>
      <c r="M7774" t="b">
        <v>0</v>
      </c>
    </row>
    <row r="7775" spans="1:13" x14ac:dyDescent="0.35">
      <c r="A7775" t="s">
        <v>134</v>
      </c>
      <c r="B7775" t="s">
        <v>165</v>
      </c>
      <c r="C7775">
        <v>2016</v>
      </c>
      <c r="D7775" t="s">
        <v>15</v>
      </c>
      <c r="E7775" t="s">
        <v>23</v>
      </c>
      <c r="F7775" t="s">
        <v>26</v>
      </c>
      <c r="G7775">
        <v>2</v>
      </c>
      <c r="H7775" t="s">
        <v>18</v>
      </c>
      <c r="I7775" t="s">
        <v>19</v>
      </c>
      <c r="J7775">
        <v>157000</v>
      </c>
      <c r="K7775" t="s">
        <v>45</v>
      </c>
      <c r="L7775">
        <v>18000</v>
      </c>
      <c r="M7775" t="b">
        <v>0</v>
      </c>
    </row>
    <row r="7776" spans="1:13" x14ac:dyDescent="0.35">
      <c r="A7776" t="s">
        <v>181</v>
      </c>
      <c r="B7776" t="s">
        <v>199</v>
      </c>
      <c r="C7776">
        <v>2016</v>
      </c>
      <c r="D7776" t="s">
        <v>15</v>
      </c>
      <c r="E7776" t="s">
        <v>23</v>
      </c>
      <c r="F7776" t="s">
        <v>17</v>
      </c>
      <c r="G7776">
        <v>3.8</v>
      </c>
      <c r="H7776" t="s">
        <v>18</v>
      </c>
      <c r="I7776" t="s">
        <v>19</v>
      </c>
      <c r="J7776">
        <v>200</v>
      </c>
      <c r="K7776" t="s">
        <v>42</v>
      </c>
      <c r="L7776">
        <v>50000</v>
      </c>
      <c r="M7776" t="b">
        <v>0</v>
      </c>
    </row>
    <row r="7777" spans="1:13" x14ac:dyDescent="0.35">
      <c r="A7777" t="s">
        <v>34</v>
      </c>
      <c r="B7777" t="s">
        <v>123</v>
      </c>
      <c r="C7777">
        <v>2019</v>
      </c>
      <c r="D7777" t="s">
        <v>15</v>
      </c>
      <c r="E7777" t="s">
        <v>23</v>
      </c>
      <c r="F7777" t="s">
        <v>17</v>
      </c>
      <c r="G7777">
        <v>2.7</v>
      </c>
      <c r="H7777" t="s">
        <v>18</v>
      </c>
      <c r="I7777" t="s">
        <v>68</v>
      </c>
      <c r="J7777">
        <v>83000</v>
      </c>
      <c r="K7777" t="s">
        <v>42</v>
      </c>
      <c r="L7777">
        <v>0</v>
      </c>
      <c r="M7777" t="b">
        <v>1</v>
      </c>
    </row>
    <row r="7778" spans="1:13" x14ac:dyDescent="0.35">
      <c r="A7778" t="s">
        <v>174</v>
      </c>
      <c r="B7778" t="s">
        <v>204</v>
      </c>
      <c r="C7778">
        <v>2008</v>
      </c>
      <c r="D7778" t="s">
        <v>47</v>
      </c>
      <c r="E7778" t="s">
        <v>16</v>
      </c>
      <c r="F7778" t="s">
        <v>17</v>
      </c>
      <c r="G7778">
        <v>4.8</v>
      </c>
      <c r="H7778" t="s">
        <v>18</v>
      </c>
      <c r="I7778" t="s">
        <v>19</v>
      </c>
      <c r="J7778">
        <v>285627</v>
      </c>
      <c r="K7778" t="s">
        <v>20</v>
      </c>
      <c r="L7778">
        <v>30000</v>
      </c>
      <c r="M7778" t="b">
        <v>0</v>
      </c>
    </row>
    <row r="7779" spans="1:13" x14ac:dyDescent="0.35">
      <c r="A7779" t="s">
        <v>27</v>
      </c>
      <c r="B7779" t="s">
        <v>160</v>
      </c>
      <c r="C7779">
        <v>2015</v>
      </c>
      <c r="D7779" t="s">
        <v>44</v>
      </c>
      <c r="E7779" t="s">
        <v>16</v>
      </c>
      <c r="F7779" t="s">
        <v>17</v>
      </c>
      <c r="G7779">
        <v>4.5</v>
      </c>
      <c r="H7779" t="s">
        <v>18</v>
      </c>
      <c r="I7779" t="s">
        <v>68</v>
      </c>
      <c r="J7779">
        <v>105000</v>
      </c>
      <c r="K7779" t="s">
        <v>255</v>
      </c>
      <c r="L7779">
        <v>0</v>
      </c>
      <c r="M7779" t="b">
        <v>1</v>
      </c>
    </row>
    <row r="7780" spans="1:13" x14ac:dyDescent="0.35">
      <c r="A7780" t="s">
        <v>174</v>
      </c>
      <c r="B7780" t="s">
        <v>175</v>
      </c>
      <c r="C7780">
        <v>2002</v>
      </c>
      <c r="D7780" t="s">
        <v>44</v>
      </c>
      <c r="E7780" t="s">
        <v>33</v>
      </c>
      <c r="F7780" t="s">
        <v>17</v>
      </c>
      <c r="G7780">
        <v>3.6</v>
      </c>
      <c r="H7780" t="s">
        <v>18</v>
      </c>
      <c r="I7780" t="s">
        <v>19</v>
      </c>
      <c r="J7780">
        <v>288000</v>
      </c>
      <c r="K7780" t="s">
        <v>59</v>
      </c>
      <c r="L7780">
        <v>0</v>
      </c>
      <c r="M7780" t="b">
        <v>1</v>
      </c>
    </row>
    <row r="7781" spans="1:13" x14ac:dyDescent="0.35">
      <c r="A7781" t="s">
        <v>39</v>
      </c>
      <c r="B7781" t="s">
        <v>71</v>
      </c>
      <c r="C7781">
        <v>2016</v>
      </c>
      <c r="D7781" t="s">
        <v>15</v>
      </c>
      <c r="E7781" t="s">
        <v>25</v>
      </c>
      <c r="F7781" t="s">
        <v>30</v>
      </c>
      <c r="G7781">
        <v>2.4</v>
      </c>
      <c r="H7781" t="s">
        <v>18</v>
      </c>
      <c r="I7781" t="s">
        <v>19</v>
      </c>
      <c r="J7781">
        <v>60000</v>
      </c>
      <c r="K7781" t="s">
        <v>42</v>
      </c>
      <c r="L7781">
        <v>0</v>
      </c>
      <c r="M7781" t="b">
        <v>1</v>
      </c>
    </row>
    <row r="7782" spans="1:13" x14ac:dyDescent="0.35">
      <c r="A7782" t="s">
        <v>39</v>
      </c>
      <c r="B7782" t="s">
        <v>115</v>
      </c>
      <c r="C7782">
        <v>2004</v>
      </c>
      <c r="D7782" t="s">
        <v>47</v>
      </c>
      <c r="E7782" t="s">
        <v>196</v>
      </c>
      <c r="F7782" t="s">
        <v>26</v>
      </c>
      <c r="G7782">
        <v>1.5</v>
      </c>
      <c r="H7782" t="s">
        <v>18</v>
      </c>
      <c r="I7782" t="s">
        <v>19</v>
      </c>
      <c r="J7782">
        <v>280</v>
      </c>
      <c r="K7782" t="s">
        <v>20</v>
      </c>
      <c r="L7782">
        <v>0</v>
      </c>
      <c r="M7782" t="b">
        <v>1</v>
      </c>
    </row>
    <row r="7783" spans="1:13" x14ac:dyDescent="0.35">
      <c r="A7783" t="s">
        <v>27</v>
      </c>
      <c r="B7783" t="s">
        <v>28</v>
      </c>
      <c r="C7783">
        <v>2019</v>
      </c>
      <c r="D7783" t="s">
        <v>15</v>
      </c>
      <c r="E7783" t="s">
        <v>75</v>
      </c>
      <c r="F7783" t="s">
        <v>26</v>
      </c>
      <c r="G7783">
        <v>2</v>
      </c>
      <c r="H7783" t="s">
        <v>18</v>
      </c>
      <c r="I7783" t="s">
        <v>19</v>
      </c>
      <c r="J7783">
        <v>66000</v>
      </c>
      <c r="K7783" t="s">
        <v>20</v>
      </c>
      <c r="L7783">
        <v>58000</v>
      </c>
      <c r="M7783" t="b">
        <v>0</v>
      </c>
    </row>
    <row r="7784" spans="1:13" x14ac:dyDescent="0.35">
      <c r="A7784" t="s">
        <v>109</v>
      </c>
      <c r="B7784" t="s">
        <v>227</v>
      </c>
      <c r="C7784">
        <v>2012</v>
      </c>
      <c r="D7784" t="s">
        <v>15</v>
      </c>
      <c r="E7784" t="s">
        <v>23</v>
      </c>
      <c r="F7784" t="s">
        <v>17</v>
      </c>
      <c r="G7784">
        <v>6</v>
      </c>
      <c r="H7784" t="s">
        <v>18</v>
      </c>
      <c r="I7784" t="s">
        <v>19</v>
      </c>
      <c r="J7784">
        <v>284000</v>
      </c>
      <c r="K7784" t="s">
        <v>42</v>
      </c>
      <c r="L7784">
        <v>33000</v>
      </c>
      <c r="M7784" t="b">
        <v>0</v>
      </c>
    </row>
    <row r="7785" spans="1:13" x14ac:dyDescent="0.35">
      <c r="A7785" t="s">
        <v>21</v>
      </c>
      <c r="B7785" t="s">
        <v>218</v>
      </c>
      <c r="C7785">
        <v>2012</v>
      </c>
      <c r="D7785" t="s">
        <v>15</v>
      </c>
      <c r="E7785" t="s">
        <v>23</v>
      </c>
      <c r="F7785" t="s">
        <v>26</v>
      </c>
      <c r="G7785">
        <v>2.5</v>
      </c>
      <c r="H7785" t="s">
        <v>18</v>
      </c>
      <c r="I7785" t="s">
        <v>19</v>
      </c>
      <c r="J7785">
        <v>193</v>
      </c>
      <c r="K7785" t="s">
        <v>20</v>
      </c>
      <c r="L7785">
        <v>0</v>
      </c>
      <c r="M7785" t="b">
        <v>1</v>
      </c>
    </row>
    <row r="7786" spans="1:13" x14ac:dyDescent="0.35">
      <c r="A7786" t="s">
        <v>76</v>
      </c>
      <c r="B7786" t="s">
        <v>112</v>
      </c>
      <c r="C7786">
        <v>2011</v>
      </c>
      <c r="D7786" t="s">
        <v>15</v>
      </c>
      <c r="E7786" t="s">
        <v>102</v>
      </c>
      <c r="F7786" t="s">
        <v>26</v>
      </c>
      <c r="G7786">
        <v>4.5</v>
      </c>
      <c r="H7786" t="s">
        <v>18</v>
      </c>
      <c r="I7786" t="s">
        <v>19</v>
      </c>
      <c r="J7786">
        <v>301515</v>
      </c>
      <c r="K7786" t="s">
        <v>155</v>
      </c>
      <c r="L7786">
        <v>26000</v>
      </c>
      <c r="M7786" t="b">
        <v>0</v>
      </c>
    </row>
    <row r="7787" spans="1:13" x14ac:dyDescent="0.35">
      <c r="A7787" t="s">
        <v>76</v>
      </c>
      <c r="B7787" t="s">
        <v>325</v>
      </c>
      <c r="C7787">
        <v>2010</v>
      </c>
      <c r="D7787" t="s">
        <v>47</v>
      </c>
      <c r="E7787" t="s">
        <v>33</v>
      </c>
      <c r="F7787" t="s">
        <v>30</v>
      </c>
      <c r="G7787">
        <v>3.5</v>
      </c>
      <c r="H7787" t="s">
        <v>18</v>
      </c>
      <c r="I7787" t="s">
        <v>19</v>
      </c>
      <c r="J7787">
        <v>187200</v>
      </c>
      <c r="K7787" t="s">
        <v>253</v>
      </c>
      <c r="L7787">
        <v>25000</v>
      </c>
      <c r="M7787" t="b">
        <v>0</v>
      </c>
    </row>
    <row r="7788" spans="1:13" x14ac:dyDescent="0.35">
      <c r="A7788" t="s">
        <v>48</v>
      </c>
      <c r="B7788" t="s">
        <v>106</v>
      </c>
      <c r="C7788">
        <v>2015</v>
      </c>
      <c r="D7788" t="s">
        <v>47</v>
      </c>
      <c r="E7788" t="s">
        <v>23</v>
      </c>
      <c r="F7788" t="s">
        <v>17</v>
      </c>
      <c r="G7788">
        <v>3</v>
      </c>
      <c r="H7788" t="s">
        <v>79</v>
      </c>
      <c r="I7788" t="s">
        <v>19</v>
      </c>
      <c r="J7788">
        <v>41305</v>
      </c>
      <c r="K7788" t="s">
        <v>20</v>
      </c>
      <c r="L7788">
        <v>0</v>
      </c>
      <c r="M7788" t="b">
        <v>1</v>
      </c>
    </row>
    <row r="7789" spans="1:13" x14ac:dyDescent="0.35">
      <c r="A7789" t="s">
        <v>21</v>
      </c>
      <c r="B7789" t="s">
        <v>120</v>
      </c>
      <c r="C7789">
        <v>2007</v>
      </c>
      <c r="D7789" t="s">
        <v>15</v>
      </c>
      <c r="E7789" t="s">
        <v>23</v>
      </c>
      <c r="F7789" t="s">
        <v>17</v>
      </c>
      <c r="G7789">
        <v>2.4</v>
      </c>
      <c r="H7789" t="s">
        <v>18</v>
      </c>
      <c r="I7789" t="s">
        <v>68</v>
      </c>
      <c r="J7789">
        <v>475</v>
      </c>
      <c r="K7789" t="s">
        <v>20</v>
      </c>
      <c r="L7789">
        <v>0</v>
      </c>
      <c r="M7789" t="b">
        <v>1</v>
      </c>
    </row>
    <row r="7790" spans="1:13" x14ac:dyDescent="0.35">
      <c r="A7790" t="s">
        <v>31</v>
      </c>
      <c r="B7790" t="s">
        <v>32</v>
      </c>
      <c r="C7790">
        <v>2005</v>
      </c>
      <c r="D7790" t="s">
        <v>15</v>
      </c>
      <c r="E7790" t="s">
        <v>23</v>
      </c>
      <c r="F7790" t="s">
        <v>30</v>
      </c>
      <c r="G7790">
        <v>1</v>
      </c>
      <c r="H7790" t="s">
        <v>18</v>
      </c>
      <c r="I7790" t="s">
        <v>68</v>
      </c>
      <c r="J7790">
        <v>547000</v>
      </c>
      <c r="K7790" t="s">
        <v>211</v>
      </c>
      <c r="L7790">
        <v>19000</v>
      </c>
      <c r="M7790" t="b">
        <v>0</v>
      </c>
    </row>
    <row r="7791" spans="1:13" x14ac:dyDescent="0.35">
      <c r="A7791" t="s">
        <v>48</v>
      </c>
      <c r="B7791" t="s">
        <v>50</v>
      </c>
      <c r="C7791">
        <v>2018</v>
      </c>
      <c r="D7791" t="s">
        <v>44</v>
      </c>
      <c r="E7791" t="s">
        <v>16</v>
      </c>
      <c r="F7791" t="s">
        <v>26</v>
      </c>
      <c r="G7791">
        <v>2</v>
      </c>
      <c r="H7791" t="s">
        <v>18</v>
      </c>
      <c r="I7791" t="s">
        <v>19</v>
      </c>
      <c r="J7791">
        <v>167</v>
      </c>
      <c r="K7791" t="s">
        <v>20</v>
      </c>
      <c r="L7791">
        <v>115000</v>
      </c>
      <c r="M7791" t="b">
        <v>0</v>
      </c>
    </row>
    <row r="7792" spans="1:13" x14ac:dyDescent="0.35">
      <c r="A7792" t="s">
        <v>34</v>
      </c>
      <c r="B7792" t="s">
        <v>35</v>
      </c>
      <c r="C7792">
        <v>2015</v>
      </c>
      <c r="D7792" t="s">
        <v>15</v>
      </c>
      <c r="E7792" t="s">
        <v>23</v>
      </c>
      <c r="F7792" t="s">
        <v>30</v>
      </c>
      <c r="G7792">
        <v>5.7</v>
      </c>
      <c r="H7792" t="s">
        <v>18</v>
      </c>
      <c r="I7792" t="s">
        <v>19</v>
      </c>
      <c r="J7792">
        <v>170000</v>
      </c>
      <c r="K7792" t="s">
        <v>20</v>
      </c>
      <c r="L7792">
        <v>150000</v>
      </c>
      <c r="M7792" t="b">
        <v>0</v>
      </c>
    </row>
    <row r="7793" spans="1:13" x14ac:dyDescent="0.35">
      <c r="A7793" t="s">
        <v>31</v>
      </c>
      <c r="B7793" t="s">
        <v>157</v>
      </c>
      <c r="C7793">
        <v>2015</v>
      </c>
      <c r="D7793" t="s">
        <v>15</v>
      </c>
      <c r="E7793" t="s">
        <v>16</v>
      </c>
      <c r="F7793" t="s">
        <v>26</v>
      </c>
      <c r="G7793">
        <v>3.5</v>
      </c>
      <c r="H7793" t="s">
        <v>18</v>
      </c>
      <c r="I7793" t="s">
        <v>19</v>
      </c>
      <c r="J7793">
        <v>152000</v>
      </c>
      <c r="K7793" t="s">
        <v>45</v>
      </c>
      <c r="L7793">
        <v>45000</v>
      </c>
      <c r="M7793" t="b">
        <v>0</v>
      </c>
    </row>
    <row r="7794" spans="1:13" x14ac:dyDescent="0.35">
      <c r="A7794" t="s">
        <v>27</v>
      </c>
      <c r="B7794" t="s">
        <v>88</v>
      </c>
      <c r="C7794">
        <v>2017</v>
      </c>
      <c r="D7794" t="s">
        <v>15</v>
      </c>
      <c r="E7794" t="s">
        <v>23</v>
      </c>
      <c r="F7794" t="s">
        <v>26</v>
      </c>
      <c r="G7794">
        <v>1.4</v>
      </c>
      <c r="H7794" t="s">
        <v>18</v>
      </c>
      <c r="I7794" t="s">
        <v>19</v>
      </c>
      <c r="J7794">
        <v>130000</v>
      </c>
      <c r="K7794" t="s">
        <v>20</v>
      </c>
      <c r="L7794">
        <v>0</v>
      </c>
      <c r="M7794" t="b">
        <v>1</v>
      </c>
    </row>
    <row r="7795" spans="1:13" x14ac:dyDescent="0.35">
      <c r="A7795" t="s">
        <v>259</v>
      </c>
      <c r="B7795" t="s">
        <v>486</v>
      </c>
      <c r="C7795">
        <v>2016</v>
      </c>
      <c r="D7795" t="s">
        <v>15</v>
      </c>
      <c r="E7795" t="s">
        <v>23</v>
      </c>
      <c r="F7795" t="s">
        <v>26</v>
      </c>
      <c r="G7795">
        <v>2</v>
      </c>
      <c r="H7795" t="s">
        <v>18</v>
      </c>
      <c r="I7795" t="s">
        <v>68</v>
      </c>
      <c r="J7795">
        <v>92000</v>
      </c>
      <c r="K7795" t="s">
        <v>20</v>
      </c>
      <c r="L7795">
        <v>0</v>
      </c>
      <c r="M7795" t="b">
        <v>1</v>
      </c>
    </row>
    <row r="7796" spans="1:13" x14ac:dyDescent="0.35">
      <c r="A7796" t="s">
        <v>34</v>
      </c>
      <c r="B7796" t="s">
        <v>43</v>
      </c>
      <c r="C7796">
        <v>2020</v>
      </c>
      <c r="D7796" t="s">
        <v>15</v>
      </c>
      <c r="E7796" t="s">
        <v>23</v>
      </c>
      <c r="F7796" t="s">
        <v>17</v>
      </c>
      <c r="G7796">
        <v>2.5</v>
      </c>
      <c r="H7796" t="s">
        <v>18</v>
      </c>
      <c r="I7796" t="s">
        <v>19</v>
      </c>
      <c r="J7796">
        <v>11800</v>
      </c>
      <c r="K7796" t="s">
        <v>45</v>
      </c>
      <c r="L7796">
        <v>0</v>
      </c>
      <c r="M7796" t="b">
        <v>1</v>
      </c>
    </row>
    <row r="7797" spans="1:13" x14ac:dyDescent="0.35">
      <c r="A7797" t="s">
        <v>21</v>
      </c>
      <c r="B7797" t="s">
        <v>130</v>
      </c>
      <c r="C7797">
        <v>2002</v>
      </c>
      <c r="D7797" t="s">
        <v>15</v>
      </c>
      <c r="E7797" t="s">
        <v>78</v>
      </c>
      <c r="F7797" t="s">
        <v>26</v>
      </c>
      <c r="G7797">
        <v>3</v>
      </c>
      <c r="H7797" t="s">
        <v>18</v>
      </c>
      <c r="I7797" t="s">
        <v>68</v>
      </c>
      <c r="J7797">
        <v>265000</v>
      </c>
      <c r="K7797" t="s">
        <v>42</v>
      </c>
      <c r="L7797">
        <v>0</v>
      </c>
      <c r="M7797" t="b">
        <v>1</v>
      </c>
    </row>
    <row r="7798" spans="1:13" x14ac:dyDescent="0.35">
      <c r="A7798" t="s">
        <v>76</v>
      </c>
      <c r="B7798" t="s">
        <v>77</v>
      </c>
      <c r="C7798">
        <v>2013</v>
      </c>
      <c r="D7798" t="s">
        <v>15</v>
      </c>
      <c r="E7798" t="s">
        <v>75</v>
      </c>
      <c r="F7798" t="s">
        <v>30</v>
      </c>
      <c r="G7798">
        <v>5.4</v>
      </c>
      <c r="H7798" t="s">
        <v>18</v>
      </c>
      <c r="I7798" t="s">
        <v>19</v>
      </c>
      <c r="J7798">
        <v>174000</v>
      </c>
      <c r="K7798" t="s">
        <v>155</v>
      </c>
      <c r="L7798">
        <v>50000</v>
      </c>
      <c r="M7798" t="b">
        <v>0</v>
      </c>
    </row>
    <row r="7799" spans="1:13" x14ac:dyDescent="0.35">
      <c r="A7799" t="s">
        <v>27</v>
      </c>
      <c r="B7799" t="s">
        <v>88</v>
      </c>
      <c r="C7799">
        <v>2015</v>
      </c>
      <c r="D7799" t="s">
        <v>15</v>
      </c>
      <c r="E7799" t="s">
        <v>23</v>
      </c>
      <c r="F7799" t="s">
        <v>30</v>
      </c>
      <c r="G7799">
        <v>1.4</v>
      </c>
      <c r="H7799" t="s">
        <v>18</v>
      </c>
      <c r="I7799" t="s">
        <v>19</v>
      </c>
      <c r="J7799">
        <v>105000</v>
      </c>
      <c r="K7799" t="s">
        <v>20</v>
      </c>
      <c r="L7799">
        <v>25000</v>
      </c>
      <c r="M7799" t="b">
        <v>0</v>
      </c>
    </row>
    <row r="7800" spans="1:13" x14ac:dyDescent="0.35">
      <c r="A7800" t="s">
        <v>34</v>
      </c>
      <c r="B7800" t="s">
        <v>51</v>
      </c>
      <c r="C7800">
        <v>2018</v>
      </c>
      <c r="D7800" t="s">
        <v>15</v>
      </c>
      <c r="E7800" t="s">
        <v>23</v>
      </c>
      <c r="F7800" t="s">
        <v>26</v>
      </c>
      <c r="G7800">
        <v>1.6</v>
      </c>
      <c r="H7800" t="s">
        <v>18</v>
      </c>
      <c r="I7800" t="s">
        <v>19</v>
      </c>
      <c r="J7800">
        <v>89000</v>
      </c>
      <c r="K7800" t="s">
        <v>45</v>
      </c>
      <c r="L7800">
        <v>45000</v>
      </c>
      <c r="M7800" t="b">
        <v>0</v>
      </c>
    </row>
    <row r="7801" spans="1:13" x14ac:dyDescent="0.35">
      <c r="A7801" t="s">
        <v>27</v>
      </c>
      <c r="B7801" t="s">
        <v>88</v>
      </c>
      <c r="C7801">
        <v>2019</v>
      </c>
      <c r="D7801" t="s">
        <v>15</v>
      </c>
      <c r="E7801" t="s">
        <v>25</v>
      </c>
      <c r="F7801" t="s">
        <v>26</v>
      </c>
      <c r="G7801">
        <v>1.4</v>
      </c>
      <c r="H7801" t="s">
        <v>18</v>
      </c>
      <c r="I7801" t="s">
        <v>19</v>
      </c>
      <c r="J7801">
        <v>72500</v>
      </c>
      <c r="K7801" t="s">
        <v>45</v>
      </c>
      <c r="L7801">
        <v>40000</v>
      </c>
      <c r="M7801" t="b">
        <v>0</v>
      </c>
    </row>
    <row r="7802" spans="1:13" x14ac:dyDescent="0.35">
      <c r="A7802" t="s">
        <v>27</v>
      </c>
      <c r="B7802" t="s">
        <v>88</v>
      </c>
      <c r="C7802">
        <v>2017</v>
      </c>
      <c r="D7802" t="s">
        <v>15</v>
      </c>
      <c r="E7802" t="s">
        <v>23</v>
      </c>
      <c r="F7802" t="s">
        <v>26</v>
      </c>
      <c r="G7802">
        <v>1.6</v>
      </c>
      <c r="H7802" t="s">
        <v>18</v>
      </c>
      <c r="I7802" t="s">
        <v>19</v>
      </c>
      <c r="J7802">
        <v>137000</v>
      </c>
      <c r="K7802" t="s">
        <v>45</v>
      </c>
      <c r="L7802">
        <v>29000</v>
      </c>
      <c r="M7802" t="b">
        <v>0</v>
      </c>
    </row>
    <row r="7803" spans="1:13" x14ac:dyDescent="0.35">
      <c r="A7803" t="s">
        <v>34</v>
      </c>
      <c r="B7803" t="s">
        <v>51</v>
      </c>
      <c r="C7803">
        <v>2018</v>
      </c>
      <c r="D7803" t="s">
        <v>15</v>
      </c>
      <c r="E7803" t="s">
        <v>25</v>
      </c>
      <c r="F7803" t="s">
        <v>26</v>
      </c>
      <c r="G7803">
        <v>1.6</v>
      </c>
      <c r="H7803" t="s">
        <v>18</v>
      </c>
      <c r="I7803" t="s">
        <v>19</v>
      </c>
      <c r="J7803">
        <v>73000</v>
      </c>
      <c r="K7803" t="s">
        <v>45</v>
      </c>
      <c r="L7803">
        <v>45000</v>
      </c>
      <c r="M7803" t="b">
        <v>0</v>
      </c>
    </row>
    <row r="7804" spans="1:13" x14ac:dyDescent="0.35">
      <c r="A7804" t="s">
        <v>34</v>
      </c>
      <c r="B7804" t="s">
        <v>51</v>
      </c>
      <c r="C7804">
        <v>2018</v>
      </c>
      <c r="D7804" t="s">
        <v>15</v>
      </c>
      <c r="E7804" t="s">
        <v>25</v>
      </c>
      <c r="F7804" t="s">
        <v>26</v>
      </c>
      <c r="G7804">
        <v>1.6</v>
      </c>
      <c r="H7804" t="s">
        <v>18</v>
      </c>
      <c r="I7804" t="s">
        <v>19</v>
      </c>
      <c r="J7804">
        <v>40000</v>
      </c>
      <c r="K7804" t="s">
        <v>45</v>
      </c>
      <c r="L7804">
        <v>45000</v>
      </c>
      <c r="M7804" t="b">
        <v>0</v>
      </c>
    </row>
    <row r="7805" spans="1:13" x14ac:dyDescent="0.35">
      <c r="A7805" t="s">
        <v>36</v>
      </c>
      <c r="B7805" t="s">
        <v>115</v>
      </c>
      <c r="C7805">
        <v>2013</v>
      </c>
      <c r="D7805" t="s">
        <v>15</v>
      </c>
      <c r="E7805" t="s">
        <v>94</v>
      </c>
      <c r="F7805" t="s">
        <v>26</v>
      </c>
      <c r="G7805">
        <v>5.3</v>
      </c>
      <c r="H7805" t="s">
        <v>18</v>
      </c>
      <c r="I7805" t="s">
        <v>19</v>
      </c>
      <c r="J7805">
        <v>180000</v>
      </c>
      <c r="K7805" t="s">
        <v>138</v>
      </c>
      <c r="L7805">
        <v>0</v>
      </c>
      <c r="M7805" t="b">
        <v>1</v>
      </c>
    </row>
    <row r="7806" spans="1:13" x14ac:dyDescent="0.35">
      <c r="A7806" t="s">
        <v>82</v>
      </c>
      <c r="B7806" t="s">
        <v>117</v>
      </c>
      <c r="C7806">
        <v>2015</v>
      </c>
      <c r="D7806" t="s">
        <v>47</v>
      </c>
      <c r="E7806" t="s">
        <v>75</v>
      </c>
      <c r="F7806" t="s">
        <v>26</v>
      </c>
      <c r="G7806">
        <v>1</v>
      </c>
      <c r="H7806" t="s">
        <v>18</v>
      </c>
      <c r="I7806" t="s">
        <v>19</v>
      </c>
      <c r="J7806">
        <v>85000</v>
      </c>
      <c r="K7806" t="s">
        <v>45</v>
      </c>
      <c r="L7806">
        <v>18000</v>
      </c>
      <c r="M7806" t="b">
        <v>0</v>
      </c>
    </row>
    <row r="7807" spans="1:13" x14ac:dyDescent="0.35">
      <c r="A7807" t="s">
        <v>36</v>
      </c>
      <c r="B7807" t="s">
        <v>146</v>
      </c>
      <c r="C7807">
        <v>2011</v>
      </c>
      <c r="D7807" t="s">
        <v>47</v>
      </c>
      <c r="E7807" t="s">
        <v>23</v>
      </c>
      <c r="F7807" t="s">
        <v>17</v>
      </c>
      <c r="G7807">
        <v>5.3</v>
      </c>
      <c r="H7807" t="s">
        <v>18</v>
      </c>
      <c r="I7807" t="s">
        <v>19</v>
      </c>
      <c r="J7807">
        <v>360000</v>
      </c>
      <c r="K7807" t="s">
        <v>20</v>
      </c>
      <c r="L7807">
        <v>0</v>
      </c>
      <c r="M7807" t="b">
        <v>1</v>
      </c>
    </row>
    <row r="7808" spans="1:13" x14ac:dyDescent="0.35">
      <c r="A7808" t="s">
        <v>39</v>
      </c>
      <c r="B7808" t="s">
        <v>46</v>
      </c>
      <c r="C7808">
        <v>2011</v>
      </c>
      <c r="D7808" t="s">
        <v>15</v>
      </c>
      <c r="E7808" t="s">
        <v>16</v>
      </c>
      <c r="F7808" t="s">
        <v>30</v>
      </c>
      <c r="G7808">
        <v>5.3</v>
      </c>
      <c r="H7808" t="s">
        <v>18</v>
      </c>
      <c r="I7808" t="s">
        <v>19</v>
      </c>
      <c r="J7808">
        <v>300000</v>
      </c>
      <c r="K7808" t="s">
        <v>155</v>
      </c>
      <c r="L7808">
        <v>0</v>
      </c>
      <c r="M7808" t="b">
        <v>1</v>
      </c>
    </row>
    <row r="7809" spans="1:13" x14ac:dyDescent="0.35">
      <c r="A7809" t="s">
        <v>181</v>
      </c>
      <c r="B7809" t="s">
        <v>380</v>
      </c>
      <c r="C7809">
        <v>2016</v>
      </c>
      <c r="D7809" t="s">
        <v>15</v>
      </c>
      <c r="E7809" t="s">
        <v>23</v>
      </c>
      <c r="F7809" t="s">
        <v>26</v>
      </c>
      <c r="G7809">
        <v>1.6</v>
      </c>
      <c r="H7809" t="s">
        <v>18</v>
      </c>
      <c r="I7809" t="s">
        <v>19</v>
      </c>
      <c r="J7809">
        <v>120000</v>
      </c>
      <c r="K7809" t="s">
        <v>126</v>
      </c>
      <c r="L7809">
        <v>0</v>
      </c>
      <c r="M7809" t="b">
        <v>1</v>
      </c>
    </row>
    <row r="7810" spans="1:13" x14ac:dyDescent="0.35">
      <c r="A7810" t="s">
        <v>76</v>
      </c>
      <c r="B7810" t="s">
        <v>240</v>
      </c>
      <c r="C7810">
        <v>2011</v>
      </c>
      <c r="D7810" t="s">
        <v>15</v>
      </c>
      <c r="E7810" t="s">
        <v>78</v>
      </c>
      <c r="F7810" t="s">
        <v>26</v>
      </c>
      <c r="G7810">
        <v>4.7</v>
      </c>
      <c r="H7810" t="s">
        <v>18</v>
      </c>
      <c r="I7810" t="s">
        <v>19</v>
      </c>
      <c r="J7810">
        <v>87000</v>
      </c>
      <c r="K7810" t="s">
        <v>20</v>
      </c>
      <c r="L7810">
        <v>0</v>
      </c>
      <c r="M7810" t="b">
        <v>1</v>
      </c>
    </row>
    <row r="7811" spans="1:13" x14ac:dyDescent="0.35">
      <c r="A7811" t="s">
        <v>34</v>
      </c>
      <c r="B7811" t="s">
        <v>35</v>
      </c>
      <c r="C7811">
        <v>2006</v>
      </c>
      <c r="D7811" t="s">
        <v>15</v>
      </c>
      <c r="E7811" t="s">
        <v>23</v>
      </c>
      <c r="F7811" t="s">
        <v>17</v>
      </c>
      <c r="G7811">
        <v>4.5999999999999996</v>
      </c>
      <c r="H7811" t="s">
        <v>18</v>
      </c>
      <c r="I7811" t="s">
        <v>19</v>
      </c>
      <c r="J7811">
        <v>360000</v>
      </c>
      <c r="K7811" t="s">
        <v>20</v>
      </c>
      <c r="L7811">
        <v>0</v>
      </c>
      <c r="M7811" t="b">
        <v>1</v>
      </c>
    </row>
    <row r="7812" spans="1:13" x14ac:dyDescent="0.35">
      <c r="A7812" t="s">
        <v>82</v>
      </c>
      <c r="B7812" t="s">
        <v>105</v>
      </c>
      <c r="C7812">
        <v>2009</v>
      </c>
      <c r="D7812" t="s">
        <v>15</v>
      </c>
      <c r="E7812" t="s">
        <v>75</v>
      </c>
      <c r="F7812" t="s">
        <v>26</v>
      </c>
      <c r="G7812">
        <v>2.4</v>
      </c>
      <c r="H7812" t="s">
        <v>18</v>
      </c>
      <c r="I7812" t="s">
        <v>19</v>
      </c>
      <c r="J7812">
        <v>300000</v>
      </c>
      <c r="K7812" t="s">
        <v>45</v>
      </c>
      <c r="L7812">
        <v>0</v>
      </c>
      <c r="M7812" t="b">
        <v>1</v>
      </c>
    </row>
    <row r="7813" spans="1:13" x14ac:dyDescent="0.35">
      <c r="A7813" t="s">
        <v>76</v>
      </c>
      <c r="B7813" t="s">
        <v>240</v>
      </c>
      <c r="C7813">
        <v>2010</v>
      </c>
      <c r="D7813" t="s">
        <v>15</v>
      </c>
      <c r="E7813" t="s">
        <v>78</v>
      </c>
      <c r="F7813" t="s">
        <v>17</v>
      </c>
      <c r="G7813">
        <v>4.5999999999999996</v>
      </c>
      <c r="H7813" t="s">
        <v>18</v>
      </c>
      <c r="I7813" t="s">
        <v>19</v>
      </c>
      <c r="J7813">
        <v>299999</v>
      </c>
      <c r="K7813" t="s">
        <v>54</v>
      </c>
      <c r="L7813">
        <v>0</v>
      </c>
      <c r="M7813" t="b">
        <v>1</v>
      </c>
    </row>
    <row r="7814" spans="1:13" x14ac:dyDescent="0.35">
      <c r="A7814" t="s">
        <v>97</v>
      </c>
      <c r="B7814" t="s">
        <v>98</v>
      </c>
      <c r="C7814">
        <v>2014</v>
      </c>
      <c r="D7814" t="s">
        <v>15</v>
      </c>
      <c r="E7814" t="s">
        <v>78</v>
      </c>
      <c r="F7814" t="s">
        <v>26</v>
      </c>
      <c r="G7814">
        <v>1.8</v>
      </c>
      <c r="H7814" t="s">
        <v>18</v>
      </c>
      <c r="I7814" t="s">
        <v>68</v>
      </c>
      <c r="J7814">
        <v>170000</v>
      </c>
      <c r="K7814" t="s">
        <v>81</v>
      </c>
      <c r="L7814">
        <v>0</v>
      </c>
      <c r="M7814" t="b">
        <v>1</v>
      </c>
    </row>
    <row r="7815" spans="1:13" x14ac:dyDescent="0.35">
      <c r="A7815" t="s">
        <v>174</v>
      </c>
      <c r="B7815" t="s">
        <v>175</v>
      </c>
      <c r="C7815">
        <v>2014</v>
      </c>
      <c r="D7815" t="s">
        <v>15</v>
      </c>
      <c r="E7815" t="s">
        <v>75</v>
      </c>
      <c r="F7815" t="s">
        <v>17</v>
      </c>
      <c r="G7815">
        <v>3.6</v>
      </c>
      <c r="H7815" t="s">
        <v>18</v>
      </c>
      <c r="I7815" t="s">
        <v>19</v>
      </c>
      <c r="J7815">
        <v>110000</v>
      </c>
      <c r="K7815" t="s">
        <v>20</v>
      </c>
      <c r="L7815">
        <v>0</v>
      </c>
      <c r="M7815" t="b">
        <v>1</v>
      </c>
    </row>
    <row r="7816" spans="1:13" x14ac:dyDescent="0.35">
      <c r="A7816" t="s">
        <v>76</v>
      </c>
      <c r="B7816" t="s">
        <v>77</v>
      </c>
      <c r="C7816">
        <v>2021</v>
      </c>
      <c r="D7816" t="s">
        <v>15</v>
      </c>
      <c r="E7816" t="s">
        <v>75</v>
      </c>
      <c r="F7816" t="s">
        <v>30</v>
      </c>
      <c r="G7816">
        <v>1.6</v>
      </c>
      <c r="H7816" t="s">
        <v>18</v>
      </c>
      <c r="I7816" t="s">
        <v>19</v>
      </c>
      <c r="J7816">
        <v>2500</v>
      </c>
      <c r="K7816" t="s">
        <v>111</v>
      </c>
      <c r="L7816">
        <v>207000</v>
      </c>
      <c r="M7816" t="b">
        <v>0</v>
      </c>
    </row>
    <row r="7817" spans="1:13" x14ac:dyDescent="0.35">
      <c r="A7817" t="s">
        <v>82</v>
      </c>
      <c r="B7817" t="s">
        <v>156</v>
      </c>
      <c r="C7817">
        <v>2011</v>
      </c>
      <c r="D7817" t="s">
        <v>15</v>
      </c>
      <c r="E7817" t="s">
        <v>16</v>
      </c>
      <c r="F7817" t="s">
        <v>26</v>
      </c>
      <c r="G7817">
        <v>1.4</v>
      </c>
      <c r="H7817" t="s">
        <v>18</v>
      </c>
      <c r="I7817" t="s">
        <v>68</v>
      </c>
      <c r="J7817">
        <v>218000</v>
      </c>
      <c r="K7817" t="s">
        <v>253</v>
      </c>
      <c r="L7817">
        <v>11500</v>
      </c>
      <c r="M7817" t="b">
        <v>0</v>
      </c>
    </row>
    <row r="7818" spans="1:13" x14ac:dyDescent="0.35">
      <c r="A7818" t="s">
        <v>103</v>
      </c>
      <c r="B7818" t="s">
        <v>212</v>
      </c>
      <c r="C7818">
        <v>2019</v>
      </c>
      <c r="D7818" t="s">
        <v>15</v>
      </c>
      <c r="E7818" t="s">
        <v>75</v>
      </c>
      <c r="F7818" t="s">
        <v>30</v>
      </c>
      <c r="G7818">
        <v>3.6</v>
      </c>
      <c r="H7818" t="s">
        <v>18</v>
      </c>
      <c r="I7818" t="s">
        <v>19</v>
      </c>
      <c r="J7818">
        <v>26000</v>
      </c>
      <c r="K7818" t="s">
        <v>20</v>
      </c>
      <c r="L7818">
        <v>148000</v>
      </c>
      <c r="M7818" t="b">
        <v>0</v>
      </c>
    </row>
    <row r="7819" spans="1:13" x14ac:dyDescent="0.35">
      <c r="A7819" t="s">
        <v>34</v>
      </c>
      <c r="B7819" t="s">
        <v>163</v>
      </c>
      <c r="C7819">
        <v>1993</v>
      </c>
      <c r="D7819" t="s">
        <v>15</v>
      </c>
      <c r="E7819" t="s">
        <v>23</v>
      </c>
      <c r="F7819" t="s">
        <v>30</v>
      </c>
      <c r="G7819">
        <v>4</v>
      </c>
      <c r="H7819" t="s">
        <v>18</v>
      </c>
      <c r="I7819" t="s">
        <v>68</v>
      </c>
      <c r="J7819">
        <v>492000</v>
      </c>
      <c r="K7819" t="s">
        <v>20</v>
      </c>
      <c r="L7819">
        <v>11000</v>
      </c>
      <c r="M7819" t="b">
        <v>0</v>
      </c>
    </row>
    <row r="7820" spans="1:13" x14ac:dyDescent="0.35">
      <c r="A7820" t="s">
        <v>39</v>
      </c>
      <c r="B7820" t="s">
        <v>133</v>
      </c>
      <c r="C7820">
        <v>2010</v>
      </c>
      <c r="D7820" t="s">
        <v>47</v>
      </c>
      <c r="E7820" t="s">
        <v>23</v>
      </c>
      <c r="F7820" t="s">
        <v>17</v>
      </c>
      <c r="G7820">
        <v>6.2</v>
      </c>
      <c r="H7820" t="s">
        <v>18</v>
      </c>
      <c r="I7820" t="s">
        <v>19</v>
      </c>
      <c r="J7820">
        <v>247000</v>
      </c>
      <c r="K7820" t="s">
        <v>81</v>
      </c>
      <c r="L7820">
        <v>0</v>
      </c>
      <c r="M7820" t="b">
        <v>1</v>
      </c>
    </row>
    <row r="7821" spans="1:13" x14ac:dyDescent="0.35">
      <c r="A7821" t="s">
        <v>27</v>
      </c>
      <c r="B7821" t="s">
        <v>28</v>
      </c>
      <c r="C7821">
        <v>2018</v>
      </c>
      <c r="D7821" t="s">
        <v>15</v>
      </c>
      <c r="E7821" t="s">
        <v>23</v>
      </c>
      <c r="F7821" t="s">
        <v>26</v>
      </c>
      <c r="G7821">
        <v>2</v>
      </c>
      <c r="H7821" t="s">
        <v>18</v>
      </c>
      <c r="I7821" t="s">
        <v>19</v>
      </c>
      <c r="J7821">
        <v>22640</v>
      </c>
      <c r="K7821" t="s">
        <v>254</v>
      </c>
      <c r="L7821">
        <v>1158</v>
      </c>
      <c r="M7821" t="b">
        <v>0</v>
      </c>
    </row>
    <row r="7822" spans="1:13" x14ac:dyDescent="0.35">
      <c r="A7822" t="s">
        <v>27</v>
      </c>
      <c r="B7822" t="s">
        <v>89</v>
      </c>
      <c r="C7822">
        <v>2015</v>
      </c>
      <c r="D7822" t="s">
        <v>47</v>
      </c>
      <c r="E7822" t="s">
        <v>23</v>
      </c>
      <c r="F7822" t="s">
        <v>17</v>
      </c>
      <c r="G7822">
        <v>2.4</v>
      </c>
      <c r="H7822" t="s">
        <v>18</v>
      </c>
      <c r="I7822" t="s">
        <v>19</v>
      </c>
      <c r="J7822">
        <v>72000</v>
      </c>
      <c r="K7822" t="s">
        <v>395</v>
      </c>
      <c r="L7822">
        <v>0</v>
      </c>
      <c r="M7822" t="b">
        <v>1</v>
      </c>
    </row>
    <row r="7823" spans="1:13" x14ac:dyDescent="0.35">
      <c r="A7823" t="s">
        <v>185</v>
      </c>
      <c r="B7823" t="s">
        <v>186</v>
      </c>
      <c r="C7823">
        <v>2003</v>
      </c>
      <c r="D7823" t="s">
        <v>15</v>
      </c>
      <c r="E7823" t="s">
        <v>23</v>
      </c>
      <c r="F7823" t="s">
        <v>26</v>
      </c>
      <c r="G7823">
        <v>8.5</v>
      </c>
      <c r="H7823" t="s">
        <v>56</v>
      </c>
      <c r="I7823" t="s">
        <v>68</v>
      </c>
      <c r="J7823">
        <v>330</v>
      </c>
      <c r="K7823" t="s">
        <v>20</v>
      </c>
      <c r="L7823">
        <v>40000</v>
      </c>
      <c r="M7823" t="b">
        <v>0</v>
      </c>
    </row>
    <row r="7824" spans="1:13" x14ac:dyDescent="0.35">
      <c r="A7824" t="s">
        <v>82</v>
      </c>
      <c r="B7824" t="s">
        <v>83</v>
      </c>
      <c r="C7824">
        <v>2018</v>
      </c>
      <c r="D7824" t="s">
        <v>15</v>
      </c>
      <c r="E7824" t="s">
        <v>94</v>
      </c>
      <c r="F7824" t="s">
        <v>17</v>
      </c>
      <c r="G7824">
        <v>3.3</v>
      </c>
      <c r="H7824" t="s">
        <v>18</v>
      </c>
      <c r="I7824" t="s">
        <v>19</v>
      </c>
      <c r="J7824">
        <v>120</v>
      </c>
      <c r="K7824" t="s">
        <v>187</v>
      </c>
      <c r="L7824">
        <v>0</v>
      </c>
      <c r="M7824" t="b">
        <v>1</v>
      </c>
    </row>
    <row r="7825" spans="1:13" x14ac:dyDescent="0.35">
      <c r="A7825" t="s">
        <v>34</v>
      </c>
      <c r="B7825" t="s">
        <v>35</v>
      </c>
      <c r="C7825">
        <v>2011</v>
      </c>
      <c r="D7825" t="s">
        <v>15</v>
      </c>
      <c r="E7825" t="s">
        <v>23</v>
      </c>
      <c r="F7825" t="s">
        <v>17</v>
      </c>
      <c r="G7825">
        <v>4.5999999999999996</v>
      </c>
      <c r="H7825" t="s">
        <v>18</v>
      </c>
      <c r="I7825" t="s">
        <v>19</v>
      </c>
      <c r="J7825">
        <v>434</v>
      </c>
      <c r="K7825" t="s">
        <v>111</v>
      </c>
      <c r="L7825">
        <v>85000</v>
      </c>
      <c r="M7825" t="b">
        <v>0</v>
      </c>
    </row>
    <row r="7826" spans="1:13" x14ac:dyDescent="0.35">
      <c r="A7826" t="s">
        <v>34</v>
      </c>
      <c r="B7826" t="s">
        <v>35</v>
      </c>
      <c r="C7826">
        <v>2017</v>
      </c>
      <c r="D7826" t="s">
        <v>15</v>
      </c>
      <c r="E7826" t="s">
        <v>23</v>
      </c>
      <c r="F7826" t="s">
        <v>17</v>
      </c>
      <c r="G7826">
        <v>4.5999999999999996</v>
      </c>
      <c r="H7826" t="s">
        <v>18</v>
      </c>
      <c r="I7826" t="s">
        <v>19</v>
      </c>
      <c r="J7826">
        <v>130000</v>
      </c>
      <c r="K7826" t="s">
        <v>187</v>
      </c>
      <c r="L7826">
        <v>0</v>
      </c>
      <c r="M7826" t="b">
        <v>1</v>
      </c>
    </row>
    <row r="7827" spans="1:13" x14ac:dyDescent="0.35">
      <c r="A7827" t="s">
        <v>34</v>
      </c>
      <c r="B7827" t="s">
        <v>35</v>
      </c>
      <c r="C7827">
        <v>1987</v>
      </c>
      <c r="D7827" t="s">
        <v>47</v>
      </c>
      <c r="E7827" t="s">
        <v>23</v>
      </c>
      <c r="F7827" t="s">
        <v>30</v>
      </c>
      <c r="G7827">
        <v>4.5999999999999996</v>
      </c>
      <c r="H7827" t="s">
        <v>18</v>
      </c>
      <c r="I7827" t="s">
        <v>68</v>
      </c>
      <c r="J7827">
        <v>500000</v>
      </c>
      <c r="K7827" t="s">
        <v>54</v>
      </c>
      <c r="L7827">
        <v>0</v>
      </c>
      <c r="M7827" t="b">
        <v>1</v>
      </c>
    </row>
    <row r="7828" spans="1:13" x14ac:dyDescent="0.35">
      <c r="A7828" t="s">
        <v>48</v>
      </c>
      <c r="B7828" t="s">
        <v>337</v>
      </c>
      <c r="C7828">
        <v>2015</v>
      </c>
      <c r="D7828" t="s">
        <v>15</v>
      </c>
      <c r="E7828" t="s">
        <v>102</v>
      </c>
      <c r="F7828" t="s">
        <v>17</v>
      </c>
      <c r="G7828">
        <v>3.5</v>
      </c>
      <c r="H7828" t="s">
        <v>18</v>
      </c>
      <c r="I7828" t="s">
        <v>19</v>
      </c>
      <c r="J7828">
        <v>119000</v>
      </c>
      <c r="K7828" t="s">
        <v>54</v>
      </c>
      <c r="L7828">
        <v>99000</v>
      </c>
      <c r="M7828" t="b">
        <v>0</v>
      </c>
    </row>
    <row r="7829" spans="1:13" x14ac:dyDescent="0.35">
      <c r="A7829" t="s">
        <v>174</v>
      </c>
      <c r="B7829" t="s">
        <v>175</v>
      </c>
      <c r="C7829">
        <v>2014</v>
      </c>
      <c r="D7829" t="s">
        <v>15</v>
      </c>
      <c r="E7829" t="s">
        <v>25</v>
      </c>
      <c r="F7829" t="s">
        <v>17</v>
      </c>
      <c r="G7829">
        <v>2</v>
      </c>
      <c r="H7829" t="s">
        <v>18</v>
      </c>
      <c r="I7829" t="s">
        <v>19</v>
      </c>
      <c r="J7829">
        <v>116000</v>
      </c>
      <c r="K7829" t="s">
        <v>54</v>
      </c>
      <c r="L7829">
        <v>100000</v>
      </c>
      <c r="M7829" t="b">
        <v>0</v>
      </c>
    </row>
    <row r="7830" spans="1:13" x14ac:dyDescent="0.35">
      <c r="A7830" t="s">
        <v>21</v>
      </c>
      <c r="B7830" t="s">
        <v>22</v>
      </c>
      <c r="C7830">
        <v>1978</v>
      </c>
      <c r="D7830" t="s">
        <v>15</v>
      </c>
      <c r="E7830" t="s">
        <v>23</v>
      </c>
      <c r="F7830" t="s">
        <v>26</v>
      </c>
      <c r="G7830">
        <v>4</v>
      </c>
      <c r="H7830" t="s">
        <v>18</v>
      </c>
      <c r="I7830" t="s">
        <v>68</v>
      </c>
      <c r="J7830">
        <v>30000</v>
      </c>
      <c r="K7830" t="s">
        <v>170</v>
      </c>
      <c r="L7830">
        <v>28000</v>
      </c>
      <c r="M7830" t="b">
        <v>0</v>
      </c>
    </row>
    <row r="7831" spans="1:13" x14ac:dyDescent="0.35">
      <c r="A7831" t="s">
        <v>34</v>
      </c>
      <c r="B7831" t="s">
        <v>51</v>
      </c>
      <c r="C7831">
        <v>2015</v>
      </c>
      <c r="D7831" t="s">
        <v>15</v>
      </c>
      <c r="E7831" t="s">
        <v>23</v>
      </c>
      <c r="F7831" t="s">
        <v>26</v>
      </c>
      <c r="G7831">
        <v>1.6</v>
      </c>
      <c r="H7831" t="s">
        <v>18</v>
      </c>
      <c r="I7831" t="s">
        <v>19</v>
      </c>
      <c r="J7831">
        <v>36000</v>
      </c>
      <c r="K7831" t="s">
        <v>45</v>
      </c>
      <c r="L7831">
        <v>45000</v>
      </c>
      <c r="M7831" t="b">
        <v>0</v>
      </c>
    </row>
    <row r="7832" spans="1:13" x14ac:dyDescent="0.35">
      <c r="A7832" t="s">
        <v>34</v>
      </c>
      <c r="B7832" t="s">
        <v>51</v>
      </c>
      <c r="C7832">
        <v>2020</v>
      </c>
      <c r="D7832" t="s">
        <v>15</v>
      </c>
      <c r="E7832" t="s">
        <v>75</v>
      </c>
      <c r="F7832" t="s">
        <v>26</v>
      </c>
      <c r="G7832">
        <v>1.6</v>
      </c>
      <c r="H7832" t="s">
        <v>18</v>
      </c>
      <c r="I7832" t="s">
        <v>19</v>
      </c>
      <c r="J7832">
        <v>16000</v>
      </c>
      <c r="K7832" t="s">
        <v>42</v>
      </c>
      <c r="L7832">
        <v>62000</v>
      </c>
      <c r="M7832" t="b">
        <v>0</v>
      </c>
    </row>
    <row r="7833" spans="1:13" x14ac:dyDescent="0.35">
      <c r="A7833" t="s">
        <v>36</v>
      </c>
      <c r="B7833" t="s">
        <v>37</v>
      </c>
      <c r="C7833">
        <v>2014</v>
      </c>
      <c r="D7833" t="s">
        <v>15</v>
      </c>
      <c r="E7833" t="s">
        <v>75</v>
      </c>
      <c r="F7833" t="s">
        <v>30</v>
      </c>
      <c r="G7833">
        <v>5.3</v>
      </c>
      <c r="H7833" t="s">
        <v>18</v>
      </c>
      <c r="I7833" t="s">
        <v>19</v>
      </c>
      <c r="J7833">
        <v>300</v>
      </c>
      <c r="K7833" t="s">
        <v>42</v>
      </c>
      <c r="L7833">
        <v>65000</v>
      </c>
      <c r="M7833" t="b">
        <v>0</v>
      </c>
    </row>
    <row r="7834" spans="1:13" x14ac:dyDescent="0.35">
      <c r="A7834" t="s">
        <v>27</v>
      </c>
      <c r="B7834" t="s">
        <v>93</v>
      </c>
      <c r="C7834">
        <v>2012</v>
      </c>
      <c r="D7834" t="s">
        <v>15</v>
      </c>
      <c r="E7834" t="s">
        <v>23</v>
      </c>
      <c r="F7834" t="s">
        <v>30</v>
      </c>
      <c r="G7834">
        <v>3</v>
      </c>
      <c r="H7834" t="s">
        <v>18</v>
      </c>
      <c r="I7834" t="s">
        <v>68</v>
      </c>
      <c r="J7834">
        <v>290000</v>
      </c>
      <c r="K7834" t="s">
        <v>20</v>
      </c>
      <c r="L7834">
        <v>0</v>
      </c>
      <c r="M7834" t="b">
        <v>1</v>
      </c>
    </row>
    <row r="7835" spans="1:13" x14ac:dyDescent="0.35">
      <c r="A7835" t="s">
        <v>21</v>
      </c>
      <c r="B7835" t="s">
        <v>22</v>
      </c>
      <c r="C7835">
        <v>2003</v>
      </c>
      <c r="D7835" t="s">
        <v>15</v>
      </c>
      <c r="E7835" t="s">
        <v>23</v>
      </c>
      <c r="F7835" t="s">
        <v>30</v>
      </c>
      <c r="G7835">
        <v>6</v>
      </c>
      <c r="H7835" t="s">
        <v>18</v>
      </c>
      <c r="I7835" t="s">
        <v>68</v>
      </c>
      <c r="J7835">
        <v>20017</v>
      </c>
      <c r="K7835" t="s">
        <v>64</v>
      </c>
      <c r="L7835">
        <v>0</v>
      </c>
      <c r="M7835" t="b">
        <v>1</v>
      </c>
    </row>
    <row r="7836" spans="1:13" x14ac:dyDescent="0.35">
      <c r="A7836" t="s">
        <v>31</v>
      </c>
      <c r="B7836" t="s">
        <v>32</v>
      </c>
      <c r="C7836">
        <v>2012</v>
      </c>
      <c r="D7836" t="s">
        <v>44</v>
      </c>
      <c r="E7836" t="s">
        <v>75</v>
      </c>
      <c r="F7836" t="s">
        <v>17</v>
      </c>
      <c r="G7836">
        <v>4</v>
      </c>
      <c r="H7836" t="s">
        <v>18</v>
      </c>
      <c r="I7836" t="s">
        <v>19</v>
      </c>
      <c r="J7836">
        <v>376528</v>
      </c>
      <c r="K7836" t="s">
        <v>20</v>
      </c>
      <c r="L7836">
        <v>0</v>
      </c>
      <c r="M7836" t="b">
        <v>1</v>
      </c>
    </row>
    <row r="7837" spans="1:13" x14ac:dyDescent="0.35">
      <c r="A7837" t="s">
        <v>34</v>
      </c>
      <c r="B7837" t="s">
        <v>35</v>
      </c>
      <c r="C7837">
        <v>2016</v>
      </c>
      <c r="D7837" t="s">
        <v>44</v>
      </c>
      <c r="E7837" t="s">
        <v>23</v>
      </c>
      <c r="F7837" t="s">
        <v>17</v>
      </c>
      <c r="G7837">
        <v>5.7</v>
      </c>
      <c r="H7837" t="s">
        <v>18</v>
      </c>
      <c r="I7837" t="s">
        <v>19</v>
      </c>
      <c r="J7837">
        <v>181</v>
      </c>
      <c r="K7837" t="s">
        <v>187</v>
      </c>
      <c r="L7837">
        <v>0</v>
      </c>
      <c r="M7837" t="b">
        <v>1</v>
      </c>
    </row>
    <row r="7838" spans="1:13" x14ac:dyDescent="0.35">
      <c r="A7838" t="s">
        <v>174</v>
      </c>
      <c r="B7838" t="s">
        <v>175</v>
      </c>
      <c r="C7838">
        <v>2018</v>
      </c>
      <c r="D7838" t="s">
        <v>15</v>
      </c>
      <c r="E7838" t="s">
        <v>33</v>
      </c>
      <c r="F7838" t="s">
        <v>30</v>
      </c>
      <c r="G7838">
        <v>6.8</v>
      </c>
      <c r="H7838" t="s">
        <v>18</v>
      </c>
      <c r="I7838" t="s">
        <v>19</v>
      </c>
      <c r="J7838">
        <v>18000</v>
      </c>
      <c r="K7838" t="s">
        <v>20</v>
      </c>
      <c r="L7838">
        <v>230000</v>
      </c>
      <c r="M7838" t="b">
        <v>0</v>
      </c>
    </row>
    <row r="7839" spans="1:13" x14ac:dyDescent="0.35">
      <c r="A7839" t="s">
        <v>27</v>
      </c>
      <c r="B7839" t="s">
        <v>89</v>
      </c>
      <c r="C7839">
        <v>2018</v>
      </c>
      <c r="D7839" t="s">
        <v>15</v>
      </c>
      <c r="E7839" t="s">
        <v>23</v>
      </c>
      <c r="F7839" t="s">
        <v>30</v>
      </c>
      <c r="G7839">
        <v>2.4</v>
      </c>
      <c r="H7839" t="s">
        <v>18</v>
      </c>
      <c r="I7839" t="s">
        <v>19</v>
      </c>
      <c r="J7839">
        <v>72000</v>
      </c>
      <c r="K7839" t="s">
        <v>111</v>
      </c>
      <c r="L7839">
        <v>65000</v>
      </c>
      <c r="M7839" t="b">
        <v>0</v>
      </c>
    </row>
    <row r="7840" spans="1:13" x14ac:dyDescent="0.35">
      <c r="A7840" t="s">
        <v>39</v>
      </c>
      <c r="B7840" t="s">
        <v>71</v>
      </c>
      <c r="C7840">
        <v>2014</v>
      </c>
      <c r="D7840" t="s">
        <v>15</v>
      </c>
      <c r="E7840" t="s">
        <v>16</v>
      </c>
      <c r="F7840" t="s">
        <v>17</v>
      </c>
      <c r="G7840">
        <v>2.6</v>
      </c>
      <c r="H7840" t="s">
        <v>18</v>
      </c>
      <c r="I7840" t="s">
        <v>19</v>
      </c>
      <c r="J7840">
        <v>138</v>
      </c>
      <c r="K7840" t="s">
        <v>64</v>
      </c>
      <c r="L7840">
        <v>27000</v>
      </c>
      <c r="M7840" t="b">
        <v>0</v>
      </c>
    </row>
    <row r="7841" spans="1:13" x14ac:dyDescent="0.35">
      <c r="A7841" t="s">
        <v>174</v>
      </c>
      <c r="B7841" t="s">
        <v>175</v>
      </c>
      <c r="C7841">
        <v>2009</v>
      </c>
      <c r="D7841" t="s">
        <v>15</v>
      </c>
      <c r="E7841" t="s">
        <v>16</v>
      </c>
      <c r="F7841" t="s">
        <v>17</v>
      </c>
      <c r="G7841">
        <v>1</v>
      </c>
      <c r="H7841" t="s">
        <v>18</v>
      </c>
      <c r="I7841" t="s">
        <v>19</v>
      </c>
      <c r="J7841">
        <v>327000</v>
      </c>
      <c r="K7841" t="s">
        <v>42</v>
      </c>
      <c r="L7841">
        <v>48000</v>
      </c>
      <c r="M7841" t="b">
        <v>0</v>
      </c>
    </row>
    <row r="7842" spans="1:13" x14ac:dyDescent="0.35">
      <c r="A7842" t="s">
        <v>21</v>
      </c>
      <c r="B7842" t="s">
        <v>22</v>
      </c>
      <c r="C7842">
        <v>2016</v>
      </c>
      <c r="D7842" t="s">
        <v>15</v>
      </c>
      <c r="E7842" t="s">
        <v>23</v>
      </c>
      <c r="F7842" t="s">
        <v>30</v>
      </c>
      <c r="G7842">
        <v>4</v>
      </c>
      <c r="H7842" t="s">
        <v>18</v>
      </c>
      <c r="I7842" t="s">
        <v>19</v>
      </c>
      <c r="J7842">
        <v>94000</v>
      </c>
      <c r="K7842" t="s">
        <v>45</v>
      </c>
      <c r="L7842">
        <v>125000</v>
      </c>
      <c r="M7842" t="b">
        <v>0</v>
      </c>
    </row>
    <row r="7843" spans="1:13" x14ac:dyDescent="0.35">
      <c r="A7843" t="s">
        <v>60</v>
      </c>
      <c r="B7843" t="s">
        <v>80</v>
      </c>
      <c r="C7843">
        <v>2015</v>
      </c>
      <c r="D7843" t="s">
        <v>44</v>
      </c>
      <c r="E7843" t="s">
        <v>23</v>
      </c>
      <c r="F7843" t="s">
        <v>30</v>
      </c>
      <c r="G7843">
        <v>3.5</v>
      </c>
      <c r="H7843" t="s">
        <v>18</v>
      </c>
      <c r="I7843" t="s">
        <v>19</v>
      </c>
      <c r="J7843">
        <v>161000</v>
      </c>
      <c r="K7843" t="s">
        <v>126</v>
      </c>
      <c r="L7843">
        <v>74000</v>
      </c>
      <c r="M7843" t="b">
        <v>0</v>
      </c>
    </row>
    <row r="7844" spans="1:13" x14ac:dyDescent="0.35">
      <c r="A7844" t="s">
        <v>39</v>
      </c>
      <c r="B7844" t="s">
        <v>133</v>
      </c>
      <c r="C7844">
        <v>2011</v>
      </c>
      <c r="D7844" t="s">
        <v>47</v>
      </c>
      <c r="E7844" t="s">
        <v>25</v>
      </c>
      <c r="F7844" t="s">
        <v>26</v>
      </c>
      <c r="G7844">
        <v>3.6</v>
      </c>
      <c r="H7844" t="s">
        <v>18</v>
      </c>
      <c r="I7844" t="s">
        <v>19</v>
      </c>
      <c r="J7844">
        <v>145000</v>
      </c>
      <c r="K7844" t="s">
        <v>395</v>
      </c>
      <c r="L7844">
        <v>0</v>
      </c>
      <c r="M7844" t="b">
        <v>1</v>
      </c>
    </row>
    <row r="7845" spans="1:13" x14ac:dyDescent="0.35">
      <c r="A7845" t="s">
        <v>48</v>
      </c>
      <c r="B7845" t="s">
        <v>247</v>
      </c>
      <c r="C7845">
        <v>1995</v>
      </c>
      <c r="D7845" t="s">
        <v>47</v>
      </c>
      <c r="E7845" t="s">
        <v>16</v>
      </c>
      <c r="F7845" t="s">
        <v>17</v>
      </c>
      <c r="G7845">
        <v>3.5</v>
      </c>
      <c r="H7845" t="s">
        <v>18</v>
      </c>
      <c r="I7845" t="s">
        <v>19</v>
      </c>
      <c r="J7845">
        <v>119</v>
      </c>
      <c r="K7845" t="s">
        <v>20</v>
      </c>
      <c r="L7845">
        <v>0</v>
      </c>
      <c r="M7845" t="b">
        <v>1</v>
      </c>
    </row>
    <row r="7846" spans="1:13" x14ac:dyDescent="0.35">
      <c r="A7846" t="s">
        <v>60</v>
      </c>
      <c r="B7846" t="s">
        <v>309</v>
      </c>
      <c r="C7846">
        <v>2010</v>
      </c>
      <c r="D7846" t="s">
        <v>47</v>
      </c>
      <c r="E7846" t="s">
        <v>25</v>
      </c>
      <c r="F7846" t="s">
        <v>17</v>
      </c>
      <c r="G7846">
        <v>3.5</v>
      </c>
      <c r="H7846" t="s">
        <v>18</v>
      </c>
      <c r="I7846" t="s">
        <v>19</v>
      </c>
      <c r="J7846">
        <v>165000</v>
      </c>
      <c r="K7846" t="s">
        <v>155</v>
      </c>
      <c r="L7846">
        <v>45000</v>
      </c>
      <c r="M7846" t="b">
        <v>0</v>
      </c>
    </row>
    <row r="7847" spans="1:13" x14ac:dyDescent="0.35">
      <c r="A7847" t="s">
        <v>34</v>
      </c>
      <c r="B7847" t="s">
        <v>35</v>
      </c>
      <c r="C7847">
        <v>2016</v>
      </c>
      <c r="D7847" t="s">
        <v>15</v>
      </c>
      <c r="E7847" t="s">
        <v>23</v>
      </c>
      <c r="F7847" t="s">
        <v>17</v>
      </c>
      <c r="G7847">
        <v>8</v>
      </c>
      <c r="H7847" t="s">
        <v>18</v>
      </c>
      <c r="I7847" t="s">
        <v>19</v>
      </c>
      <c r="J7847">
        <v>119000</v>
      </c>
      <c r="K7847" t="s">
        <v>254</v>
      </c>
      <c r="L7847">
        <v>0</v>
      </c>
      <c r="M7847" t="b">
        <v>1</v>
      </c>
    </row>
    <row r="7848" spans="1:13" x14ac:dyDescent="0.35">
      <c r="A7848" t="s">
        <v>31</v>
      </c>
      <c r="B7848" t="s">
        <v>32</v>
      </c>
      <c r="C7848">
        <v>2016</v>
      </c>
      <c r="D7848" t="s">
        <v>15</v>
      </c>
      <c r="E7848" t="s">
        <v>23</v>
      </c>
      <c r="F7848" t="s">
        <v>17</v>
      </c>
      <c r="G7848">
        <v>3.5</v>
      </c>
      <c r="H7848" t="s">
        <v>18</v>
      </c>
      <c r="I7848" t="s">
        <v>19</v>
      </c>
      <c r="J7848">
        <v>167000</v>
      </c>
      <c r="K7848" t="s">
        <v>111</v>
      </c>
      <c r="L7848">
        <v>72000</v>
      </c>
      <c r="M7848" t="b">
        <v>0</v>
      </c>
    </row>
    <row r="7849" spans="1:13" x14ac:dyDescent="0.35">
      <c r="A7849" t="s">
        <v>39</v>
      </c>
      <c r="B7849" t="s">
        <v>40</v>
      </c>
      <c r="C7849">
        <v>2014</v>
      </c>
      <c r="D7849" t="s">
        <v>15</v>
      </c>
      <c r="E7849" t="s">
        <v>38</v>
      </c>
      <c r="F7849" t="s">
        <v>26</v>
      </c>
      <c r="G7849">
        <v>3.6</v>
      </c>
      <c r="H7849" t="s">
        <v>18</v>
      </c>
      <c r="I7849" t="s">
        <v>19</v>
      </c>
      <c r="J7849">
        <v>180</v>
      </c>
      <c r="K7849" t="s">
        <v>45</v>
      </c>
      <c r="L7849">
        <v>38000</v>
      </c>
      <c r="M7849" t="b">
        <v>0</v>
      </c>
    </row>
    <row r="7850" spans="1:13" x14ac:dyDescent="0.35">
      <c r="A7850" t="s">
        <v>21</v>
      </c>
      <c r="B7850" t="s">
        <v>22</v>
      </c>
      <c r="C7850">
        <v>1998</v>
      </c>
      <c r="D7850" t="s">
        <v>44</v>
      </c>
      <c r="E7850" t="s">
        <v>23</v>
      </c>
      <c r="F7850" t="s">
        <v>17</v>
      </c>
      <c r="G7850">
        <v>4.5</v>
      </c>
      <c r="H7850" t="s">
        <v>18</v>
      </c>
      <c r="I7850" t="s">
        <v>19</v>
      </c>
      <c r="J7850">
        <v>595000</v>
      </c>
      <c r="K7850" t="s">
        <v>138</v>
      </c>
      <c r="L7850">
        <v>20000</v>
      </c>
      <c r="M7850" t="b">
        <v>0</v>
      </c>
    </row>
    <row r="7851" spans="1:13" x14ac:dyDescent="0.35">
      <c r="A7851" t="s">
        <v>31</v>
      </c>
      <c r="B7851" t="s">
        <v>32</v>
      </c>
      <c r="C7851">
        <v>2018</v>
      </c>
      <c r="D7851" t="s">
        <v>15</v>
      </c>
      <c r="E7851" t="s">
        <v>23</v>
      </c>
      <c r="F7851" t="s">
        <v>17</v>
      </c>
      <c r="G7851">
        <v>1.5</v>
      </c>
      <c r="H7851" t="s">
        <v>18</v>
      </c>
      <c r="I7851" t="s">
        <v>19</v>
      </c>
      <c r="J7851">
        <v>106</v>
      </c>
      <c r="K7851" t="s">
        <v>20</v>
      </c>
      <c r="L7851">
        <v>0</v>
      </c>
      <c r="M7851" t="b">
        <v>1</v>
      </c>
    </row>
    <row r="7852" spans="1:13" x14ac:dyDescent="0.35">
      <c r="A7852" t="s">
        <v>27</v>
      </c>
      <c r="B7852" t="s">
        <v>84</v>
      </c>
      <c r="C7852">
        <v>2016</v>
      </c>
      <c r="D7852" t="s">
        <v>15</v>
      </c>
      <c r="E7852" t="s">
        <v>65</v>
      </c>
      <c r="F7852" t="s">
        <v>30</v>
      </c>
      <c r="G7852">
        <v>2</v>
      </c>
      <c r="H7852" t="s">
        <v>18</v>
      </c>
      <c r="I7852" t="s">
        <v>19</v>
      </c>
      <c r="J7852">
        <v>180000</v>
      </c>
      <c r="K7852" t="s">
        <v>155</v>
      </c>
      <c r="L7852">
        <v>0</v>
      </c>
      <c r="M7852" t="b">
        <v>1</v>
      </c>
    </row>
    <row r="7853" spans="1:13" x14ac:dyDescent="0.35">
      <c r="A7853" t="s">
        <v>73</v>
      </c>
      <c r="B7853" t="s">
        <v>487</v>
      </c>
      <c r="C7853">
        <v>2010</v>
      </c>
      <c r="D7853" t="s">
        <v>15</v>
      </c>
      <c r="E7853" t="s">
        <v>94</v>
      </c>
      <c r="F7853" t="s">
        <v>17</v>
      </c>
      <c r="G7853">
        <v>2.2999999999999998</v>
      </c>
      <c r="H7853" t="s">
        <v>18</v>
      </c>
      <c r="I7853" t="s">
        <v>19</v>
      </c>
      <c r="J7853">
        <v>170000</v>
      </c>
      <c r="K7853" t="s">
        <v>70</v>
      </c>
      <c r="L7853">
        <v>25000</v>
      </c>
      <c r="M7853" t="b">
        <v>0</v>
      </c>
    </row>
    <row r="7854" spans="1:13" x14ac:dyDescent="0.35">
      <c r="A7854" t="s">
        <v>76</v>
      </c>
      <c r="B7854" t="s">
        <v>325</v>
      </c>
      <c r="C7854">
        <v>2011</v>
      </c>
      <c r="D7854" t="s">
        <v>47</v>
      </c>
      <c r="E7854" t="s">
        <v>16</v>
      </c>
      <c r="F7854" t="s">
        <v>30</v>
      </c>
      <c r="G7854">
        <v>3.5</v>
      </c>
      <c r="H7854" t="s">
        <v>18</v>
      </c>
      <c r="I7854" t="s">
        <v>19</v>
      </c>
      <c r="J7854">
        <v>260</v>
      </c>
      <c r="K7854" t="s">
        <v>42</v>
      </c>
      <c r="L7854">
        <v>26000</v>
      </c>
      <c r="M7854" t="b">
        <v>0</v>
      </c>
    </row>
    <row r="7855" spans="1:13" x14ac:dyDescent="0.35">
      <c r="A7855" t="s">
        <v>82</v>
      </c>
      <c r="B7855" t="s">
        <v>142</v>
      </c>
      <c r="C7855">
        <v>2016</v>
      </c>
      <c r="D7855" t="s">
        <v>47</v>
      </c>
      <c r="E7855" t="s">
        <v>29</v>
      </c>
      <c r="F7855" t="s">
        <v>30</v>
      </c>
      <c r="G7855">
        <v>1.6</v>
      </c>
      <c r="H7855" t="s">
        <v>56</v>
      </c>
      <c r="I7855" t="s">
        <v>19</v>
      </c>
      <c r="J7855">
        <v>88000</v>
      </c>
      <c r="K7855" t="s">
        <v>59</v>
      </c>
      <c r="L7855">
        <v>44000</v>
      </c>
      <c r="M7855" t="b">
        <v>0</v>
      </c>
    </row>
    <row r="7856" spans="1:13" x14ac:dyDescent="0.35">
      <c r="A7856" t="s">
        <v>82</v>
      </c>
      <c r="B7856" t="s">
        <v>105</v>
      </c>
      <c r="C7856">
        <v>2012</v>
      </c>
      <c r="D7856" t="s">
        <v>15</v>
      </c>
      <c r="E7856" t="s">
        <v>29</v>
      </c>
      <c r="F7856" t="s">
        <v>26</v>
      </c>
      <c r="G7856">
        <v>2</v>
      </c>
      <c r="H7856" t="s">
        <v>18</v>
      </c>
      <c r="I7856" t="s">
        <v>19</v>
      </c>
      <c r="J7856">
        <v>185000</v>
      </c>
      <c r="K7856" t="s">
        <v>42</v>
      </c>
      <c r="L7856">
        <v>0</v>
      </c>
      <c r="M7856" t="b">
        <v>1</v>
      </c>
    </row>
    <row r="7857" spans="1:13" x14ac:dyDescent="0.35">
      <c r="A7857" t="s">
        <v>27</v>
      </c>
      <c r="B7857" t="s">
        <v>28</v>
      </c>
      <c r="C7857">
        <v>2017</v>
      </c>
      <c r="D7857" t="s">
        <v>15</v>
      </c>
      <c r="E7857" t="s">
        <v>23</v>
      </c>
      <c r="F7857" t="s">
        <v>26</v>
      </c>
      <c r="G7857">
        <v>2</v>
      </c>
      <c r="H7857" t="s">
        <v>18</v>
      </c>
      <c r="I7857" t="s">
        <v>19</v>
      </c>
      <c r="J7857">
        <v>140000</v>
      </c>
      <c r="K7857" t="s">
        <v>54</v>
      </c>
      <c r="L7857">
        <v>42222</v>
      </c>
      <c r="M7857" t="b">
        <v>0</v>
      </c>
    </row>
    <row r="7858" spans="1:13" x14ac:dyDescent="0.35">
      <c r="A7858" t="s">
        <v>76</v>
      </c>
      <c r="B7858" t="s">
        <v>144</v>
      </c>
      <c r="C7858">
        <v>2010</v>
      </c>
      <c r="D7858" t="s">
        <v>15</v>
      </c>
      <c r="E7858" t="s">
        <v>78</v>
      </c>
      <c r="F7858" t="s">
        <v>30</v>
      </c>
      <c r="G7858">
        <v>4.5999999999999996</v>
      </c>
      <c r="H7858" t="s">
        <v>18</v>
      </c>
      <c r="I7858" t="s">
        <v>19</v>
      </c>
      <c r="J7858">
        <v>286</v>
      </c>
      <c r="K7858" t="s">
        <v>59</v>
      </c>
      <c r="L7858">
        <v>0</v>
      </c>
      <c r="M7858" t="b">
        <v>1</v>
      </c>
    </row>
    <row r="7859" spans="1:13" x14ac:dyDescent="0.35">
      <c r="A7859" t="s">
        <v>76</v>
      </c>
      <c r="B7859" t="s">
        <v>144</v>
      </c>
      <c r="C7859">
        <v>2005</v>
      </c>
      <c r="D7859" t="s">
        <v>47</v>
      </c>
      <c r="E7859" t="s">
        <v>38</v>
      </c>
      <c r="F7859" t="s">
        <v>17</v>
      </c>
      <c r="G7859">
        <v>4.5999999999999996</v>
      </c>
      <c r="H7859" t="s">
        <v>18</v>
      </c>
      <c r="I7859" t="s">
        <v>19</v>
      </c>
      <c r="J7859">
        <v>500000</v>
      </c>
      <c r="K7859" t="s">
        <v>20</v>
      </c>
      <c r="L7859">
        <v>0</v>
      </c>
      <c r="M7859" t="b">
        <v>1</v>
      </c>
    </row>
    <row r="7860" spans="1:13" x14ac:dyDescent="0.35">
      <c r="A7860" t="s">
        <v>36</v>
      </c>
      <c r="B7860" t="s">
        <v>37</v>
      </c>
      <c r="C7860">
        <v>2007</v>
      </c>
      <c r="D7860" t="s">
        <v>15</v>
      </c>
      <c r="E7860" t="s">
        <v>102</v>
      </c>
      <c r="F7860" t="s">
        <v>26</v>
      </c>
      <c r="G7860">
        <v>5.3</v>
      </c>
      <c r="H7860" t="s">
        <v>18</v>
      </c>
      <c r="I7860" t="s">
        <v>19</v>
      </c>
      <c r="J7860">
        <v>221000</v>
      </c>
      <c r="K7860" t="s">
        <v>45</v>
      </c>
      <c r="L7860">
        <v>30000</v>
      </c>
      <c r="M7860" t="b">
        <v>0</v>
      </c>
    </row>
    <row r="7861" spans="1:13" x14ac:dyDescent="0.35">
      <c r="A7861" t="s">
        <v>36</v>
      </c>
      <c r="B7861" t="s">
        <v>37</v>
      </c>
      <c r="C7861">
        <v>2008</v>
      </c>
      <c r="D7861" t="s">
        <v>15</v>
      </c>
      <c r="E7861" t="s">
        <v>16</v>
      </c>
      <c r="F7861" t="s">
        <v>26</v>
      </c>
      <c r="G7861">
        <v>5.3</v>
      </c>
      <c r="H7861" t="s">
        <v>18</v>
      </c>
      <c r="I7861" t="s">
        <v>19</v>
      </c>
      <c r="J7861">
        <v>235000</v>
      </c>
      <c r="K7861" t="s">
        <v>111</v>
      </c>
      <c r="L7861">
        <v>40000</v>
      </c>
      <c r="M7861" t="b">
        <v>0</v>
      </c>
    </row>
    <row r="7862" spans="1:13" x14ac:dyDescent="0.35">
      <c r="A7862" t="s">
        <v>27</v>
      </c>
      <c r="B7862" t="s">
        <v>88</v>
      </c>
      <c r="C7862">
        <v>2017</v>
      </c>
      <c r="D7862" t="s">
        <v>15</v>
      </c>
      <c r="E7862" t="s">
        <v>23</v>
      </c>
      <c r="F7862" t="s">
        <v>26</v>
      </c>
      <c r="G7862">
        <v>1.4</v>
      </c>
      <c r="H7862" t="s">
        <v>18</v>
      </c>
      <c r="I7862" t="s">
        <v>19</v>
      </c>
      <c r="J7862">
        <v>156000</v>
      </c>
      <c r="K7862" t="s">
        <v>20</v>
      </c>
      <c r="L7862">
        <v>24000</v>
      </c>
      <c r="M7862" t="b">
        <v>0</v>
      </c>
    </row>
    <row r="7863" spans="1:13" x14ac:dyDescent="0.35">
      <c r="A7863" t="s">
        <v>27</v>
      </c>
      <c r="B7863" t="s">
        <v>88</v>
      </c>
      <c r="C7863">
        <v>2017</v>
      </c>
      <c r="D7863" t="s">
        <v>15</v>
      </c>
      <c r="E7863" t="s">
        <v>23</v>
      </c>
      <c r="F7863" t="s">
        <v>26</v>
      </c>
      <c r="G7863">
        <v>1.4</v>
      </c>
      <c r="H7863" t="s">
        <v>18</v>
      </c>
      <c r="I7863" t="s">
        <v>19</v>
      </c>
      <c r="J7863">
        <v>158000</v>
      </c>
      <c r="K7863" t="s">
        <v>20</v>
      </c>
      <c r="L7863">
        <v>24000</v>
      </c>
      <c r="M7863" t="b">
        <v>0</v>
      </c>
    </row>
    <row r="7864" spans="1:13" x14ac:dyDescent="0.35">
      <c r="A7864" t="s">
        <v>34</v>
      </c>
      <c r="B7864" t="s">
        <v>55</v>
      </c>
      <c r="C7864">
        <v>2014</v>
      </c>
      <c r="D7864" t="s">
        <v>15</v>
      </c>
      <c r="E7864" t="s">
        <v>25</v>
      </c>
      <c r="F7864" t="s">
        <v>17</v>
      </c>
      <c r="G7864">
        <v>4</v>
      </c>
      <c r="H7864" t="s">
        <v>18</v>
      </c>
      <c r="I7864" t="s">
        <v>19</v>
      </c>
      <c r="J7864">
        <v>220</v>
      </c>
      <c r="K7864" t="s">
        <v>20</v>
      </c>
      <c r="L7864">
        <v>0</v>
      </c>
      <c r="M7864" t="b">
        <v>1</v>
      </c>
    </row>
    <row r="7865" spans="1:13" x14ac:dyDescent="0.35">
      <c r="A7865" t="s">
        <v>109</v>
      </c>
      <c r="B7865" t="s">
        <v>110</v>
      </c>
      <c r="C7865">
        <v>2018</v>
      </c>
      <c r="D7865" t="s">
        <v>15</v>
      </c>
      <c r="E7865" t="s">
        <v>25</v>
      </c>
      <c r="F7865" t="s">
        <v>30</v>
      </c>
      <c r="G7865">
        <v>1.6</v>
      </c>
      <c r="H7865" t="s">
        <v>18</v>
      </c>
      <c r="I7865" t="s">
        <v>19</v>
      </c>
      <c r="J7865">
        <v>5000</v>
      </c>
      <c r="K7865" t="s">
        <v>138</v>
      </c>
      <c r="L7865">
        <v>125000</v>
      </c>
      <c r="M7865" t="b">
        <v>0</v>
      </c>
    </row>
    <row r="7866" spans="1:13" x14ac:dyDescent="0.35">
      <c r="A7866" t="s">
        <v>13</v>
      </c>
      <c r="B7866" t="s">
        <v>356</v>
      </c>
      <c r="C7866">
        <v>2012</v>
      </c>
      <c r="D7866" t="s">
        <v>47</v>
      </c>
      <c r="E7866" t="s">
        <v>25</v>
      </c>
      <c r="F7866" t="s">
        <v>30</v>
      </c>
      <c r="G7866">
        <v>2.4</v>
      </c>
      <c r="H7866" t="s">
        <v>18</v>
      </c>
      <c r="I7866" t="s">
        <v>19</v>
      </c>
      <c r="J7866">
        <v>200000</v>
      </c>
      <c r="K7866" t="s">
        <v>20</v>
      </c>
      <c r="L7866">
        <v>0</v>
      </c>
      <c r="M7866" t="b">
        <v>1</v>
      </c>
    </row>
    <row r="7867" spans="1:13" x14ac:dyDescent="0.35">
      <c r="A7867" t="s">
        <v>34</v>
      </c>
      <c r="B7867" t="s">
        <v>55</v>
      </c>
      <c r="C7867">
        <v>2018</v>
      </c>
      <c r="D7867" t="s">
        <v>15</v>
      </c>
      <c r="E7867" t="s">
        <v>23</v>
      </c>
      <c r="F7867" t="s">
        <v>26</v>
      </c>
      <c r="G7867">
        <v>4.0999999999999996</v>
      </c>
      <c r="H7867" t="s">
        <v>18</v>
      </c>
      <c r="I7867" t="s">
        <v>19</v>
      </c>
      <c r="J7867">
        <v>97000</v>
      </c>
      <c r="K7867" t="s">
        <v>20</v>
      </c>
      <c r="L7867">
        <v>127000</v>
      </c>
      <c r="M7867" t="b">
        <v>0</v>
      </c>
    </row>
    <row r="7868" spans="1:13" x14ac:dyDescent="0.35">
      <c r="A7868" t="s">
        <v>34</v>
      </c>
      <c r="B7868" t="s">
        <v>51</v>
      </c>
      <c r="C7868">
        <v>2016</v>
      </c>
      <c r="D7868" t="s">
        <v>15</v>
      </c>
      <c r="E7868" t="s">
        <v>25</v>
      </c>
      <c r="F7868" t="s">
        <v>17</v>
      </c>
      <c r="G7868">
        <v>1.6</v>
      </c>
      <c r="H7868" t="s">
        <v>18</v>
      </c>
      <c r="I7868" t="s">
        <v>19</v>
      </c>
      <c r="J7868">
        <v>86500</v>
      </c>
      <c r="K7868" t="s">
        <v>155</v>
      </c>
      <c r="L7868">
        <v>48000</v>
      </c>
      <c r="M7868" t="b">
        <v>0</v>
      </c>
    </row>
    <row r="7869" spans="1:13" x14ac:dyDescent="0.35">
      <c r="A7869" t="s">
        <v>60</v>
      </c>
      <c r="B7869" t="s">
        <v>61</v>
      </c>
      <c r="C7869">
        <v>2008</v>
      </c>
      <c r="D7869" t="s">
        <v>47</v>
      </c>
      <c r="E7869" t="s">
        <v>25</v>
      </c>
      <c r="F7869" t="s">
        <v>17</v>
      </c>
      <c r="G7869">
        <v>3.5</v>
      </c>
      <c r="H7869" t="s">
        <v>18</v>
      </c>
      <c r="I7869" t="s">
        <v>19</v>
      </c>
      <c r="J7869">
        <v>225</v>
      </c>
      <c r="K7869" t="s">
        <v>42</v>
      </c>
      <c r="L7869">
        <v>37000</v>
      </c>
      <c r="M7869" t="b">
        <v>0</v>
      </c>
    </row>
    <row r="7870" spans="1:13" x14ac:dyDescent="0.35">
      <c r="A7870" t="s">
        <v>76</v>
      </c>
      <c r="B7870" t="s">
        <v>77</v>
      </c>
      <c r="C7870">
        <v>2012</v>
      </c>
      <c r="D7870" t="s">
        <v>15</v>
      </c>
      <c r="E7870" t="s">
        <v>29</v>
      </c>
      <c r="F7870" t="s">
        <v>30</v>
      </c>
      <c r="G7870">
        <v>3.5</v>
      </c>
      <c r="H7870" t="s">
        <v>18</v>
      </c>
      <c r="I7870" t="s">
        <v>19</v>
      </c>
      <c r="J7870">
        <v>452000</v>
      </c>
      <c r="K7870" t="s">
        <v>42</v>
      </c>
      <c r="L7870">
        <v>40000</v>
      </c>
      <c r="M7870" t="b">
        <v>0</v>
      </c>
    </row>
    <row r="7871" spans="1:13" x14ac:dyDescent="0.35">
      <c r="A7871" t="s">
        <v>76</v>
      </c>
      <c r="B7871" t="s">
        <v>325</v>
      </c>
      <c r="C7871">
        <v>2012</v>
      </c>
      <c r="D7871" t="s">
        <v>15</v>
      </c>
      <c r="E7871" t="s">
        <v>75</v>
      </c>
      <c r="F7871" t="s">
        <v>17</v>
      </c>
      <c r="G7871">
        <v>3.5</v>
      </c>
      <c r="H7871" t="s">
        <v>18</v>
      </c>
      <c r="I7871" t="s">
        <v>19</v>
      </c>
      <c r="J7871">
        <v>197000</v>
      </c>
      <c r="K7871" t="s">
        <v>45</v>
      </c>
      <c r="L7871">
        <v>48500</v>
      </c>
      <c r="M7871" t="b">
        <v>0</v>
      </c>
    </row>
    <row r="7872" spans="1:13" x14ac:dyDescent="0.35">
      <c r="A7872" t="s">
        <v>31</v>
      </c>
      <c r="B7872" t="s">
        <v>32</v>
      </c>
      <c r="C7872">
        <v>2012</v>
      </c>
      <c r="D7872" t="s">
        <v>15</v>
      </c>
      <c r="E7872" t="s">
        <v>23</v>
      </c>
      <c r="F7872" t="s">
        <v>17</v>
      </c>
      <c r="G7872">
        <v>3.5</v>
      </c>
      <c r="H7872" t="s">
        <v>18</v>
      </c>
      <c r="I7872" t="s">
        <v>19</v>
      </c>
      <c r="J7872">
        <v>225000</v>
      </c>
      <c r="K7872" t="s">
        <v>42</v>
      </c>
      <c r="L7872">
        <v>32000</v>
      </c>
      <c r="M7872" t="b">
        <v>0</v>
      </c>
    </row>
    <row r="7873" spans="1:13" x14ac:dyDescent="0.35">
      <c r="A7873" t="s">
        <v>31</v>
      </c>
      <c r="B7873" t="s">
        <v>57</v>
      </c>
      <c r="C7873">
        <v>2005</v>
      </c>
      <c r="D7873" t="s">
        <v>15</v>
      </c>
      <c r="E7873" t="s">
        <v>23</v>
      </c>
      <c r="F7873" t="s">
        <v>26</v>
      </c>
      <c r="G7873">
        <v>1.7</v>
      </c>
      <c r="H7873" t="s">
        <v>18</v>
      </c>
      <c r="I7873" t="s">
        <v>68</v>
      </c>
      <c r="J7873">
        <v>400</v>
      </c>
      <c r="K7873" t="s">
        <v>45</v>
      </c>
      <c r="L7873">
        <v>7000</v>
      </c>
      <c r="M7873" t="b">
        <v>0</v>
      </c>
    </row>
    <row r="7874" spans="1:13" x14ac:dyDescent="0.35">
      <c r="A7874" t="s">
        <v>34</v>
      </c>
      <c r="B7874" t="s">
        <v>35</v>
      </c>
      <c r="C7874">
        <v>2011</v>
      </c>
      <c r="D7874" t="s">
        <v>15</v>
      </c>
      <c r="E7874" t="s">
        <v>23</v>
      </c>
      <c r="F7874" t="s">
        <v>17</v>
      </c>
      <c r="G7874">
        <v>4.7</v>
      </c>
      <c r="H7874" t="s">
        <v>18</v>
      </c>
      <c r="I7874" t="s">
        <v>19</v>
      </c>
      <c r="J7874">
        <v>140000</v>
      </c>
      <c r="K7874" t="s">
        <v>45</v>
      </c>
      <c r="L7874">
        <v>110000</v>
      </c>
      <c r="M7874" t="b">
        <v>0</v>
      </c>
    </row>
    <row r="7875" spans="1:13" x14ac:dyDescent="0.35">
      <c r="A7875" t="s">
        <v>27</v>
      </c>
      <c r="B7875" t="s">
        <v>89</v>
      </c>
      <c r="C7875">
        <v>2020</v>
      </c>
      <c r="D7875" t="s">
        <v>47</v>
      </c>
      <c r="E7875" t="s">
        <v>23</v>
      </c>
      <c r="F7875" t="s">
        <v>30</v>
      </c>
      <c r="G7875">
        <v>2.4</v>
      </c>
      <c r="H7875" t="s">
        <v>18</v>
      </c>
      <c r="I7875" t="s">
        <v>19</v>
      </c>
      <c r="J7875">
        <v>52000</v>
      </c>
      <c r="K7875" t="s">
        <v>42</v>
      </c>
      <c r="L7875">
        <v>1756</v>
      </c>
      <c r="M7875" t="b">
        <v>0</v>
      </c>
    </row>
    <row r="7876" spans="1:13" x14ac:dyDescent="0.35">
      <c r="A7876" t="s">
        <v>27</v>
      </c>
      <c r="B7876" t="s">
        <v>89</v>
      </c>
      <c r="C7876">
        <v>2015</v>
      </c>
      <c r="D7876" t="s">
        <v>15</v>
      </c>
      <c r="E7876" t="s">
        <v>23</v>
      </c>
      <c r="F7876" t="s">
        <v>17</v>
      </c>
      <c r="G7876">
        <v>1.6</v>
      </c>
      <c r="H7876" t="s">
        <v>18</v>
      </c>
      <c r="I7876" t="s">
        <v>19</v>
      </c>
      <c r="J7876">
        <v>380000</v>
      </c>
      <c r="K7876" t="s">
        <v>20</v>
      </c>
      <c r="L7876">
        <v>35000</v>
      </c>
      <c r="M7876" t="b">
        <v>0</v>
      </c>
    </row>
    <row r="7877" spans="1:13" x14ac:dyDescent="0.35">
      <c r="A7877" t="s">
        <v>34</v>
      </c>
      <c r="B7877" t="s">
        <v>123</v>
      </c>
      <c r="C7877">
        <v>2020</v>
      </c>
      <c r="D7877" t="s">
        <v>15</v>
      </c>
      <c r="E7877" t="s">
        <v>23</v>
      </c>
      <c r="F7877" t="s">
        <v>17</v>
      </c>
      <c r="G7877">
        <v>2.8</v>
      </c>
      <c r="H7877" t="s">
        <v>56</v>
      </c>
      <c r="I7877" t="s">
        <v>68</v>
      </c>
      <c r="J7877">
        <v>31000</v>
      </c>
      <c r="K7877" t="s">
        <v>395</v>
      </c>
      <c r="L7877">
        <v>0</v>
      </c>
      <c r="M7877" t="b">
        <v>1</v>
      </c>
    </row>
    <row r="7878" spans="1:13" x14ac:dyDescent="0.35">
      <c r="A7878" t="s">
        <v>39</v>
      </c>
      <c r="B7878" t="s">
        <v>115</v>
      </c>
      <c r="C7878">
        <v>2009</v>
      </c>
      <c r="D7878" t="s">
        <v>15</v>
      </c>
      <c r="E7878" t="s">
        <v>16</v>
      </c>
      <c r="F7878" t="s">
        <v>30</v>
      </c>
      <c r="G7878">
        <v>5.3</v>
      </c>
      <c r="H7878" t="s">
        <v>18</v>
      </c>
      <c r="I7878" t="s">
        <v>19</v>
      </c>
      <c r="J7878">
        <v>335000</v>
      </c>
      <c r="K7878" t="s">
        <v>42</v>
      </c>
      <c r="L7878">
        <v>35000</v>
      </c>
      <c r="M7878" t="b">
        <v>0</v>
      </c>
    </row>
    <row r="7879" spans="1:13" x14ac:dyDescent="0.35">
      <c r="A7879" t="s">
        <v>34</v>
      </c>
      <c r="B7879" t="s">
        <v>51</v>
      </c>
      <c r="C7879">
        <v>2015</v>
      </c>
      <c r="D7879" t="s">
        <v>15</v>
      </c>
      <c r="E7879" t="s">
        <v>23</v>
      </c>
      <c r="F7879" t="s">
        <v>26</v>
      </c>
      <c r="G7879">
        <v>1.6</v>
      </c>
      <c r="H7879" t="s">
        <v>18</v>
      </c>
      <c r="I7879" t="s">
        <v>68</v>
      </c>
      <c r="J7879">
        <v>280</v>
      </c>
      <c r="K7879" t="s">
        <v>195</v>
      </c>
      <c r="L7879">
        <v>0</v>
      </c>
      <c r="M7879" t="b">
        <v>1</v>
      </c>
    </row>
    <row r="7880" spans="1:13" x14ac:dyDescent="0.35">
      <c r="A7880" t="s">
        <v>34</v>
      </c>
      <c r="B7880" t="s">
        <v>55</v>
      </c>
      <c r="C7880">
        <v>2006</v>
      </c>
      <c r="D7880" t="s">
        <v>15</v>
      </c>
      <c r="E7880" t="s">
        <v>23</v>
      </c>
      <c r="F7880" t="s">
        <v>26</v>
      </c>
      <c r="G7880">
        <v>2.5</v>
      </c>
      <c r="H7880" t="s">
        <v>18</v>
      </c>
      <c r="I7880" t="s">
        <v>68</v>
      </c>
      <c r="J7880">
        <v>300000</v>
      </c>
      <c r="K7880" t="s">
        <v>111</v>
      </c>
      <c r="L7880">
        <v>40000</v>
      </c>
      <c r="M7880" t="b">
        <v>0</v>
      </c>
    </row>
    <row r="7881" spans="1:13" x14ac:dyDescent="0.35">
      <c r="A7881" t="s">
        <v>34</v>
      </c>
      <c r="B7881" t="s">
        <v>43</v>
      </c>
      <c r="C7881">
        <v>2009</v>
      </c>
      <c r="D7881" t="s">
        <v>15</v>
      </c>
      <c r="E7881" t="s">
        <v>23</v>
      </c>
      <c r="F7881" t="s">
        <v>17</v>
      </c>
      <c r="G7881">
        <v>2.4</v>
      </c>
      <c r="H7881" t="s">
        <v>18</v>
      </c>
      <c r="I7881" t="s">
        <v>19</v>
      </c>
      <c r="J7881">
        <v>520000</v>
      </c>
      <c r="K7881" t="s">
        <v>64</v>
      </c>
      <c r="L7881">
        <v>23000</v>
      </c>
      <c r="M7881" t="b">
        <v>0</v>
      </c>
    </row>
    <row r="7882" spans="1:13" x14ac:dyDescent="0.35">
      <c r="A7882" t="s">
        <v>34</v>
      </c>
      <c r="B7882" t="s">
        <v>41</v>
      </c>
      <c r="C7882">
        <v>2017</v>
      </c>
      <c r="D7882" t="s">
        <v>15</v>
      </c>
      <c r="E7882" t="s">
        <v>16</v>
      </c>
      <c r="F7882" t="s">
        <v>30</v>
      </c>
      <c r="G7882">
        <v>1.2</v>
      </c>
      <c r="H7882" t="s">
        <v>18</v>
      </c>
      <c r="I7882" t="s">
        <v>19</v>
      </c>
      <c r="J7882">
        <v>82000</v>
      </c>
      <c r="K7882" t="s">
        <v>42</v>
      </c>
      <c r="L7882">
        <v>34000</v>
      </c>
      <c r="M7882" t="b">
        <v>0</v>
      </c>
    </row>
    <row r="7883" spans="1:13" x14ac:dyDescent="0.35">
      <c r="A7883" t="s">
        <v>109</v>
      </c>
      <c r="B7883" t="s">
        <v>110</v>
      </c>
      <c r="C7883">
        <v>2014</v>
      </c>
      <c r="D7883" t="s">
        <v>15</v>
      </c>
      <c r="E7883" t="s">
        <v>65</v>
      </c>
      <c r="F7883" t="s">
        <v>30</v>
      </c>
      <c r="G7883">
        <v>5.7</v>
      </c>
      <c r="H7883" t="s">
        <v>18</v>
      </c>
      <c r="I7883" t="s">
        <v>19</v>
      </c>
      <c r="J7883">
        <v>30000</v>
      </c>
      <c r="K7883" t="s">
        <v>45</v>
      </c>
      <c r="L7883">
        <v>0</v>
      </c>
      <c r="M7883" t="b">
        <v>1</v>
      </c>
    </row>
    <row r="7884" spans="1:13" x14ac:dyDescent="0.35">
      <c r="A7884" t="s">
        <v>60</v>
      </c>
      <c r="B7884" t="s">
        <v>90</v>
      </c>
      <c r="C7884">
        <v>2013</v>
      </c>
      <c r="D7884" t="s">
        <v>44</v>
      </c>
      <c r="E7884" t="s">
        <v>78</v>
      </c>
      <c r="F7884" t="s">
        <v>17</v>
      </c>
      <c r="G7884">
        <v>5.7</v>
      </c>
      <c r="H7884" t="s">
        <v>18</v>
      </c>
      <c r="I7884" t="s">
        <v>19</v>
      </c>
      <c r="J7884">
        <v>300000</v>
      </c>
      <c r="K7884" t="s">
        <v>170</v>
      </c>
      <c r="L7884">
        <v>0</v>
      </c>
      <c r="M7884" t="b">
        <v>1</v>
      </c>
    </row>
    <row r="7885" spans="1:13" x14ac:dyDescent="0.35">
      <c r="A7885" t="s">
        <v>27</v>
      </c>
      <c r="B7885" t="s">
        <v>84</v>
      </c>
      <c r="C7885">
        <v>2020</v>
      </c>
      <c r="D7885" t="s">
        <v>15</v>
      </c>
      <c r="E7885" t="s">
        <v>29</v>
      </c>
      <c r="F7885" t="s">
        <v>30</v>
      </c>
      <c r="G7885">
        <v>1.6</v>
      </c>
      <c r="H7885" t="s">
        <v>18</v>
      </c>
      <c r="I7885" t="s">
        <v>19</v>
      </c>
      <c r="J7885">
        <v>6350</v>
      </c>
      <c r="K7885" t="s">
        <v>42</v>
      </c>
      <c r="L7885">
        <v>82000</v>
      </c>
      <c r="M7885" t="b">
        <v>0</v>
      </c>
    </row>
    <row r="7886" spans="1:13" x14ac:dyDescent="0.35">
      <c r="A7886" t="s">
        <v>39</v>
      </c>
      <c r="B7886" t="s">
        <v>115</v>
      </c>
      <c r="C7886">
        <v>2012</v>
      </c>
      <c r="D7886" t="s">
        <v>15</v>
      </c>
      <c r="E7886" t="s">
        <v>16</v>
      </c>
      <c r="F7886" t="s">
        <v>26</v>
      </c>
      <c r="G7886">
        <v>5.3</v>
      </c>
      <c r="H7886" t="s">
        <v>18</v>
      </c>
      <c r="I7886" t="s">
        <v>19</v>
      </c>
      <c r="J7886">
        <v>155</v>
      </c>
      <c r="K7886" t="s">
        <v>20</v>
      </c>
      <c r="L7886">
        <v>0</v>
      </c>
      <c r="M7886" t="b">
        <v>1</v>
      </c>
    </row>
    <row r="7887" spans="1:13" x14ac:dyDescent="0.35">
      <c r="A7887" t="s">
        <v>76</v>
      </c>
      <c r="B7887" t="s">
        <v>77</v>
      </c>
      <c r="C7887">
        <v>2010</v>
      </c>
      <c r="D7887" t="s">
        <v>15</v>
      </c>
      <c r="E7887" t="s">
        <v>29</v>
      </c>
      <c r="F7887" t="s">
        <v>30</v>
      </c>
      <c r="G7887">
        <v>5.4</v>
      </c>
      <c r="H7887" t="s">
        <v>18</v>
      </c>
      <c r="I7887" t="s">
        <v>19</v>
      </c>
      <c r="J7887">
        <v>230</v>
      </c>
      <c r="K7887" t="s">
        <v>42</v>
      </c>
      <c r="L7887">
        <v>35000</v>
      </c>
      <c r="M7887" t="b">
        <v>0</v>
      </c>
    </row>
    <row r="7888" spans="1:13" x14ac:dyDescent="0.35">
      <c r="A7888" t="s">
        <v>36</v>
      </c>
      <c r="B7888" t="s">
        <v>37</v>
      </c>
      <c r="C7888">
        <v>2015</v>
      </c>
      <c r="D7888" t="s">
        <v>15</v>
      </c>
      <c r="E7888" t="s">
        <v>25</v>
      </c>
      <c r="F7888" t="s">
        <v>30</v>
      </c>
      <c r="G7888">
        <v>2</v>
      </c>
      <c r="H7888" t="s">
        <v>18</v>
      </c>
      <c r="I7888" t="s">
        <v>19</v>
      </c>
      <c r="J7888">
        <v>215000</v>
      </c>
      <c r="K7888" t="s">
        <v>138</v>
      </c>
      <c r="L7888">
        <v>0</v>
      </c>
      <c r="M7888" t="b">
        <v>1</v>
      </c>
    </row>
    <row r="7889" spans="1:13" x14ac:dyDescent="0.35">
      <c r="A7889" t="s">
        <v>34</v>
      </c>
      <c r="B7889" t="s">
        <v>123</v>
      </c>
      <c r="C7889">
        <v>2015</v>
      </c>
      <c r="D7889" t="s">
        <v>15</v>
      </c>
      <c r="E7889" t="s">
        <v>23</v>
      </c>
      <c r="F7889" t="s">
        <v>17</v>
      </c>
      <c r="G7889">
        <v>2.7</v>
      </c>
      <c r="H7889" t="s">
        <v>18</v>
      </c>
      <c r="I7889" t="s">
        <v>68</v>
      </c>
      <c r="J7889">
        <v>157000</v>
      </c>
      <c r="K7889" t="s">
        <v>20</v>
      </c>
      <c r="L7889">
        <v>60000</v>
      </c>
      <c r="M7889" t="b">
        <v>0</v>
      </c>
    </row>
    <row r="7890" spans="1:13" x14ac:dyDescent="0.35">
      <c r="A7890" t="s">
        <v>34</v>
      </c>
      <c r="B7890" t="s">
        <v>43</v>
      </c>
      <c r="C7890">
        <v>2014</v>
      </c>
      <c r="D7890" t="s">
        <v>15</v>
      </c>
      <c r="E7890" t="s">
        <v>23</v>
      </c>
      <c r="F7890" t="s">
        <v>30</v>
      </c>
      <c r="G7890">
        <v>2.5</v>
      </c>
      <c r="H7890" t="s">
        <v>18</v>
      </c>
      <c r="I7890" t="s">
        <v>19</v>
      </c>
      <c r="J7890">
        <v>400000</v>
      </c>
      <c r="K7890" t="s">
        <v>20</v>
      </c>
      <c r="L7890">
        <v>0</v>
      </c>
      <c r="M7890" t="b">
        <v>1</v>
      </c>
    </row>
    <row r="7891" spans="1:13" x14ac:dyDescent="0.35">
      <c r="A7891" t="s">
        <v>34</v>
      </c>
      <c r="B7891" t="s">
        <v>43</v>
      </c>
      <c r="C7891">
        <v>2005</v>
      </c>
      <c r="D7891" t="s">
        <v>15</v>
      </c>
      <c r="E7891" t="s">
        <v>102</v>
      </c>
      <c r="F7891" t="s">
        <v>17</v>
      </c>
      <c r="G7891">
        <v>1.6</v>
      </c>
      <c r="H7891" t="s">
        <v>18</v>
      </c>
      <c r="I7891" t="s">
        <v>68</v>
      </c>
      <c r="J7891">
        <v>360000</v>
      </c>
      <c r="K7891" t="s">
        <v>254</v>
      </c>
      <c r="L7891">
        <v>22000</v>
      </c>
      <c r="M7891" t="b">
        <v>0</v>
      </c>
    </row>
    <row r="7892" spans="1:13" x14ac:dyDescent="0.35">
      <c r="A7892" t="s">
        <v>34</v>
      </c>
      <c r="B7892" t="s">
        <v>124</v>
      </c>
      <c r="C7892">
        <v>2014</v>
      </c>
      <c r="D7892" t="s">
        <v>15</v>
      </c>
      <c r="E7892" t="s">
        <v>25</v>
      </c>
      <c r="F7892" t="s">
        <v>17</v>
      </c>
      <c r="G7892">
        <v>9</v>
      </c>
      <c r="H7892" t="s">
        <v>18</v>
      </c>
      <c r="I7892" t="s">
        <v>19</v>
      </c>
      <c r="J7892">
        <v>308000</v>
      </c>
      <c r="K7892" t="s">
        <v>126</v>
      </c>
      <c r="L7892">
        <v>75000</v>
      </c>
      <c r="M7892" t="b">
        <v>0</v>
      </c>
    </row>
    <row r="7893" spans="1:13" x14ac:dyDescent="0.35">
      <c r="A7893" t="s">
        <v>76</v>
      </c>
      <c r="B7893" t="s">
        <v>240</v>
      </c>
      <c r="C7893">
        <v>2010</v>
      </c>
      <c r="D7893" t="s">
        <v>15</v>
      </c>
      <c r="E7893" t="s">
        <v>29</v>
      </c>
      <c r="F7893" t="s">
        <v>26</v>
      </c>
      <c r="G7893">
        <v>4.5999999999999996</v>
      </c>
      <c r="H7893" t="s">
        <v>18</v>
      </c>
      <c r="I7893" t="s">
        <v>19</v>
      </c>
      <c r="J7893">
        <v>345000</v>
      </c>
      <c r="K7893" t="s">
        <v>64</v>
      </c>
      <c r="L7893">
        <v>0</v>
      </c>
      <c r="M7893" t="b">
        <v>1</v>
      </c>
    </row>
    <row r="7894" spans="1:13" x14ac:dyDescent="0.35">
      <c r="A7894" t="s">
        <v>34</v>
      </c>
      <c r="B7894" t="s">
        <v>123</v>
      </c>
      <c r="C7894">
        <v>2020</v>
      </c>
      <c r="D7894" t="s">
        <v>15</v>
      </c>
      <c r="E7894" t="s">
        <v>23</v>
      </c>
      <c r="F7894" t="s">
        <v>17</v>
      </c>
      <c r="G7894">
        <v>2.7</v>
      </c>
      <c r="H7894" t="s">
        <v>18</v>
      </c>
      <c r="I7894" t="s">
        <v>68</v>
      </c>
      <c r="J7894">
        <v>110</v>
      </c>
      <c r="K7894" t="s">
        <v>111</v>
      </c>
      <c r="L7894">
        <v>0</v>
      </c>
      <c r="M7894" t="b">
        <v>1</v>
      </c>
    </row>
    <row r="7895" spans="1:13" x14ac:dyDescent="0.35">
      <c r="A7895" t="s">
        <v>82</v>
      </c>
      <c r="B7895" t="s">
        <v>156</v>
      </c>
      <c r="C7895">
        <v>2017</v>
      </c>
      <c r="D7895" t="s">
        <v>15</v>
      </c>
      <c r="E7895" t="s">
        <v>102</v>
      </c>
      <c r="F7895" t="s">
        <v>26</v>
      </c>
      <c r="G7895">
        <v>1.4</v>
      </c>
      <c r="H7895" t="s">
        <v>18</v>
      </c>
      <c r="I7895" t="s">
        <v>19</v>
      </c>
      <c r="J7895">
        <v>116000</v>
      </c>
      <c r="K7895" t="s">
        <v>59</v>
      </c>
      <c r="L7895">
        <v>29000</v>
      </c>
      <c r="M7895" t="b">
        <v>0</v>
      </c>
    </row>
    <row r="7896" spans="1:13" x14ac:dyDescent="0.35">
      <c r="A7896" t="s">
        <v>39</v>
      </c>
      <c r="B7896" t="s">
        <v>286</v>
      </c>
      <c r="C7896">
        <v>2007</v>
      </c>
      <c r="D7896" t="s">
        <v>15</v>
      </c>
      <c r="E7896" t="s">
        <v>65</v>
      </c>
      <c r="F7896" t="s">
        <v>17</v>
      </c>
      <c r="G7896">
        <v>3.6</v>
      </c>
      <c r="H7896" t="s">
        <v>18</v>
      </c>
      <c r="I7896" t="s">
        <v>19</v>
      </c>
      <c r="J7896">
        <v>200000</v>
      </c>
      <c r="K7896" t="s">
        <v>155</v>
      </c>
      <c r="L7896">
        <v>0</v>
      </c>
      <c r="M7896" t="b">
        <v>1</v>
      </c>
    </row>
    <row r="7897" spans="1:13" x14ac:dyDescent="0.35">
      <c r="A7897" t="s">
        <v>27</v>
      </c>
      <c r="B7897" t="s">
        <v>28</v>
      </c>
      <c r="C7897">
        <v>2020</v>
      </c>
      <c r="D7897" t="s">
        <v>15</v>
      </c>
      <c r="E7897" t="s">
        <v>75</v>
      </c>
      <c r="F7897" t="s">
        <v>26</v>
      </c>
      <c r="G7897">
        <v>1.6</v>
      </c>
      <c r="H7897" t="s">
        <v>18</v>
      </c>
      <c r="I7897" t="s">
        <v>19</v>
      </c>
      <c r="J7897">
        <v>15800</v>
      </c>
      <c r="K7897" t="s">
        <v>111</v>
      </c>
      <c r="L7897">
        <v>58000</v>
      </c>
      <c r="M7897" t="b">
        <v>0</v>
      </c>
    </row>
    <row r="7898" spans="1:13" x14ac:dyDescent="0.35">
      <c r="A7898" t="s">
        <v>34</v>
      </c>
      <c r="B7898" t="s">
        <v>43</v>
      </c>
      <c r="C7898">
        <v>2017</v>
      </c>
      <c r="D7898" t="s">
        <v>15</v>
      </c>
      <c r="E7898" t="s">
        <v>23</v>
      </c>
      <c r="F7898" t="s">
        <v>17</v>
      </c>
      <c r="G7898">
        <v>2.5</v>
      </c>
      <c r="H7898" t="s">
        <v>18</v>
      </c>
      <c r="I7898" t="s">
        <v>19</v>
      </c>
      <c r="J7898">
        <v>167000</v>
      </c>
      <c r="K7898" t="s">
        <v>20</v>
      </c>
      <c r="L7898">
        <v>80000</v>
      </c>
      <c r="M7898" t="b">
        <v>0</v>
      </c>
    </row>
    <row r="7899" spans="1:13" x14ac:dyDescent="0.35">
      <c r="A7899" t="s">
        <v>60</v>
      </c>
      <c r="B7899" t="s">
        <v>90</v>
      </c>
      <c r="C7899">
        <v>2007</v>
      </c>
      <c r="D7899" t="s">
        <v>15</v>
      </c>
      <c r="E7899" t="s">
        <v>23</v>
      </c>
      <c r="F7899" t="s">
        <v>17</v>
      </c>
      <c r="G7899">
        <v>5.7</v>
      </c>
      <c r="H7899" t="s">
        <v>18</v>
      </c>
      <c r="I7899" t="s">
        <v>19</v>
      </c>
      <c r="J7899">
        <v>184000</v>
      </c>
      <c r="K7899" t="s">
        <v>42</v>
      </c>
      <c r="L7899">
        <v>0</v>
      </c>
      <c r="M7899" t="b">
        <v>1</v>
      </c>
    </row>
    <row r="7900" spans="1:13" x14ac:dyDescent="0.35">
      <c r="A7900" t="s">
        <v>27</v>
      </c>
      <c r="B7900" t="s">
        <v>28</v>
      </c>
      <c r="C7900">
        <v>2014</v>
      </c>
      <c r="D7900" t="s">
        <v>15</v>
      </c>
      <c r="E7900" t="s">
        <v>23</v>
      </c>
      <c r="F7900" t="s">
        <v>26</v>
      </c>
      <c r="G7900">
        <v>2</v>
      </c>
      <c r="H7900" t="s">
        <v>18</v>
      </c>
      <c r="I7900" t="s">
        <v>19</v>
      </c>
      <c r="J7900">
        <v>163000</v>
      </c>
      <c r="K7900" t="s">
        <v>138</v>
      </c>
      <c r="L7900">
        <v>0</v>
      </c>
      <c r="M7900" t="b">
        <v>1</v>
      </c>
    </row>
    <row r="7901" spans="1:13" x14ac:dyDescent="0.35">
      <c r="A7901" t="s">
        <v>76</v>
      </c>
      <c r="B7901" t="s">
        <v>125</v>
      </c>
      <c r="C7901">
        <v>2016</v>
      </c>
      <c r="D7901" t="s">
        <v>15</v>
      </c>
      <c r="E7901" t="s">
        <v>23</v>
      </c>
      <c r="F7901" t="s">
        <v>26</v>
      </c>
      <c r="G7901">
        <v>3.5</v>
      </c>
      <c r="H7901" t="s">
        <v>18</v>
      </c>
      <c r="I7901" t="s">
        <v>19</v>
      </c>
      <c r="J7901">
        <v>307811</v>
      </c>
      <c r="K7901" t="s">
        <v>20</v>
      </c>
      <c r="L7901">
        <v>0</v>
      </c>
      <c r="M7901" t="b">
        <v>1</v>
      </c>
    </row>
    <row r="7902" spans="1:13" x14ac:dyDescent="0.35">
      <c r="A7902" t="s">
        <v>181</v>
      </c>
      <c r="B7902" t="s">
        <v>199</v>
      </c>
      <c r="C7902">
        <v>2016</v>
      </c>
      <c r="D7902" t="s">
        <v>47</v>
      </c>
      <c r="E7902" t="s">
        <v>23</v>
      </c>
      <c r="F7902" t="s">
        <v>30</v>
      </c>
      <c r="G7902">
        <v>3.5</v>
      </c>
      <c r="H7902" t="s">
        <v>18</v>
      </c>
      <c r="I7902" t="s">
        <v>19</v>
      </c>
      <c r="J7902">
        <v>190</v>
      </c>
      <c r="K7902" t="s">
        <v>59</v>
      </c>
      <c r="L7902">
        <v>0</v>
      </c>
      <c r="M7902" t="b">
        <v>1</v>
      </c>
    </row>
    <row r="7903" spans="1:13" x14ac:dyDescent="0.35">
      <c r="A7903" t="s">
        <v>264</v>
      </c>
      <c r="B7903" t="s">
        <v>488</v>
      </c>
      <c r="C7903">
        <v>2012</v>
      </c>
      <c r="D7903" t="s">
        <v>15</v>
      </c>
      <c r="E7903" t="s">
        <v>65</v>
      </c>
      <c r="F7903" t="s">
        <v>17</v>
      </c>
      <c r="G7903">
        <v>1.4</v>
      </c>
      <c r="H7903" t="s">
        <v>18</v>
      </c>
      <c r="I7903" t="s">
        <v>68</v>
      </c>
      <c r="J7903">
        <v>100</v>
      </c>
      <c r="K7903" t="s">
        <v>64</v>
      </c>
      <c r="L7903">
        <v>11000</v>
      </c>
      <c r="M7903" t="b">
        <v>0</v>
      </c>
    </row>
    <row r="7904" spans="1:13" x14ac:dyDescent="0.35">
      <c r="A7904" t="s">
        <v>76</v>
      </c>
      <c r="B7904" t="s">
        <v>240</v>
      </c>
      <c r="C7904">
        <v>1999</v>
      </c>
      <c r="D7904" t="s">
        <v>15</v>
      </c>
      <c r="E7904" t="s">
        <v>75</v>
      </c>
      <c r="F7904" t="s">
        <v>30</v>
      </c>
      <c r="G7904">
        <v>1</v>
      </c>
      <c r="H7904" t="s">
        <v>18</v>
      </c>
      <c r="I7904" t="s">
        <v>19</v>
      </c>
      <c r="J7904">
        <v>4000</v>
      </c>
      <c r="K7904" t="s">
        <v>20</v>
      </c>
      <c r="L7904">
        <v>10000</v>
      </c>
      <c r="M7904" t="b">
        <v>0</v>
      </c>
    </row>
    <row r="7905" spans="1:13" x14ac:dyDescent="0.35">
      <c r="A7905" t="s">
        <v>39</v>
      </c>
      <c r="B7905" t="s">
        <v>115</v>
      </c>
      <c r="C7905">
        <v>2007</v>
      </c>
      <c r="D7905" t="s">
        <v>15</v>
      </c>
      <c r="E7905" t="s">
        <v>78</v>
      </c>
      <c r="F7905" t="s">
        <v>26</v>
      </c>
      <c r="G7905">
        <v>5.3</v>
      </c>
      <c r="H7905" t="s">
        <v>18</v>
      </c>
      <c r="I7905" t="s">
        <v>19</v>
      </c>
      <c r="J7905">
        <v>368000</v>
      </c>
      <c r="K7905" t="s">
        <v>20</v>
      </c>
      <c r="L7905">
        <v>0</v>
      </c>
      <c r="M7905" t="b">
        <v>1</v>
      </c>
    </row>
    <row r="7906" spans="1:13" x14ac:dyDescent="0.35">
      <c r="A7906" t="s">
        <v>48</v>
      </c>
      <c r="B7906" t="s">
        <v>106</v>
      </c>
      <c r="C7906">
        <v>2013</v>
      </c>
      <c r="D7906" t="s">
        <v>44</v>
      </c>
      <c r="E7906" t="s">
        <v>94</v>
      </c>
      <c r="F7906" t="s">
        <v>30</v>
      </c>
      <c r="G7906">
        <v>3</v>
      </c>
      <c r="H7906" t="s">
        <v>18</v>
      </c>
      <c r="I7906" t="s">
        <v>19</v>
      </c>
      <c r="J7906">
        <v>130000</v>
      </c>
      <c r="K7906" t="s">
        <v>20</v>
      </c>
      <c r="L7906">
        <v>115000</v>
      </c>
      <c r="M7906" t="b">
        <v>0</v>
      </c>
    </row>
    <row r="7907" spans="1:13" x14ac:dyDescent="0.35">
      <c r="A7907" t="s">
        <v>76</v>
      </c>
      <c r="B7907" t="s">
        <v>112</v>
      </c>
      <c r="C7907">
        <v>2015</v>
      </c>
      <c r="D7907" t="s">
        <v>15</v>
      </c>
      <c r="E7907" t="s">
        <v>29</v>
      </c>
      <c r="F7907" t="s">
        <v>30</v>
      </c>
      <c r="G7907">
        <v>8</v>
      </c>
      <c r="H7907" t="s">
        <v>18</v>
      </c>
      <c r="I7907" t="s">
        <v>19</v>
      </c>
      <c r="J7907">
        <v>219819</v>
      </c>
      <c r="K7907" t="s">
        <v>111</v>
      </c>
      <c r="L7907">
        <v>0</v>
      </c>
      <c r="M7907" t="b">
        <v>1</v>
      </c>
    </row>
    <row r="7908" spans="1:13" x14ac:dyDescent="0.35">
      <c r="A7908" t="s">
        <v>34</v>
      </c>
      <c r="B7908" t="s">
        <v>58</v>
      </c>
      <c r="C7908">
        <v>2013</v>
      </c>
      <c r="D7908" t="s">
        <v>47</v>
      </c>
      <c r="E7908" t="s">
        <v>25</v>
      </c>
      <c r="F7908" t="s">
        <v>30</v>
      </c>
      <c r="G7908">
        <v>2.4</v>
      </c>
      <c r="H7908" t="s">
        <v>18</v>
      </c>
      <c r="I7908" t="s">
        <v>19</v>
      </c>
      <c r="J7908">
        <v>170000</v>
      </c>
      <c r="K7908" t="s">
        <v>20</v>
      </c>
      <c r="L7908">
        <v>55000</v>
      </c>
      <c r="M7908" t="b">
        <v>0</v>
      </c>
    </row>
    <row r="7909" spans="1:13" x14ac:dyDescent="0.35">
      <c r="A7909" t="s">
        <v>34</v>
      </c>
      <c r="B7909" t="s">
        <v>43</v>
      </c>
      <c r="C7909">
        <v>2018</v>
      </c>
      <c r="D7909" t="s">
        <v>15</v>
      </c>
      <c r="E7909" t="s">
        <v>23</v>
      </c>
      <c r="F7909" t="s">
        <v>17</v>
      </c>
      <c r="G7909">
        <v>3.5</v>
      </c>
      <c r="H7909" t="s">
        <v>18</v>
      </c>
      <c r="I7909" t="s">
        <v>19</v>
      </c>
      <c r="J7909">
        <v>111</v>
      </c>
      <c r="K7909" t="s">
        <v>20</v>
      </c>
      <c r="L7909">
        <v>66000</v>
      </c>
      <c r="M7909" t="b">
        <v>0</v>
      </c>
    </row>
    <row r="7910" spans="1:13" x14ac:dyDescent="0.35">
      <c r="A7910" t="s">
        <v>76</v>
      </c>
      <c r="B7910" t="s">
        <v>144</v>
      </c>
      <c r="C7910">
        <v>2010</v>
      </c>
      <c r="D7910" t="s">
        <v>47</v>
      </c>
      <c r="E7910" t="s">
        <v>25</v>
      </c>
      <c r="F7910" t="s">
        <v>30</v>
      </c>
      <c r="G7910">
        <v>4.5999999999999996</v>
      </c>
      <c r="H7910" t="s">
        <v>18</v>
      </c>
      <c r="I7910" t="s">
        <v>19</v>
      </c>
      <c r="J7910">
        <v>390000</v>
      </c>
      <c r="K7910" t="s">
        <v>45</v>
      </c>
      <c r="L7910">
        <v>0</v>
      </c>
      <c r="M7910" t="b">
        <v>1</v>
      </c>
    </row>
    <row r="7911" spans="1:13" x14ac:dyDescent="0.35">
      <c r="A7911" t="s">
        <v>34</v>
      </c>
      <c r="B7911" t="s">
        <v>43</v>
      </c>
      <c r="C7911">
        <v>2014</v>
      </c>
      <c r="D7911" t="s">
        <v>15</v>
      </c>
      <c r="E7911" t="s">
        <v>23</v>
      </c>
      <c r="F7911" t="s">
        <v>26</v>
      </c>
      <c r="G7911">
        <v>2.5</v>
      </c>
      <c r="H7911" t="s">
        <v>18</v>
      </c>
      <c r="I7911" t="s">
        <v>19</v>
      </c>
      <c r="J7911">
        <v>234000</v>
      </c>
      <c r="K7911" t="s">
        <v>20</v>
      </c>
      <c r="L7911">
        <v>0</v>
      </c>
      <c r="M7911" t="b">
        <v>1</v>
      </c>
    </row>
    <row r="7912" spans="1:13" x14ac:dyDescent="0.35">
      <c r="A7912" t="s">
        <v>62</v>
      </c>
      <c r="B7912" t="s">
        <v>63</v>
      </c>
      <c r="C7912">
        <v>2015</v>
      </c>
      <c r="D7912" t="s">
        <v>15</v>
      </c>
      <c r="E7912" t="s">
        <v>16</v>
      </c>
      <c r="F7912" t="s">
        <v>17</v>
      </c>
      <c r="G7912">
        <v>5</v>
      </c>
      <c r="H7912" t="s">
        <v>18</v>
      </c>
      <c r="I7912" t="s">
        <v>19</v>
      </c>
      <c r="J7912">
        <v>212</v>
      </c>
      <c r="K7912" t="s">
        <v>20</v>
      </c>
      <c r="L7912">
        <v>0</v>
      </c>
      <c r="M7912" t="b">
        <v>1</v>
      </c>
    </row>
    <row r="7913" spans="1:13" x14ac:dyDescent="0.35">
      <c r="A7913" t="s">
        <v>27</v>
      </c>
      <c r="B7913" t="s">
        <v>88</v>
      </c>
      <c r="C7913">
        <v>2018</v>
      </c>
      <c r="D7913" t="s">
        <v>15</v>
      </c>
      <c r="E7913" t="s">
        <v>23</v>
      </c>
      <c r="F7913" t="s">
        <v>30</v>
      </c>
      <c r="G7913">
        <v>1.4</v>
      </c>
      <c r="H7913" t="s">
        <v>18</v>
      </c>
      <c r="I7913" t="s">
        <v>19</v>
      </c>
      <c r="J7913">
        <v>51000</v>
      </c>
      <c r="K7913" t="s">
        <v>187</v>
      </c>
      <c r="L7913">
        <v>35000</v>
      </c>
      <c r="M7913" t="b">
        <v>0</v>
      </c>
    </row>
    <row r="7914" spans="1:13" x14ac:dyDescent="0.35">
      <c r="A7914" t="s">
        <v>76</v>
      </c>
      <c r="B7914" t="s">
        <v>112</v>
      </c>
      <c r="C7914">
        <v>2016</v>
      </c>
      <c r="D7914" t="s">
        <v>15</v>
      </c>
      <c r="E7914" t="s">
        <v>25</v>
      </c>
      <c r="F7914" t="s">
        <v>26</v>
      </c>
      <c r="G7914">
        <v>3.5</v>
      </c>
      <c r="H7914" t="s">
        <v>18</v>
      </c>
      <c r="I7914" t="s">
        <v>19</v>
      </c>
      <c r="J7914">
        <v>144000</v>
      </c>
      <c r="K7914" t="s">
        <v>45</v>
      </c>
      <c r="L7914">
        <v>55000</v>
      </c>
      <c r="M7914" t="b">
        <v>0</v>
      </c>
    </row>
    <row r="7915" spans="1:13" x14ac:dyDescent="0.35">
      <c r="A7915" t="s">
        <v>181</v>
      </c>
      <c r="B7915" t="s">
        <v>489</v>
      </c>
      <c r="C7915">
        <v>2014</v>
      </c>
      <c r="D7915" t="s">
        <v>15</v>
      </c>
      <c r="E7915" t="s">
        <v>23</v>
      </c>
      <c r="F7915" t="s">
        <v>26</v>
      </c>
      <c r="G7915">
        <v>2</v>
      </c>
      <c r="H7915" t="s">
        <v>18</v>
      </c>
      <c r="I7915" t="s">
        <v>68</v>
      </c>
      <c r="J7915">
        <v>120000</v>
      </c>
      <c r="K7915" t="s">
        <v>20</v>
      </c>
      <c r="L7915">
        <v>23000</v>
      </c>
      <c r="M7915" t="b">
        <v>0</v>
      </c>
    </row>
    <row r="7916" spans="1:13" x14ac:dyDescent="0.35">
      <c r="A7916" t="s">
        <v>60</v>
      </c>
      <c r="B7916" t="s">
        <v>241</v>
      </c>
      <c r="C7916">
        <v>2008</v>
      </c>
      <c r="D7916" t="s">
        <v>44</v>
      </c>
      <c r="E7916" t="s">
        <v>23</v>
      </c>
      <c r="F7916" t="s">
        <v>17</v>
      </c>
      <c r="G7916">
        <v>1.8</v>
      </c>
      <c r="H7916" t="s">
        <v>18</v>
      </c>
      <c r="I7916" t="s">
        <v>19</v>
      </c>
      <c r="J7916">
        <v>268000</v>
      </c>
      <c r="K7916" t="s">
        <v>20</v>
      </c>
      <c r="L7916">
        <v>46000</v>
      </c>
      <c r="M7916" t="b">
        <v>0</v>
      </c>
    </row>
    <row r="7917" spans="1:13" x14ac:dyDescent="0.35">
      <c r="A7917" t="s">
        <v>34</v>
      </c>
      <c r="B7917" t="s">
        <v>35</v>
      </c>
      <c r="C7917">
        <v>2015</v>
      </c>
      <c r="D7917" t="s">
        <v>15</v>
      </c>
      <c r="E7917" t="s">
        <v>23</v>
      </c>
      <c r="F7917" t="s">
        <v>17</v>
      </c>
      <c r="G7917">
        <v>4.5999999999999996</v>
      </c>
      <c r="H7917" t="s">
        <v>18</v>
      </c>
      <c r="I7917" t="s">
        <v>19</v>
      </c>
      <c r="J7917">
        <v>1500000</v>
      </c>
      <c r="K7917" t="s">
        <v>20</v>
      </c>
      <c r="L7917">
        <v>150000</v>
      </c>
      <c r="M7917" t="b">
        <v>0</v>
      </c>
    </row>
    <row r="7918" spans="1:13" x14ac:dyDescent="0.35">
      <c r="A7918" t="s">
        <v>95</v>
      </c>
      <c r="B7918" t="s">
        <v>223</v>
      </c>
      <c r="C7918">
        <v>2009</v>
      </c>
      <c r="D7918" t="s">
        <v>15</v>
      </c>
      <c r="E7918" t="s">
        <v>23</v>
      </c>
      <c r="F7918" t="s">
        <v>17</v>
      </c>
      <c r="G7918">
        <v>6.2</v>
      </c>
      <c r="H7918" t="s">
        <v>18</v>
      </c>
      <c r="I7918" t="s">
        <v>19</v>
      </c>
      <c r="J7918">
        <v>219000</v>
      </c>
      <c r="K7918" t="s">
        <v>20</v>
      </c>
      <c r="L7918">
        <v>50000</v>
      </c>
      <c r="M7918" t="b">
        <v>0</v>
      </c>
    </row>
    <row r="7919" spans="1:13" x14ac:dyDescent="0.35">
      <c r="A7919" t="s">
        <v>34</v>
      </c>
      <c r="B7919" t="s">
        <v>43</v>
      </c>
      <c r="C7919">
        <v>2006</v>
      </c>
      <c r="D7919" t="s">
        <v>15</v>
      </c>
      <c r="E7919" t="s">
        <v>102</v>
      </c>
      <c r="F7919" t="s">
        <v>30</v>
      </c>
      <c r="G7919">
        <v>2.4</v>
      </c>
      <c r="H7919" t="s">
        <v>18</v>
      </c>
      <c r="I7919" t="s">
        <v>19</v>
      </c>
      <c r="J7919">
        <v>240000</v>
      </c>
      <c r="K7919" t="s">
        <v>20</v>
      </c>
      <c r="L7919">
        <v>20000</v>
      </c>
      <c r="M7919" t="b">
        <v>0</v>
      </c>
    </row>
    <row r="7920" spans="1:13" x14ac:dyDescent="0.35">
      <c r="A7920" t="s">
        <v>34</v>
      </c>
      <c r="B7920" t="s">
        <v>162</v>
      </c>
      <c r="C7920">
        <v>2014</v>
      </c>
      <c r="D7920" t="s">
        <v>15</v>
      </c>
      <c r="E7920" t="s">
        <v>38</v>
      </c>
      <c r="F7920" t="s">
        <v>17</v>
      </c>
      <c r="G7920">
        <v>6</v>
      </c>
      <c r="H7920" t="s">
        <v>18</v>
      </c>
      <c r="I7920" t="s">
        <v>68</v>
      </c>
      <c r="J7920">
        <v>195000</v>
      </c>
      <c r="K7920" t="s">
        <v>255</v>
      </c>
      <c r="L7920">
        <v>0</v>
      </c>
      <c r="M7920" t="b">
        <v>1</v>
      </c>
    </row>
    <row r="7921" spans="1:13" x14ac:dyDescent="0.35">
      <c r="A7921" t="s">
        <v>13</v>
      </c>
      <c r="B7921" t="s">
        <v>14</v>
      </c>
      <c r="C7921">
        <v>2006</v>
      </c>
      <c r="D7921" t="s">
        <v>15</v>
      </c>
      <c r="E7921" t="s">
        <v>78</v>
      </c>
      <c r="F7921" t="s">
        <v>17</v>
      </c>
      <c r="G7921">
        <v>3.5</v>
      </c>
      <c r="H7921" t="s">
        <v>18</v>
      </c>
      <c r="I7921" t="s">
        <v>19</v>
      </c>
      <c r="J7921">
        <v>200000</v>
      </c>
      <c r="K7921" t="s">
        <v>228</v>
      </c>
      <c r="L7921">
        <v>0</v>
      </c>
      <c r="M7921" t="b">
        <v>1</v>
      </c>
    </row>
    <row r="7922" spans="1:13" x14ac:dyDescent="0.35">
      <c r="A7922" t="s">
        <v>34</v>
      </c>
      <c r="B7922" t="s">
        <v>66</v>
      </c>
      <c r="C7922">
        <v>2016</v>
      </c>
      <c r="D7922" t="s">
        <v>15</v>
      </c>
      <c r="E7922" t="s">
        <v>23</v>
      </c>
      <c r="F7922" t="s">
        <v>26</v>
      </c>
      <c r="G7922">
        <v>3.5</v>
      </c>
      <c r="H7922" t="s">
        <v>18</v>
      </c>
      <c r="I7922" t="s">
        <v>19</v>
      </c>
      <c r="J7922">
        <v>194000</v>
      </c>
      <c r="K7922" t="s">
        <v>59</v>
      </c>
      <c r="L7922">
        <v>0</v>
      </c>
      <c r="M7922" t="b">
        <v>1</v>
      </c>
    </row>
    <row r="7923" spans="1:13" x14ac:dyDescent="0.35">
      <c r="A7923" t="s">
        <v>27</v>
      </c>
      <c r="B7923" t="s">
        <v>88</v>
      </c>
      <c r="C7923">
        <v>2018</v>
      </c>
      <c r="D7923" t="s">
        <v>15</v>
      </c>
      <c r="E7923" t="s">
        <v>23</v>
      </c>
      <c r="F7923" t="s">
        <v>26</v>
      </c>
      <c r="G7923">
        <v>1.4</v>
      </c>
      <c r="H7923" t="s">
        <v>18</v>
      </c>
      <c r="I7923" t="s">
        <v>68</v>
      </c>
      <c r="J7923">
        <v>130000</v>
      </c>
      <c r="K7923" t="s">
        <v>20</v>
      </c>
      <c r="L7923">
        <v>27000</v>
      </c>
      <c r="M7923" t="b">
        <v>0</v>
      </c>
    </row>
    <row r="7924" spans="1:13" x14ac:dyDescent="0.35">
      <c r="A7924" t="s">
        <v>27</v>
      </c>
      <c r="B7924" t="s">
        <v>88</v>
      </c>
      <c r="C7924">
        <v>2018</v>
      </c>
      <c r="D7924" t="s">
        <v>15</v>
      </c>
      <c r="E7924" t="s">
        <v>23</v>
      </c>
      <c r="F7924" t="s">
        <v>26</v>
      </c>
      <c r="G7924">
        <v>1.4</v>
      </c>
      <c r="H7924" t="s">
        <v>18</v>
      </c>
      <c r="I7924" t="s">
        <v>19</v>
      </c>
      <c r="J7924">
        <v>74000</v>
      </c>
      <c r="K7924" t="s">
        <v>20</v>
      </c>
      <c r="L7924">
        <v>27000</v>
      </c>
      <c r="M7924" t="b">
        <v>0</v>
      </c>
    </row>
    <row r="7925" spans="1:13" x14ac:dyDescent="0.35">
      <c r="A7925" t="s">
        <v>21</v>
      </c>
      <c r="B7925" t="s">
        <v>24</v>
      </c>
      <c r="C7925">
        <v>2018</v>
      </c>
      <c r="D7925" t="s">
        <v>15</v>
      </c>
      <c r="E7925" t="s">
        <v>29</v>
      </c>
      <c r="F7925" t="s">
        <v>26</v>
      </c>
      <c r="G7925">
        <v>1.5</v>
      </c>
      <c r="H7925" t="s">
        <v>18</v>
      </c>
      <c r="I7925" t="s">
        <v>19</v>
      </c>
      <c r="J7925">
        <v>105000</v>
      </c>
      <c r="K7925" t="s">
        <v>20</v>
      </c>
      <c r="L7925">
        <v>23000</v>
      </c>
      <c r="M7925" t="b">
        <v>0</v>
      </c>
    </row>
    <row r="7926" spans="1:13" x14ac:dyDescent="0.35">
      <c r="A7926" t="s">
        <v>27</v>
      </c>
      <c r="B7926" t="s">
        <v>89</v>
      </c>
      <c r="C7926">
        <v>2019</v>
      </c>
      <c r="D7926" t="s">
        <v>15</v>
      </c>
      <c r="E7926" t="s">
        <v>23</v>
      </c>
      <c r="F7926" t="s">
        <v>26</v>
      </c>
      <c r="G7926">
        <v>2.4</v>
      </c>
      <c r="H7926" t="s">
        <v>18</v>
      </c>
      <c r="I7926" t="s">
        <v>19</v>
      </c>
      <c r="J7926">
        <v>49000</v>
      </c>
      <c r="K7926" t="s">
        <v>20</v>
      </c>
      <c r="L7926">
        <v>65000</v>
      </c>
      <c r="M7926" t="b">
        <v>0</v>
      </c>
    </row>
    <row r="7927" spans="1:13" x14ac:dyDescent="0.35">
      <c r="A7927" t="s">
        <v>36</v>
      </c>
      <c r="B7927" t="s">
        <v>146</v>
      </c>
      <c r="C7927">
        <v>2017</v>
      </c>
      <c r="D7927" t="s">
        <v>44</v>
      </c>
      <c r="E7927" t="s">
        <v>65</v>
      </c>
      <c r="F7927" t="s">
        <v>30</v>
      </c>
      <c r="G7927">
        <v>5.3</v>
      </c>
      <c r="H7927" t="s">
        <v>18</v>
      </c>
      <c r="I7927" t="s">
        <v>19</v>
      </c>
      <c r="J7927">
        <v>95000</v>
      </c>
      <c r="K7927" t="s">
        <v>20</v>
      </c>
      <c r="L7927">
        <v>0</v>
      </c>
      <c r="M7927" t="b">
        <v>1</v>
      </c>
    </row>
    <row r="7928" spans="1:13" x14ac:dyDescent="0.35">
      <c r="A7928" t="s">
        <v>34</v>
      </c>
      <c r="B7928" t="s">
        <v>43</v>
      </c>
      <c r="C7928">
        <v>2015</v>
      </c>
      <c r="D7928" t="s">
        <v>47</v>
      </c>
      <c r="E7928" t="s">
        <v>25</v>
      </c>
      <c r="F7928" t="s">
        <v>17</v>
      </c>
      <c r="G7928">
        <v>4</v>
      </c>
      <c r="H7928" t="s">
        <v>18</v>
      </c>
      <c r="I7928" t="s">
        <v>19</v>
      </c>
      <c r="J7928">
        <v>130</v>
      </c>
      <c r="K7928" t="s">
        <v>20</v>
      </c>
      <c r="L7928">
        <v>0</v>
      </c>
      <c r="M7928" t="b">
        <v>1</v>
      </c>
    </row>
    <row r="7929" spans="1:13" x14ac:dyDescent="0.35">
      <c r="A7929" t="s">
        <v>221</v>
      </c>
      <c r="B7929" t="s">
        <v>308</v>
      </c>
      <c r="C7929">
        <v>1997</v>
      </c>
      <c r="D7929" t="s">
        <v>15</v>
      </c>
      <c r="E7929" t="s">
        <v>16</v>
      </c>
      <c r="F7929" t="s">
        <v>26</v>
      </c>
      <c r="G7929">
        <v>1</v>
      </c>
      <c r="H7929" t="s">
        <v>18</v>
      </c>
      <c r="I7929" t="s">
        <v>68</v>
      </c>
      <c r="J7929">
        <v>200</v>
      </c>
      <c r="K7929" t="s">
        <v>138</v>
      </c>
      <c r="L7929">
        <v>0</v>
      </c>
      <c r="M7929" t="b">
        <v>1</v>
      </c>
    </row>
    <row r="7930" spans="1:13" x14ac:dyDescent="0.35">
      <c r="A7930" t="s">
        <v>82</v>
      </c>
      <c r="B7930" t="s">
        <v>169</v>
      </c>
      <c r="C7930">
        <v>2011</v>
      </c>
      <c r="D7930" t="s">
        <v>15</v>
      </c>
      <c r="E7930" t="s">
        <v>78</v>
      </c>
      <c r="F7930" t="s">
        <v>30</v>
      </c>
      <c r="G7930">
        <v>3.3</v>
      </c>
      <c r="H7930" t="s">
        <v>18</v>
      </c>
      <c r="I7930" t="s">
        <v>19</v>
      </c>
      <c r="J7930">
        <v>232000</v>
      </c>
      <c r="K7930" t="s">
        <v>20</v>
      </c>
      <c r="L7930">
        <v>0</v>
      </c>
      <c r="M7930" t="b">
        <v>1</v>
      </c>
    </row>
    <row r="7931" spans="1:13" x14ac:dyDescent="0.35">
      <c r="A7931" t="s">
        <v>76</v>
      </c>
      <c r="B7931" t="s">
        <v>112</v>
      </c>
      <c r="C7931">
        <v>2018</v>
      </c>
      <c r="D7931" t="s">
        <v>15</v>
      </c>
      <c r="E7931" t="s">
        <v>102</v>
      </c>
      <c r="F7931" t="s">
        <v>26</v>
      </c>
      <c r="G7931">
        <v>3.5</v>
      </c>
      <c r="H7931" t="s">
        <v>18</v>
      </c>
      <c r="I7931" t="s">
        <v>19</v>
      </c>
      <c r="J7931">
        <v>91769</v>
      </c>
      <c r="K7931" t="s">
        <v>20</v>
      </c>
      <c r="L7931">
        <v>68000</v>
      </c>
      <c r="M7931" t="b">
        <v>0</v>
      </c>
    </row>
    <row r="7932" spans="1:13" x14ac:dyDescent="0.35">
      <c r="A7932" t="s">
        <v>60</v>
      </c>
      <c r="B7932" t="s">
        <v>198</v>
      </c>
      <c r="C7932">
        <v>2013</v>
      </c>
      <c r="D7932" t="s">
        <v>15</v>
      </c>
      <c r="E7932" t="s">
        <v>38</v>
      </c>
      <c r="F7932" t="s">
        <v>30</v>
      </c>
      <c r="G7932">
        <v>3.5</v>
      </c>
      <c r="H7932" t="s">
        <v>18</v>
      </c>
      <c r="I7932" t="s">
        <v>19</v>
      </c>
      <c r="J7932">
        <v>287000</v>
      </c>
      <c r="K7932" t="s">
        <v>20</v>
      </c>
      <c r="L7932">
        <v>85000</v>
      </c>
      <c r="M7932" t="b">
        <v>0</v>
      </c>
    </row>
    <row r="7933" spans="1:13" x14ac:dyDescent="0.35">
      <c r="A7933" t="s">
        <v>27</v>
      </c>
      <c r="B7933" t="s">
        <v>88</v>
      </c>
      <c r="C7933">
        <v>2017</v>
      </c>
      <c r="D7933" t="s">
        <v>15</v>
      </c>
      <c r="E7933" t="s">
        <v>23</v>
      </c>
      <c r="F7933" t="s">
        <v>26</v>
      </c>
      <c r="G7933">
        <v>1.4</v>
      </c>
      <c r="H7933" t="s">
        <v>18</v>
      </c>
      <c r="I7933" t="s">
        <v>19</v>
      </c>
      <c r="J7933">
        <v>88000</v>
      </c>
      <c r="K7933" t="s">
        <v>20</v>
      </c>
      <c r="L7933">
        <v>0</v>
      </c>
      <c r="M7933" t="b">
        <v>1</v>
      </c>
    </row>
    <row r="7934" spans="1:13" x14ac:dyDescent="0.35">
      <c r="A7934" t="s">
        <v>27</v>
      </c>
      <c r="B7934" t="s">
        <v>88</v>
      </c>
      <c r="C7934">
        <v>2019</v>
      </c>
      <c r="D7934" t="s">
        <v>15</v>
      </c>
      <c r="E7934" t="s">
        <v>102</v>
      </c>
      <c r="F7934" t="s">
        <v>26</v>
      </c>
      <c r="G7934">
        <v>1.4</v>
      </c>
      <c r="H7934" t="s">
        <v>18</v>
      </c>
      <c r="I7934" t="s">
        <v>19</v>
      </c>
      <c r="J7934">
        <v>65000</v>
      </c>
      <c r="K7934" t="s">
        <v>20</v>
      </c>
      <c r="L7934">
        <v>0</v>
      </c>
      <c r="M7934" t="b">
        <v>1</v>
      </c>
    </row>
    <row r="7935" spans="1:13" x14ac:dyDescent="0.35">
      <c r="A7935" t="s">
        <v>27</v>
      </c>
      <c r="B7935" t="s">
        <v>88</v>
      </c>
      <c r="C7935">
        <v>2019</v>
      </c>
      <c r="D7935" t="s">
        <v>15</v>
      </c>
      <c r="E7935" t="s">
        <v>23</v>
      </c>
      <c r="F7935" t="s">
        <v>26</v>
      </c>
      <c r="G7935">
        <v>1.4</v>
      </c>
      <c r="H7935" t="s">
        <v>18</v>
      </c>
      <c r="I7935" t="s">
        <v>19</v>
      </c>
      <c r="J7935">
        <v>58000</v>
      </c>
      <c r="K7935" t="s">
        <v>20</v>
      </c>
      <c r="L7935">
        <v>35000</v>
      </c>
      <c r="M7935" t="b">
        <v>0</v>
      </c>
    </row>
    <row r="7936" spans="1:13" x14ac:dyDescent="0.35">
      <c r="A7936" t="s">
        <v>27</v>
      </c>
      <c r="B7936" t="s">
        <v>88</v>
      </c>
      <c r="C7936">
        <v>2019</v>
      </c>
      <c r="D7936" t="s">
        <v>15</v>
      </c>
      <c r="E7936" t="s">
        <v>23</v>
      </c>
      <c r="F7936" t="s">
        <v>26</v>
      </c>
      <c r="G7936">
        <v>1.4</v>
      </c>
      <c r="H7936" t="s">
        <v>18</v>
      </c>
      <c r="I7936" t="s">
        <v>19</v>
      </c>
      <c r="J7936">
        <v>44500</v>
      </c>
      <c r="K7936" t="s">
        <v>20</v>
      </c>
      <c r="L7936">
        <v>0</v>
      </c>
      <c r="M7936" t="b">
        <v>1</v>
      </c>
    </row>
    <row r="7937" spans="1:13" x14ac:dyDescent="0.35">
      <c r="A7937" t="s">
        <v>27</v>
      </c>
      <c r="B7937" t="s">
        <v>88</v>
      </c>
      <c r="C7937">
        <v>2019</v>
      </c>
      <c r="D7937" t="s">
        <v>15</v>
      </c>
      <c r="E7937" t="s">
        <v>102</v>
      </c>
      <c r="F7937" t="s">
        <v>26</v>
      </c>
      <c r="G7937">
        <v>1.4</v>
      </c>
      <c r="H7937" t="s">
        <v>18</v>
      </c>
      <c r="I7937" t="s">
        <v>19</v>
      </c>
      <c r="J7937">
        <v>74000</v>
      </c>
      <c r="K7937" t="s">
        <v>20</v>
      </c>
      <c r="L7937">
        <v>0</v>
      </c>
      <c r="M7937" t="b">
        <v>1</v>
      </c>
    </row>
    <row r="7938" spans="1:13" x14ac:dyDescent="0.35">
      <c r="A7938" t="s">
        <v>27</v>
      </c>
      <c r="B7938" t="s">
        <v>28</v>
      </c>
      <c r="C7938">
        <v>2018</v>
      </c>
      <c r="D7938" t="s">
        <v>15</v>
      </c>
      <c r="E7938" t="s">
        <v>29</v>
      </c>
      <c r="F7938" t="s">
        <v>30</v>
      </c>
      <c r="G7938">
        <v>2</v>
      </c>
      <c r="H7938" t="s">
        <v>18</v>
      </c>
      <c r="I7938" t="s">
        <v>19</v>
      </c>
      <c r="J7938">
        <v>200</v>
      </c>
      <c r="K7938" t="s">
        <v>253</v>
      </c>
      <c r="L7938">
        <v>1300</v>
      </c>
      <c r="M7938" t="b">
        <v>0</v>
      </c>
    </row>
    <row r="7939" spans="1:13" x14ac:dyDescent="0.35">
      <c r="A7939" t="s">
        <v>21</v>
      </c>
      <c r="B7939" t="s">
        <v>22</v>
      </c>
      <c r="C7939">
        <v>1990</v>
      </c>
      <c r="D7939" t="s">
        <v>44</v>
      </c>
      <c r="E7939" t="s">
        <v>78</v>
      </c>
      <c r="F7939" t="s">
        <v>30</v>
      </c>
      <c r="G7939">
        <v>8</v>
      </c>
      <c r="H7939" t="s">
        <v>18</v>
      </c>
      <c r="I7939" t="s">
        <v>68</v>
      </c>
      <c r="J7939">
        <v>300000</v>
      </c>
      <c r="K7939" t="s">
        <v>248</v>
      </c>
      <c r="L7939">
        <v>0</v>
      </c>
      <c r="M7939" t="b">
        <v>1</v>
      </c>
    </row>
    <row r="7940" spans="1:13" x14ac:dyDescent="0.35">
      <c r="A7940" t="s">
        <v>60</v>
      </c>
      <c r="B7940" t="s">
        <v>80</v>
      </c>
      <c r="C7940">
        <v>2013</v>
      </c>
      <c r="D7940" t="s">
        <v>15</v>
      </c>
      <c r="E7940" t="s">
        <v>16</v>
      </c>
      <c r="F7940" t="s">
        <v>17</v>
      </c>
      <c r="G7940">
        <v>3.6</v>
      </c>
      <c r="H7940" t="s">
        <v>18</v>
      </c>
      <c r="I7940" t="s">
        <v>19</v>
      </c>
      <c r="J7940">
        <v>137000</v>
      </c>
      <c r="K7940" t="s">
        <v>81</v>
      </c>
      <c r="L7940">
        <v>90000</v>
      </c>
      <c r="M7940" t="b">
        <v>0</v>
      </c>
    </row>
    <row r="7941" spans="1:13" x14ac:dyDescent="0.35">
      <c r="A7941" t="s">
        <v>76</v>
      </c>
      <c r="B7941" t="s">
        <v>151</v>
      </c>
      <c r="C7941">
        <v>2012</v>
      </c>
      <c r="D7941" t="s">
        <v>15</v>
      </c>
      <c r="E7941" t="s">
        <v>16</v>
      </c>
      <c r="F7941" t="s">
        <v>30</v>
      </c>
      <c r="G7941">
        <v>6</v>
      </c>
      <c r="H7941" t="s">
        <v>18</v>
      </c>
      <c r="I7941" t="s">
        <v>19</v>
      </c>
      <c r="J7941">
        <v>255000</v>
      </c>
      <c r="K7941" t="s">
        <v>20</v>
      </c>
      <c r="L7941">
        <v>24000</v>
      </c>
      <c r="M7941" t="b">
        <v>0</v>
      </c>
    </row>
    <row r="7942" spans="1:13" x14ac:dyDescent="0.35">
      <c r="A7942" t="s">
        <v>34</v>
      </c>
      <c r="B7942" t="s">
        <v>51</v>
      </c>
      <c r="C7942">
        <v>2012</v>
      </c>
      <c r="D7942" t="s">
        <v>47</v>
      </c>
      <c r="E7942" t="s">
        <v>102</v>
      </c>
      <c r="F7942" t="s">
        <v>26</v>
      </c>
      <c r="G7942">
        <v>1.6</v>
      </c>
      <c r="H7942" t="s">
        <v>18</v>
      </c>
      <c r="I7942" t="s">
        <v>19</v>
      </c>
      <c r="J7942">
        <v>2755</v>
      </c>
      <c r="K7942" t="s">
        <v>64</v>
      </c>
      <c r="L7942">
        <v>25000</v>
      </c>
      <c r="M7942" t="b">
        <v>0</v>
      </c>
    </row>
    <row r="7943" spans="1:13" x14ac:dyDescent="0.35">
      <c r="A7943" t="s">
        <v>36</v>
      </c>
      <c r="B7943" t="s">
        <v>146</v>
      </c>
      <c r="C7943">
        <v>2019</v>
      </c>
      <c r="D7943" t="s">
        <v>47</v>
      </c>
      <c r="E7943" t="s">
        <v>29</v>
      </c>
      <c r="F7943" t="s">
        <v>26</v>
      </c>
      <c r="G7943">
        <v>5.3</v>
      </c>
      <c r="H7943" t="s">
        <v>18</v>
      </c>
      <c r="I7943" t="s">
        <v>19</v>
      </c>
      <c r="J7943">
        <v>2900</v>
      </c>
      <c r="K7943" t="s">
        <v>138</v>
      </c>
      <c r="L7943">
        <v>0</v>
      </c>
      <c r="M7943" t="b">
        <v>1</v>
      </c>
    </row>
    <row r="7944" spans="1:13" x14ac:dyDescent="0.35">
      <c r="A7944" t="s">
        <v>34</v>
      </c>
      <c r="B7944" t="s">
        <v>123</v>
      </c>
      <c r="C7944">
        <v>2017</v>
      </c>
      <c r="D7944" t="s">
        <v>47</v>
      </c>
      <c r="E7944" t="s">
        <v>23</v>
      </c>
      <c r="F7944" t="s">
        <v>17</v>
      </c>
      <c r="G7944">
        <v>2.7</v>
      </c>
      <c r="H7944" t="s">
        <v>18</v>
      </c>
      <c r="I7944" t="s">
        <v>68</v>
      </c>
      <c r="J7944">
        <v>170</v>
      </c>
      <c r="K7944" t="s">
        <v>195</v>
      </c>
      <c r="L7944">
        <v>0</v>
      </c>
      <c r="M7944" t="b">
        <v>1</v>
      </c>
    </row>
    <row r="7945" spans="1:13" x14ac:dyDescent="0.35">
      <c r="A7945" t="s">
        <v>34</v>
      </c>
      <c r="B7945" t="s">
        <v>123</v>
      </c>
      <c r="C7945">
        <v>2015</v>
      </c>
      <c r="D7945" t="s">
        <v>15</v>
      </c>
      <c r="E7945" t="s">
        <v>23</v>
      </c>
      <c r="F7945" t="s">
        <v>17</v>
      </c>
      <c r="G7945">
        <v>2.7</v>
      </c>
      <c r="H7945" t="s">
        <v>18</v>
      </c>
      <c r="I7945" t="s">
        <v>68</v>
      </c>
      <c r="J7945">
        <v>157000</v>
      </c>
      <c r="K7945" t="s">
        <v>170</v>
      </c>
      <c r="L7945">
        <v>60000</v>
      </c>
      <c r="M7945" t="b">
        <v>0</v>
      </c>
    </row>
    <row r="7946" spans="1:13" x14ac:dyDescent="0.35">
      <c r="A7946" t="s">
        <v>34</v>
      </c>
      <c r="B7946" t="s">
        <v>317</v>
      </c>
      <c r="C7946">
        <v>2004</v>
      </c>
      <c r="D7946" t="s">
        <v>15</v>
      </c>
      <c r="E7946" t="s">
        <v>29</v>
      </c>
      <c r="F7946" t="s">
        <v>26</v>
      </c>
      <c r="G7946">
        <v>5.4</v>
      </c>
      <c r="H7946" t="s">
        <v>18</v>
      </c>
      <c r="I7946" t="s">
        <v>68</v>
      </c>
      <c r="J7946">
        <v>550</v>
      </c>
      <c r="K7946" t="s">
        <v>20</v>
      </c>
      <c r="L7946">
        <v>0</v>
      </c>
      <c r="M7946" t="b">
        <v>1</v>
      </c>
    </row>
    <row r="7947" spans="1:13" x14ac:dyDescent="0.35">
      <c r="A7947" t="s">
        <v>39</v>
      </c>
      <c r="B7947" t="s">
        <v>205</v>
      </c>
      <c r="C7947">
        <v>2016</v>
      </c>
      <c r="D7947" t="s">
        <v>15</v>
      </c>
      <c r="E7947" t="s">
        <v>23</v>
      </c>
      <c r="F7947" t="s">
        <v>17</v>
      </c>
      <c r="G7947">
        <v>5.3</v>
      </c>
      <c r="H7947" t="s">
        <v>18</v>
      </c>
      <c r="I7947" t="s">
        <v>19</v>
      </c>
      <c r="J7947">
        <v>96000</v>
      </c>
      <c r="K7947" t="s">
        <v>111</v>
      </c>
      <c r="L7947">
        <v>95000</v>
      </c>
      <c r="M7947" t="b">
        <v>0</v>
      </c>
    </row>
    <row r="7948" spans="1:13" x14ac:dyDescent="0.35">
      <c r="A7948" t="s">
        <v>34</v>
      </c>
      <c r="B7948" t="s">
        <v>66</v>
      </c>
      <c r="C7948">
        <v>2019</v>
      </c>
      <c r="D7948" t="s">
        <v>44</v>
      </c>
      <c r="E7948" t="s">
        <v>29</v>
      </c>
      <c r="F7948" t="s">
        <v>26</v>
      </c>
      <c r="G7948">
        <v>3.2</v>
      </c>
      <c r="H7948" t="s">
        <v>18</v>
      </c>
      <c r="I7948" t="s">
        <v>19</v>
      </c>
      <c r="J7948">
        <v>44000</v>
      </c>
      <c r="K7948" t="s">
        <v>20</v>
      </c>
      <c r="L7948">
        <v>2093</v>
      </c>
      <c r="M7948" t="b">
        <v>0</v>
      </c>
    </row>
    <row r="7949" spans="1:13" x14ac:dyDescent="0.35">
      <c r="A7949" t="s">
        <v>34</v>
      </c>
      <c r="B7949" t="s">
        <v>123</v>
      </c>
      <c r="C7949">
        <v>1993</v>
      </c>
      <c r="D7949" t="s">
        <v>44</v>
      </c>
      <c r="E7949" t="s">
        <v>23</v>
      </c>
      <c r="F7949" t="s">
        <v>17</v>
      </c>
      <c r="G7949">
        <v>2.4</v>
      </c>
      <c r="H7949" t="s">
        <v>18</v>
      </c>
      <c r="I7949" t="s">
        <v>68</v>
      </c>
      <c r="J7949">
        <v>25000</v>
      </c>
      <c r="K7949" t="s">
        <v>70</v>
      </c>
      <c r="L7949">
        <v>0</v>
      </c>
      <c r="M7949" t="b">
        <v>1</v>
      </c>
    </row>
    <row r="7950" spans="1:13" x14ac:dyDescent="0.35">
      <c r="A7950" t="s">
        <v>21</v>
      </c>
      <c r="B7950" t="s">
        <v>237</v>
      </c>
      <c r="C7950">
        <v>2002</v>
      </c>
      <c r="D7950" t="s">
        <v>15</v>
      </c>
      <c r="E7950" t="s">
        <v>75</v>
      </c>
      <c r="F7950" t="s">
        <v>17</v>
      </c>
      <c r="G7950">
        <v>3.5</v>
      </c>
      <c r="H7950" t="s">
        <v>18</v>
      </c>
      <c r="I7950" t="s">
        <v>68</v>
      </c>
      <c r="J7950">
        <v>300000</v>
      </c>
      <c r="K7950" t="s">
        <v>45</v>
      </c>
      <c r="L7950">
        <v>0</v>
      </c>
      <c r="M7950" t="b">
        <v>1</v>
      </c>
    </row>
    <row r="7951" spans="1:13" x14ac:dyDescent="0.35">
      <c r="A7951" t="s">
        <v>34</v>
      </c>
      <c r="B7951" t="s">
        <v>35</v>
      </c>
      <c r="C7951">
        <v>2009</v>
      </c>
      <c r="D7951" t="s">
        <v>15</v>
      </c>
      <c r="E7951" t="s">
        <v>23</v>
      </c>
      <c r="F7951" t="s">
        <v>17</v>
      </c>
      <c r="G7951">
        <v>9</v>
      </c>
      <c r="H7951" t="s">
        <v>18</v>
      </c>
      <c r="I7951" t="s">
        <v>19</v>
      </c>
      <c r="J7951">
        <v>440</v>
      </c>
      <c r="K7951" t="s">
        <v>59</v>
      </c>
      <c r="L7951">
        <v>0</v>
      </c>
      <c r="M7951" t="b">
        <v>1</v>
      </c>
    </row>
    <row r="7952" spans="1:13" x14ac:dyDescent="0.35">
      <c r="A7952" t="s">
        <v>34</v>
      </c>
      <c r="B7952" t="s">
        <v>123</v>
      </c>
      <c r="C7952">
        <v>2017</v>
      </c>
      <c r="D7952" t="s">
        <v>15</v>
      </c>
      <c r="E7952" t="s">
        <v>23</v>
      </c>
      <c r="F7952" t="s">
        <v>17</v>
      </c>
      <c r="G7952">
        <v>2.7</v>
      </c>
      <c r="H7952" t="s">
        <v>18</v>
      </c>
      <c r="I7952" t="s">
        <v>68</v>
      </c>
      <c r="J7952">
        <v>162</v>
      </c>
      <c r="K7952" t="s">
        <v>138</v>
      </c>
      <c r="L7952">
        <v>0</v>
      </c>
      <c r="M7952" t="b">
        <v>1</v>
      </c>
    </row>
    <row r="7953" spans="1:13" x14ac:dyDescent="0.35">
      <c r="A7953" t="s">
        <v>34</v>
      </c>
      <c r="B7953" t="s">
        <v>43</v>
      </c>
      <c r="C7953">
        <v>2010</v>
      </c>
      <c r="D7953" t="s">
        <v>15</v>
      </c>
      <c r="E7953" t="s">
        <v>23</v>
      </c>
      <c r="F7953" t="s">
        <v>30</v>
      </c>
      <c r="G7953">
        <v>2.5</v>
      </c>
      <c r="H7953" t="s">
        <v>18</v>
      </c>
      <c r="I7953" t="s">
        <v>68</v>
      </c>
      <c r="J7953">
        <v>311000</v>
      </c>
      <c r="K7953" t="s">
        <v>20</v>
      </c>
      <c r="L7953">
        <v>0</v>
      </c>
      <c r="M7953" t="b">
        <v>1</v>
      </c>
    </row>
    <row r="7954" spans="1:13" x14ac:dyDescent="0.35">
      <c r="A7954" t="s">
        <v>27</v>
      </c>
      <c r="B7954" t="s">
        <v>160</v>
      </c>
      <c r="C7954">
        <v>2016</v>
      </c>
      <c r="D7954" t="s">
        <v>15</v>
      </c>
      <c r="E7954" t="s">
        <v>29</v>
      </c>
      <c r="F7954" t="s">
        <v>30</v>
      </c>
      <c r="G7954">
        <v>2.4</v>
      </c>
      <c r="H7954" t="s">
        <v>18</v>
      </c>
      <c r="I7954" t="s">
        <v>19</v>
      </c>
      <c r="J7954">
        <v>201000</v>
      </c>
      <c r="K7954" t="s">
        <v>42</v>
      </c>
      <c r="L7954">
        <v>35000</v>
      </c>
      <c r="M7954" t="b">
        <v>0</v>
      </c>
    </row>
    <row r="7955" spans="1:13" x14ac:dyDescent="0.35">
      <c r="A7955" t="s">
        <v>82</v>
      </c>
      <c r="B7955" t="s">
        <v>142</v>
      </c>
      <c r="C7955">
        <v>2015</v>
      </c>
      <c r="D7955" t="s">
        <v>15</v>
      </c>
      <c r="E7955" t="s">
        <v>23</v>
      </c>
      <c r="F7955" t="s">
        <v>26</v>
      </c>
      <c r="G7955">
        <v>1.6</v>
      </c>
      <c r="H7955" t="s">
        <v>18</v>
      </c>
      <c r="I7955" t="s">
        <v>19</v>
      </c>
      <c r="J7955">
        <v>120000</v>
      </c>
      <c r="K7955" t="s">
        <v>279</v>
      </c>
      <c r="L7955">
        <v>25000</v>
      </c>
      <c r="M7955" t="b">
        <v>0</v>
      </c>
    </row>
    <row r="7956" spans="1:13" x14ac:dyDescent="0.35">
      <c r="A7956" t="s">
        <v>48</v>
      </c>
      <c r="B7956" t="s">
        <v>194</v>
      </c>
      <c r="C7956">
        <v>2013</v>
      </c>
      <c r="D7956" t="s">
        <v>15</v>
      </c>
      <c r="E7956" t="s">
        <v>16</v>
      </c>
      <c r="F7956" t="s">
        <v>30</v>
      </c>
      <c r="G7956">
        <v>3.3</v>
      </c>
      <c r="H7956" t="s">
        <v>18</v>
      </c>
      <c r="I7956" t="s">
        <v>19</v>
      </c>
      <c r="J7956">
        <v>165000</v>
      </c>
      <c r="K7956" t="s">
        <v>20</v>
      </c>
      <c r="L7956">
        <v>90000</v>
      </c>
      <c r="M7956" t="b">
        <v>0</v>
      </c>
    </row>
    <row r="7957" spans="1:13" x14ac:dyDescent="0.35">
      <c r="A7957" t="s">
        <v>34</v>
      </c>
      <c r="B7957" t="s">
        <v>123</v>
      </c>
      <c r="C7957">
        <v>2015</v>
      </c>
      <c r="D7957" t="s">
        <v>15</v>
      </c>
      <c r="E7957" t="s">
        <v>23</v>
      </c>
      <c r="F7957" t="s">
        <v>26</v>
      </c>
      <c r="G7957">
        <v>2.7</v>
      </c>
      <c r="H7957" t="s">
        <v>18</v>
      </c>
      <c r="I7957" t="s">
        <v>68</v>
      </c>
      <c r="J7957">
        <v>280</v>
      </c>
      <c r="K7957" t="s">
        <v>20</v>
      </c>
      <c r="L7957">
        <v>0</v>
      </c>
      <c r="M7957" t="b">
        <v>1</v>
      </c>
    </row>
    <row r="7958" spans="1:13" x14ac:dyDescent="0.35">
      <c r="A7958" t="s">
        <v>166</v>
      </c>
      <c r="B7958" t="s">
        <v>167</v>
      </c>
      <c r="C7958">
        <v>2019</v>
      </c>
      <c r="D7958" t="s">
        <v>15</v>
      </c>
      <c r="E7958" t="s">
        <v>94</v>
      </c>
      <c r="F7958" t="s">
        <v>17</v>
      </c>
      <c r="G7958">
        <v>1.5</v>
      </c>
      <c r="H7958" t="s">
        <v>18</v>
      </c>
      <c r="I7958" t="s">
        <v>19</v>
      </c>
      <c r="J7958">
        <v>2500</v>
      </c>
      <c r="K7958" t="s">
        <v>155</v>
      </c>
      <c r="L7958">
        <v>0</v>
      </c>
      <c r="M7958" t="b">
        <v>1</v>
      </c>
    </row>
    <row r="7959" spans="1:13" x14ac:dyDescent="0.35">
      <c r="A7959" t="s">
        <v>39</v>
      </c>
      <c r="B7959" t="s">
        <v>115</v>
      </c>
      <c r="C7959">
        <v>2015</v>
      </c>
      <c r="D7959" t="s">
        <v>15</v>
      </c>
      <c r="E7959" t="s">
        <v>16</v>
      </c>
      <c r="F7959" t="s">
        <v>26</v>
      </c>
      <c r="G7959">
        <v>1.6</v>
      </c>
      <c r="H7959" t="s">
        <v>18</v>
      </c>
      <c r="I7959" t="s">
        <v>19</v>
      </c>
      <c r="J7959">
        <v>248</v>
      </c>
      <c r="K7959" t="s">
        <v>64</v>
      </c>
      <c r="L7959">
        <v>0</v>
      </c>
      <c r="M7959" t="b">
        <v>1</v>
      </c>
    </row>
    <row r="7960" spans="1:13" x14ac:dyDescent="0.35">
      <c r="A7960" t="s">
        <v>34</v>
      </c>
      <c r="B7960" t="s">
        <v>123</v>
      </c>
      <c r="C7960">
        <v>2016</v>
      </c>
      <c r="D7960" t="s">
        <v>47</v>
      </c>
      <c r="E7960" t="s">
        <v>23</v>
      </c>
      <c r="F7960" t="s">
        <v>17</v>
      </c>
      <c r="G7960">
        <v>2.7</v>
      </c>
      <c r="H7960" t="s">
        <v>18</v>
      </c>
      <c r="I7960" t="s">
        <v>68</v>
      </c>
      <c r="J7960">
        <v>110000</v>
      </c>
      <c r="K7960" t="s">
        <v>42</v>
      </c>
      <c r="L7960">
        <v>55000</v>
      </c>
      <c r="M7960" t="b">
        <v>0</v>
      </c>
    </row>
    <row r="7961" spans="1:13" x14ac:dyDescent="0.35">
      <c r="A7961" t="s">
        <v>34</v>
      </c>
      <c r="B7961" t="s">
        <v>51</v>
      </c>
      <c r="C7961">
        <v>2020</v>
      </c>
      <c r="D7961" t="s">
        <v>15</v>
      </c>
      <c r="E7961" t="s">
        <v>23</v>
      </c>
      <c r="F7961" t="s">
        <v>30</v>
      </c>
      <c r="G7961">
        <v>1.1000000000000001</v>
      </c>
      <c r="H7961" t="s">
        <v>18</v>
      </c>
      <c r="I7961" t="s">
        <v>19</v>
      </c>
      <c r="J7961">
        <v>26000</v>
      </c>
      <c r="K7961" t="s">
        <v>64</v>
      </c>
      <c r="L7961">
        <v>1086</v>
      </c>
      <c r="M7961" t="b">
        <v>0</v>
      </c>
    </row>
    <row r="7962" spans="1:13" x14ac:dyDescent="0.35">
      <c r="A7962" t="s">
        <v>95</v>
      </c>
      <c r="B7962" t="s">
        <v>215</v>
      </c>
      <c r="C7962">
        <v>2017</v>
      </c>
      <c r="D7962" t="s">
        <v>15</v>
      </c>
      <c r="E7962" t="s">
        <v>23</v>
      </c>
      <c r="F7962" t="s">
        <v>26</v>
      </c>
      <c r="G7962">
        <v>3.6</v>
      </c>
      <c r="H7962" t="s">
        <v>18</v>
      </c>
      <c r="I7962" t="s">
        <v>19</v>
      </c>
      <c r="J7962">
        <v>24000</v>
      </c>
      <c r="K7962" t="s">
        <v>20</v>
      </c>
      <c r="L7962">
        <v>130000</v>
      </c>
      <c r="M7962" t="b">
        <v>0</v>
      </c>
    </row>
    <row r="7963" spans="1:13" x14ac:dyDescent="0.35">
      <c r="A7963" t="s">
        <v>60</v>
      </c>
      <c r="B7963" t="s">
        <v>61</v>
      </c>
      <c r="C7963">
        <v>2017</v>
      </c>
      <c r="D7963" t="s">
        <v>47</v>
      </c>
      <c r="E7963" t="s">
        <v>29</v>
      </c>
      <c r="F7963" t="s">
        <v>17</v>
      </c>
      <c r="G7963">
        <v>3.5</v>
      </c>
      <c r="H7963" t="s">
        <v>18</v>
      </c>
      <c r="I7963" t="s">
        <v>19</v>
      </c>
      <c r="J7963">
        <v>54000</v>
      </c>
      <c r="K7963" t="s">
        <v>42</v>
      </c>
      <c r="L7963">
        <v>179000</v>
      </c>
      <c r="M7963" t="b">
        <v>0</v>
      </c>
    </row>
    <row r="7964" spans="1:13" x14ac:dyDescent="0.35">
      <c r="A7964" t="s">
        <v>76</v>
      </c>
      <c r="B7964" t="s">
        <v>125</v>
      </c>
      <c r="C7964">
        <v>2007</v>
      </c>
      <c r="D7964" t="s">
        <v>15</v>
      </c>
      <c r="E7964" t="s">
        <v>16</v>
      </c>
      <c r="F7964" t="s">
        <v>17</v>
      </c>
      <c r="G7964">
        <v>4.5</v>
      </c>
      <c r="H7964" t="s">
        <v>18</v>
      </c>
      <c r="I7964" t="s">
        <v>19</v>
      </c>
      <c r="J7964">
        <v>300000</v>
      </c>
      <c r="K7964" t="s">
        <v>111</v>
      </c>
      <c r="L7964">
        <v>0</v>
      </c>
      <c r="M7964" t="b">
        <v>1</v>
      </c>
    </row>
    <row r="7965" spans="1:13" x14ac:dyDescent="0.35">
      <c r="A7965" t="s">
        <v>180</v>
      </c>
      <c r="B7965" t="s">
        <v>310</v>
      </c>
      <c r="C7965">
        <v>2019</v>
      </c>
      <c r="D7965" t="s">
        <v>15</v>
      </c>
      <c r="E7965" t="s">
        <v>29</v>
      </c>
      <c r="F7965" t="s">
        <v>17</v>
      </c>
      <c r="G7965">
        <v>3.6</v>
      </c>
      <c r="H7965" t="s">
        <v>18</v>
      </c>
      <c r="I7965" t="s">
        <v>19</v>
      </c>
      <c r="J7965">
        <v>36000</v>
      </c>
      <c r="K7965" t="s">
        <v>20</v>
      </c>
      <c r="L7965">
        <v>360000</v>
      </c>
      <c r="M7965" t="b">
        <v>0</v>
      </c>
    </row>
    <row r="7966" spans="1:13" x14ac:dyDescent="0.35">
      <c r="A7966" t="s">
        <v>62</v>
      </c>
      <c r="B7966" t="s">
        <v>63</v>
      </c>
      <c r="C7966">
        <v>2006</v>
      </c>
      <c r="D7966" t="s">
        <v>15</v>
      </c>
      <c r="E7966" t="s">
        <v>23</v>
      </c>
      <c r="F7966" t="s">
        <v>17</v>
      </c>
      <c r="G7966">
        <v>5</v>
      </c>
      <c r="H7966" t="s">
        <v>18</v>
      </c>
      <c r="I7966" t="s">
        <v>19</v>
      </c>
      <c r="J7966">
        <v>300000</v>
      </c>
      <c r="K7966" t="s">
        <v>81</v>
      </c>
      <c r="L7966">
        <v>25000</v>
      </c>
      <c r="M7966" t="b">
        <v>0</v>
      </c>
    </row>
    <row r="7967" spans="1:13" x14ac:dyDescent="0.35">
      <c r="A7967" t="s">
        <v>39</v>
      </c>
      <c r="B7967" t="s">
        <v>261</v>
      </c>
      <c r="C7967">
        <v>2010</v>
      </c>
      <c r="D7967" t="s">
        <v>44</v>
      </c>
      <c r="E7967" t="s">
        <v>25</v>
      </c>
      <c r="F7967" t="s">
        <v>17</v>
      </c>
      <c r="G7967">
        <v>1.6</v>
      </c>
      <c r="H7967" t="s">
        <v>18</v>
      </c>
      <c r="I7967" t="s">
        <v>19</v>
      </c>
      <c r="J7967">
        <v>206000</v>
      </c>
      <c r="K7967" t="s">
        <v>42</v>
      </c>
      <c r="L7967">
        <v>8000</v>
      </c>
      <c r="M7967" t="b">
        <v>0</v>
      </c>
    </row>
    <row r="7968" spans="1:13" x14ac:dyDescent="0.35">
      <c r="A7968" t="s">
        <v>139</v>
      </c>
      <c r="B7968" t="s">
        <v>47</v>
      </c>
      <c r="C7968">
        <v>2017</v>
      </c>
      <c r="D7968" t="s">
        <v>15</v>
      </c>
      <c r="E7968" t="s">
        <v>23</v>
      </c>
      <c r="F7968" t="s">
        <v>26</v>
      </c>
      <c r="G7968">
        <v>1.6</v>
      </c>
      <c r="H7968" t="s">
        <v>18</v>
      </c>
      <c r="I7968" t="s">
        <v>19</v>
      </c>
      <c r="J7968">
        <v>100</v>
      </c>
      <c r="K7968" t="s">
        <v>253</v>
      </c>
      <c r="L7968">
        <v>0</v>
      </c>
      <c r="M7968" t="b">
        <v>1</v>
      </c>
    </row>
    <row r="7969" spans="1:13" x14ac:dyDescent="0.35">
      <c r="A7969" t="s">
        <v>34</v>
      </c>
      <c r="B7969" t="s">
        <v>123</v>
      </c>
      <c r="C7969">
        <v>2016</v>
      </c>
      <c r="D7969" t="s">
        <v>15</v>
      </c>
      <c r="E7969" t="s">
        <v>23</v>
      </c>
      <c r="F7969" t="s">
        <v>17</v>
      </c>
      <c r="G7969">
        <v>2.7</v>
      </c>
      <c r="H7969" t="s">
        <v>18</v>
      </c>
      <c r="I7969" t="s">
        <v>68</v>
      </c>
      <c r="J7969">
        <v>274634</v>
      </c>
      <c r="K7969" t="s">
        <v>20</v>
      </c>
      <c r="L7969">
        <v>0</v>
      </c>
      <c r="M7969" t="b">
        <v>1</v>
      </c>
    </row>
    <row r="7970" spans="1:13" x14ac:dyDescent="0.35">
      <c r="A7970" t="s">
        <v>39</v>
      </c>
      <c r="B7970" t="s">
        <v>46</v>
      </c>
      <c r="C7970">
        <v>2012</v>
      </c>
      <c r="D7970" t="s">
        <v>15</v>
      </c>
      <c r="E7970" t="s">
        <v>38</v>
      </c>
      <c r="F7970" t="s">
        <v>30</v>
      </c>
      <c r="G7970">
        <v>4.8</v>
      </c>
      <c r="H7970" t="s">
        <v>18</v>
      </c>
      <c r="I7970" t="s">
        <v>19</v>
      </c>
      <c r="J7970">
        <v>100000</v>
      </c>
      <c r="K7970" t="s">
        <v>126</v>
      </c>
      <c r="L7970">
        <v>75000</v>
      </c>
      <c r="M7970" t="b">
        <v>0</v>
      </c>
    </row>
    <row r="7971" spans="1:13" x14ac:dyDescent="0.35">
      <c r="A7971" t="s">
        <v>34</v>
      </c>
      <c r="B7971" t="s">
        <v>35</v>
      </c>
      <c r="C7971">
        <v>2015</v>
      </c>
      <c r="D7971" t="s">
        <v>15</v>
      </c>
      <c r="E7971" t="s">
        <v>23</v>
      </c>
      <c r="F7971" t="s">
        <v>26</v>
      </c>
      <c r="G7971">
        <v>4.5999999999999996</v>
      </c>
      <c r="H7971" t="s">
        <v>18</v>
      </c>
      <c r="I7971" t="s">
        <v>68</v>
      </c>
      <c r="J7971">
        <v>271000</v>
      </c>
      <c r="K7971" t="s">
        <v>20</v>
      </c>
      <c r="L7971">
        <v>0</v>
      </c>
      <c r="M7971" t="b">
        <v>1</v>
      </c>
    </row>
    <row r="7972" spans="1:13" x14ac:dyDescent="0.35">
      <c r="A7972" t="s">
        <v>34</v>
      </c>
      <c r="B7972" t="s">
        <v>123</v>
      </c>
      <c r="C7972">
        <v>2018</v>
      </c>
      <c r="D7972" t="s">
        <v>15</v>
      </c>
      <c r="E7972" t="s">
        <v>23</v>
      </c>
      <c r="F7972" t="s">
        <v>17</v>
      </c>
      <c r="G7972">
        <v>2.7</v>
      </c>
      <c r="H7972" t="s">
        <v>18</v>
      </c>
      <c r="I7972" t="s">
        <v>68</v>
      </c>
      <c r="J7972">
        <v>35000</v>
      </c>
      <c r="K7972" t="s">
        <v>279</v>
      </c>
      <c r="L7972">
        <v>85000</v>
      </c>
      <c r="M7972" t="b">
        <v>0</v>
      </c>
    </row>
    <row r="7973" spans="1:13" x14ac:dyDescent="0.35">
      <c r="A7973" t="s">
        <v>13</v>
      </c>
      <c r="B7973" t="s">
        <v>14</v>
      </c>
      <c r="C7973">
        <v>2010</v>
      </c>
      <c r="D7973" t="s">
        <v>47</v>
      </c>
      <c r="E7973" t="s">
        <v>65</v>
      </c>
      <c r="F7973" t="s">
        <v>17</v>
      </c>
      <c r="G7973">
        <v>5.7</v>
      </c>
      <c r="H7973" t="s">
        <v>18</v>
      </c>
      <c r="I7973" t="s">
        <v>19</v>
      </c>
      <c r="J7973">
        <v>100000</v>
      </c>
      <c r="K7973" t="s">
        <v>20</v>
      </c>
      <c r="L7973">
        <v>20000</v>
      </c>
      <c r="M7973" t="b">
        <v>0</v>
      </c>
    </row>
    <row r="7974" spans="1:13" x14ac:dyDescent="0.35">
      <c r="A7974" t="s">
        <v>34</v>
      </c>
      <c r="B7974" t="s">
        <v>43</v>
      </c>
      <c r="C7974">
        <v>2013</v>
      </c>
      <c r="D7974" t="s">
        <v>15</v>
      </c>
      <c r="E7974" t="s">
        <v>102</v>
      </c>
      <c r="F7974" t="s">
        <v>17</v>
      </c>
      <c r="G7974">
        <v>2.4</v>
      </c>
      <c r="H7974" t="s">
        <v>18</v>
      </c>
      <c r="I7974" t="s">
        <v>19</v>
      </c>
      <c r="J7974">
        <v>180500</v>
      </c>
      <c r="K7974" t="s">
        <v>42</v>
      </c>
      <c r="L7974">
        <v>38000</v>
      </c>
      <c r="M7974" t="b">
        <v>0</v>
      </c>
    </row>
    <row r="7975" spans="1:13" x14ac:dyDescent="0.35">
      <c r="A7975" t="s">
        <v>34</v>
      </c>
      <c r="B7975" t="s">
        <v>43</v>
      </c>
      <c r="C7975">
        <v>2010</v>
      </c>
      <c r="D7975" t="s">
        <v>15</v>
      </c>
      <c r="E7975" t="s">
        <v>75</v>
      </c>
      <c r="F7975" t="s">
        <v>26</v>
      </c>
      <c r="G7975">
        <v>2</v>
      </c>
      <c r="H7975" t="s">
        <v>18</v>
      </c>
      <c r="I7975" t="s">
        <v>68</v>
      </c>
      <c r="J7975">
        <v>550000</v>
      </c>
      <c r="K7975" t="s">
        <v>42</v>
      </c>
      <c r="L7975">
        <v>20000</v>
      </c>
      <c r="M7975" t="b">
        <v>0</v>
      </c>
    </row>
    <row r="7976" spans="1:13" x14ac:dyDescent="0.35">
      <c r="A7976" t="s">
        <v>76</v>
      </c>
      <c r="B7976" t="s">
        <v>325</v>
      </c>
      <c r="C7976">
        <v>2013</v>
      </c>
      <c r="D7976" t="s">
        <v>15</v>
      </c>
      <c r="E7976" t="s">
        <v>16</v>
      </c>
      <c r="F7976" t="s">
        <v>17</v>
      </c>
      <c r="G7976">
        <v>3.5</v>
      </c>
      <c r="H7976" t="s">
        <v>18</v>
      </c>
      <c r="I7976" t="s">
        <v>19</v>
      </c>
      <c r="J7976">
        <v>240</v>
      </c>
      <c r="K7976" t="s">
        <v>42</v>
      </c>
      <c r="L7976">
        <v>43000</v>
      </c>
      <c r="M7976" t="b">
        <v>0</v>
      </c>
    </row>
    <row r="7977" spans="1:13" x14ac:dyDescent="0.35">
      <c r="A7977" t="s">
        <v>181</v>
      </c>
      <c r="B7977" t="s">
        <v>490</v>
      </c>
      <c r="C7977">
        <v>2011</v>
      </c>
      <c r="D7977" t="s">
        <v>15</v>
      </c>
      <c r="E7977" t="s">
        <v>78</v>
      </c>
      <c r="F7977" t="s">
        <v>17</v>
      </c>
      <c r="G7977">
        <v>3.8</v>
      </c>
      <c r="H7977" t="s">
        <v>18</v>
      </c>
      <c r="I7977" t="s">
        <v>19</v>
      </c>
      <c r="J7977">
        <v>265000</v>
      </c>
      <c r="K7977" t="s">
        <v>70</v>
      </c>
      <c r="L7977">
        <v>12000</v>
      </c>
      <c r="M7977" t="b">
        <v>0</v>
      </c>
    </row>
    <row r="7978" spans="1:13" x14ac:dyDescent="0.35">
      <c r="A7978" t="s">
        <v>34</v>
      </c>
      <c r="B7978" t="s">
        <v>51</v>
      </c>
      <c r="C7978">
        <v>2015</v>
      </c>
      <c r="D7978" t="s">
        <v>15</v>
      </c>
      <c r="E7978" t="s">
        <v>102</v>
      </c>
      <c r="F7978" t="s">
        <v>30</v>
      </c>
      <c r="G7978">
        <v>1.6</v>
      </c>
      <c r="H7978" t="s">
        <v>18</v>
      </c>
      <c r="I7978" t="s">
        <v>19</v>
      </c>
      <c r="J7978">
        <v>135000</v>
      </c>
      <c r="K7978" t="s">
        <v>20</v>
      </c>
      <c r="L7978">
        <v>0</v>
      </c>
      <c r="M7978" t="b">
        <v>1</v>
      </c>
    </row>
    <row r="7979" spans="1:13" x14ac:dyDescent="0.35">
      <c r="A7979" t="s">
        <v>60</v>
      </c>
      <c r="B7979" t="s">
        <v>90</v>
      </c>
      <c r="C7979">
        <v>2010</v>
      </c>
      <c r="D7979" t="s">
        <v>15</v>
      </c>
      <c r="E7979" t="s">
        <v>23</v>
      </c>
      <c r="F7979" t="s">
        <v>17</v>
      </c>
      <c r="G7979">
        <v>1</v>
      </c>
      <c r="H7979" t="s">
        <v>18</v>
      </c>
      <c r="I7979" t="s">
        <v>19</v>
      </c>
      <c r="J7979">
        <v>400</v>
      </c>
      <c r="K7979" t="s">
        <v>81</v>
      </c>
      <c r="L7979">
        <v>0</v>
      </c>
      <c r="M7979" t="b">
        <v>1</v>
      </c>
    </row>
    <row r="7980" spans="1:13" x14ac:dyDescent="0.35">
      <c r="A7980" t="s">
        <v>27</v>
      </c>
      <c r="B7980" t="s">
        <v>28</v>
      </c>
      <c r="C7980">
        <v>2014</v>
      </c>
      <c r="D7980" t="s">
        <v>15</v>
      </c>
      <c r="E7980" t="s">
        <v>75</v>
      </c>
      <c r="F7980" t="s">
        <v>26</v>
      </c>
      <c r="G7980">
        <v>2</v>
      </c>
      <c r="H7980" t="s">
        <v>18</v>
      </c>
      <c r="I7980" t="s">
        <v>19</v>
      </c>
      <c r="J7980">
        <v>150</v>
      </c>
      <c r="K7980" t="s">
        <v>195</v>
      </c>
      <c r="L7980">
        <v>0</v>
      </c>
      <c r="M7980" t="b">
        <v>1</v>
      </c>
    </row>
    <row r="7981" spans="1:13" x14ac:dyDescent="0.35">
      <c r="A7981" t="s">
        <v>76</v>
      </c>
      <c r="B7981" t="s">
        <v>325</v>
      </c>
      <c r="C7981">
        <v>2012</v>
      </c>
      <c r="D7981" t="s">
        <v>15</v>
      </c>
      <c r="E7981" t="s">
        <v>94</v>
      </c>
      <c r="F7981" t="s">
        <v>17</v>
      </c>
      <c r="G7981">
        <v>3.5</v>
      </c>
      <c r="H7981" t="s">
        <v>18</v>
      </c>
      <c r="I7981" t="s">
        <v>19</v>
      </c>
      <c r="J7981">
        <v>395000</v>
      </c>
      <c r="K7981" t="s">
        <v>59</v>
      </c>
      <c r="L7981">
        <v>35000</v>
      </c>
      <c r="M7981" t="b">
        <v>0</v>
      </c>
    </row>
    <row r="7982" spans="1:13" x14ac:dyDescent="0.35">
      <c r="A7982" t="s">
        <v>62</v>
      </c>
      <c r="B7982" t="s">
        <v>63</v>
      </c>
      <c r="C7982">
        <v>2010</v>
      </c>
      <c r="D7982" t="s">
        <v>15</v>
      </c>
      <c r="E7982" t="s">
        <v>23</v>
      </c>
      <c r="F7982" t="s">
        <v>17</v>
      </c>
      <c r="G7982">
        <v>5</v>
      </c>
      <c r="H7982" t="s">
        <v>18</v>
      </c>
      <c r="I7982" t="s">
        <v>19</v>
      </c>
      <c r="J7982">
        <v>188000</v>
      </c>
      <c r="K7982" t="s">
        <v>54</v>
      </c>
      <c r="L7982">
        <v>62000</v>
      </c>
      <c r="M7982" t="b">
        <v>0</v>
      </c>
    </row>
    <row r="7983" spans="1:13" x14ac:dyDescent="0.35">
      <c r="A7983" t="s">
        <v>34</v>
      </c>
      <c r="B7983" t="s">
        <v>72</v>
      </c>
      <c r="C7983">
        <v>2011</v>
      </c>
      <c r="D7983" t="s">
        <v>15</v>
      </c>
      <c r="E7983" t="s">
        <v>75</v>
      </c>
      <c r="F7983" t="s">
        <v>30</v>
      </c>
      <c r="G7983">
        <v>1.4</v>
      </c>
      <c r="H7983" t="s">
        <v>18</v>
      </c>
      <c r="I7983" t="s">
        <v>68</v>
      </c>
      <c r="J7983">
        <v>135000</v>
      </c>
      <c r="K7983" t="s">
        <v>20</v>
      </c>
      <c r="L7983">
        <v>25000</v>
      </c>
      <c r="M7983" t="b">
        <v>0</v>
      </c>
    </row>
    <row r="7984" spans="1:13" x14ac:dyDescent="0.35">
      <c r="A7984" t="s">
        <v>36</v>
      </c>
      <c r="B7984" t="s">
        <v>146</v>
      </c>
      <c r="C7984">
        <v>2014</v>
      </c>
      <c r="D7984" t="s">
        <v>47</v>
      </c>
      <c r="E7984" t="s">
        <v>29</v>
      </c>
      <c r="F7984" t="s">
        <v>30</v>
      </c>
      <c r="G7984">
        <v>5.3</v>
      </c>
      <c r="H7984" t="s">
        <v>18</v>
      </c>
      <c r="I7984" t="s">
        <v>19</v>
      </c>
      <c r="J7984">
        <v>71000</v>
      </c>
      <c r="K7984" t="s">
        <v>170</v>
      </c>
      <c r="L7984">
        <v>0</v>
      </c>
      <c r="M7984" t="b">
        <v>1</v>
      </c>
    </row>
    <row r="7985" spans="1:13" x14ac:dyDescent="0.35">
      <c r="A7985" t="s">
        <v>31</v>
      </c>
      <c r="B7985" t="s">
        <v>32</v>
      </c>
      <c r="C7985">
        <v>2008</v>
      </c>
      <c r="D7985" t="s">
        <v>15</v>
      </c>
      <c r="E7985" t="s">
        <v>23</v>
      </c>
      <c r="F7985" t="s">
        <v>26</v>
      </c>
      <c r="G7985">
        <v>2.4</v>
      </c>
      <c r="H7985" t="s">
        <v>18</v>
      </c>
      <c r="I7985" t="s">
        <v>19</v>
      </c>
      <c r="J7985">
        <v>17700</v>
      </c>
      <c r="K7985" t="s">
        <v>42</v>
      </c>
      <c r="L7985">
        <v>28000</v>
      </c>
      <c r="M7985" t="b">
        <v>0</v>
      </c>
    </row>
    <row r="7986" spans="1:13" x14ac:dyDescent="0.35">
      <c r="A7986" t="s">
        <v>21</v>
      </c>
      <c r="B7986" t="s">
        <v>184</v>
      </c>
      <c r="C7986">
        <v>2020</v>
      </c>
      <c r="D7986" t="s">
        <v>15</v>
      </c>
      <c r="E7986" t="s">
        <v>25</v>
      </c>
      <c r="F7986" t="s">
        <v>30</v>
      </c>
      <c r="G7986">
        <v>2.5</v>
      </c>
      <c r="H7986" t="s">
        <v>18</v>
      </c>
      <c r="I7986" t="s">
        <v>19</v>
      </c>
      <c r="J7986">
        <v>23000</v>
      </c>
      <c r="K7986" t="s">
        <v>64</v>
      </c>
      <c r="L7986">
        <v>1473</v>
      </c>
      <c r="M7986" t="b">
        <v>0</v>
      </c>
    </row>
    <row r="7987" spans="1:13" x14ac:dyDescent="0.35">
      <c r="A7987" t="s">
        <v>76</v>
      </c>
      <c r="B7987" t="s">
        <v>183</v>
      </c>
      <c r="C7987">
        <v>2017</v>
      </c>
      <c r="D7987" t="s">
        <v>44</v>
      </c>
      <c r="E7987" t="s">
        <v>102</v>
      </c>
      <c r="F7987" t="s">
        <v>30</v>
      </c>
      <c r="G7987">
        <v>1.6</v>
      </c>
      <c r="H7987" t="s">
        <v>18</v>
      </c>
      <c r="I7987" t="s">
        <v>19</v>
      </c>
      <c r="J7987">
        <v>85000</v>
      </c>
      <c r="K7987" t="s">
        <v>45</v>
      </c>
      <c r="L7987">
        <v>0</v>
      </c>
      <c r="M7987" t="b">
        <v>1</v>
      </c>
    </row>
    <row r="7988" spans="1:13" x14ac:dyDescent="0.35">
      <c r="A7988" t="s">
        <v>82</v>
      </c>
      <c r="B7988" t="s">
        <v>294</v>
      </c>
      <c r="C7988">
        <v>2013</v>
      </c>
      <c r="D7988" t="s">
        <v>15</v>
      </c>
      <c r="E7988" t="s">
        <v>25</v>
      </c>
      <c r="F7988" t="s">
        <v>17</v>
      </c>
      <c r="G7988">
        <v>3.3</v>
      </c>
      <c r="H7988" t="s">
        <v>18</v>
      </c>
      <c r="I7988" t="s">
        <v>19</v>
      </c>
      <c r="J7988">
        <v>293000</v>
      </c>
      <c r="K7988" t="s">
        <v>255</v>
      </c>
      <c r="L7988">
        <v>35000</v>
      </c>
      <c r="M7988" t="b">
        <v>0</v>
      </c>
    </row>
    <row r="7989" spans="1:13" x14ac:dyDescent="0.35">
      <c r="A7989" t="s">
        <v>34</v>
      </c>
      <c r="B7989" t="s">
        <v>35</v>
      </c>
      <c r="C7989">
        <v>2011</v>
      </c>
      <c r="D7989" t="s">
        <v>15</v>
      </c>
      <c r="E7989" t="s">
        <v>23</v>
      </c>
      <c r="F7989" t="s">
        <v>17</v>
      </c>
      <c r="G7989">
        <v>4.5999999999999996</v>
      </c>
      <c r="H7989" t="s">
        <v>18</v>
      </c>
      <c r="I7989" t="s">
        <v>19</v>
      </c>
      <c r="J7989">
        <v>400</v>
      </c>
      <c r="K7989" t="s">
        <v>42</v>
      </c>
      <c r="L7989">
        <v>0</v>
      </c>
      <c r="M7989" t="b">
        <v>1</v>
      </c>
    </row>
    <row r="7990" spans="1:13" x14ac:dyDescent="0.35">
      <c r="A7990" t="s">
        <v>34</v>
      </c>
      <c r="B7990" t="s">
        <v>66</v>
      </c>
      <c r="C7990">
        <v>2016</v>
      </c>
      <c r="D7990" t="s">
        <v>15</v>
      </c>
      <c r="E7990" t="s">
        <v>23</v>
      </c>
      <c r="F7990" t="s">
        <v>30</v>
      </c>
      <c r="G7990">
        <v>3.5</v>
      </c>
      <c r="H7990" t="s">
        <v>18</v>
      </c>
      <c r="I7990" t="s">
        <v>19</v>
      </c>
      <c r="J7990">
        <v>86000</v>
      </c>
      <c r="K7990" t="s">
        <v>42</v>
      </c>
      <c r="L7990">
        <v>87000</v>
      </c>
      <c r="M7990" t="b">
        <v>0</v>
      </c>
    </row>
    <row r="7991" spans="1:13" x14ac:dyDescent="0.35">
      <c r="A7991" t="s">
        <v>27</v>
      </c>
      <c r="B7991" t="s">
        <v>88</v>
      </c>
      <c r="C7991">
        <v>2010</v>
      </c>
      <c r="D7991" t="s">
        <v>47</v>
      </c>
      <c r="E7991" t="s">
        <v>23</v>
      </c>
      <c r="F7991" t="s">
        <v>30</v>
      </c>
      <c r="G7991">
        <v>1.6</v>
      </c>
      <c r="H7991" t="s">
        <v>18</v>
      </c>
      <c r="I7991" t="s">
        <v>19</v>
      </c>
      <c r="J7991">
        <v>240</v>
      </c>
      <c r="K7991" t="s">
        <v>20</v>
      </c>
      <c r="L7991">
        <v>0</v>
      </c>
      <c r="M7991" t="b">
        <v>1</v>
      </c>
    </row>
    <row r="7992" spans="1:13" x14ac:dyDescent="0.35">
      <c r="A7992" t="s">
        <v>48</v>
      </c>
      <c r="B7992" t="s">
        <v>106</v>
      </c>
      <c r="C7992">
        <v>2012</v>
      </c>
      <c r="D7992" t="s">
        <v>15</v>
      </c>
      <c r="E7992" t="s">
        <v>25</v>
      </c>
      <c r="F7992" t="s">
        <v>17</v>
      </c>
      <c r="G7992">
        <v>3</v>
      </c>
      <c r="H7992" t="s">
        <v>18</v>
      </c>
      <c r="I7992" t="s">
        <v>19</v>
      </c>
      <c r="J7992">
        <v>140000</v>
      </c>
      <c r="K7992" t="s">
        <v>20</v>
      </c>
      <c r="L7992">
        <v>95000</v>
      </c>
      <c r="M7992" t="b">
        <v>0</v>
      </c>
    </row>
    <row r="7993" spans="1:13" x14ac:dyDescent="0.35">
      <c r="A7993" t="s">
        <v>34</v>
      </c>
      <c r="B7993" t="s">
        <v>41</v>
      </c>
      <c r="C7993">
        <v>2015</v>
      </c>
      <c r="D7993" t="s">
        <v>15</v>
      </c>
      <c r="E7993" t="s">
        <v>65</v>
      </c>
      <c r="F7993" t="s">
        <v>17</v>
      </c>
      <c r="G7993">
        <v>1.5</v>
      </c>
      <c r="H7993" t="s">
        <v>18</v>
      </c>
      <c r="I7993" t="s">
        <v>19</v>
      </c>
      <c r="J7993">
        <v>163</v>
      </c>
      <c r="K7993" t="s">
        <v>64</v>
      </c>
      <c r="L7993">
        <v>0</v>
      </c>
      <c r="M7993" t="b">
        <v>1</v>
      </c>
    </row>
    <row r="7994" spans="1:13" x14ac:dyDescent="0.35">
      <c r="A7994" t="s">
        <v>76</v>
      </c>
      <c r="B7994" t="s">
        <v>240</v>
      </c>
      <c r="C7994">
        <v>2004</v>
      </c>
      <c r="D7994" t="s">
        <v>15</v>
      </c>
      <c r="E7994" t="s">
        <v>196</v>
      </c>
      <c r="F7994" t="s">
        <v>17</v>
      </c>
      <c r="G7994">
        <v>4.5999999999999996</v>
      </c>
      <c r="H7994" t="s">
        <v>18</v>
      </c>
      <c r="I7994" t="s">
        <v>19</v>
      </c>
      <c r="J7994">
        <v>260</v>
      </c>
      <c r="K7994" t="s">
        <v>195</v>
      </c>
      <c r="L7994">
        <v>0</v>
      </c>
      <c r="M7994" t="b">
        <v>1</v>
      </c>
    </row>
    <row r="7995" spans="1:13" x14ac:dyDescent="0.35">
      <c r="A7995" t="s">
        <v>27</v>
      </c>
      <c r="B7995" t="s">
        <v>88</v>
      </c>
      <c r="C7995">
        <v>2017</v>
      </c>
      <c r="D7995" t="s">
        <v>15</v>
      </c>
      <c r="E7995" t="s">
        <v>23</v>
      </c>
      <c r="F7995" t="s">
        <v>26</v>
      </c>
      <c r="G7995">
        <v>1.4</v>
      </c>
      <c r="H7995" t="s">
        <v>18</v>
      </c>
      <c r="I7995" t="s">
        <v>19</v>
      </c>
      <c r="J7995">
        <v>97700</v>
      </c>
      <c r="K7995" t="s">
        <v>45</v>
      </c>
      <c r="L7995">
        <v>30000</v>
      </c>
      <c r="M7995" t="b">
        <v>0</v>
      </c>
    </row>
    <row r="7996" spans="1:13" x14ac:dyDescent="0.35">
      <c r="A7996" t="s">
        <v>31</v>
      </c>
      <c r="B7996" t="s">
        <v>32</v>
      </c>
      <c r="C7996">
        <v>2019</v>
      </c>
      <c r="D7996" t="s">
        <v>15</v>
      </c>
      <c r="E7996" t="s">
        <v>25</v>
      </c>
      <c r="F7996" t="s">
        <v>30</v>
      </c>
      <c r="G7996">
        <v>1.5</v>
      </c>
      <c r="H7996" t="s">
        <v>18</v>
      </c>
      <c r="I7996" t="s">
        <v>19</v>
      </c>
      <c r="J7996">
        <v>11000</v>
      </c>
      <c r="K7996" t="s">
        <v>155</v>
      </c>
      <c r="L7996">
        <v>95800</v>
      </c>
      <c r="M7996" t="b">
        <v>0</v>
      </c>
    </row>
    <row r="7997" spans="1:13" x14ac:dyDescent="0.35">
      <c r="A7997" t="s">
        <v>103</v>
      </c>
      <c r="B7997" t="s">
        <v>206</v>
      </c>
      <c r="C7997">
        <v>2015</v>
      </c>
      <c r="D7997" t="s">
        <v>15</v>
      </c>
      <c r="E7997" t="s">
        <v>25</v>
      </c>
      <c r="F7997" t="s">
        <v>17</v>
      </c>
      <c r="G7997">
        <v>2.4</v>
      </c>
      <c r="H7997" t="s">
        <v>18</v>
      </c>
      <c r="I7997" t="s">
        <v>19</v>
      </c>
      <c r="J7997">
        <v>180000</v>
      </c>
      <c r="K7997" t="s">
        <v>138</v>
      </c>
      <c r="L7997">
        <v>2122</v>
      </c>
      <c r="M7997" t="b">
        <v>0</v>
      </c>
    </row>
    <row r="7998" spans="1:13" x14ac:dyDescent="0.35">
      <c r="A7998" t="s">
        <v>21</v>
      </c>
      <c r="B7998" t="s">
        <v>237</v>
      </c>
      <c r="C7998">
        <v>2014</v>
      </c>
      <c r="D7998" t="s">
        <v>15</v>
      </c>
      <c r="E7998" t="s">
        <v>23</v>
      </c>
      <c r="F7998" t="s">
        <v>30</v>
      </c>
      <c r="G7998">
        <v>3.5</v>
      </c>
      <c r="H7998" t="s">
        <v>18</v>
      </c>
      <c r="I7998" t="s">
        <v>19</v>
      </c>
      <c r="J7998">
        <v>62000</v>
      </c>
      <c r="K7998" t="s">
        <v>20</v>
      </c>
      <c r="L7998">
        <v>0</v>
      </c>
      <c r="M7998" t="b">
        <v>1</v>
      </c>
    </row>
    <row r="7999" spans="1:13" x14ac:dyDescent="0.35">
      <c r="A7999" t="s">
        <v>85</v>
      </c>
      <c r="B7999" t="s">
        <v>87</v>
      </c>
      <c r="C7999">
        <v>2017</v>
      </c>
      <c r="D7999" t="s">
        <v>15</v>
      </c>
      <c r="E7999" t="s">
        <v>23</v>
      </c>
      <c r="F7999" t="s">
        <v>17</v>
      </c>
      <c r="G7999">
        <v>3.8</v>
      </c>
      <c r="H7999" t="s">
        <v>18</v>
      </c>
      <c r="I7999" t="s">
        <v>19</v>
      </c>
      <c r="J7999">
        <v>158000</v>
      </c>
      <c r="K7999" t="s">
        <v>59</v>
      </c>
      <c r="L7999">
        <v>95000</v>
      </c>
      <c r="M7999" t="b">
        <v>0</v>
      </c>
    </row>
    <row r="8000" spans="1:13" x14ac:dyDescent="0.35">
      <c r="A8000" t="s">
        <v>82</v>
      </c>
      <c r="B8000" t="s">
        <v>169</v>
      </c>
      <c r="C8000">
        <v>2013</v>
      </c>
      <c r="D8000" t="s">
        <v>15</v>
      </c>
      <c r="E8000" t="s">
        <v>16</v>
      </c>
      <c r="F8000" t="s">
        <v>30</v>
      </c>
      <c r="G8000">
        <v>3.3</v>
      </c>
      <c r="H8000" t="s">
        <v>18</v>
      </c>
      <c r="I8000" t="s">
        <v>19</v>
      </c>
      <c r="J8000">
        <v>169000</v>
      </c>
      <c r="K8000" t="s">
        <v>45</v>
      </c>
      <c r="L8000">
        <v>0</v>
      </c>
      <c r="M8000" t="b">
        <v>1</v>
      </c>
    </row>
    <row r="8001" spans="1:13" x14ac:dyDescent="0.35">
      <c r="A8001" t="s">
        <v>27</v>
      </c>
      <c r="B8001" t="s">
        <v>88</v>
      </c>
      <c r="C8001">
        <v>2019</v>
      </c>
      <c r="D8001" t="s">
        <v>44</v>
      </c>
      <c r="E8001" t="s">
        <v>25</v>
      </c>
      <c r="F8001" t="s">
        <v>26</v>
      </c>
      <c r="G8001">
        <v>1.4</v>
      </c>
      <c r="H8001" t="s">
        <v>18</v>
      </c>
      <c r="I8001" t="s">
        <v>19</v>
      </c>
      <c r="J8001">
        <v>62000</v>
      </c>
      <c r="K8001" t="s">
        <v>211</v>
      </c>
      <c r="L8001">
        <v>37000</v>
      </c>
      <c r="M8001" t="b">
        <v>0</v>
      </c>
    </row>
    <row r="8002" spans="1:13" x14ac:dyDescent="0.35">
      <c r="A8002" t="s">
        <v>21</v>
      </c>
      <c r="B8002" t="s">
        <v>207</v>
      </c>
      <c r="C8002">
        <v>2006</v>
      </c>
      <c r="D8002" t="s">
        <v>15</v>
      </c>
      <c r="E8002" t="s">
        <v>16</v>
      </c>
      <c r="F8002" t="s">
        <v>30</v>
      </c>
      <c r="G8002">
        <v>2.5</v>
      </c>
      <c r="H8002" t="s">
        <v>18</v>
      </c>
      <c r="I8002" t="s">
        <v>19</v>
      </c>
      <c r="J8002">
        <v>247000</v>
      </c>
      <c r="K8002" t="s">
        <v>20</v>
      </c>
      <c r="L8002">
        <v>15000</v>
      </c>
      <c r="M8002" t="b">
        <v>0</v>
      </c>
    </row>
    <row r="8003" spans="1:13" x14ac:dyDescent="0.35">
      <c r="A8003" t="s">
        <v>31</v>
      </c>
      <c r="B8003" t="s">
        <v>32</v>
      </c>
      <c r="C8003">
        <v>2016</v>
      </c>
      <c r="D8003" t="s">
        <v>44</v>
      </c>
      <c r="E8003" t="s">
        <v>29</v>
      </c>
      <c r="F8003" t="s">
        <v>30</v>
      </c>
      <c r="G8003">
        <v>2.4</v>
      </c>
      <c r="H8003" t="s">
        <v>18</v>
      </c>
      <c r="I8003" t="s">
        <v>19</v>
      </c>
      <c r="J8003">
        <v>129000</v>
      </c>
      <c r="K8003" t="s">
        <v>45</v>
      </c>
      <c r="L8003">
        <v>68000</v>
      </c>
      <c r="M8003" t="b">
        <v>0</v>
      </c>
    </row>
    <row r="8004" spans="1:13" x14ac:dyDescent="0.35">
      <c r="A8004" t="s">
        <v>27</v>
      </c>
      <c r="B8004" t="s">
        <v>88</v>
      </c>
      <c r="C8004">
        <v>2017</v>
      </c>
      <c r="D8004" t="s">
        <v>15</v>
      </c>
      <c r="E8004" t="s">
        <v>23</v>
      </c>
      <c r="F8004" t="s">
        <v>26</v>
      </c>
      <c r="G8004">
        <v>1.4</v>
      </c>
      <c r="H8004" t="s">
        <v>18</v>
      </c>
      <c r="I8004" t="s">
        <v>19</v>
      </c>
      <c r="J8004">
        <v>116000</v>
      </c>
      <c r="K8004" t="s">
        <v>45</v>
      </c>
      <c r="L8004">
        <v>32000</v>
      </c>
      <c r="M8004" t="b">
        <v>0</v>
      </c>
    </row>
    <row r="8005" spans="1:13" x14ac:dyDescent="0.35">
      <c r="A8005" t="s">
        <v>27</v>
      </c>
      <c r="B8005" t="s">
        <v>88</v>
      </c>
      <c r="C8005">
        <v>2017</v>
      </c>
      <c r="D8005" t="s">
        <v>15</v>
      </c>
      <c r="E8005" t="s">
        <v>23</v>
      </c>
      <c r="F8005" t="s">
        <v>26</v>
      </c>
      <c r="G8005">
        <v>1.4</v>
      </c>
      <c r="H8005" t="s">
        <v>18</v>
      </c>
      <c r="I8005" t="s">
        <v>19</v>
      </c>
      <c r="J8005">
        <v>133000</v>
      </c>
      <c r="K8005" t="s">
        <v>45</v>
      </c>
      <c r="L8005">
        <v>34000</v>
      </c>
      <c r="M8005" t="b">
        <v>0</v>
      </c>
    </row>
    <row r="8006" spans="1:13" x14ac:dyDescent="0.35">
      <c r="A8006" t="s">
        <v>27</v>
      </c>
      <c r="B8006" t="s">
        <v>88</v>
      </c>
      <c r="C8006">
        <v>2017</v>
      </c>
      <c r="D8006" t="s">
        <v>15</v>
      </c>
      <c r="E8006" t="s">
        <v>23</v>
      </c>
      <c r="F8006" t="s">
        <v>26</v>
      </c>
      <c r="G8006">
        <v>1.4</v>
      </c>
      <c r="H8006" t="s">
        <v>18</v>
      </c>
      <c r="I8006" t="s">
        <v>19</v>
      </c>
      <c r="J8006">
        <v>88000</v>
      </c>
      <c r="K8006" t="s">
        <v>45</v>
      </c>
      <c r="L8006">
        <v>34000</v>
      </c>
      <c r="M8006" t="b">
        <v>0</v>
      </c>
    </row>
    <row r="8007" spans="1:13" x14ac:dyDescent="0.35">
      <c r="A8007" t="s">
        <v>27</v>
      </c>
      <c r="B8007" t="s">
        <v>88</v>
      </c>
      <c r="C8007">
        <v>2017</v>
      </c>
      <c r="D8007" t="s">
        <v>15</v>
      </c>
      <c r="E8007" t="s">
        <v>23</v>
      </c>
      <c r="F8007" t="s">
        <v>26</v>
      </c>
      <c r="G8007">
        <v>1.4</v>
      </c>
      <c r="H8007" t="s">
        <v>18</v>
      </c>
      <c r="I8007" t="s">
        <v>19</v>
      </c>
      <c r="J8007">
        <v>53000</v>
      </c>
      <c r="K8007" t="s">
        <v>45</v>
      </c>
      <c r="L8007">
        <v>35000</v>
      </c>
      <c r="M8007" t="b">
        <v>0</v>
      </c>
    </row>
    <row r="8008" spans="1:13" x14ac:dyDescent="0.35">
      <c r="A8008" t="s">
        <v>27</v>
      </c>
      <c r="B8008" t="s">
        <v>88</v>
      </c>
      <c r="C8008">
        <v>2017</v>
      </c>
      <c r="D8008" t="s">
        <v>15</v>
      </c>
      <c r="E8008" t="s">
        <v>23</v>
      </c>
      <c r="F8008" t="s">
        <v>26</v>
      </c>
      <c r="G8008">
        <v>1.6</v>
      </c>
      <c r="H8008" t="s">
        <v>18</v>
      </c>
      <c r="I8008" t="s">
        <v>19</v>
      </c>
      <c r="J8008">
        <v>112000</v>
      </c>
      <c r="K8008" t="s">
        <v>45</v>
      </c>
      <c r="L8008">
        <v>32000</v>
      </c>
      <c r="M8008" t="b">
        <v>0</v>
      </c>
    </row>
    <row r="8009" spans="1:13" x14ac:dyDescent="0.35">
      <c r="A8009" t="s">
        <v>27</v>
      </c>
      <c r="B8009" t="s">
        <v>88</v>
      </c>
      <c r="C8009">
        <v>2017</v>
      </c>
      <c r="D8009" t="s">
        <v>15</v>
      </c>
      <c r="E8009" t="s">
        <v>23</v>
      </c>
      <c r="F8009" t="s">
        <v>26</v>
      </c>
      <c r="G8009">
        <v>1.6</v>
      </c>
      <c r="H8009" t="s">
        <v>18</v>
      </c>
      <c r="I8009" t="s">
        <v>19</v>
      </c>
      <c r="J8009">
        <v>109000</v>
      </c>
      <c r="K8009" t="s">
        <v>45</v>
      </c>
      <c r="L8009">
        <v>33000</v>
      </c>
      <c r="M8009" t="b">
        <v>0</v>
      </c>
    </row>
    <row r="8010" spans="1:13" x14ac:dyDescent="0.35">
      <c r="A8010" t="s">
        <v>27</v>
      </c>
      <c r="B8010" t="s">
        <v>88</v>
      </c>
      <c r="C8010">
        <v>2017</v>
      </c>
      <c r="D8010" t="s">
        <v>15</v>
      </c>
      <c r="E8010" t="s">
        <v>23</v>
      </c>
      <c r="F8010" t="s">
        <v>26</v>
      </c>
      <c r="G8010">
        <v>1.4</v>
      </c>
      <c r="H8010" t="s">
        <v>18</v>
      </c>
      <c r="I8010" t="s">
        <v>19</v>
      </c>
      <c r="J8010">
        <v>61000</v>
      </c>
      <c r="K8010" t="s">
        <v>45</v>
      </c>
      <c r="L8010">
        <v>34000</v>
      </c>
      <c r="M8010" t="b">
        <v>0</v>
      </c>
    </row>
    <row r="8011" spans="1:13" x14ac:dyDescent="0.35">
      <c r="A8011" t="s">
        <v>36</v>
      </c>
      <c r="B8011" t="s">
        <v>115</v>
      </c>
      <c r="C8011">
        <v>2006</v>
      </c>
      <c r="D8011" t="s">
        <v>15</v>
      </c>
      <c r="E8011" t="s">
        <v>78</v>
      </c>
      <c r="F8011" t="s">
        <v>30</v>
      </c>
      <c r="G8011">
        <v>5.2</v>
      </c>
      <c r="H8011" t="s">
        <v>18</v>
      </c>
      <c r="I8011" t="s">
        <v>19</v>
      </c>
      <c r="J8011">
        <v>500000</v>
      </c>
      <c r="K8011" t="s">
        <v>42</v>
      </c>
      <c r="L8011">
        <v>14000</v>
      </c>
      <c r="M8011" t="b">
        <v>0</v>
      </c>
    </row>
    <row r="8012" spans="1:13" x14ac:dyDescent="0.35">
      <c r="A8012" t="s">
        <v>34</v>
      </c>
      <c r="B8012" t="s">
        <v>58</v>
      </c>
      <c r="C8012">
        <v>2012</v>
      </c>
      <c r="D8012" t="s">
        <v>15</v>
      </c>
      <c r="E8012" t="s">
        <v>16</v>
      </c>
      <c r="F8012" t="s">
        <v>30</v>
      </c>
      <c r="G8012">
        <v>2</v>
      </c>
      <c r="H8012" t="s">
        <v>18</v>
      </c>
      <c r="I8012" t="s">
        <v>19</v>
      </c>
      <c r="J8012">
        <v>202245</v>
      </c>
      <c r="K8012" t="s">
        <v>20</v>
      </c>
      <c r="L8012">
        <v>41000</v>
      </c>
      <c r="M8012" t="b">
        <v>0</v>
      </c>
    </row>
    <row r="8013" spans="1:13" x14ac:dyDescent="0.35">
      <c r="A8013" t="s">
        <v>103</v>
      </c>
      <c r="B8013" t="s">
        <v>456</v>
      </c>
      <c r="C8013">
        <v>2012</v>
      </c>
      <c r="D8013" t="s">
        <v>15</v>
      </c>
      <c r="E8013" t="s">
        <v>25</v>
      </c>
      <c r="F8013" t="s">
        <v>30</v>
      </c>
      <c r="G8013">
        <v>3.7</v>
      </c>
      <c r="H8013" t="s">
        <v>18</v>
      </c>
      <c r="I8013" t="s">
        <v>19</v>
      </c>
      <c r="J8013">
        <v>247000</v>
      </c>
      <c r="K8013" t="s">
        <v>54</v>
      </c>
      <c r="L8013">
        <v>25000</v>
      </c>
      <c r="M8013" t="b">
        <v>0</v>
      </c>
    </row>
    <row r="8014" spans="1:13" x14ac:dyDescent="0.35">
      <c r="A8014" t="s">
        <v>107</v>
      </c>
      <c r="B8014" t="s">
        <v>357</v>
      </c>
      <c r="C8014">
        <v>2013</v>
      </c>
      <c r="D8014" t="s">
        <v>15</v>
      </c>
      <c r="E8014" t="s">
        <v>23</v>
      </c>
      <c r="F8014" t="s">
        <v>17</v>
      </c>
      <c r="G8014">
        <v>5.7</v>
      </c>
      <c r="H8014" t="s">
        <v>18</v>
      </c>
      <c r="I8014" t="s">
        <v>19</v>
      </c>
      <c r="J8014">
        <v>60000</v>
      </c>
      <c r="K8014" t="s">
        <v>45</v>
      </c>
      <c r="L8014">
        <v>0</v>
      </c>
      <c r="M8014" t="b">
        <v>1</v>
      </c>
    </row>
    <row r="8015" spans="1:13" x14ac:dyDescent="0.35">
      <c r="A8015" t="s">
        <v>76</v>
      </c>
      <c r="B8015" t="s">
        <v>77</v>
      </c>
      <c r="C8015">
        <v>2015</v>
      </c>
      <c r="D8015" t="s">
        <v>15</v>
      </c>
      <c r="E8015" t="s">
        <v>213</v>
      </c>
      <c r="F8015" t="s">
        <v>17</v>
      </c>
      <c r="G8015">
        <v>5.4</v>
      </c>
      <c r="H8015" t="s">
        <v>18</v>
      </c>
      <c r="I8015" t="s">
        <v>19</v>
      </c>
      <c r="J8015">
        <v>228000</v>
      </c>
      <c r="K8015" t="s">
        <v>42</v>
      </c>
      <c r="L8015">
        <v>68000</v>
      </c>
      <c r="M8015" t="b">
        <v>0</v>
      </c>
    </row>
    <row r="8016" spans="1:13" x14ac:dyDescent="0.35">
      <c r="A8016" t="s">
        <v>34</v>
      </c>
      <c r="B8016" t="s">
        <v>43</v>
      </c>
      <c r="C8016">
        <v>2017</v>
      </c>
      <c r="D8016" t="s">
        <v>15</v>
      </c>
      <c r="E8016" t="s">
        <v>25</v>
      </c>
      <c r="F8016" t="s">
        <v>26</v>
      </c>
      <c r="G8016">
        <v>2.5</v>
      </c>
      <c r="H8016" t="s">
        <v>18</v>
      </c>
      <c r="I8016" t="s">
        <v>19</v>
      </c>
      <c r="J8016">
        <v>314000</v>
      </c>
      <c r="K8016" t="s">
        <v>45</v>
      </c>
      <c r="L8016">
        <v>46000</v>
      </c>
      <c r="M8016" t="b">
        <v>0</v>
      </c>
    </row>
    <row r="8017" spans="1:13" x14ac:dyDescent="0.35">
      <c r="A8017" t="s">
        <v>365</v>
      </c>
      <c r="B8017" t="s">
        <v>366</v>
      </c>
      <c r="C8017">
        <v>2006</v>
      </c>
      <c r="D8017" t="s">
        <v>47</v>
      </c>
      <c r="E8017" t="s">
        <v>102</v>
      </c>
      <c r="F8017" t="s">
        <v>17</v>
      </c>
      <c r="G8017">
        <v>3.5</v>
      </c>
      <c r="H8017" t="s">
        <v>18</v>
      </c>
      <c r="I8017" t="s">
        <v>19</v>
      </c>
      <c r="J8017">
        <v>236000</v>
      </c>
      <c r="K8017" t="s">
        <v>20</v>
      </c>
      <c r="L8017">
        <v>22000</v>
      </c>
      <c r="M8017" t="b">
        <v>0</v>
      </c>
    </row>
    <row r="8018" spans="1:13" x14ac:dyDescent="0.35">
      <c r="A8018" t="s">
        <v>27</v>
      </c>
      <c r="B8018" t="s">
        <v>89</v>
      </c>
      <c r="C8018">
        <v>2012</v>
      </c>
      <c r="D8018" t="s">
        <v>15</v>
      </c>
      <c r="E8018" t="s">
        <v>23</v>
      </c>
      <c r="F8018" t="s">
        <v>17</v>
      </c>
      <c r="G8018">
        <v>2.4</v>
      </c>
      <c r="H8018" t="s">
        <v>18</v>
      </c>
      <c r="I8018" t="s">
        <v>19</v>
      </c>
      <c r="J8018">
        <v>28000</v>
      </c>
      <c r="K8018" t="s">
        <v>111</v>
      </c>
      <c r="L8018">
        <v>0</v>
      </c>
      <c r="M8018" t="b">
        <v>1</v>
      </c>
    </row>
    <row r="8019" spans="1:13" x14ac:dyDescent="0.35">
      <c r="A8019" t="s">
        <v>76</v>
      </c>
      <c r="B8019" t="s">
        <v>125</v>
      </c>
      <c r="C8019">
        <v>2009</v>
      </c>
      <c r="D8019" t="s">
        <v>15</v>
      </c>
      <c r="E8019" t="s">
        <v>23</v>
      </c>
      <c r="F8019" t="s">
        <v>30</v>
      </c>
      <c r="G8019">
        <v>3.5</v>
      </c>
      <c r="H8019" t="s">
        <v>18</v>
      </c>
      <c r="I8019" t="s">
        <v>19</v>
      </c>
      <c r="J8019">
        <v>270000</v>
      </c>
      <c r="K8019" t="s">
        <v>20</v>
      </c>
      <c r="L8019">
        <v>0</v>
      </c>
      <c r="M8019" t="b">
        <v>1</v>
      </c>
    </row>
    <row r="8020" spans="1:13" x14ac:dyDescent="0.35">
      <c r="A8020" t="s">
        <v>73</v>
      </c>
      <c r="B8020" t="s">
        <v>74</v>
      </c>
      <c r="C8020">
        <v>2015</v>
      </c>
      <c r="D8020" t="s">
        <v>15</v>
      </c>
      <c r="E8020" t="s">
        <v>65</v>
      </c>
      <c r="F8020" t="s">
        <v>26</v>
      </c>
      <c r="G8020">
        <v>3.6</v>
      </c>
      <c r="H8020" t="s">
        <v>18</v>
      </c>
      <c r="I8020" t="s">
        <v>19</v>
      </c>
      <c r="J8020">
        <v>195000</v>
      </c>
      <c r="K8020" t="s">
        <v>54</v>
      </c>
      <c r="L8020">
        <v>0</v>
      </c>
      <c r="M8020" t="b">
        <v>1</v>
      </c>
    </row>
    <row r="8021" spans="1:13" x14ac:dyDescent="0.35">
      <c r="A8021" t="s">
        <v>27</v>
      </c>
      <c r="B8021" t="s">
        <v>89</v>
      </c>
      <c r="C8021">
        <v>2020</v>
      </c>
      <c r="D8021" t="s">
        <v>15</v>
      </c>
      <c r="E8021" t="s">
        <v>23</v>
      </c>
      <c r="F8021" t="s">
        <v>30</v>
      </c>
      <c r="G8021">
        <v>2.5</v>
      </c>
      <c r="H8021" t="s">
        <v>18</v>
      </c>
      <c r="I8021" t="s">
        <v>19</v>
      </c>
      <c r="J8021">
        <v>46000</v>
      </c>
      <c r="K8021" t="s">
        <v>81</v>
      </c>
      <c r="L8021">
        <v>85000</v>
      </c>
      <c r="M8021" t="b">
        <v>0</v>
      </c>
    </row>
    <row r="8022" spans="1:13" x14ac:dyDescent="0.35">
      <c r="A8022" t="s">
        <v>34</v>
      </c>
      <c r="B8022" t="s">
        <v>51</v>
      </c>
      <c r="C8022">
        <v>2015</v>
      </c>
      <c r="D8022" t="s">
        <v>47</v>
      </c>
      <c r="E8022" t="s">
        <v>75</v>
      </c>
      <c r="F8022" t="s">
        <v>30</v>
      </c>
      <c r="G8022">
        <v>1.6</v>
      </c>
      <c r="H8022" t="s">
        <v>18</v>
      </c>
      <c r="I8022" t="s">
        <v>19</v>
      </c>
      <c r="J8022">
        <v>309000</v>
      </c>
      <c r="K8022" t="s">
        <v>211</v>
      </c>
      <c r="L8022">
        <v>32000</v>
      </c>
      <c r="M8022" t="b">
        <v>0</v>
      </c>
    </row>
    <row r="8023" spans="1:13" x14ac:dyDescent="0.35">
      <c r="A8023" t="s">
        <v>76</v>
      </c>
      <c r="B8023" t="s">
        <v>125</v>
      </c>
      <c r="C8023">
        <v>2010</v>
      </c>
      <c r="D8023" t="s">
        <v>47</v>
      </c>
      <c r="E8023" t="s">
        <v>16</v>
      </c>
      <c r="F8023" t="s">
        <v>30</v>
      </c>
      <c r="G8023">
        <v>1.6</v>
      </c>
      <c r="H8023" t="s">
        <v>18</v>
      </c>
      <c r="I8023" t="s">
        <v>19</v>
      </c>
      <c r="J8023">
        <v>3275230</v>
      </c>
      <c r="K8023" t="s">
        <v>228</v>
      </c>
      <c r="L8023">
        <v>0</v>
      </c>
      <c r="M8023" t="b">
        <v>1</v>
      </c>
    </row>
    <row r="8024" spans="1:13" x14ac:dyDescent="0.35">
      <c r="A8024" t="s">
        <v>34</v>
      </c>
      <c r="B8024" t="s">
        <v>58</v>
      </c>
      <c r="C8024">
        <v>2020</v>
      </c>
      <c r="D8024" t="s">
        <v>15</v>
      </c>
      <c r="E8024" t="s">
        <v>23</v>
      </c>
      <c r="F8024" t="s">
        <v>30</v>
      </c>
      <c r="G8024">
        <v>2.7</v>
      </c>
      <c r="H8024" t="s">
        <v>18</v>
      </c>
      <c r="I8024" t="s">
        <v>19</v>
      </c>
      <c r="J8024">
        <v>82000</v>
      </c>
      <c r="K8024" t="s">
        <v>64</v>
      </c>
      <c r="L8024">
        <v>0</v>
      </c>
      <c r="M8024" t="b">
        <v>1</v>
      </c>
    </row>
    <row r="8025" spans="1:13" x14ac:dyDescent="0.35">
      <c r="A8025" t="s">
        <v>36</v>
      </c>
      <c r="B8025" t="s">
        <v>37</v>
      </c>
      <c r="C8025">
        <v>2019</v>
      </c>
      <c r="D8025" t="s">
        <v>15</v>
      </c>
      <c r="E8025" t="s">
        <v>29</v>
      </c>
      <c r="F8025" t="s">
        <v>17</v>
      </c>
      <c r="G8025">
        <v>5.3</v>
      </c>
      <c r="H8025" t="s">
        <v>18</v>
      </c>
      <c r="I8025" t="s">
        <v>19</v>
      </c>
      <c r="J8025">
        <v>50000</v>
      </c>
      <c r="K8025" t="s">
        <v>253</v>
      </c>
      <c r="L8025">
        <v>1</v>
      </c>
      <c r="M8025" t="b">
        <v>0</v>
      </c>
    </row>
    <row r="8026" spans="1:13" x14ac:dyDescent="0.35">
      <c r="A8026" t="s">
        <v>34</v>
      </c>
      <c r="B8026" t="s">
        <v>58</v>
      </c>
      <c r="C8026">
        <v>2014</v>
      </c>
      <c r="D8026" t="s">
        <v>15</v>
      </c>
      <c r="E8026" t="s">
        <v>23</v>
      </c>
      <c r="F8026" t="s">
        <v>30</v>
      </c>
      <c r="G8026">
        <v>4</v>
      </c>
      <c r="H8026" t="s">
        <v>18</v>
      </c>
      <c r="I8026" t="s">
        <v>19</v>
      </c>
      <c r="J8026">
        <v>497480</v>
      </c>
      <c r="K8026" t="s">
        <v>20</v>
      </c>
      <c r="L8026">
        <v>0</v>
      </c>
      <c r="M8026" t="b">
        <v>1</v>
      </c>
    </row>
    <row r="8027" spans="1:13" x14ac:dyDescent="0.35">
      <c r="A8027" t="s">
        <v>181</v>
      </c>
      <c r="B8027" t="s">
        <v>199</v>
      </c>
      <c r="C8027">
        <v>2011</v>
      </c>
      <c r="D8027" t="s">
        <v>15</v>
      </c>
      <c r="E8027" t="s">
        <v>33</v>
      </c>
      <c r="F8027" t="s">
        <v>30</v>
      </c>
      <c r="G8027">
        <v>6</v>
      </c>
      <c r="H8027" t="s">
        <v>18</v>
      </c>
      <c r="I8027" t="s">
        <v>19</v>
      </c>
      <c r="J8027">
        <v>140000</v>
      </c>
      <c r="K8027" t="s">
        <v>253</v>
      </c>
      <c r="L8027">
        <v>38000</v>
      </c>
      <c r="M8027" t="b">
        <v>0</v>
      </c>
    </row>
    <row r="8028" spans="1:13" x14ac:dyDescent="0.35">
      <c r="A8028" t="s">
        <v>181</v>
      </c>
      <c r="B8028" t="s">
        <v>380</v>
      </c>
      <c r="C8028">
        <v>2009</v>
      </c>
      <c r="D8028" t="s">
        <v>47</v>
      </c>
      <c r="E8028" t="s">
        <v>29</v>
      </c>
      <c r="F8028" t="s">
        <v>26</v>
      </c>
      <c r="G8028">
        <v>1.6</v>
      </c>
      <c r="H8028" t="s">
        <v>18</v>
      </c>
      <c r="I8028" t="s">
        <v>19</v>
      </c>
      <c r="J8028">
        <v>222835</v>
      </c>
      <c r="K8028" t="s">
        <v>20</v>
      </c>
      <c r="L8028">
        <v>11500</v>
      </c>
      <c r="M8028" t="b">
        <v>0</v>
      </c>
    </row>
    <row r="8029" spans="1:13" x14ac:dyDescent="0.35">
      <c r="A8029" t="s">
        <v>76</v>
      </c>
      <c r="B8029" t="s">
        <v>325</v>
      </c>
      <c r="C8029">
        <v>2013</v>
      </c>
      <c r="D8029" t="s">
        <v>15</v>
      </c>
      <c r="E8029" t="s">
        <v>16</v>
      </c>
      <c r="F8029" t="s">
        <v>26</v>
      </c>
      <c r="G8029">
        <v>6</v>
      </c>
      <c r="H8029" t="s">
        <v>18</v>
      </c>
      <c r="I8029" t="s">
        <v>19</v>
      </c>
      <c r="J8029">
        <v>277000</v>
      </c>
      <c r="K8029" t="s">
        <v>254</v>
      </c>
      <c r="L8029">
        <v>30000</v>
      </c>
      <c r="M8029" t="b">
        <v>0</v>
      </c>
    </row>
    <row r="8030" spans="1:13" x14ac:dyDescent="0.35">
      <c r="A8030" t="s">
        <v>82</v>
      </c>
      <c r="B8030" t="s">
        <v>83</v>
      </c>
      <c r="C8030">
        <v>2012</v>
      </c>
      <c r="D8030" t="s">
        <v>15</v>
      </c>
      <c r="E8030" t="s">
        <v>16</v>
      </c>
      <c r="F8030" t="s">
        <v>26</v>
      </c>
      <c r="G8030">
        <v>3.6</v>
      </c>
      <c r="H8030" t="s">
        <v>18</v>
      </c>
      <c r="I8030" t="s">
        <v>19</v>
      </c>
      <c r="J8030">
        <v>147000</v>
      </c>
      <c r="K8030" t="s">
        <v>20</v>
      </c>
      <c r="L8030">
        <v>25000</v>
      </c>
      <c r="M8030" t="b">
        <v>0</v>
      </c>
    </row>
    <row r="8031" spans="1:13" x14ac:dyDescent="0.35">
      <c r="A8031" t="s">
        <v>82</v>
      </c>
      <c r="B8031" t="s">
        <v>294</v>
      </c>
      <c r="C8031">
        <v>2006</v>
      </c>
      <c r="D8031" t="s">
        <v>15</v>
      </c>
      <c r="E8031" t="s">
        <v>33</v>
      </c>
      <c r="F8031" t="s">
        <v>17</v>
      </c>
      <c r="G8031">
        <v>3.5</v>
      </c>
      <c r="H8031" t="s">
        <v>18</v>
      </c>
      <c r="I8031" t="s">
        <v>68</v>
      </c>
      <c r="J8031">
        <v>257000</v>
      </c>
      <c r="K8031" t="s">
        <v>45</v>
      </c>
      <c r="L8031">
        <v>15000</v>
      </c>
      <c r="M8031" t="b">
        <v>0</v>
      </c>
    </row>
    <row r="8032" spans="1:13" x14ac:dyDescent="0.35">
      <c r="A8032" t="s">
        <v>281</v>
      </c>
      <c r="B8032" t="s">
        <v>282</v>
      </c>
      <c r="C8032">
        <v>2015</v>
      </c>
      <c r="D8032" t="s">
        <v>15</v>
      </c>
      <c r="E8032" t="s">
        <v>25</v>
      </c>
      <c r="F8032" t="s">
        <v>17</v>
      </c>
      <c r="G8032">
        <v>3</v>
      </c>
      <c r="H8032" t="s">
        <v>18</v>
      </c>
      <c r="I8032" t="s">
        <v>19</v>
      </c>
      <c r="J8032">
        <v>77000</v>
      </c>
      <c r="K8032" t="s">
        <v>20</v>
      </c>
      <c r="L8032">
        <v>75000</v>
      </c>
      <c r="M8032" t="b">
        <v>0</v>
      </c>
    </row>
    <row r="8033" spans="1:13" x14ac:dyDescent="0.35">
      <c r="A8033" t="s">
        <v>39</v>
      </c>
      <c r="B8033" t="s">
        <v>133</v>
      </c>
      <c r="C8033">
        <v>2010</v>
      </c>
      <c r="D8033" t="s">
        <v>15</v>
      </c>
      <c r="E8033" t="s">
        <v>25</v>
      </c>
      <c r="F8033" t="s">
        <v>17</v>
      </c>
      <c r="G8033">
        <v>3.6</v>
      </c>
      <c r="H8033" t="s">
        <v>18</v>
      </c>
      <c r="I8033" t="s">
        <v>19</v>
      </c>
      <c r="J8033">
        <v>150000</v>
      </c>
      <c r="K8033" t="s">
        <v>20</v>
      </c>
      <c r="L8033">
        <v>53000</v>
      </c>
      <c r="M8033" t="b">
        <v>0</v>
      </c>
    </row>
    <row r="8034" spans="1:13" x14ac:dyDescent="0.35">
      <c r="A8034" t="s">
        <v>34</v>
      </c>
      <c r="B8034" t="s">
        <v>35</v>
      </c>
      <c r="C8034">
        <v>2013</v>
      </c>
      <c r="D8034" t="s">
        <v>44</v>
      </c>
      <c r="E8034" t="s">
        <v>23</v>
      </c>
      <c r="F8034" t="s">
        <v>17</v>
      </c>
      <c r="G8034">
        <v>4.5999999999999996</v>
      </c>
      <c r="H8034" t="s">
        <v>18</v>
      </c>
      <c r="I8034" t="s">
        <v>19</v>
      </c>
      <c r="J8034">
        <v>260</v>
      </c>
      <c r="K8034" t="s">
        <v>254</v>
      </c>
      <c r="L8034">
        <v>0</v>
      </c>
      <c r="M8034" t="b">
        <v>1</v>
      </c>
    </row>
    <row r="8035" spans="1:13" x14ac:dyDescent="0.35">
      <c r="A8035" t="s">
        <v>21</v>
      </c>
      <c r="B8035" t="s">
        <v>207</v>
      </c>
      <c r="C8035">
        <v>2011</v>
      </c>
      <c r="D8035" t="s">
        <v>15</v>
      </c>
      <c r="E8035" t="s">
        <v>25</v>
      </c>
      <c r="F8035" t="s">
        <v>17</v>
      </c>
      <c r="G8035">
        <v>2.5</v>
      </c>
      <c r="H8035" t="s">
        <v>18</v>
      </c>
      <c r="I8035" t="s">
        <v>19</v>
      </c>
      <c r="J8035">
        <v>18500</v>
      </c>
      <c r="K8035" t="s">
        <v>111</v>
      </c>
      <c r="L8035">
        <v>22000</v>
      </c>
      <c r="M8035" t="b">
        <v>0</v>
      </c>
    </row>
    <row r="8036" spans="1:13" x14ac:dyDescent="0.35">
      <c r="A8036" t="s">
        <v>95</v>
      </c>
      <c r="B8036" t="s">
        <v>47</v>
      </c>
      <c r="C8036">
        <v>2013</v>
      </c>
      <c r="D8036" t="s">
        <v>15</v>
      </c>
      <c r="E8036" t="s">
        <v>23</v>
      </c>
      <c r="F8036" t="s">
        <v>17</v>
      </c>
      <c r="G8036">
        <v>3.6</v>
      </c>
      <c r="H8036" t="s">
        <v>18</v>
      </c>
      <c r="I8036" t="s">
        <v>19</v>
      </c>
      <c r="J8036">
        <v>256000</v>
      </c>
      <c r="K8036" t="s">
        <v>54</v>
      </c>
      <c r="L8036">
        <v>40000</v>
      </c>
      <c r="M8036" t="b">
        <v>0</v>
      </c>
    </row>
  </sheetData>
  <autoFilter ref="A1:M8036" xr:uid="{4F6913F8-BA04-4AD5-AB47-4C613739A8D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E1891-FA1E-4E6A-A748-F535EA8529D9}">
  <sheetPr codeName="Sheet2">
    <tabColor theme="6" tint="-0.249977111117893"/>
  </sheetPr>
  <dimension ref="A1:Q5476"/>
  <sheetViews>
    <sheetView zoomScale="102" zoomScaleNormal="70" workbookViewId="0">
      <selection activeCell="I19" sqref="I19"/>
    </sheetView>
  </sheetViews>
  <sheetFormatPr defaultRowHeight="14.5" x14ac:dyDescent="0.35"/>
  <cols>
    <col min="1" max="1" width="8.54296875" customWidth="1"/>
    <col min="2" max="2" width="11.54296875" customWidth="1"/>
    <col min="3" max="3" width="17.81640625" bestFit="1" customWidth="1"/>
    <col min="4" max="4" width="7.08984375" bestFit="1" customWidth="1"/>
    <col min="5" max="5" width="15.08984375" bestFit="1" customWidth="1"/>
    <col min="6" max="6" width="10.1796875" bestFit="1" customWidth="1"/>
    <col min="7" max="7" width="12.54296875" bestFit="1" customWidth="1"/>
    <col min="8" max="8" width="10.08984375" bestFit="1" customWidth="1"/>
    <col min="9" max="9" width="13.08984375" bestFit="1" customWidth="1"/>
    <col min="10" max="10" width="11.453125" bestFit="1" customWidth="1"/>
    <col min="11" max="11" width="19.453125" customWidth="1"/>
    <col min="12" max="12" width="9.90625" bestFit="1" customWidth="1"/>
    <col min="13" max="13" width="12.81640625" bestFit="1" customWidth="1"/>
    <col min="14" max="14" width="28.7265625" bestFit="1" customWidth="1"/>
    <col min="15" max="15" width="12.81640625" bestFit="1" customWidth="1"/>
    <col min="16" max="16" width="25.90625" bestFit="1" customWidth="1"/>
    <col min="17" max="17" width="27.81640625" bestFit="1" customWidth="1"/>
    <col min="19" max="19" width="8.7265625" customWidth="1"/>
    <col min="21" max="21" width="28.1796875" bestFit="1" customWidth="1"/>
  </cols>
  <sheetData>
    <row r="1" spans="1:17" x14ac:dyDescent="0.35">
      <c r="A1" t="s">
        <v>491</v>
      </c>
      <c r="B1" t="s">
        <v>492</v>
      </c>
      <c r="C1" t="s">
        <v>511</v>
      </c>
      <c r="D1" t="s">
        <v>2</v>
      </c>
      <c r="E1" t="s">
        <v>519</v>
      </c>
      <c r="F1" t="s">
        <v>3</v>
      </c>
      <c r="G1" t="s">
        <v>4</v>
      </c>
      <c r="H1" t="s">
        <v>5</v>
      </c>
      <c r="I1" t="s">
        <v>493</v>
      </c>
      <c r="J1" t="s">
        <v>494</v>
      </c>
      <c r="K1" t="s">
        <v>495</v>
      </c>
      <c r="L1" t="s">
        <v>9</v>
      </c>
      <c r="M1" t="s">
        <v>10</v>
      </c>
      <c r="N1" t="s">
        <v>496</v>
      </c>
      <c r="O1" t="s">
        <v>497</v>
      </c>
      <c r="P1" t="s">
        <v>512</v>
      </c>
      <c r="Q1" t="s">
        <v>513</v>
      </c>
    </row>
    <row r="2" spans="1:17" x14ac:dyDescent="0.35">
      <c r="A2">
        <v>1</v>
      </c>
      <c r="B2" t="s">
        <v>34</v>
      </c>
      <c r="C2" t="s">
        <v>35</v>
      </c>
      <c r="D2">
        <v>2020</v>
      </c>
      <c r="E2" s="9">
        <f ca="1">YEAR(TODAY())-Data_Source[[#This Row],[Year]]</f>
        <v>5</v>
      </c>
      <c r="F2" t="s">
        <v>44</v>
      </c>
      <c r="G2" t="s">
        <v>23</v>
      </c>
      <c r="H2" t="s">
        <v>30</v>
      </c>
      <c r="I2">
        <v>5.7</v>
      </c>
      <c r="J2" t="s">
        <v>18</v>
      </c>
      <c r="K2" t="s">
        <v>19</v>
      </c>
      <c r="L2">
        <v>14598</v>
      </c>
      <c r="M2" t="s">
        <v>20</v>
      </c>
      <c r="N2" t="s">
        <v>20</v>
      </c>
      <c r="O2" s="2">
        <v>289500</v>
      </c>
      <c r="P2" s="1">
        <f>MEDIAN(Data_Source[Price (SAR)])</f>
        <v>58000</v>
      </c>
      <c r="Q2" s="1" cm="1">
        <f t="array" ref="Q2">MEDIAN(_xlfn._xlws.FILTER(Data_Source[Price (SAR)],Data_Source[Maker] = Data_Source[[#This Row],[Maker]]))</f>
        <v>65000</v>
      </c>
    </row>
    <row r="3" spans="1:17" x14ac:dyDescent="0.35">
      <c r="A3">
        <v>2</v>
      </c>
      <c r="B3" t="s">
        <v>34</v>
      </c>
      <c r="C3" t="s">
        <v>35</v>
      </c>
      <c r="D3">
        <v>2017</v>
      </c>
      <c r="E3" s="9">
        <f ca="1">YEAR(TODAY())-Data_Source[[#This Row],[Year]]</f>
        <v>8</v>
      </c>
      <c r="F3" t="s">
        <v>44</v>
      </c>
      <c r="G3" t="s">
        <v>23</v>
      </c>
      <c r="H3" t="s">
        <v>17</v>
      </c>
      <c r="I3">
        <v>4.5999999999999996</v>
      </c>
      <c r="J3" t="s">
        <v>18</v>
      </c>
      <c r="K3" t="s">
        <v>19</v>
      </c>
      <c r="L3">
        <v>200000</v>
      </c>
      <c r="M3" t="s">
        <v>45</v>
      </c>
      <c r="N3" t="s">
        <v>539</v>
      </c>
      <c r="O3" s="2">
        <v>180000</v>
      </c>
      <c r="P3" s="1">
        <f>MEDIAN(Data_Source[Price (SAR)])</f>
        <v>58000</v>
      </c>
      <c r="Q3" s="1" cm="1">
        <f t="array" ref="Q3">MEDIAN(_xlfn._xlws.FILTER(Data_Source[Price (SAR)],Data_Source[Maker] = Data_Source[[#This Row],[Maker]]))</f>
        <v>65000</v>
      </c>
    </row>
    <row r="4" spans="1:17" x14ac:dyDescent="0.35">
      <c r="A4">
        <v>3</v>
      </c>
      <c r="B4" t="s">
        <v>60</v>
      </c>
      <c r="C4" t="s">
        <v>90</v>
      </c>
      <c r="D4">
        <v>2018</v>
      </c>
      <c r="E4" s="9">
        <f ca="1">YEAR(TODAY())-Data_Source[[#This Row],[Year]]</f>
        <v>7</v>
      </c>
      <c r="F4" t="s">
        <v>15</v>
      </c>
      <c r="G4" t="s">
        <v>33</v>
      </c>
      <c r="H4" t="s">
        <v>17</v>
      </c>
      <c r="I4">
        <v>5.7</v>
      </c>
      <c r="J4" t="s">
        <v>18</v>
      </c>
      <c r="K4" t="s">
        <v>19</v>
      </c>
      <c r="L4">
        <v>98000</v>
      </c>
      <c r="M4" t="s">
        <v>20</v>
      </c>
      <c r="N4" t="s">
        <v>20</v>
      </c>
      <c r="O4" s="2">
        <v>365000</v>
      </c>
      <c r="P4" s="1">
        <f>MEDIAN(Data_Source[Price (SAR)])</f>
        <v>58000</v>
      </c>
      <c r="Q4" s="1" cm="1">
        <f t="array" ref="Q4">MEDIAN(_xlfn._xlws.FILTER(Data_Source[Price (SAR)],Data_Source[Maker] = Data_Source[[#This Row],[Maker]]))</f>
        <v>142000</v>
      </c>
    </row>
    <row r="5" spans="1:17" x14ac:dyDescent="0.35">
      <c r="A5">
        <v>4</v>
      </c>
      <c r="B5" t="s">
        <v>34</v>
      </c>
      <c r="C5" t="s">
        <v>51</v>
      </c>
      <c r="D5">
        <v>2017</v>
      </c>
      <c r="E5" s="9">
        <f ca="1">YEAR(TODAY())-Data_Source[[#This Row],[Year]]</f>
        <v>8</v>
      </c>
      <c r="F5" t="s">
        <v>15</v>
      </c>
      <c r="G5" t="s">
        <v>23</v>
      </c>
      <c r="H5" t="s">
        <v>26</v>
      </c>
      <c r="I5">
        <v>1.6</v>
      </c>
      <c r="J5" t="s">
        <v>18</v>
      </c>
      <c r="K5" t="s">
        <v>19</v>
      </c>
      <c r="L5">
        <v>86782</v>
      </c>
      <c r="M5" t="s">
        <v>45</v>
      </c>
      <c r="N5" t="s">
        <v>539</v>
      </c>
      <c r="O5" s="2">
        <v>46000</v>
      </c>
      <c r="P5" s="1">
        <f>MEDIAN(Data_Source[Price (SAR)])</f>
        <v>58000</v>
      </c>
      <c r="Q5" s="1" cm="1">
        <f t="array" ref="Q5">MEDIAN(_xlfn._xlws.FILTER(Data_Source[Price (SAR)],Data_Source[Maker] = Data_Source[[#This Row],[Maker]]))</f>
        <v>65000</v>
      </c>
    </row>
    <row r="6" spans="1:17" x14ac:dyDescent="0.35">
      <c r="A6">
        <v>5</v>
      </c>
      <c r="B6" t="s">
        <v>103</v>
      </c>
      <c r="C6" t="s">
        <v>212</v>
      </c>
      <c r="D6">
        <v>2018</v>
      </c>
      <c r="E6" s="9">
        <f ca="1">YEAR(TODAY())-Data_Source[[#This Row],[Year]]</f>
        <v>7</v>
      </c>
      <c r="F6" t="s">
        <v>15</v>
      </c>
      <c r="G6" t="s">
        <v>23</v>
      </c>
      <c r="H6" t="s">
        <v>17</v>
      </c>
      <c r="I6">
        <v>3</v>
      </c>
      <c r="J6" t="s">
        <v>18</v>
      </c>
      <c r="K6" t="s">
        <v>19</v>
      </c>
      <c r="L6">
        <v>70000</v>
      </c>
      <c r="M6" t="s">
        <v>45</v>
      </c>
      <c r="N6" t="s">
        <v>539</v>
      </c>
      <c r="O6" s="2">
        <v>108000</v>
      </c>
      <c r="P6" s="1">
        <f>MEDIAN(Data_Source[Price (SAR)])</f>
        <v>58000</v>
      </c>
      <c r="Q6" s="1" cm="1">
        <f t="array" ref="Q6">MEDIAN(_xlfn._xlws.FILTER(Data_Source[Price (SAR)],Data_Source[Maker] = Data_Source[[#This Row],[Maker]]))</f>
        <v>83000</v>
      </c>
    </row>
    <row r="7" spans="1:17" x14ac:dyDescent="0.35">
      <c r="A7">
        <v>6</v>
      </c>
      <c r="B7" t="s">
        <v>76</v>
      </c>
      <c r="C7" t="s">
        <v>77</v>
      </c>
      <c r="D7">
        <v>2009</v>
      </c>
      <c r="E7" s="9">
        <f ca="1">YEAR(TODAY())-Data_Source[[#This Row],[Year]]</f>
        <v>16</v>
      </c>
      <c r="F7" t="s">
        <v>15</v>
      </c>
      <c r="G7" t="s">
        <v>65</v>
      </c>
      <c r="H7" t="s">
        <v>26</v>
      </c>
      <c r="I7">
        <v>5.4</v>
      </c>
      <c r="J7" t="s">
        <v>18</v>
      </c>
      <c r="K7" t="s">
        <v>19</v>
      </c>
      <c r="L7">
        <v>360</v>
      </c>
      <c r="M7" t="s">
        <v>20</v>
      </c>
      <c r="N7" t="s">
        <v>20</v>
      </c>
      <c r="O7" s="3">
        <v>32000</v>
      </c>
      <c r="P7" s="1">
        <f>MEDIAN(Data_Source[Price (SAR)])</f>
        <v>58000</v>
      </c>
      <c r="Q7" s="1" cm="1">
        <f t="array" ref="Q7">MEDIAN(_xlfn._xlws.FILTER(Data_Source[Price (SAR)],Data_Source[Maker] = Data_Source[[#This Row],[Maker]]))</f>
        <v>55000</v>
      </c>
    </row>
    <row r="8" spans="1:17" x14ac:dyDescent="0.35">
      <c r="A8">
        <v>7</v>
      </c>
      <c r="B8" t="s">
        <v>34</v>
      </c>
      <c r="C8" t="s">
        <v>66</v>
      </c>
      <c r="D8">
        <v>2017</v>
      </c>
      <c r="E8" s="9">
        <f ca="1">YEAR(TODAY())-Data_Source[[#This Row],[Year]]</f>
        <v>8</v>
      </c>
      <c r="F8" t="s">
        <v>44</v>
      </c>
      <c r="G8" t="s">
        <v>23</v>
      </c>
      <c r="H8" t="s">
        <v>17</v>
      </c>
      <c r="I8">
        <v>3.5</v>
      </c>
      <c r="J8" t="s">
        <v>18</v>
      </c>
      <c r="K8" t="s">
        <v>19</v>
      </c>
      <c r="L8">
        <v>53000</v>
      </c>
      <c r="M8" t="s">
        <v>20</v>
      </c>
      <c r="N8" t="s">
        <v>20</v>
      </c>
      <c r="O8" s="3">
        <v>118000</v>
      </c>
      <c r="P8" s="1">
        <f>MEDIAN(Data_Source[Price (SAR)])</f>
        <v>58000</v>
      </c>
      <c r="Q8" s="1" cm="1">
        <f t="array" ref="Q8">MEDIAN(_xlfn._xlws.FILTER(Data_Source[Price (SAR)],Data_Source[Maker] = Data_Source[[#This Row],[Maker]]))</f>
        <v>65000</v>
      </c>
    </row>
    <row r="9" spans="1:17" x14ac:dyDescent="0.35">
      <c r="A9">
        <v>8</v>
      </c>
      <c r="B9" t="s">
        <v>21</v>
      </c>
      <c r="C9" t="s">
        <v>24</v>
      </c>
      <c r="D9">
        <v>2014</v>
      </c>
      <c r="E9" s="9">
        <f ca="1">YEAR(TODAY())-Data_Source[[#This Row],[Year]]</f>
        <v>11</v>
      </c>
      <c r="F9" t="s">
        <v>15</v>
      </c>
      <c r="G9" t="s">
        <v>65</v>
      </c>
      <c r="H9" t="s">
        <v>26</v>
      </c>
      <c r="I9">
        <v>1.5</v>
      </c>
      <c r="J9" t="s">
        <v>18</v>
      </c>
      <c r="K9" t="s">
        <v>19</v>
      </c>
      <c r="L9">
        <v>139740</v>
      </c>
      <c r="M9" t="s">
        <v>20</v>
      </c>
      <c r="N9" t="s">
        <v>20</v>
      </c>
      <c r="O9" s="3">
        <v>20000</v>
      </c>
      <c r="P9" s="1">
        <f>MEDIAN(Data_Source[Price (SAR)])</f>
        <v>58000</v>
      </c>
      <c r="Q9" s="1" cm="1">
        <f t="array" ref="Q9">MEDIAN(_xlfn._xlws.FILTER(Data_Source[Price (SAR)],Data_Source[Maker] = Data_Source[[#This Row],[Maker]]))</f>
        <v>36500</v>
      </c>
    </row>
    <row r="10" spans="1:17" x14ac:dyDescent="0.35">
      <c r="A10">
        <v>9</v>
      </c>
      <c r="B10" t="s">
        <v>36</v>
      </c>
      <c r="C10" t="s">
        <v>37</v>
      </c>
      <c r="D10">
        <v>2007</v>
      </c>
      <c r="E10" s="9">
        <f ca="1">YEAR(TODAY())-Data_Source[[#This Row],[Year]]</f>
        <v>18</v>
      </c>
      <c r="F10" t="s">
        <v>15</v>
      </c>
      <c r="G10" t="s">
        <v>102</v>
      </c>
      <c r="H10" t="s">
        <v>26</v>
      </c>
      <c r="I10">
        <v>5.3</v>
      </c>
      <c r="J10" t="s">
        <v>18</v>
      </c>
      <c r="K10" t="s">
        <v>19</v>
      </c>
      <c r="L10">
        <v>221000</v>
      </c>
      <c r="M10" t="s">
        <v>45</v>
      </c>
      <c r="N10" t="s">
        <v>539</v>
      </c>
      <c r="O10" s="3">
        <v>30000</v>
      </c>
      <c r="P10" s="1">
        <f>MEDIAN(Data_Source[Price (SAR)])</f>
        <v>58000</v>
      </c>
      <c r="Q10" s="1" cm="1">
        <f t="array" ref="Q10">MEDIAN(_xlfn._xlws.FILTER(Data_Source[Price (SAR)],Data_Source[Maker] = Data_Source[[#This Row],[Maker]]))</f>
        <v>72000</v>
      </c>
    </row>
    <row r="11" spans="1:17" x14ac:dyDescent="0.35">
      <c r="A11">
        <v>10</v>
      </c>
      <c r="B11" t="s">
        <v>34</v>
      </c>
      <c r="C11" t="s">
        <v>35</v>
      </c>
      <c r="D11">
        <v>2020</v>
      </c>
      <c r="E11" s="9">
        <f ca="1">YEAR(TODAY())-Data_Source[[#This Row],[Year]]</f>
        <v>5</v>
      </c>
      <c r="F11" t="s">
        <v>15</v>
      </c>
      <c r="G11" t="s">
        <v>23</v>
      </c>
      <c r="H11" t="s">
        <v>26</v>
      </c>
      <c r="I11">
        <v>4</v>
      </c>
      <c r="J11" t="s">
        <v>18</v>
      </c>
      <c r="K11" t="s">
        <v>19</v>
      </c>
      <c r="L11">
        <v>560</v>
      </c>
      <c r="M11" t="s">
        <v>20</v>
      </c>
      <c r="N11" t="s">
        <v>20</v>
      </c>
      <c r="O11" s="2">
        <v>191500</v>
      </c>
      <c r="P11" s="1">
        <f>MEDIAN(Data_Source[Price (SAR)])</f>
        <v>58000</v>
      </c>
      <c r="Q11" s="1" cm="1">
        <f t="array" ref="Q11">MEDIAN(_xlfn._xlws.FILTER(Data_Source[Price (SAR)],Data_Source[Maker] = Data_Source[[#This Row],[Maker]]))</f>
        <v>65000</v>
      </c>
    </row>
    <row r="12" spans="1:17" x14ac:dyDescent="0.35">
      <c r="A12">
        <v>11</v>
      </c>
      <c r="B12" t="s">
        <v>73</v>
      </c>
      <c r="C12">
        <v>6</v>
      </c>
      <c r="D12">
        <v>2018</v>
      </c>
      <c r="E12" s="9">
        <f ca="1">YEAR(TODAY())-Data_Source[[#This Row],[Year]]</f>
        <v>7</v>
      </c>
      <c r="F12" t="s">
        <v>15</v>
      </c>
      <c r="G12" t="s">
        <v>23</v>
      </c>
      <c r="H12" t="s">
        <v>26</v>
      </c>
      <c r="I12">
        <v>2.5</v>
      </c>
      <c r="J12" t="s">
        <v>18</v>
      </c>
      <c r="K12" t="s">
        <v>19</v>
      </c>
      <c r="L12">
        <v>42885</v>
      </c>
      <c r="M12" t="s">
        <v>45</v>
      </c>
      <c r="N12" t="s">
        <v>539</v>
      </c>
      <c r="O12" s="3">
        <v>65000</v>
      </c>
      <c r="P12" s="1">
        <f>MEDIAN(Data_Source[Price (SAR)])</f>
        <v>58000</v>
      </c>
      <c r="Q12" s="1" cm="1">
        <f t="array" ref="Q12">MEDIAN(_xlfn._xlws.FILTER(Data_Source[Price (SAR)],Data_Source[Maker] = Data_Source[[#This Row],[Maker]]))</f>
        <v>56000</v>
      </c>
    </row>
    <row r="13" spans="1:17" x14ac:dyDescent="0.35">
      <c r="A13">
        <v>12</v>
      </c>
      <c r="B13" t="s">
        <v>34</v>
      </c>
      <c r="C13" t="s">
        <v>161</v>
      </c>
      <c r="D13">
        <v>2013</v>
      </c>
      <c r="E13" s="9">
        <f ca="1">YEAR(TODAY())-Data_Source[[#This Row],[Year]]</f>
        <v>12</v>
      </c>
      <c r="F13" t="s">
        <v>15</v>
      </c>
      <c r="G13" t="s">
        <v>23</v>
      </c>
      <c r="H13" t="s">
        <v>26</v>
      </c>
      <c r="I13">
        <v>5.7</v>
      </c>
      <c r="J13" t="s">
        <v>18</v>
      </c>
      <c r="K13" t="s">
        <v>19</v>
      </c>
      <c r="L13">
        <v>114000</v>
      </c>
      <c r="M13" t="s">
        <v>54</v>
      </c>
      <c r="N13" t="s">
        <v>538</v>
      </c>
      <c r="O13" s="2">
        <v>89000</v>
      </c>
      <c r="P13" s="1">
        <f>MEDIAN(Data_Source[Price (SAR)])</f>
        <v>58000</v>
      </c>
      <c r="Q13" s="1" cm="1">
        <f t="array" ref="Q13">MEDIAN(_xlfn._xlws.FILTER(Data_Source[Price (SAR)],Data_Source[Maker] = Data_Source[[#This Row],[Maker]]))</f>
        <v>65000</v>
      </c>
    </row>
    <row r="14" spans="1:17" x14ac:dyDescent="0.35">
      <c r="A14">
        <v>13</v>
      </c>
      <c r="B14" t="s">
        <v>76</v>
      </c>
      <c r="C14" t="s">
        <v>256</v>
      </c>
      <c r="D14">
        <v>2018</v>
      </c>
      <c r="E14" s="9">
        <f ca="1">YEAR(TODAY())-Data_Source[[#This Row],[Year]]</f>
        <v>7</v>
      </c>
      <c r="F14" t="s">
        <v>47</v>
      </c>
      <c r="G14" t="s">
        <v>33</v>
      </c>
      <c r="H14" t="s">
        <v>17</v>
      </c>
      <c r="I14">
        <v>2.2999999999999998</v>
      </c>
      <c r="J14" t="s">
        <v>18</v>
      </c>
      <c r="K14" t="s">
        <v>19</v>
      </c>
      <c r="L14">
        <v>79000</v>
      </c>
      <c r="M14" t="s">
        <v>45</v>
      </c>
      <c r="N14" t="s">
        <v>539</v>
      </c>
      <c r="O14" s="2">
        <v>122000</v>
      </c>
      <c r="P14" s="1">
        <f>MEDIAN(Data_Source[Price (SAR)])</f>
        <v>58000</v>
      </c>
      <c r="Q14" s="1" cm="1">
        <f t="array" ref="Q14">MEDIAN(_xlfn._xlws.FILTER(Data_Source[Price (SAR)],Data_Source[Maker] = Data_Source[[#This Row],[Maker]]))</f>
        <v>55000</v>
      </c>
    </row>
    <row r="15" spans="1:17" x14ac:dyDescent="0.35">
      <c r="A15">
        <v>14</v>
      </c>
      <c r="B15" t="s">
        <v>48</v>
      </c>
      <c r="C15" t="s">
        <v>106</v>
      </c>
      <c r="D15">
        <v>2020</v>
      </c>
      <c r="E15" s="9">
        <f ca="1">YEAR(TODAY())-Data_Source[[#This Row],[Year]]</f>
        <v>5</v>
      </c>
      <c r="F15" t="s">
        <v>44</v>
      </c>
      <c r="G15" t="s">
        <v>16</v>
      </c>
      <c r="H15" t="s">
        <v>17</v>
      </c>
      <c r="I15">
        <v>3</v>
      </c>
      <c r="J15" t="s">
        <v>18</v>
      </c>
      <c r="K15" t="s">
        <v>19</v>
      </c>
      <c r="L15">
        <v>46000</v>
      </c>
      <c r="M15" t="s">
        <v>45</v>
      </c>
      <c r="N15" t="s">
        <v>539</v>
      </c>
      <c r="O15" s="3">
        <v>365000</v>
      </c>
      <c r="P15" s="1">
        <f>MEDIAN(Data_Source[Price (SAR)])</f>
        <v>58000</v>
      </c>
      <c r="Q15" s="1" cm="1">
        <f t="array" ref="Q15">MEDIAN(_xlfn._xlws.FILTER(Data_Source[Price (SAR)],Data_Source[Maker] = Data_Source[[#This Row],[Maker]]))</f>
        <v>145000</v>
      </c>
    </row>
    <row r="16" spans="1:17" x14ac:dyDescent="0.35">
      <c r="A16">
        <v>15</v>
      </c>
      <c r="B16" t="s">
        <v>76</v>
      </c>
      <c r="C16" t="s">
        <v>112</v>
      </c>
      <c r="D16">
        <v>2016</v>
      </c>
      <c r="E16" s="9">
        <f ca="1">YEAR(TODAY())-Data_Source[[#This Row],[Year]]</f>
        <v>9</v>
      </c>
      <c r="F16" t="s">
        <v>47</v>
      </c>
      <c r="G16" t="s">
        <v>23</v>
      </c>
      <c r="H16" t="s">
        <v>30</v>
      </c>
      <c r="I16">
        <v>3.5</v>
      </c>
      <c r="J16" t="s">
        <v>18</v>
      </c>
      <c r="K16" t="s">
        <v>19</v>
      </c>
      <c r="L16">
        <v>125000</v>
      </c>
      <c r="M16" t="s">
        <v>245</v>
      </c>
      <c r="N16" t="s">
        <v>538</v>
      </c>
      <c r="O16" s="3">
        <v>67000</v>
      </c>
      <c r="P16" s="1">
        <f>MEDIAN(Data_Source[Price (SAR)])</f>
        <v>58000</v>
      </c>
      <c r="Q16" s="1" cm="1">
        <f t="array" ref="Q16">MEDIAN(_xlfn._xlws.FILTER(Data_Source[Price (SAR)],Data_Source[Maker] = Data_Source[[#This Row],[Maker]]))</f>
        <v>55000</v>
      </c>
    </row>
    <row r="17" spans="1:17" x14ac:dyDescent="0.35">
      <c r="A17">
        <v>16</v>
      </c>
      <c r="B17" t="s">
        <v>73</v>
      </c>
      <c r="C17">
        <v>6</v>
      </c>
      <c r="D17">
        <v>2020</v>
      </c>
      <c r="E17" s="9">
        <f ca="1">YEAR(TODAY())-Data_Source[[#This Row],[Year]]</f>
        <v>5</v>
      </c>
      <c r="F17" t="s">
        <v>15</v>
      </c>
      <c r="G17" t="s">
        <v>23</v>
      </c>
      <c r="H17" t="s">
        <v>26</v>
      </c>
      <c r="I17">
        <v>2.5</v>
      </c>
      <c r="J17" t="s">
        <v>18</v>
      </c>
      <c r="K17" t="s">
        <v>19</v>
      </c>
      <c r="L17">
        <v>78000</v>
      </c>
      <c r="M17" t="s">
        <v>20</v>
      </c>
      <c r="N17" t="s">
        <v>20</v>
      </c>
      <c r="O17" s="3">
        <v>76000</v>
      </c>
      <c r="P17" s="1">
        <f>MEDIAN(Data_Source[Price (SAR)])</f>
        <v>58000</v>
      </c>
      <c r="Q17" s="1" cm="1">
        <f t="array" ref="Q17">MEDIAN(_xlfn._xlws.FILTER(Data_Source[Price (SAR)],Data_Source[Maker] = Data_Source[[#This Row],[Maker]]))</f>
        <v>56000</v>
      </c>
    </row>
    <row r="18" spans="1:17" x14ac:dyDescent="0.35">
      <c r="A18">
        <v>17</v>
      </c>
      <c r="B18" t="s">
        <v>34</v>
      </c>
      <c r="C18" t="s">
        <v>58</v>
      </c>
      <c r="D18">
        <v>2017</v>
      </c>
      <c r="E18" s="9">
        <f ca="1">YEAR(TODAY())-Data_Source[[#This Row],[Year]]</f>
        <v>8</v>
      </c>
      <c r="F18" t="s">
        <v>15</v>
      </c>
      <c r="G18" t="s">
        <v>23</v>
      </c>
      <c r="H18" t="s">
        <v>17</v>
      </c>
      <c r="I18">
        <v>4</v>
      </c>
      <c r="J18" t="s">
        <v>18</v>
      </c>
      <c r="K18" t="s">
        <v>19</v>
      </c>
      <c r="L18">
        <v>30000</v>
      </c>
      <c r="M18" t="s">
        <v>20</v>
      </c>
      <c r="N18" t="s">
        <v>20</v>
      </c>
      <c r="O18" s="2">
        <v>118000</v>
      </c>
      <c r="P18" s="1">
        <f>MEDIAN(Data_Source[Price (SAR)])</f>
        <v>58000</v>
      </c>
      <c r="Q18" s="1" cm="1">
        <f t="array" ref="Q18">MEDIAN(_xlfn._xlws.FILTER(Data_Source[Price (SAR)],Data_Source[Maker] = Data_Source[[#This Row],[Maker]]))</f>
        <v>65000</v>
      </c>
    </row>
    <row r="19" spans="1:17" x14ac:dyDescent="0.35">
      <c r="A19">
        <v>18</v>
      </c>
      <c r="B19" t="s">
        <v>34</v>
      </c>
      <c r="C19" t="s">
        <v>58</v>
      </c>
      <c r="D19">
        <v>2013</v>
      </c>
      <c r="E19" s="9">
        <f ca="1">YEAR(TODAY())-Data_Source[[#This Row],[Year]]</f>
        <v>12</v>
      </c>
      <c r="F19" t="s">
        <v>15</v>
      </c>
      <c r="G19" t="s">
        <v>78</v>
      </c>
      <c r="H19" t="s">
        <v>26</v>
      </c>
      <c r="I19">
        <v>2.7</v>
      </c>
      <c r="J19" t="s">
        <v>18</v>
      </c>
      <c r="K19" t="s">
        <v>19</v>
      </c>
      <c r="L19">
        <v>350000</v>
      </c>
      <c r="M19" t="s">
        <v>20</v>
      </c>
      <c r="N19" t="s">
        <v>20</v>
      </c>
      <c r="O19" s="3">
        <v>50000</v>
      </c>
      <c r="P19" s="1">
        <f>MEDIAN(Data_Source[Price (SAR)])</f>
        <v>58000</v>
      </c>
      <c r="Q19" s="1" cm="1">
        <f t="array" ref="Q19">MEDIAN(_xlfn._xlws.FILTER(Data_Source[Price (SAR)],Data_Source[Maker] = Data_Source[[#This Row],[Maker]]))</f>
        <v>65000</v>
      </c>
    </row>
    <row r="20" spans="1:17" x14ac:dyDescent="0.35">
      <c r="A20">
        <v>19</v>
      </c>
      <c r="B20" t="s">
        <v>36</v>
      </c>
      <c r="C20" t="s">
        <v>200</v>
      </c>
      <c r="D20">
        <v>2008</v>
      </c>
      <c r="E20" s="9">
        <f ca="1">YEAR(TODAY())-Data_Source[[#This Row],[Year]]</f>
        <v>17</v>
      </c>
      <c r="F20" t="s">
        <v>15</v>
      </c>
      <c r="G20" t="s">
        <v>78</v>
      </c>
      <c r="H20" t="s">
        <v>17</v>
      </c>
      <c r="I20">
        <v>3.6</v>
      </c>
      <c r="J20" t="s">
        <v>18</v>
      </c>
      <c r="K20" t="s">
        <v>19</v>
      </c>
      <c r="L20">
        <v>220000</v>
      </c>
      <c r="M20" t="s">
        <v>20</v>
      </c>
      <c r="N20" t="s">
        <v>20</v>
      </c>
      <c r="O20" s="2">
        <v>20000</v>
      </c>
      <c r="P20" s="1">
        <f>MEDIAN(Data_Source[Price (SAR)])</f>
        <v>58000</v>
      </c>
      <c r="Q20" s="1" cm="1">
        <f t="array" ref="Q20">MEDIAN(_xlfn._xlws.FILTER(Data_Source[Price (SAR)],Data_Source[Maker] = Data_Source[[#This Row],[Maker]]))</f>
        <v>72000</v>
      </c>
    </row>
    <row r="21" spans="1:17" x14ac:dyDescent="0.35">
      <c r="A21">
        <v>20</v>
      </c>
      <c r="B21" t="s">
        <v>60</v>
      </c>
      <c r="C21" t="s">
        <v>61</v>
      </c>
      <c r="D21">
        <v>2015</v>
      </c>
      <c r="E21" s="9">
        <f ca="1">YEAR(TODAY())-Data_Source[[#This Row],[Year]]</f>
        <v>10</v>
      </c>
      <c r="F21" t="s">
        <v>15</v>
      </c>
      <c r="G21" t="s">
        <v>94</v>
      </c>
      <c r="H21" t="s">
        <v>17</v>
      </c>
      <c r="I21">
        <v>3.5</v>
      </c>
      <c r="J21" t="s">
        <v>18</v>
      </c>
      <c r="K21" t="s">
        <v>19</v>
      </c>
      <c r="L21">
        <v>80885</v>
      </c>
      <c r="M21" t="s">
        <v>42</v>
      </c>
      <c r="N21" t="s">
        <v>64</v>
      </c>
      <c r="O21" s="3">
        <v>126500</v>
      </c>
      <c r="P21" s="1">
        <f>MEDIAN(Data_Source[Price (SAR)])</f>
        <v>58000</v>
      </c>
      <c r="Q21" s="1" cm="1">
        <f t="array" ref="Q21">MEDIAN(_xlfn._xlws.FILTER(Data_Source[Price (SAR)],Data_Source[Maker] = Data_Source[[#This Row],[Maker]]))</f>
        <v>142000</v>
      </c>
    </row>
    <row r="22" spans="1:17" x14ac:dyDescent="0.35">
      <c r="A22">
        <v>21</v>
      </c>
      <c r="B22" t="s">
        <v>82</v>
      </c>
      <c r="C22" t="s">
        <v>294</v>
      </c>
      <c r="D22">
        <v>2015</v>
      </c>
      <c r="E22" s="9">
        <f ca="1">YEAR(TODAY())-Data_Source[[#This Row],[Year]]</f>
        <v>10</v>
      </c>
      <c r="F22" t="s">
        <v>15</v>
      </c>
      <c r="G22" t="s">
        <v>29</v>
      </c>
      <c r="H22" t="s">
        <v>17</v>
      </c>
      <c r="I22">
        <v>3.5</v>
      </c>
      <c r="J22" t="s">
        <v>18</v>
      </c>
      <c r="K22" t="s">
        <v>19</v>
      </c>
      <c r="L22">
        <v>116731</v>
      </c>
      <c r="M22" t="s">
        <v>20</v>
      </c>
      <c r="N22" t="s">
        <v>20</v>
      </c>
      <c r="O22" s="2">
        <v>52000</v>
      </c>
      <c r="P22" s="1">
        <f>MEDIAN(Data_Source[Price (SAR)])</f>
        <v>58000</v>
      </c>
      <c r="Q22" s="1" cm="1">
        <f t="array" ref="Q22">MEDIAN(_xlfn._xlws.FILTER(Data_Source[Price (SAR)],Data_Source[Maker] = Data_Source[[#This Row],[Maker]]))</f>
        <v>40000</v>
      </c>
    </row>
    <row r="23" spans="1:17" x14ac:dyDescent="0.35">
      <c r="A23">
        <v>22</v>
      </c>
      <c r="B23" t="s">
        <v>139</v>
      </c>
      <c r="C23" t="s">
        <v>381</v>
      </c>
      <c r="D23">
        <v>2020</v>
      </c>
      <c r="E23" s="9">
        <f ca="1">YEAR(TODAY())-Data_Source[[#This Row],[Year]]</f>
        <v>5</v>
      </c>
      <c r="F23" t="s">
        <v>15</v>
      </c>
      <c r="G23" t="s">
        <v>23</v>
      </c>
      <c r="H23" t="s">
        <v>17</v>
      </c>
      <c r="I23">
        <v>1.5</v>
      </c>
      <c r="J23" t="s">
        <v>18</v>
      </c>
      <c r="K23" t="s">
        <v>19</v>
      </c>
      <c r="L23">
        <v>12000</v>
      </c>
      <c r="M23" t="s">
        <v>45</v>
      </c>
      <c r="N23" t="s">
        <v>539</v>
      </c>
      <c r="O23" s="3">
        <v>175000</v>
      </c>
      <c r="P23" s="1">
        <f>MEDIAN(Data_Source[Price (SAR)])</f>
        <v>58000</v>
      </c>
      <c r="Q23" s="1" cm="1">
        <f t="array" ref="Q23">MEDIAN(_xlfn._xlws.FILTER(Data_Source[Price (SAR)],Data_Source[Maker] = Data_Source[[#This Row],[Maker]]))</f>
        <v>28000</v>
      </c>
    </row>
    <row r="24" spans="1:17" x14ac:dyDescent="0.35">
      <c r="A24">
        <v>23</v>
      </c>
      <c r="B24" t="s">
        <v>48</v>
      </c>
      <c r="C24" t="s">
        <v>168</v>
      </c>
      <c r="D24">
        <v>2019</v>
      </c>
      <c r="E24" s="9">
        <f ca="1">YEAR(TODAY())-Data_Source[[#This Row],[Year]]</f>
        <v>6</v>
      </c>
      <c r="F24" t="s">
        <v>15</v>
      </c>
      <c r="G24" t="s">
        <v>29</v>
      </c>
      <c r="H24" t="s">
        <v>17</v>
      </c>
      <c r="I24">
        <v>2</v>
      </c>
      <c r="J24" t="s">
        <v>18</v>
      </c>
      <c r="K24" t="s">
        <v>19</v>
      </c>
      <c r="L24">
        <v>56000</v>
      </c>
      <c r="M24" t="s">
        <v>45</v>
      </c>
      <c r="N24" t="s">
        <v>539</v>
      </c>
      <c r="O24" s="2">
        <v>223000</v>
      </c>
      <c r="P24" s="1">
        <f>MEDIAN(Data_Source[Price (SAR)])</f>
        <v>58000</v>
      </c>
      <c r="Q24" s="1" cm="1">
        <f t="array" ref="Q24">MEDIAN(_xlfn._xlws.FILTER(Data_Source[Price (SAR)],Data_Source[Maker] = Data_Source[[#This Row],[Maker]]))</f>
        <v>145000</v>
      </c>
    </row>
    <row r="25" spans="1:17" x14ac:dyDescent="0.35">
      <c r="A25">
        <v>24</v>
      </c>
      <c r="B25" t="s">
        <v>34</v>
      </c>
      <c r="C25" t="s">
        <v>123</v>
      </c>
      <c r="D25">
        <v>2018</v>
      </c>
      <c r="E25" s="9">
        <f ca="1">YEAR(TODAY())-Data_Source[[#This Row],[Year]]</f>
        <v>7</v>
      </c>
      <c r="F25" t="s">
        <v>15</v>
      </c>
      <c r="G25" t="s">
        <v>23</v>
      </c>
      <c r="H25" t="s">
        <v>17</v>
      </c>
      <c r="I25">
        <v>2.7</v>
      </c>
      <c r="J25" t="s">
        <v>18</v>
      </c>
      <c r="K25" t="s">
        <v>68</v>
      </c>
      <c r="L25">
        <v>175000</v>
      </c>
      <c r="M25" t="s">
        <v>20</v>
      </c>
      <c r="N25" t="s">
        <v>20</v>
      </c>
      <c r="O25" s="3">
        <v>63000</v>
      </c>
      <c r="P25" s="1">
        <f>MEDIAN(Data_Source[Price (SAR)])</f>
        <v>58000</v>
      </c>
      <c r="Q25" s="1" cm="1">
        <f t="array" ref="Q25">MEDIAN(_xlfn._xlws.FILTER(Data_Source[Price (SAR)],Data_Source[Maker] = Data_Source[[#This Row],[Maker]]))</f>
        <v>65000</v>
      </c>
    </row>
    <row r="26" spans="1:17" x14ac:dyDescent="0.35">
      <c r="A26">
        <v>25</v>
      </c>
      <c r="B26" t="s">
        <v>34</v>
      </c>
      <c r="C26" t="s">
        <v>43</v>
      </c>
      <c r="D26">
        <v>2017</v>
      </c>
      <c r="E26" s="9">
        <f ca="1">YEAR(TODAY())-Data_Source[[#This Row],[Year]]</f>
        <v>8</v>
      </c>
      <c r="F26" t="s">
        <v>15</v>
      </c>
      <c r="G26" t="s">
        <v>16</v>
      </c>
      <c r="H26" t="s">
        <v>26</v>
      </c>
      <c r="I26">
        <v>2.5</v>
      </c>
      <c r="J26" t="s">
        <v>18</v>
      </c>
      <c r="K26" t="s">
        <v>19</v>
      </c>
      <c r="L26">
        <v>135000</v>
      </c>
      <c r="M26" t="s">
        <v>45</v>
      </c>
      <c r="N26" t="s">
        <v>539</v>
      </c>
      <c r="O26" s="3">
        <v>60000</v>
      </c>
      <c r="P26" s="1">
        <f>MEDIAN(Data_Source[Price (SAR)])</f>
        <v>58000</v>
      </c>
      <c r="Q26" s="1" cm="1">
        <f t="array" ref="Q26">MEDIAN(_xlfn._xlws.FILTER(Data_Source[Price (SAR)],Data_Source[Maker] = Data_Source[[#This Row],[Maker]]))</f>
        <v>65000</v>
      </c>
    </row>
    <row r="27" spans="1:17" x14ac:dyDescent="0.35">
      <c r="A27">
        <v>26</v>
      </c>
      <c r="B27" t="s">
        <v>21</v>
      </c>
      <c r="C27" t="s">
        <v>22</v>
      </c>
      <c r="D27">
        <v>2016</v>
      </c>
      <c r="E27" s="9">
        <f ca="1">YEAR(TODAY())-Data_Source[[#This Row],[Year]]</f>
        <v>9</v>
      </c>
      <c r="F27" t="s">
        <v>15</v>
      </c>
      <c r="G27" t="s">
        <v>94</v>
      </c>
      <c r="H27" t="s">
        <v>17</v>
      </c>
      <c r="I27">
        <v>4</v>
      </c>
      <c r="J27" t="s">
        <v>18</v>
      </c>
      <c r="K27" t="s">
        <v>19</v>
      </c>
      <c r="L27">
        <v>183000</v>
      </c>
      <c r="M27" t="s">
        <v>211</v>
      </c>
      <c r="N27" t="s">
        <v>539</v>
      </c>
      <c r="O27" s="2">
        <v>150000</v>
      </c>
      <c r="P27" s="1">
        <f>MEDIAN(Data_Source[Price (SAR)])</f>
        <v>58000</v>
      </c>
      <c r="Q27" s="1" cm="1">
        <f t="array" ref="Q27">MEDIAN(_xlfn._xlws.FILTER(Data_Source[Price (SAR)],Data_Source[Maker] = Data_Source[[#This Row],[Maker]]))</f>
        <v>36500</v>
      </c>
    </row>
    <row r="28" spans="1:17" x14ac:dyDescent="0.35">
      <c r="A28">
        <v>27</v>
      </c>
      <c r="B28" t="s">
        <v>73</v>
      </c>
      <c r="C28" t="s">
        <v>74</v>
      </c>
      <c r="D28">
        <v>2020</v>
      </c>
      <c r="E28" s="9">
        <f ca="1">YEAR(TODAY())-Data_Source[[#This Row],[Year]]</f>
        <v>5</v>
      </c>
      <c r="F28" t="s">
        <v>15</v>
      </c>
      <c r="G28" t="s">
        <v>94</v>
      </c>
      <c r="H28" t="s">
        <v>17</v>
      </c>
      <c r="I28">
        <v>3.5</v>
      </c>
      <c r="J28" t="s">
        <v>18</v>
      </c>
      <c r="K28" t="s">
        <v>19</v>
      </c>
      <c r="L28">
        <v>25182</v>
      </c>
      <c r="M28" t="s">
        <v>20</v>
      </c>
      <c r="N28" t="s">
        <v>20</v>
      </c>
      <c r="O28" s="3">
        <v>120000</v>
      </c>
      <c r="P28" s="1">
        <f>MEDIAN(Data_Source[Price (SAR)])</f>
        <v>58000</v>
      </c>
      <c r="Q28" s="1" cm="1">
        <f t="array" ref="Q28">MEDIAN(_xlfn._xlws.FILTER(Data_Source[Price (SAR)],Data_Source[Maker] = Data_Source[[#This Row],[Maker]]))</f>
        <v>56000</v>
      </c>
    </row>
    <row r="29" spans="1:17" x14ac:dyDescent="0.35">
      <c r="A29">
        <v>28</v>
      </c>
      <c r="B29" t="s">
        <v>34</v>
      </c>
      <c r="C29" t="s">
        <v>123</v>
      </c>
      <c r="D29">
        <v>2016</v>
      </c>
      <c r="E29" s="9">
        <f ca="1">YEAR(TODAY())-Data_Source[[#This Row],[Year]]</f>
        <v>9</v>
      </c>
      <c r="F29" t="s">
        <v>15</v>
      </c>
      <c r="G29" t="s">
        <v>23</v>
      </c>
      <c r="H29" t="s">
        <v>17</v>
      </c>
      <c r="I29">
        <v>2.7</v>
      </c>
      <c r="J29" t="s">
        <v>18</v>
      </c>
      <c r="K29" t="s">
        <v>68</v>
      </c>
      <c r="L29">
        <v>320000</v>
      </c>
      <c r="M29" t="s">
        <v>20</v>
      </c>
      <c r="N29" t="s">
        <v>20</v>
      </c>
      <c r="O29" s="2">
        <v>65000</v>
      </c>
      <c r="P29" s="1">
        <f>MEDIAN(Data_Source[Price (SAR)])</f>
        <v>58000</v>
      </c>
      <c r="Q29" s="1" cm="1">
        <f t="array" ref="Q29">MEDIAN(_xlfn._xlws.FILTER(Data_Source[Price (SAR)],Data_Source[Maker] = Data_Source[[#This Row],[Maker]]))</f>
        <v>65000</v>
      </c>
    </row>
    <row r="30" spans="1:17" x14ac:dyDescent="0.35">
      <c r="A30">
        <v>29</v>
      </c>
      <c r="B30" t="s">
        <v>82</v>
      </c>
      <c r="C30" t="s">
        <v>156</v>
      </c>
      <c r="D30">
        <v>2017</v>
      </c>
      <c r="E30" s="9">
        <f ca="1">YEAR(TODAY())-Data_Source[[#This Row],[Year]]</f>
        <v>8</v>
      </c>
      <c r="F30" t="s">
        <v>15</v>
      </c>
      <c r="G30" t="s">
        <v>23</v>
      </c>
      <c r="H30" t="s">
        <v>26</v>
      </c>
      <c r="I30">
        <v>1.4</v>
      </c>
      <c r="J30" t="s">
        <v>18</v>
      </c>
      <c r="K30" t="s">
        <v>19</v>
      </c>
      <c r="L30">
        <v>180818</v>
      </c>
      <c r="M30" t="s">
        <v>20</v>
      </c>
      <c r="N30" t="s">
        <v>20</v>
      </c>
      <c r="O30" s="2">
        <v>27500</v>
      </c>
      <c r="P30" s="1">
        <f>MEDIAN(Data_Source[Price (SAR)])</f>
        <v>58000</v>
      </c>
      <c r="Q30" s="1" cm="1">
        <f t="array" ref="Q30">MEDIAN(_xlfn._xlws.FILTER(Data_Source[Price (SAR)],Data_Source[Maker] = Data_Source[[#This Row],[Maker]]))</f>
        <v>40000</v>
      </c>
    </row>
    <row r="31" spans="1:17" x14ac:dyDescent="0.35">
      <c r="A31">
        <v>30</v>
      </c>
      <c r="B31" t="s">
        <v>34</v>
      </c>
      <c r="C31" t="s">
        <v>123</v>
      </c>
      <c r="D31">
        <v>2013</v>
      </c>
      <c r="E31" s="9">
        <f ca="1">YEAR(TODAY())-Data_Source[[#This Row],[Year]]</f>
        <v>12</v>
      </c>
      <c r="F31" t="s">
        <v>15</v>
      </c>
      <c r="G31" t="s">
        <v>23</v>
      </c>
      <c r="H31" t="s">
        <v>17</v>
      </c>
      <c r="I31">
        <v>2.7</v>
      </c>
      <c r="J31" t="s">
        <v>18</v>
      </c>
      <c r="K31" t="s">
        <v>68</v>
      </c>
      <c r="L31">
        <v>186</v>
      </c>
      <c r="M31" t="s">
        <v>248</v>
      </c>
      <c r="N31" t="s">
        <v>540</v>
      </c>
      <c r="O31" s="2">
        <v>70000</v>
      </c>
      <c r="P31" s="1">
        <f>MEDIAN(Data_Source[Price (SAR)])</f>
        <v>58000</v>
      </c>
      <c r="Q31" s="1" cm="1">
        <f t="array" ref="Q31">MEDIAN(_xlfn._xlws.FILTER(Data_Source[Price (SAR)],Data_Source[Maker] = Data_Source[[#This Row],[Maker]]))</f>
        <v>65000</v>
      </c>
    </row>
    <row r="32" spans="1:17" x14ac:dyDescent="0.35">
      <c r="A32">
        <v>31</v>
      </c>
      <c r="B32" t="s">
        <v>60</v>
      </c>
      <c r="C32" t="s">
        <v>90</v>
      </c>
      <c r="D32">
        <v>2018</v>
      </c>
      <c r="E32" s="9">
        <f ca="1">YEAR(TODAY())-Data_Source[[#This Row],[Year]]</f>
        <v>7</v>
      </c>
      <c r="F32" t="s">
        <v>15</v>
      </c>
      <c r="G32" t="s">
        <v>33</v>
      </c>
      <c r="H32" t="s">
        <v>17</v>
      </c>
      <c r="I32">
        <v>5.7</v>
      </c>
      <c r="J32" t="s">
        <v>18</v>
      </c>
      <c r="K32" t="s">
        <v>19</v>
      </c>
      <c r="L32">
        <v>94800</v>
      </c>
      <c r="M32" t="s">
        <v>20</v>
      </c>
      <c r="N32" t="s">
        <v>20</v>
      </c>
      <c r="O32" s="3">
        <v>370000</v>
      </c>
      <c r="P32" s="1">
        <f>MEDIAN(Data_Source[Price (SAR)])</f>
        <v>58000</v>
      </c>
      <c r="Q32" s="1" cm="1">
        <f t="array" ref="Q32">MEDIAN(_xlfn._xlws.FILTER(Data_Source[Price (SAR)],Data_Source[Maker] = Data_Source[[#This Row],[Maker]]))</f>
        <v>142000</v>
      </c>
    </row>
    <row r="33" spans="1:17" x14ac:dyDescent="0.35">
      <c r="A33">
        <v>32</v>
      </c>
      <c r="B33" t="s">
        <v>48</v>
      </c>
      <c r="C33" t="s">
        <v>106</v>
      </c>
      <c r="D33">
        <v>2006</v>
      </c>
      <c r="E33" s="9">
        <f ca="1">YEAR(TODAY())-Data_Source[[#This Row],[Year]]</f>
        <v>19</v>
      </c>
      <c r="F33" t="s">
        <v>15</v>
      </c>
      <c r="G33" t="s">
        <v>16</v>
      </c>
      <c r="H33" t="s">
        <v>17</v>
      </c>
      <c r="I33">
        <v>3</v>
      </c>
      <c r="J33" t="s">
        <v>18</v>
      </c>
      <c r="K33" t="s">
        <v>19</v>
      </c>
      <c r="L33">
        <v>228000</v>
      </c>
      <c r="M33" t="s">
        <v>138</v>
      </c>
      <c r="N33" t="s">
        <v>64</v>
      </c>
      <c r="O33" s="3">
        <v>45000</v>
      </c>
      <c r="P33" s="1">
        <f>MEDIAN(Data_Source[Price (SAR)])</f>
        <v>58000</v>
      </c>
      <c r="Q33" s="1" cm="1">
        <f t="array" ref="Q33">MEDIAN(_xlfn._xlws.FILTER(Data_Source[Price (SAR)],Data_Source[Maker] = Data_Source[[#This Row],[Maker]]))</f>
        <v>145000</v>
      </c>
    </row>
    <row r="34" spans="1:17" x14ac:dyDescent="0.35">
      <c r="A34">
        <v>33</v>
      </c>
      <c r="B34" t="s">
        <v>34</v>
      </c>
      <c r="C34" t="s">
        <v>51</v>
      </c>
      <c r="D34">
        <v>2018</v>
      </c>
      <c r="E34" s="9">
        <f ca="1">YEAR(TODAY())-Data_Source[[#This Row],[Year]]</f>
        <v>7</v>
      </c>
      <c r="F34" t="s">
        <v>15</v>
      </c>
      <c r="G34" t="s">
        <v>23</v>
      </c>
      <c r="H34" t="s">
        <v>26</v>
      </c>
      <c r="I34">
        <v>1.6</v>
      </c>
      <c r="J34" t="s">
        <v>18</v>
      </c>
      <c r="K34" t="s">
        <v>19</v>
      </c>
      <c r="L34">
        <v>50000</v>
      </c>
      <c r="M34" t="s">
        <v>20</v>
      </c>
      <c r="N34" t="s">
        <v>20</v>
      </c>
      <c r="O34" s="2">
        <v>53000</v>
      </c>
      <c r="P34" s="1">
        <f>MEDIAN(Data_Source[Price (SAR)])</f>
        <v>58000</v>
      </c>
      <c r="Q34" s="1" cm="1">
        <f t="array" ref="Q34">MEDIAN(_xlfn._xlws.FILTER(Data_Source[Price (SAR)],Data_Source[Maker] = Data_Source[[#This Row],[Maker]]))</f>
        <v>65000</v>
      </c>
    </row>
    <row r="35" spans="1:17" x14ac:dyDescent="0.35">
      <c r="A35">
        <v>34</v>
      </c>
      <c r="B35" t="s">
        <v>76</v>
      </c>
      <c r="C35" t="s">
        <v>240</v>
      </c>
      <c r="D35">
        <v>1997</v>
      </c>
      <c r="E35" s="9">
        <f ca="1">YEAR(TODAY())-Data_Source[[#This Row],[Year]]</f>
        <v>28</v>
      </c>
      <c r="F35" t="s">
        <v>15</v>
      </c>
      <c r="G35" t="s">
        <v>213</v>
      </c>
      <c r="H35" t="s">
        <v>17</v>
      </c>
      <c r="I35">
        <v>4.8</v>
      </c>
      <c r="J35" t="s">
        <v>18</v>
      </c>
      <c r="K35" t="s">
        <v>19</v>
      </c>
      <c r="L35">
        <v>377</v>
      </c>
      <c r="M35" t="s">
        <v>45</v>
      </c>
      <c r="N35" t="s">
        <v>539</v>
      </c>
      <c r="O35" s="3">
        <v>12000</v>
      </c>
      <c r="P35" s="1">
        <f>MEDIAN(Data_Source[Price (SAR)])</f>
        <v>58000</v>
      </c>
      <c r="Q35" s="1" cm="1">
        <f t="array" ref="Q35">MEDIAN(_xlfn._xlws.FILTER(Data_Source[Price (SAR)],Data_Source[Maker] = Data_Source[[#This Row],[Maker]]))</f>
        <v>55000</v>
      </c>
    </row>
    <row r="36" spans="1:17" x14ac:dyDescent="0.35">
      <c r="A36">
        <v>35</v>
      </c>
      <c r="B36" t="s">
        <v>27</v>
      </c>
      <c r="C36" t="s">
        <v>89</v>
      </c>
      <c r="D36">
        <v>2016</v>
      </c>
      <c r="E36" s="9">
        <f ca="1">YEAR(TODAY())-Data_Source[[#This Row],[Year]]</f>
        <v>9</v>
      </c>
      <c r="F36" t="s">
        <v>44</v>
      </c>
      <c r="G36" t="s">
        <v>23</v>
      </c>
      <c r="H36" t="s">
        <v>17</v>
      </c>
      <c r="I36">
        <v>2.4</v>
      </c>
      <c r="J36" t="s">
        <v>18</v>
      </c>
      <c r="K36" t="s">
        <v>19</v>
      </c>
      <c r="L36">
        <v>38000</v>
      </c>
      <c r="M36" t="s">
        <v>20</v>
      </c>
      <c r="N36" t="s">
        <v>20</v>
      </c>
      <c r="O36" s="2">
        <v>63000</v>
      </c>
      <c r="P36" s="1">
        <f>MEDIAN(Data_Source[Price (SAR)])</f>
        <v>58000</v>
      </c>
      <c r="Q36" s="1" cm="1">
        <f t="array" ref="Q36">MEDIAN(_xlfn._xlws.FILTER(Data_Source[Price (SAR)],Data_Source[Maker] = Data_Source[[#This Row],[Maker]]))</f>
        <v>42000</v>
      </c>
    </row>
    <row r="37" spans="1:17" x14ac:dyDescent="0.35">
      <c r="A37">
        <v>36</v>
      </c>
      <c r="B37" t="s">
        <v>82</v>
      </c>
      <c r="C37" t="s">
        <v>294</v>
      </c>
      <c r="D37">
        <v>2016</v>
      </c>
      <c r="E37" s="9">
        <f ca="1">YEAR(TODAY())-Data_Source[[#This Row],[Year]]</f>
        <v>9</v>
      </c>
      <c r="F37" t="s">
        <v>15</v>
      </c>
      <c r="G37" t="s">
        <v>23</v>
      </c>
      <c r="H37" t="s">
        <v>17</v>
      </c>
      <c r="I37">
        <v>3.5</v>
      </c>
      <c r="J37" t="s">
        <v>18</v>
      </c>
      <c r="K37" t="s">
        <v>19</v>
      </c>
      <c r="L37">
        <v>93914</v>
      </c>
      <c r="M37" t="s">
        <v>20</v>
      </c>
      <c r="N37" t="s">
        <v>20</v>
      </c>
      <c r="O37" s="2">
        <v>68500</v>
      </c>
      <c r="P37" s="1">
        <f>MEDIAN(Data_Source[Price (SAR)])</f>
        <v>58000</v>
      </c>
      <c r="Q37" s="1" cm="1">
        <f t="array" ref="Q37">MEDIAN(_xlfn._xlws.FILTER(Data_Source[Price (SAR)],Data_Source[Maker] = Data_Source[[#This Row],[Maker]]))</f>
        <v>40000</v>
      </c>
    </row>
    <row r="38" spans="1:17" x14ac:dyDescent="0.35">
      <c r="A38">
        <v>37</v>
      </c>
      <c r="B38" t="s">
        <v>76</v>
      </c>
      <c r="C38" t="s">
        <v>125</v>
      </c>
      <c r="D38">
        <v>2011</v>
      </c>
      <c r="E38" s="9">
        <f ca="1">YEAR(TODAY())-Data_Source[[#This Row],[Year]]</f>
        <v>14</v>
      </c>
      <c r="F38" t="s">
        <v>47</v>
      </c>
      <c r="G38" t="s">
        <v>29</v>
      </c>
      <c r="H38" t="s">
        <v>26</v>
      </c>
      <c r="I38">
        <v>3.6</v>
      </c>
      <c r="J38" t="s">
        <v>18</v>
      </c>
      <c r="K38" t="s">
        <v>19</v>
      </c>
      <c r="L38">
        <v>226185</v>
      </c>
      <c r="M38" t="s">
        <v>20</v>
      </c>
      <c r="N38" t="s">
        <v>20</v>
      </c>
      <c r="O38" s="3">
        <v>31000</v>
      </c>
      <c r="P38" s="1">
        <f>MEDIAN(Data_Source[Price (SAR)])</f>
        <v>58000</v>
      </c>
      <c r="Q38" s="1" cm="1">
        <f t="array" ref="Q38">MEDIAN(_xlfn._xlws.FILTER(Data_Source[Price (SAR)],Data_Source[Maker] = Data_Source[[#This Row],[Maker]]))</f>
        <v>55000</v>
      </c>
    </row>
    <row r="39" spans="1:17" x14ac:dyDescent="0.35">
      <c r="A39">
        <v>38</v>
      </c>
      <c r="B39" t="s">
        <v>76</v>
      </c>
      <c r="C39" t="s">
        <v>151</v>
      </c>
      <c r="D39">
        <v>2015</v>
      </c>
      <c r="E39" s="9">
        <f ca="1">YEAR(TODAY())-Data_Source[[#This Row],[Year]]</f>
        <v>10</v>
      </c>
      <c r="F39" t="s">
        <v>15</v>
      </c>
      <c r="G39" t="s">
        <v>16</v>
      </c>
      <c r="H39" t="s">
        <v>26</v>
      </c>
      <c r="I39">
        <v>3.6</v>
      </c>
      <c r="J39" t="s">
        <v>18</v>
      </c>
      <c r="K39" t="s">
        <v>19</v>
      </c>
      <c r="L39">
        <v>290000</v>
      </c>
      <c r="M39" t="s">
        <v>20</v>
      </c>
      <c r="N39" t="s">
        <v>20</v>
      </c>
      <c r="O39" s="2">
        <v>30000</v>
      </c>
      <c r="P39" s="1">
        <f>MEDIAN(Data_Source[Price (SAR)])</f>
        <v>58000</v>
      </c>
      <c r="Q39" s="1" cm="1">
        <f t="array" ref="Q39">MEDIAN(_xlfn._xlws.FILTER(Data_Source[Price (SAR)],Data_Source[Maker] = Data_Source[[#This Row],[Maker]]))</f>
        <v>55000</v>
      </c>
    </row>
    <row r="40" spans="1:17" x14ac:dyDescent="0.35">
      <c r="A40">
        <v>39</v>
      </c>
      <c r="B40" t="s">
        <v>34</v>
      </c>
      <c r="C40" t="s">
        <v>66</v>
      </c>
      <c r="D40">
        <v>2019</v>
      </c>
      <c r="E40" s="9">
        <f ca="1">YEAR(TODAY())-Data_Source[[#This Row],[Year]]</f>
        <v>6</v>
      </c>
      <c r="F40" t="s">
        <v>15</v>
      </c>
      <c r="G40" t="s">
        <v>23</v>
      </c>
      <c r="H40" t="s">
        <v>26</v>
      </c>
      <c r="I40">
        <v>3.5</v>
      </c>
      <c r="J40" t="s">
        <v>18</v>
      </c>
      <c r="K40" t="s">
        <v>19</v>
      </c>
      <c r="L40">
        <v>43418</v>
      </c>
      <c r="M40" t="s">
        <v>20</v>
      </c>
      <c r="N40" t="s">
        <v>20</v>
      </c>
      <c r="O40" s="2">
        <v>115000</v>
      </c>
      <c r="P40" s="1">
        <f>MEDIAN(Data_Source[Price (SAR)])</f>
        <v>58000</v>
      </c>
      <c r="Q40" s="1" cm="1">
        <f t="array" ref="Q40">MEDIAN(_xlfn._xlws.FILTER(Data_Source[Price (SAR)],Data_Source[Maker] = Data_Source[[#This Row],[Maker]]))</f>
        <v>65000</v>
      </c>
    </row>
    <row r="41" spans="1:17" x14ac:dyDescent="0.35">
      <c r="A41">
        <v>40</v>
      </c>
      <c r="B41" t="s">
        <v>76</v>
      </c>
      <c r="C41" t="s">
        <v>203</v>
      </c>
      <c r="D41">
        <v>2016</v>
      </c>
      <c r="E41" s="9">
        <f ca="1">YEAR(TODAY())-Data_Source[[#This Row],[Year]]</f>
        <v>9</v>
      </c>
      <c r="F41" t="s">
        <v>44</v>
      </c>
      <c r="G41" t="s">
        <v>25</v>
      </c>
      <c r="H41" t="s">
        <v>26</v>
      </c>
      <c r="I41">
        <v>1.5</v>
      </c>
      <c r="J41" t="s">
        <v>18</v>
      </c>
      <c r="K41" t="s">
        <v>19</v>
      </c>
      <c r="L41">
        <v>165200</v>
      </c>
      <c r="M41" t="s">
        <v>45</v>
      </c>
      <c r="N41" t="s">
        <v>539</v>
      </c>
      <c r="O41" s="3">
        <v>19000</v>
      </c>
      <c r="P41" s="1">
        <f>MEDIAN(Data_Source[Price (SAR)])</f>
        <v>58000</v>
      </c>
      <c r="Q41" s="1" cm="1">
        <f t="array" ref="Q41">MEDIAN(_xlfn._xlws.FILTER(Data_Source[Price (SAR)],Data_Source[Maker] = Data_Source[[#This Row],[Maker]]))</f>
        <v>55000</v>
      </c>
    </row>
    <row r="42" spans="1:17" x14ac:dyDescent="0.35">
      <c r="A42">
        <v>41</v>
      </c>
      <c r="B42" t="s">
        <v>34</v>
      </c>
      <c r="C42" t="s">
        <v>123</v>
      </c>
      <c r="D42">
        <v>2018</v>
      </c>
      <c r="E42" s="9">
        <f ca="1">YEAR(TODAY())-Data_Source[[#This Row],[Year]]</f>
        <v>7</v>
      </c>
      <c r="F42" t="s">
        <v>15</v>
      </c>
      <c r="G42" t="s">
        <v>23</v>
      </c>
      <c r="H42" t="s">
        <v>30</v>
      </c>
      <c r="I42">
        <v>2.7</v>
      </c>
      <c r="J42" t="s">
        <v>18</v>
      </c>
      <c r="K42" t="s">
        <v>68</v>
      </c>
      <c r="L42">
        <v>201000</v>
      </c>
      <c r="M42" t="s">
        <v>45</v>
      </c>
      <c r="N42" t="s">
        <v>539</v>
      </c>
      <c r="O42" s="3">
        <v>85000</v>
      </c>
      <c r="P42" s="1">
        <f>MEDIAN(Data_Source[Price (SAR)])</f>
        <v>58000</v>
      </c>
      <c r="Q42" s="1" cm="1">
        <f t="array" ref="Q42">MEDIAN(_xlfn._xlws.FILTER(Data_Source[Price (SAR)],Data_Source[Maker] = Data_Source[[#This Row],[Maker]]))</f>
        <v>65000</v>
      </c>
    </row>
    <row r="43" spans="1:17" x14ac:dyDescent="0.35">
      <c r="A43">
        <v>42</v>
      </c>
      <c r="B43" t="s">
        <v>27</v>
      </c>
      <c r="C43" t="s">
        <v>28</v>
      </c>
      <c r="D43">
        <v>2020</v>
      </c>
      <c r="E43" s="9">
        <f ca="1">YEAR(TODAY())-Data_Source[[#This Row],[Year]]</f>
        <v>5</v>
      </c>
      <c r="F43" t="s">
        <v>15</v>
      </c>
      <c r="G43" t="s">
        <v>75</v>
      </c>
      <c r="H43" t="s">
        <v>17</v>
      </c>
      <c r="I43">
        <v>2</v>
      </c>
      <c r="J43" t="s">
        <v>18</v>
      </c>
      <c r="K43" t="s">
        <v>19</v>
      </c>
      <c r="L43">
        <v>44000</v>
      </c>
      <c r="M43" t="s">
        <v>42</v>
      </c>
      <c r="N43" t="s">
        <v>64</v>
      </c>
      <c r="O43" s="2">
        <v>61000</v>
      </c>
      <c r="P43" s="1">
        <f>MEDIAN(Data_Source[Price (SAR)])</f>
        <v>58000</v>
      </c>
      <c r="Q43" s="1" cm="1">
        <f t="array" ref="Q43">MEDIAN(_xlfn._xlws.FILTER(Data_Source[Price (SAR)],Data_Source[Maker] = Data_Source[[#This Row],[Maker]]))</f>
        <v>42000</v>
      </c>
    </row>
    <row r="44" spans="1:17" x14ac:dyDescent="0.35">
      <c r="A44">
        <v>43</v>
      </c>
      <c r="B44" t="s">
        <v>48</v>
      </c>
      <c r="C44" t="s">
        <v>106</v>
      </c>
      <c r="D44">
        <v>2014</v>
      </c>
      <c r="E44" s="9">
        <f ca="1">YEAR(TODAY())-Data_Source[[#This Row],[Year]]</f>
        <v>11</v>
      </c>
      <c r="F44" t="s">
        <v>47</v>
      </c>
      <c r="G44" t="s">
        <v>29</v>
      </c>
      <c r="H44" t="s">
        <v>17</v>
      </c>
      <c r="I44">
        <v>4</v>
      </c>
      <c r="J44" t="s">
        <v>18</v>
      </c>
      <c r="K44" t="s">
        <v>19</v>
      </c>
      <c r="L44">
        <v>29000</v>
      </c>
      <c r="M44" t="s">
        <v>45</v>
      </c>
      <c r="N44" t="s">
        <v>539</v>
      </c>
      <c r="O44" s="2">
        <v>260000</v>
      </c>
      <c r="P44" s="1">
        <f>MEDIAN(Data_Source[Price (SAR)])</f>
        <v>58000</v>
      </c>
      <c r="Q44" s="1" cm="1">
        <f t="array" ref="Q44">MEDIAN(_xlfn._xlws.FILTER(Data_Source[Price (SAR)],Data_Source[Maker] = Data_Source[[#This Row],[Maker]]))</f>
        <v>145000</v>
      </c>
    </row>
    <row r="45" spans="1:17" x14ac:dyDescent="0.35">
      <c r="A45">
        <v>44</v>
      </c>
      <c r="B45" t="s">
        <v>27</v>
      </c>
      <c r="C45" t="s">
        <v>89</v>
      </c>
      <c r="D45">
        <v>2016</v>
      </c>
      <c r="E45" s="9">
        <f ca="1">YEAR(TODAY())-Data_Source[[#This Row],[Year]]</f>
        <v>9</v>
      </c>
      <c r="F45" t="s">
        <v>44</v>
      </c>
      <c r="G45" t="s">
        <v>102</v>
      </c>
      <c r="H45" t="s">
        <v>17</v>
      </c>
      <c r="I45">
        <v>1.5</v>
      </c>
      <c r="J45" t="s">
        <v>18</v>
      </c>
      <c r="K45" t="s">
        <v>19</v>
      </c>
      <c r="L45">
        <v>73000</v>
      </c>
      <c r="M45" t="s">
        <v>81</v>
      </c>
      <c r="N45" t="s">
        <v>541</v>
      </c>
      <c r="O45" s="3">
        <v>63000</v>
      </c>
      <c r="P45" s="1">
        <f>MEDIAN(Data_Source[Price (SAR)])</f>
        <v>58000</v>
      </c>
      <c r="Q45" s="1" cm="1">
        <f t="array" ref="Q45">MEDIAN(_xlfn._xlws.FILTER(Data_Source[Price (SAR)],Data_Source[Maker] = Data_Source[[#This Row],[Maker]]))</f>
        <v>42000</v>
      </c>
    </row>
    <row r="46" spans="1:17" x14ac:dyDescent="0.35">
      <c r="A46">
        <v>45</v>
      </c>
      <c r="B46" t="s">
        <v>27</v>
      </c>
      <c r="C46" t="s">
        <v>89</v>
      </c>
      <c r="D46">
        <v>2018</v>
      </c>
      <c r="E46" s="9">
        <f ca="1">YEAR(TODAY())-Data_Source[[#This Row],[Year]]</f>
        <v>7</v>
      </c>
      <c r="F46" t="s">
        <v>15</v>
      </c>
      <c r="G46" t="s">
        <v>75</v>
      </c>
      <c r="H46" t="s">
        <v>26</v>
      </c>
      <c r="I46">
        <v>2.4</v>
      </c>
      <c r="J46" t="s">
        <v>18</v>
      </c>
      <c r="K46" t="s">
        <v>19</v>
      </c>
      <c r="L46">
        <v>100000</v>
      </c>
      <c r="M46" t="s">
        <v>20</v>
      </c>
      <c r="N46" t="s">
        <v>20</v>
      </c>
      <c r="O46" s="3">
        <v>52000</v>
      </c>
      <c r="P46" s="1">
        <f>MEDIAN(Data_Source[Price (SAR)])</f>
        <v>58000</v>
      </c>
      <c r="Q46" s="1" cm="1">
        <f t="array" ref="Q46">MEDIAN(_xlfn._xlws.FILTER(Data_Source[Price (SAR)],Data_Source[Maker] = Data_Source[[#This Row],[Maker]]))</f>
        <v>42000</v>
      </c>
    </row>
    <row r="47" spans="1:17" x14ac:dyDescent="0.35">
      <c r="A47">
        <v>46</v>
      </c>
      <c r="B47" t="s">
        <v>27</v>
      </c>
      <c r="C47" t="s">
        <v>89</v>
      </c>
      <c r="D47">
        <v>2020</v>
      </c>
      <c r="E47" s="9">
        <f ca="1">YEAR(TODAY())-Data_Source[[#This Row],[Year]]</f>
        <v>5</v>
      </c>
      <c r="F47" t="s">
        <v>15</v>
      </c>
      <c r="G47" t="s">
        <v>29</v>
      </c>
      <c r="H47" t="s">
        <v>30</v>
      </c>
      <c r="I47">
        <v>2.5</v>
      </c>
      <c r="J47" t="s">
        <v>18</v>
      </c>
      <c r="K47" t="s">
        <v>19</v>
      </c>
      <c r="L47">
        <v>44590</v>
      </c>
      <c r="M47" t="s">
        <v>20</v>
      </c>
      <c r="N47" t="s">
        <v>20</v>
      </c>
      <c r="O47" s="2">
        <v>89500</v>
      </c>
      <c r="P47" s="1">
        <f>MEDIAN(Data_Source[Price (SAR)])</f>
        <v>58000</v>
      </c>
      <c r="Q47" s="1" cm="1">
        <f t="array" ref="Q47">MEDIAN(_xlfn._xlws.FILTER(Data_Source[Price (SAR)],Data_Source[Maker] = Data_Source[[#This Row],[Maker]]))</f>
        <v>42000</v>
      </c>
    </row>
    <row r="48" spans="1:17" x14ac:dyDescent="0.35">
      <c r="A48">
        <v>47</v>
      </c>
      <c r="B48" t="s">
        <v>76</v>
      </c>
      <c r="C48" t="s">
        <v>183</v>
      </c>
      <c r="D48">
        <v>2012</v>
      </c>
      <c r="E48" s="9">
        <f ca="1">YEAR(TODAY())-Data_Source[[#This Row],[Year]]</f>
        <v>13</v>
      </c>
      <c r="F48" t="s">
        <v>15</v>
      </c>
      <c r="G48" t="s">
        <v>33</v>
      </c>
      <c r="H48" t="s">
        <v>26</v>
      </c>
      <c r="I48">
        <v>1.6</v>
      </c>
      <c r="J48" t="s">
        <v>18</v>
      </c>
      <c r="K48" t="s">
        <v>19</v>
      </c>
      <c r="L48">
        <v>181</v>
      </c>
      <c r="M48" t="s">
        <v>20</v>
      </c>
      <c r="N48" t="s">
        <v>20</v>
      </c>
      <c r="O48" s="2">
        <v>15000</v>
      </c>
      <c r="P48" s="1">
        <f>MEDIAN(Data_Source[Price (SAR)])</f>
        <v>58000</v>
      </c>
      <c r="Q48" s="1" cm="1">
        <f t="array" ref="Q48">MEDIAN(_xlfn._xlws.FILTER(Data_Source[Price (SAR)],Data_Source[Maker] = Data_Source[[#This Row],[Maker]]))</f>
        <v>55000</v>
      </c>
    </row>
    <row r="49" spans="1:17" x14ac:dyDescent="0.35">
      <c r="A49">
        <v>48</v>
      </c>
      <c r="B49" t="s">
        <v>39</v>
      </c>
      <c r="C49" t="s">
        <v>131</v>
      </c>
      <c r="D49">
        <v>2011</v>
      </c>
      <c r="E49" s="9">
        <f ca="1">YEAR(TODAY())-Data_Source[[#This Row],[Year]]</f>
        <v>14</v>
      </c>
      <c r="F49" t="s">
        <v>15</v>
      </c>
      <c r="G49" t="s">
        <v>75</v>
      </c>
      <c r="H49" t="s">
        <v>30</v>
      </c>
      <c r="I49">
        <v>8</v>
      </c>
      <c r="J49" t="s">
        <v>18</v>
      </c>
      <c r="K49" t="s">
        <v>19</v>
      </c>
      <c r="L49">
        <v>236000</v>
      </c>
      <c r="M49" t="s">
        <v>81</v>
      </c>
      <c r="N49" t="s">
        <v>541</v>
      </c>
      <c r="O49" s="2">
        <v>35000</v>
      </c>
      <c r="P49" s="1">
        <f>MEDIAN(Data_Source[Price (SAR)])</f>
        <v>58000</v>
      </c>
      <c r="Q49" s="1" cm="1">
        <f t="array" ref="Q49">MEDIAN(_xlfn._xlws.FILTER(Data_Source[Price (SAR)],Data_Source[Maker] = Data_Source[[#This Row],[Maker]]))</f>
        <v>60000</v>
      </c>
    </row>
    <row r="50" spans="1:17" x14ac:dyDescent="0.35">
      <c r="A50">
        <v>49</v>
      </c>
      <c r="B50" t="s">
        <v>27</v>
      </c>
      <c r="C50" t="s">
        <v>93</v>
      </c>
      <c r="D50">
        <v>2018</v>
      </c>
      <c r="E50" s="9">
        <f ca="1">YEAR(TODAY())-Data_Source[[#This Row],[Year]]</f>
        <v>7</v>
      </c>
      <c r="F50" t="s">
        <v>15</v>
      </c>
      <c r="G50" t="s">
        <v>94</v>
      </c>
      <c r="H50" t="s">
        <v>17</v>
      </c>
      <c r="I50">
        <v>3.5</v>
      </c>
      <c r="J50" t="s">
        <v>18</v>
      </c>
      <c r="K50" t="s">
        <v>19</v>
      </c>
      <c r="L50">
        <v>44000</v>
      </c>
      <c r="M50" t="s">
        <v>20</v>
      </c>
      <c r="N50" t="s">
        <v>20</v>
      </c>
      <c r="O50" s="2">
        <v>96000</v>
      </c>
      <c r="P50" s="1">
        <f>MEDIAN(Data_Source[Price (SAR)])</f>
        <v>58000</v>
      </c>
      <c r="Q50" s="1" cm="1">
        <f t="array" ref="Q50">MEDIAN(_xlfn._xlws.FILTER(Data_Source[Price (SAR)],Data_Source[Maker] = Data_Source[[#This Row],[Maker]]))</f>
        <v>42000</v>
      </c>
    </row>
    <row r="51" spans="1:17" x14ac:dyDescent="0.35">
      <c r="A51">
        <v>50</v>
      </c>
      <c r="B51" t="s">
        <v>332</v>
      </c>
      <c r="C51">
        <v>500</v>
      </c>
      <c r="D51">
        <v>2020</v>
      </c>
      <c r="E51" s="9">
        <f ca="1">YEAR(TODAY())-Data_Source[[#This Row],[Year]]</f>
        <v>5</v>
      </c>
      <c r="F51" t="s">
        <v>44</v>
      </c>
      <c r="G51" t="s">
        <v>16</v>
      </c>
      <c r="H51" t="s">
        <v>17</v>
      </c>
      <c r="I51">
        <v>1.4</v>
      </c>
      <c r="J51" t="s">
        <v>18</v>
      </c>
      <c r="K51" t="s">
        <v>19</v>
      </c>
      <c r="L51">
        <v>7000</v>
      </c>
      <c r="M51" t="s">
        <v>20</v>
      </c>
      <c r="N51" t="s">
        <v>20</v>
      </c>
      <c r="O51" s="3">
        <v>115000</v>
      </c>
      <c r="P51" s="1">
        <f>MEDIAN(Data_Source[Price (SAR)])</f>
        <v>58000</v>
      </c>
      <c r="Q51" s="1" cm="1">
        <f t="array" ref="Q51">MEDIAN(_xlfn._xlws.FILTER(Data_Source[Price (SAR)],Data_Source[Maker] = Data_Source[[#This Row],[Maker]]))</f>
        <v>62000</v>
      </c>
    </row>
    <row r="52" spans="1:17" x14ac:dyDescent="0.35">
      <c r="A52">
        <v>51</v>
      </c>
      <c r="B52" t="s">
        <v>76</v>
      </c>
      <c r="C52" t="s">
        <v>202</v>
      </c>
      <c r="D52">
        <v>2021</v>
      </c>
      <c r="E52" s="9">
        <f ca="1">YEAR(TODAY())-Data_Source[[#This Row],[Year]]</f>
        <v>4</v>
      </c>
      <c r="F52" t="s">
        <v>44</v>
      </c>
      <c r="G52" t="s">
        <v>25</v>
      </c>
      <c r="H52" t="s">
        <v>30</v>
      </c>
      <c r="I52">
        <v>1.5</v>
      </c>
      <c r="J52" t="s">
        <v>18</v>
      </c>
      <c r="K52" t="s">
        <v>19</v>
      </c>
      <c r="L52">
        <v>1900</v>
      </c>
      <c r="M52" t="s">
        <v>20</v>
      </c>
      <c r="N52" t="s">
        <v>20</v>
      </c>
      <c r="O52" s="3">
        <v>55000</v>
      </c>
      <c r="P52" s="1">
        <f>MEDIAN(Data_Source[Price (SAR)])</f>
        <v>58000</v>
      </c>
      <c r="Q52" s="1" cm="1">
        <f t="array" ref="Q52">MEDIAN(_xlfn._xlws.FILTER(Data_Source[Price (SAR)],Data_Source[Maker] = Data_Source[[#This Row],[Maker]]))</f>
        <v>55000</v>
      </c>
    </row>
    <row r="53" spans="1:17" x14ac:dyDescent="0.35">
      <c r="A53">
        <v>52</v>
      </c>
      <c r="B53" t="s">
        <v>34</v>
      </c>
      <c r="C53" t="s">
        <v>41</v>
      </c>
      <c r="D53">
        <v>2015</v>
      </c>
      <c r="E53" s="9">
        <f ca="1">YEAR(TODAY())-Data_Source[[#This Row],[Year]]</f>
        <v>10</v>
      </c>
      <c r="F53" t="s">
        <v>15</v>
      </c>
      <c r="G53" t="s">
        <v>16</v>
      </c>
      <c r="H53" t="s">
        <v>17</v>
      </c>
      <c r="I53">
        <v>1.5</v>
      </c>
      <c r="J53" t="s">
        <v>18</v>
      </c>
      <c r="K53" t="s">
        <v>19</v>
      </c>
      <c r="L53">
        <v>203429</v>
      </c>
      <c r="M53" t="s">
        <v>20</v>
      </c>
      <c r="N53" t="s">
        <v>20</v>
      </c>
      <c r="O53" s="2">
        <v>29000</v>
      </c>
      <c r="P53" s="1">
        <f>MEDIAN(Data_Source[Price (SAR)])</f>
        <v>58000</v>
      </c>
      <c r="Q53" s="1" cm="1">
        <f t="array" ref="Q53">MEDIAN(_xlfn._xlws.FILTER(Data_Source[Price (SAR)],Data_Source[Maker] = Data_Source[[#This Row],[Maker]]))</f>
        <v>65000</v>
      </c>
    </row>
    <row r="54" spans="1:17" x14ac:dyDescent="0.35">
      <c r="A54">
        <v>53</v>
      </c>
      <c r="B54" t="s">
        <v>73</v>
      </c>
      <c r="C54">
        <v>6</v>
      </c>
      <c r="D54">
        <v>2020</v>
      </c>
      <c r="E54" s="9">
        <f ca="1">YEAR(TODAY())-Data_Source[[#This Row],[Year]]</f>
        <v>5</v>
      </c>
      <c r="F54" t="s">
        <v>15</v>
      </c>
      <c r="G54" t="s">
        <v>33</v>
      </c>
      <c r="H54" t="s">
        <v>17</v>
      </c>
      <c r="I54">
        <v>2.5</v>
      </c>
      <c r="J54" t="s">
        <v>18</v>
      </c>
      <c r="K54" t="s">
        <v>19</v>
      </c>
      <c r="L54">
        <v>50000</v>
      </c>
      <c r="M54" t="s">
        <v>20</v>
      </c>
      <c r="N54" t="s">
        <v>20</v>
      </c>
      <c r="O54" s="2">
        <v>100000</v>
      </c>
      <c r="P54" s="1">
        <f>MEDIAN(Data_Source[Price (SAR)])</f>
        <v>58000</v>
      </c>
      <c r="Q54" s="1" cm="1">
        <f t="array" ref="Q54">MEDIAN(_xlfn._xlws.FILTER(Data_Source[Price (SAR)],Data_Source[Maker] = Data_Source[[#This Row],[Maker]]))</f>
        <v>56000</v>
      </c>
    </row>
    <row r="55" spans="1:17" x14ac:dyDescent="0.35">
      <c r="A55">
        <v>54</v>
      </c>
      <c r="B55" t="s">
        <v>76</v>
      </c>
      <c r="C55" t="s">
        <v>147</v>
      </c>
      <c r="D55">
        <v>2014</v>
      </c>
      <c r="E55" s="9">
        <f ca="1">YEAR(TODAY())-Data_Source[[#This Row],[Year]]</f>
        <v>11</v>
      </c>
      <c r="F55" t="s">
        <v>15</v>
      </c>
      <c r="G55" t="s">
        <v>25</v>
      </c>
      <c r="H55" t="s">
        <v>26</v>
      </c>
      <c r="I55">
        <v>8</v>
      </c>
      <c r="J55" t="s">
        <v>18</v>
      </c>
      <c r="K55" t="s">
        <v>19</v>
      </c>
      <c r="L55">
        <v>147000</v>
      </c>
      <c r="M55" t="s">
        <v>20</v>
      </c>
      <c r="N55" t="s">
        <v>20</v>
      </c>
      <c r="O55" s="3">
        <v>80000</v>
      </c>
      <c r="P55" s="1">
        <f>MEDIAN(Data_Source[Price (SAR)])</f>
        <v>58000</v>
      </c>
      <c r="Q55" s="1" cm="1">
        <f t="array" ref="Q55">MEDIAN(_xlfn._xlws.FILTER(Data_Source[Price (SAR)],Data_Source[Maker] = Data_Source[[#This Row],[Maker]]))</f>
        <v>55000</v>
      </c>
    </row>
    <row r="56" spans="1:17" x14ac:dyDescent="0.35">
      <c r="A56">
        <v>55</v>
      </c>
      <c r="B56" t="s">
        <v>34</v>
      </c>
      <c r="C56" t="s">
        <v>123</v>
      </c>
      <c r="D56">
        <v>2018</v>
      </c>
      <c r="E56" s="9">
        <f ca="1">YEAR(TODAY())-Data_Source[[#This Row],[Year]]</f>
        <v>7</v>
      </c>
      <c r="F56" t="s">
        <v>15</v>
      </c>
      <c r="G56" t="s">
        <v>23</v>
      </c>
      <c r="H56" t="s">
        <v>26</v>
      </c>
      <c r="I56">
        <v>2.7</v>
      </c>
      <c r="J56" t="s">
        <v>18</v>
      </c>
      <c r="K56" t="s">
        <v>68</v>
      </c>
      <c r="L56">
        <v>194000</v>
      </c>
      <c r="M56" t="s">
        <v>20</v>
      </c>
      <c r="N56" t="s">
        <v>20</v>
      </c>
      <c r="O56" s="2">
        <v>80000</v>
      </c>
      <c r="P56" s="1">
        <f>MEDIAN(Data_Source[Price (SAR)])</f>
        <v>58000</v>
      </c>
      <c r="Q56" s="1" cm="1">
        <f t="array" ref="Q56">MEDIAN(_xlfn._xlws.FILTER(Data_Source[Price (SAR)],Data_Source[Maker] = Data_Source[[#This Row],[Maker]]))</f>
        <v>65000</v>
      </c>
    </row>
    <row r="57" spans="1:17" x14ac:dyDescent="0.35">
      <c r="A57">
        <v>56</v>
      </c>
      <c r="B57" t="s">
        <v>31</v>
      </c>
      <c r="C57" t="s">
        <v>283</v>
      </c>
      <c r="D57">
        <v>2005</v>
      </c>
      <c r="E57" s="9">
        <f ca="1">YEAR(TODAY())-Data_Source[[#This Row],[Year]]</f>
        <v>20</v>
      </c>
      <c r="F57" t="s">
        <v>47</v>
      </c>
      <c r="G57" t="s">
        <v>102</v>
      </c>
      <c r="H57" t="s">
        <v>30</v>
      </c>
      <c r="I57">
        <v>6</v>
      </c>
      <c r="J57" t="s">
        <v>18</v>
      </c>
      <c r="K57" t="s">
        <v>19</v>
      </c>
      <c r="L57">
        <v>4130</v>
      </c>
      <c r="M57" t="s">
        <v>45</v>
      </c>
      <c r="N57" t="s">
        <v>539</v>
      </c>
      <c r="O57" s="3">
        <v>15000</v>
      </c>
      <c r="P57" s="1">
        <f>MEDIAN(Data_Source[Price (SAR)])</f>
        <v>58000</v>
      </c>
      <c r="Q57" s="1" cm="1">
        <f t="array" ref="Q57">MEDIAN(_xlfn._xlws.FILTER(Data_Source[Price (SAR)],Data_Source[Maker] = Data_Source[[#This Row],[Maker]]))</f>
        <v>60500</v>
      </c>
    </row>
    <row r="58" spans="1:17" x14ac:dyDescent="0.35">
      <c r="A58">
        <v>57</v>
      </c>
      <c r="B58" t="s">
        <v>39</v>
      </c>
      <c r="C58" t="s">
        <v>131</v>
      </c>
      <c r="D58">
        <v>2013</v>
      </c>
      <c r="E58" s="9">
        <f ca="1">YEAR(TODAY())-Data_Source[[#This Row],[Year]]</f>
        <v>12</v>
      </c>
      <c r="F58" t="s">
        <v>15</v>
      </c>
      <c r="G58" t="s">
        <v>25</v>
      </c>
      <c r="H58" t="s">
        <v>26</v>
      </c>
      <c r="I58">
        <v>6.2</v>
      </c>
      <c r="J58" t="s">
        <v>18</v>
      </c>
      <c r="K58" t="s">
        <v>19</v>
      </c>
      <c r="L58">
        <v>55769</v>
      </c>
      <c r="M58" t="s">
        <v>20</v>
      </c>
      <c r="N58" t="s">
        <v>20</v>
      </c>
      <c r="O58" s="2">
        <v>90000</v>
      </c>
      <c r="P58" s="1">
        <f>MEDIAN(Data_Source[Price (SAR)])</f>
        <v>58000</v>
      </c>
      <c r="Q58" s="1" cm="1">
        <f t="array" ref="Q58">MEDIAN(_xlfn._xlws.FILTER(Data_Source[Price (SAR)],Data_Source[Maker] = Data_Source[[#This Row],[Maker]]))</f>
        <v>60000</v>
      </c>
    </row>
    <row r="59" spans="1:17" x14ac:dyDescent="0.35">
      <c r="A59">
        <v>58</v>
      </c>
      <c r="B59" t="s">
        <v>76</v>
      </c>
      <c r="C59" t="s">
        <v>77</v>
      </c>
      <c r="D59">
        <v>2016</v>
      </c>
      <c r="E59" s="9">
        <f ca="1">YEAR(TODAY())-Data_Source[[#This Row],[Year]]</f>
        <v>9</v>
      </c>
      <c r="F59" t="s">
        <v>15</v>
      </c>
      <c r="G59" t="s">
        <v>23</v>
      </c>
      <c r="H59" t="s">
        <v>26</v>
      </c>
      <c r="I59">
        <v>3.5</v>
      </c>
      <c r="J59" t="s">
        <v>18</v>
      </c>
      <c r="K59" t="s">
        <v>19</v>
      </c>
      <c r="L59">
        <v>103000</v>
      </c>
      <c r="M59" t="s">
        <v>20</v>
      </c>
      <c r="N59" t="s">
        <v>20</v>
      </c>
      <c r="O59" s="2">
        <v>83000</v>
      </c>
      <c r="P59" s="1">
        <f>MEDIAN(Data_Source[Price (SAR)])</f>
        <v>58000</v>
      </c>
      <c r="Q59" s="1" cm="1">
        <f t="array" ref="Q59">MEDIAN(_xlfn._xlws.FILTER(Data_Source[Price (SAR)],Data_Source[Maker] = Data_Source[[#This Row],[Maker]]))</f>
        <v>55000</v>
      </c>
    </row>
    <row r="60" spans="1:17" x14ac:dyDescent="0.35">
      <c r="A60">
        <v>59</v>
      </c>
      <c r="B60" t="s">
        <v>97</v>
      </c>
      <c r="C60" t="s">
        <v>242</v>
      </c>
      <c r="D60">
        <v>2020</v>
      </c>
      <c r="E60" s="9">
        <f ca="1">YEAR(TODAY())-Data_Source[[#This Row],[Year]]</f>
        <v>5</v>
      </c>
      <c r="F60" t="s">
        <v>15</v>
      </c>
      <c r="G60" t="s">
        <v>33</v>
      </c>
      <c r="H60" t="s">
        <v>30</v>
      </c>
      <c r="I60">
        <v>1.8</v>
      </c>
      <c r="J60" t="s">
        <v>18</v>
      </c>
      <c r="K60" t="s">
        <v>19</v>
      </c>
      <c r="L60">
        <v>15000</v>
      </c>
      <c r="M60" t="s">
        <v>20</v>
      </c>
      <c r="N60" t="s">
        <v>20</v>
      </c>
      <c r="O60" s="2">
        <v>60000</v>
      </c>
      <c r="P60" s="1">
        <f>MEDIAN(Data_Source[Price (SAR)])</f>
        <v>58000</v>
      </c>
      <c r="Q60" s="1" cm="1">
        <f t="array" ref="Q60">MEDIAN(_xlfn._xlws.FILTER(Data_Source[Price (SAR)],Data_Source[Maker] = Data_Source[[#This Row],[Maker]]))</f>
        <v>42500</v>
      </c>
    </row>
    <row r="61" spans="1:17" x14ac:dyDescent="0.35">
      <c r="A61">
        <v>60</v>
      </c>
      <c r="B61" t="s">
        <v>21</v>
      </c>
      <c r="C61" t="s">
        <v>162</v>
      </c>
      <c r="D61">
        <v>2016</v>
      </c>
      <c r="E61" s="9">
        <f ca="1">YEAR(TODAY())-Data_Source[[#This Row],[Year]]</f>
        <v>9</v>
      </c>
      <c r="F61" t="s">
        <v>15</v>
      </c>
      <c r="G61" t="s">
        <v>94</v>
      </c>
      <c r="H61" t="s">
        <v>17</v>
      </c>
      <c r="I61">
        <v>4.8</v>
      </c>
      <c r="J61" t="s">
        <v>18</v>
      </c>
      <c r="K61" t="s">
        <v>68</v>
      </c>
      <c r="L61">
        <v>50000</v>
      </c>
      <c r="M61" t="s">
        <v>20</v>
      </c>
      <c r="N61" t="s">
        <v>20</v>
      </c>
      <c r="O61" s="2">
        <v>85000</v>
      </c>
      <c r="P61" s="1">
        <f>MEDIAN(Data_Source[Price (SAR)])</f>
        <v>58000</v>
      </c>
      <c r="Q61" s="1" cm="1">
        <f t="array" ref="Q61">MEDIAN(_xlfn._xlws.FILTER(Data_Source[Price (SAR)],Data_Source[Maker] = Data_Source[[#This Row],[Maker]]))</f>
        <v>36500</v>
      </c>
    </row>
    <row r="62" spans="1:17" x14ac:dyDescent="0.35">
      <c r="A62">
        <v>61</v>
      </c>
      <c r="B62" t="s">
        <v>76</v>
      </c>
      <c r="C62" t="s">
        <v>256</v>
      </c>
      <c r="D62">
        <v>2010</v>
      </c>
      <c r="E62" s="9">
        <f ca="1">YEAR(TODAY())-Data_Source[[#This Row],[Year]]</f>
        <v>15</v>
      </c>
      <c r="F62" t="s">
        <v>15</v>
      </c>
      <c r="G62" t="s">
        <v>65</v>
      </c>
      <c r="H62" t="s">
        <v>30</v>
      </c>
      <c r="I62">
        <v>4</v>
      </c>
      <c r="J62" t="s">
        <v>18</v>
      </c>
      <c r="K62" t="s">
        <v>68</v>
      </c>
      <c r="L62">
        <v>169000</v>
      </c>
      <c r="M62" t="s">
        <v>20</v>
      </c>
      <c r="N62" t="s">
        <v>20</v>
      </c>
      <c r="O62" s="2">
        <v>50000</v>
      </c>
      <c r="P62" s="1">
        <f>MEDIAN(Data_Source[Price (SAR)])</f>
        <v>58000</v>
      </c>
      <c r="Q62" s="1" cm="1">
        <f t="array" ref="Q62">MEDIAN(_xlfn._xlws.FILTER(Data_Source[Price (SAR)],Data_Source[Maker] = Data_Source[[#This Row],[Maker]]))</f>
        <v>55000</v>
      </c>
    </row>
    <row r="63" spans="1:17" x14ac:dyDescent="0.35">
      <c r="A63">
        <v>62</v>
      </c>
      <c r="B63" t="s">
        <v>39</v>
      </c>
      <c r="C63" t="s">
        <v>46</v>
      </c>
      <c r="D63">
        <v>2015</v>
      </c>
      <c r="E63" s="9">
        <f ca="1">YEAR(TODAY())-Data_Source[[#This Row],[Year]]</f>
        <v>10</v>
      </c>
      <c r="F63" t="s">
        <v>15</v>
      </c>
      <c r="G63" t="s">
        <v>25</v>
      </c>
      <c r="H63" t="s">
        <v>26</v>
      </c>
      <c r="I63">
        <v>5.3</v>
      </c>
      <c r="J63" t="s">
        <v>18</v>
      </c>
      <c r="K63" t="s">
        <v>19</v>
      </c>
      <c r="L63">
        <v>176332</v>
      </c>
      <c r="M63" t="s">
        <v>20</v>
      </c>
      <c r="N63" t="s">
        <v>20</v>
      </c>
      <c r="O63" s="2">
        <v>120000</v>
      </c>
      <c r="P63" s="1">
        <f>MEDIAN(Data_Source[Price (SAR)])</f>
        <v>58000</v>
      </c>
      <c r="Q63" s="1" cm="1">
        <f t="array" ref="Q63">MEDIAN(_xlfn._xlws.FILTER(Data_Source[Price (SAR)],Data_Source[Maker] = Data_Source[[#This Row],[Maker]]))</f>
        <v>60000</v>
      </c>
    </row>
    <row r="64" spans="1:17" x14ac:dyDescent="0.35">
      <c r="A64">
        <v>63</v>
      </c>
      <c r="B64" t="s">
        <v>27</v>
      </c>
      <c r="C64" t="s">
        <v>88</v>
      </c>
      <c r="D64">
        <v>2017</v>
      </c>
      <c r="E64" s="9">
        <f ca="1">YEAR(TODAY())-Data_Source[[#This Row],[Year]]</f>
        <v>8</v>
      </c>
      <c r="F64" t="s">
        <v>15</v>
      </c>
      <c r="G64" t="s">
        <v>29</v>
      </c>
      <c r="H64" t="s">
        <v>17</v>
      </c>
      <c r="I64">
        <v>1.6</v>
      </c>
      <c r="J64" t="s">
        <v>18</v>
      </c>
      <c r="K64" t="s">
        <v>19</v>
      </c>
      <c r="L64">
        <v>140000</v>
      </c>
      <c r="M64" t="s">
        <v>42</v>
      </c>
      <c r="N64" t="s">
        <v>64</v>
      </c>
      <c r="O64" s="3">
        <v>30000</v>
      </c>
      <c r="P64" s="1">
        <f>MEDIAN(Data_Source[Price (SAR)])</f>
        <v>58000</v>
      </c>
      <c r="Q64" s="1" cm="1">
        <f t="array" ref="Q64">MEDIAN(_xlfn._xlws.FILTER(Data_Source[Price (SAR)],Data_Source[Maker] = Data_Source[[#This Row],[Maker]]))</f>
        <v>42000</v>
      </c>
    </row>
    <row r="65" spans="1:17" x14ac:dyDescent="0.35">
      <c r="A65">
        <v>64</v>
      </c>
      <c r="B65" t="s">
        <v>134</v>
      </c>
      <c r="C65" t="s">
        <v>136</v>
      </c>
      <c r="D65">
        <v>2014</v>
      </c>
      <c r="E65" s="9">
        <f ca="1">YEAR(TODAY())-Data_Source[[#This Row],[Year]]</f>
        <v>11</v>
      </c>
      <c r="F65" t="s">
        <v>15</v>
      </c>
      <c r="G65" t="s">
        <v>25</v>
      </c>
      <c r="H65" t="s">
        <v>30</v>
      </c>
      <c r="I65">
        <v>1.6</v>
      </c>
      <c r="J65" t="s">
        <v>18</v>
      </c>
      <c r="K65" t="s">
        <v>19</v>
      </c>
      <c r="L65">
        <v>135000</v>
      </c>
      <c r="M65" t="s">
        <v>20</v>
      </c>
      <c r="N65" t="s">
        <v>20</v>
      </c>
      <c r="O65" s="3">
        <v>18000</v>
      </c>
      <c r="P65" s="1">
        <f>MEDIAN(Data_Source[Price (SAR)])</f>
        <v>58000</v>
      </c>
      <c r="Q65" s="1" cm="1">
        <f t="array" ref="Q65">MEDIAN(_xlfn._xlws.FILTER(Data_Source[Price (SAR)],Data_Source[Maker] = Data_Source[[#This Row],[Maker]]))</f>
        <v>26000</v>
      </c>
    </row>
    <row r="66" spans="1:17" x14ac:dyDescent="0.35">
      <c r="A66">
        <v>65</v>
      </c>
      <c r="B66" t="s">
        <v>121</v>
      </c>
      <c r="C66" t="s">
        <v>122</v>
      </c>
      <c r="D66">
        <v>2019</v>
      </c>
      <c r="E66" s="9">
        <f ca="1">YEAR(TODAY())-Data_Source[[#This Row],[Year]]</f>
        <v>6</v>
      </c>
      <c r="F66" t="s">
        <v>15</v>
      </c>
      <c r="G66" t="s">
        <v>102</v>
      </c>
      <c r="H66" t="s">
        <v>17</v>
      </c>
      <c r="I66">
        <v>2.5</v>
      </c>
      <c r="J66" t="s">
        <v>18</v>
      </c>
      <c r="K66" t="s">
        <v>19</v>
      </c>
      <c r="L66">
        <v>27000</v>
      </c>
      <c r="M66" t="s">
        <v>20</v>
      </c>
      <c r="N66" t="s">
        <v>20</v>
      </c>
      <c r="O66" s="3">
        <v>185000</v>
      </c>
      <c r="P66" s="1">
        <f>MEDIAN(Data_Source[Price (SAR)])</f>
        <v>58000</v>
      </c>
      <c r="Q66" s="1" cm="1">
        <f t="array" ref="Q66">MEDIAN(_xlfn._xlws.FILTER(Data_Source[Price (SAR)],Data_Source[Maker] = Data_Source[[#This Row],[Maker]]))</f>
        <v>155000</v>
      </c>
    </row>
    <row r="67" spans="1:17" x14ac:dyDescent="0.35">
      <c r="A67">
        <v>66</v>
      </c>
      <c r="B67" t="s">
        <v>172</v>
      </c>
      <c r="C67" t="s">
        <v>173</v>
      </c>
      <c r="D67">
        <v>2020</v>
      </c>
      <c r="E67" s="9">
        <f ca="1">YEAR(TODAY())-Data_Source[[#This Row],[Year]]</f>
        <v>5</v>
      </c>
      <c r="F67" t="s">
        <v>15</v>
      </c>
      <c r="G67" t="s">
        <v>102</v>
      </c>
      <c r="H67" t="s">
        <v>17</v>
      </c>
      <c r="I67">
        <v>1.5</v>
      </c>
      <c r="J67" t="s">
        <v>18</v>
      </c>
      <c r="K67" t="s">
        <v>19</v>
      </c>
      <c r="L67">
        <v>9000</v>
      </c>
      <c r="M67" t="s">
        <v>20</v>
      </c>
      <c r="N67" t="s">
        <v>20</v>
      </c>
      <c r="O67" s="3">
        <v>70000</v>
      </c>
      <c r="P67" s="1">
        <f>MEDIAN(Data_Source[Price (SAR)])</f>
        <v>58000</v>
      </c>
      <c r="Q67" s="1" cm="1">
        <f t="array" ref="Q67">MEDIAN(_xlfn._xlws.FILTER(Data_Source[Price (SAR)],Data_Source[Maker] = Data_Source[[#This Row],[Maker]]))</f>
        <v>69000</v>
      </c>
    </row>
    <row r="68" spans="1:17" x14ac:dyDescent="0.35">
      <c r="A68">
        <v>67</v>
      </c>
      <c r="B68" t="s">
        <v>27</v>
      </c>
      <c r="C68" t="s">
        <v>88</v>
      </c>
      <c r="D68">
        <v>2017</v>
      </c>
      <c r="E68" s="9">
        <f ca="1">YEAR(TODAY())-Data_Source[[#This Row],[Year]]</f>
        <v>8</v>
      </c>
      <c r="F68" t="s">
        <v>15</v>
      </c>
      <c r="G68" t="s">
        <v>25</v>
      </c>
      <c r="H68" t="s">
        <v>26</v>
      </c>
      <c r="I68">
        <v>1.4</v>
      </c>
      <c r="J68" t="s">
        <v>18</v>
      </c>
      <c r="K68" t="s">
        <v>19</v>
      </c>
      <c r="L68">
        <v>166000</v>
      </c>
      <c r="M68" t="s">
        <v>20</v>
      </c>
      <c r="N68" t="s">
        <v>20</v>
      </c>
      <c r="O68" s="3">
        <v>29500</v>
      </c>
      <c r="P68" s="1">
        <f>MEDIAN(Data_Source[Price (SAR)])</f>
        <v>58000</v>
      </c>
      <c r="Q68" s="1" cm="1">
        <f t="array" ref="Q68">MEDIAN(_xlfn._xlws.FILTER(Data_Source[Price (SAR)],Data_Source[Maker] = Data_Source[[#This Row],[Maker]]))</f>
        <v>42000</v>
      </c>
    </row>
    <row r="69" spans="1:17" x14ac:dyDescent="0.35">
      <c r="A69">
        <v>68</v>
      </c>
      <c r="B69" t="s">
        <v>34</v>
      </c>
      <c r="C69" t="s">
        <v>123</v>
      </c>
      <c r="D69">
        <v>2015</v>
      </c>
      <c r="E69" s="9">
        <f ca="1">YEAR(TODAY())-Data_Source[[#This Row],[Year]]</f>
        <v>10</v>
      </c>
      <c r="F69" t="s">
        <v>15</v>
      </c>
      <c r="G69" t="s">
        <v>23</v>
      </c>
      <c r="H69" t="s">
        <v>17</v>
      </c>
      <c r="I69">
        <v>2.7</v>
      </c>
      <c r="J69" t="s">
        <v>18</v>
      </c>
      <c r="K69" t="s">
        <v>68</v>
      </c>
      <c r="L69">
        <v>276</v>
      </c>
      <c r="M69" t="s">
        <v>111</v>
      </c>
      <c r="N69" t="s">
        <v>540</v>
      </c>
      <c r="O69" s="3">
        <v>57000</v>
      </c>
      <c r="P69" s="1">
        <f>MEDIAN(Data_Source[Price (SAR)])</f>
        <v>58000</v>
      </c>
      <c r="Q69" s="1" cm="1">
        <f t="array" ref="Q69">MEDIAN(_xlfn._xlws.FILTER(Data_Source[Price (SAR)],Data_Source[Maker] = Data_Source[[#This Row],[Maker]]))</f>
        <v>65000</v>
      </c>
    </row>
    <row r="70" spans="1:17" x14ac:dyDescent="0.35">
      <c r="A70">
        <v>69</v>
      </c>
      <c r="B70" t="s">
        <v>85</v>
      </c>
      <c r="C70" t="s">
        <v>87</v>
      </c>
      <c r="D70">
        <v>2019</v>
      </c>
      <c r="E70" s="9">
        <f ca="1">YEAR(TODAY())-Data_Source[[#This Row],[Year]]</f>
        <v>6</v>
      </c>
      <c r="F70" t="s">
        <v>15</v>
      </c>
      <c r="G70" t="s">
        <v>75</v>
      </c>
      <c r="H70" t="s">
        <v>30</v>
      </c>
      <c r="I70">
        <v>3.3</v>
      </c>
      <c r="J70" t="s">
        <v>18</v>
      </c>
      <c r="K70" t="s">
        <v>19</v>
      </c>
      <c r="L70">
        <v>50000</v>
      </c>
      <c r="M70" t="s">
        <v>20</v>
      </c>
      <c r="N70" t="s">
        <v>20</v>
      </c>
      <c r="O70" s="3">
        <v>125000</v>
      </c>
      <c r="P70" s="1">
        <f>MEDIAN(Data_Source[Price (SAR)])</f>
        <v>58000</v>
      </c>
      <c r="Q70" s="1" cm="1">
        <f t="array" ref="Q70">MEDIAN(_xlfn._xlws.FILTER(Data_Source[Price (SAR)],Data_Source[Maker] = Data_Source[[#This Row],[Maker]]))</f>
        <v>88000</v>
      </c>
    </row>
    <row r="71" spans="1:17" x14ac:dyDescent="0.35">
      <c r="A71">
        <v>70</v>
      </c>
      <c r="B71" t="s">
        <v>166</v>
      </c>
      <c r="C71" t="s">
        <v>167</v>
      </c>
      <c r="D71">
        <v>2020</v>
      </c>
      <c r="E71" s="9">
        <f ca="1">YEAR(TODAY())-Data_Source[[#This Row],[Year]]</f>
        <v>5</v>
      </c>
      <c r="F71" t="s">
        <v>15</v>
      </c>
      <c r="G71" t="s">
        <v>65</v>
      </c>
      <c r="H71" t="s">
        <v>26</v>
      </c>
      <c r="I71">
        <v>1.5</v>
      </c>
      <c r="J71" t="s">
        <v>18</v>
      </c>
      <c r="K71" t="s">
        <v>19</v>
      </c>
      <c r="L71">
        <v>47528</v>
      </c>
      <c r="M71" t="s">
        <v>20</v>
      </c>
      <c r="N71" t="s">
        <v>20</v>
      </c>
      <c r="O71" s="3">
        <v>28500</v>
      </c>
      <c r="P71" s="1">
        <f>MEDIAN(Data_Source[Price (SAR)])</f>
        <v>58000</v>
      </c>
      <c r="Q71" s="1" cm="1">
        <f t="array" ref="Q71">MEDIAN(_xlfn._xlws.FILTER(Data_Source[Price (SAR)],Data_Source[Maker] = Data_Source[[#This Row],[Maker]]))</f>
        <v>44000</v>
      </c>
    </row>
    <row r="72" spans="1:17" x14ac:dyDescent="0.35">
      <c r="A72">
        <v>71</v>
      </c>
      <c r="B72" t="s">
        <v>34</v>
      </c>
      <c r="C72" t="s">
        <v>51</v>
      </c>
      <c r="D72">
        <v>2013</v>
      </c>
      <c r="E72" s="9">
        <f ca="1">YEAR(TODAY())-Data_Source[[#This Row],[Year]]</f>
        <v>12</v>
      </c>
      <c r="F72" t="s">
        <v>15</v>
      </c>
      <c r="G72" t="s">
        <v>25</v>
      </c>
      <c r="H72" t="s">
        <v>26</v>
      </c>
      <c r="I72">
        <v>1.6</v>
      </c>
      <c r="J72" t="s">
        <v>18</v>
      </c>
      <c r="K72" t="s">
        <v>19</v>
      </c>
      <c r="L72">
        <v>186000</v>
      </c>
      <c r="M72" t="s">
        <v>54</v>
      </c>
      <c r="N72" t="s">
        <v>538</v>
      </c>
      <c r="O72" s="2">
        <v>27000</v>
      </c>
      <c r="P72" s="1">
        <f>MEDIAN(Data_Source[Price (SAR)])</f>
        <v>58000</v>
      </c>
      <c r="Q72" s="1" cm="1">
        <f t="array" ref="Q72">MEDIAN(_xlfn._xlws.FILTER(Data_Source[Price (SAR)],Data_Source[Maker] = Data_Source[[#This Row],[Maker]]))</f>
        <v>65000</v>
      </c>
    </row>
    <row r="73" spans="1:17" x14ac:dyDescent="0.35">
      <c r="A73">
        <v>72</v>
      </c>
      <c r="B73" t="s">
        <v>139</v>
      </c>
      <c r="C73" t="s">
        <v>140</v>
      </c>
      <c r="D73">
        <v>2016</v>
      </c>
      <c r="E73" s="9">
        <f ca="1">YEAR(TODAY())-Data_Source[[#This Row],[Year]]</f>
        <v>9</v>
      </c>
      <c r="F73" t="s">
        <v>15</v>
      </c>
      <c r="G73" t="s">
        <v>16</v>
      </c>
      <c r="H73" t="s">
        <v>26</v>
      </c>
      <c r="I73">
        <v>1.5</v>
      </c>
      <c r="J73" t="s">
        <v>18</v>
      </c>
      <c r="K73" t="s">
        <v>68</v>
      </c>
      <c r="L73">
        <v>110000</v>
      </c>
      <c r="M73" t="s">
        <v>20</v>
      </c>
      <c r="N73" t="s">
        <v>20</v>
      </c>
      <c r="O73" s="2">
        <v>29500</v>
      </c>
      <c r="P73" s="1">
        <f>MEDIAN(Data_Source[Price (SAR)])</f>
        <v>58000</v>
      </c>
      <c r="Q73" s="1" cm="1">
        <f t="array" ref="Q73">MEDIAN(_xlfn._xlws.FILTER(Data_Source[Price (SAR)],Data_Source[Maker] = Data_Source[[#This Row],[Maker]]))</f>
        <v>28000</v>
      </c>
    </row>
    <row r="74" spans="1:17" x14ac:dyDescent="0.35">
      <c r="A74">
        <v>73</v>
      </c>
      <c r="B74" t="s">
        <v>76</v>
      </c>
      <c r="C74" t="s">
        <v>202</v>
      </c>
      <c r="D74">
        <v>2020</v>
      </c>
      <c r="E74" s="9">
        <f ca="1">YEAR(TODAY())-Data_Source[[#This Row],[Year]]</f>
        <v>5</v>
      </c>
      <c r="F74" t="s">
        <v>44</v>
      </c>
      <c r="G74" t="s">
        <v>25</v>
      </c>
      <c r="H74" t="s">
        <v>30</v>
      </c>
      <c r="I74">
        <v>2</v>
      </c>
      <c r="J74" t="s">
        <v>18</v>
      </c>
      <c r="K74" t="s">
        <v>19</v>
      </c>
      <c r="L74">
        <v>3000</v>
      </c>
      <c r="M74" t="s">
        <v>20</v>
      </c>
      <c r="N74" t="s">
        <v>20</v>
      </c>
      <c r="O74" s="2">
        <v>55000</v>
      </c>
      <c r="P74" s="1">
        <f>MEDIAN(Data_Source[Price (SAR)])</f>
        <v>58000</v>
      </c>
      <c r="Q74" s="1" cm="1">
        <f t="array" ref="Q74">MEDIAN(_xlfn._xlws.FILTER(Data_Source[Price (SAR)],Data_Source[Maker] = Data_Source[[#This Row],[Maker]]))</f>
        <v>55000</v>
      </c>
    </row>
    <row r="75" spans="1:17" x14ac:dyDescent="0.35">
      <c r="A75">
        <v>74</v>
      </c>
      <c r="B75" t="s">
        <v>99</v>
      </c>
      <c r="C75" t="s">
        <v>198</v>
      </c>
      <c r="D75">
        <v>2020</v>
      </c>
      <c r="E75" s="9">
        <f ca="1">YEAR(TODAY())-Data_Source[[#This Row],[Year]]</f>
        <v>5</v>
      </c>
      <c r="F75" t="s">
        <v>15</v>
      </c>
      <c r="G75" t="s">
        <v>23</v>
      </c>
      <c r="H75" t="s">
        <v>30</v>
      </c>
      <c r="I75">
        <v>2</v>
      </c>
      <c r="J75" t="s">
        <v>18</v>
      </c>
      <c r="K75" t="s">
        <v>19</v>
      </c>
      <c r="L75">
        <v>11000</v>
      </c>
      <c r="M75" t="s">
        <v>20</v>
      </c>
      <c r="N75" t="s">
        <v>20</v>
      </c>
      <c r="O75" s="2">
        <v>51000</v>
      </c>
      <c r="P75" s="1">
        <f>MEDIAN(Data_Source[Price (SAR)])</f>
        <v>58000</v>
      </c>
      <c r="Q75" s="1" cm="1">
        <f t="array" ref="Q75">MEDIAN(_xlfn._xlws.FILTER(Data_Source[Price (SAR)],Data_Source[Maker] = Data_Source[[#This Row],[Maker]]))</f>
        <v>48000</v>
      </c>
    </row>
    <row r="76" spans="1:17" x14ac:dyDescent="0.35">
      <c r="A76">
        <v>75</v>
      </c>
      <c r="B76" t="s">
        <v>109</v>
      </c>
      <c r="C76" t="s">
        <v>110</v>
      </c>
      <c r="D76">
        <v>2016</v>
      </c>
      <c r="E76" s="9">
        <f ca="1">YEAR(TODAY())-Data_Source[[#This Row],[Year]]</f>
        <v>9</v>
      </c>
      <c r="F76" t="s">
        <v>47</v>
      </c>
      <c r="G76" t="s">
        <v>29</v>
      </c>
      <c r="H76" t="s">
        <v>17</v>
      </c>
      <c r="I76">
        <v>5.7</v>
      </c>
      <c r="J76" t="s">
        <v>18</v>
      </c>
      <c r="K76" t="s">
        <v>19</v>
      </c>
      <c r="L76">
        <v>123000</v>
      </c>
      <c r="M76" t="s">
        <v>20</v>
      </c>
      <c r="N76" t="s">
        <v>20</v>
      </c>
      <c r="O76" s="2">
        <v>109000</v>
      </c>
      <c r="P76" s="1">
        <f>MEDIAN(Data_Source[Price (SAR)])</f>
        <v>58000</v>
      </c>
      <c r="Q76" s="1" cm="1">
        <f t="array" ref="Q76">MEDIAN(_xlfn._xlws.FILTER(Data_Source[Price (SAR)],Data_Source[Maker] = Data_Source[[#This Row],[Maker]]))</f>
        <v>71000</v>
      </c>
    </row>
    <row r="77" spans="1:17" x14ac:dyDescent="0.35">
      <c r="A77">
        <v>76</v>
      </c>
      <c r="B77" t="s">
        <v>219</v>
      </c>
      <c r="C77" t="s">
        <v>220</v>
      </c>
      <c r="D77">
        <v>2012</v>
      </c>
      <c r="E77" s="9">
        <f ca="1">YEAR(TODAY())-Data_Source[[#This Row],[Year]]</f>
        <v>13</v>
      </c>
      <c r="F77" t="s">
        <v>15</v>
      </c>
      <c r="G77" t="s">
        <v>75</v>
      </c>
      <c r="H77" t="s">
        <v>30</v>
      </c>
      <c r="I77">
        <v>4</v>
      </c>
      <c r="J77" t="s">
        <v>18</v>
      </c>
      <c r="K77" t="s">
        <v>19</v>
      </c>
      <c r="L77">
        <v>243000</v>
      </c>
      <c r="M77" t="s">
        <v>20</v>
      </c>
      <c r="N77" t="s">
        <v>20</v>
      </c>
      <c r="O77" s="3">
        <v>50000</v>
      </c>
      <c r="P77" s="1">
        <f>MEDIAN(Data_Source[Price (SAR)])</f>
        <v>58000</v>
      </c>
      <c r="Q77" s="1" cm="1">
        <f t="array" ref="Q77">MEDIAN(_xlfn._xlws.FILTER(Data_Source[Price (SAR)],Data_Source[Maker] = Data_Source[[#This Row],[Maker]]))</f>
        <v>49500</v>
      </c>
    </row>
    <row r="78" spans="1:17" x14ac:dyDescent="0.35">
      <c r="A78">
        <v>77</v>
      </c>
      <c r="B78" t="s">
        <v>76</v>
      </c>
      <c r="C78" t="s">
        <v>125</v>
      </c>
      <c r="D78">
        <v>2009</v>
      </c>
      <c r="E78" s="9">
        <f ca="1">YEAR(TODAY())-Data_Source[[#This Row],[Year]]</f>
        <v>16</v>
      </c>
      <c r="F78" t="s">
        <v>47</v>
      </c>
      <c r="G78" t="s">
        <v>16</v>
      </c>
      <c r="H78" t="s">
        <v>17</v>
      </c>
      <c r="I78">
        <v>4</v>
      </c>
      <c r="J78" t="s">
        <v>18</v>
      </c>
      <c r="K78" t="s">
        <v>19</v>
      </c>
      <c r="L78">
        <v>211000</v>
      </c>
      <c r="M78" t="s">
        <v>20</v>
      </c>
      <c r="N78" t="s">
        <v>20</v>
      </c>
      <c r="O78" s="2">
        <v>16000</v>
      </c>
      <c r="P78" s="1">
        <f>MEDIAN(Data_Source[Price (SAR)])</f>
        <v>58000</v>
      </c>
      <c r="Q78" s="1" cm="1">
        <f t="array" ref="Q78">MEDIAN(_xlfn._xlws.FILTER(Data_Source[Price (SAR)],Data_Source[Maker] = Data_Source[[#This Row],[Maker]]))</f>
        <v>55000</v>
      </c>
    </row>
    <row r="79" spans="1:17" x14ac:dyDescent="0.35">
      <c r="A79">
        <v>78</v>
      </c>
      <c r="B79" t="s">
        <v>48</v>
      </c>
      <c r="C79" t="s">
        <v>106</v>
      </c>
      <c r="D79">
        <v>2019</v>
      </c>
      <c r="E79" s="9">
        <f ca="1">YEAR(TODAY())-Data_Source[[#This Row],[Year]]</f>
        <v>6</v>
      </c>
      <c r="F79" t="s">
        <v>44</v>
      </c>
      <c r="G79" t="s">
        <v>16</v>
      </c>
      <c r="H79" t="s">
        <v>30</v>
      </c>
      <c r="I79">
        <v>3.5</v>
      </c>
      <c r="J79" t="s">
        <v>18</v>
      </c>
      <c r="K79" t="s">
        <v>19</v>
      </c>
      <c r="L79">
        <v>80000</v>
      </c>
      <c r="M79" t="s">
        <v>20</v>
      </c>
      <c r="N79" t="s">
        <v>20</v>
      </c>
      <c r="O79" s="3">
        <v>355000</v>
      </c>
      <c r="P79" s="1">
        <f>MEDIAN(Data_Source[Price (SAR)])</f>
        <v>58000</v>
      </c>
      <c r="Q79" s="1" cm="1">
        <f t="array" ref="Q79">MEDIAN(_xlfn._xlws.FILTER(Data_Source[Price (SAR)],Data_Source[Maker] = Data_Source[[#This Row],[Maker]]))</f>
        <v>145000</v>
      </c>
    </row>
    <row r="80" spans="1:17" x14ac:dyDescent="0.35">
      <c r="A80">
        <v>79</v>
      </c>
      <c r="B80" t="s">
        <v>39</v>
      </c>
      <c r="C80" t="s">
        <v>46</v>
      </c>
      <c r="D80">
        <v>2015</v>
      </c>
      <c r="E80" s="9">
        <f ca="1">YEAR(TODAY())-Data_Source[[#This Row],[Year]]</f>
        <v>10</v>
      </c>
      <c r="F80" t="s">
        <v>15</v>
      </c>
      <c r="G80" t="s">
        <v>78</v>
      </c>
      <c r="H80" t="s">
        <v>26</v>
      </c>
      <c r="I80">
        <v>5.3</v>
      </c>
      <c r="J80" t="s">
        <v>18</v>
      </c>
      <c r="K80" t="s">
        <v>19</v>
      </c>
      <c r="L80">
        <v>150000</v>
      </c>
      <c r="M80" t="s">
        <v>42</v>
      </c>
      <c r="N80" t="s">
        <v>64</v>
      </c>
      <c r="O80" s="3">
        <v>100000</v>
      </c>
      <c r="P80" s="1">
        <f>MEDIAN(Data_Source[Price (SAR)])</f>
        <v>58000</v>
      </c>
      <c r="Q80" s="1" cm="1">
        <f t="array" ref="Q80">MEDIAN(_xlfn._xlws.FILTER(Data_Source[Price (SAR)],Data_Source[Maker] = Data_Source[[#This Row],[Maker]]))</f>
        <v>60000</v>
      </c>
    </row>
    <row r="81" spans="1:17" x14ac:dyDescent="0.35">
      <c r="A81">
        <v>80</v>
      </c>
      <c r="B81" t="s">
        <v>281</v>
      </c>
      <c r="C81" t="s">
        <v>300</v>
      </c>
      <c r="D81">
        <v>2018</v>
      </c>
      <c r="E81" s="9">
        <f ca="1">YEAR(TODAY())-Data_Source[[#This Row],[Year]]</f>
        <v>7</v>
      </c>
      <c r="F81" t="s">
        <v>15</v>
      </c>
      <c r="G81" t="s">
        <v>29</v>
      </c>
      <c r="H81" t="s">
        <v>17</v>
      </c>
      <c r="I81">
        <v>2</v>
      </c>
      <c r="J81" t="s">
        <v>18</v>
      </c>
      <c r="K81" t="s">
        <v>19</v>
      </c>
      <c r="L81">
        <v>60000</v>
      </c>
      <c r="M81" t="s">
        <v>45</v>
      </c>
      <c r="N81" t="s">
        <v>539</v>
      </c>
      <c r="O81" s="3">
        <v>155000</v>
      </c>
      <c r="P81" s="1">
        <f>MEDIAN(Data_Source[Price (SAR)])</f>
        <v>58000</v>
      </c>
      <c r="Q81" s="1" cm="1">
        <f t="array" ref="Q81">MEDIAN(_xlfn._xlws.FILTER(Data_Source[Price (SAR)],Data_Source[Maker] = Data_Source[[#This Row],[Maker]]))</f>
        <v>91000</v>
      </c>
    </row>
    <row r="82" spans="1:17" x14ac:dyDescent="0.35">
      <c r="A82">
        <v>81</v>
      </c>
      <c r="B82" t="s">
        <v>34</v>
      </c>
      <c r="C82" t="s">
        <v>161</v>
      </c>
      <c r="D82">
        <v>2013</v>
      </c>
      <c r="E82" s="9">
        <f ca="1">YEAR(TODAY())-Data_Source[[#This Row],[Year]]</f>
        <v>12</v>
      </c>
      <c r="F82" t="s">
        <v>47</v>
      </c>
      <c r="G82" t="s">
        <v>16</v>
      </c>
      <c r="H82" t="s">
        <v>17</v>
      </c>
      <c r="I82">
        <v>5.7</v>
      </c>
      <c r="J82" t="s">
        <v>18</v>
      </c>
      <c r="K82" t="s">
        <v>19</v>
      </c>
      <c r="L82">
        <v>53000</v>
      </c>
      <c r="M82" t="s">
        <v>20</v>
      </c>
      <c r="N82" t="s">
        <v>20</v>
      </c>
      <c r="O82" s="3">
        <v>90000</v>
      </c>
      <c r="P82" s="1">
        <f>MEDIAN(Data_Source[Price (SAR)])</f>
        <v>58000</v>
      </c>
      <c r="Q82" s="1" cm="1">
        <f t="array" ref="Q82">MEDIAN(_xlfn._xlws.FILTER(Data_Source[Price (SAR)],Data_Source[Maker] = Data_Source[[#This Row],[Maker]]))</f>
        <v>65000</v>
      </c>
    </row>
    <row r="83" spans="1:17" x14ac:dyDescent="0.35">
      <c r="A83">
        <v>82</v>
      </c>
      <c r="B83" t="s">
        <v>109</v>
      </c>
      <c r="C83" t="s">
        <v>227</v>
      </c>
      <c r="D83">
        <v>2013</v>
      </c>
      <c r="E83" s="9">
        <f ca="1">YEAR(TODAY())-Data_Source[[#This Row],[Year]]</f>
        <v>12</v>
      </c>
      <c r="F83" t="s">
        <v>15</v>
      </c>
      <c r="G83" t="s">
        <v>29</v>
      </c>
      <c r="H83" t="s">
        <v>17</v>
      </c>
      <c r="I83">
        <v>5.7</v>
      </c>
      <c r="J83" t="s">
        <v>18</v>
      </c>
      <c r="K83" t="s">
        <v>19</v>
      </c>
      <c r="L83">
        <v>213000</v>
      </c>
      <c r="M83" t="s">
        <v>20</v>
      </c>
      <c r="N83" t="s">
        <v>20</v>
      </c>
      <c r="O83" s="3">
        <v>40000</v>
      </c>
      <c r="P83" s="1">
        <f>MEDIAN(Data_Source[Price (SAR)])</f>
        <v>58000</v>
      </c>
      <c r="Q83" s="1" cm="1">
        <f t="array" ref="Q83">MEDIAN(_xlfn._xlws.FILTER(Data_Source[Price (SAR)],Data_Source[Maker] = Data_Source[[#This Row],[Maker]]))</f>
        <v>71000</v>
      </c>
    </row>
    <row r="84" spans="1:17" x14ac:dyDescent="0.35">
      <c r="A84">
        <v>83</v>
      </c>
      <c r="B84" t="s">
        <v>174</v>
      </c>
      <c r="C84" t="s">
        <v>208</v>
      </c>
      <c r="D84">
        <v>2020</v>
      </c>
      <c r="E84" s="9">
        <f ca="1">YEAR(TODAY())-Data_Source[[#This Row],[Year]]</f>
        <v>5</v>
      </c>
      <c r="F84" t="s">
        <v>47</v>
      </c>
      <c r="G84" t="s">
        <v>16</v>
      </c>
      <c r="H84" t="s">
        <v>26</v>
      </c>
      <c r="I84">
        <v>3</v>
      </c>
      <c r="J84" t="s">
        <v>18</v>
      </c>
      <c r="K84" t="s">
        <v>19</v>
      </c>
      <c r="L84">
        <v>55000</v>
      </c>
      <c r="M84" t="s">
        <v>20</v>
      </c>
      <c r="N84" t="s">
        <v>20</v>
      </c>
      <c r="O84" s="3">
        <v>266000</v>
      </c>
      <c r="P84" s="1">
        <f>MEDIAN(Data_Source[Price (SAR)])</f>
        <v>58000</v>
      </c>
      <c r="Q84" s="1" cm="1">
        <f t="array" ref="Q84">MEDIAN(_xlfn._xlws.FILTER(Data_Source[Price (SAR)],Data_Source[Maker] = Data_Source[[#This Row],[Maker]]))</f>
        <v>110000</v>
      </c>
    </row>
    <row r="85" spans="1:17" x14ac:dyDescent="0.35">
      <c r="A85">
        <v>84</v>
      </c>
      <c r="B85" t="s">
        <v>48</v>
      </c>
      <c r="C85" t="s">
        <v>258</v>
      </c>
      <c r="D85">
        <v>2020</v>
      </c>
      <c r="E85" s="9">
        <f ca="1">YEAR(TODAY())-Data_Source[[#This Row],[Year]]</f>
        <v>5</v>
      </c>
      <c r="F85" t="s">
        <v>47</v>
      </c>
      <c r="G85" t="s">
        <v>16</v>
      </c>
      <c r="H85" t="s">
        <v>26</v>
      </c>
      <c r="I85">
        <v>2</v>
      </c>
      <c r="J85" t="s">
        <v>18</v>
      </c>
      <c r="K85" t="s">
        <v>19</v>
      </c>
      <c r="L85">
        <v>3710</v>
      </c>
      <c r="M85" t="s">
        <v>20</v>
      </c>
      <c r="N85" t="s">
        <v>20</v>
      </c>
      <c r="O85" s="2">
        <v>173000</v>
      </c>
      <c r="P85" s="1">
        <f>MEDIAN(Data_Source[Price (SAR)])</f>
        <v>58000</v>
      </c>
      <c r="Q85" s="1" cm="1">
        <f t="array" ref="Q85">MEDIAN(_xlfn._xlws.FILTER(Data_Source[Price (SAR)],Data_Source[Maker] = Data_Source[[#This Row],[Maker]]))</f>
        <v>145000</v>
      </c>
    </row>
    <row r="86" spans="1:17" x14ac:dyDescent="0.35">
      <c r="A86">
        <v>85</v>
      </c>
      <c r="B86" t="s">
        <v>181</v>
      </c>
      <c r="C86" t="s">
        <v>199</v>
      </c>
      <c r="D86">
        <v>2016</v>
      </c>
      <c r="E86" s="9">
        <f ca="1">YEAR(TODAY())-Data_Source[[#This Row],[Year]]</f>
        <v>9</v>
      </c>
      <c r="F86" t="s">
        <v>15</v>
      </c>
      <c r="G86" t="s">
        <v>23</v>
      </c>
      <c r="H86" t="s">
        <v>17</v>
      </c>
      <c r="I86">
        <v>3.8</v>
      </c>
      <c r="J86" t="s">
        <v>18</v>
      </c>
      <c r="K86" t="s">
        <v>19</v>
      </c>
      <c r="L86">
        <v>200</v>
      </c>
      <c r="M86" t="s">
        <v>20</v>
      </c>
      <c r="N86" t="s">
        <v>20</v>
      </c>
      <c r="O86" s="3">
        <v>56000</v>
      </c>
      <c r="P86" s="1">
        <f>MEDIAN(Data_Source[Price (SAR)])</f>
        <v>58000</v>
      </c>
      <c r="Q86" s="1" cm="1">
        <f t="array" ref="Q86">MEDIAN(_xlfn._xlws.FILTER(Data_Source[Price (SAR)],Data_Source[Maker] = Data_Source[[#This Row],[Maker]]))</f>
        <v>54000</v>
      </c>
    </row>
    <row r="87" spans="1:17" x14ac:dyDescent="0.35">
      <c r="A87">
        <v>86</v>
      </c>
      <c r="B87" t="s">
        <v>82</v>
      </c>
      <c r="C87" t="s">
        <v>142</v>
      </c>
      <c r="D87">
        <v>2016</v>
      </c>
      <c r="E87" s="9">
        <f ca="1">YEAR(TODAY())-Data_Source[[#This Row],[Year]]</f>
        <v>9</v>
      </c>
      <c r="F87" t="s">
        <v>15</v>
      </c>
      <c r="G87" t="s">
        <v>23</v>
      </c>
      <c r="H87" t="s">
        <v>26</v>
      </c>
      <c r="I87">
        <v>1.6</v>
      </c>
      <c r="J87" t="s">
        <v>18</v>
      </c>
      <c r="K87" t="s">
        <v>19</v>
      </c>
      <c r="L87">
        <v>34000</v>
      </c>
      <c r="M87" t="s">
        <v>20</v>
      </c>
      <c r="N87" t="s">
        <v>20</v>
      </c>
      <c r="O87" s="2">
        <v>32000</v>
      </c>
      <c r="P87" s="1">
        <f>MEDIAN(Data_Source[Price (SAR)])</f>
        <v>58000</v>
      </c>
      <c r="Q87" s="1" cm="1">
        <f t="array" ref="Q87">MEDIAN(_xlfn._xlws.FILTER(Data_Source[Price (SAR)],Data_Source[Maker] = Data_Source[[#This Row],[Maker]]))</f>
        <v>40000</v>
      </c>
    </row>
    <row r="88" spans="1:17" x14ac:dyDescent="0.35">
      <c r="A88">
        <v>87</v>
      </c>
      <c r="B88" t="s">
        <v>48</v>
      </c>
      <c r="C88" t="s">
        <v>50</v>
      </c>
      <c r="D88">
        <v>2016</v>
      </c>
      <c r="E88" s="9">
        <f ca="1">YEAR(TODAY())-Data_Source[[#This Row],[Year]]</f>
        <v>9</v>
      </c>
      <c r="F88" t="s">
        <v>44</v>
      </c>
      <c r="G88" t="s">
        <v>23</v>
      </c>
      <c r="H88" t="s">
        <v>17</v>
      </c>
      <c r="I88">
        <v>3</v>
      </c>
      <c r="J88" t="s">
        <v>18</v>
      </c>
      <c r="K88" t="s">
        <v>19</v>
      </c>
      <c r="L88">
        <v>117000</v>
      </c>
      <c r="M88" t="s">
        <v>20</v>
      </c>
      <c r="N88" t="s">
        <v>20</v>
      </c>
      <c r="O88" s="2">
        <v>110000</v>
      </c>
      <c r="P88" s="1">
        <f>MEDIAN(Data_Source[Price (SAR)])</f>
        <v>58000</v>
      </c>
      <c r="Q88" s="1" cm="1">
        <f t="array" ref="Q88">MEDIAN(_xlfn._xlws.FILTER(Data_Source[Price (SAR)],Data_Source[Maker] = Data_Source[[#This Row],[Maker]]))</f>
        <v>145000</v>
      </c>
    </row>
    <row r="89" spans="1:17" x14ac:dyDescent="0.35">
      <c r="A89">
        <v>88</v>
      </c>
      <c r="B89" t="s">
        <v>34</v>
      </c>
      <c r="C89" t="s">
        <v>66</v>
      </c>
      <c r="D89">
        <v>2021</v>
      </c>
      <c r="E89" s="9">
        <f ca="1">YEAR(TODAY())-Data_Source[[#This Row],[Year]]</f>
        <v>4</v>
      </c>
      <c r="F89" t="s">
        <v>15</v>
      </c>
      <c r="G89" t="s">
        <v>23</v>
      </c>
      <c r="H89" t="s">
        <v>30</v>
      </c>
      <c r="I89">
        <v>3.5</v>
      </c>
      <c r="J89" t="s">
        <v>18</v>
      </c>
      <c r="K89" t="s">
        <v>19</v>
      </c>
      <c r="L89">
        <v>6500</v>
      </c>
      <c r="M89" t="s">
        <v>20</v>
      </c>
      <c r="N89" t="s">
        <v>20</v>
      </c>
      <c r="O89" s="2">
        <v>140000</v>
      </c>
      <c r="P89" s="1">
        <f>MEDIAN(Data_Source[Price (SAR)])</f>
        <v>58000</v>
      </c>
      <c r="Q89" s="1" cm="1">
        <f t="array" ref="Q89">MEDIAN(_xlfn._xlws.FILTER(Data_Source[Price (SAR)],Data_Source[Maker] = Data_Source[[#This Row],[Maker]]))</f>
        <v>65000</v>
      </c>
    </row>
    <row r="90" spans="1:17" x14ac:dyDescent="0.35">
      <c r="A90">
        <v>89</v>
      </c>
      <c r="B90" t="s">
        <v>21</v>
      </c>
      <c r="C90" t="s">
        <v>207</v>
      </c>
      <c r="D90">
        <v>2017</v>
      </c>
      <c r="E90" s="9">
        <f ca="1">YEAR(TODAY())-Data_Source[[#This Row],[Year]]</f>
        <v>8</v>
      </c>
      <c r="F90" t="s">
        <v>15</v>
      </c>
      <c r="G90" t="s">
        <v>23</v>
      </c>
      <c r="H90" t="s">
        <v>26</v>
      </c>
      <c r="I90">
        <v>2.5</v>
      </c>
      <c r="J90" t="s">
        <v>18</v>
      </c>
      <c r="K90" t="s">
        <v>19</v>
      </c>
      <c r="L90">
        <v>64000</v>
      </c>
      <c r="M90" t="s">
        <v>20</v>
      </c>
      <c r="N90" t="s">
        <v>20</v>
      </c>
      <c r="O90" s="3">
        <v>58000</v>
      </c>
      <c r="P90" s="1">
        <f>MEDIAN(Data_Source[Price (SAR)])</f>
        <v>58000</v>
      </c>
      <c r="Q90" s="1" cm="1">
        <f t="array" ref="Q90">MEDIAN(_xlfn._xlws.FILTER(Data_Source[Price (SAR)],Data_Source[Maker] = Data_Source[[#This Row],[Maker]]))</f>
        <v>36500</v>
      </c>
    </row>
    <row r="91" spans="1:17" x14ac:dyDescent="0.35">
      <c r="A91">
        <v>90</v>
      </c>
      <c r="B91" t="s">
        <v>181</v>
      </c>
      <c r="C91" t="s">
        <v>199</v>
      </c>
      <c r="D91">
        <v>2017</v>
      </c>
      <c r="E91" s="9">
        <f ca="1">YEAR(TODAY())-Data_Source[[#This Row],[Year]]</f>
        <v>8</v>
      </c>
      <c r="F91" t="s">
        <v>15</v>
      </c>
      <c r="G91" t="s">
        <v>23</v>
      </c>
      <c r="H91" t="s">
        <v>17</v>
      </c>
      <c r="I91">
        <v>3.5</v>
      </c>
      <c r="J91" t="s">
        <v>18</v>
      </c>
      <c r="K91" t="s">
        <v>19</v>
      </c>
      <c r="L91">
        <v>65400</v>
      </c>
      <c r="M91" t="s">
        <v>20</v>
      </c>
      <c r="N91" t="s">
        <v>20</v>
      </c>
      <c r="O91" s="2">
        <v>58000</v>
      </c>
      <c r="P91" s="1">
        <f>MEDIAN(Data_Source[Price (SAR)])</f>
        <v>58000</v>
      </c>
      <c r="Q91" s="1" cm="1">
        <f t="array" ref="Q91">MEDIAN(_xlfn._xlws.FILTER(Data_Source[Price (SAR)],Data_Source[Maker] = Data_Source[[#This Row],[Maker]]))</f>
        <v>54000</v>
      </c>
    </row>
    <row r="92" spans="1:17" x14ac:dyDescent="0.35">
      <c r="A92">
        <v>91</v>
      </c>
      <c r="B92" t="s">
        <v>62</v>
      </c>
      <c r="C92" t="s">
        <v>63</v>
      </c>
      <c r="D92">
        <v>2014</v>
      </c>
      <c r="E92" s="9">
        <f ca="1">YEAR(TODAY())-Data_Source[[#This Row],[Year]]</f>
        <v>11</v>
      </c>
      <c r="F92" t="s">
        <v>15</v>
      </c>
      <c r="G92" t="s">
        <v>23</v>
      </c>
      <c r="H92" t="s">
        <v>17</v>
      </c>
      <c r="I92">
        <v>5</v>
      </c>
      <c r="J92" t="s">
        <v>18</v>
      </c>
      <c r="K92" t="s">
        <v>19</v>
      </c>
      <c r="L92">
        <v>131000</v>
      </c>
      <c r="M92" t="s">
        <v>20</v>
      </c>
      <c r="N92" t="s">
        <v>20</v>
      </c>
      <c r="O92" s="2">
        <v>230000</v>
      </c>
      <c r="P92" s="1">
        <f>MEDIAN(Data_Source[Price (SAR)])</f>
        <v>58000</v>
      </c>
      <c r="Q92" s="1" cm="1">
        <f t="array" ref="Q92">MEDIAN(_xlfn._xlws.FILTER(Data_Source[Price (SAR)],Data_Source[Maker] = Data_Source[[#This Row],[Maker]]))</f>
        <v>242500</v>
      </c>
    </row>
    <row r="93" spans="1:17" x14ac:dyDescent="0.35">
      <c r="A93">
        <v>92</v>
      </c>
      <c r="B93" t="s">
        <v>76</v>
      </c>
      <c r="C93" t="s">
        <v>77</v>
      </c>
      <c r="D93">
        <v>2013</v>
      </c>
      <c r="E93" s="9">
        <f ca="1">YEAR(TODAY())-Data_Source[[#This Row],[Year]]</f>
        <v>12</v>
      </c>
      <c r="F93" t="s">
        <v>15</v>
      </c>
      <c r="G93" t="s">
        <v>23</v>
      </c>
      <c r="H93" t="s">
        <v>26</v>
      </c>
      <c r="I93">
        <v>5.4</v>
      </c>
      <c r="J93" t="s">
        <v>18</v>
      </c>
      <c r="K93" t="s">
        <v>19</v>
      </c>
      <c r="L93">
        <v>235000</v>
      </c>
      <c r="M93" t="s">
        <v>20</v>
      </c>
      <c r="N93" t="s">
        <v>20</v>
      </c>
      <c r="O93" s="2">
        <v>50000</v>
      </c>
      <c r="P93" s="1">
        <f>MEDIAN(Data_Source[Price (SAR)])</f>
        <v>58000</v>
      </c>
      <c r="Q93" s="1" cm="1">
        <f t="array" ref="Q93">MEDIAN(_xlfn._xlws.FILTER(Data_Source[Price (SAR)],Data_Source[Maker] = Data_Source[[#This Row],[Maker]]))</f>
        <v>55000</v>
      </c>
    </row>
    <row r="94" spans="1:17" x14ac:dyDescent="0.35">
      <c r="A94">
        <v>93</v>
      </c>
      <c r="B94" t="s">
        <v>48</v>
      </c>
      <c r="C94" t="s">
        <v>168</v>
      </c>
      <c r="D94">
        <v>2020</v>
      </c>
      <c r="E94" s="9">
        <f ca="1">YEAR(TODAY())-Data_Source[[#This Row],[Year]]</f>
        <v>5</v>
      </c>
      <c r="F94" t="s">
        <v>44</v>
      </c>
      <c r="G94" t="s">
        <v>23</v>
      </c>
      <c r="H94" t="s">
        <v>30</v>
      </c>
      <c r="I94">
        <v>2</v>
      </c>
      <c r="J94" t="s">
        <v>18</v>
      </c>
      <c r="K94" t="s">
        <v>19</v>
      </c>
      <c r="L94">
        <v>7000</v>
      </c>
      <c r="M94" t="s">
        <v>20</v>
      </c>
      <c r="N94" t="s">
        <v>20</v>
      </c>
      <c r="O94" s="3">
        <v>275000</v>
      </c>
      <c r="P94" s="1">
        <f>MEDIAN(Data_Source[Price (SAR)])</f>
        <v>58000</v>
      </c>
      <c r="Q94" s="1" cm="1">
        <f t="array" ref="Q94">MEDIAN(_xlfn._xlws.FILTER(Data_Source[Price (SAR)],Data_Source[Maker] = Data_Source[[#This Row],[Maker]]))</f>
        <v>145000</v>
      </c>
    </row>
    <row r="95" spans="1:17" x14ac:dyDescent="0.35">
      <c r="A95">
        <v>94</v>
      </c>
      <c r="B95" t="s">
        <v>27</v>
      </c>
      <c r="C95" t="s">
        <v>88</v>
      </c>
      <c r="D95">
        <v>2015</v>
      </c>
      <c r="E95" s="9">
        <f ca="1">YEAR(TODAY())-Data_Source[[#This Row],[Year]]</f>
        <v>10</v>
      </c>
      <c r="F95" t="s">
        <v>44</v>
      </c>
      <c r="G95" t="s">
        <v>23</v>
      </c>
      <c r="H95" t="s">
        <v>30</v>
      </c>
      <c r="I95">
        <v>1.6</v>
      </c>
      <c r="J95" t="s">
        <v>18</v>
      </c>
      <c r="K95" t="s">
        <v>19</v>
      </c>
      <c r="L95">
        <v>230000</v>
      </c>
      <c r="M95" t="s">
        <v>20</v>
      </c>
      <c r="N95" t="s">
        <v>20</v>
      </c>
      <c r="O95" s="2">
        <v>28000</v>
      </c>
      <c r="P95" s="1">
        <f>MEDIAN(Data_Source[Price (SAR)])</f>
        <v>58000</v>
      </c>
      <c r="Q95" s="1" cm="1">
        <f t="array" ref="Q95">MEDIAN(_xlfn._xlws.FILTER(Data_Source[Price (SAR)],Data_Source[Maker] = Data_Source[[#This Row],[Maker]]))</f>
        <v>42000</v>
      </c>
    </row>
    <row r="96" spans="1:17" x14ac:dyDescent="0.35">
      <c r="A96">
        <v>95</v>
      </c>
      <c r="B96" t="s">
        <v>27</v>
      </c>
      <c r="C96" t="s">
        <v>28</v>
      </c>
      <c r="D96">
        <v>2009</v>
      </c>
      <c r="E96" s="9">
        <f ca="1">YEAR(TODAY())-Data_Source[[#This Row],[Year]]</f>
        <v>16</v>
      </c>
      <c r="F96" t="s">
        <v>15</v>
      </c>
      <c r="G96" t="s">
        <v>23</v>
      </c>
      <c r="H96" t="s">
        <v>26</v>
      </c>
      <c r="I96">
        <v>1</v>
      </c>
      <c r="J96" t="s">
        <v>18</v>
      </c>
      <c r="K96" t="s">
        <v>68</v>
      </c>
      <c r="L96">
        <v>4000</v>
      </c>
      <c r="M96" t="s">
        <v>20</v>
      </c>
      <c r="N96" t="s">
        <v>20</v>
      </c>
      <c r="O96" s="2">
        <v>11000</v>
      </c>
      <c r="P96" s="1">
        <f>MEDIAN(Data_Source[Price (SAR)])</f>
        <v>58000</v>
      </c>
      <c r="Q96" s="1" cm="1">
        <f t="array" ref="Q96">MEDIAN(_xlfn._xlws.FILTER(Data_Source[Price (SAR)],Data_Source[Maker] = Data_Source[[#This Row],[Maker]]))</f>
        <v>42000</v>
      </c>
    </row>
    <row r="97" spans="1:17" x14ac:dyDescent="0.35">
      <c r="A97">
        <v>96</v>
      </c>
      <c r="B97" t="s">
        <v>34</v>
      </c>
      <c r="C97" t="s">
        <v>123</v>
      </c>
      <c r="D97">
        <v>2011</v>
      </c>
      <c r="E97" s="9">
        <f ca="1">YEAR(TODAY())-Data_Source[[#This Row],[Year]]</f>
        <v>14</v>
      </c>
      <c r="F97" t="s">
        <v>15</v>
      </c>
      <c r="G97" t="s">
        <v>23</v>
      </c>
      <c r="H97" t="s">
        <v>26</v>
      </c>
      <c r="I97">
        <v>1.4</v>
      </c>
      <c r="J97" t="s">
        <v>18</v>
      </c>
      <c r="K97" t="s">
        <v>68</v>
      </c>
      <c r="L97">
        <v>300000</v>
      </c>
      <c r="M97" t="s">
        <v>81</v>
      </c>
      <c r="N97" t="s">
        <v>541</v>
      </c>
      <c r="O97" s="3">
        <v>20000</v>
      </c>
      <c r="P97" s="1">
        <f>MEDIAN(Data_Source[Price (SAR)])</f>
        <v>58000</v>
      </c>
      <c r="Q97" s="1" cm="1">
        <f t="array" ref="Q97">MEDIAN(_xlfn._xlws.FILTER(Data_Source[Price (SAR)],Data_Source[Maker] = Data_Source[[#This Row],[Maker]]))</f>
        <v>65000</v>
      </c>
    </row>
    <row r="98" spans="1:17" x14ac:dyDescent="0.35">
      <c r="A98">
        <v>97</v>
      </c>
      <c r="B98" t="s">
        <v>21</v>
      </c>
      <c r="C98" t="s">
        <v>237</v>
      </c>
      <c r="D98">
        <v>2006</v>
      </c>
      <c r="E98" s="9">
        <f ca="1">YEAR(TODAY())-Data_Source[[#This Row],[Year]]</f>
        <v>19</v>
      </c>
      <c r="F98" t="s">
        <v>15</v>
      </c>
      <c r="G98" t="s">
        <v>23</v>
      </c>
      <c r="H98" t="s">
        <v>17</v>
      </c>
      <c r="I98">
        <v>3.5</v>
      </c>
      <c r="J98" t="s">
        <v>18</v>
      </c>
      <c r="K98" t="s">
        <v>19</v>
      </c>
      <c r="L98">
        <v>300</v>
      </c>
      <c r="M98" t="s">
        <v>20</v>
      </c>
      <c r="N98" t="s">
        <v>20</v>
      </c>
      <c r="O98" s="3">
        <v>21000</v>
      </c>
      <c r="P98" s="1">
        <f>MEDIAN(Data_Source[Price (SAR)])</f>
        <v>58000</v>
      </c>
      <c r="Q98" s="1" cm="1">
        <f t="array" ref="Q98">MEDIAN(_xlfn._xlws.FILTER(Data_Source[Price (SAR)],Data_Source[Maker] = Data_Source[[#This Row],[Maker]]))</f>
        <v>36500</v>
      </c>
    </row>
    <row r="99" spans="1:17" x14ac:dyDescent="0.35">
      <c r="A99">
        <v>98</v>
      </c>
      <c r="B99" t="s">
        <v>21</v>
      </c>
      <c r="C99" t="s">
        <v>24</v>
      </c>
      <c r="D99">
        <v>2016</v>
      </c>
      <c r="E99" s="9">
        <f ca="1">YEAR(TODAY())-Data_Source[[#This Row],[Year]]</f>
        <v>9</v>
      </c>
      <c r="F99" t="s">
        <v>15</v>
      </c>
      <c r="G99" t="s">
        <v>23</v>
      </c>
      <c r="H99" t="s">
        <v>26</v>
      </c>
      <c r="I99">
        <v>1.5</v>
      </c>
      <c r="J99" t="s">
        <v>18</v>
      </c>
      <c r="K99" t="s">
        <v>19</v>
      </c>
      <c r="L99">
        <v>211000</v>
      </c>
      <c r="M99" t="s">
        <v>20</v>
      </c>
      <c r="N99" t="s">
        <v>20</v>
      </c>
      <c r="O99" s="2">
        <v>20000</v>
      </c>
      <c r="P99" s="1">
        <f>MEDIAN(Data_Source[Price (SAR)])</f>
        <v>58000</v>
      </c>
      <c r="Q99" s="1" cm="1">
        <f t="array" ref="Q99">MEDIAN(_xlfn._xlws.FILTER(Data_Source[Price (SAR)],Data_Source[Maker] = Data_Source[[#This Row],[Maker]]))</f>
        <v>36500</v>
      </c>
    </row>
    <row r="100" spans="1:17" x14ac:dyDescent="0.35">
      <c r="A100">
        <v>99</v>
      </c>
      <c r="B100" t="s">
        <v>27</v>
      </c>
      <c r="C100" t="s">
        <v>84</v>
      </c>
      <c r="D100">
        <v>2016</v>
      </c>
      <c r="E100" s="9">
        <f ca="1">YEAR(TODAY())-Data_Source[[#This Row],[Year]]</f>
        <v>9</v>
      </c>
      <c r="F100" t="s">
        <v>15</v>
      </c>
      <c r="G100" t="s">
        <v>29</v>
      </c>
      <c r="H100" t="s">
        <v>26</v>
      </c>
      <c r="I100">
        <v>2</v>
      </c>
      <c r="J100" t="s">
        <v>18</v>
      </c>
      <c r="K100" t="s">
        <v>19</v>
      </c>
      <c r="L100">
        <v>72000</v>
      </c>
      <c r="M100" t="s">
        <v>20</v>
      </c>
      <c r="N100" t="s">
        <v>20</v>
      </c>
      <c r="O100" s="2">
        <v>54000</v>
      </c>
      <c r="P100" s="1">
        <f>MEDIAN(Data_Source[Price (SAR)])</f>
        <v>58000</v>
      </c>
      <c r="Q100" s="1" cm="1">
        <f t="array" ref="Q100">MEDIAN(_xlfn._xlws.FILTER(Data_Source[Price (SAR)],Data_Source[Maker] = Data_Source[[#This Row],[Maker]]))</f>
        <v>42000</v>
      </c>
    </row>
    <row r="101" spans="1:17" x14ac:dyDescent="0.35">
      <c r="A101">
        <v>100</v>
      </c>
      <c r="B101" t="s">
        <v>34</v>
      </c>
      <c r="C101" t="s">
        <v>43</v>
      </c>
      <c r="D101">
        <v>2017</v>
      </c>
      <c r="E101" s="9">
        <f ca="1">YEAR(TODAY())-Data_Source[[#This Row],[Year]]</f>
        <v>8</v>
      </c>
      <c r="F101" t="s">
        <v>15</v>
      </c>
      <c r="G101" t="s">
        <v>23</v>
      </c>
      <c r="H101" t="s">
        <v>17</v>
      </c>
      <c r="I101">
        <v>1.4</v>
      </c>
      <c r="J101" t="s">
        <v>18</v>
      </c>
      <c r="K101" t="s">
        <v>19</v>
      </c>
      <c r="L101">
        <v>13400</v>
      </c>
      <c r="M101" t="s">
        <v>20</v>
      </c>
      <c r="N101" t="s">
        <v>20</v>
      </c>
      <c r="O101" s="3">
        <v>65000</v>
      </c>
      <c r="P101" s="1">
        <f>MEDIAN(Data_Source[Price (SAR)])</f>
        <v>58000</v>
      </c>
      <c r="Q101" s="1" cm="1">
        <f t="array" ref="Q101">MEDIAN(_xlfn._xlws.FILTER(Data_Source[Price (SAR)],Data_Source[Maker] = Data_Source[[#This Row],[Maker]]))</f>
        <v>65000</v>
      </c>
    </row>
    <row r="102" spans="1:17" x14ac:dyDescent="0.35">
      <c r="A102">
        <v>101</v>
      </c>
      <c r="B102" t="s">
        <v>76</v>
      </c>
      <c r="C102" t="s">
        <v>77</v>
      </c>
      <c r="D102">
        <v>2013</v>
      </c>
      <c r="E102" s="9">
        <f ca="1">YEAR(TODAY())-Data_Source[[#This Row],[Year]]</f>
        <v>12</v>
      </c>
      <c r="F102" t="s">
        <v>47</v>
      </c>
      <c r="G102" t="s">
        <v>29</v>
      </c>
      <c r="H102" t="s">
        <v>26</v>
      </c>
      <c r="I102">
        <v>5.4</v>
      </c>
      <c r="J102" t="s">
        <v>18</v>
      </c>
      <c r="K102" t="s">
        <v>19</v>
      </c>
      <c r="L102">
        <v>121000</v>
      </c>
      <c r="M102" t="s">
        <v>20</v>
      </c>
      <c r="N102" t="s">
        <v>20</v>
      </c>
      <c r="O102" s="2">
        <v>40000</v>
      </c>
      <c r="P102" s="1">
        <f>MEDIAN(Data_Source[Price (SAR)])</f>
        <v>58000</v>
      </c>
      <c r="Q102" s="1" cm="1">
        <f t="array" ref="Q102">MEDIAN(_xlfn._xlws.FILTER(Data_Source[Price (SAR)],Data_Source[Maker] = Data_Source[[#This Row],[Maker]]))</f>
        <v>55000</v>
      </c>
    </row>
    <row r="103" spans="1:17" x14ac:dyDescent="0.35">
      <c r="A103">
        <v>102</v>
      </c>
      <c r="B103" t="s">
        <v>21</v>
      </c>
      <c r="C103" t="s">
        <v>120</v>
      </c>
      <c r="D103">
        <v>2016</v>
      </c>
      <c r="E103" s="9">
        <f ca="1">YEAR(TODAY())-Data_Source[[#This Row],[Year]]</f>
        <v>9</v>
      </c>
      <c r="F103" t="s">
        <v>15</v>
      </c>
      <c r="G103" t="s">
        <v>23</v>
      </c>
      <c r="H103" t="s">
        <v>30</v>
      </c>
      <c r="I103">
        <v>2.7</v>
      </c>
      <c r="J103" t="s">
        <v>18</v>
      </c>
      <c r="K103" t="s">
        <v>19</v>
      </c>
      <c r="L103">
        <v>109766</v>
      </c>
      <c r="M103" t="s">
        <v>20</v>
      </c>
      <c r="N103" t="s">
        <v>20</v>
      </c>
      <c r="O103" s="3">
        <v>50500</v>
      </c>
      <c r="P103" s="1">
        <f>MEDIAN(Data_Source[Price (SAR)])</f>
        <v>58000</v>
      </c>
      <c r="Q103" s="1" cm="1">
        <f t="array" ref="Q103">MEDIAN(_xlfn._xlws.FILTER(Data_Source[Price (SAR)],Data_Source[Maker] = Data_Source[[#This Row],[Maker]]))</f>
        <v>36500</v>
      </c>
    </row>
    <row r="104" spans="1:17" x14ac:dyDescent="0.35">
      <c r="A104">
        <v>103</v>
      </c>
      <c r="B104" t="s">
        <v>48</v>
      </c>
      <c r="C104" t="s">
        <v>258</v>
      </c>
      <c r="D104">
        <v>2021</v>
      </c>
      <c r="E104" s="9">
        <f ca="1">YEAR(TODAY())-Data_Source[[#This Row],[Year]]</f>
        <v>4</v>
      </c>
      <c r="F104" t="s">
        <v>47</v>
      </c>
      <c r="G104" t="s">
        <v>16</v>
      </c>
      <c r="H104" t="s">
        <v>26</v>
      </c>
      <c r="I104">
        <v>2</v>
      </c>
      <c r="J104" t="s">
        <v>18</v>
      </c>
      <c r="K104" t="s">
        <v>19</v>
      </c>
      <c r="L104">
        <v>10000</v>
      </c>
      <c r="M104" t="s">
        <v>20</v>
      </c>
      <c r="N104" t="s">
        <v>20</v>
      </c>
      <c r="O104" s="2">
        <v>179000</v>
      </c>
      <c r="P104" s="1">
        <f>MEDIAN(Data_Source[Price (SAR)])</f>
        <v>58000</v>
      </c>
      <c r="Q104" s="1" cm="1">
        <f t="array" ref="Q104">MEDIAN(_xlfn._xlws.FILTER(Data_Source[Price (SAR)],Data_Source[Maker] = Data_Source[[#This Row],[Maker]]))</f>
        <v>145000</v>
      </c>
    </row>
    <row r="105" spans="1:17" x14ac:dyDescent="0.35">
      <c r="A105">
        <v>104</v>
      </c>
      <c r="B105" t="s">
        <v>128</v>
      </c>
      <c r="C105" t="s">
        <v>419</v>
      </c>
      <c r="D105">
        <v>2021</v>
      </c>
      <c r="E105" s="9">
        <f ca="1">YEAR(TODAY())-Data_Source[[#This Row],[Year]]</f>
        <v>4</v>
      </c>
      <c r="F105" t="s">
        <v>44</v>
      </c>
      <c r="G105" t="s">
        <v>23</v>
      </c>
      <c r="H105" t="s">
        <v>30</v>
      </c>
      <c r="I105">
        <v>1.3</v>
      </c>
      <c r="J105" t="s">
        <v>18</v>
      </c>
      <c r="K105" t="s">
        <v>19</v>
      </c>
      <c r="L105">
        <v>9000</v>
      </c>
      <c r="M105" t="s">
        <v>20</v>
      </c>
      <c r="N105" t="s">
        <v>20</v>
      </c>
      <c r="O105" s="3">
        <v>46000</v>
      </c>
      <c r="P105" s="1">
        <f>MEDIAN(Data_Source[Price (SAR)])</f>
        <v>58000</v>
      </c>
      <c r="Q105" s="1" cm="1">
        <f t="array" ref="Q105">MEDIAN(_xlfn._xlws.FILTER(Data_Source[Price (SAR)],Data_Source[Maker] = Data_Source[[#This Row],[Maker]]))</f>
        <v>57000</v>
      </c>
    </row>
    <row r="106" spans="1:17" x14ac:dyDescent="0.35">
      <c r="A106">
        <v>105</v>
      </c>
      <c r="B106" t="s">
        <v>174</v>
      </c>
      <c r="C106" t="s">
        <v>208</v>
      </c>
      <c r="D106">
        <v>2011</v>
      </c>
      <c r="E106" s="9">
        <f ca="1">YEAR(TODAY())-Data_Source[[#This Row],[Year]]</f>
        <v>14</v>
      </c>
      <c r="F106" t="s">
        <v>47</v>
      </c>
      <c r="G106" t="s">
        <v>16</v>
      </c>
      <c r="H106" t="s">
        <v>17</v>
      </c>
      <c r="I106">
        <v>6</v>
      </c>
      <c r="J106" t="s">
        <v>18</v>
      </c>
      <c r="K106" t="s">
        <v>19</v>
      </c>
      <c r="L106">
        <v>160000</v>
      </c>
      <c r="M106" t="s">
        <v>20</v>
      </c>
      <c r="N106" t="s">
        <v>20</v>
      </c>
      <c r="O106" s="2">
        <v>45000</v>
      </c>
      <c r="P106" s="1">
        <f>MEDIAN(Data_Source[Price (SAR)])</f>
        <v>58000</v>
      </c>
      <c r="Q106" s="1" cm="1">
        <f t="array" ref="Q106">MEDIAN(_xlfn._xlws.FILTER(Data_Source[Price (SAR)],Data_Source[Maker] = Data_Source[[#This Row],[Maker]]))</f>
        <v>110000</v>
      </c>
    </row>
    <row r="107" spans="1:17" x14ac:dyDescent="0.35">
      <c r="A107">
        <v>106</v>
      </c>
      <c r="B107" t="s">
        <v>34</v>
      </c>
      <c r="C107" t="s">
        <v>35</v>
      </c>
      <c r="D107">
        <v>2014</v>
      </c>
      <c r="E107" s="9">
        <f ca="1">YEAR(TODAY())-Data_Source[[#This Row],[Year]]</f>
        <v>11</v>
      </c>
      <c r="F107" t="s">
        <v>44</v>
      </c>
      <c r="G107" t="s">
        <v>23</v>
      </c>
      <c r="H107" t="s">
        <v>30</v>
      </c>
      <c r="I107">
        <v>4.5999999999999996</v>
      </c>
      <c r="J107" t="s">
        <v>18</v>
      </c>
      <c r="K107" t="s">
        <v>19</v>
      </c>
      <c r="L107">
        <v>270000</v>
      </c>
      <c r="M107" t="s">
        <v>20</v>
      </c>
      <c r="N107" t="s">
        <v>20</v>
      </c>
      <c r="O107" s="2">
        <v>86000</v>
      </c>
      <c r="P107" s="1">
        <f>MEDIAN(Data_Source[Price (SAR)])</f>
        <v>58000</v>
      </c>
      <c r="Q107" s="1" cm="1">
        <f t="array" ref="Q107">MEDIAN(_xlfn._xlws.FILTER(Data_Source[Price (SAR)],Data_Source[Maker] = Data_Source[[#This Row],[Maker]]))</f>
        <v>65000</v>
      </c>
    </row>
    <row r="108" spans="1:17" x14ac:dyDescent="0.35">
      <c r="A108">
        <v>107</v>
      </c>
      <c r="B108" t="s">
        <v>36</v>
      </c>
      <c r="C108" t="s">
        <v>200</v>
      </c>
      <c r="D108">
        <v>2017</v>
      </c>
      <c r="E108" s="9">
        <f ca="1">YEAR(TODAY())-Data_Source[[#This Row],[Year]]</f>
        <v>8</v>
      </c>
      <c r="F108" t="s">
        <v>15</v>
      </c>
      <c r="G108" t="s">
        <v>23</v>
      </c>
      <c r="H108" t="s">
        <v>30</v>
      </c>
      <c r="I108">
        <v>3.6</v>
      </c>
      <c r="J108" t="s">
        <v>18</v>
      </c>
      <c r="K108" t="s">
        <v>19</v>
      </c>
      <c r="L108">
        <v>298000</v>
      </c>
      <c r="M108" t="s">
        <v>111</v>
      </c>
      <c r="N108" t="s">
        <v>540</v>
      </c>
      <c r="O108" s="3">
        <v>75000</v>
      </c>
      <c r="P108" s="1">
        <f>MEDIAN(Data_Source[Price (SAR)])</f>
        <v>58000</v>
      </c>
      <c r="Q108" s="1" cm="1">
        <f t="array" ref="Q108">MEDIAN(_xlfn._xlws.FILTER(Data_Source[Price (SAR)],Data_Source[Maker] = Data_Source[[#This Row],[Maker]]))</f>
        <v>72000</v>
      </c>
    </row>
    <row r="109" spans="1:17" x14ac:dyDescent="0.35">
      <c r="A109">
        <v>108</v>
      </c>
      <c r="B109" t="s">
        <v>34</v>
      </c>
      <c r="C109" t="s">
        <v>35</v>
      </c>
      <c r="D109">
        <v>2021</v>
      </c>
      <c r="E109" s="9">
        <f ca="1">YEAR(TODAY())-Data_Source[[#This Row],[Year]]</f>
        <v>4</v>
      </c>
      <c r="F109" t="s">
        <v>44</v>
      </c>
      <c r="G109" t="s">
        <v>23</v>
      </c>
      <c r="H109" t="s">
        <v>30</v>
      </c>
      <c r="I109">
        <v>4</v>
      </c>
      <c r="J109" t="s">
        <v>18</v>
      </c>
      <c r="K109" t="s">
        <v>19</v>
      </c>
      <c r="L109">
        <v>4000</v>
      </c>
      <c r="M109" t="s">
        <v>20</v>
      </c>
      <c r="N109" t="s">
        <v>20</v>
      </c>
      <c r="O109" s="2">
        <v>225000</v>
      </c>
      <c r="P109" s="1">
        <f>MEDIAN(Data_Source[Price (SAR)])</f>
        <v>58000</v>
      </c>
      <c r="Q109" s="1" cm="1">
        <f t="array" ref="Q109">MEDIAN(_xlfn._xlws.FILTER(Data_Source[Price (SAR)],Data_Source[Maker] = Data_Source[[#This Row],[Maker]]))</f>
        <v>65000</v>
      </c>
    </row>
    <row r="110" spans="1:17" x14ac:dyDescent="0.35">
      <c r="A110">
        <v>109</v>
      </c>
      <c r="B110" t="s">
        <v>60</v>
      </c>
      <c r="C110" t="s">
        <v>90</v>
      </c>
      <c r="D110">
        <v>2015</v>
      </c>
      <c r="E110" s="9">
        <f ca="1">YEAR(TODAY())-Data_Source[[#This Row],[Year]]</f>
        <v>10</v>
      </c>
      <c r="F110" t="s">
        <v>15</v>
      </c>
      <c r="G110" t="s">
        <v>23</v>
      </c>
      <c r="H110" t="s">
        <v>17</v>
      </c>
      <c r="I110">
        <v>5.7</v>
      </c>
      <c r="J110" t="s">
        <v>18</v>
      </c>
      <c r="K110" t="s">
        <v>19</v>
      </c>
      <c r="L110">
        <v>247000</v>
      </c>
      <c r="M110" t="s">
        <v>20</v>
      </c>
      <c r="N110" t="s">
        <v>20</v>
      </c>
      <c r="O110" s="3">
        <v>165000</v>
      </c>
      <c r="P110" s="1">
        <f>MEDIAN(Data_Source[Price (SAR)])</f>
        <v>58000</v>
      </c>
      <c r="Q110" s="1" cm="1">
        <f t="array" ref="Q110">MEDIAN(_xlfn._xlws.FILTER(Data_Source[Price (SAR)],Data_Source[Maker] = Data_Source[[#This Row],[Maker]]))</f>
        <v>142000</v>
      </c>
    </row>
    <row r="111" spans="1:17" x14ac:dyDescent="0.35">
      <c r="A111">
        <v>110</v>
      </c>
      <c r="B111" t="s">
        <v>85</v>
      </c>
      <c r="C111" t="s">
        <v>116</v>
      </c>
      <c r="D111">
        <v>2016</v>
      </c>
      <c r="E111" s="9">
        <f ca="1">YEAR(TODAY())-Data_Source[[#This Row],[Year]]</f>
        <v>9</v>
      </c>
      <c r="F111" t="s">
        <v>15</v>
      </c>
      <c r="G111" t="s">
        <v>23</v>
      </c>
      <c r="H111" t="s">
        <v>17</v>
      </c>
      <c r="I111">
        <v>3.8</v>
      </c>
      <c r="J111" t="s">
        <v>18</v>
      </c>
      <c r="K111" t="s">
        <v>19</v>
      </c>
      <c r="L111">
        <v>140000</v>
      </c>
      <c r="M111" t="s">
        <v>20</v>
      </c>
      <c r="N111" t="s">
        <v>20</v>
      </c>
      <c r="O111" s="3">
        <v>88000</v>
      </c>
      <c r="P111" s="1">
        <f>MEDIAN(Data_Source[Price (SAR)])</f>
        <v>58000</v>
      </c>
      <c r="Q111" s="1" cm="1">
        <f t="array" ref="Q111">MEDIAN(_xlfn._xlws.FILTER(Data_Source[Price (SAR)],Data_Source[Maker] = Data_Source[[#This Row],[Maker]]))</f>
        <v>88000</v>
      </c>
    </row>
    <row r="112" spans="1:17" x14ac:dyDescent="0.35">
      <c r="A112">
        <v>111</v>
      </c>
      <c r="B112" t="s">
        <v>27</v>
      </c>
      <c r="C112" t="s">
        <v>89</v>
      </c>
      <c r="D112">
        <v>2020</v>
      </c>
      <c r="E112" s="9">
        <f ca="1">YEAR(TODAY())-Data_Source[[#This Row],[Year]]</f>
        <v>5</v>
      </c>
      <c r="F112" t="s">
        <v>15</v>
      </c>
      <c r="G112" t="s">
        <v>23</v>
      </c>
      <c r="H112" t="s">
        <v>17</v>
      </c>
      <c r="I112">
        <v>2.5</v>
      </c>
      <c r="J112" t="s">
        <v>18</v>
      </c>
      <c r="K112" t="s">
        <v>19</v>
      </c>
      <c r="L112">
        <v>17000</v>
      </c>
      <c r="M112" t="s">
        <v>42</v>
      </c>
      <c r="N112" t="s">
        <v>64</v>
      </c>
      <c r="O112" s="2">
        <v>1430</v>
      </c>
      <c r="P112" s="1">
        <f>MEDIAN(Data_Source[Price (SAR)])</f>
        <v>58000</v>
      </c>
      <c r="Q112" s="1" cm="1">
        <f t="array" ref="Q112">MEDIAN(_xlfn._xlws.FILTER(Data_Source[Price (SAR)],Data_Source[Maker] = Data_Source[[#This Row],[Maker]]))</f>
        <v>42000</v>
      </c>
    </row>
    <row r="113" spans="1:17" x14ac:dyDescent="0.35">
      <c r="A113">
        <v>112</v>
      </c>
      <c r="B113" t="s">
        <v>27</v>
      </c>
      <c r="C113" t="s">
        <v>89</v>
      </c>
      <c r="D113">
        <v>2016</v>
      </c>
      <c r="E113" s="9">
        <f ca="1">YEAR(TODAY())-Data_Source[[#This Row],[Year]]</f>
        <v>9</v>
      </c>
      <c r="F113" t="s">
        <v>15</v>
      </c>
      <c r="G113" t="s">
        <v>23</v>
      </c>
      <c r="H113" t="s">
        <v>17</v>
      </c>
      <c r="I113">
        <v>2.4</v>
      </c>
      <c r="J113" t="s">
        <v>18</v>
      </c>
      <c r="K113" t="s">
        <v>19</v>
      </c>
      <c r="L113">
        <v>140000</v>
      </c>
      <c r="M113" t="s">
        <v>45</v>
      </c>
      <c r="N113" t="s">
        <v>539</v>
      </c>
      <c r="O113" s="2">
        <v>56000</v>
      </c>
      <c r="P113" s="1">
        <f>MEDIAN(Data_Source[Price (SAR)])</f>
        <v>58000</v>
      </c>
      <c r="Q113" s="1" cm="1">
        <f t="array" ref="Q113">MEDIAN(_xlfn._xlws.FILTER(Data_Source[Price (SAR)],Data_Source[Maker] = Data_Source[[#This Row],[Maker]]))</f>
        <v>42000</v>
      </c>
    </row>
    <row r="114" spans="1:17" x14ac:dyDescent="0.35">
      <c r="A114">
        <v>113</v>
      </c>
      <c r="B114" t="s">
        <v>27</v>
      </c>
      <c r="C114" t="s">
        <v>88</v>
      </c>
      <c r="D114">
        <v>2019</v>
      </c>
      <c r="E114" s="9">
        <f ca="1">YEAR(TODAY())-Data_Source[[#This Row],[Year]]</f>
        <v>6</v>
      </c>
      <c r="F114" t="s">
        <v>15</v>
      </c>
      <c r="G114" t="s">
        <v>23</v>
      </c>
      <c r="H114" t="s">
        <v>26</v>
      </c>
      <c r="I114">
        <v>1.6</v>
      </c>
      <c r="J114" t="s">
        <v>18</v>
      </c>
      <c r="K114" t="s">
        <v>19</v>
      </c>
      <c r="L114">
        <v>76600</v>
      </c>
      <c r="M114" t="s">
        <v>45</v>
      </c>
      <c r="N114" t="s">
        <v>539</v>
      </c>
      <c r="O114" s="3">
        <v>40000</v>
      </c>
      <c r="P114" s="1">
        <f>MEDIAN(Data_Source[Price (SAR)])</f>
        <v>58000</v>
      </c>
      <c r="Q114" s="1" cm="1">
        <f t="array" ref="Q114">MEDIAN(_xlfn._xlws.FILTER(Data_Source[Price (SAR)],Data_Source[Maker] = Data_Source[[#This Row],[Maker]]))</f>
        <v>42000</v>
      </c>
    </row>
    <row r="115" spans="1:17" x14ac:dyDescent="0.35">
      <c r="A115">
        <v>114</v>
      </c>
      <c r="B115" t="s">
        <v>60</v>
      </c>
      <c r="C115" t="s">
        <v>342</v>
      </c>
      <c r="D115">
        <v>2019</v>
      </c>
      <c r="E115" s="9">
        <f ca="1">YEAR(TODAY())-Data_Source[[#This Row],[Year]]</f>
        <v>6</v>
      </c>
      <c r="F115" t="s">
        <v>47</v>
      </c>
      <c r="G115" t="s">
        <v>23</v>
      </c>
      <c r="H115" t="s">
        <v>17</v>
      </c>
      <c r="I115">
        <v>3.6</v>
      </c>
      <c r="J115" t="s">
        <v>18</v>
      </c>
      <c r="K115" t="s">
        <v>19</v>
      </c>
      <c r="L115">
        <v>42000</v>
      </c>
      <c r="M115" t="s">
        <v>45</v>
      </c>
      <c r="N115" t="s">
        <v>539</v>
      </c>
      <c r="O115" s="2">
        <v>215000</v>
      </c>
      <c r="P115" s="1">
        <f>MEDIAN(Data_Source[Price (SAR)])</f>
        <v>58000</v>
      </c>
      <c r="Q115" s="1" cm="1">
        <f t="array" ref="Q115">MEDIAN(_xlfn._xlws.FILTER(Data_Source[Price (SAR)],Data_Source[Maker] = Data_Source[[#This Row],[Maker]]))</f>
        <v>142000</v>
      </c>
    </row>
    <row r="116" spans="1:17" x14ac:dyDescent="0.35">
      <c r="A116">
        <v>115</v>
      </c>
      <c r="B116" t="s">
        <v>27</v>
      </c>
      <c r="C116" t="s">
        <v>160</v>
      </c>
      <c r="D116">
        <v>2018</v>
      </c>
      <c r="E116" s="9">
        <f ca="1">YEAR(TODAY())-Data_Source[[#This Row],[Year]]</f>
        <v>7</v>
      </c>
      <c r="F116" t="s">
        <v>15</v>
      </c>
      <c r="G116" t="s">
        <v>23</v>
      </c>
      <c r="H116" t="s">
        <v>26</v>
      </c>
      <c r="I116">
        <v>2.4</v>
      </c>
      <c r="J116" t="s">
        <v>18</v>
      </c>
      <c r="K116" t="s">
        <v>19</v>
      </c>
      <c r="L116">
        <v>151000</v>
      </c>
      <c r="M116" t="s">
        <v>45</v>
      </c>
      <c r="N116" t="s">
        <v>539</v>
      </c>
      <c r="O116" s="3">
        <v>58000</v>
      </c>
      <c r="P116" s="1">
        <f>MEDIAN(Data_Source[Price (SAR)])</f>
        <v>58000</v>
      </c>
      <c r="Q116" s="1" cm="1">
        <f t="array" ref="Q116">MEDIAN(_xlfn._xlws.FILTER(Data_Source[Price (SAR)],Data_Source[Maker] = Data_Source[[#This Row],[Maker]]))</f>
        <v>42000</v>
      </c>
    </row>
    <row r="117" spans="1:17" x14ac:dyDescent="0.35">
      <c r="A117">
        <v>116</v>
      </c>
      <c r="B117" t="s">
        <v>27</v>
      </c>
      <c r="C117" t="s">
        <v>89</v>
      </c>
      <c r="D117">
        <v>2017</v>
      </c>
      <c r="E117" s="9">
        <f ca="1">YEAR(TODAY())-Data_Source[[#This Row],[Year]]</f>
        <v>8</v>
      </c>
      <c r="F117" t="s">
        <v>15</v>
      </c>
      <c r="G117" t="s">
        <v>23</v>
      </c>
      <c r="H117" t="s">
        <v>17</v>
      </c>
      <c r="I117">
        <v>2.4</v>
      </c>
      <c r="J117" t="s">
        <v>18</v>
      </c>
      <c r="K117" t="s">
        <v>19</v>
      </c>
      <c r="L117">
        <v>69000</v>
      </c>
      <c r="M117" t="s">
        <v>45</v>
      </c>
      <c r="N117" t="s">
        <v>539</v>
      </c>
      <c r="O117" s="3">
        <v>51000</v>
      </c>
      <c r="P117" s="1">
        <f>MEDIAN(Data_Source[Price (SAR)])</f>
        <v>58000</v>
      </c>
      <c r="Q117" s="1" cm="1">
        <f t="array" ref="Q117">MEDIAN(_xlfn._xlws.FILTER(Data_Source[Price (SAR)],Data_Source[Maker] = Data_Source[[#This Row],[Maker]]))</f>
        <v>42000</v>
      </c>
    </row>
    <row r="118" spans="1:17" x14ac:dyDescent="0.35">
      <c r="A118">
        <v>117</v>
      </c>
      <c r="B118" t="s">
        <v>82</v>
      </c>
      <c r="C118" t="s">
        <v>330</v>
      </c>
      <c r="D118">
        <v>2014</v>
      </c>
      <c r="E118" s="9">
        <f ca="1">YEAR(TODAY())-Data_Source[[#This Row],[Year]]</f>
        <v>11</v>
      </c>
      <c r="F118" t="s">
        <v>15</v>
      </c>
      <c r="G118" t="s">
        <v>23</v>
      </c>
      <c r="H118" t="s">
        <v>26</v>
      </c>
      <c r="I118">
        <v>3.8</v>
      </c>
      <c r="J118" t="s">
        <v>18</v>
      </c>
      <c r="K118" t="s">
        <v>19</v>
      </c>
      <c r="L118">
        <v>192</v>
      </c>
      <c r="M118" t="s">
        <v>45</v>
      </c>
      <c r="N118" t="s">
        <v>539</v>
      </c>
      <c r="O118" s="3">
        <v>39000</v>
      </c>
      <c r="P118" s="1">
        <f>MEDIAN(Data_Source[Price (SAR)])</f>
        <v>58000</v>
      </c>
      <c r="Q118" s="1" cm="1">
        <f t="array" ref="Q118">MEDIAN(_xlfn._xlws.FILTER(Data_Source[Price (SAR)],Data_Source[Maker] = Data_Source[[#This Row],[Maker]]))</f>
        <v>40000</v>
      </c>
    </row>
    <row r="119" spans="1:17" x14ac:dyDescent="0.35">
      <c r="A119">
        <v>118</v>
      </c>
      <c r="B119" t="s">
        <v>48</v>
      </c>
      <c r="C119" t="s">
        <v>106</v>
      </c>
      <c r="D119">
        <v>2013</v>
      </c>
      <c r="E119" s="9">
        <f ca="1">YEAR(TODAY())-Data_Source[[#This Row],[Year]]</f>
        <v>12</v>
      </c>
      <c r="F119" t="s">
        <v>15</v>
      </c>
      <c r="G119" t="s">
        <v>23</v>
      </c>
      <c r="H119" t="s">
        <v>17</v>
      </c>
      <c r="I119">
        <v>3</v>
      </c>
      <c r="J119" t="s">
        <v>18</v>
      </c>
      <c r="K119" t="s">
        <v>19</v>
      </c>
      <c r="L119">
        <v>110000</v>
      </c>
      <c r="M119" t="s">
        <v>45</v>
      </c>
      <c r="N119" t="s">
        <v>539</v>
      </c>
      <c r="O119" s="3">
        <v>113000</v>
      </c>
      <c r="P119" s="1">
        <f>MEDIAN(Data_Source[Price (SAR)])</f>
        <v>58000</v>
      </c>
      <c r="Q119" s="1" cm="1">
        <f t="array" ref="Q119">MEDIAN(_xlfn._xlws.FILTER(Data_Source[Price (SAR)],Data_Source[Maker] = Data_Source[[#This Row],[Maker]]))</f>
        <v>145000</v>
      </c>
    </row>
    <row r="120" spans="1:17" x14ac:dyDescent="0.35">
      <c r="A120">
        <v>119</v>
      </c>
      <c r="B120" t="s">
        <v>76</v>
      </c>
      <c r="C120" t="s">
        <v>112</v>
      </c>
      <c r="D120">
        <v>2015</v>
      </c>
      <c r="E120" s="9">
        <f ca="1">YEAR(TODAY())-Data_Source[[#This Row],[Year]]</f>
        <v>10</v>
      </c>
      <c r="F120" t="s">
        <v>47</v>
      </c>
      <c r="G120" t="s">
        <v>23</v>
      </c>
      <c r="H120" t="s">
        <v>17</v>
      </c>
      <c r="I120">
        <v>3.5</v>
      </c>
      <c r="J120" t="s">
        <v>18</v>
      </c>
      <c r="K120" t="s">
        <v>19</v>
      </c>
      <c r="L120">
        <v>96000</v>
      </c>
      <c r="M120" t="s">
        <v>45</v>
      </c>
      <c r="N120" t="s">
        <v>539</v>
      </c>
      <c r="O120" s="3">
        <v>85000</v>
      </c>
      <c r="P120" s="1">
        <f>MEDIAN(Data_Source[Price (SAR)])</f>
        <v>58000</v>
      </c>
      <c r="Q120" s="1" cm="1">
        <f t="array" ref="Q120">MEDIAN(_xlfn._xlws.FILTER(Data_Source[Price (SAR)],Data_Source[Maker] = Data_Source[[#This Row],[Maker]]))</f>
        <v>55000</v>
      </c>
    </row>
    <row r="121" spans="1:17" x14ac:dyDescent="0.35">
      <c r="A121">
        <v>120</v>
      </c>
      <c r="B121" t="s">
        <v>34</v>
      </c>
      <c r="C121" t="s">
        <v>43</v>
      </c>
      <c r="D121">
        <v>2001</v>
      </c>
      <c r="E121" s="9">
        <f ca="1">YEAR(TODAY())-Data_Source[[#This Row],[Year]]</f>
        <v>24</v>
      </c>
      <c r="F121" t="s">
        <v>47</v>
      </c>
      <c r="G121" t="s">
        <v>78</v>
      </c>
      <c r="H121" t="s">
        <v>30</v>
      </c>
      <c r="I121">
        <v>2.5</v>
      </c>
      <c r="J121" t="s">
        <v>18</v>
      </c>
      <c r="K121" t="s">
        <v>19</v>
      </c>
      <c r="L121">
        <v>346900</v>
      </c>
      <c r="M121" t="s">
        <v>45</v>
      </c>
      <c r="N121" t="s">
        <v>539</v>
      </c>
      <c r="O121" s="3">
        <v>17000</v>
      </c>
      <c r="P121" s="1">
        <f>MEDIAN(Data_Source[Price (SAR)])</f>
        <v>58000</v>
      </c>
      <c r="Q121" s="1" cm="1">
        <f t="array" ref="Q121">MEDIAN(_xlfn._xlws.FILTER(Data_Source[Price (SAR)],Data_Source[Maker] = Data_Source[[#This Row],[Maker]]))</f>
        <v>65000</v>
      </c>
    </row>
    <row r="122" spans="1:17" x14ac:dyDescent="0.35">
      <c r="A122">
        <v>121</v>
      </c>
      <c r="B122" t="s">
        <v>73</v>
      </c>
      <c r="C122">
        <v>3</v>
      </c>
      <c r="D122">
        <v>2017</v>
      </c>
      <c r="E122" s="9">
        <f ca="1">YEAR(TODAY())-Data_Source[[#This Row],[Year]]</f>
        <v>8</v>
      </c>
      <c r="F122" t="s">
        <v>44</v>
      </c>
      <c r="G122" t="s">
        <v>29</v>
      </c>
      <c r="H122" t="s">
        <v>17</v>
      </c>
      <c r="I122">
        <v>1.6</v>
      </c>
      <c r="J122" t="s">
        <v>18</v>
      </c>
      <c r="K122" t="s">
        <v>19</v>
      </c>
      <c r="L122">
        <v>92000</v>
      </c>
      <c r="M122" t="s">
        <v>45</v>
      </c>
      <c r="N122" t="s">
        <v>539</v>
      </c>
      <c r="O122" s="2">
        <v>59000</v>
      </c>
      <c r="P122" s="1">
        <f>MEDIAN(Data_Source[Price (SAR)])</f>
        <v>58000</v>
      </c>
      <c r="Q122" s="1" cm="1">
        <f t="array" ref="Q122">MEDIAN(_xlfn._xlws.FILTER(Data_Source[Price (SAR)],Data_Source[Maker] = Data_Source[[#This Row],[Maker]]))</f>
        <v>56000</v>
      </c>
    </row>
    <row r="123" spans="1:17" x14ac:dyDescent="0.35">
      <c r="A123">
        <v>122</v>
      </c>
      <c r="B123" t="s">
        <v>21</v>
      </c>
      <c r="C123" t="s">
        <v>207</v>
      </c>
      <c r="D123">
        <v>2015</v>
      </c>
      <c r="E123" s="9">
        <f ca="1">YEAR(TODAY())-Data_Source[[#This Row],[Year]]</f>
        <v>10</v>
      </c>
      <c r="F123" t="s">
        <v>44</v>
      </c>
      <c r="G123" t="s">
        <v>23</v>
      </c>
      <c r="H123" t="s">
        <v>17</v>
      </c>
      <c r="I123">
        <v>2.5</v>
      </c>
      <c r="J123" t="s">
        <v>18</v>
      </c>
      <c r="K123" t="s">
        <v>19</v>
      </c>
      <c r="L123">
        <v>119500</v>
      </c>
      <c r="M123" t="s">
        <v>59</v>
      </c>
      <c r="N123" t="s">
        <v>59</v>
      </c>
      <c r="O123" s="2">
        <v>47000</v>
      </c>
      <c r="P123" s="1">
        <f>MEDIAN(Data_Source[Price (SAR)])</f>
        <v>58000</v>
      </c>
      <c r="Q123" s="1" cm="1">
        <f t="array" ref="Q123">MEDIAN(_xlfn._xlws.FILTER(Data_Source[Price (SAR)],Data_Source[Maker] = Data_Source[[#This Row],[Maker]]))</f>
        <v>36500</v>
      </c>
    </row>
    <row r="124" spans="1:17" x14ac:dyDescent="0.35">
      <c r="A124">
        <v>123</v>
      </c>
      <c r="B124" t="s">
        <v>99</v>
      </c>
      <c r="C124" t="s">
        <v>100</v>
      </c>
      <c r="D124">
        <v>2021</v>
      </c>
      <c r="E124" s="9">
        <f ca="1">YEAR(TODAY())-Data_Source[[#This Row],[Year]]</f>
        <v>4</v>
      </c>
      <c r="F124" t="s">
        <v>15</v>
      </c>
      <c r="G124" t="s">
        <v>102</v>
      </c>
      <c r="H124" t="s">
        <v>26</v>
      </c>
      <c r="I124">
        <v>1.5</v>
      </c>
      <c r="J124" t="s">
        <v>18</v>
      </c>
      <c r="K124" t="s">
        <v>19</v>
      </c>
      <c r="L124">
        <v>600</v>
      </c>
      <c r="M124" t="s">
        <v>45</v>
      </c>
      <c r="N124" t="s">
        <v>539</v>
      </c>
      <c r="O124" s="2">
        <v>51000</v>
      </c>
      <c r="P124" s="1">
        <f>MEDIAN(Data_Source[Price (SAR)])</f>
        <v>58000</v>
      </c>
      <c r="Q124" s="1" cm="1">
        <f t="array" ref="Q124">MEDIAN(_xlfn._xlws.FILTER(Data_Source[Price (SAR)],Data_Source[Maker] = Data_Source[[#This Row],[Maker]]))</f>
        <v>48000</v>
      </c>
    </row>
    <row r="125" spans="1:17" x14ac:dyDescent="0.35">
      <c r="A125">
        <v>124</v>
      </c>
      <c r="B125" t="s">
        <v>103</v>
      </c>
      <c r="C125" t="s">
        <v>212</v>
      </c>
      <c r="D125">
        <v>2018</v>
      </c>
      <c r="E125" s="9">
        <f ca="1">YEAR(TODAY())-Data_Source[[#This Row],[Year]]</f>
        <v>7</v>
      </c>
      <c r="F125" t="s">
        <v>15</v>
      </c>
      <c r="G125" t="s">
        <v>29</v>
      </c>
      <c r="H125" t="s">
        <v>17</v>
      </c>
      <c r="I125">
        <v>3.6</v>
      </c>
      <c r="J125" t="s">
        <v>18</v>
      </c>
      <c r="K125" t="s">
        <v>19</v>
      </c>
      <c r="L125">
        <v>61300</v>
      </c>
      <c r="M125" t="s">
        <v>45</v>
      </c>
      <c r="N125" t="s">
        <v>539</v>
      </c>
      <c r="O125" s="2">
        <v>165000</v>
      </c>
      <c r="P125" s="1">
        <f>MEDIAN(Data_Source[Price (SAR)])</f>
        <v>58000</v>
      </c>
      <c r="Q125" s="1" cm="1">
        <f t="array" ref="Q125">MEDIAN(_xlfn._xlws.FILTER(Data_Source[Price (SAR)],Data_Source[Maker] = Data_Source[[#This Row],[Maker]]))</f>
        <v>83000</v>
      </c>
    </row>
    <row r="126" spans="1:17" x14ac:dyDescent="0.35">
      <c r="A126">
        <v>125</v>
      </c>
      <c r="B126" t="s">
        <v>36</v>
      </c>
      <c r="C126" t="s">
        <v>146</v>
      </c>
      <c r="D126">
        <v>2015</v>
      </c>
      <c r="E126" s="9">
        <f ca="1">YEAR(TODAY())-Data_Source[[#This Row],[Year]]</f>
        <v>10</v>
      </c>
      <c r="F126" t="s">
        <v>15</v>
      </c>
      <c r="G126" t="s">
        <v>75</v>
      </c>
      <c r="H126" t="s">
        <v>26</v>
      </c>
      <c r="I126">
        <v>5.3</v>
      </c>
      <c r="J126" t="s">
        <v>18</v>
      </c>
      <c r="K126" t="s">
        <v>19</v>
      </c>
      <c r="L126">
        <v>259000</v>
      </c>
      <c r="M126" t="s">
        <v>45</v>
      </c>
      <c r="N126" t="s">
        <v>539</v>
      </c>
      <c r="O126" s="2">
        <v>75000</v>
      </c>
      <c r="P126" s="1">
        <f>MEDIAN(Data_Source[Price (SAR)])</f>
        <v>58000</v>
      </c>
      <c r="Q126" s="1" cm="1">
        <f t="array" ref="Q126">MEDIAN(_xlfn._xlws.FILTER(Data_Source[Price (SAR)],Data_Source[Maker] = Data_Source[[#This Row],[Maker]]))</f>
        <v>72000</v>
      </c>
    </row>
    <row r="127" spans="1:17" x14ac:dyDescent="0.35">
      <c r="A127">
        <v>126</v>
      </c>
      <c r="B127" t="s">
        <v>48</v>
      </c>
      <c r="C127" t="s">
        <v>50</v>
      </c>
      <c r="D127">
        <v>2017</v>
      </c>
      <c r="E127" s="9">
        <f ca="1">YEAR(TODAY())-Data_Source[[#This Row],[Year]]</f>
        <v>8</v>
      </c>
      <c r="F127" t="s">
        <v>15</v>
      </c>
      <c r="G127" t="s">
        <v>29</v>
      </c>
      <c r="H127" t="s">
        <v>17</v>
      </c>
      <c r="I127">
        <v>2</v>
      </c>
      <c r="J127" t="s">
        <v>18</v>
      </c>
      <c r="K127" t="s">
        <v>19</v>
      </c>
      <c r="L127">
        <v>20600</v>
      </c>
      <c r="M127" t="s">
        <v>45</v>
      </c>
      <c r="N127" t="s">
        <v>539</v>
      </c>
      <c r="O127" s="2">
        <v>210000</v>
      </c>
      <c r="P127" s="1">
        <f>MEDIAN(Data_Source[Price (SAR)])</f>
        <v>58000</v>
      </c>
      <c r="Q127" s="1" cm="1">
        <f t="array" ref="Q127">MEDIAN(_xlfn._xlws.FILTER(Data_Source[Price (SAR)],Data_Source[Maker] = Data_Source[[#This Row],[Maker]]))</f>
        <v>145000</v>
      </c>
    </row>
    <row r="128" spans="1:17" x14ac:dyDescent="0.35">
      <c r="A128">
        <v>127</v>
      </c>
      <c r="B128" t="s">
        <v>60</v>
      </c>
      <c r="C128" t="s">
        <v>148</v>
      </c>
      <c r="D128">
        <v>2018</v>
      </c>
      <c r="E128" s="9">
        <f ca="1">YEAR(TODAY())-Data_Source[[#This Row],[Year]]</f>
        <v>7</v>
      </c>
      <c r="F128" t="s">
        <v>15</v>
      </c>
      <c r="G128" t="s">
        <v>23</v>
      </c>
      <c r="H128" t="s">
        <v>26</v>
      </c>
      <c r="I128">
        <v>2</v>
      </c>
      <c r="J128" t="s">
        <v>18</v>
      </c>
      <c r="K128" t="s">
        <v>19</v>
      </c>
      <c r="L128">
        <v>1800</v>
      </c>
      <c r="M128" t="s">
        <v>42</v>
      </c>
      <c r="N128" t="s">
        <v>64</v>
      </c>
      <c r="O128" s="2">
        <v>161000</v>
      </c>
      <c r="P128" s="1">
        <f>MEDIAN(Data_Source[Price (SAR)])</f>
        <v>58000</v>
      </c>
      <c r="Q128" s="1" cm="1">
        <f t="array" ref="Q128">MEDIAN(_xlfn._xlws.FILTER(Data_Source[Price (SAR)],Data_Source[Maker] = Data_Source[[#This Row],[Maker]]))</f>
        <v>142000</v>
      </c>
    </row>
    <row r="129" spans="1:17" x14ac:dyDescent="0.35">
      <c r="A129">
        <v>128</v>
      </c>
      <c r="B129" t="s">
        <v>39</v>
      </c>
      <c r="C129" t="s">
        <v>143</v>
      </c>
      <c r="D129">
        <v>2016</v>
      </c>
      <c r="E129" s="9">
        <f ca="1">YEAR(TODAY())-Data_Source[[#This Row],[Year]]</f>
        <v>9</v>
      </c>
      <c r="F129" t="s">
        <v>47</v>
      </c>
      <c r="G129" t="s">
        <v>23</v>
      </c>
      <c r="H129" t="s">
        <v>17</v>
      </c>
      <c r="I129">
        <v>3.4</v>
      </c>
      <c r="J129" t="s">
        <v>18</v>
      </c>
      <c r="K129" t="s">
        <v>19</v>
      </c>
      <c r="L129">
        <v>154000</v>
      </c>
      <c r="M129" t="s">
        <v>45</v>
      </c>
      <c r="N129" t="s">
        <v>539</v>
      </c>
      <c r="O129" s="3">
        <v>79000</v>
      </c>
      <c r="P129" s="1">
        <f>MEDIAN(Data_Source[Price (SAR)])</f>
        <v>58000</v>
      </c>
      <c r="Q129" s="1" cm="1">
        <f t="array" ref="Q129">MEDIAN(_xlfn._xlws.FILTER(Data_Source[Price (SAR)],Data_Source[Maker] = Data_Source[[#This Row],[Maker]]))</f>
        <v>60000</v>
      </c>
    </row>
    <row r="130" spans="1:17" x14ac:dyDescent="0.35">
      <c r="A130">
        <v>129</v>
      </c>
      <c r="B130" t="s">
        <v>181</v>
      </c>
      <c r="C130" t="s">
        <v>199</v>
      </c>
      <c r="D130">
        <v>2016</v>
      </c>
      <c r="E130" s="9">
        <f ca="1">YEAR(TODAY())-Data_Source[[#This Row],[Year]]</f>
        <v>9</v>
      </c>
      <c r="F130" t="s">
        <v>44</v>
      </c>
      <c r="G130" t="s">
        <v>23</v>
      </c>
      <c r="H130" t="s">
        <v>17</v>
      </c>
      <c r="I130">
        <v>3.5</v>
      </c>
      <c r="J130" t="s">
        <v>18</v>
      </c>
      <c r="K130" t="s">
        <v>19</v>
      </c>
      <c r="L130">
        <v>190000</v>
      </c>
      <c r="M130" t="s">
        <v>45</v>
      </c>
      <c r="N130" t="s">
        <v>539</v>
      </c>
      <c r="O130" s="3">
        <v>55000</v>
      </c>
      <c r="P130" s="1">
        <f>MEDIAN(Data_Source[Price (SAR)])</f>
        <v>58000</v>
      </c>
      <c r="Q130" s="1" cm="1">
        <f t="array" ref="Q130">MEDIAN(_xlfn._xlws.FILTER(Data_Source[Price (SAR)],Data_Source[Maker] = Data_Source[[#This Row],[Maker]]))</f>
        <v>54000</v>
      </c>
    </row>
    <row r="131" spans="1:17" x14ac:dyDescent="0.35">
      <c r="A131">
        <v>130</v>
      </c>
      <c r="B131" t="s">
        <v>34</v>
      </c>
      <c r="C131" t="s">
        <v>287</v>
      </c>
      <c r="D131">
        <v>2000</v>
      </c>
      <c r="E131" s="9">
        <f ca="1">YEAR(TODAY())-Data_Source[[#This Row],[Year]]</f>
        <v>25</v>
      </c>
      <c r="F131" t="s">
        <v>15</v>
      </c>
      <c r="G131" t="s">
        <v>23</v>
      </c>
      <c r="H131" t="s">
        <v>26</v>
      </c>
      <c r="I131">
        <v>2.7</v>
      </c>
      <c r="J131" t="s">
        <v>18</v>
      </c>
      <c r="K131" t="s">
        <v>68</v>
      </c>
      <c r="L131">
        <v>2000</v>
      </c>
      <c r="M131" t="s">
        <v>42</v>
      </c>
      <c r="N131" t="s">
        <v>64</v>
      </c>
      <c r="O131" s="2">
        <v>12000</v>
      </c>
      <c r="P131" s="1">
        <f>MEDIAN(Data_Source[Price (SAR)])</f>
        <v>58000</v>
      </c>
      <c r="Q131" s="1" cm="1">
        <f t="array" ref="Q131">MEDIAN(_xlfn._xlws.FILTER(Data_Source[Price (SAR)],Data_Source[Maker] = Data_Source[[#This Row],[Maker]]))</f>
        <v>65000</v>
      </c>
    </row>
    <row r="132" spans="1:17" x14ac:dyDescent="0.35">
      <c r="A132">
        <v>131</v>
      </c>
      <c r="B132" t="s">
        <v>34</v>
      </c>
      <c r="C132" t="s">
        <v>58</v>
      </c>
      <c r="D132">
        <v>2017</v>
      </c>
      <c r="E132" s="9">
        <f ca="1">YEAR(TODAY())-Data_Source[[#This Row],[Year]]</f>
        <v>8</v>
      </c>
      <c r="F132" t="s">
        <v>15</v>
      </c>
      <c r="G132" t="s">
        <v>23</v>
      </c>
      <c r="H132" t="s">
        <v>30</v>
      </c>
      <c r="I132">
        <v>2.7</v>
      </c>
      <c r="J132" t="s">
        <v>18</v>
      </c>
      <c r="K132" t="s">
        <v>19</v>
      </c>
      <c r="L132">
        <v>6000</v>
      </c>
      <c r="M132" t="s">
        <v>42</v>
      </c>
      <c r="N132" t="s">
        <v>64</v>
      </c>
      <c r="O132" s="2">
        <v>85000</v>
      </c>
      <c r="P132" s="1">
        <f>MEDIAN(Data_Source[Price (SAR)])</f>
        <v>58000</v>
      </c>
      <c r="Q132" s="1" cm="1">
        <f t="array" ref="Q132">MEDIAN(_xlfn._xlws.FILTER(Data_Source[Price (SAR)],Data_Source[Maker] = Data_Source[[#This Row],[Maker]]))</f>
        <v>65000</v>
      </c>
    </row>
    <row r="133" spans="1:17" x14ac:dyDescent="0.35">
      <c r="A133">
        <v>132</v>
      </c>
      <c r="B133" t="s">
        <v>27</v>
      </c>
      <c r="C133" t="s">
        <v>88</v>
      </c>
      <c r="D133">
        <v>2018</v>
      </c>
      <c r="E133" s="9">
        <f ca="1">YEAR(TODAY())-Data_Source[[#This Row],[Year]]</f>
        <v>7</v>
      </c>
      <c r="F133" t="s">
        <v>15</v>
      </c>
      <c r="G133" t="s">
        <v>25</v>
      </c>
      <c r="H133" t="s">
        <v>26</v>
      </c>
      <c r="I133">
        <v>1.4</v>
      </c>
      <c r="J133" t="s">
        <v>18</v>
      </c>
      <c r="K133" t="s">
        <v>19</v>
      </c>
      <c r="L133">
        <v>65700</v>
      </c>
      <c r="M133" t="s">
        <v>45</v>
      </c>
      <c r="N133" t="s">
        <v>539</v>
      </c>
      <c r="O133" s="3">
        <v>32000</v>
      </c>
      <c r="P133" s="1">
        <f>MEDIAN(Data_Source[Price (SAR)])</f>
        <v>58000</v>
      </c>
      <c r="Q133" s="1" cm="1">
        <f t="array" ref="Q133">MEDIAN(_xlfn._xlws.FILTER(Data_Source[Price (SAR)],Data_Source[Maker] = Data_Source[[#This Row],[Maker]]))</f>
        <v>42000</v>
      </c>
    </row>
    <row r="134" spans="1:17" x14ac:dyDescent="0.35">
      <c r="A134">
        <v>133</v>
      </c>
      <c r="B134" t="s">
        <v>34</v>
      </c>
      <c r="C134" t="s">
        <v>66</v>
      </c>
      <c r="D134">
        <v>2013</v>
      </c>
      <c r="E134" s="9">
        <f ca="1">YEAR(TODAY())-Data_Source[[#This Row],[Year]]</f>
        <v>12</v>
      </c>
      <c r="F134" t="s">
        <v>15</v>
      </c>
      <c r="G134" t="s">
        <v>65</v>
      </c>
      <c r="H134" t="s">
        <v>17</v>
      </c>
      <c r="I134">
        <v>3.5</v>
      </c>
      <c r="J134" t="s">
        <v>18</v>
      </c>
      <c r="K134" t="s">
        <v>19</v>
      </c>
      <c r="L134">
        <v>101000</v>
      </c>
      <c r="M134" t="s">
        <v>42</v>
      </c>
      <c r="N134" t="s">
        <v>64</v>
      </c>
      <c r="O134" s="2">
        <v>70000</v>
      </c>
      <c r="P134" s="1">
        <f>MEDIAN(Data_Source[Price (SAR)])</f>
        <v>58000</v>
      </c>
      <c r="Q134" s="1" cm="1">
        <f t="array" ref="Q134">MEDIAN(_xlfn._xlws.FILTER(Data_Source[Price (SAR)],Data_Source[Maker] = Data_Source[[#This Row],[Maker]]))</f>
        <v>65000</v>
      </c>
    </row>
    <row r="135" spans="1:17" x14ac:dyDescent="0.35">
      <c r="A135">
        <v>134</v>
      </c>
      <c r="B135" t="s">
        <v>73</v>
      </c>
      <c r="C135" t="s">
        <v>190</v>
      </c>
      <c r="D135">
        <v>2020</v>
      </c>
      <c r="E135" s="9">
        <f ca="1">YEAR(TODAY())-Data_Source[[#This Row],[Year]]</f>
        <v>5</v>
      </c>
      <c r="F135" t="s">
        <v>15</v>
      </c>
      <c r="G135" t="s">
        <v>65</v>
      </c>
      <c r="H135" t="s">
        <v>26</v>
      </c>
      <c r="I135">
        <v>2.5</v>
      </c>
      <c r="J135" t="s">
        <v>18</v>
      </c>
      <c r="K135" t="s">
        <v>19</v>
      </c>
      <c r="L135">
        <v>25000</v>
      </c>
      <c r="M135" t="s">
        <v>42</v>
      </c>
      <c r="N135" t="s">
        <v>64</v>
      </c>
      <c r="O135" s="2">
        <v>84000</v>
      </c>
      <c r="P135" s="1">
        <f>MEDIAN(Data_Source[Price (SAR)])</f>
        <v>58000</v>
      </c>
      <c r="Q135" s="1" cm="1">
        <f t="array" ref="Q135">MEDIAN(_xlfn._xlws.FILTER(Data_Source[Price (SAR)],Data_Source[Maker] = Data_Source[[#This Row],[Maker]]))</f>
        <v>56000</v>
      </c>
    </row>
    <row r="136" spans="1:17" x14ac:dyDescent="0.35">
      <c r="A136">
        <v>135</v>
      </c>
      <c r="B136" t="s">
        <v>85</v>
      </c>
      <c r="C136" t="s">
        <v>87</v>
      </c>
      <c r="D136">
        <v>2017</v>
      </c>
      <c r="E136" s="9">
        <f ca="1">YEAR(TODAY())-Data_Source[[#This Row],[Year]]</f>
        <v>8</v>
      </c>
      <c r="F136" t="s">
        <v>15</v>
      </c>
      <c r="G136" t="s">
        <v>29</v>
      </c>
      <c r="H136" t="s">
        <v>30</v>
      </c>
      <c r="I136">
        <v>3.8</v>
      </c>
      <c r="J136" t="s">
        <v>18</v>
      </c>
      <c r="K136" t="s">
        <v>19</v>
      </c>
      <c r="L136">
        <v>240000</v>
      </c>
      <c r="M136" t="s">
        <v>42</v>
      </c>
      <c r="N136" t="s">
        <v>64</v>
      </c>
      <c r="O136" s="3">
        <v>80000</v>
      </c>
      <c r="P136" s="1">
        <f>MEDIAN(Data_Source[Price (SAR)])</f>
        <v>58000</v>
      </c>
      <c r="Q136" s="1" cm="1">
        <f t="array" ref="Q136">MEDIAN(_xlfn._xlws.FILTER(Data_Source[Price (SAR)],Data_Source[Maker] = Data_Source[[#This Row],[Maker]]))</f>
        <v>88000</v>
      </c>
    </row>
    <row r="137" spans="1:17" x14ac:dyDescent="0.35">
      <c r="A137">
        <v>136</v>
      </c>
      <c r="B137" t="s">
        <v>62</v>
      </c>
      <c r="C137" t="s">
        <v>63</v>
      </c>
      <c r="D137">
        <v>2013</v>
      </c>
      <c r="E137" s="9">
        <f ca="1">YEAR(TODAY())-Data_Source[[#This Row],[Year]]</f>
        <v>12</v>
      </c>
      <c r="F137" t="s">
        <v>15</v>
      </c>
      <c r="G137" t="s">
        <v>23</v>
      </c>
      <c r="H137" t="s">
        <v>30</v>
      </c>
      <c r="I137">
        <v>8.6999999999999993</v>
      </c>
      <c r="J137" t="s">
        <v>18</v>
      </c>
      <c r="K137" t="s">
        <v>19</v>
      </c>
      <c r="L137">
        <v>177</v>
      </c>
      <c r="M137" t="s">
        <v>42</v>
      </c>
      <c r="N137" t="s">
        <v>64</v>
      </c>
      <c r="O137" s="2">
        <v>88000</v>
      </c>
      <c r="P137" s="1">
        <f>MEDIAN(Data_Source[Price (SAR)])</f>
        <v>58000</v>
      </c>
      <c r="Q137" s="1" cm="1">
        <f t="array" ref="Q137">MEDIAN(_xlfn._xlws.FILTER(Data_Source[Price (SAR)],Data_Source[Maker] = Data_Source[[#This Row],[Maker]]))</f>
        <v>242500</v>
      </c>
    </row>
    <row r="138" spans="1:17" x14ac:dyDescent="0.35">
      <c r="A138">
        <v>137</v>
      </c>
      <c r="B138" t="s">
        <v>21</v>
      </c>
      <c r="C138" t="s">
        <v>120</v>
      </c>
      <c r="D138">
        <v>1998</v>
      </c>
      <c r="E138" s="9">
        <f ca="1">YEAR(TODAY())-Data_Source[[#This Row],[Year]]</f>
        <v>27</v>
      </c>
      <c r="F138" t="s">
        <v>15</v>
      </c>
      <c r="G138" t="s">
        <v>23</v>
      </c>
      <c r="H138" t="s">
        <v>17</v>
      </c>
      <c r="I138">
        <v>2.4</v>
      </c>
      <c r="J138" t="s">
        <v>18</v>
      </c>
      <c r="K138" t="s">
        <v>68</v>
      </c>
      <c r="L138">
        <v>400000</v>
      </c>
      <c r="M138" t="s">
        <v>42</v>
      </c>
      <c r="N138" t="s">
        <v>64</v>
      </c>
      <c r="O138" s="2">
        <v>18000</v>
      </c>
      <c r="P138" s="1">
        <f>MEDIAN(Data_Source[Price (SAR)])</f>
        <v>58000</v>
      </c>
      <c r="Q138" s="1" cm="1">
        <f t="array" ref="Q138">MEDIAN(_xlfn._xlws.FILTER(Data_Source[Price (SAR)],Data_Source[Maker] = Data_Source[[#This Row],[Maker]]))</f>
        <v>36500</v>
      </c>
    </row>
    <row r="139" spans="1:17" x14ac:dyDescent="0.35">
      <c r="A139">
        <v>138</v>
      </c>
      <c r="B139" t="s">
        <v>34</v>
      </c>
      <c r="C139" t="s">
        <v>145</v>
      </c>
      <c r="D139">
        <v>2017</v>
      </c>
      <c r="E139" s="9">
        <f ca="1">YEAR(TODAY())-Data_Source[[#This Row],[Year]]</f>
        <v>8</v>
      </c>
      <c r="F139" t="s">
        <v>15</v>
      </c>
      <c r="G139" t="s">
        <v>23</v>
      </c>
      <c r="H139" t="s">
        <v>17</v>
      </c>
      <c r="I139">
        <v>2.7</v>
      </c>
      <c r="J139" t="s">
        <v>18</v>
      </c>
      <c r="K139" t="s">
        <v>19</v>
      </c>
      <c r="L139">
        <v>130000</v>
      </c>
      <c r="M139" t="s">
        <v>42</v>
      </c>
      <c r="N139" t="s">
        <v>64</v>
      </c>
      <c r="O139" s="2">
        <v>67000</v>
      </c>
      <c r="P139" s="1">
        <f>MEDIAN(Data_Source[Price (SAR)])</f>
        <v>58000</v>
      </c>
      <c r="Q139" s="1" cm="1">
        <f t="array" ref="Q139">MEDIAN(_xlfn._xlws.FILTER(Data_Source[Price (SAR)],Data_Source[Maker] = Data_Source[[#This Row],[Maker]]))</f>
        <v>65000</v>
      </c>
    </row>
    <row r="140" spans="1:17" x14ac:dyDescent="0.35">
      <c r="A140">
        <v>139</v>
      </c>
      <c r="B140" t="s">
        <v>109</v>
      </c>
      <c r="C140" t="s">
        <v>110</v>
      </c>
      <c r="D140">
        <v>2020</v>
      </c>
      <c r="E140" s="9">
        <f ca="1">YEAR(TODAY())-Data_Source[[#This Row],[Year]]</f>
        <v>5</v>
      </c>
      <c r="F140" t="s">
        <v>303</v>
      </c>
      <c r="G140" t="s">
        <v>29</v>
      </c>
      <c r="H140" t="s">
        <v>17</v>
      </c>
      <c r="I140">
        <v>3.6</v>
      </c>
      <c r="J140" t="s">
        <v>18</v>
      </c>
      <c r="K140" t="s">
        <v>19</v>
      </c>
      <c r="L140">
        <v>9120</v>
      </c>
      <c r="M140" t="s">
        <v>20</v>
      </c>
      <c r="N140" t="s">
        <v>20</v>
      </c>
      <c r="O140" s="2">
        <v>115000</v>
      </c>
      <c r="P140" s="1">
        <f>MEDIAN(Data_Source[Price (SAR)])</f>
        <v>58000</v>
      </c>
      <c r="Q140" s="1" cm="1">
        <f t="array" ref="Q140">MEDIAN(_xlfn._xlws.FILTER(Data_Source[Price (SAR)],Data_Source[Maker] = Data_Source[[#This Row],[Maker]]))</f>
        <v>71000</v>
      </c>
    </row>
    <row r="141" spans="1:17" x14ac:dyDescent="0.35">
      <c r="A141">
        <v>140</v>
      </c>
      <c r="B141" t="s">
        <v>34</v>
      </c>
      <c r="C141" t="s">
        <v>162</v>
      </c>
      <c r="D141">
        <v>2019</v>
      </c>
      <c r="E141" s="9">
        <f ca="1">YEAR(TODAY())-Data_Source[[#This Row],[Year]]</f>
        <v>6</v>
      </c>
      <c r="F141" t="s">
        <v>15</v>
      </c>
      <c r="G141" t="s">
        <v>94</v>
      </c>
      <c r="H141" t="s">
        <v>17</v>
      </c>
      <c r="I141">
        <v>4</v>
      </c>
      <c r="J141" t="s">
        <v>18</v>
      </c>
      <c r="K141" t="s">
        <v>68</v>
      </c>
      <c r="L141">
        <v>67000</v>
      </c>
      <c r="M141" t="s">
        <v>42</v>
      </c>
      <c r="N141" t="s">
        <v>64</v>
      </c>
      <c r="O141" s="3">
        <v>95000</v>
      </c>
      <c r="P141" s="1">
        <f>MEDIAN(Data_Source[Price (SAR)])</f>
        <v>58000</v>
      </c>
      <c r="Q141" s="1" cm="1">
        <f t="array" ref="Q141">MEDIAN(_xlfn._xlws.FILTER(Data_Source[Price (SAR)],Data_Source[Maker] = Data_Source[[#This Row],[Maker]]))</f>
        <v>65000</v>
      </c>
    </row>
    <row r="142" spans="1:17" x14ac:dyDescent="0.35">
      <c r="A142">
        <v>141</v>
      </c>
      <c r="B142" t="s">
        <v>21</v>
      </c>
      <c r="C142" t="s">
        <v>207</v>
      </c>
      <c r="D142">
        <v>2009</v>
      </c>
      <c r="E142" s="9">
        <f ca="1">YEAR(TODAY())-Data_Source[[#This Row],[Year]]</f>
        <v>16</v>
      </c>
      <c r="F142" t="s">
        <v>15</v>
      </c>
      <c r="G142" t="s">
        <v>25</v>
      </c>
      <c r="H142" t="s">
        <v>17</v>
      </c>
      <c r="I142">
        <v>2.5</v>
      </c>
      <c r="J142" t="s">
        <v>18</v>
      </c>
      <c r="K142" t="s">
        <v>68</v>
      </c>
      <c r="L142">
        <v>200</v>
      </c>
      <c r="M142" t="s">
        <v>42</v>
      </c>
      <c r="N142" t="s">
        <v>64</v>
      </c>
      <c r="O142" s="3">
        <v>20000</v>
      </c>
      <c r="P142" s="1">
        <f>MEDIAN(Data_Source[Price (SAR)])</f>
        <v>58000</v>
      </c>
      <c r="Q142" s="1" cm="1">
        <f t="array" ref="Q142">MEDIAN(_xlfn._xlws.FILTER(Data_Source[Price (SAR)],Data_Source[Maker] = Data_Source[[#This Row],[Maker]]))</f>
        <v>36500</v>
      </c>
    </row>
    <row r="143" spans="1:17" x14ac:dyDescent="0.35">
      <c r="A143">
        <v>142</v>
      </c>
      <c r="B143" t="s">
        <v>39</v>
      </c>
      <c r="C143" t="s">
        <v>46</v>
      </c>
      <c r="D143">
        <v>2017</v>
      </c>
      <c r="E143" s="9">
        <f ca="1">YEAR(TODAY())-Data_Source[[#This Row],[Year]]</f>
        <v>8</v>
      </c>
      <c r="F143" t="s">
        <v>15</v>
      </c>
      <c r="G143" t="s">
        <v>16</v>
      </c>
      <c r="H143" t="s">
        <v>30</v>
      </c>
      <c r="I143">
        <v>5.7</v>
      </c>
      <c r="J143" t="s">
        <v>18</v>
      </c>
      <c r="K143" t="s">
        <v>19</v>
      </c>
      <c r="L143">
        <v>55000</v>
      </c>
      <c r="M143" t="s">
        <v>42</v>
      </c>
      <c r="N143" t="s">
        <v>64</v>
      </c>
      <c r="O143" s="3">
        <v>153000</v>
      </c>
      <c r="P143" s="1">
        <f>MEDIAN(Data_Source[Price (SAR)])</f>
        <v>58000</v>
      </c>
      <c r="Q143" s="1" cm="1">
        <f t="array" ref="Q143">MEDIAN(_xlfn._xlws.FILTER(Data_Source[Price (SAR)],Data_Source[Maker] = Data_Source[[#This Row],[Maker]]))</f>
        <v>60000</v>
      </c>
    </row>
    <row r="144" spans="1:17" x14ac:dyDescent="0.35">
      <c r="A144">
        <v>143</v>
      </c>
      <c r="B144" t="s">
        <v>21</v>
      </c>
      <c r="C144" t="s">
        <v>231</v>
      </c>
      <c r="D144">
        <v>2018</v>
      </c>
      <c r="E144" s="9">
        <f ca="1">YEAR(TODAY())-Data_Source[[#This Row],[Year]]</f>
        <v>7</v>
      </c>
      <c r="F144" t="s">
        <v>15</v>
      </c>
      <c r="G144" t="s">
        <v>25</v>
      </c>
      <c r="H144" t="s">
        <v>30</v>
      </c>
      <c r="I144">
        <v>1.6</v>
      </c>
      <c r="J144" t="s">
        <v>18</v>
      </c>
      <c r="K144" t="s">
        <v>19</v>
      </c>
      <c r="L144">
        <v>78000</v>
      </c>
      <c r="M144" t="s">
        <v>20</v>
      </c>
      <c r="N144" t="s">
        <v>20</v>
      </c>
      <c r="O144" s="3">
        <v>38000</v>
      </c>
      <c r="P144" s="1">
        <f>MEDIAN(Data_Source[Price (SAR)])</f>
        <v>58000</v>
      </c>
      <c r="Q144" s="1" cm="1">
        <f t="array" ref="Q144">MEDIAN(_xlfn._xlws.FILTER(Data_Source[Price (SAR)],Data_Source[Maker] = Data_Source[[#This Row],[Maker]]))</f>
        <v>36500</v>
      </c>
    </row>
    <row r="145" spans="1:17" x14ac:dyDescent="0.35">
      <c r="A145">
        <v>144</v>
      </c>
      <c r="B145" t="s">
        <v>34</v>
      </c>
      <c r="C145" t="s">
        <v>35</v>
      </c>
      <c r="D145">
        <v>2014</v>
      </c>
      <c r="E145" s="9">
        <f ca="1">YEAR(TODAY())-Data_Source[[#This Row],[Year]]</f>
        <v>11</v>
      </c>
      <c r="F145" t="s">
        <v>44</v>
      </c>
      <c r="G145" t="s">
        <v>23</v>
      </c>
      <c r="H145" t="s">
        <v>17</v>
      </c>
      <c r="I145">
        <v>4.5999999999999996</v>
      </c>
      <c r="J145" t="s">
        <v>18</v>
      </c>
      <c r="K145" t="s">
        <v>19</v>
      </c>
      <c r="L145">
        <v>213000</v>
      </c>
      <c r="M145" t="s">
        <v>45</v>
      </c>
      <c r="N145" t="s">
        <v>539</v>
      </c>
      <c r="O145" s="2">
        <v>142000</v>
      </c>
      <c r="P145" s="1">
        <f>MEDIAN(Data_Source[Price (SAR)])</f>
        <v>58000</v>
      </c>
      <c r="Q145" s="1" cm="1">
        <f t="array" ref="Q145">MEDIAN(_xlfn._xlws.FILTER(Data_Source[Price (SAR)],Data_Source[Maker] = Data_Source[[#This Row],[Maker]]))</f>
        <v>65000</v>
      </c>
    </row>
    <row r="146" spans="1:17" x14ac:dyDescent="0.35">
      <c r="A146">
        <v>145</v>
      </c>
      <c r="B146" t="s">
        <v>34</v>
      </c>
      <c r="C146" t="s">
        <v>35</v>
      </c>
      <c r="D146">
        <v>2015</v>
      </c>
      <c r="E146" s="9">
        <f ca="1">YEAR(TODAY())-Data_Source[[#This Row],[Year]]</f>
        <v>10</v>
      </c>
      <c r="F146" t="s">
        <v>44</v>
      </c>
      <c r="G146" t="s">
        <v>23</v>
      </c>
      <c r="H146" t="s">
        <v>17</v>
      </c>
      <c r="I146">
        <v>4.5999999999999996</v>
      </c>
      <c r="J146" t="s">
        <v>18</v>
      </c>
      <c r="K146" t="s">
        <v>19</v>
      </c>
      <c r="L146">
        <v>280000</v>
      </c>
      <c r="M146" t="s">
        <v>45</v>
      </c>
      <c r="N146" t="s">
        <v>539</v>
      </c>
      <c r="O146" s="3">
        <v>140000</v>
      </c>
      <c r="P146" s="1">
        <f>MEDIAN(Data_Source[Price (SAR)])</f>
        <v>58000</v>
      </c>
      <c r="Q146" s="1" cm="1">
        <f t="array" ref="Q146">MEDIAN(_xlfn._xlws.FILTER(Data_Source[Price (SAR)],Data_Source[Maker] = Data_Source[[#This Row],[Maker]]))</f>
        <v>65000</v>
      </c>
    </row>
    <row r="147" spans="1:17" x14ac:dyDescent="0.35">
      <c r="A147">
        <v>146</v>
      </c>
      <c r="B147" t="s">
        <v>76</v>
      </c>
      <c r="C147" t="s">
        <v>112</v>
      </c>
      <c r="D147">
        <v>2016</v>
      </c>
      <c r="E147" s="9">
        <f ca="1">YEAR(TODAY())-Data_Source[[#This Row],[Year]]</f>
        <v>9</v>
      </c>
      <c r="F147" t="s">
        <v>15</v>
      </c>
      <c r="G147" t="s">
        <v>65</v>
      </c>
      <c r="H147" t="s">
        <v>30</v>
      </c>
      <c r="I147">
        <v>3.5</v>
      </c>
      <c r="J147" t="s">
        <v>18</v>
      </c>
      <c r="K147" t="s">
        <v>19</v>
      </c>
      <c r="L147">
        <v>118000</v>
      </c>
      <c r="M147" t="s">
        <v>45</v>
      </c>
      <c r="N147" t="s">
        <v>539</v>
      </c>
      <c r="O147" s="2">
        <v>65000</v>
      </c>
      <c r="P147" s="1">
        <f>MEDIAN(Data_Source[Price (SAR)])</f>
        <v>58000</v>
      </c>
      <c r="Q147" s="1" cm="1">
        <f t="array" ref="Q147">MEDIAN(_xlfn._xlws.FILTER(Data_Source[Price (SAR)],Data_Source[Maker] = Data_Source[[#This Row],[Maker]]))</f>
        <v>55000</v>
      </c>
    </row>
    <row r="148" spans="1:17" x14ac:dyDescent="0.35">
      <c r="A148">
        <v>147</v>
      </c>
      <c r="B148" t="s">
        <v>36</v>
      </c>
      <c r="C148" t="s">
        <v>37</v>
      </c>
      <c r="D148">
        <v>2009</v>
      </c>
      <c r="E148" s="9">
        <f ca="1">YEAR(TODAY())-Data_Source[[#This Row],[Year]]</f>
        <v>16</v>
      </c>
      <c r="F148" t="s">
        <v>15</v>
      </c>
      <c r="G148" t="s">
        <v>16</v>
      </c>
      <c r="H148" t="s">
        <v>26</v>
      </c>
      <c r="I148">
        <v>5.3</v>
      </c>
      <c r="J148" t="s">
        <v>18</v>
      </c>
      <c r="K148" t="s">
        <v>19</v>
      </c>
      <c r="L148">
        <v>523000</v>
      </c>
      <c r="M148" t="s">
        <v>155</v>
      </c>
      <c r="N148" t="s">
        <v>539</v>
      </c>
      <c r="O148" s="3">
        <v>45000</v>
      </c>
      <c r="P148" s="1">
        <f>MEDIAN(Data_Source[Price (SAR)])</f>
        <v>58000</v>
      </c>
      <c r="Q148" s="1" cm="1">
        <f t="array" ref="Q148">MEDIAN(_xlfn._xlws.FILTER(Data_Source[Price (SAR)],Data_Source[Maker] = Data_Source[[#This Row],[Maker]]))</f>
        <v>72000</v>
      </c>
    </row>
    <row r="149" spans="1:17" x14ac:dyDescent="0.35">
      <c r="A149">
        <v>148</v>
      </c>
      <c r="B149" t="s">
        <v>34</v>
      </c>
      <c r="C149" t="s">
        <v>123</v>
      </c>
      <c r="D149">
        <v>2016</v>
      </c>
      <c r="E149" s="9">
        <f ca="1">YEAR(TODAY())-Data_Source[[#This Row],[Year]]</f>
        <v>9</v>
      </c>
      <c r="F149" t="s">
        <v>44</v>
      </c>
      <c r="G149" t="s">
        <v>23</v>
      </c>
      <c r="H149" t="s">
        <v>17</v>
      </c>
      <c r="I149">
        <v>2.7</v>
      </c>
      <c r="J149" t="s">
        <v>18</v>
      </c>
      <c r="K149" t="s">
        <v>68</v>
      </c>
      <c r="L149">
        <v>86000</v>
      </c>
      <c r="M149" t="s">
        <v>253</v>
      </c>
      <c r="N149" t="s">
        <v>539</v>
      </c>
      <c r="O149" s="3">
        <v>60000</v>
      </c>
      <c r="P149" s="1">
        <f>MEDIAN(Data_Source[Price (SAR)])</f>
        <v>58000</v>
      </c>
      <c r="Q149" s="1" cm="1">
        <f t="array" ref="Q149">MEDIAN(_xlfn._xlws.FILTER(Data_Source[Price (SAR)],Data_Source[Maker] = Data_Source[[#This Row],[Maker]]))</f>
        <v>65000</v>
      </c>
    </row>
    <row r="150" spans="1:17" x14ac:dyDescent="0.35">
      <c r="A150">
        <v>149</v>
      </c>
      <c r="B150" t="s">
        <v>34</v>
      </c>
      <c r="C150" t="s">
        <v>123</v>
      </c>
      <c r="D150">
        <v>2018</v>
      </c>
      <c r="E150" s="9">
        <f ca="1">YEAR(TODAY())-Data_Source[[#This Row],[Year]]</f>
        <v>7</v>
      </c>
      <c r="F150" t="s">
        <v>15</v>
      </c>
      <c r="G150" t="s">
        <v>23</v>
      </c>
      <c r="H150" t="s">
        <v>17</v>
      </c>
      <c r="I150">
        <v>2.7</v>
      </c>
      <c r="J150" t="s">
        <v>18</v>
      </c>
      <c r="K150" t="s">
        <v>68</v>
      </c>
      <c r="L150">
        <v>48000</v>
      </c>
      <c r="M150" t="s">
        <v>111</v>
      </c>
      <c r="N150" t="s">
        <v>540</v>
      </c>
      <c r="O150" s="2">
        <v>90000</v>
      </c>
      <c r="P150" s="1">
        <f>MEDIAN(Data_Source[Price (SAR)])</f>
        <v>58000</v>
      </c>
      <c r="Q150" s="1" cm="1">
        <f t="array" ref="Q150">MEDIAN(_xlfn._xlws.FILTER(Data_Source[Price (SAR)],Data_Source[Maker] = Data_Source[[#This Row],[Maker]]))</f>
        <v>65000</v>
      </c>
    </row>
    <row r="151" spans="1:17" x14ac:dyDescent="0.35">
      <c r="A151">
        <v>150</v>
      </c>
      <c r="B151" t="s">
        <v>34</v>
      </c>
      <c r="C151" t="s">
        <v>35</v>
      </c>
      <c r="D151">
        <v>2016</v>
      </c>
      <c r="E151" s="9">
        <f ca="1">YEAR(TODAY())-Data_Source[[#This Row],[Year]]</f>
        <v>9</v>
      </c>
      <c r="F151" t="s">
        <v>15</v>
      </c>
      <c r="G151" t="s">
        <v>23</v>
      </c>
      <c r="H151" t="s">
        <v>17</v>
      </c>
      <c r="I151">
        <v>5.7</v>
      </c>
      <c r="J151" t="s">
        <v>18</v>
      </c>
      <c r="K151" t="s">
        <v>19</v>
      </c>
      <c r="L151">
        <v>1918</v>
      </c>
      <c r="M151" t="s">
        <v>42</v>
      </c>
      <c r="N151" t="s">
        <v>64</v>
      </c>
      <c r="O151" s="2">
        <v>251500</v>
      </c>
      <c r="P151" s="1">
        <f>MEDIAN(Data_Source[Price (SAR)])</f>
        <v>58000</v>
      </c>
      <c r="Q151" s="1" cm="1">
        <f t="array" ref="Q151">MEDIAN(_xlfn._xlws.FILTER(Data_Source[Price (SAR)],Data_Source[Maker] = Data_Source[[#This Row],[Maker]]))</f>
        <v>65000</v>
      </c>
    </row>
    <row r="152" spans="1:17" x14ac:dyDescent="0.35">
      <c r="A152">
        <v>151</v>
      </c>
      <c r="B152" t="s">
        <v>36</v>
      </c>
      <c r="C152" t="s">
        <v>115</v>
      </c>
      <c r="D152">
        <v>1990</v>
      </c>
      <c r="E152" s="9">
        <f ca="1">YEAR(TODAY())-Data_Source[[#This Row],[Year]]</f>
        <v>35</v>
      </c>
      <c r="F152" t="s">
        <v>15</v>
      </c>
      <c r="G152" t="s">
        <v>16</v>
      </c>
      <c r="H152" t="s">
        <v>30</v>
      </c>
      <c r="I152">
        <v>3.5</v>
      </c>
      <c r="J152" t="s">
        <v>18</v>
      </c>
      <c r="K152" t="s">
        <v>19</v>
      </c>
      <c r="L152">
        <v>140000</v>
      </c>
      <c r="M152" t="s">
        <v>111</v>
      </c>
      <c r="N152" t="s">
        <v>540</v>
      </c>
      <c r="O152" s="3">
        <v>5000</v>
      </c>
      <c r="P152" s="1">
        <f>MEDIAN(Data_Source[Price (SAR)])</f>
        <v>58000</v>
      </c>
      <c r="Q152" s="1" cm="1">
        <f t="array" ref="Q152">MEDIAN(_xlfn._xlws.FILTER(Data_Source[Price (SAR)],Data_Source[Maker] = Data_Source[[#This Row],[Maker]]))</f>
        <v>72000</v>
      </c>
    </row>
    <row r="153" spans="1:17" x14ac:dyDescent="0.35">
      <c r="A153">
        <v>152</v>
      </c>
      <c r="B153" t="s">
        <v>76</v>
      </c>
      <c r="C153" t="s">
        <v>112</v>
      </c>
      <c r="D153">
        <v>2017</v>
      </c>
      <c r="E153" s="9">
        <f ca="1">YEAR(TODAY())-Data_Source[[#This Row],[Year]]</f>
        <v>8</v>
      </c>
      <c r="F153" t="s">
        <v>15</v>
      </c>
      <c r="G153" t="s">
        <v>29</v>
      </c>
      <c r="H153" t="s">
        <v>26</v>
      </c>
      <c r="I153">
        <v>6</v>
      </c>
      <c r="J153" t="s">
        <v>18</v>
      </c>
      <c r="K153" t="s">
        <v>19</v>
      </c>
      <c r="L153">
        <v>75000</v>
      </c>
      <c r="M153" t="s">
        <v>45</v>
      </c>
      <c r="N153" t="s">
        <v>539</v>
      </c>
      <c r="O153" s="3">
        <v>65000</v>
      </c>
      <c r="P153" s="1">
        <f>MEDIAN(Data_Source[Price (SAR)])</f>
        <v>58000</v>
      </c>
      <c r="Q153" s="1" cm="1">
        <f t="array" ref="Q153">MEDIAN(_xlfn._xlws.FILTER(Data_Source[Price (SAR)],Data_Source[Maker] = Data_Source[[#This Row],[Maker]]))</f>
        <v>55000</v>
      </c>
    </row>
    <row r="154" spans="1:17" x14ac:dyDescent="0.35">
      <c r="A154">
        <v>153</v>
      </c>
      <c r="B154" t="s">
        <v>134</v>
      </c>
      <c r="C154" t="s">
        <v>232</v>
      </c>
      <c r="D154">
        <v>2016</v>
      </c>
      <c r="E154" s="9">
        <f ca="1">YEAR(TODAY())-Data_Source[[#This Row],[Year]]</f>
        <v>9</v>
      </c>
      <c r="F154" t="s">
        <v>15</v>
      </c>
      <c r="G154" t="s">
        <v>23</v>
      </c>
      <c r="H154" t="s">
        <v>26</v>
      </c>
      <c r="I154">
        <v>1.8</v>
      </c>
      <c r="J154" t="s">
        <v>18</v>
      </c>
      <c r="K154" t="s">
        <v>68</v>
      </c>
      <c r="L154">
        <v>143000</v>
      </c>
      <c r="M154" t="s">
        <v>20</v>
      </c>
      <c r="N154" t="s">
        <v>20</v>
      </c>
      <c r="O154" s="2">
        <v>20000</v>
      </c>
      <c r="P154" s="1">
        <f>MEDIAN(Data_Source[Price (SAR)])</f>
        <v>58000</v>
      </c>
      <c r="Q154" s="1" cm="1">
        <f t="array" ref="Q154">MEDIAN(_xlfn._xlws.FILTER(Data_Source[Price (SAR)],Data_Source[Maker] = Data_Source[[#This Row],[Maker]]))</f>
        <v>26000</v>
      </c>
    </row>
    <row r="155" spans="1:17" x14ac:dyDescent="0.35">
      <c r="A155">
        <v>154</v>
      </c>
      <c r="B155" t="s">
        <v>181</v>
      </c>
      <c r="C155" t="s">
        <v>199</v>
      </c>
      <c r="D155">
        <v>2016</v>
      </c>
      <c r="E155" s="9">
        <f ca="1">YEAR(TODAY())-Data_Source[[#This Row],[Year]]</f>
        <v>9</v>
      </c>
      <c r="F155" t="s">
        <v>15</v>
      </c>
      <c r="G155" t="s">
        <v>23</v>
      </c>
      <c r="H155" t="s">
        <v>17</v>
      </c>
      <c r="I155">
        <v>3.5</v>
      </c>
      <c r="J155" t="s">
        <v>18</v>
      </c>
      <c r="K155" t="s">
        <v>19</v>
      </c>
      <c r="L155">
        <v>190000</v>
      </c>
      <c r="M155" t="s">
        <v>45</v>
      </c>
      <c r="N155" t="s">
        <v>539</v>
      </c>
      <c r="O155" s="2">
        <v>58000</v>
      </c>
      <c r="P155" s="1">
        <f>MEDIAN(Data_Source[Price (SAR)])</f>
        <v>58000</v>
      </c>
      <c r="Q155" s="1" cm="1">
        <f t="array" ref="Q155">MEDIAN(_xlfn._xlws.FILTER(Data_Source[Price (SAR)],Data_Source[Maker] = Data_Source[[#This Row],[Maker]]))</f>
        <v>54000</v>
      </c>
    </row>
    <row r="156" spans="1:17" x14ac:dyDescent="0.35">
      <c r="A156">
        <v>155</v>
      </c>
      <c r="B156" t="s">
        <v>27</v>
      </c>
      <c r="C156" t="s">
        <v>88</v>
      </c>
      <c r="D156">
        <v>2020</v>
      </c>
      <c r="E156" s="9">
        <f ca="1">YEAR(TODAY())-Data_Source[[#This Row],[Year]]</f>
        <v>5</v>
      </c>
      <c r="F156" t="s">
        <v>15</v>
      </c>
      <c r="G156" t="s">
        <v>33</v>
      </c>
      <c r="H156" t="s">
        <v>17</v>
      </c>
      <c r="I156">
        <v>1.6</v>
      </c>
      <c r="J156" t="s">
        <v>18</v>
      </c>
      <c r="K156" t="s">
        <v>19</v>
      </c>
      <c r="L156">
        <v>10400</v>
      </c>
      <c r="M156" t="s">
        <v>45</v>
      </c>
      <c r="N156" t="s">
        <v>539</v>
      </c>
      <c r="O156" s="3">
        <v>53000</v>
      </c>
      <c r="P156" s="1">
        <f>MEDIAN(Data_Source[Price (SAR)])</f>
        <v>58000</v>
      </c>
      <c r="Q156" s="1" cm="1">
        <f t="array" ref="Q156">MEDIAN(_xlfn._xlws.FILTER(Data_Source[Price (SAR)],Data_Source[Maker] = Data_Source[[#This Row],[Maker]]))</f>
        <v>42000</v>
      </c>
    </row>
    <row r="157" spans="1:17" x14ac:dyDescent="0.35">
      <c r="A157">
        <v>156</v>
      </c>
      <c r="B157" t="s">
        <v>34</v>
      </c>
      <c r="C157" t="s">
        <v>51</v>
      </c>
      <c r="D157">
        <v>2015</v>
      </c>
      <c r="E157" s="9">
        <f ca="1">YEAR(TODAY())-Data_Source[[#This Row],[Year]]</f>
        <v>10</v>
      </c>
      <c r="F157" t="s">
        <v>15</v>
      </c>
      <c r="G157" t="s">
        <v>23</v>
      </c>
      <c r="H157" t="s">
        <v>26</v>
      </c>
      <c r="I157">
        <v>1.6</v>
      </c>
      <c r="J157" t="s">
        <v>18</v>
      </c>
      <c r="K157" t="s">
        <v>19</v>
      </c>
      <c r="L157">
        <v>312000</v>
      </c>
      <c r="M157" t="s">
        <v>211</v>
      </c>
      <c r="N157" t="s">
        <v>539</v>
      </c>
      <c r="O157" s="2">
        <v>32000</v>
      </c>
      <c r="P157" s="1">
        <f>MEDIAN(Data_Source[Price (SAR)])</f>
        <v>58000</v>
      </c>
      <c r="Q157" s="1" cm="1">
        <f t="array" ref="Q157">MEDIAN(_xlfn._xlws.FILTER(Data_Source[Price (SAR)],Data_Source[Maker] = Data_Source[[#This Row],[Maker]]))</f>
        <v>65000</v>
      </c>
    </row>
    <row r="158" spans="1:17" x14ac:dyDescent="0.35">
      <c r="A158">
        <v>157</v>
      </c>
      <c r="B158" t="s">
        <v>82</v>
      </c>
      <c r="C158" t="s">
        <v>105</v>
      </c>
      <c r="D158">
        <v>2019</v>
      </c>
      <c r="E158" s="9">
        <f ca="1">YEAR(TODAY())-Data_Source[[#This Row],[Year]]</f>
        <v>6</v>
      </c>
      <c r="F158" t="s">
        <v>15</v>
      </c>
      <c r="G158" t="s">
        <v>94</v>
      </c>
      <c r="H158" t="s">
        <v>26</v>
      </c>
      <c r="I158">
        <v>2</v>
      </c>
      <c r="J158" t="s">
        <v>18</v>
      </c>
      <c r="K158" t="s">
        <v>19</v>
      </c>
      <c r="L158">
        <v>91000</v>
      </c>
      <c r="M158" t="s">
        <v>59</v>
      </c>
      <c r="N158" t="s">
        <v>59</v>
      </c>
      <c r="O158" s="2">
        <v>1440</v>
      </c>
      <c r="P158" s="1">
        <f>MEDIAN(Data_Source[Price (SAR)])</f>
        <v>58000</v>
      </c>
      <c r="Q158" s="1" cm="1">
        <f t="array" ref="Q158">MEDIAN(_xlfn._xlws.FILTER(Data_Source[Price (SAR)],Data_Source[Maker] = Data_Source[[#This Row],[Maker]]))</f>
        <v>40000</v>
      </c>
    </row>
    <row r="159" spans="1:17" x14ac:dyDescent="0.35">
      <c r="A159">
        <v>158</v>
      </c>
      <c r="B159" t="s">
        <v>27</v>
      </c>
      <c r="C159" t="s">
        <v>28</v>
      </c>
      <c r="D159">
        <v>2018</v>
      </c>
      <c r="E159" s="9">
        <f ca="1">YEAR(TODAY())-Data_Source[[#This Row],[Year]]</f>
        <v>7</v>
      </c>
      <c r="F159" t="s">
        <v>15</v>
      </c>
      <c r="G159" t="s">
        <v>23</v>
      </c>
      <c r="H159" t="s">
        <v>30</v>
      </c>
      <c r="I159">
        <v>2</v>
      </c>
      <c r="J159" t="s">
        <v>18</v>
      </c>
      <c r="K159" t="s">
        <v>19</v>
      </c>
      <c r="L159">
        <v>88000</v>
      </c>
      <c r="M159" t="s">
        <v>20</v>
      </c>
      <c r="N159" t="s">
        <v>20</v>
      </c>
      <c r="O159" s="3">
        <v>44000</v>
      </c>
      <c r="P159" s="1">
        <f>MEDIAN(Data_Source[Price (SAR)])</f>
        <v>58000</v>
      </c>
      <c r="Q159" s="1" cm="1">
        <f t="array" ref="Q159">MEDIAN(_xlfn._xlws.FILTER(Data_Source[Price (SAR)],Data_Source[Maker] = Data_Source[[#This Row],[Maker]]))</f>
        <v>42000</v>
      </c>
    </row>
    <row r="160" spans="1:17" x14ac:dyDescent="0.35">
      <c r="A160">
        <v>159</v>
      </c>
      <c r="B160" t="s">
        <v>34</v>
      </c>
      <c r="C160" t="s">
        <v>123</v>
      </c>
      <c r="D160">
        <v>1999</v>
      </c>
      <c r="E160" s="9">
        <f ca="1">YEAR(TODAY())-Data_Source[[#This Row],[Year]]</f>
        <v>26</v>
      </c>
      <c r="F160" t="s">
        <v>15</v>
      </c>
      <c r="G160" t="s">
        <v>23</v>
      </c>
      <c r="H160" t="s">
        <v>30</v>
      </c>
      <c r="I160">
        <v>2.7</v>
      </c>
      <c r="J160" t="s">
        <v>18</v>
      </c>
      <c r="K160" t="s">
        <v>68</v>
      </c>
      <c r="L160">
        <v>375</v>
      </c>
      <c r="M160" t="s">
        <v>170</v>
      </c>
      <c r="N160" t="s">
        <v>543</v>
      </c>
      <c r="O160" s="2">
        <v>19000</v>
      </c>
      <c r="P160" s="1">
        <f>MEDIAN(Data_Source[Price (SAR)])</f>
        <v>58000</v>
      </c>
      <c r="Q160" s="1" cm="1">
        <f t="array" ref="Q160">MEDIAN(_xlfn._xlws.FILTER(Data_Source[Price (SAR)],Data_Source[Maker] = Data_Source[[#This Row],[Maker]]))</f>
        <v>65000</v>
      </c>
    </row>
    <row r="161" spans="1:17" x14ac:dyDescent="0.35">
      <c r="A161">
        <v>160</v>
      </c>
      <c r="B161" t="s">
        <v>34</v>
      </c>
      <c r="C161" t="s">
        <v>123</v>
      </c>
      <c r="D161">
        <v>2016</v>
      </c>
      <c r="E161" s="9">
        <f ca="1">YEAR(TODAY())-Data_Source[[#This Row],[Year]]</f>
        <v>9</v>
      </c>
      <c r="F161" t="s">
        <v>44</v>
      </c>
      <c r="G161" t="s">
        <v>23</v>
      </c>
      <c r="H161" t="s">
        <v>17</v>
      </c>
      <c r="I161">
        <v>2.7</v>
      </c>
      <c r="J161" t="s">
        <v>18</v>
      </c>
      <c r="K161" t="s">
        <v>68</v>
      </c>
      <c r="L161">
        <v>220000</v>
      </c>
      <c r="M161" t="s">
        <v>20</v>
      </c>
      <c r="N161" t="s">
        <v>20</v>
      </c>
      <c r="O161" s="3">
        <v>68000</v>
      </c>
      <c r="P161" s="1">
        <f>MEDIAN(Data_Source[Price (SAR)])</f>
        <v>58000</v>
      </c>
      <c r="Q161" s="1" cm="1">
        <f t="array" ref="Q161">MEDIAN(_xlfn._xlws.FILTER(Data_Source[Price (SAR)],Data_Source[Maker] = Data_Source[[#This Row],[Maker]]))</f>
        <v>65000</v>
      </c>
    </row>
    <row r="162" spans="1:17" x14ac:dyDescent="0.35">
      <c r="A162">
        <v>161</v>
      </c>
      <c r="B162" t="s">
        <v>82</v>
      </c>
      <c r="C162" t="s">
        <v>164</v>
      </c>
      <c r="D162">
        <v>2017</v>
      </c>
      <c r="E162" s="9">
        <f ca="1">YEAR(TODAY())-Data_Source[[#This Row],[Year]]</f>
        <v>8</v>
      </c>
      <c r="F162" t="s">
        <v>15</v>
      </c>
      <c r="G162" t="s">
        <v>78</v>
      </c>
      <c r="H162" t="s">
        <v>26</v>
      </c>
      <c r="I162">
        <v>2</v>
      </c>
      <c r="J162" t="s">
        <v>18</v>
      </c>
      <c r="K162" t="s">
        <v>19</v>
      </c>
      <c r="L162">
        <v>75000</v>
      </c>
      <c r="M162" t="s">
        <v>155</v>
      </c>
      <c r="N162" t="s">
        <v>539</v>
      </c>
      <c r="O162" s="3">
        <v>50000</v>
      </c>
      <c r="P162" s="1">
        <f>MEDIAN(Data_Source[Price (SAR)])</f>
        <v>58000</v>
      </c>
      <c r="Q162" s="1" cm="1">
        <f t="array" ref="Q162">MEDIAN(_xlfn._xlws.FILTER(Data_Source[Price (SAR)],Data_Source[Maker] = Data_Source[[#This Row],[Maker]]))</f>
        <v>40000</v>
      </c>
    </row>
    <row r="163" spans="1:17" x14ac:dyDescent="0.35">
      <c r="A163">
        <v>162</v>
      </c>
      <c r="B163" t="s">
        <v>27</v>
      </c>
      <c r="C163" t="s">
        <v>88</v>
      </c>
      <c r="D163">
        <v>2017</v>
      </c>
      <c r="E163" s="9">
        <f ca="1">YEAR(TODAY())-Data_Source[[#This Row],[Year]]</f>
        <v>8</v>
      </c>
      <c r="F163" t="s">
        <v>15</v>
      </c>
      <c r="G163" t="s">
        <v>23</v>
      </c>
      <c r="H163" t="s">
        <v>26</v>
      </c>
      <c r="I163">
        <v>1.4</v>
      </c>
      <c r="J163" t="s">
        <v>18</v>
      </c>
      <c r="K163" t="s">
        <v>19</v>
      </c>
      <c r="L163">
        <v>158000</v>
      </c>
      <c r="M163" t="s">
        <v>20</v>
      </c>
      <c r="N163" t="s">
        <v>20</v>
      </c>
      <c r="O163" s="2">
        <v>24000</v>
      </c>
      <c r="P163" s="1">
        <f>MEDIAN(Data_Source[Price (SAR)])</f>
        <v>58000</v>
      </c>
      <c r="Q163" s="1" cm="1">
        <f t="array" ref="Q163">MEDIAN(_xlfn._xlws.FILTER(Data_Source[Price (SAR)],Data_Source[Maker] = Data_Source[[#This Row],[Maker]]))</f>
        <v>42000</v>
      </c>
    </row>
    <row r="164" spans="1:17" x14ac:dyDescent="0.35">
      <c r="A164">
        <v>163</v>
      </c>
      <c r="B164" t="s">
        <v>48</v>
      </c>
      <c r="C164" t="s">
        <v>149</v>
      </c>
      <c r="D164">
        <v>2017</v>
      </c>
      <c r="E164" s="9">
        <f ca="1">YEAR(TODAY())-Data_Source[[#This Row],[Year]]</f>
        <v>8</v>
      </c>
      <c r="F164" t="s">
        <v>47</v>
      </c>
      <c r="G164" t="s">
        <v>16</v>
      </c>
      <c r="H164" t="s">
        <v>17</v>
      </c>
      <c r="I164">
        <v>2</v>
      </c>
      <c r="J164" t="s">
        <v>18</v>
      </c>
      <c r="K164" t="s">
        <v>19</v>
      </c>
      <c r="L164">
        <v>86000</v>
      </c>
      <c r="M164" t="s">
        <v>42</v>
      </c>
      <c r="N164" t="s">
        <v>64</v>
      </c>
      <c r="O164" s="2">
        <v>105000</v>
      </c>
      <c r="P164" s="1">
        <f>MEDIAN(Data_Source[Price (SAR)])</f>
        <v>58000</v>
      </c>
      <c r="Q164" s="1" cm="1">
        <f t="array" ref="Q164">MEDIAN(_xlfn._xlws.FILTER(Data_Source[Price (SAR)],Data_Source[Maker] = Data_Source[[#This Row],[Maker]]))</f>
        <v>145000</v>
      </c>
    </row>
    <row r="165" spans="1:17" x14ac:dyDescent="0.35">
      <c r="A165">
        <v>164</v>
      </c>
      <c r="B165" t="s">
        <v>34</v>
      </c>
      <c r="C165" t="s">
        <v>163</v>
      </c>
      <c r="D165">
        <v>1993</v>
      </c>
      <c r="E165" s="9">
        <f ca="1">YEAR(TODAY())-Data_Source[[#This Row],[Year]]</f>
        <v>32</v>
      </c>
      <c r="F165" t="s">
        <v>15</v>
      </c>
      <c r="G165" t="s">
        <v>23</v>
      </c>
      <c r="H165" t="s">
        <v>30</v>
      </c>
      <c r="I165">
        <v>4</v>
      </c>
      <c r="J165" t="s">
        <v>18</v>
      </c>
      <c r="K165" t="s">
        <v>68</v>
      </c>
      <c r="L165">
        <v>492000</v>
      </c>
      <c r="M165" t="s">
        <v>20</v>
      </c>
      <c r="N165" t="s">
        <v>20</v>
      </c>
      <c r="O165" s="3">
        <v>11000</v>
      </c>
      <c r="P165" s="1">
        <f>MEDIAN(Data_Source[Price (SAR)])</f>
        <v>58000</v>
      </c>
      <c r="Q165" s="1" cm="1">
        <f t="array" ref="Q165">MEDIAN(_xlfn._xlws.FILTER(Data_Source[Price (SAR)],Data_Source[Maker] = Data_Source[[#This Row],[Maker]]))</f>
        <v>65000</v>
      </c>
    </row>
    <row r="166" spans="1:17" x14ac:dyDescent="0.35">
      <c r="A166">
        <v>165</v>
      </c>
      <c r="B166" t="s">
        <v>34</v>
      </c>
      <c r="C166" t="s">
        <v>58</v>
      </c>
      <c r="D166">
        <v>2015</v>
      </c>
      <c r="E166" s="9">
        <f ca="1">YEAR(TODAY())-Data_Source[[#This Row],[Year]]</f>
        <v>10</v>
      </c>
      <c r="F166" t="s">
        <v>15</v>
      </c>
      <c r="G166" t="s">
        <v>23</v>
      </c>
      <c r="H166" t="s">
        <v>17</v>
      </c>
      <c r="I166">
        <v>2.7</v>
      </c>
      <c r="J166" t="s">
        <v>18</v>
      </c>
      <c r="K166" t="s">
        <v>19</v>
      </c>
      <c r="L166">
        <v>209</v>
      </c>
      <c r="M166" t="s">
        <v>20</v>
      </c>
      <c r="N166" t="s">
        <v>20</v>
      </c>
      <c r="O166" s="2">
        <v>72000</v>
      </c>
      <c r="P166" s="1">
        <f>MEDIAN(Data_Source[Price (SAR)])</f>
        <v>58000</v>
      </c>
      <c r="Q166" s="1" cm="1">
        <f t="array" ref="Q166">MEDIAN(_xlfn._xlws.FILTER(Data_Source[Price (SAR)],Data_Source[Maker] = Data_Source[[#This Row],[Maker]]))</f>
        <v>65000</v>
      </c>
    </row>
    <row r="167" spans="1:17" x14ac:dyDescent="0.35">
      <c r="A167">
        <v>166</v>
      </c>
      <c r="B167" t="s">
        <v>27</v>
      </c>
      <c r="C167" t="s">
        <v>89</v>
      </c>
      <c r="D167">
        <v>2016</v>
      </c>
      <c r="E167" s="9">
        <f ca="1">YEAR(TODAY())-Data_Source[[#This Row],[Year]]</f>
        <v>9</v>
      </c>
      <c r="F167" t="s">
        <v>15</v>
      </c>
      <c r="G167" t="s">
        <v>23</v>
      </c>
      <c r="H167" t="s">
        <v>17</v>
      </c>
      <c r="I167">
        <v>2.4</v>
      </c>
      <c r="J167" t="s">
        <v>18</v>
      </c>
      <c r="K167" t="s">
        <v>19</v>
      </c>
      <c r="L167">
        <v>155</v>
      </c>
      <c r="M167" t="s">
        <v>20</v>
      </c>
      <c r="N167" t="s">
        <v>20</v>
      </c>
      <c r="O167" s="3">
        <v>48000</v>
      </c>
      <c r="P167" s="1">
        <f>MEDIAN(Data_Source[Price (SAR)])</f>
        <v>58000</v>
      </c>
      <c r="Q167" s="1" cm="1">
        <f t="array" ref="Q167">MEDIAN(_xlfn._xlws.FILTER(Data_Source[Price (SAR)],Data_Source[Maker] = Data_Source[[#This Row],[Maker]]))</f>
        <v>42000</v>
      </c>
    </row>
    <row r="168" spans="1:17" x14ac:dyDescent="0.35">
      <c r="A168">
        <v>167</v>
      </c>
      <c r="B168" t="s">
        <v>34</v>
      </c>
      <c r="C168" t="s">
        <v>51</v>
      </c>
      <c r="D168">
        <v>2017</v>
      </c>
      <c r="E168" s="9">
        <f ca="1">YEAR(TODAY())-Data_Source[[#This Row],[Year]]</f>
        <v>8</v>
      </c>
      <c r="F168" t="s">
        <v>15</v>
      </c>
      <c r="G168" t="s">
        <v>23</v>
      </c>
      <c r="H168" t="s">
        <v>26</v>
      </c>
      <c r="I168">
        <v>1.6</v>
      </c>
      <c r="J168" t="s">
        <v>18</v>
      </c>
      <c r="K168" t="s">
        <v>19</v>
      </c>
      <c r="L168">
        <v>249410</v>
      </c>
      <c r="M168" t="s">
        <v>45</v>
      </c>
      <c r="N168" t="s">
        <v>539</v>
      </c>
      <c r="O168" s="2">
        <v>43000</v>
      </c>
      <c r="P168" s="1">
        <f>MEDIAN(Data_Source[Price (SAR)])</f>
        <v>58000</v>
      </c>
      <c r="Q168" s="1" cm="1">
        <f t="array" ref="Q168">MEDIAN(_xlfn._xlws.FILTER(Data_Source[Price (SAR)],Data_Source[Maker] = Data_Source[[#This Row],[Maker]]))</f>
        <v>65000</v>
      </c>
    </row>
    <row r="169" spans="1:17" x14ac:dyDescent="0.35">
      <c r="A169">
        <v>168</v>
      </c>
      <c r="B169" t="s">
        <v>76</v>
      </c>
      <c r="C169" t="s">
        <v>112</v>
      </c>
      <c r="D169">
        <v>2013</v>
      </c>
      <c r="E169" s="9">
        <f ca="1">YEAR(TODAY())-Data_Source[[#This Row],[Year]]</f>
        <v>12</v>
      </c>
      <c r="F169" t="s">
        <v>15</v>
      </c>
      <c r="G169" t="s">
        <v>25</v>
      </c>
      <c r="H169" t="s">
        <v>26</v>
      </c>
      <c r="I169">
        <v>3.5</v>
      </c>
      <c r="J169" t="s">
        <v>18</v>
      </c>
      <c r="K169" t="s">
        <v>19</v>
      </c>
      <c r="L169">
        <v>87108</v>
      </c>
      <c r="M169" t="s">
        <v>20</v>
      </c>
      <c r="N169" t="s">
        <v>20</v>
      </c>
      <c r="O169" s="2">
        <v>56500</v>
      </c>
      <c r="P169" s="1">
        <f>MEDIAN(Data_Source[Price (SAR)])</f>
        <v>58000</v>
      </c>
      <c r="Q169" s="1" cm="1">
        <f t="array" ref="Q169">MEDIAN(_xlfn._xlws.FILTER(Data_Source[Price (SAR)],Data_Source[Maker] = Data_Source[[#This Row],[Maker]]))</f>
        <v>55000</v>
      </c>
    </row>
    <row r="170" spans="1:17" x14ac:dyDescent="0.35">
      <c r="A170">
        <v>169</v>
      </c>
      <c r="B170" t="s">
        <v>76</v>
      </c>
      <c r="C170" t="s">
        <v>151</v>
      </c>
      <c r="D170">
        <v>2017</v>
      </c>
      <c r="E170" s="9">
        <f ca="1">YEAR(TODAY())-Data_Source[[#This Row],[Year]]</f>
        <v>8</v>
      </c>
      <c r="F170" t="s">
        <v>44</v>
      </c>
      <c r="G170" t="s">
        <v>23</v>
      </c>
      <c r="H170" t="s">
        <v>26</v>
      </c>
      <c r="I170">
        <v>2.5</v>
      </c>
      <c r="J170" t="s">
        <v>18</v>
      </c>
      <c r="K170" t="s">
        <v>19</v>
      </c>
      <c r="L170">
        <v>110000</v>
      </c>
      <c r="M170" t="s">
        <v>20</v>
      </c>
      <c r="N170" t="s">
        <v>20</v>
      </c>
      <c r="O170" s="3">
        <v>67000</v>
      </c>
      <c r="P170" s="1">
        <f>MEDIAN(Data_Source[Price (SAR)])</f>
        <v>58000</v>
      </c>
      <c r="Q170" s="1" cm="1">
        <f t="array" ref="Q170">MEDIAN(_xlfn._xlws.FILTER(Data_Source[Price (SAR)],Data_Source[Maker] = Data_Source[[#This Row],[Maker]]))</f>
        <v>55000</v>
      </c>
    </row>
    <row r="171" spans="1:17" x14ac:dyDescent="0.35">
      <c r="A171">
        <v>170</v>
      </c>
      <c r="B171" t="s">
        <v>34</v>
      </c>
      <c r="C171" t="s">
        <v>162</v>
      </c>
      <c r="D171">
        <v>2018</v>
      </c>
      <c r="E171" s="9">
        <f ca="1">YEAR(TODAY())-Data_Source[[#This Row],[Year]]</f>
        <v>7</v>
      </c>
      <c r="F171" t="s">
        <v>15</v>
      </c>
      <c r="G171" t="s">
        <v>75</v>
      </c>
      <c r="H171" t="s">
        <v>17</v>
      </c>
      <c r="I171">
        <v>4</v>
      </c>
      <c r="J171" t="s">
        <v>18</v>
      </c>
      <c r="K171" t="s">
        <v>68</v>
      </c>
      <c r="L171">
        <v>75000</v>
      </c>
      <c r="M171" t="s">
        <v>45</v>
      </c>
      <c r="N171" t="s">
        <v>539</v>
      </c>
      <c r="O171" s="2">
        <v>125000</v>
      </c>
      <c r="P171" s="1">
        <f>MEDIAN(Data_Source[Price (SAR)])</f>
        <v>58000</v>
      </c>
      <c r="Q171" s="1" cm="1">
        <f t="array" ref="Q171">MEDIAN(_xlfn._xlws.FILTER(Data_Source[Price (SAR)],Data_Source[Maker] = Data_Source[[#This Row],[Maker]]))</f>
        <v>65000</v>
      </c>
    </row>
    <row r="172" spans="1:17" x14ac:dyDescent="0.35">
      <c r="A172">
        <v>171</v>
      </c>
      <c r="B172" t="s">
        <v>36</v>
      </c>
      <c r="C172" t="s">
        <v>146</v>
      </c>
      <c r="D172">
        <v>2017</v>
      </c>
      <c r="E172" s="9">
        <f ca="1">YEAR(TODAY())-Data_Source[[#This Row],[Year]]</f>
        <v>8</v>
      </c>
      <c r="F172" t="s">
        <v>44</v>
      </c>
      <c r="G172" t="s">
        <v>16</v>
      </c>
      <c r="H172" t="s">
        <v>17</v>
      </c>
      <c r="I172">
        <v>5.3</v>
      </c>
      <c r="J172" t="s">
        <v>18</v>
      </c>
      <c r="K172" t="s">
        <v>19</v>
      </c>
      <c r="L172">
        <v>108000</v>
      </c>
      <c r="M172" t="s">
        <v>20</v>
      </c>
      <c r="N172" t="s">
        <v>20</v>
      </c>
      <c r="O172" s="2">
        <v>95000</v>
      </c>
      <c r="P172" s="1">
        <f>MEDIAN(Data_Source[Price (SAR)])</f>
        <v>58000</v>
      </c>
      <c r="Q172" s="1" cm="1">
        <f t="array" ref="Q172">MEDIAN(_xlfn._xlws.FILTER(Data_Source[Price (SAR)],Data_Source[Maker] = Data_Source[[#This Row],[Maker]]))</f>
        <v>72000</v>
      </c>
    </row>
    <row r="173" spans="1:17" x14ac:dyDescent="0.35">
      <c r="A173">
        <v>172</v>
      </c>
      <c r="B173" t="s">
        <v>82</v>
      </c>
      <c r="C173" t="s">
        <v>83</v>
      </c>
      <c r="D173">
        <v>2016</v>
      </c>
      <c r="E173" s="9">
        <f ca="1">YEAR(TODAY())-Data_Source[[#This Row],[Year]]</f>
        <v>9</v>
      </c>
      <c r="F173" t="s">
        <v>15</v>
      </c>
      <c r="G173" t="s">
        <v>23</v>
      </c>
      <c r="H173" t="s">
        <v>26</v>
      </c>
      <c r="I173">
        <v>3.3</v>
      </c>
      <c r="J173" t="s">
        <v>18</v>
      </c>
      <c r="K173" t="s">
        <v>19</v>
      </c>
      <c r="L173">
        <v>145000</v>
      </c>
      <c r="M173" t="s">
        <v>20</v>
      </c>
      <c r="N173" t="s">
        <v>20</v>
      </c>
      <c r="O173" s="2">
        <v>63000</v>
      </c>
      <c r="P173" s="1">
        <f>MEDIAN(Data_Source[Price (SAR)])</f>
        <v>58000</v>
      </c>
      <c r="Q173" s="1" cm="1">
        <f t="array" ref="Q173">MEDIAN(_xlfn._xlws.FILTER(Data_Source[Price (SAR)],Data_Source[Maker] = Data_Source[[#This Row],[Maker]]))</f>
        <v>40000</v>
      </c>
    </row>
    <row r="174" spans="1:17" x14ac:dyDescent="0.35">
      <c r="A174">
        <v>173</v>
      </c>
      <c r="B174" t="s">
        <v>174</v>
      </c>
      <c r="C174" t="s">
        <v>208</v>
      </c>
      <c r="D174">
        <v>2020</v>
      </c>
      <c r="E174" s="9">
        <f ca="1">YEAR(TODAY())-Data_Source[[#This Row],[Year]]</f>
        <v>5</v>
      </c>
      <c r="F174" t="s">
        <v>44</v>
      </c>
      <c r="G174" t="s">
        <v>23</v>
      </c>
      <c r="H174" t="s">
        <v>30</v>
      </c>
      <c r="I174">
        <v>2</v>
      </c>
      <c r="J174" t="s">
        <v>18</v>
      </c>
      <c r="K174" t="s">
        <v>19</v>
      </c>
      <c r="L174">
        <v>22000</v>
      </c>
      <c r="M174" t="s">
        <v>45</v>
      </c>
      <c r="N174" t="s">
        <v>539</v>
      </c>
      <c r="O174" s="2">
        <v>130000</v>
      </c>
      <c r="P174" s="1">
        <f>MEDIAN(Data_Source[Price (SAR)])</f>
        <v>58000</v>
      </c>
      <c r="Q174" s="1" cm="1">
        <f t="array" ref="Q174">MEDIAN(_xlfn._xlws.FILTER(Data_Source[Price (SAR)],Data_Source[Maker] = Data_Source[[#This Row],[Maker]]))</f>
        <v>110000</v>
      </c>
    </row>
    <row r="175" spans="1:17" x14ac:dyDescent="0.35">
      <c r="A175">
        <v>174</v>
      </c>
      <c r="B175" t="s">
        <v>34</v>
      </c>
      <c r="C175" t="s">
        <v>35</v>
      </c>
      <c r="D175">
        <v>2012</v>
      </c>
      <c r="E175" s="9">
        <f ca="1">YEAR(TODAY())-Data_Source[[#This Row],[Year]]</f>
        <v>13</v>
      </c>
      <c r="F175" t="s">
        <v>15</v>
      </c>
      <c r="G175" t="s">
        <v>29</v>
      </c>
      <c r="H175" t="s">
        <v>17</v>
      </c>
      <c r="I175">
        <v>1</v>
      </c>
      <c r="J175" t="s">
        <v>18</v>
      </c>
      <c r="K175" t="s">
        <v>19</v>
      </c>
      <c r="L175">
        <v>448000</v>
      </c>
      <c r="M175" t="s">
        <v>20</v>
      </c>
      <c r="N175" t="s">
        <v>20</v>
      </c>
      <c r="O175" s="3">
        <v>109000</v>
      </c>
      <c r="P175" s="1">
        <f>MEDIAN(Data_Source[Price (SAR)])</f>
        <v>58000</v>
      </c>
      <c r="Q175" s="1" cm="1">
        <f t="array" ref="Q175">MEDIAN(_xlfn._xlws.FILTER(Data_Source[Price (SAR)],Data_Source[Maker] = Data_Source[[#This Row],[Maker]]))</f>
        <v>65000</v>
      </c>
    </row>
    <row r="176" spans="1:17" x14ac:dyDescent="0.35">
      <c r="A176">
        <v>175</v>
      </c>
      <c r="B176" t="s">
        <v>34</v>
      </c>
      <c r="C176" t="s">
        <v>43</v>
      </c>
      <c r="D176">
        <v>2015</v>
      </c>
      <c r="E176" s="9">
        <f ca="1">YEAR(TODAY())-Data_Source[[#This Row],[Year]]</f>
        <v>10</v>
      </c>
      <c r="F176" t="s">
        <v>15</v>
      </c>
      <c r="G176" t="s">
        <v>23</v>
      </c>
      <c r="H176" t="s">
        <v>26</v>
      </c>
      <c r="I176">
        <v>2.5</v>
      </c>
      <c r="J176" t="s">
        <v>18</v>
      </c>
      <c r="K176" t="s">
        <v>19</v>
      </c>
      <c r="L176">
        <v>120000</v>
      </c>
      <c r="M176" t="s">
        <v>45</v>
      </c>
      <c r="N176" t="s">
        <v>539</v>
      </c>
      <c r="O176" s="2">
        <v>48000</v>
      </c>
      <c r="P176" s="1">
        <f>MEDIAN(Data_Source[Price (SAR)])</f>
        <v>58000</v>
      </c>
      <c r="Q176" s="1" cm="1">
        <f t="array" ref="Q176">MEDIAN(_xlfn._xlws.FILTER(Data_Source[Price (SAR)],Data_Source[Maker] = Data_Source[[#This Row],[Maker]]))</f>
        <v>65000</v>
      </c>
    </row>
    <row r="177" spans="1:17" x14ac:dyDescent="0.35">
      <c r="A177">
        <v>176</v>
      </c>
      <c r="B177" t="s">
        <v>34</v>
      </c>
      <c r="C177" t="s">
        <v>287</v>
      </c>
      <c r="D177">
        <v>2016</v>
      </c>
      <c r="E177" s="9">
        <f ca="1">YEAR(TODAY())-Data_Source[[#This Row],[Year]]</f>
        <v>9</v>
      </c>
      <c r="F177" t="s">
        <v>15</v>
      </c>
      <c r="G177" t="s">
        <v>23</v>
      </c>
      <c r="H177" t="s">
        <v>26</v>
      </c>
      <c r="I177">
        <v>2.7</v>
      </c>
      <c r="J177" t="s">
        <v>18</v>
      </c>
      <c r="K177" t="s">
        <v>68</v>
      </c>
      <c r="L177">
        <v>264000</v>
      </c>
      <c r="M177" t="s">
        <v>45</v>
      </c>
      <c r="N177" t="s">
        <v>539</v>
      </c>
      <c r="O177" s="2">
        <v>65000</v>
      </c>
      <c r="P177" s="1">
        <f>MEDIAN(Data_Source[Price (SAR)])</f>
        <v>58000</v>
      </c>
      <c r="Q177" s="1" cm="1">
        <f t="array" ref="Q177">MEDIAN(_xlfn._xlws.FILTER(Data_Source[Price (SAR)],Data_Source[Maker] = Data_Source[[#This Row],[Maker]]))</f>
        <v>65000</v>
      </c>
    </row>
    <row r="178" spans="1:17" x14ac:dyDescent="0.35">
      <c r="A178">
        <v>177</v>
      </c>
      <c r="B178" t="s">
        <v>281</v>
      </c>
      <c r="C178" t="s">
        <v>328</v>
      </c>
      <c r="D178">
        <v>2013</v>
      </c>
      <c r="E178" s="9">
        <f ca="1">YEAR(TODAY())-Data_Source[[#This Row],[Year]]</f>
        <v>12</v>
      </c>
      <c r="F178" t="s">
        <v>47</v>
      </c>
      <c r="G178" t="s">
        <v>16</v>
      </c>
      <c r="H178" t="s">
        <v>17</v>
      </c>
      <c r="I178">
        <v>4</v>
      </c>
      <c r="J178" t="s">
        <v>18</v>
      </c>
      <c r="K178" t="s">
        <v>19</v>
      </c>
      <c r="L178">
        <v>100000</v>
      </c>
      <c r="M178" t="s">
        <v>20</v>
      </c>
      <c r="N178" t="s">
        <v>20</v>
      </c>
      <c r="O178" s="3">
        <v>108000</v>
      </c>
      <c r="P178" s="1">
        <f>MEDIAN(Data_Source[Price (SAR)])</f>
        <v>58000</v>
      </c>
      <c r="Q178" s="1" cm="1">
        <f t="array" ref="Q178">MEDIAN(_xlfn._xlws.FILTER(Data_Source[Price (SAR)],Data_Source[Maker] = Data_Source[[#This Row],[Maker]]))</f>
        <v>91000</v>
      </c>
    </row>
    <row r="179" spans="1:17" x14ac:dyDescent="0.35">
      <c r="A179">
        <v>178</v>
      </c>
      <c r="B179" t="s">
        <v>39</v>
      </c>
      <c r="C179" t="s">
        <v>205</v>
      </c>
      <c r="D179">
        <v>2014</v>
      </c>
      <c r="E179" s="9">
        <f ca="1">YEAR(TODAY())-Data_Source[[#This Row],[Year]]</f>
        <v>11</v>
      </c>
      <c r="F179" t="s">
        <v>15</v>
      </c>
      <c r="G179" t="s">
        <v>65</v>
      </c>
      <c r="H179" t="s">
        <v>30</v>
      </c>
      <c r="I179">
        <v>5.3</v>
      </c>
      <c r="J179" t="s">
        <v>18</v>
      </c>
      <c r="K179" t="s">
        <v>19</v>
      </c>
      <c r="L179">
        <v>213000</v>
      </c>
      <c r="M179" t="s">
        <v>45</v>
      </c>
      <c r="N179" t="s">
        <v>539</v>
      </c>
      <c r="O179" s="3">
        <v>70000</v>
      </c>
      <c r="P179" s="1">
        <f>MEDIAN(Data_Source[Price (SAR)])</f>
        <v>58000</v>
      </c>
      <c r="Q179" s="1" cm="1">
        <f t="array" ref="Q179">MEDIAN(_xlfn._xlws.FILTER(Data_Source[Price (SAR)],Data_Source[Maker] = Data_Source[[#This Row],[Maker]]))</f>
        <v>60000</v>
      </c>
    </row>
    <row r="180" spans="1:17" x14ac:dyDescent="0.35">
      <c r="A180">
        <v>179</v>
      </c>
      <c r="B180" t="s">
        <v>34</v>
      </c>
      <c r="C180" t="s">
        <v>35</v>
      </c>
      <c r="D180">
        <v>2015</v>
      </c>
      <c r="E180" s="9">
        <f ca="1">YEAR(TODAY())-Data_Source[[#This Row],[Year]]</f>
        <v>10</v>
      </c>
      <c r="F180" t="s">
        <v>15</v>
      </c>
      <c r="G180" t="s">
        <v>29</v>
      </c>
      <c r="H180" t="s">
        <v>17</v>
      </c>
      <c r="I180">
        <v>4</v>
      </c>
      <c r="J180" t="s">
        <v>18</v>
      </c>
      <c r="K180" t="s">
        <v>19</v>
      </c>
      <c r="L180">
        <v>180000</v>
      </c>
      <c r="M180" t="s">
        <v>45</v>
      </c>
      <c r="N180" t="s">
        <v>539</v>
      </c>
      <c r="O180" s="2">
        <v>135000</v>
      </c>
      <c r="P180" s="1">
        <f>MEDIAN(Data_Source[Price (SAR)])</f>
        <v>58000</v>
      </c>
      <c r="Q180" s="1" cm="1">
        <f t="array" ref="Q180">MEDIAN(_xlfn._xlws.FILTER(Data_Source[Price (SAR)],Data_Source[Maker] = Data_Source[[#This Row],[Maker]]))</f>
        <v>65000</v>
      </c>
    </row>
    <row r="181" spans="1:17" x14ac:dyDescent="0.35">
      <c r="A181">
        <v>180</v>
      </c>
      <c r="B181" t="s">
        <v>34</v>
      </c>
      <c r="C181" t="s">
        <v>35</v>
      </c>
      <c r="D181">
        <v>2016</v>
      </c>
      <c r="E181" s="9">
        <f ca="1">YEAR(TODAY())-Data_Source[[#This Row],[Year]]</f>
        <v>9</v>
      </c>
      <c r="F181" t="s">
        <v>44</v>
      </c>
      <c r="G181" t="s">
        <v>23</v>
      </c>
      <c r="H181" t="s">
        <v>17</v>
      </c>
      <c r="I181">
        <v>4</v>
      </c>
      <c r="J181" t="s">
        <v>18</v>
      </c>
      <c r="K181" t="s">
        <v>68</v>
      </c>
      <c r="L181">
        <v>220000</v>
      </c>
      <c r="M181" t="s">
        <v>45</v>
      </c>
      <c r="N181" t="s">
        <v>539</v>
      </c>
      <c r="O181" s="3">
        <v>130000</v>
      </c>
      <c r="P181" s="1">
        <f>MEDIAN(Data_Source[Price (SAR)])</f>
        <v>58000</v>
      </c>
      <c r="Q181" s="1" cm="1">
        <f t="array" ref="Q181">MEDIAN(_xlfn._xlws.FILTER(Data_Source[Price (SAR)],Data_Source[Maker] = Data_Source[[#This Row],[Maker]]))</f>
        <v>65000</v>
      </c>
    </row>
    <row r="182" spans="1:17" x14ac:dyDescent="0.35">
      <c r="A182">
        <v>181</v>
      </c>
      <c r="B182" t="s">
        <v>34</v>
      </c>
      <c r="C182" t="s">
        <v>51</v>
      </c>
      <c r="D182">
        <v>2020</v>
      </c>
      <c r="E182" s="9">
        <f ca="1">YEAR(TODAY())-Data_Source[[#This Row],[Year]]</f>
        <v>5</v>
      </c>
      <c r="F182" t="s">
        <v>15</v>
      </c>
      <c r="G182" t="s">
        <v>75</v>
      </c>
      <c r="H182" t="s">
        <v>26</v>
      </c>
      <c r="I182">
        <v>1.6</v>
      </c>
      <c r="J182" t="s">
        <v>18</v>
      </c>
      <c r="K182" t="s">
        <v>19</v>
      </c>
      <c r="L182">
        <v>16479</v>
      </c>
      <c r="M182" t="s">
        <v>20</v>
      </c>
      <c r="N182" t="s">
        <v>20</v>
      </c>
      <c r="O182" s="3">
        <v>56000</v>
      </c>
      <c r="P182" s="1">
        <f>MEDIAN(Data_Source[Price (SAR)])</f>
        <v>58000</v>
      </c>
      <c r="Q182" s="1" cm="1">
        <f t="array" ref="Q182">MEDIAN(_xlfn._xlws.FILTER(Data_Source[Price (SAR)],Data_Source[Maker] = Data_Source[[#This Row],[Maker]]))</f>
        <v>65000</v>
      </c>
    </row>
    <row r="183" spans="1:17" x14ac:dyDescent="0.35">
      <c r="A183">
        <v>182</v>
      </c>
      <c r="B183" t="s">
        <v>31</v>
      </c>
      <c r="C183" t="s">
        <v>32</v>
      </c>
      <c r="D183">
        <v>2019</v>
      </c>
      <c r="E183" s="9">
        <f ca="1">YEAR(TODAY())-Data_Source[[#This Row],[Year]]</f>
        <v>6</v>
      </c>
      <c r="F183" t="s">
        <v>44</v>
      </c>
      <c r="G183" t="s">
        <v>23</v>
      </c>
      <c r="H183" t="s">
        <v>17</v>
      </c>
      <c r="I183">
        <v>2</v>
      </c>
      <c r="J183" t="s">
        <v>18</v>
      </c>
      <c r="K183" t="s">
        <v>19</v>
      </c>
      <c r="L183">
        <v>45000</v>
      </c>
      <c r="M183" t="s">
        <v>20</v>
      </c>
      <c r="N183" t="s">
        <v>20</v>
      </c>
      <c r="O183" s="2">
        <v>102000</v>
      </c>
      <c r="P183" s="1">
        <f>MEDIAN(Data_Source[Price (SAR)])</f>
        <v>58000</v>
      </c>
      <c r="Q183" s="1" cm="1">
        <f t="array" ref="Q183">MEDIAN(_xlfn._xlws.FILTER(Data_Source[Price (SAR)],Data_Source[Maker] = Data_Source[[#This Row],[Maker]]))</f>
        <v>60500</v>
      </c>
    </row>
    <row r="184" spans="1:17" x14ac:dyDescent="0.35">
      <c r="A184">
        <v>183</v>
      </c>
      <c r="B184" t="s">
        <v>27</v>
      </c>
      <c r="C184" t="s">
        <v>88</v>
      </c>
      <c r="D184">
        <v>2017</v>
      </c>
      <c r="E184" s="9">
        <f ca="1">YEAR(TODAY())-Data_Source[[#This Row],[Year]]</f>
        <v>8</v>
      </c>
      <c r="F184" t="s">
        <v>15</v>
      </c>
      <c r="G184" t="s">
        <v>29</v>
      </c>
      <c r="H184" t="s">
        <v>30</v>
      </c>
      <c r="I184">
        <v>1.4</v>
      </c>
      <c r="J184" t="s">
        <v>18</v>
      </c>
      <c r="K184" t="s">
        <v>19</v>
      </c>
      <c r="L184">
        <v>147000</v>
      </c>
      <c r="M184" t="s">
        <v>20</v>
      </c>
      <c r="N184" t="s">
        <v>20</v>
      </c>
      <c r="O184" s="3">
        <v>29000</v>
      </c>
      <c r="P184" s="1">
        <f>MEDIAN(Data_Source[Price (SAR)])</f>
        <v>58000</v>
      </c>
      <c r="Q184" s="1" cm="1">
        <f t="array" ref="Q184">MEDIAN(_xlfn._xlws.FILTER(Data_Source[Price (SAR)],Data_Source[Maker] = Data_Source[[#This Row],[Maker]]))</f>
        <v>42000</v>
      </c>
    </row>
    <row r="185" spans="1:17" x14ac:dyDescent="0.35">
      <c r="A185">
        <v>184</v>
      </c>
      <c r="B185" t="s">
        <v>39</v>
      </c>
      <c r="C185" t="s">
        <v>40</v>
      </c>
      <c r="D185">
        <v>2014</v>
      </c>
      <c r="E185" s="9">
        <f ca="1">YEAR(TODAY())-Data_Source[[#This Row],[Year]]</f>
        <v>11</v>
      </c>
      <c r="F185" t="s">
        <v>15</v>
      </c>
      <c r="G185" t="s">
        <v>23</v>
      </c>
      <c r="H185" t="s">
        <v>30</v>
      </c>
      <c r="I185">
        <v>3.6</v>
      </c>
      <c r="J185" t="s">
        <v>18</v>
      </c>
      <c r="K185" t="s">
        <v>19</v>
      </c>
      <c r="L185">
        <v>181000</v>
      </c>
      <c r="M185" t="s">
        <v>20</v>
      </c>
      <c r="N185" t="s">
        <v>20</v>
      </c>
      <c r="O185" s="2">
        <v>60000</v>
      </c>
      <c r="P185" s="1">
        <f>MEDIAN(Data_Source[Price (SAR)])</f>
        <v>58000</v>
      </c>
      <c r="Q185" s="1" cm="1">
        <f t="array" ref="Q185">MEDIAN(_xlfn._xlws.FILTER(Data_Source[Price (SAR)],Data_Source[Maker] = Data_Source[[#This Row],[Maker]]))</f>
        <v>60000</v>
      </c>
    </row>
    <row r="186" spans="1:17" x14ac:dyDescent="0.35">
      <c r="A186">
        <v>185</v>
      </c>
      <c r="B186" t="s">
        <v>39</v>
      </c>
      <c r="C186" t="s">
        <v>40</v>
      </c>
      <c r="D186">
        <v>2017</v>
      </c>
      <c r="E186" s="9">
        <f ca="1">YEAR(TODAY())-Data_Source[[#This Row],[Year]]</f>
        <v>8</v>
      </c>
      <c r="F186" t="s">
        <v>15</v>
      </c>
      <c r="G186" t="s">
        <v>33</v>
      </c>
      <c r="H186" t="s">
        <v>30</v>
      </c>
      <c r="I186">
        <v>3.6</v>
      </c>
      <c r="J186" t="s">
        <v>18</v>
      </c>
      <c r="K186" t="s">
        <v>19</v>
      </c>
      <c r="L186">
        <v>122102</v>
      </c>
      <c r="M186" t="s">
        <v>20</v>
      </c>
      <c r="N186" t="s">
        <v>20</v>
      </c>
      <c r="O186" s="3">
        <v>53500</v>
      </c>
      <c r="P186" s="1">
        <f>MEDIAN(Data_Source[Price (SAR)])</f>
        <v>58000</v>
      </c>
      <c r="Q186" s="1" cm="1">
        <f t="array" ref="Q186">MEDIAN(_xlfn._xlws.FILTER(Data_Source[Price (SAR)],Data_Source[Maker] = Data_Source[[#This Row],[Maker]]))</f>
        <v>60000</v>
      </c>
    </row>
    <row r="187" spans="1:17" x14ac:dyDescent="0.35">
      <c r="A187">
        <v>186</v>
      </c>
      <c r="B187" t="s">
        <v>34</v>
      </c>
      <c r="C187" t="s">
        <v>124</v>
      </c>
      <c r="D187">
        <v>2016</v>
      </c>
      <c r="E187" s="9">
        <f ca="1">YEAR(TODAY())-Data_Source[[#This Row],[Year]]</f>
        <v>9</v>
      </c>
      <c r="F187" t="s">
        <v>15</v>
      </c>
      <c r="G187" t="s">
        <v>16</v>
      </c>
      <c r="H187" t="s">
        <v>30</v>
      </c>
      <c r="I187">
        <v>4</v>
      </c>
      <c r="J187" t="s">
        <v>18</v>
      </c>
      <c r="K187" t="s">
        <v>19</v>
      </c>
      <c r="L187">
        <v>381000</v>
      </c>
      <c r="M187" t="s">
        <v>20</v>
      </c>
      <c r="N187" t="s">
        <v>20</v>
      </c>
      <c r="O187" s="3">
        <v>88000</v>
      </c>
      <c r="P187" s="1">
        <f>MEDIAN(Data_Source[Price (SAR)])</f>
        <v>58000</v>
      </c>
      <c r="Q187" s="1" cm="1">
        <f t="array" ref="Q187">MEDIAN(_xlfn._xlws.FILTER(Data_Source[Price (SAR)],Data_Source[Maker] = Data_Source[[#This Row],[Maker]]))</f>
        <v>65000</v>
      </c>
    </row>
    <row r="188" spans="1:17" x14ac:dyDescent="0.35">
      <c r="A188">
        <v>187</v>
      </c>
      <c r="B188" t="s">
        <v>21</v>
      </c>
      <c r="C188" t="s">
        <v>130</v>
      </c>
      <c r="D188">
        <v>2010</v>
      </c>
      <c r="E188" s="9">
        <f ca="1">YEAR(TODAY())-Data_Source[[#This Row],[Year]]</f>
        <v>15</v>
      </c>
      <c r="F188" t="s">
        <v>44</v>
      </c>
      <c r="G188" t="s">
        <v>16</v>
      </c>
      <c r="H188" t="s">
        <v>17</v>
      </c>
      <c r="I188">
        <v>3</v>
      </c>
      <c r="J188" t="s">
        <v>18</v>
      </c>
      <c r="K188" t="s">
        <v>19</v>
      </c>
      <c r="L188">
        <v>280000</v>
      </c>
      <c r="M188" t="s">
        <v>20</v>
      </c>
      <c r="N188" t="s">
        <v>20</v>
      </c>
      <c r="O188" s="2">
        <v>22000</v>
      </c>
      <c r="P188" s="1">
        <f>MEDIAN(Data_Source[Price (SAR)])</f>
        <v>58000</v>
      </c>
      <c r="Q188" s="1" cm="1">
        <f t="array" ref="Q188">MEDIAN(_xlfn._xlws.FILTER(Data_Source[Price (SAR)],Data_Source[Maker] = Data_Source[[#This Row],[Maker]]))</f>
        <v>36500</v>
      </c>
    </row>
    <row r="189" spans="1:17" x14ac:dyDescent="0.35">
      <c r="A189">
        <v>188</v>
      </c>
      <c r="B189" t="s">
        <v>27</v>
      </c>
      <c r="C189" t="s">
        <v>160</v>
      </c>
      <c r="D189">
        <v>2010</v>
      </c>
      <c r="E189" s="9">
        <f ca="1">YEAR(TODAY())-Data_Source[[#This Row],[Year]]</f>
        <v>15</v>
      </c>
      <c r="F189" t="s">
        <v>15</v>
      </c>
      <c r="G189" t="s">
        <v>102</v>
      </c>
      <c r="H189" t="s">
        <v>26</v>
      </c>
      <c r="I189">
        <v>1.4</v>
      </c>
      <c r="J189" t="s">
        <v>18</v>
      </c>
      <c r="K189" t="s">
        <v>19</v>
      </c>
      <c r="L189">
        <v>147000</v>
      </c>
      <c r="M189" t="s">
        <v>20</v>
      </c>
      <c r="N189" t="s">
        <v>20</v>
      </c>
      <c r="O189" s="2">
        <v>29000</v>
      </c>
      <c r="P189" s="1">
        <f>MEDIAN(Data_Source[Price (SAR)])</f>
        <v>58000</v>
      </c>
      <c r="Q189" s="1" cm="1">
        <f t="array" ref="Q189">MEDIAN(_xlfn._xlws.FILTER(Data_Source[Price (SAR)],Data_Source[Maker] = Data_Source[[#This Row],[Maker]]))</f>
        <v>42000</v>
      </c>
    </row>
    <row r="190" spans="1:17" x14ac:dyDescent="0.35">
      <c r="A190">
        <v>189</v>
      </c>
      <c r="B190" t="s">
        <v>82</v>
      </c>
      <c r="C190" t="s">
        <v>142</v>
      </c>
      <c r="D190">
        <v>2017</v>
      </c>
      <c r="E190" s="9">
        <f ca="1">YEAR(TODAY())-Data_Source[[#This Row],[Year]]</f>
        <v>8</v>
      </c>
      <c r="F190" t="s">
        <v>15</v>
      </c>
      <c r="G190" t="s">
        <v>29</v>
      </c>
      <c r="H190" t="s">
        <v>26</v>
      </c>
      <c r="I190">
        <v>1.6</v>
      </c>
      <c r="J190" t="s">
        <v>18</v>
      </c>
      <c r="K190" t="s">
        <v>19</v>
      </c>
      <c r="L190">
        <v>20000</v>
      </c>
      <c r="M190" t="s">
        <v>20</v>
      </c>
      <c r="N190" t="s">
        <v>20</v>
      </c>
      <c r="O190" s="3">
        <v>41000</v>
      </c>
      <c r="P190" s="1">
        <f>MEDIAN(Data_Source[Price (SAR)])</f>
        <v>58000</v>
      </c>
      <c r="Q190" s="1" cm="1">
        <f t="array" ref="Q190">MEDIAN(_xlfn._xlws.FILTER(Data_Source[Price (SAR)],Data_Source[Maker] = Data_Source[[#This Row],[Maker]]))</f>
        <v>40000</v>
      </c>
    </row>
    <row r="191" spans="1:17" x14ac:dyDescent="0.35">
      <c r="A191">
        <v>190</v>
      </c>
      <c r="B191" t="s">
        <v>48</v>
      </c>
      <c r="C191" t="s">
        <v>106</v>
      </c>
      <c r="D191">
        <v>2010</v>
      </c>
      <c r="E191" s="9">
        <f ca="1">YEAR(TODAY())-Data_Source[[#This Row],[Year]]</f>
        <v>15</v>
      </c>
      <c r="F191" t="s">
        <v>47</v>
      </c>
      <c r="G191" t="s">
        <v>29</v>
      </c>
      <c r="H191" t="s">
        <v>30</v>
      </c>
      <c r="I191">
        <v>5.5</v>
      </c>
      <c r="J191" t="s">
        <v>18</v>
      </c>
      <c r="K191" t="s">
        <v>19</v>
      </c>
      <c r="L191">
        <v>228000</v>
      </c>
      <c r="M191" t="s">
        <v>155</v>
      </c>
      <c r="N191" t="s">
        <v>539</v>
      </c>
      <c r="O191" s="3">
        <v>63000</v>
      </c>
      <c r="P191" s="1">
        <f>MEDIAN(Data_Source[Price (SAR)])</f>
        <v>58000</v>
      </c>
      <c r="Q191" s="1" cm="1">
        <f t="array" ref="Q191">MEDIAN(_xlfn._xlws.FILTER(Data_Source[Price (SAR)],Data_Source[Maker] = Data_Source[[#This Row],[Maker]]))</f>
        <v>145000</v>
      </c>
    </row>
    <row r="192" spans="1:17" x14ac:dyDescent="0.35">
      <c r="A192">
        <v>191</v>
      </c>
      <c r="B192" t="s">
        <v>62</v>
      </c>
      <c r="C192" t="s">
        <v>63</v>
      </c>
      <c r="D192">
        <v>2006</v>
      </c>
      <c r="E192" s="9">
        <f ca="1">YEAR(TODAY())-Data_Source[[#This Row],[Year]]</f>
        <v>19</v>
      </c>
      <c r="F192" t="s">
        <v>15</v>
      </c>
      <c r="G192" t="s">
        <v>102</v>
      </c>
      <c r="H192" t="s">
        <v>17</v>
      </c>
      <c r="I192">
        <v>4.4000000000000004</v>
      </c>
      <c r="J192" t="s">
        <v>18</v>
      </c>
      <c r="K192" t="s">
        <v>19</v>
      </c>
      <c r="L192">
        <v>289000</v>
      </c>
      <c r="M192" t="s">
        <v>20</v>
      </c>
      <c r="N192" t="s">
        <v>20</v>
      </c>
      <c r="O192" s="3">
        <v>20000</v>
      </c>
      <c r="P192" s="1">
        <f>MEDIAN(Data_Source[Price (SAR)])</f>
        <v>58000</v>
      </c>
      <c r="Q192" s="1" cm="1">
        <f t="array" ref="Q192">MEDIAN(_xlfn._xlws.FILTER(Data_Source[Price (SAR)],Data_Source[Maker] = Data_Source[[#This Row],[Maker]]))</f>
        <v>242500</v>
      </c>
    </row>
    <row r="193" spans="1:17" x14ac:dyDescent="0.35">
      <c r="A193">
        <v>192</v>
      </c>
      <c r="B193" t="s">
        <v>34</v>
      </c>
      <c r="C193" t="s">
        <v>161</v>
      </c>
      <c r="D193">
        <v>2016</v>
      </c>
      <c r="E193" s="9">
        <f ca="1">YEAR(TODAY())-Data_Source[[#This Row],[Year]]</f>
        <v>9</v>
      </c>
      <c r="F193" t="s">
        <v>15</v>
      </c>
      <c r="G193" t="s">
        <v>75</v>
      </c>
      <c r="H193" t="s">
        <v>26</v>
      </c>
      <c r="I193">
        <v>5.7</v>
      </c>
      <c r="J193" t="s">
        <v>18</v>
      </c>
      <c r="K193" t="s">
        <v>19</v>
      </c>
      <c r="L193">
        <v>348000</v>
      </c>
      <c r="M193" t="s">
        <v>20</v>
      </c>
      <c r="N193" t="s">
        <v>20</v>
      </c>
      <c r="O193" s="2">
        <v>79000</v>
      </c>
      <c r="P193" s="1">
        <f>MEDIAN(Data_Source[Price (SAR)])</f>
        <v>58000</v>
      </c>
      <c r="Q193" s="1" cm="1">
        <f t="array" ref="Q193">MEDIAN(_xlfn._xlws.FILTER(Data_Source[Price (SAR)],Data_Source[Maker] = Data_Source[[#This Row],[Maker]]))</f>
        <v>65000</v>
      </c>
    </row>
    <row r="194" spans="1:17" x14ac:dyDescent="0.35">
      <c r="A194">
        <v>193</v>
      </c>
      <c r="B194" t="s">
        <v>34</v>
      </c>
      <c r="C194" t="s">
        <v>41</v>
      </c>
      <c r="D194">
        <v>2016</v>
      </c>
      <c r="E194" s="9">
        <f ca="1">YEAR(TODAY())-Data_Source[[#This Row],[Year]]</f>
        <v>9</v>
      </c>
      <c r="F194" t="s">
        <v>15</v>
      </c>
      <c r="G194" t="s">
        <v>29</v>
      </c>
      <c r="H194" t="s">
        <v>26</v>
      </c>
      <c r="I194">
        <v>1.5</v>
      </c>
      <c r="J194" t="s">
        <v>18</v>
      </c>
      <c r="K194" t="s">
        <v>68</v>
      </c>
      <c r="L194">
        <v>134000</v>
      </c>
      <c r="M194" t="s">
        <v>253</v>
      </c>
      <c r="N194" t="s">
        <v>539</v>
      </c>
      <c r="O194" s="2">
        <v>23000</v>
      </c>
      <c r="P194" s="1">
        <f>MEDIAN(Data_Source[Price (SAR)])</f>
        <v>58000</v>
      </c>
      <c r="Q194" s="1" cm="1">
        <f t="array" ref="Q194">MEDIAN(_xlfn._xlws.FILTER(Data_Source[Price (SAR)],Data_Source[Maker] = Data_Source[[#This Row],[Maker]]))</f>
        <v>65000</v>
      </c>
    </row>
    <row r="195" spans="1:17" x14ac:dyDescent="0.35">
      <c r="A195">
        <v>194</v>
      </c>
      <c r="B195" t="s">
        <v>39</v>
      </c>
      <c r="C195" t="s">
        <v>46</v>
      </c>
      <c r="D195">
        <v>2019</v>
      </c>
      <c r="E195" s="9">
        <f ca="1">YEAR(TODAY())-Data_Source[[#This Row],[Year]]</f>
        <v>6</v>
      </c>
      <c r="F195" t="s">
        <v>44</v>
      </c>
      <c r="G195" t="s">
        <v>23</v>
      </c>
      <c r="H195" t="s">
        <v>30</v>
      </c>
      <c r="I195">
        <v>5.3</v>
      </c>
      <c r="J195" t="s">
        <v>18</v>
      </c>
      <c r="K195" t="s">
        <v>19</v>
      </c>
      <c r="L195">
        <v>32300</v>
      </c>
      <c r="M195" t="s">
        <v>111</v>
      </c>
      <c r="N195" t="s">
        <v>540</v>
      </c>
      <c r="O195" s="3">
        <v>168000</v>
      </c>
      <c r="P195" s="1">
        <f>MEDIAN(Data_Source[Price (SAR)])</f>
        <v>58000</v>
      </c>
      <c r="Q195" s="1" cm="1">
        <f t="array" ref="Q195">MEDIAN(_xlfn._xlws.FILTER(Data_Source[Price (SAR)],Data_Source[Maker] = Data_Source[[#This Row],[Maker]]))</f>
        <v>60000</v>
      </c>
    </row>
    <row r="196" spans="1:17" x14ac:dyDescent="0.35">
      <c r="A196">
        <v>195</v>
      </c>
      <c r="B196" t="s">
        <v>73</v>
      </c>
      <c r="C196" t="s">
        <v>74</v>
      </c>
      <c r="D196">
        <v>2016</v>
      </c>
      <c r="E196" s="9">
        <f ca="1">YEAR(TODAY())-Data_Source[[#This Row],[Year]]</f>
        <v>9</v>
      </c>
      <c r="F196" t="s">
        <v>15</v>
      </c>
      <c r="G196" t="s">
        <v>75</v>
      </c>
      <c r="H196" t="s">
        <v>17</v>
      </c>
      <c r="I196">
        <v>2.5</v>
      </c>
      <c r="J196" t="s">
        <v>18</v>
      </c>
      <c r="K196" t="s">
        <v>19</v>
      </c>
      <c r="L196">
        <v>91000</v>
      </c>
      <c r="M196" t="s">
        <v>45</v>
      </c>
      <c r="N196" t="s">
        <v>539</v>
      </c>
      <c r="O196" s="3">
        <v>75000</v>
      </c>
      <c r="P196" s="1">
        <f>MEDIAN(Data_Source[Price (SAR)])</f>
        <v>58000</v>
      </c>
      <c r="Q196" s="1" cm="1">
        <f t="array" ref="Q196">MEDIAN(_xlfn._xlws.FILTER(Data_Source[Price (SAR)],Data_Source[Maker] = Data_Source[[#This Row],[Maker]]))</f>
        <v>56000</v>
      </c>
    </row>
    <row r="197" spans="1:17" x14ac:dyDescent="0.35">
      <c r="A197">
        <v>196</v>
      </c>
      <c r="B197" t="s">
        <v>34</v>
      </c>
      <c r="C197" t="s">
        <v>43</v>
      </c>
      <c r="D197">
        <v>2016</v>
      </c>
      <c r="E197" s="9">
        <f ca="1">YEAR(TODAY())-Data_Source[[#This Row],[Year]]</f>
        <v>9</v>
      </c>
      <c r="F197" t="s">
        <v>15</v>
      </c>
      <c r="G197" t="s">
        <v>94</v>
      </c>
      <c r="H197" t="s">
        <v>26</v>
      </c>
      <c r="I197">
        <v>2.5</v>
      </c>
      <c r="J197" t="s">
        <v>18</v>
      </c>
      <c r="K197" t="s">
        <v>19</v>
      </c>
      <c r="L197">
        <v>136111</v>
      </c>
      <c r="M197" t="s">
        <v>20</v>
      </c>
      <c r="N197" t="s">
        <v>20</v>
      </c>
      <c r="O197" s="2">
        <v>53500</v>
      </c>
      <c r="P197" s="1">
        <f>MEDIAN(Data_Source[Price (SAR)])</f>
        <v>58000</v>
      </c>
      <c r="Q197" s="1" cm="1">
        <f t="array" ref="Q197">MEDIAN(_xlfn._xlws.FILTER(Data_Source[Price (SAR)],Data_Source[Maker] = Data_Source[[#This Row],[Maker]]))</f>
        <v>65000</v>
      </c>
    </row>
    <row r="198" spans="1:17" x14ac:dyDescent="0.35">
      <c r="A198">
        <v>197</v>
      </c>
      <c r="B198" t="s">
        <v>21</v>
      </c>
      <c r="C198" t="s">
        <v>120</v>
      </c>
      <c r="D198">
        <v>2016</v>
      </c>
      <c r="E198" s="9">
        <f ca="1">YEAR(TODAY())-Data_Source[[#This Row],[Year]]</f>
        <v>9</v>
      </c>
      <c r="F198" t="s">
        <v>44</v>
      </c>
      <c r="G198" t="s">
        <v>23</v>
      </c>
      <c r="H198" t="s">
        <v>17</v>
      </c>
      <c r="I198">
        <v>2.4</v>
      </c>
      <c r="J198" t="s">
        <v>18</v>
      </c>
      <c r="K198" t="s">
        <v>68</v>
      </c>
      <c r="L198">
        <v>188</v>
      </c>
      <c r="M198" t="s">
        <v>126</v>
      </c>
      <c r="N198" t="s">
        <v>126</v>
      </c>
      <c r="O198" s="3">
        <v>33000</v>
      </c>
      <c r="P198" s="1">
        <f>MEDIAN(Data_Source[Price (SAR)])</f>
        <v>58000</v>
      </c>
      <c r="Q198" s="1" cm="1">
        <f t="array" ref="Q198">MEDIAN(_xlfn._xlws.FILTER(Data_Source[Price (SAR)],Data_Source[Maker] = Data_Source[[#This Row],[Maker]]))</f>
        <v>36500</v>
      </c>
    </row>
    <row r="199" spans="1:17" x14ac:dyDescent="0.35">
      <c r="A199">
        <v>198</v>
      </c>
      <c r="B199" t="s">
        <v>34</v>
      </c>
      <c r="C199" t="s">
        <v>51</v>
      </c>
      <c r="D199">
        <v>2017</v>
      </c>
      <c r="E199" s="9">
        <f ca="1">YEAR(TODAY())-Data_Source[[#This Row],[Year]]</f>
        <v>8</v>
      </c>
      <c r="F199" t="s">
        <v>15</v>
      </c>
      <c r="G199" t="s">
        <v>25</v>
      </c>
      <c r="H199" t="s">
        <v>26</v>
      </c>
      <c r="I199">
        <v>1.6</v>
      </c>
      <c r="J199" t="s">
        <v>18</v>
      </c>
      <c r="K199" t="s">
        <v>19</v>
      </c>
      <c r="L199">
        <v>110000</v>
      </c>
      <c r="M199" t="s">
        <v>45</v>
      </c>
      <c r="N199" t="s">
        <v>539</v>
      </c>
      <c r="O199" s="2">
        <v>45000</v>
      </c>
      <c r="P199" s="1">
        <f>MEDIAN(Data_Source[Price (SAR)])</f>
        <v>58000</v>
      </c>
      <c r="Q199" s="1" cm="1">
        <f t="array" ref="Q199">MEDIAN(_xlfn._xlws.FILTER(Data_Source[Price (SAR)],Data_Source[Maker] = Data_Source[[#This Row],[Maker]]))</f>
        <v>65000</v>
      </c>
    </row>
    <row r="200" spans="1:17" x14ac:dyDescent="0.35">
      <c r="A200">
        <v>199</v>
      </c>
      <c r="B200" t="s">
        <v>76</v>
      </c>
      <c r="C200" t="s">
        <v>235</v>
      </c>
      <c r="D200">
        <v>2016</v>
      </c>
      <c r="E200" s="9">
        <f ca="1">YEAR(TODAY())-Data_Source[[#This Row],[Year]]</f>
        <v>9</v>
      </c>
      <c r="F200" t="s">
        <v>15</v>
      </c>
      <c r="G200" t="s">
        <v>75</v>
      </c>
      <c r="H200" t="s">
        <v>26</v>
      </c>
      <c r="I200">
        <v>2.5</v>
      </c>
      <c r="J200" t="s">
        <v>18</v>
      </c>
      <c r="K200" t="s">
        <v>19</v>
      </c>
      <c r="L200">
        <v>107590</v>
      </c>
      <c r="M200" t="s">
        <v>20</v>
      </c>
      <c r="N200" t="s">
        <v>20</v>
      </c>
      <c r="O200" s="2">
        <v>54500</v>
      </c>
      <c r="P200" s="1">
        <f>MEDIAN(Data_Source[Price (SAR)])</f>
        <v>58000</v>
      </c>
      <c r="Q200" s="1" cm="1">
        <f t="array" ref="Q200">MEDIAN(_xlfn._xlws.FILTER(Data_Source[Price (SAR)],Data_Source[Maker] = Data_Source[[#This Row],[Maker]]))</f>
        <v>55000</v>
      </c>
    </row>
    <row r="201" spans="1:17" x14ac:dyDescent="0.35">
      <c r="A201">
        <v>200</v>
      </c>
      <c r="B201" t="s">
        <v>82</v>
      </c>
      <c r="C201" t="s">
        <v>226</v>
      </c>
      <c r="D201">
        <v>2014</v>
      </c>
      <c r="E201" s="9">
        <f ca="1">YEAR(TODAY())-Data_Source[[#This Row],[Year]]</f>
        <v>11</v>
      </c>
      <c r="F201" t="s">
        <v>15</v>
      </c>
      <c r="G201" t="s">
        <v>213</v>
      </c>
      <c r="H201" t="s">
        <v>30</v>
      </c>
      <c r="I201">
        <v>1.6</v>
      </c>
      <c r="J201" t="s">
        <v>18</v>
      </c>
      <c r="K201" t="s">
        <v>19</v>
      </c>
      <c r="L201">
        <v>157603</v>
      </c>
      <c r="M201" t="s">
        <v>20</v>
      </c>
      <c r="N201" t="s">
        <v>20</v>
      </c>
      <c r="O201" s="3">
        <v>31500</v>
      </c>
      <c r="P201" s="1">
        <f>MEDIAN(Data_Source[Price (SAR)])</f>
        <v>58000</v>
      </c>
      <c r="Q201" s="1" cm="1">
        <f t="array" ref="Q201">MEDIAN(_xlfn._xlws.FILTER(Data_Source[Price (SAR)],Data_Source[Maker] = Data_Source[[#This Row],[Maker]]))</f>
        <v>40000</v>
      </c>
    </row>
    <row r="202" spans="1:17" x14ac:dyDescent="0.35">
      <c r="A202">
        <v>201</v>
      </c>
      <c r="B202" t="s">
        <v>27</v>
      </c>
      <c r="C202" t="s">
        <v>88</v>
      </c>
      <c r="D202">
        <v>2015</v>
      </c>
      <c r="E202" s="9">
        <f ca="1">YEAR(TODAY())-Data_Source[[#This Row],[Year]]</f>
        <v>10</v>
      </c>
      <c r="F202" t="s">
        <v>15</v>
      </c>
      <c r="G202" t="s">
        <v>23</v>
      </c>
      <c r="H202" t="s">
        <v>26</v>
      </c>
      <c r="I202">
        <v>1.4</v>
      </c>
      <c r="J202" t="s">
        <v>18</v>
      </c>
      <c r="K202" t="s">
        <v>19</v>
      </c>
      <c r="L202">
        <v>105000</v>
      </c>
      <c r="M202" t="s">
        <v>45</v>
      </c>
      <c r="N202" t="s">
        <v>539</v>
      </c>
      <c r="O202" s="3">
        <v>24000</v>
      </c>
      <c r="P202" s="1">
        <f>MEDIAN(Data_Source[Price (SAR)])</f>
        <v>58000</v>
      </c>
      <c r="Q202" s="1" cm="1">
        <f t="array" ref="Q202">MEDIAN(_xlfn._xlws.FILTER(Data_Source[Price (SAR)],Data_Source[Maker] = Data_Source[[#This Row],[Maker]]))</f>
        <v>42000</v>
      </c>
    </row>
    <row r="203" spans="1:17" x14ac:dyDescent="0.35">
      <c r="A203">
        <v>202</v>
      </c>
      <c r="B203" t="s">
        <v>73</v>
      </c>
      <c r="C203" t="s">
        <v>74</v>
      </c>
      <c r="D203">
        <v>2015</v>
      </c>
      <c r="E203" s="9">
        <f ca="1">YEAR(TODAY())-Data_Source[[#This Row],[Year]]</f>
        <v>10</v>
      </c>
      <c r="F203" t="s">
        <v>15</v>
      </c>
      <c r="G203" t="s">
        <v>23</v>
      </c>
      <c r="H203" t="s">
        <v>17</v>
      </c>
      <c r="I203">
        <v>3.7</v>
      </c>
      <c r="J203" t="s">
        <v>18</v>
      </c>
      <c r="K203" t="s">
        <v>19</v>
      </c>
      <c r="L203">
        <v>217162</v>
      </c>
      <c r="M203" t="s">
        <v>20</v>
      </c>
      <c r="N203" t="s">
        <v>20</v>
      </c>
      <c r="O203" s="3">
        <v>68500</v>
      </c>
      <c r="P203" s="1">
        <f>MEDIAN(Data_Source[Price (SAR)])</f>
        <v>58000</v>
      </c>
      <c r="Q203" s="1" cm="1">
        <f t="array" ref="Q203">MEDIAN(_xlfn._xlws.FILTER(Data_Source[Price (SAR)],Data_Source[Maker] = Data_Source[[#This Row],[Maker]]))</f>
        <v>56000</v>
      </c>
    </row>
    <row r="204" spans="1:17" x14ac:dyDescent="0.35">
      <c r="A204">
        <v>203</v>
      </c>
      <c r="B204" t="s">
        <v>181</v>
      </c>
      <c r="C204" t="s">
        <v>199</v>
      </c>
      <c r="D204">
        <v>2016</v>
      </c>
      <c r="E204" s="9">
        <f ca="1">YEAR(TODAY())-Data_Source[[#This Row],[Year]]</f>
        <v>9</v>
      </c>
      <c r="F204" t="s">
        <v>15</v>
      </c>
      <c r="G204" t="s">
        <v>23</v>
      </c>
      <c r="H204" t="s">
        <v>17</v>
      </c>
      <c r="I204">
        <v>3.8</v>
      </c>
      <c r="J204" t="s">
        <v>18</v>
      </c>
      <c r="K204" t="s">
        <v>19</v>
      </c>
      <c r="L204">
        <v>75000</v>
      </c>
      <c r="M204" t="s">
        <v>42</v>
      </c>
      <c r="N204" t="s">
        <v>64</v>
      </c>
      <c r="O204" s="2">
        <v>70000</v>
      </c>
      <c r="P204" s="1">
        <f>MEDIAN(Data_Source[Price (SAR)])</f>
        <v>58000</v>
      </c>
      <c r="Q204" s="1" cm="1">
        <f t="array" ref="Q204">MEDIAN(_xlfn._xlws.FILTER(Data_Source[Price (SAR)],Data_Source[Maker] = Data_Source[[#This Row],[Maker]]))</f>
        <v>54000</v>
      </c>
    </row>
    <row r="205" spans="1:17" x14ac:dyDescent="0.35">
      <c r="A205">
        <v>204</v>
      </c>
      <c r="B205" t="s">
        <v>34</v>
      </c>
      <c r="C205" t="s">
        <v>124</v>
      </c>
      <c r="D205">
        <v>2020</v>
      </c>
      <c r="E205" s="9">
        <f ca="1">YEAR(TODAY())-Data_Source[[#This Row],[Year]]</f>
        <v>5</v>
      </c>
      <c r="F205" t="s">
        <v>44</v>
      </c>
      <c r="G205" t="s">
        <v>23</v>
      </c>
      <c r="H205" t="s">
        <v>17</v>
      </c>
      <c r="I205">
        <v>4</v>
      </c>
      <c r="J205" t="s">
        <v>18</v>
      </c>
      <c r="K205" t="s">
        <v>19</v>
      </c>
      <c r="L205">
        <v>22300</v>
      </c>
      <c r="M205" t="s">
        <v>20</v>
      </c>
      <c r="N205" t="s">
        <v>20</v>
      </c>
      <c r="O205" s="2">
        <v>132000</v>
      </c>
      <c r="P205" s="1">
        <f>MEDIAN(Data_Source[Price (SAR)])</f>
        <v>58000</v>
      </c>
      <c r="Q205" s="1" cm="1">
        <f t="array" ref="Q205">MEDIAN(_xlfn._xlws.FILTER(Data_Source[Price (SAR)],Data_Source[Maker] = Data_Source[[#This Row],[Maker]]))</f>
        <v>65000</v>
      </c>
    </row>
    <row r="206" spans="1:17" x14ac:dyDescent="0.35">
      <c r="A206">
        <v>205</v>
      </c>
      <c r="B206" t="s">
        <v>121</v>
      </c>
      <c r="C206" t="s">
        <v>122</v>
      </c>
      <c r="D206">
        <v>2018</v>
      </c>
      <c r="E206" s="9">
        <f ca="1">YEAR(TODAY())-Data_Source[[#This Row],[Year]]</f>
        <v>7</v>
      </c>
      <c r="F206" t="s">
        <v>15</v>
      </c>
      <c r="G206" t="s">
        <v>23</v>
      </c>
      <c r="H206" t="s">
        <v>17</v>
      </c>
      <c r="I206">
        <v>2.5</v>
      </c>
      <c r="J206" t="s">
        <v>18</v>
      </c>
      <c r="K206" t="s">
        <v>19</v>
      </c>
      <c r="L206">
        <v>70000</v>
      </c>
      <c r="M206" t="s">
        <v>42</v>
      </c>
      <c r="N206" t="s">
        <v>64</v>
      </c>
      <c r="O206" s="3">
        <v>145000</v>
      </c>
      <c r="P206" s="1">
        <f>MEDIAN(Data_Source[Price (SAR)])</f>
        <v>58000</v>
      </c>
      <c r="Q206" s="1" cm="1">
        <f t="array" ref="Q206">MEDIAN(_xlfn._xlws.FILTER(Data_Source[Price (SAR)],Data_Source[Maker] = Data_Source[[#This Row],[Maker]]))</f>
        <v>155000</v>
      </c>
    </row>
    <row r="207" spans="1:17" x14ac:dyDescent="0.35">
      <c r="A207">
        <v>206</v>
      </c>
      <c r="B207" t="s">
        <v>48</v>
      </c>
      <c r="C207" t="s">
        <v>149</v>
      </c>
      <c r="D207">
        <v>2015</v>
      </c>
      <c r="E207" s="9">
        <f ca="1">YEAR(TODAY())-Data_Source[[#This Row],[Year]]</f>
        <v>10</v>
      </c>
      <c r="F207" t="s">
        <v>44</v>
      </c>
      <c r="G207" t="s">
        <v>16</v>
      </c>
      <c r="H207" t="s">
        <v>30</v>
      </c>
      <c r="I207">
        <v>2</v>
      </c>
      <c r="J207" t="s">
        <v>18</v>
      </c>
      <c r="K207" t="s">
        <v>19</v>
      </c>
      <c r="L207">
        <v>85000</v>
      </c>
      <c r="M207" t="s">
        <v>59</v>
      </c>
      <c r="N207" t="s">
        <v>59</v>
      </c>
      <c r="O207" s="2">
        <v>119000</v>
      </c>
      <c r="P207" s="1">
        <f>MEDIAN(Data_Source[Price (SAR)])</f>
        <v>58000</v>
      </c>
      <c r="Q207" s="1" cm="1">
        <f t="array" ref="Q207">MEDIAN(_xlfn._xlws.FILTER(Data_Source[Price (SAR)],Data_Source[Maker] = Data_Source[[#This Row],[Maker]]))</f>
        <v>145000</v>
      </c>
    </row>
    <row r="208" spans="1:17" x14ac:dyDescent="0.35">
      <c r="A208">
        <v>207</v>
      </c>
      <c r="B208" t="s">
        <v>76</v>
      </c>
      <c r="C208" t="s">
        <v>77</v>
      </c>
      <c r="D208">
        <v>2016</v>
      </c>
      <c r="E208" s="9">
        <f ca="1">YEAR(TODAY())-Data_Source[[#This Row],[Year]]</f>
        <v>9</v>
      </c>
      <c r="F208" t="s">
        <v>44</v>
      </c>
      <c r="G208" t="s">
        <v>16</v>
      </c>
      <c r="H208" t="s">
        <v>17</v>
      </c>
      <c r="I208">
        <v>5.4</v>
      </c>
      <c r="J208" t="s">
        <v>18</v>
      </c>
      <c r="K208" t="s">
        <v>19</v>
      </c>
      <c r="L208">
        <v>100000</v>
      </c>
      <c r="M208" t="s">
        <v>59</v>
      </c>
      <c r="N208" t="s">
        <v>59</v>
      </c>
      <c r="O208" s="2">
        <v>98000</v>
      </c>
      <c r="P208" s="1">
        <f>MEDIAN(Data_Source[Price (SAR)])</f>
        <v>58000</v>
      </c>
      <c r="Q208" s="1" cm="1">
        <f t="array" ref="Q208">MEDIAN(_xlfn._xlws.FILTER(Data_Source[Price (SAR)],Data_Source[Maker] = Data_Source[[#This Row],[Maker]]))</f>
        <v>55000</v>
      </c>
    </row>
    <row r="209" spans="1:17" x14ac:dyDescent="0.35">
      <c r="A209">
        <v>208</v>
      </c>
      <c r="B209" t="s">
        <v>36</v>
      </c>
      <c r="C209" t="s">
        <v>37</v>
      </c>
      <c r="D209">
        <v>2014</v>
      </c>
      <c r="E209" s="9">
        <f ca="1">YEAR(TODAY())-Data_Source[[#This Row],[Year]]</f>
        <v>11</v>
      </c>
      <c r="F209" t="s">
        <v>15</v>
      </c>
      <c r="G209" t="s">
        <v>38</v>
      </c>
      <c r="H209" t="s">
        <v>30</v>
      </c>
      <c r="I209">
        <v>5.3</v>
      </c>
      <c r="J209" t="s">
        <v>18</v>
      </c>
      <c r="K209" t="s">
        <v>19</v>
      </c>
      <c r="L209">
        <v>235000</v>
      </c>
      <c r="M209" t="s">
        <v>45</v>
      </c>
      <c r="N209" t="s">
        <v>539</v>
      </c>
      <c r="O209" s="3">
        <v>72000</v>
      </c>
      <c r="P209" s="1">
        <f>MEDIAN(Data_Source[Price (SAR)])</f>
        <v>58000</v>
      </c>
      <c r="Q209" s="1" cm="1">
        <f t="array" ref="Q209">MEDIAN(_xlfn._xlws.FILTER(Data_Source[Price (SAR)],Data_Source[Maker] = Data_Source[[#This Row],[Maker]]))</f>
        <v>72000</v>
      </c>
    </row>
    <row r="210" spans="1:17" x14ac:dyDescent="0.35">
      <c r="A210">
        <v>209</v>
      </c>
      <c r="B210" t="s">
        <v>39</v>
      </c>
      <c r="C210" t="s">
        <v>71</v>
      </c>
      <c r="D210">
        <v>2010</v>
      </c>
      <c r="E210" s="9">
        <f ca="1">YEAR(TODAY())-Data_Source[[#This Row],[Year]]</f>
        <v>15</v>
      </c>
      <c r="F210" t="s">
        <v>15</v>
      </c>
      <c r="G210" t="s">
        <v>33</v>
      </c>
      <c r="H210" t="s">
        <v>17</v>
      </c>
      <c r="I210">
        <v>3.6</v>
      </c>
      <c r="J210" t="s">
        <v>18</v>
      </c>
      <c r="K210" t="s">
        <v>19</v>
      </c>
      <c r="L210">
        <v>26000</v>
      </c>
      <c r="M210" t="s">
        <v>20</v>
      </c>
      <c r="N210" t="s">
        <v>20</v>
      </c>
      <c r="O210" s="2">
        <v>17000</v>
      </c>
      <c r="P210" s="1">
        <f>MEDIAN(Data_Source[Price (SAR)])</f>
        <v>58000</v>
      </c>
      <c r="Q210" s="1" cm="1">
        <f t="array" ref="Q210">MEDIAN(_xlfn._xlws.FILTER(Data_Source[Price (SAR)],Data_Source[Maker] = Data_Source[[#This Row],[Maker]]))</f>
        <v>60000</v>
      </c>
    </row>
    <row r="211" spans="1:17" x14ac:dyDescent="0.35">
      <c r="A211">
        <v>210</v>
      </c>
      <c r="B211" t="s">
        <v>76</v>
      </c>
      <c r="C211" t="s">
        <v>125</v>
      </c>
      <c r="D211">
        <v>2012</v>
      </c>
      <c r="E211" s="9">
        <f ca="1">YEAR(TODAY())-Data_Source[[#This Row],[Year]]</f>
        <v>13</v>
      </c>
      <c r="F211" t="s">
        <v>15</v>
      </c>
      <c r="G211" t="s">
        <v>16</v>
      </c>
      <c r="H211" t="s">
        <v>26</v>
      </c>
      <c r="I211">
        <v>3.5</v>
      </c>
      <c r="J211" t="s">
        <v>18</v>
      </c>
      <c r="K211" t="s">
        <v>19</v>
      </c>
      <c r="L211">
        <v>336000</v>
      </c>
      <c r="M211" t="s">
        <v>45</v>
      </c>
      <c r="N211" t="s">
        <v>539</v>
      </c>
      <c r="O211" s="3">
        <v>35000</v>
      </c>
      <c r="P211" s="1">
        <f>MEDIAN(Data_Source[Price (SAR)])</f>
        <v>58000</v>
      </c>
      <c r="Q211" s="1" cm="1">
        <f t="array" ref="Q211">MEDIAN(_xlfn._xlws.FILTER(Data_Source[Price (SAR)],Data_Source[Maker] = Data_Source[[#This Row],[Maker]]))</f>
        <v>55000</v>
      </c>
    </row>
    <row r="212" spans="1:17" x14ac:dyDescent="0.35">
      <c r="A212">
        <v>211</v>
      </c>
      <c r="B212" t="s">
        <v>60</v>
      </c>
      <c r="C212" t="s">
        <v>80</v>
      </c>
      <c r="D212">
        <v>2016</v>
      </c>
      <c r="E212" s="9">
        <f ca="1">YEAR(TODAY())-Data_Source[[#This Row],[Year]]</f>
        <v>9</v>
      </c>
      <c r="F212" t="s">
        <v>47</v>
      </c>
      <c r="G212" t="s">
        <v>23</v>
      </c>
      <c r="H212" t="s">
        <v>17</v>
      </c>
      <c r="I212">
        <v>1.5</v>
      </c>
      <c r="J212" t="s">
        <v>18</v>
      </c>
      <c r="K212" t="s">
        <v>19</v>
      </c>
      <c r="L212">
        <v>100000</v>
      </c>
      <c r="M212" t="s">
        <v>111</v>
      </c>
      <c r="N212" t="s">
        <v>540</v>
      </c>
      <c r="O212" s="3">
        <v>128000</v>
      </c>
      <c r="P212" s="1">
        <f>MEDIAN(Data_Source[Price (SAR)])</f>
        <v>58000</v>
      </c>
      <c r="Q212" s="1" cm="1">
        <f t="array" ref="Q212">MEDIAN(_xlfn._xlws.FILTER(Data_Source[Price (SAR)],Data_Source[Maker] = Data_Source[[#This Row],[Maker]]))</f>
        <v>142000</v>
      </c>
    </row>
    <row r="213" spans="1:17" x14ac:dyDescent="0.35">
      <c r="A213">
        <v>212</v>
      </c>
      <c r="B213" t="s">
        <v>82</v>
      </c>
      <c r="C213" t="s">
        <v>164</v>
      </c>
      <c r="D213">
        <v>2016</v>
      </c>
      <c r="E213" s="9">
        <f ca="1">YEAR(TODAY())-Data_Source[[#This Row],[Year]]</f>
        <v>9</v>
      </c>
      <c r="F213" t="s">
        <v>15</v>
      </c>
      <c r="G213" t="s">
        <v>16</v>
      </c>
      <c r="H213" t="s">
        <v>17</v>
      </c>
      <c r="I213">
        <v>2.4</v>
      </c>
      <c r="J213" t="s">
        <v>18</v>
      </c>
      <c r="K213" t="s">
        <v>19</v>
      </c>
      <c r="L213">
        <v>190000</v>
      </c>
      <c r="M213" t="s">
        <v>20</v>
      </c>
      <c r="N213" t="s">
        <v>20</v>
      </c>
      <c r="O213" s="2">
        <v>62000</v>
      </c>
      <c r="P213" s="1">
        <f>MEDIAN(Data_Source[Price (SAR)])</f>
        <v>58000</v>
      </c>
      <c r="Q213" s="1" cm="1">
        <f t="array" ref="Q213">MEDIAN(_xlfn._xlws.FILTER(Data_Source[Price (SAR)],Data_Source[Maker] = Data_Source[[#This Row],[Maker]]))</f>
        <v>40000</v>
      </c>
    </row>
    <row r="214" spans="1:17" x14ac:dyDescent="0.35">
      <c r="A214">
        <v>213</v>
      </c>
      <c r="B214" t="s">
        <v>27</v>
      </c>
      <c r="C214" t="s">
        <v>28</v>
      </c>
      <c r="D214">
        <v>2019</v>
      </c>
      <c r="E214" s="9">
        <f ca="1">YEAR(TODAY())-Data_Source[[#This Row],[Year]]</f>
        <v>6</v>
      </c>
      <c r="F214" t="s">
        <v>15</v>
      </c>
      <c r="G214" t="s">
        <v>25</v>
      </c>
      <c r="H214" t="s">
        <v>26</v>
      </c>
      <c r="I214">
        <v>2</v>
      </c>
      <c r="J214" t="s">
        <v>18</v>
      </c>
      <c r="K214" t="s">
        <v>19</v>
      </c>
      <c r="L214">
        <v>22999</v>
      </c>
      <c r="M214" t="s">
        <v>20</v>
      </c>
      <c r="N214" t="s">
        <v>20</v>
      </c>
      <c r="O214" s="2">
        <v>53000</v>
      </c>
      <c r="P214" s="1">
        <f>MEDIAN(Data_Source[Price (SAR)])</f>
        <v>58000</v>
      </c>
      <c r="Q214" s="1" cm="1">
        <f t="array" ref="Q214">MEDIAN(_xlfn._xlws.FILTER(Data_Source[Price (SAR)],Data_Source[Maker] = Data_Source[[#This Row],[Maker]]))</f>
        <v>42000</v>
      </c>
    </row>
    <row r="215" spans="1:17" x14ac:dyDescent="0.35">
      <c r="A215">
        <v>214</v>
      </c>
      <c r="B215" t="s">
        <v>27</v>
      </c>
      <c r="C215" t="s">
        <v>28</v>
      </c>
      <c r="D215">
        <v>2014</v>
      </c>
      <c r="E215" s="9">
        <f ca="1">YEAR(TODAY())-Data_Source[[#This Row],[Year]]</f>
        <v>11</v>
      </c>
      <c r="F215" t="s">
        <v>15</v>
      </c>
      <c r="G215" t="s">
        <v>16</v>
      </c>
      <c r="H215" t="s">
        <v>17</v>
      </c>
      <c r="I215">
        <v>2</v>
      </c>
      <c r="J215" t="s">
        <v>18</v>
      </c>
      <c r="K215" t="s">
        <v>19</v>
      </c>
      <c r="L215">
        <v>288051</v>
      </c>
      <c r="M215" t="s">
        <v>20</v>
      </c>
      <c r="N215" t="s">
        <v>20</v>
      </c>
      <c r="O215" s="3">
        <v>28000</v>
      </c>
      <c r="P215" s="1">
        <f>MEDIAN(Data_Source[Price (SAR)])</f>
        <v>58000</v>
      </c>
      <c r="Q215" s="1" cm="1">
        <f t="array" ref="Q215">MEDIAN(_xlfn._xlws.FILTER(Data_Source[Price (SAR)],Data_Source[Maker] = Data_Source[[#This Row],[Maker]]))</f>
        <v>42000</v>
      </c>
    </row>
    <row r="216" spans="1:17" x14ac:dyDescent="0.35">
      <c r="A216">
        <v>215</v>
      </c>
      <c r="B216" t="s">
        <v>27</v>
      </c>
      <c r="C216" t="s">
        <v>93</v>
      </c>
      <c r="D216">
        <v>2013</v>
      </c>
      <c r="E216" s="9">
        <f ca="1">YEAR(TODAY())-Data_Source[[#This Row],[Year]]</f>
        <v>12</v>
      </c>
      <c r="F216" t="s">
        <v>15</v>
      </c>
      <c r="G216" t="s">
        <v>29</v>
      </c>
      <c r="H216" t="s">
        <v>17</v>
      </c>
      <c r="I216">
        <v>3</v>
      </c>
      <c r="J216" t="s">
        <v>18</v>
      </c>
      <c r="K216" t="s">
        <v>19</v>
      </c>
      <c r="L216">
        <v>284000</v>
      </c>
      <c r="M216" t="s">
        <v>20</v>
      </c>
      <c r="N216" t="s">
        <v>20</v>
      </c>
      <c r="O216" s="3">
        <v>32000</v>
      </c>
      <c r="P216" s="1">
        <f>MEDIAN(Data_Source[Price (SAR)])</f>
        <v>58000</v>
      </c>
      <c r="Q216" s="1" cm="1">
        <f t="array" ref="Q216">MEDIAN(_xlfn._xlws.FILTER(Data_Source[Price (SAR)],Data_Source[Maker] = Data_Source[[#This Row],[Maker]]))</f>
        <v>42000</v>
      </c>
    </row>
    <row r="217" spans="1:17" x14ac:dyDescent="0.35">
      <c r="A217">
        <v>216</v>
      </c>
      <c r="B217" t="s">
        <v>60</v>
      </c>
      <c r="C217" t="s">
        <v>198</v>
      </c>
      <c r="D217">
        <v>2016</v>
      </c>
      <c r="E217" s="9">
        <f ca="1">YEAR(TODAY())-Data_Source[[#This Row],[Year]]</f>
        <v>9</v>
      </c>
      <c r="F217" t="s">
        <v>47</v>
      </c>
      <c r="G217" t="s">
        <v>25</v>
      </c>
      <c r="H217" t="s">
        <v>30</v>
      </c>
      <c r="I217">
        <v>2.5</v>
      </c>
      <c r="J217" t="s">
        <v>18</v>
      </c>
      <c r="K217" t="s">
        <v>19</v>
      </c>
      <c r="L217">
        <v>58000</v>
      </c>
      <c r="M217" t="s">
        <v>45</v>
      </c>
      <c r="N217" t="s">
        <v>539</v>
      </c>
      <c r="O217" s="2">
        <v>137000</v>
      </c>
      <c r="P217" s="1">
        <f>MEDIAN(Data_Source[Price (SAR)])</f>
        <v>58000</v>
      </c>
      <c r="Q217" s="1" cm="1">
        <f t="array" ref="Q217">MEDIAN(_xlfn._xlws.FILTER(Data_Source[Price (SAR)],Data_Source[Maker] = Data_Source[[#This Row],[Maker]]))</f>
        <v>142000</v>
      </c>
    </row>
    <row r="218" spans="1:17" x14ac:dyDescent="0.35">
      <c r="A218">
        <v>217</v>
      </c>
      <c r="B218" t="s">
        <v>166</v>
      </c>
      <c r="C218" t="s">
        <v>268</v>
      </c>
      <c r="D218">
        <v>2020</v>
      </c>
      <c r="E218" s="9">
        <f ca="1">YEAR(TODAY())-Data_Source[[#This Row],[Year]]</f>
        <v>5</v>
      </c>
      <c r="F218" t="s">
        <v>15</v>
      </c>
      <c r="G218" t="s">
        <v>65</v>
      </c>
      <c r="H218" t="s">
        <v>30</v>
      </c>
      <c r="I218">
        <v>1.6</v>
      </c>
      <c r="J218" t="s">
        <v>18</v>
      </c>
      <c r="K218" t="s">
        <v>19</v>
      </c>
      <c r="L218">
        <v>91000</v>
      </c>
      <c r="M218" t="s">
        <v>45</v>
      </c>
      <c r="N218" t="s">
        <v>539</v>
      </c>
      <c r="O218" s="3">
        <v>43000</v>
      </c>
      <c r="P218" s="1">
        <f>MEDIAN(Data_Source[Price (SAR)])</f>
        <v>58000</v>
      </c>
      <c r="Q218" s="1" cm="1">
        <f t="array" ref="Q218">MEDIAN(_xlfn._xlws.FILTER(Data_Source[Price (SAR)],Data_Source[Maker] = Data_Source[[#This Row],[Maker]]))</f>
        <v>44000</v>
      </c>
    </row>
    <row r="219" spans="1:17" x14ac:dyDescent="0.35">
      <c r="A219">
        <v>218</v>
      </c>
      <c r="B219" t="s">
        <v>48</v>
      </c>
      <c r="C219" t="s">
        <v>149</v>
      </c>
      <c r="D219">
        <v>2016</v>
      </c>
      <c r="E219" s="9">
        <f ca="1">YEAR(TODAY())-Data_Source[[#This Row],[Year]]</f>
        <v>9</v>
      </c>
      <c r="F219" t="s">
        <v>47</v>
      </c>
      <c r="G219" t="s">
        <v>29</v>
      </c>
      <c r="H219" t="s">
        <v>17</v>
      </c>
      <c r="I219">
        <v>2</v>
      </c>
      <c r="J219" t="s">
        <v>18</v>
      </c>
      <c r="K219" t="s">
        <v>19</v>
      </c>
      <c r="L219">
        <v>120000</v>
      </c>
      <c r="M219" t="s">
        <v>20</v>
      </c>
      <c r="N219" t="s">
        <v>20</v>
      </c>
      <c r="O219" s="2">
        <v>114000</v>
      </c>
      <c r="P219" s="1">
        <f>MEDIAN(Data_Source[Price (SAR)])</f>
        <v>58000</v>
      </c>
      <c r="Q219" s="1" cm="1">
        <f t="array" ref="Q219">MEDIAN(_xlfn._xlws.FILTER(Data_Source[Price (SAR)],Data_Source[Maker] = Data_Source[[#This Row],[Maker]]))</f>
        <v>145000</v>
      </c>
    </row>
    <row r="220" spans="1:17" x14ac:dyDescent="0.35">
      <c r="A220">
        <v>219</v>
      </c>
      <c r="B220" t="s">
        <v>76</v>
      </c>
      <c r="C220" t="s">
        <v>112</v>
      </c>
      <c r="D220">
        <v>2017</v>
      </c>
      <c r="E220" s="9">
        <f ca="1">YEAR(TODAY())-Data_Source[[#This Row],[Year]]</f>
        <v>8</v>
      </c>
      <c r="F220" t="s">
        <v>47</v>
      </c>
      <c r="G220" t="s">
        <v>29</v>
      </c>
      <c r="H220" t="s">
        <v>30</v>
      </c>
      <c r="I220">
        <v>3.5</v>
      </c>
      <c r="J220" t="s">
        <v>18</v>
      </c>
      <c r="K220" t="s">
        <v>19</v>
      </c>
      <c r="L220">
        <v>131000</v>
      </c>
      <c r="M220" t="s">
        <v>45</v>
      </c>
      <c r="N220" t="s">
        <v>539</v>
      </c>
      <c r="O220" s="2">
        <v>67000</v>
      </c>
      <c r="P220" s="1">
        <f>MEDIAN(Data_Source[Price (SAR)])</f>
        <v>58000</v>
      </c>
      <c r="Q220" s="1" cm="1">
        <f t="array" ref="Q220">MEDIAN(_xlfn._xlws.FILTER(Data_Source[Price (SAR)],Data_Source[Maker] = Data_Source[[#This Row],[Maker]]))</f>
        <v>55000</v>
      </c>
    </row>
    <row r="221" spans="1:17" x14ac:dyDescent="0.35">
      <c r="A221">
        <v>220</v>
      </c>
      <c r="B221" t="s">
        <v>21</v>
      </c>
      <c r="C221" t="s">
        <v>22</v>
      </c>
      <c r="D221">
        <v>2012</v>
      </c>
      <c r="E221" s="9">
        <f ca="1">YEAR(TODAY())-Data_Source[[#This Row],[Year]]</f>
        <v>13</v>
      </c>
      <c r="F221" t="s">
        <v>15</v>
      </c>
      <c r="G221" t="s">
        <v>23</v>
      </c>
      <c r="H221" t="s">
        <v>30</v>
      </c>
      <c r="I221">
        <v>5.6</v>
      </c>
      <c r="J221" t="s">
        <v>18</v>
      </c>
      <c r="K221" t="s">
        <v>19</v>
      </c>
      <c r="L221">
        <v>381000</v>
      </c>
      <c r="M221" t="s">
        <v>20</v>
      </c>
      <c r="N221" t="s">
        <v>20</v>
      </c>
      <c r="O221" s="2">
        <v>75000</v>
      </c>
      <c r="P221" s="1">
        <f>MEDIAN(Data_Source[Price (SAR)])</f>
        <v>58000</v>
      </c>
      <c r="Q221" s="1" cm="1">
        <f t="array" ref="Q221">MEDIAN(_xlfn._xlws.FILTER(Data_Source[Price (SAR)],Data_Source[Maker] = Data_Source[[#This Row],[Maker]]))</f>
        <v>36500</v>
      </c>
    </row>
    <row r="222" spans="1:17" x14ac:dyDescent="0.35">
      <c r="A222">
        <v>221</v>
      </c>
      <c r="B222" t="s">
        <v>34</v>
      </c>
      <c r="C222" t="s">
        <v>287</v>
      </c>
      <c r="D222">
        <v>2007</v>
      </c>
      <c r="E222" s="9">
        <f ca="1">YEAR(TODAY())-Data_Source[[#This Row],[Year]]</f>
        <v>18</v>
      </c>
      <c r="F222" t="s">
        <v>15</v>
      </c>
      <c r="G222" t="s">
        <v>23</v>
      </c>
      <c r="H222" t="s">
        <v>26</v>
      </c>
      <c r="I222">
        <v>2.7</v>
      </c>
      <c r="J222" t="s">
        <v>18</v>
      </c>
      <c r="K222" t="s">
        <v>68</v>
      </c>
      <c r="L222">
        <v>230</v>
      </c>
      <c r="M222" t="s">
        <v>42</v>
      </c>
      <c r="N222" t="s">
        <v>64</v>
      </c>
      <c r="O222" s="3">
        <v>25000</v>
      </c>
      <c r="P222" s="1">
        <f>MEDIAN(Data_Source[Price (SAR)])</f>
        <v>58000</v>
      </c>
      <c r="Q222" s="1" cm="1">
        <f t="array" ref="Q222">MEDIAN(_xlfn._xlws.FILTER(Data_Source[Price (SAR)],Data_Source[Maker] = Data_Source[[#This Row],[Maker]]))</f>
        <v>65000</v>
      </c>
    </row>
    <row r="223" spans="1:17" x14ac:dyDescent="0.35">
      <c r="A223">
        <v>222</v>
      </c>
      <c r="B223" t="s">
        <v>27</v>
      </c>
      <c r="C223" t="s">
        <v>88</v>
      </c>
      <c r="D223">
        <v>2017</v>
      </c>
      <c r="E223" s="9">
        <f ca="1">YEAR(TODAY())-Data_Source[[#This Row],[Year]]</f>
        <v>8</v>
      </c>
      <c r="F223" t="s">
        <v>15</v>
      </c>
      <c r="G223" t="s">
        <v>23</v>
      </c>
      <c r="H223" t="s">
        <v>26</v>
      </c>
      <c r="I223">
        <v>1.4</v>
      </c>
      <c r="J223" t="s">
        <v>18</v>
      </c>
      <c r="K223" t="s">
        <v>19</v>
      </c>
      <c r="L223">
        <v>108000</v>
      </c>
      <c r="M223" t="s">
        <v>20</v>
      </c>
      <c r="N223" t="s">
        <v>20</v>
      </c>
      <c r="O223" s="3">
        <v>29000</v>
      </c>
      <c r="P223" s="1">
        <f>MEDIAN(Data_Source[Price (SAR)])</f>
        <v>58000</v>
      </c>
      <c r="Q223" s="1" cm="1">
        <f t="array" ref="Q223">MEDIAN(_xlfn._xlws.FILTER(Data_Source[Price (SAR)],Data_Source[Maker] = Data_Source[[#This Row],[Maker]]))</f>
        <v>42000</v>
      </c>
    </row>
    <row r="224" spans="1:17" x14ac:dyDescent="0.35">
      <c r="A224">
        <v>223</v>
      </c>
      <c r="B224" t="s">
        <v>60</v>
      </c>
      <c r="C224" t="s">
        <v>90</v>
      </c>
      <c r="D224">
        <v>2013</v>
      </c>
      <c r="E224" s="9">
        <f ca="1">YEAR(TODAY())-Data_Source[[#This Row],[Year]]</f>
        <v>12</v>
      </c>
      <c r="F224" t="s">
        <v>15</v>
      </c>
      <c r="G224" t="s">
        <v>25</v>
      </c>
      <c r="H224" t="s">
        <v>26</v>
      </c>
      <c r="I224">
        <v>5.7</v>
      </c>
      <c r="J224" t="s">
        <v>18</v>
      </c>
      <c r="K224" t="s">
        <v>19</v>
      </c>
      <c r="L224">
        <v>240000</v>
      </c>
      <c r="M224" t="s">
        <v>20</v>
      </c>
      <c r="N224" t="s">
        <v>20</v>
      </c>
      <c r="O224" s="2">
        <v>145000</v>
      </c>
      <c r="P224" s="1">
        <f>MEDIAN(Data_Source[Price (SAR)])</f>
        <v>58000</v>
      </c>
      <c r="Q224" s="1" cm="1">
        <f t="array" ref="Q224">MEDIAN(_xlfn._xlws.FILTER(Data_Source[Price (SAR)],Data_Source[Maker] = Data_Source[[#This Row],[Maker]]))</f>
        <v>142000</v>
      </c>
    </row>
    <row r="225" spans="1:17" x14ac:dyDescent="0.35">
      <c r="A225">
        <v>224</v>
      </c>
      <c r="B225" t="s">
        <v>27</v>
      </c>
      <c r="C225" t="s">
        <v>28</v>
      </c>
      <c r="D225">
        <v>2014</v>
      </c>
      <c r="E225" s="9">
        <f ca="1">YEAR(TODAY())-Data_Source[[#This Row],[Year]]</f>
        <v>11</v>
      </c>
      <c r="F225" t="s">
        <v>15</v>
      </c>
      <c r="G225" t="s">
        <v>29</v>
      </c>
      <c r="H225" t="s">
        <v>17</v>
      </c>
      <c r="I225">
        <v>2</v>
      </c>
      <c r="J225" t="s">
        <v>18</v>
      </c>
      <c r="K225" t="s">
        <v>19</v>
      </c>
      <c r="L225">
        <v>290000</v>
      </c>
      <c r="M225" t="s">
        <v>20</v>
      </c>
      <c r="N225" t="s">
        <v>20</v>
      </c>
      <c r="O225" s="2">
        <v>33500</v>
      </c>
      <c r="P225" s="1">
        <f>MEDIAN(Data_Source[Price (SAR)])</f>
        <v>58000</v>
      </c>
      <c r="Q225" s="1" cm="1">
        <f t="array" ref="Q225">MEDIAN(_xlfn._xlws.FILTER(Data_Source[Price (SAR)],Data_Source[Maker] = Data_Source[[#This Row],[Maker]]))</f>
        <v>42000</v>
      </c>
    </row>
    <row r="226" spans="1:17" x14ac:dyDescent="0.35">
      <c r="A226">
        <v>225</v>
      </c>
      <c r="B226" t="s">
        <v>60</v>
      </c>
      <c r="C226" t="s">
        <v>90</v>
      </c>
      <c r="D226">
        <v>2020</v>
      </c>
      <c r="E226" s="9">
        <f ca="1">YEAR(TODAY())-Data_Source[[#This Row],[Year]]</f>
        <v>5</v>
      </c>
      <c r="F226" t="s">
        <v>15</v>
      </c>
      <c r="G226" t="s">
        <v>23</v>
      </c>
      <c r="H226" t="s">
        <v>17</v>
      </c>
      <c r="I226">
        <v>5.7</v>
      </c>
      <c r="J226" t="s">
        <v>18</v>
      </c>
      <c r="K226" t="s">
        <v>19</v>
      </c>
      <c r="L226">
        <v>14000</v>
      </c>
      <c r="M226" t="s">
        <v>42</v>
      </c>
      <c r="N226" t="s">
        <v>64</v>
      </c>
      <c r="O226" s="3">
        <v>420000</v>
      </c>
      <c r="P226" s="1">
        <f>MEDIAN(Data_Source[Price (SAR)])</f>
        <v>58000</v>
      </c>
      <c r="Q226" s="1" cm="1">
        <f t="array" ref="Q226">MEDIAN(_xlfn._xlws.FILTER(Data_Source[Price (SAR)],Data_Source[Maker] = Data_Source[[#This Row],[Maker]]))</f>
        <v>142000</v>
      </c>
    </row>
    <row r="227" spans="1:17" x14ac:dyDescent="0.35">
      <c r="A227">
        <v>226</v>
      </c>
      <c r="B227" t="s">
        <v>34</v>
      </c>
      <c r="C227" t="s">
        <v>35</v>
      </c>
      <c r="D227">
        <v>2002</v>
      </c>
      <c r="E227" s="9">
        <f ca="1">YEAR(TODAY())-Data_Source[[#This Row],[Year]]</f>
        <v>23</v>
      </c>
      <c r="F227" t="s">
        <v>15</v>
      </c>
      <c r="G227" t="s">
        <v>23</v>
      </c>
      <c r="H227" t="s">
        <v>30</v>
      </c>
      <c r="I227">
        <v>4</v>
      </c>
      <c r="J227" t="s">
        <v>18</v>
      </c>
      <c r="K227" t="s">
        <v>68</v>
      </c>
      <c r="L227">
        <v>3000</v>
      </c>
      <c r="M227" t="s">
        <v>45</v>
      </c>
      <c r="N227" t="s">
        <v>539</v>
      </c>
      <c r="O227" s="2">
        <v>42000</v>
      </c>
      <c r="P227" s="1">
        <f>MEDIAN(Data_Source[Price (SAR)])</f>
        <v>58000</v>
      </c>
      <c r="Q227" s="1" cm="1">
        <f t="array" ref="Q227">MEDIAN(_xlfn._xlws.FILTER(Data_Source[Price (SAR)],Data_Source[Maker] = Data_Source[[#This Row],[Maker]]))</f>
        <v>65000</v>
      </c>
    </row>
    <row r="228" spans="1:17" x14ac:dyDescent="0.35">
      <c r="A228">
        <v>227</v>
      </c>
      <c r="B228" t="s">
        <v>21</v>
      </c>
      <c r="C228" t="s">
        <v>24</v>
      </c>
      <c r="D228">
        <v>2016</v>
      </c>
      <c r="E228" s="9">
        <f ca="1">YEAR(TODAY())-Data_Source[[#This Row],[Year]]</f>
        <v>9</v>
      </c>
      <c r="F228" t="s">
        <v>44</v>
      </c>
      <c r="G228" t="s">
        <v>23</v>
      </c>
      <c r="H228" t="s">
        <v>26</v>
      </c>
      <c r="I228">
        <v>1.5</v>
      </c>
      <c r="J228" t="s">
        <v>18</v>
      </c>
      <c r="K228" t="s">
        <v>19</v>
      </c>
      <c r="L228">
        <v>158000</v>
      </c>
      <c r="M228" t="s">
        <v>59</v>
      </c>
      <c r="N228" t="s">
        <v>59</v>
      </c>
      <c r="O228" s="3">
        <v>23000</v>
      </c>
      <c r="P228" s="1">
        <f>MEDIAN(Data_Source[Price (SAR)])</f>
        <v>58000</v>
      </c>
      <c r="Q228" s="1" cm="1">
        <f t="array" ref="Q228">MEDIAN(_xlfn._xlws.FILTER(Data_Source[Price (SAR)],Data_Source[Maker] = Data_Source[[#This Row],[Maker]]))</f>
        <v>36500</v>
      </c>
    </row>
    <row r="229" spans="1:17" x14ac:dyDescent="0.35">
      <c r="A229">
        <v>228</v>
      </c>
      <c r="B229" t="s">
        <v>34</v>
      </c>
      <c r="C229" t="s">
        <v>51</v>
      </c>
      <c r="D229">
        <v>2018</v>
      </c>
      <c r="E229" s="9">
        <f ca="1">YEAR(TODAY())-Data_Source[[#This Row],[Year]]</f>
        <v>7</v>
      </c>
      <c r="F229" t="s">
        <v>15</v>
      </c>
      <c r="G229" t="s">
        <v>25</v>
      </c>
      <c r="H229" t="s">
        <v>26</v>
      </c>
      <c r="I229">
        <v>1.6</v>
      </c>
      <c r="J229" t="s">
        <v>18</v>
      </c>
      <c r="K229" t="s">
        <v>19</v>
      </c>
      <c r="L229">
        <v>90000</v>
      </c>
      <c r="M229" t="s">
        <v>20</v>
      </c>
      <c r="N229" t="s">
        <v>20</v>
      </c>
      <c r="O229" s="3">
        <v>48500</v>
      </c>
      <c r="P229" s="1">
        <f>MEDIAN(Data_Source[Price (SAR)])</f>
        <v>58000</v>
      </c>
      <c r="Q229" s="1" cm="1">
        <f t="array" ref="Q229">MEDIAN(_xlfn._xlws.FILTER(Data_Source[Price (SAR)],Data_Source[Maker] = Data_Source[[#This Row],[Maker]]))</f>
        <v>65000</v>
      </c>
    </row>
    <row r="230" spans="1:17" x14ac:dyDescent="0.35">
      <c r="A230">
        <v>229</v>
      </c>
      <c r="B230" t="s">
        <v>21</v>
      </c>
      <c r="C230" t="s">
        <v>231</v>
      </c>
      <c r="D230">
        <v>2016</v>
      </c>
      <c r="E230" s="9">
        <f ca="1">YEAR(TODAY())-Data_Source[[#This Row],[Year]]</f>
        <v>9</v>
      </c>
      <c r="F230" t="s">
        <v>15</v>
      </c>
      <c r="G230" t="s">
        <v>23</v>
      </c>
      <c r="H230" t="s">
        <v>26</v>
      </c>
      <c r="I230">
        <v>1.6</v>
      </c>
      <c r="J230" t="s">
        <v>18</v>
      </c>
      <c r="K230" t="s">
        <v>19</v>
      </c>
      <c r="L230">
        <v>188000</v>
      </c>
      <c r="M230" t="s">
        <v>20</v>
      </c>
      <c r="N230" t="s">
        <v>20</v>
      </c>
      <c r="O230" s="2">
        <v>32000</v>
      </c>
      <c r="P230" s="1">
        <f>MEDIAN(Data_Source[Price (SAR)])</f>
        <v>58000</v>
      </c>
      <c r="Q230" s="1" cm="1">
        <f t="array" ref="Q230">MEDIAN(_xlfn._xlws.FILTER(Data_Source[Price (SAR)],Data_Source[Maker] = Data_Source[[#This Row],[Maker]]))</f>
        <v>36500</v>
      </c>
    </row>
    <row r="231" spans="1:17" x14ac:dyDescent="0.35">
      <c r="A231">
        <v>230</v>
      </c>
      <c r="B231" t="s">
        <v>36</v>
      </c>
      <c r="C231" t="s">
        <v>37</v>
      </c>
      <c r="D231">
        <v>2016</v>
      </c>
      <c r="E231" s="9">
        <f ca="1">YEAR(TODAY())-Data_Source[[#This Row],[Year]]</f>
        <v>9</v>
      </c>
      <c r="F231" t="s">
        <v>15</v>
      </c>
      <c r="G231" t="s">
        <v>78</v>
      </c>
      <c r="H231" t="s">
        <v>30</v>
      </c>
      <c r="I231">
        <v>5.5</v>
      </c>
      <c r="J231" t="s">
        <v>18</v>
      </c>
      <c r="K231" t="s">
        <v>19</v>
      </c>
      <c r="L231">
        <v>145000</v>
      </c>
      <c r="M231" t="s">
        <v>54</v>
      </c>
      <c r="N231" t="s">
        <v>538</v>
      </c>
      <c r="O231" s="2">
        <v>100000</v>
      </c>
      <c r="P231" s="1">
        <f>MEDIAN(Data_Source[Price (SAR)])</f>
        <v>58000</v>
      </c>
      <c r="Q231" s="1" cm="1">
        <f t="array" ref="Q231">MEDIAN(_xlfn._xlws.FILTER(Data_Source[Price (SAR)],Data_Source[Maker] = Data_Source[[#This Row],[Maker]]))</f>
        <v>72000</v>
      </c>
    </row>
    <row r="232" spans="1:17" x14ac:dyDescent="0.35">
      <c r="A232">
        <v>231</v>
      </c>
      <c r="B232" t="s">
        <v>221</v>
      </c>
      <c r="C232" t="s">
        <v>319</v>
      </c>
      <c r="D232">
        <v>2015</v>
      </c>
      <c r="E232" s="9">
        <f ca="1">YEAR(TODAY())-Data_Source[[#This Row],[Year]]</f>
        <v>10</v>
      </c>
      <c r="F232" t="s">
        <v>15</v>
      </c>
      <c r="G232" t="s">
        <v>65</v>
      </c>
      <c r="H232" t="s">
        <v>17</v>
      </c>
      <c r="I232">
        <v>1.5</v>
      </c>
      <c r="J232" t="s">
        <v>18</v>
      </c>
      <c r="K232" t="s">
        <v>19</v>
      </c>
      <c r="L232">
        <v>98000</v>
      </c>
      <c r="M232" t="s">
        <v>45</v>
      </c>
      <c r="N232" t="s">
        <v>539</v>
      </c>
      <c r="O232" s="2">
        <v>35000</v>
      </c>
      <c r="P232" s="1">
        <f>MEDIAN(Data_Source[Price (SAR)])</f>
        <v>58000</v>
      </c>
      <c r="Q232" s="1" cm="1">
        <f t="array" ref="Q232">MEDIAN(_xlfn._xlws.FILTER(Data_Source[Price (SAR)],Data_Source[Maker] = Data_Source[[#This Row],[Maker]]))</f>
        <v>32000</v>
      </c>
    </row>
    <row r="233" spans="1:17" x14ac:dyDescent="0.35">
      <c r="A233">
        <v>232</v>
      </c>
      <c r="B233" t="s">
        <v>291</v>
      </c>
      <c r="C233" t="s">
        <v>292</v>
      </c>
      <c r="D233">
        <v>2010</v>
      </c>
      <c r="E233" s="9">
        <f ca="1">YEAR(TODAY())-Data_Source[[#This Row],[Year]]</f>
        <v>15</v>
      </c>
      <c r="F233" t="s">
        <v>15</v>
      </c>
      <c r="G233" t="s">
        <v>75</v>
      </c>
      <c r="H233" t="s">
        <v>17</v>
      </c>
      <c r="I233">
        <v>5</v>
      </c>
      <c r="J233" t="s">
        <v>18</v>
      </c>
      <c r="K233" t="s">
        <v>19</v>
      </c>
      <c r="L233">
        <v>58000</v>
      </c>
      <c r="M233" t="s">
        <v>45</v>
      </c>
      <c r="N233" t="s">
        <v>539</v>
      </c>
      <c r="O233" s="2">
        <v>175000</v>
      </c>
      <c r="P233" s="1">
        <f>MEDIAN(Data_Source[Price (SAR)])</f>
        <v>58000</v>
      </c>
      <c r="Q233" s="1" cm="1">
        <f t="array" ref="Q233">MEDIAN(_xlfn._xlws.FILTER(Data_Source[Price (SAR)],Data_Source[Maker] = Data_Source[[#This Row],[Maker]]))</f>
        <v>310000</v>
      </c>
    </row>
    <row r="234" spans="1:17" x14ac:dyDescent="0.35">
      <c r="A234">
        <v>233</v>
      </c>
      <c r="B234" t="s">
        <v>27</v>
      </c>
      <c r="C234" t="s">
        <v>89</v>
      </c>
      <c r="D234">
        <v>2018</v>
      </c>
      <c r="E234" s="9">
        <f ca="1">YEAR(TODAY())-Data_Source[[#This Row],[Year]]</f>
        <v>7</v>
      </c>
      <c r="F234" t="s">
        <v>15</v>
      </c>
      <c r="G234" t="s">
        <v>25</v>
      </c>
      <c r="H234" t="s">
        <v>26</v>
      </c>
      <c r="I234">
        <v>2.5</v>
      </c>
      <c r="J234" t="s">
        <v>18</v>
      </c>
      <c r="K234" t="s">
        <v>19</v>
      </c>
      <c r="L234">
        <v>71629</v>
      </c>
      <c r="M234" t="s">
        <v>20</v>
      </c>
      <c r="N234" t="s">
        <v>20</v>
      </c>
      <c r="O234" s="2">
        <v>50000</v>
      </c>
      <c r="P234" s="1">
        <f>MEDIAN(Data_Source[Price (SAR)])</f>
        <v>58000</v>
      </c>
      <c r="Q234" s="1" cm="1">
        <f t="array" ref="Q234">MEDIAN(_xlfn._xlws.FILTER(Data_Source[Price (SAR)],Data_Source[Maker] = Data_Source[[#This Row],[Maker]]))</f>
        <v>42000</v>
      </c>
    </row>
    <row r="235" spans="1:17" x14ac:dyDescent="0.35">
      <c r="A235">
        <v>234</v>
      </c>
      <c r="B235" t="s">
        <v>39</v>
      </c>
      <c r="C235" t="s">
        <v>177</v>
      </c>
      <c r="D235">
        <v>2017</v>
      </c>
      <c r="E235" s="9">
        <f ca="1">YEAR(TODAY())-Data_Source[[#This Row],[Year]]</f>
        <v>8</v>
      </c>
      <c r="F235" t="s">
        <v>15</v>
      </c>
      <c r="G235" t="s">
        <v>23</v>
      </c>
      <c r="H235" t="s">
        <v>30</v>
      </c>
      <c r="I235">
        <v>1.4</v>
      </c>
      <c r="J235" t="s">
        <v>18</v>
      </c>
      <c r="K235" t="s">
        <v>19</v>
      </c>
      <c r="L235">
        <v>108</v>
      </c>
      <c r="M235" t="s">
        <v>45</v>
      </c>
      <c r="N235" t="s">
        <v>539</v>
      </c>
      <c r="O235" s="2">
        <v>20000</v>
      </c>
      <c r="P235" s="1">
        <f>MEDIAN(Data_Source[Price (SAR)])</f>
        <v>58000</v>
      </c>
      <c r="Q235" s="1" cm="1">
        <f t="array" ref="Q235">MEDIAN(_xlfn._xlws.FILTER(Data_Source[Price (SAR)],Data_Source[Maker] = Data_Source[[#This Row],[Maker]]))</f>
        <v>60000</v>
      </c>
    </row>
    <row r="236" spans="1:17" x14ac:dyDescent="0.35">
      <c r="A236">
        <v>235</v>
      </c>
      <c r="B236" t="s">
        <v>76</v>
      </c>
      <c r="C236" t="s">
        <v>112</v>
      </c>
      <c r="D236">
        <v>2016</v>
      </c>
      <c r="E236" s="9">
        <f ca="1">YEAR(TODAY())-Data_Source[[#This Row],[Year]]</f>
        <v>9</v>
      </c>
      <c r="F236" t="s">
        <v>15</v>
      </c>
      <c r="G236" t="s">
        <v>25</v>
      </c>
      <c r="H236" t="s">
        <v>30</v>
      </c>
      <c r="I236">
        <v>2</v>
      </c>
      <c r="J236" t="s">
        <v>18</v>
      </c>
      <c r="K236" t="s">
        <v>19</v>
      </c>
      <c r="L236">
        <v>148000</v>
      </c>
      <c r="M236" t="s">
        <v>64</v>
      </c>
      <c r="N236" t="s">
        <v>64</v>
      </c>
      <c r="O236" s="3">
        <v>58000</v>
      </c>
      <c r="P236" s="1">
        <f>MEDIAN(Data_Source[Price (SAR)])</f>
        <v>58000</v>
      </c>
      <c r="Q236" s="1" cm="1">
        <f t="array" ref="Q236">MEDIAN(_xlfn._xlws.FILTER(Data_Source[Price (SAR)],Data_Source[Maker] = Data_Source[[#This Row],[Maker]]))</f>
        <v>55000</v>
      </c>
    </row>
    <row r="237" spans="1:17" x14ac:dyDescent="0.35">
      <c r="A237">
        <v>236</v>
      </c>
      <c r="B237" t="s">
        <v>21</v>
      </c>
      <c r="C237" t="s">
        <v>120</v>
      </c>
      <c r="D237">
        <v>2012</v>
      </c>
      <c r="E237" s="9">
        <f ca="1">YEAR(TODAY())-Data_Source[[#This Row],[Year]]</f>
        <v>13</v>
      </c>
      <c r="F237" t="s">
        <v>15</v>
      </c>
      <c r="G237" t="s">
        <v>23</v>
      </c>
      <c r="H237" t="s">
        <v>26</v>
      </c>
      <c r="I237">
        <v>1</v>
      </c>
      <c r="J237" t="s">
        <v>18</v>
      </c>
      <c r="K237" t="s">
        <v>68</v>
      </c>
      <c r="L237">
        <v>333000</v>
      </c>
      <c r="M237" t="s">
        <v>64</v>
      </c>
      <c r="N237" t="s">
        <v>64</v>
      </c>
      <c r="O237" s="3">
        <v>18000</v>
      </c>
      <c r="P237" s="1">
        <f>MEDIAN(Data_Source[Price (SAR)])</f>
        <v>58000</v>
      </c>
      <c r="Q237" s="1" cm="1">
        <f t="array" ref="Q237">MEDIAN(_xlfn._xlws.FILTER(Data_Source[Price (SAR)],Data_Source[Maker] = Data_Source[[#This Row],[Maker]]))</f>
        <v>36500</v>
      </c>
    </row>
    <row r="238" spans="1:17" x14ac:dyDescent="0.35">
      <c r="A238">
        <v>237</v>
      </c>
      <c r="B238" t="s">
        <v>27</v>
      </c>
      <c r="C238" t="s">
        <v>89</v>
      </c>
      <c r="D238">
        <v>2011</v>
      </c>
      <c r="E238" s="9">
        <f ca="1">YEAR(TODAY())-Data_Source[[#This Row],[Year]]</f>
        <v>14</v>
      </c>
      <c r="F238" t="s">
        <v>15</v>
      </c>
      <c r="G238" t="s">
        <v>16</v>
      </c>
      <c r="H238" t="s">
        <v>30</v>
      </c>
      <c r="I238">
        <v>2.4</v>
      </c>
      <c r="J238" t="s">
        <v>18</v>
      </c>
      <c r="K238" t="s">
        <v>19</v>
      </c>
      <c r="L238">
        <v>29000</v>
      </c>
      <c r="M238" t="s">
        <v>20</v>
      </c>
      <c r="N238" t="s">
        <v>20</v>
      </c>
      <c r="O238" s="2">
        <v>23000</v>
      </c>
      <c r="P238" s="1">
        <f>MEDIAN(Data_Source[Price (SAR)])</f>
        <v>58000</v>
      </c>
      <c r="Q238" s="1" cm="1">
        <f t="array" ref="Q238">MEDIAN(_xlfn._xlws.FILTER(Data_Source[Price (SAR)],Data_Source[Maker] = Data_Source[[#This Row],[Maker]]))</f>
        <v>42000</v>
      </c>
    </row>
    <row r="239" spans="1:17" x14ac:dyDescent="0.35">
      <c r="A239">
        <v>238</v>
      </c>
      <c r="B239" t="s">
        <v>27</v>
      </c>
      <c r="C239" t="s">
        <v>93</v>
      </c>
      <c r="D239">
        <v>2015</v>
      </c>
      <c r="E239" s="9">
        <f ca="1">YEAR(TODAY())-Data_Source[[#This Row],[Year]]</f>
        <v>10</v>
      </c>
      <c r="F239" t="s">
        <v>15</v>
      </c>
      <c r="G239" t="s">
        <v>16</v>
      </c>
      <c r="H239" t="s">
        <v>30</v>
      </c>
      <c r="I239">
        <v>3</v>
      </c>
      <c r="J239" t="s">
        <v>18</v>
      </c>
      <c r="K239" t="s">
        <v>19</v>
      </c>
      <c r="L239">
        <v>222306</v>
      </c>
      <c r="M239" t="s">
        <v>20</v>
      </c>
      <c r="N239" t="s">
        <v>20</v>
      </c>
      <c r="O239" s="2">
        <v>38000</v>
      </c>
      <c r="P239" s="1">
        <f>MEDIAN(Data_Source[Price (SAR)])</f>
        <v>58000</v>
      </c>
      <c r="Q239" s="1" cm="1">
        <f t="array" ref="Q239">MEDIAN(_xlfn._xlws.FILTER(Data_Source[Price (SAR)],Data_Source[Maker] = Data_Source[[#This Row],[Maker]]))</f>
        <v>42000</v>
      </c>
    </row>
    <row r="240" spans="1:17" x14ac:dyDescent="0.35">
      <c r="A240">
        <v>239</v>
      </c>
      <c r="B240" t="s">
        <v>34</v>
      </c>
      <c r="C240" t="s">
        <v>43</v>
      </c>
      <c r="D240">
        <v>2016</v>
      </c>
      <c r="E240" s="9">
        <f ca="1">YEAR(TODAY())-Data_Source[[#This Row],[Year]]</f>
        <v>9</v>
      </c>
      <c r="F240" t="s">
        <v>15</v>
      </c>
      <c r="G240" t="s">
        <v>23</v>
      </c>
      <c r="H240" t="s">
        <v>26</v>
      </c>
      <c r="I240">
        <v>2.5</v>
      </c>
      <c r="J240" t="s">
        <v>18</v>
      </c>
      <c r="K240" t="s">
        <v>19</v>
      </c>
      <c r="L240">
        <v>130000</v>
      </c>
      <c r="M240" t="s">
        <v>42</v>
      </c>
      <c r="N240" t="s">
        <v>64</v>
      </c>
      <c r="O240" s="2">
        <v>55000</v>
      </c>
      <c r="P240" s="1">
        <f>MEDIAN(Data_Source[Price (SAR)])</f>
        <v>58000</v>
      </c>
      <c r="Q240" s="1" cm="1">
        <f t="array" ref="Q240">MEDIAN(_xlfn._xlws.FILTER(Data_Source[Price (SAR)],Data_Source[Maker] = Data_Source[[#This Row],[Maker]]))</f>
        <v>65000</v>
      </c>
    </row>
    <row r="241" spans="1:17" x14ac:dyDescent="0.35">
      <c r="A241">
        <v>240</v>
      </c>
      <c r="B241" t="s">
        <v>281</v>
      </c>
      <c r="C241" t="s">
        <v>282</v>
      </c>
      <c r="D241">
        <v>2013</v>
      </c>
      <c r="E241" s="9">
        <f ca="1">YEAR(TODAY())-Data_Source[[#This Row],[Year]]</f>
        <v>12</v>
      </c>
      <c r="F241" t="s">
        <v>15</v>
      </c>
      <c r="G241" t="s">
        <v>16</v>
      </c>
      <c r="H241" t="s">
        <v>30</v>
      </c>
      <c r="I241">
        <v>3</v>
      </c>
      <c r="J241" t="s">
        <v>18</v>
      </c>
      <c r="K241" t="s">
        <v>19</v>
      </c>
      <c r="L241">
        <v>75000</v>
      </c>
      <c r="M241" t="s">
        <v>20</v>
      </c>
      <c r="N241" t="s">
        <v>20</v>
      </c>
      <c r="O241" s="3">
        <v>70000</v>
      </c>
      <c r="P241" s="1">
        <f>MEDIAN(Data_Source[Price (SAR)])</f>
        <v>58000</v>
      </c>
      <c r="Q241" s="1" cm="1">
        <f t="array" ref="Q241">MEDIAN(_xlfn._xlws.FILTER(Data_Source[Price (SAR)],Data_Source[Maker] = Data_Source[[#This Row],[Maker]]))</f>
        <v>91000</v>
      </c>
    </row>
    <row r="242" spans="1:17" x14ac:dyDescent="0.35">
      <c r="A242">
        <v>241</v>
      </c>
      <c r="B242" t="s">
        <v>62</v>
      </c>
      <c r="C242" t="s">
        <v>63</v>
      </c>
      <c r="D242">
        <v>2006</v>
      </c>
      <c r="E242" s="9">
        <f ca="1">YEAR(TODAY())-Data_Source[[#This Row],[Year]]</f>
        <v>19</v>
      </c>
      <c r="F242" t="s">
        <v>15</v>
      </c>
      <c r="G242" t="s">
        <v>23</v>
      </c>
      <c r="H242" t="s">
        <v>17</v>
      </c>
      <c r="I242">
        <v>5</v>
      </c>
      <c r="J242" t="s">
        <v>18</v>
      </c>
      <c r="K242" t="s">
        <v>19</v>
      </c>
      <c r="L242">
        <v>220000</v>
      </c>
      <c r="M242" t="s">
        <v>45</v>
      </c>
      <c r="N242" t="s">
        <v>539</v>
      </c>
      <c r="O242" s="2">
        <v>30000</v>
      </c>
      <c r="P242" s="1">
        <f>MEDIAN(Data_Source[Price (SAR)])</f>
        <v>58000</v>
      </c>
      <c r="Q242" s="1" cm="1">
        <f t="array" ref="Q242">MEDIAN(_xlfn._xlws.FILTER(Data_Source[Price (SAR)],Data_Source[Maker] = Data_Source[[#This Row],[Maker]]))</f>
        <v>242500</v>
      </c>
    </row>
    <row r="243" spans="1:17" x14ac:dyDescent="0.35">
      <c r="A243">
        <v>242</v>
      </c>
      <c r="B243" t="s">
        <v>27</v>
      </c>
      <c r="C243" t="s">
        <v>91</v>
      </c>
      <c r="D243">
        <v>2016</v>
      </c>
      <c r="E243" s="9">
        <f ca="1">YEAR(TODAY())-Data_Source[[#This Row],[Year]]</f>
        <v>9</v>
      </c>
      <c r="F243" t="s">
        <v>15</v>
      </c>
      <c r="G243" t="s">
        <v>23</v>
      </c>
      <c r="H243" t="s">
        <v>30</v>
      </c>
      <c r="I243">
        <v>3</v>
      </c>
      <c r="J243" t="s">
        <v>18</v>
      </c>
      <c r="K243" t="s">
        <v>19</v>
      </c>
      <c r="L243">
        <v>131</v>
      </c>
      <c r="M243" t="s">
        <v>20</v>
      </c>
      <c r="N243" t="s">
        <v>20</v>
      </c>
      <c r="O243" s="3">
        <v>65000</v>
      </c>
      <c r="P243" s="1">
        <f>MEDIAN(Data_Source[Price (SAR)])</f>
        <v>58000</v>
      </c>
      <c r="Q243" s="1" cm="1">
        <f t="array" ref="Q243">MEDIAN(_xlfn._xlws.FILTER(Data_Source[Price (SAR)],Data_Source[Maker] = Data_Source[[#This Row],[Maker]]))</f>
        <v>42000</v>
      </c>
    </row>
    <row r="244" spans="1:17" x14ac:dyDescent="0.35">
      <c r="A244">
        <v>243</v>
      </c>
      <c r="B244" t="s">
        <v>27</v>
      </c>
      <c r="C244" t="s">
        <v>93</v>
      </c>
      <c r="D244">
        <v>2018</v>
      </c>
      <c r="E244" s="9">
        <f ca="1">YEAR(TODAY())-Data_Source[[#This Row],[Year]]</f>
        <v>7</v>
      </c>
      <c r="F244" t="s">
        <v>15</v>
      </c>
      <c r="G244" t="s">
        <v>23</v>
      </c>
      <c r="H244" t="s">
        <v>30</v>
      </c>
      <c r="I244">
        <v>3.5</v>
      </c>
      <c r="J244" t="s">
        <v>18</v>
      </c>
      <c r="K244" t="s">
        <v>19</v>
      </c>
      <c r="L244">
        <v>72900</v>
      </c>
      <c r="M244" t="s">
        <v>20</v>
      </c>
      <c r="N244" t="s">
        <v>20</v>
      </c>
      <c r="O244" s="2">
        <v>80000</v>
      </c>
      <c r="P244" s="1">
        <f>MEDIAN(Data_Source[Price (SAR)])</f>
        <v>58000</v>
      </c>
      <c r="Q244" s="1" cm="1">
        <f t="array" ref="Q244">MEDIAN(_xlfn._xlws.FILTER(Data_Source[Price (SAR)],Data_Source[Maker] = Data_Source[[#This Row],[Maker]]))</f>
        <v>42000</v>
      </c>
    </row>
    <row r="245" spans="1:17" x14ac:dyDescent="0.35">
      <c r="A245">
        <v>244</v>
      </c>
      <c r="B245" t="s">
        <v>34</v>
      </c>
      <c r="C245" t="s">
        <v>123</v>
      </c>
      <c r="D245">
        <v>2017</v>
      </c>
      <c r="E245" s="9">
        <f ca="1">YEAR(TODAY())-Data_Source[[#This Row],[Year]]</f>
        <v>8</v>
      </c>
      <c r="F245" t="s">
        <v>15</v>
      </c>
      <c r="G245" t="s">
        <v>23</v>
      </c>
      <c r="H245" t="s">
        <v>26</v>
      </c>
      <c r="I245">
        <v>2.7</v>
      </c>
      <c r="J245" t="s">
        <v>18</v>
      </c>
      <c r="K245" t="s">
        <v>68</v>
      </c>
      <c r="L245">
        <v>73000</v>
      </c>
      <c r="M245" t="s">
        <v>45</v>
      </c>
      <c r="N245" t="s">
        <v>539</v>
      </c>
      <c r="O245" s="2">
        <v>72000</v>
      </c>
      <c r="P245" s="1">
        <f>MEDIAN(Data_Source[Price (SAR)])</f>
        <v>58000</v>
      </c>
      <c r="Q245" s="1" cm="1">
        <f t="array" ref="Q245">MEDIAN(_xlfn._xlws.FILTER(Data_Source[Price (SAR)],Data_Source[Maker] = Data_Source[[#This Row],[Maker]]))</f>
        <v>65000</v>
      </c>
    </row>
    <row r="246" spans="1:17" x14ac:dyDescent="0.35">
      <c r="A246">
        <v>245</v>
      </c>
      <c r="B246" t="s">
        <v>34</v>
      </c>
      <c r="C246" t="s">
        <v>51</v>
      </c>
      <c r="D246">
        <v>2016</v>
      </c>
      <c r="E246" s="9">
        <f ca="1">YEAR(TODAY())-Data_Source[[#This Row],[Year]]</f>
        <v>9</v>
      </c>
      <c r="F246" t="s">
        <v>15</v>
      </c>
      <c r="G246" t="s">
        <v>23</v>
      </c>
      <c r="H246" t="s">
        <v>26</v>
      </c>
      <c r="I246">
        <v>1.6</v>
      </c>
      <c r="J246" t="s">
        <v>18</v>
      </c>
      <c r="K246" t="s">
        <v>19</v>
      </c>
      <c r="L246">
        <v>238000</v>
      </c>
      <c r="M246" t="s">
        <v>45</v>
      </c>
      <c r="N246" t="s">
        <v>539</v>
      </c>
      <c r="O246" s="3">
        <v>40500</v>
      </c>
      <c r="P246" s="1">
        <f>MEDIAN(Data_Source[Price (SAR)])</f>
        <v>58000</v>
      </c>
      <c r="Q246" s="1" cm="1">
        <f t="array" ref="Q246">MEDIAN(_xlfn._xlws.FILTER(Data_Source[Price (SAR)],Data_Source[Maker] = Data_Source[[#This Row],[Maker]]))</f>
        <v>65000</v>
      </c>
    </row>
    <row r="247" spans="1:17" x14ac:dyDescent="0.35">
      <c r="A247">
        <v>246</v>
      </c>
      <c r="B247" t="s">
        <v>60</v>
      </c>
      <c r="C247" t="s">
        <v>90</v>
      </c>
      <c r="D247">
        <v>2006</v>
      </c>
      <c r="E247" s="9">
        <f ca="1">YEAR(TODAY())-Data_Source[[#This Row],[Year]]</f>
        <v>19</v>
      </c>
      <c r="F247" t="s">
        <v>44</v>
      </c>
      <c r="G247" t="s">
        <v>38</v>
      </c>
      <c r="H247" t="s">
        <v>17</v>
      </c>
      <c r="I247">
        <v>5.7</v>
      </c>
      <c r="J247" t="s">
        <v>18</v>
      </c>
      <c r="K247" t="s">
        <v>19</v>
      </c>
      <c r="L247">
        <v>390000</v>
      </c>
      <c r="M247" t="s">
        <v>20</v>
      </c>
      <c r="N247" t="s">
        <v>20</v>
      </c>
      <c r="O247" s="2">
        <v>74000</v>
      </c>
      <c r="P247" s="1">
        <f>MEDIAN(Data_Source[Price (SAR)])</f>
        <v>58000</v>
      </c>
      <c r="Q247" s="1" cm="1">
        <f t="array" ref="Q247">MEDIAN(_xlfn._xlws.FILTER(Data_Source[Price (SAR)],Data_Source[Maker] = Data_Source[[#This Row],[Maker]]))</f>
        <v>142000</v>
      </c>
    </row>
    <row r="248" spans="1:17" x14ac:dyDescent="0.35">
      <c r="A248">
        <v>247</v>
      </c>
      <c r="B248" t="s">
        <v>48</v>
      </c>
      <c r="C248" t="s">
        <v>149</v>
      </c>
      <c r="D248">
        <v>2019</v>
      </c>
      <c r="E248" s="9">
        <f ca="1">YEAR(TODAY())-Data_Source[[#This Row],[Year]]</f>
        <v>6</v>
      </c>
      <c r="F248" t="s">
        <v>15</v>
      </c>
      <c r="G248" t="s">
        <v>25</v>
      </c>
      <c r="H248" t="s">
        <v>30</v>
      </c>
      <c r="I248">
        <v>2</v>
      </c>
      <c r="J248" t="s">
        <v>18</v>
      </c>
      <c r="K248" t="s">
        <v>19</v>
      </c>
      <c r="L248">
        <v>44000</v>
      </c>
      <c r="M248" t="s">
        <v>45</v>
      </c>
      <c r="N248" t="s">
        <v>539</v>
      </c>
      <c r="O248" s="2">
        <v>185000</v>
      </c>
      <c r="P248" s="1">
        <f>MEDIAN(Data_Source[Price (SAR)])</f>
        <v>58000</v>
      </c>
      <c r="Q248" s="1" cm="1">
        <f t="array" ref="Q248">MEDIAN(_xlfn._xlws.FILTER(Data_Source[Price (SAR)],Data_Source[Maker] = Data_Source[[#This Row],[Maker]]))</f>
        <v>145000</v>
      </c>
    </row>
    <row r="249" spans="1:17" x14ac:dyDescent="0.35">
      <c r="A249">
        <v>248</v>
      </c>
      <c r="B249" t="s">
        <v>34</v>
      </c>
      <c r="C249" t="s">
        <v>41</v>
      </c>
      <c r="D249">
        <v>2016</v>
      </c>
      <c r="E249" s="9">
        <f ca="1">YEAR(TODAY())-Data_Source[[#This Row],[Year]]</f>
        <v>9</v>
      </c>
      <c r="F249" t="s">
        <v>15</v>
      </c>
      <c r="G249" t="s">
        <v>23</v>
      </c>
      <c r="H249" t="s">
        <v>26</v>
      </c>
      <c r="I249">
        <v>1.5</v>
      </c>
      <c r="J249" t="s">
        <v>18</v>
      </c>
      <c r="K249" t="s">
        <v>19</v>
      </c>
      <c r="L249">
        <v>166000</v>
      </c>
      <c r="M249" t="s">
        <v>45</v>
      </c>
      <c r="N249" t="s">
        <v>539</v>
      </c>
      <c r="O249" s="2">
        <v>28500</v>
      </c>
      <c r="P249" s="1">
        <f>MEDIAN(Data_Source[Price (SAR)])</f>
        <v>58000</v>
      </c>
      <c r="Q249" s="1" cm="1">
        <f t="array" ref="Q249">MEDIAN(_xlfn._xlws.FILTER(Data_Source[Price (SAR)],Data_Source[Maker] = Data_Source[[#This Row],[Maker]]))</f>
        <v>65000</v>
      </c>
    </row>
    <row r="250" spans="1:17" x14ac:dyDescent="0.35">
      <c r="A250">
        <v>249</v>
      </c>
      <c r="B250" t="s">
        <v>27</v>
      </c>
      <c r="C250" t="s">
        <v>28</v>
      </c>
      <c r="D250">
        <v>2020</v>
      </c>
      <c r="E250" s="9">
        <f ca="1">YEAR(TODAY())-Data_Source[[#This Row],[Year]]</f>
        <v>5</v>
      </c>
      <c r="F250" t="s">
        <v>15</v>
      </c>
      <c r="G250" t="s">
        <v>23</v>
      </c>
      <c r="H250" t="s">
        <v>26</v>
      </c>
      <c r="I250">
        <v>2</v>
      </c>
      <c r="J250" t="s">
        <v>18</v>
      </c>
      <c r="K250" t="s">
        <v>19</v>
      </c>
      <c r="L250">
        <v>102000</v>
      </c>
      <c r="M250" t="s">
        <v>45</v>
      </c>
      <c r="N250" t="s">
        <v>539</v>
      </c>
      <c r="O250" s="3">
        <v>53000</v>
      </c>
      <c r="P250" s="1">
        <f>MEDIAN(Data_Source[Price (SAR)])</f>
        <v>58000</v>
      </c>
      <c r="Q250" s="1" cm="1">
        <f t="array" ref="Q250">MEDIAN(_xlfn._xlws.FILTER(Data_Source[Price (SAR)],Data_Source[Maker] = Data_Source[[#This Row],[Maker]]))</f>
        <v>42000</v>
      </c>
    </row>
    <row r="251" spans="1:17" x14ac:dyDescent="0.35">
      <c r="A251">
        <v>250</v>
      </c>
      <c r="B251" t="s">
        <v>34</v>
      </c>
      <c r="C251" t="s">
        <v>72</v>
      </c>
      <c r="D251">
        <v>2017</v>
      </c>
      <c r="E251" s="9">
        <f ca="1">YEAR(TODAY())-Data_Source[[#This Row],[Year]]</f>
        <v>8</v>
      </c>
      <c r="F251" t="s">
        <v>15</v>
      </c>
      <c r="G251" t="s">
        <v>25</v>
      </c>
      <c r="H251" t="s">
        <v>17</v>
      </c>
      <c r="I251">
        <v>2.5</v>
      </c>
      <c r="J251" t="s">
        <v>18</v>
      </c>
      <c r="K251" t="s">
        <v>19</v>
      </c>
      <c r="L251">
        <v>174000</v>
      </c>
      <c r="M251" t="s">
        <v>42</v>
      </c>
      <c r="N251" t="s">
        <v>64</v>
      </c>
      <c r="O251" s="2">
        <v>77000</v>
      </c>
      <c r="P251" s="1">
        <f>MEDIAN(Data_Source[Price (SAR)])</f>
        <v>58000</v>
      </c>
      <c r="Q251" s="1" cm="1">
        <f t="array" ref="Q251">MEDIAN(_xlfn._xlws.FILTER(Data_Source[Price (SAR)],Data_Source[Maker] = Data_Source[[#This Row],[Maker]]))</f>
        <v>65000</v>
      </c>
    </row>
    <row r="252" spans="1:17" x14ac:dyDescent="0.35">
      <c r="A252">
        <v>251</v>
      </c>
      <c r="B252" t="s">
        <v>36</v>
      </c>
      <c r="C252" t="s">
        <v>115</v>
      </c>
      <c r="D252">
        <v>2004</v>
      </c>
      <c r="E252" s="9">
        <f ca="1">YEAR(TODAY())-Data_Source[[#This Row],[Year]]</f>
        <v>21</v>
      </c>
      <c r="F252" t="s">
        <v>15</v>
      </c>
      <c r="G252" t="s">
        <v>25</v>
      </c>
      <c r="H252" t="s">
        <v>30</v>
      </c>
      <c r="I252">
        <v>5.3</v>
      </c>
      <c r="J252" t="s">
        <v>18</v>
      </c>
      <c r="K252" t="s">
        <v>19</v>
      </c>
      <c r="L252">
        <v>135000</v>
      </c>
      <c r="M252" t="s">
        <v>111</v>
      </c>
      <c r="N252" t="s">
        <v>540</v>
      </c>
      <c r="O252" s="2">
        <v>18500</v>
      </c>
      <c r="P252" s="1">
        <f>MEDIAN(Data_Source[Price (SAR)])</f>
        <v>58000</v>
      </c>
      <c r="Q252" s="1" cm="1">
        <f t="array" ref="Q252">MEDIAN(_xlfn._xlws.FILTER(Data_Source[Price (SAR)],Data_Source[Maker] = Data_Source[[#This Row],[Maker]]))</f>
        <v>72000</v>
      </c>
    </row>
    <row r="253" spans="1:17" x14ac:dyDescent="0.35">
      <c r="A253">
        <v>252</v>
      </c>
      <c r="B253" t="s">
        <v>60</v>
      </c>
      <c r="C253" t="s">
        <v>309</v>
      </c>
      <c r="D253">
        <v>2016</v>
      </c>
      <c r="E253" s="9">
        <f ca="1">YEAR(TODAY())-Data_Source[[#This Row],[Year]]</f>
        <v>9</v>
      </c>
      <c r="F253" t="s">
        <v>47</v>
      </c>
      <c r="G253" t="s">
        <v>25</v>
      </c>
      <c r="H253" t="s">
        <v>17</v>
      </c>
      <c r="I253">
        <v>3.5</v>
      </c>
      <c r="J253" t="s">
        <v>18</v>
      </c>
      <c r="K253" t="s">
        <v>19</v>
      </c>
      <c r="L253">
        <v>132000</v>
      </c>
      <c r="M253" t="s">
        <v>45</v>
      </c>
      <c r="N253" t="s">
        <v>539</v>
      </c>
      <c r="O253" s="3">
        <v>90000</v>
      </c>
      <c r="P253" s="1">
        <f>MEDIAN(Data_Source[Price (SAR)])</f>
        <v>58000</v>
      </c>
      <c r="Q253" s="1" cm="1">
        <f t="array" ref="Q253">MEDIAN(_xlfn._xlws.FILTER(Data_Source[Price (SAR)],Data_Source[Maker] = Data_Source[[#This Row],[Maker]]))</f>
        <v>142000</v>
      </c>
    </row>
    <row r="254" spans="1:17" x14ac:dyDescent="0.35">
      <c r="A254">
        <v>253</v>
      </c>
      <c r="B254" t="s">
        <v>174</v>
      </c>
      <c r="C254" t="s">
        <v>204</v>
      </c>
      <c r="D254">
        <v>2008</v>
      </c>
      <c r="E254" s="9">
        <f ca="1">YEAR(TODAY())-Data_Source[[#This Row],[Year]]</f>
        <v>17</v>
      </c>
      <c r="F254" t="s">
        <v>47</v>
      </c>
      <c r="G254" t="s">
        <v>16</v>
      </c>
      <c r="H254" t="s">
        <v>17</v>
      </c>
      <c r="I254">
        <v>4.8</v>
      </c>
      <c r="J254" t="s">
        <v>18</v>
      </c>
      <c r="K254" t="s">
        <v>19</v>
      </c>
      <c r="L254">
        <v>285627</v>
      </c>
      <c r="M254" t="s">
        <v>20</v>
      </c>
      <c r="N254" t="s">
        <v>20</v>
      </c>
      <c r="O254" s="3">
        <v>30000</v>
      </c>
      <c r="P254" s="1">
        <f>MEDIAN(Data_Source[Price (SAR)])</f>
        <v>58000</v>
      </c>
      <c r="Q254" s="1" cm="1">
        <f t="array" ref="Q254">MEDIAN(_xlfn._xlws.FILTER(Data_Source[Price (SAR)],Data_Source[Maker] = Data_Source[[#This Row],[Maker]]))</f>
        <v>110000</v>
      </c>
    </row>
    <row r="255" spans="1:17" x14ac:dyDescent="0.35">
      <c r="A255">
        <v>254</v>
      </c>
      <c r="B255" t="s">
        <v>34</v>
      </c>
      <c r="C255" t="s">
        <v>51</v>
      </c>
      <c r="D255">
        <v>2018</v>
      </c>
      <c r="E255" s="9">
        <f ca="1">YEAR(TODAY())-Data_Source[[#This Row],[Year]]</f>
        <v>7</v>
      </c>
      <c r="F255" t="s">
        <v>15</v>
      </c>
      <c r="G255" t="s">
        <v>23</v>
      </c>
      <c r="H255" t="s">
        <v>26</v>
      </c>
      <c r="I255">
        <v>1.6</v>
      </c>
      <c r="J255" t="s">
        <v>18</v>
      </c>
      <c r="K255" t="s">
        <v>19</v>
      </c>
      <c r="L255">
        <v>100000</v>
      </c>
      <c r="M255" t="s">
        <v>42</v>
      </c>
      <c r="N255" t="s">
        <v>64</v>
      </c>
      <c r="O255" s="2">
        <v>44000</v>
      </c>
      <c r="P255" s="1">
        <f>MEDIAN(Data_Source[Price (SAR)])</f>
        <v>58000</v>
      </c>
      <c r="Q255" s="1" cm="1">
        <f t="array" ref="Q255">MEDIAN(_xlfn._xlws.FILTER(Data_Source[Price (SAR)],Data_Source[Maker] = Data_Source[[#This Row],[Maker]]))</f>
        <v>65000</v>
      </c>
    </row>
    <row r="256" spans="1:17" x14ac:dyDescent="0.35">
      <c r="A256">
        <v>255</v>
      </c>
      <c r="B256" t="s">
        <v>27</v>
      </c>
      <c r="C256" t="s">
        <v>84</v>
      </c>
      <c r="D256">
        <v>2018</v>
      </c>
      <c r="E256" s="9">
        <f ca="1">YEAR(TODAY())-Data_Source[[#This Row],[Year]]</f>
        <v>7</v>
      </c>
      <c r="F256" t="s">
        <v>15</v>
      </c>
      <c r="G256" t="s">
        <v>38</v>
      </c>
      <c r="H256" t="s">
        <v>30</v>
      </c>
      <c r="I256">
        <v>1.6</v>
      </c>
      <c r="J256" t="s">
        <v>18</v>
      </c>
      <c r="K256" t="s">
        <v>19</v>
      </c>
      <c r="L256">
        <v>27900</v>
      </c>
      <c r="M256" t="s">
        <v>20</v>
      </c>
      <c r="N256" t="s">
        <v>20</v>
      </c>
      <c r="O256" s="3">
        <v>72000</v>
      </c>
      <c r="P256" s="1">
        <f>MEDIAN(Data_Source[Price (SAR)])</f>
        <v>58000</v>
      </c>
      <c r="Q256" s="1" cm="1">
        <f t="array" ref="Q256">MEDIAN(_xlfn._xlws.FILTER(Data_Source[Price (SAR)],Data_Source[Maker] = Data_Source[[#This Row],[Maker]]))</f>
        <v>42000</v>
      </c>
    </row>
    <row r="257" spans="1:17" x14ac:dyDescent="0.35">
      <c r="A257">
        <v>256</v>
      </c>
      <c r="B257" t="s">
        <v>34</v>
      </c>
      <c r="C257" t="s">
        <v>66</v>
      </c>
      <c r="D257">
        <v>2012</v>
      </c>
      <c r="E257" s="9">
        <f ca="1">YEAR(TODAY())-Data_Source[[#This Row],[Year]]</f>
        <v>13</v>
      </c>
      <c r="F257" t="s">
        <v>15</v>
      </c>
      <c r="G257" t="s">
        <v>23</v>
      </c>
      <c r="H257" t="s">
        <v>17</v>
      </c>
      <c r="I257">
        <v>3.5</v>
      </c>
      <c r="J257" t="s">
        <v>18</v>
      </c>
      <c r="K257" t="s">
        <v>19</v>
      </c>
      <c r="L257">
        <v>225000</v>
      </c>
      <c r="M257" t="s">
        <v>111</v>
      </c>
      <c r="N257" t="s">
        <v>540</v>
      </c>
      <c r="O257" s="3">
        <v>75000</v>
      </c>
      <c r="P257" s="1">
        <f>MEDIAN(Data_Source[Price (SAR)])</f>
        <v>58000</v>
      </c>
      <c r="Q257" s="1" cm="1">
        <f t="array" ref="Q257">MEDIAN(_xlfn._xlws.FILTER(Data_Source[Price (SAR)],Data_Source[Maker] = Data_Source[[#This Row],[Maker]]))</f>
        <v>65000</v>
      </c>
    </row>
    <row r="258" spans="1:17" x14ac:dyDescent="0.35">
      <c r="A258">
        <v>257</v>
      </c>
      <c r="B258" t="s">
        <v>76</v>
      </c>
      <c r="C258" t="s">
        <v>47</v>
      </c>
      <c r="D258">
        <v>2013</v>
      </c>
      <c r="E258" s="9">
        <f ca="1">YEAR(TODAY())-Data_Source[[#This Row],[Year]]</f>
        <v>12</v>
      </c>
      <c r="F258" t="s">
        <v>44</v>
      </c>
      <c r="G258" t="s">
        <v>102</v>
      </c>
      <c r="H258" t="s">
        <v>30</v>
      </c>
      <c r="I258">
        <v>3</v>
      </c>
      <c r="J258" t="s">
        <v>18</v>
      </c>
      <c r="K258" t="s">
        <v>19</v>
      </c>
      <c r="L258">
        <v>318000</v>
      </c>
      <c r="M258" t="s">
        <v>20</v>
      </c>
      <c r="N258" t="s">
        <v>20</v>
      </c>
      <c r="O258" s="2">
        <v>40000</v>
      </c>
      <c r="P258" s="1">
        <f>MEDIAN(Data_Source[Price (SAR)])</f>
        <v>58000</v>
      </c>
      <c r="Q258" s="1" cm="1">
        <f t="array" ref="Q258">MEDIAN(_xlfn._xlws.FILTER(Data_Source[Price (SAR)],Data_Source[Maker] = Data_Source[[#This Row],[Maker]]))</f>
        <v>55000</v>
      </c>
    </row>
    <row r="259" spans="1:17" x14ac:dyDescent="0.35">
      <c r="A259">
        <v>258</v>
      </c>
      <c r="B259" t="s">
        <v>34</v>
      </c>
      <c r="C259" t="s">
        <v>41</v>
      </c>
      <c r="D259">
        <v>2016</v>
      </c>
      <c r="E259" s="9">
        <f ca="1">YEAR(TODAY())-Data_Source[[#This Row],[Year]]</f>
        <v>9</v>
      </c>
      <c r="F259" t="s">
        <v>15</v>
      </c>
      <c r="G259" t="s">
        <v>23</v>
      </c>
      <c r="H259" t="s">
        <v>26</v>
      </c>
      <c r="I259">
        <v>1.5</v>
      </c>
      <c r="J259" t="s">
        <v>18</v>
      </c>
      <c r="K259" t="s">
        <v>19</v>
      </c>
      <c r="L259">
        <v>133300</v>
      </c>
      <c r="M259" t="s">
        <v>45</v>
      </c>
      <c r="N259" t="s">
        <v>539</v>
      </c>
      <c r="O259" s="3">
        <v>26000</v>
      </c>
      <c r="P259" s="1">
        <f>MEDIAN(Data_Source[Price (SAR)])</f>
        <v>58000</v>
      </c>
      <c r="Q259" s="1" cm="1">
        <f t="array" ref="Q259">MEDIAN(_xlfn._xlws.FILTER(Data_Source[Price (SAR)],Data_Source[Maker] = Data_Source[[#This Row],[Maker]]))</f>
        <v>65000</v>
      </c>
    </row>
    <row r="260" spans="1:17" x14ac:dyDescent="0.35">
      <c r="A260">
        <v>259</v>
      </c>
      <c r="B260" t="s">
        <v>27</v>
      </c>
      <c r="C260" t="s">
        <v>91</v>
      </c>
      <c r="D260">
        <v>2014</v>
      </c>
      <c r="E260" s="9">
        <f ca="1">YEAR(TODAY())-Data_Source[[#This Row],[Year]]</f>
        <v>11</v>
      </c>
      <c r="F260" t="s">
        <v>15</v>
      </c>
      <c r="G260" t="s">
        <v>16</v>
      </c>
      <c r="H260" t="s">
        <v>30</v>
      </c>
      <c r="I260">
        <v>3</v>
      </c>
      <c r="J260" t="s">
        <v>18</v>
      </c>
      <c r="K260" t="s">
        <v>19</v>
      </c>
      <c r="L260">
        <v>11111</v>
      </c>
      <c r="M260" t="s">
        <v>20</v>
      </c>
      <c r="N260" t="s">
        <v>20</v>
      </c>
      <c r="O260" s="3">
        <v>49000</v>
      </c>
      <c r="P260" s="1">
        <f>MEDIAN(Data_Source[Price (SAR)])</f>
        <v>58000</v>
      </c>
      <c r="Q260" s="1" cm="1">
        <f t="array" ref="Q260">MEDIAN(_xlfn._xlws.FILTER(Data_Source[Price (SAR)],Data_Source[Maker] = Data_Source[[#This Row],[Maker]]))</f>
        <v>42000</v>
      </c>
    </row>
    <row r="261" spans="1:17" x14ac:dyDescent="0.35">
      <c r="A261">
        <v>260</v>
      </c>
      <c r="B261" t="s">
        <v>34</v>
      </c>
      <c r="C261" t="s">
        <v>43</v>
      </c>
      <c r="D261">
        <v>2017</v>
      </c>
      <c r="E261" s="9">
        <f ca="1">YEAR(TODAY())-Data_Source[[#This Row],[Year]]</f>
        <v>8</v>
      </c>
      <c r="F261" t="s">
        <v>15</v>
      </c>
      <c r="G261" t="s">
        <v>29</v>
      </c>
      <c r="H261" t="s">
        <v>26</v>
      </c>
      <c r="I261">
        <v>2.5</v>
      </c>
      <c r="J261" t="s">
        <v>18</v>
      </c>
      <c r="K261" t="s">
        <v>19</v>
      </c>
      <c r="L261">
        <v>73000</v>
      </c>
      <c r="M261" t="s">
        <v>45</v>
      </c>
      <c r="N261" t="s">
        <v>539</v>
      </c>
      <c r="O261" s="2">
        <v>58000</v>
      </c>
      <c r="P261" s="1">
        <f>MEDIAN(Data_Source[Price (SAR)])</f>
        <v>58000</v>
      </c>
      <c r="Q261" s="1" cm="1">
        <f t="array" ref="Q261">MEDIAN(_xlfn._xlws.FILTER(Data_Source[Price (SAR)],Data_Source[Maker] = Data_Source[[#This Row],[Maker]]))</f>
        <v>65000</v>
      </c>
    </row>
    <row r="262" spans="1:17" x14ac:dyDescent="0.35">
      <c r="A262">
        <v>261</v>
      </c>
      <c r="B262" t="s">
        <v>209</v>
      </c>
      <c r="C262" t="s">
        <v>302</v>
      </c>
      <c r="D262">
        <v>2016</v>
      </c>
      <c r="E262" s="9">
        <f ca="1">YEAR(TODAY())-Data_Source[[#This Row],[Year]]</f>
        <v>9</v>
      </c>
      <c r="F262" t="s">
        <v>47</v>
      </c>
      <c r="G262" t="s">
        <v>23</v>
      </c>
      <c r="H262" t="s">
        <v>17</v>
      </c>
      <c r="I262">
        <v>3.7</v>
      </c>
      <c r="J262" t="s">
        <v>18</v>
      </c>
      <c r="K262" t="s">
        <v>19</v>
      </c>
      <c r="L262">
        <v>99000</v>
      </c>
      <c r="M262" t="s">
        <v>45</v>
      </c>
      <c r="N262" t="s">
        <v>539</v>
      </c>
      <c r="O262" s="3">
        <v>99000</v>
      </c>
      <c r="P262" s="1">
        <f>MEDIAN(Data_Source[Price (SAR)])</f>
        <v>58000</v>
      </c>
      <c r="Q262" s="1" cm="1">
        <f t="array" ref="Q262">MEDIAN(_xlfn._xlws.FILTER(Data_Source[Price (SAR)],Data_Source[Maker] = Data_Source[[#This Row],[Maker]]))</f>
        <v>99000</v>
      </c>
    </row>
    <row r="263" spans="1:17" x14ac:dyDescent="0.35">
      <c r="A263">
        <v>262</v>
      </c>
      <c r="B263" t="s">
        <v>27</v>
      </c>
      <c r="C263" t="s">
        <v>88</v>
      </c>
      <c r="D263">
        <v>2017</v>
      </c>
      <c r="E263" s="9">
        <f ca="1">YEAR(TODAY())-Data_Source[[#This Row],[Year]]</f>
        <v>8</v>
      </c>
      <c r="F263" t="s">
        <v>15</v>
      </c>
      <c r="G263" t="s">
        <v>23</v>
      </c>
      <c r="H263" t="s">
        <v>30</v>
      </c>
      <c r="I263">
        <v>1.6</v>
      </c>
      <c r="J263" t="s">
        <v>18</v>
      </c>
      <c r="K263" t="s">
        <v>19</v>
      </c>
      <c r="L263">
        <v>173700</v>
      </c>
      <c r="M263" t="s">
        <v>20</v>
      </c>
      <c r="N263" t="s">
        <v>20</v>
      </c>
      <c r="O263" s="2">
        <v>30000</v>
      </c>
      <c r="P263" s="1">
        <f>MEDIAN(Data_Source[Price (SAR)])</f>
        <v>58000</v>
      </c>
      <c r="Q263" s="1" cm="1">
        <f t="array" ref="Q263">MEDIAN(_xlfn._xlws.FILTER(Data_Source[Price (SAR)],Data_Source[Maker] = Data_Source[[#This Row],[Maker]]))</f>
        <v>42000</v>
      </c>
    </row>
    <row r="264" spans="1:17" x14ac:dyDescent="0.35">
      <c r="A264">
        <v>263</v>
      </c>
      <c r="B264" t="s">
        <v>48</v>
      </c>
      <c r="C264" t="s">
        <v>106</v>
      </c>
      <c r="D264">
        <v>2021</v>
      </c>
      <c r="E264" s="9">
        <f ca="1">YEAR(TODAY())-Data_Source[[#This Row],[Year]]</f>
        <v>4</v>
      </c>
      <c r="F264" t="s">
        <v>47</v>
      </c>
      <c r="G264" t="s">
        <v>16</v>
      </c>
      <c r="H264" t="s">
        <v>17</v>
      </c>
      <c r="I264">
        <v>3.5</v>
      </c>
      <c r="J264" t="s">
        <v>18</v>
      </c>
      <c r="K264" t="s">
        <v>19</v>
      </c>
      <c r="L264">
        <v>476</v>
      </c>
      <c r="M264" t="s">
        <v>20</v>
      </c>
      <c r="N264" t="s">
        <v>20</v>
      </c>
      <c r="O264" s="2">
        <v>696000</v>
      </c>
      <c r="P264" s="1">
        <f>MEDIAN(Data_Source[Price (SAR)])</f>
        <v>58000</v>
      </c>
      <c r="Q264" s="1" cm="1">
        <f t="array" ref="Q264">MEDIAN(_xlfn._xlws.FILTER(Data_Source[Price (SAR)],Data_Source[Maker] = Data_Source[[#This Row],[Maker]]))</f>
        <v>145000</v>
      </c>
    </row>
    <row r="265" spans="1:17" x14ac:dyDescent="0.35">
      <c r="A265">
        <v>264</v>
      </c>
      <c r="B265" t="s">
        <v>52</v>
      </c>
      <c r="C265" t="s">
        <v>53</v>
      </c>
      <c r="D265">
        <v>2016</v>
      </c>
      <c r="E265" s="9">
        <f ca="1">YEAR(TODAY())-Data_Source[[#This Row],[Year]]</f>
        <v>9</v>
      </c>
      <c r="F265" t="s">
        <v>44</v>
      </c>
      <c r="G265" t="s">
        <v>196</v>
      </c>
      <c r="H265" t="s">
        <v>17</v>
      </c>
      <c r="I265">
        <v>2</v>
      </c>
      <c r="J265" t="s">
        <v>18</v>
      </c>
      <c r="K265" t="s">
        <v>19</v>
      </c>
      <c r="L265">
        <v>107000</v>
      </c>
      <c r="M265" t="s">
        <v>45</v>
      </c>
      <c r="N265" t="s">
        <v>539</v>
      </c>
      <c r="O265" s="3">
        <v>80000</v>
      </c>
      <c r="P265" s="1">
        <f>MEDIAN(Data_Source[Price (SAR)])</f>
        <v>58000</v>
      </c>
      <c r="Q265" s="1" cm="1">
        <f t="array" ref="Q265">MEDIAN(_xlfn._xlws.FILTER(Data_Source[Price (SAR)],Data_Source[Maker] = Data_Source[[#This Row],[Maker]]))</f>
        <v>80000</v>
      </c>
    </row>
    <row r="266" spans="1:17" x14ac:dyDescent="0.35">
      <c r="A266">
        <v>265</v>
      </c>
      <c r="B266" t="s">
        <v>21</v>
      </c>
      <c r="C266" t="s">
        <v>24</v>
      </c>
      <c r="D266">
        <v>2018</v>
      </c>
      <c r="E266" s="9">
        <f ca="1">YEAR(TODAY())-Data_Source[[#This Row],[Year]]</f>
        <v>7</v>
      </c>
      <c r="F266" t="s">
        <v>44</v>
      </c>
      <c r="G266" t="s">
        <v>94</v>
      </c>
      <c r="H266" t="s">
        <v>30</v>
      </c>
      <c r="I266">
        <v>1.5</v>
      </c>
      <c r="J266" t="s">
        <v>18</v>
      </c>
      <c r="K266" t="s">
        <v>19</v>
      </c>
      <c r="L266">
        <v>106</v>
      </c>
      <c r="M266" t="s">
        <v>42</v>
      </c>
      <c r="N266" t="s">
        <v>64</v>
      </c>
      <c r="O266" s="3">
        <v>23000</v>
      </c>
      <c r="P266" s="1">
        <f>MEDIAN(Data_Source[Price (SAR)])</f>
        <v>58000</v>
      </c>
      <c r="Q266" s="1" cm="1">
        <f t="array" ref="Q266">MEDIAN(_xlfn._xlws.FILTER(Data_Source[Price (SAR)],Data_Source[Maker] = Data_Source[[#This Row],[Maker]]))</f>
        <v>36500</v>
      </c>
    </row>
    <row r="267" spans="1:17" x14ac:dyDescent="0.35">
      <c r="A267">
        <v>266</v>
      </c>
      <c r="B267" t="s">
        <v>34</v>
      </c>
      <c r="C267" t="s">
        <v>161</v>
      </c>
      <c r="D267">
        <v>2009</v>
      </c>
      <c r="E267" s="9">
        <f ca="1">YEAR(TODAY())-Data_Source[[#This Row],[Year]]</f>
        <v>16</v>
      </c>
      <c r="F267" t="s">
        <v>15</v>
      </c>
      <c r="G267" t="s">
        <v>29</v>
      </c>
      <c r="H267" t="s">
        <v>17</v>
      </c>
      <c r="I267">
        <v>5.7</v>
      </c>
      <c r="J267" t="s">
        <v>18</v>
      </c>
      <c r="K267" t="s">
        <v>19</v>
      </c>
      <c r="L267">
        <v>343000</v>
      </c>
      <c r="M267" t="s">
        <v>20</v>
      </c>
      <c r="N267" t="s">
        <v>20</v>
      </c>
      <c r="O267" s="3">
        <v>60000</v>
      </c>
      <c r="P267" s="1">
        <f>MEDIAN(Data_Source[Price (SAR)])</f>
        <v>58000</v>
      </c>
      <c r="Q267" s="1" cm="1">
        <f t="array" ref="Q267">MEDIAN(_xlfn._xlws.FILTER(Data_Source[Price (SAR)],Data_Source[Maker] = Data_Source[[#This Row],[Maker]]))</f>
        <v>65000</v>
      </c>
    </row>
    <row r="268" spans="1:17" x14ac:dyDescent="0.35">
      <c r="A268">
        <v>267</v>
      </c>
      <c r="B268" t="s">
        <v>82</v>
      </c>
      <c r="C268" t="s">
        <v>294</v>
      </c>
      <c r="D268">
        <v>2015</v>
      </c>
      <c r="E268" s="9">
        <f ca="1">YEAR(TODAY())-Data_Source[[#This Row],[Year]]</f>
        <v>10</v>
      </c>
      <c r="F268" t="s">
        <v>15</v>
      </c>
      <c r="G268" t="s">
        <v>94</v>
      </c>
      <c r="H268" t="s">
        <v>26</v>
      </c>
      <c r="I268">
        <v>3.3</v>
      </c>
      <c r="J268" t="s">
        <v>18</v>
      </c>
      <c r="K268" t="s">
        <v>19</v>
      </c>
      <c r="L268">
        <v>94283</v>
      </c>
      <c r="M268" t="s">
        <v>20</v>
      </c>
      <c r="N268" t="s">
        <v>20</v>
      </c>
      <c r="O268" s="2">
        <v>55500</v>
      </c>
      <c r="P268" s="1">
        <f>MEDIAN(Data_Source[Price (SAR)])</f>
        <v>58000</v>
      </c>
      <c r="Q268" s="1" cm="1">
        <f t="array" ref="Q268">MEDIAN(_xlfn._xlws.FILTER(Data_Source[Price (SAR)],Data_Source[Maker] = Data_Source[[#This Row],[Maker]]))</f>
        <v>40000</v>
      </c>
    </row>
    <row r="269" spans="1:17" x14ac:dyDescent="0.35">
      <c r="A269">
        <v>268</v>
      </c>
      <c r="B269" t="s">
        <v>27</v>
      </c>
      <c r="C269" t="s">
        <v>89</v>
      </c>
      <c r="D269">
        <v>2015</v>
      </c>
      <c r="E269" s="9">
        <f ca="1">YEAR(TODAY())-Data_Source[[#This Row],[Year]]</f>
        <v>10</v>
      </c>
      <c r="F269" t="s">
        <v>15</v>
      </c>
      <c r="G269" t="s">
        <v>29</v>
      </c>
      <c r="H269" t="s">
        <v>30</v>
      </c>
      <c r="I269">
        <v>2.4</v>
      </c>
      <c r="J269" t="s">
        <v>18</v>
      </c>
      <c r="K269" t="s">
        <v>19</v>
      </c>
      <c r="L269">
        <v>235575</v>
      </c>
      <c r="M269" t="s">
        <v>20</v>
      </c>
      <c r="N269" t="s">
        <v>20</v>
      </c>
      <c r="O269" s="3">
        <v>47500</v>
      </c>
      <c r="P269" s="1">
        <f>MEDIAN(Data_Source[Price (SAR)])</f>
        <v>58000</v>
      </c>
      <c r="Q269" s="1" cm="1">
        <f t="array" ref="Q269">MEDIAN(_xlfn._xlws.FILTER(Data_Source[Price (SAR)],Data_Source[Maker] = Data_Source[[#This Row],[Maker]]))</f>
        <v>42000</v>
      </c>
    </row>
    <row r="270" spans="1:17" x14ac:dyDescent="0.35">
      <c r="A270">
        <v>269</v>
      </c>
      <c r="B270" t="s">
        <v>36</v>
      </c>
      <c r="C270" t="s">
        <v>115</v>
      </c>
      <c r="D270">
        <v>2005</v>
      </c>
      <c r="E270" s="9">
        <f ca="1">YEAR(TODAY())-Data_Source[[#This Row],[Year]]</f>
        <v>20</v>
      </c>
      <c r="F270" t="s">
        <v>15</v>
      </c>
      <c r="G270" t="s">
        <v>75</v>
      </c>
      <c r="H270" t="s">
        <v>30</v>
      </c>
      <c r="I270">
        <v>5.3</v>
      </c>
      <c r="J270" t="s">
        <v>18</v>
      </c>
      <c r="K270" t="s">
        <v>19</v>
      </c>
      <c r="L270">
        <v>420000</v>
      </c>
      <c r="M270" t="s">
        <v>45</v>
      </c>
      <c r="N270" t="s">
        <v>539</v>
      </c>
      <c r="O270" s="2">
        <v>25000</v>
      </c>
      <c r="P270" s="1">
        <f>MEDIAN(Data_Source[Price (SAR)])</f>
        <v>58000</v>
      </c>
      <c r="Q270" s="1" cm="1">
        <f t="array" ref="Q270">MEDIAN(_xlfn._xlws.FILTER(Data_Source[Price (SAR)],Data_Source[Maker] = Data_Source[[#This Row],[Maker]]))</f>
        <v>72000</v>
      </c>
    </row>
    <row r="271" spans="1:17" x14ac:dyDescent="0.35">
      <c r="A271">
        <v>270</v>
      </c>
      <c r="B271" t="s">
        <v>209</v>
      </c>
      <c r="C271" t="s">
        <v>323</v>
      </c>
      <c r="D271">
        <v>2005</v>
      </c>
      <c r="E271" s="9">
        <f ca="1">YEAR(TODAY())-Data_Source[[#This Row],[Year]]</f>
        <v>20</v>
      </c>
      <c r="F271" t="s">
        <v>15</v>
      </c>
      <c r="G271" t="s">
        <v>38</v>
      </c>
      <c r="H271" t="s">
        <v>30</v>
      </c>
      <c r="I271">
        <v>5</v>
      </c>
      <c r="J271" t="s">
        <v>18</v>
      </c>
      <c r="K271" t="s">
        <v>19</v>
      </c>
      <c r="L271">
        <v>286</v>
      </c>
      <c r="M271" t="s">
        <v>42</v>
      </c>
      <c r="N271" t="s">
        <v>64</v>
      </c>
      <c r="O271" s="2">
        <v>14000</v>
      </c>
      <c r="P271" s="1">
        <f>MEDIAN(Data_Source[Price (SAR)])</f>
        <v>58000</v>
      </c>
      <c r="Q271" s="1" cm="1">
        <f t="array" ref="Q271">MEDIAN(_xlfn._xlws.FILTER(Data_Source[Price (SAR)],Data_Source[Maker] = Data_Source[[#This Row],[Maker]]))</f>
        <v>99000</v>
      </c>
    </row>
    <row r="272" spans="1:17" x14ac:dyDescent="0.35">
      <c r="A272">
        <v>271</v>
      </c>
      <c r="B272" t="s">
        <v>48</v>
      </c>
      <c r="C272" t="s">
        <v>149</v>
      </c>
      <c r="D272">
        <v>2020</v>
      </c>
      <c r="E272" s="9">
        <f ca="1">YEAR(TODAY())-Data_Source[[#This Row],[Year]]</f>
        <v>5</v>
      </c>
      <c r="F272" t="s">
        <v>47</v>
      </c>
      <c r="G272" t="s">
        <v>23</v>
      </c>
      <c r="H272" t="s">
        <v>17</v>
      </c>
      <c r="I272">
        <v>3</v>
      </c>
      <c r="J272" t="s">
        <v>18</v>
      </c>
      <c r="K272" t="s">
        <v>19</v>
      </c>
      <c r="L272">
        <v>33000</v>
      </c>
      <c r="M272" t="s">
        <v>42</v>
      </c>
      <c r="N272" t="s">
        <v>64</v>
      </c>
      <c r="O272" s="3">
        <v>235000</v>
      </c>
      <c r="P272" s="1">
        <f>MEDIAN(Data_Source[Price (SAR)])</f>
        <v>58000</v>
      </c>
      <c r="Q272" s="1" cm="1">
        <f t="array" ref="Q272">MEDIAN(_xlfn._xlws.FILTER(Data_Source[Price (SAR)],Data_Source[Maker] = Data_Source[[#This Row],[Maker]]))</f>
        <v>145000</v>
      </c>
    </row>
    <row r="273" spans="1:17" x14ac:dyDescent="0.35">
      <c r="A273">
        <v>272</v>
      </c>
      <c r="B273" t="s">
        <v>60</v>
      </c>
      <c r="C273" t="s">
        <v>90</v>
      </c>
      <c r="D273">
        <v>2020</v>
      </c>
      <c r="E273" s="9">
        <f ca="1">YEAR(TODAY())-Data_Source[[#This Row],[Year]]</f>
        <v>5</v>
      </c>
      <c r="F273" t="s">
        <v>44</v>
      </c>
      <c r="G273" t="s">
        <v>23</v>
      </c>
      <c r="H273" t="s">
        <v>17</v>
      </c>
      <c r="I273">
        <v>5.7</v>
      </c>
      <c r="J273" t="s">
        <v>18</v>
      </c>
      <c r="K273" t="s">
        <v>19</v>
      </c>
      <c r="L273">
        <v>455000</v>
      </c>
      <c r="M273" t="s">
        <v>20</v>
      </c>
      <c r="N273" t="s">
        <v>20</v>
      </c>
      <c r="O273" s="3">
        <v>455000</v>
      </c>
      <c r="P273" s="1">
        <f>MEDIAN(Data_Source[Price (SAR)])</f>
        <v>58000</v>
      </c>
      <c r="Q273" s="1" cm="1">
        <f t="array" ref="Q273">MEDIAN(_xlfn._xlws.FILTER(Data_Source[Price (SAR)],Data_Source[Maker] = Data_Source[[#This Row],[Maker]]))</f>
        <v>142000</v>
      </c>
    </row>
    <row r="274" spans="1:17" x14ac:dyDescent="0.35">
      <c r="A274">
        <v>273</v>
      </c>
      <c r="B274" t="s">
        <v>27</v>
      </c>
      <c r="C274" t="s">
        <v>93</v>
      </c>
      <c r="D274">
        <v>2018</v>
      </c>
      <c r="E274" s="9">
        <f ca="1">YEAR(TODAY())-Data_Source[[#This Row],[Year]]</f>
        <v>7</v>
      </c>
      <c r="F274" t="s">
        <v>15</v>
      </c>
      <c r="G274" t="s">
        <v>23</v>
      </c>
      <c r="H274" t="s">
        <v>26</v>
      </c>
      <c r="I274">
        <v>3</v>
      </c>
      <c r="J274" t="s">
        <v>18</v>
      </c>
      <c r="K274" t="s">
        <v>19</v>
      </c>
      <c r="L274">
        <v>147000</v>
      </c>
      <c r="M274" t="s">
        <v>20</v>
      </c>
      <c r="N274" t="s">
        <v>20</v>
      </c>
      <c r="O274" s="2">
        <v>75000</v>
      </c>
      <c r="P274" s="1">
        <f>MEDIAN(Data_Source[Price (SAR)])</f>
        <v>58000</v>
      </c>
      <c r="Q274" s="1" cm="1">
        <f t="array" ref="Q274">MEDIAN(_xlfn._xlws.FILTER(Data_Source[Price (SAR)],Data_Source[Maker] = Data_Source[[#This Row],[Maker]]))</f>
        <v>42000</v>
      </c>
    </row>
    <row r="275" spans="1:17" x14ac:dyDescent="0.35">
      <c r="A275">
        <v>274</v>
      </c>
      <c r="B275" t="s">
        <v>76</v>
      </c>
      <c r="C275" t="s">
        <v>325</v>
      </c>
      <c r="D275">
        <v>2012</v>
      </c>
      <c r="E275" s="9">
        <f ca="1">YEAR(TODAY())-Data_Source[[#This Row],[Year]]</f>
        <v>13</v>
      </c>
      <c r="F275" t="s">
        <v>15</v>
      </c>
      <c r="G275" t="s">
        <v>75</v>
      </c>
      <c r="H275" t="s">
        <v>17</v>
      </c>
      <c r="I275">
        <v>3.5</v>
      </c>
      <c r="J275" t="s">
        <v>18</v>
      </c>
      <c r="K275" t="s">
        <v>19</v>
      </c>
      <c r="L275">
        <v>197000</v>
      </c>
      <c r="M275" t="s">
        <v>45</v>
      </c>
      <c r="N275" t="s">
        <v>539</v>
      </c>
      <c r="O275" s="2">
        <v>48500</v>
      </c>
      <c r="P275" s="1">
        <f>MEDIAN(Data_Source[Price (SAR)])</f>
        <v>58000</v>
      </c>
      <c r="Q275" s="1" cm="1">
        <f t="array" ref="Q275">MEDIAN(_xlfn._xlws.FILTER(Data_Source[Price (SAR)],Data_Source[Maker] = Data_Source[[#This Row],[Maker]]))</f>
        <v>55000</v>
      </c>
    </row>
    <row r="276" spans="1:17" x14ac:dyDescent="0.35">
      <c r="A276">
        <v>275</v>
      </c>
      <c r="B276" t="s">
        <v>21</v>
      </c>
      <c r="C276" t="s">
        <v>207</v>
      </c>
      <c r="D276">
        <v>2017</v>
      </c>
      <c r="E276" s="9">
        <f ca="1">YEAR(TODAY())-Data_Source[[#This Row],[Year]]</f>
        <v>8</v>
      </c>
      <c r="F276" t="s">
        <v>15</v>
      </c>
      <c r="G276" t="s">
        <v>23</v>
      </c>
      <c r="H276" t="s">
        <v>26</v>
      </c>
      <c r="I276">
        <v>2.5</v>
      </c>
      <c r="J276" t="s">
        <v>18</v>
      </c>
      <c r="K276" t="s">
        <v>19</v>
      </c>
      <c r="L276">
        <v>40000</v>
      </c>
      <c r="M276" t="s">
        <v>20</v>
      </c>
      <c r="N276" t="s">
        <v>20</v>
      </c>
      <c r="O276" s="3">
        <v>59000</v>
      </c>
      <c r="P276" s="1">
        <f>MEDIAN(Data_Source[Price (SAR)])</f>
        <v>58000</v>
      </c>
      <c r="Q276" s="1" cm="1">
        <f t="array" ref="Q276">MEDIAN(_xlfn._xlws.FILTER(Data_Source[Price (SAR)],Data_Source[Maker] = Data_Source[[#This Row],[Maker]]))</f>
        <v>36500</v>
      </c>
    </row>
    <row r="277" spans="1:17" x14ac:dyDescent="0.35">
      <c r="A277">
        <v>276</v>
      </c>
      <c r="B277" t="s">
        <v>48</v>
      </c>
      <c r="C277" t="s">
        <v>106</v>
      </c>
      <c r="D277">
        <v>2012</v>
      </c>
      <c r="E277" s="9">
        <f ca="1">YEAR(TODAY())-Data_Source[[#This Row],[Year]]</f>
        <v>13</v>
      </c>
      <c r="F277" t="s">
        <v>15</v>
      </c>
      <c r="G277" t="s">
        <v>25</v>
      </c>
      <c r="H277" t="s">
        <v>17</v>
      </c>
      <c r="I277">
        <v>3</v>
      </c>
      <c r="J277" t="s">
        <v>18</v>
      </c>
      <c r="K277" t="s">
        <v>19</v>
      </c>
      <c r="L277">
        <v>140000</v>
      </c>
      <c r="M277" t="s">
        <v>20</v>
      </c>
      <c r="N277" t="s">
        <v>20</v>
      </c>
      <c r="O277" s="3">
        <v>95000</v>
      </c>
      <c r="P277" s="1">
        <f>MEDIAN(Data_Source[Price (SAR)])</f>
        <v>58000</v>
      </c>
      <c r="Q277" s="1" cm="1">
        <f t="array" ref="Q277">MEDIAN(_xlfn._xlws.FILTER(Data_Source[Price (SAR)],Data_Source[Maker] = Data_Source[[#This Row],[Maker]]))</f>
        <v>145000</v>
      </c>
    </row>
    <row r="278" spans="1:17" x14ac:dyDescent="0.35">
      <c r="A278">
        <v>277</v>
      </c>
      <c r="B278" t="s">
        <v>281</v>
      </c>
      <c r="C278" t="s">
        <v>328</v>
      </c>
      <c r="D278">
        <v>2016</v>
      </c>
      <c r="E278" s="9">
        <f ca="1">YEAR(TODAY())-Data_Source[[#This Row],[Year]]</f>
        <v>9</v>
      </c>
      <c r="F278" t="s">
        <v>15</v>
      </c>
      <c r="G278" t="s">
        <v>38</v>
      </c>
      <c r="H278" t="s">
        <v>17</v>
      </c>
      <c r="I278">
        <v>3</v>
      </c>
      <c r="J278" t="s">
        <v>18</v>
      </c>
      <c r="K278" t="s">
        <v>19</v>
      </c>
      <c r="L278">
        <v>42000</v>
      </c>
      <c r="M278" t="s">
        <v>45</v>
      </c>
      <c r="N278" t="s">
        <v>539</v>
      </c>
      <c r="O278" s="3">
        <v>165000</v>
      </c>
      <c r="P278" s="1">
        <f>MEDIAN(Data_Source[Price (SAR)])</f>
        <v>58000</v>
      </c>
      <c r="Q278" s="1" cm="1">
        <f t="array" ref="Q278">MEDIAN(_xlfn._xlws.FILTER(Data_Source[Price (SAR)],Data_Source[Maker] = Data_Source[[#This Row],[Maker]]))</f>
        <v>91000</v>
      </c>
    </row>
    <row r="279" spans="1:17" x14ac:dyDescent="0.35">
      <c r="A279">
        <v>278</v>
      </c>
      <c r="B279" t="s">
        <v>21</v>
      </c>
      <c r="C279" t="s">
        <v>120</v>
      </c>
      <c r="D279">
        <v>2016</v>
      </c>
      <c r="E279" s="9">
        <f ca="1">YEAR(TODAY())-Data_Source[[#This Row],[Year]]</f>
        <v>9</v>
      </c>
      <c r="F279" t="s">
        <v>15</v>
      </c>
      <c r="G279" t="s">
        <v>23</v>
      </c>
      <c r="H279" t="s">
        <v>30</v>
      </c>
      <c r="I279">
        <v>2.4</v>
      </c>
      <c r="J279" t="s">
        <v>18</v>
      </c>
      <c r="K279" t="s">
        <v>68</v>
      </c>
      <c r="L279">
        <v>39000</v>
      </c>
      <c r="M279" t="s">
        <v>45</v>
      </c>
      <c r="N279" t="s">
        <v>539</v>
      </c>
      <c r="O279" s="2">
        <v>52000</v>
      </c>
      <c r="P279" s="1">
        <f>MEDIAN(Data_Source[Price (SAR)])</f>
        <v>58000</v>
      </c>
      <c r="Q279" s="1" cm="1">
        <f t="array" ref="Q279">MEDIAN(_xlfn._xlws.FILTER(Data_Source[Price (SAR)],Data_Source[Maker] = Data_Source[[#This Row],[Maker]]))</f>
        <v>36500</v>
      </c>
    </row>
    <row r="280" spans="1:17" x14ac:dyDescent="0.35">
      <c r="A280">
        <v>279</v>
      </c>
      <c r="B280" t="s">
        <v>27</v>
      </c>
      <c r="C280" t="s">
        <v>47</v>
      </c>
      <c r="D280">
        <v>2011</v>
      </c>
      <c r="E280" s="9">
        <f ca="1">YEAR(TODAY())-Data_Source[[#This Row],[Year]]</f>
        <v>14</v>
      </c>
      <c r="F280" t="s">
        <v>47</v>
      </c>
      <c r="G280" t="s">
        <v>16</v>
      </c>
      <c r="H280" t="s">
        <v>17</v>
      </c>
      <c r="I280">
        <v>4.5999999999999996</v>
      </c>
      <c r="J280" t="s">
        <v>18</v>
      </c>
      <c r="K280" t="s">
        <v>19</v>
      </c>
      <c r="L280">
        <v>270</v>
      </c>
      <c r="M280" t="s">
        <v>45</v>
      </c>
      <c r="N280" t="s">
        <v>539</v>
      </c>
      <c r="O280" s="3">
        <v>30000</v>
      </c>
      <c r="P280" s="1">
        <f>MEDIAN(Data_Source[Price (SAR)])</f>
        <v>58000</v>
      </c>
      <c r="Q280" s="1" cm="1">
        <f t="array" ref="Q280">MEDIAN(_xlfn._xlws.FILTER(Data_Source[Price (SAR)],Data_Source[Maker] = Data_Source[[#This Row],[Maker]]))</f>
        <v>42000</v>
      </c>
    </row>
    <row r="281" spans="1:17" x14ac:dyDescent="0.35">
      <c r="A281">
        <v>280</v>
      </c>
      <c r="B281" t="s">
        <v>99</v>
      </c>
      <c r="C281" t="s">
        <v>100</v>
      </c>
      <c r="D281">
        <v>2020</v>
      </c>
      <c r="E281" s="9">
        <f ca="1">YEAR(TODAY())-Data_Source[[#This Row],[Year]]</f>
        <v>5</v>
      </c>
      <c r="F281" t="s">
        <v>15</v>
      </c>
      <c r="G281" t="s">
        <v>65</v>
      </c>
      <c r="H281" t="s">
        <v>17</v>
      </c>
      <c r="I281">
        <v>1.5</v>
      </c>
      <c r="J281" t="s">
        <v>18</v>
      </c>
      <c r="K281" t="s">
        <v>19</v>
      </c>
      <c r="L281">
        <v>33000</v>
      </c>
      <c r="M281" t="s">
        <v>20</v>
      </c>
      <c r="N281" t="s">
        <v>20</v>
      </c>
      <c r="O281" s="3">
        <v>55000</v>
      </c>
      <c r="P281" s="1">
        <f>MEDIAN(Data_Source[Price (SAR)])</f>
        <v>58000</v>
      </c>
      <c r="Q281" s="1" cm="1">
        <f t="array" ref="Q281">MEDIAN(_xlfn._xlws.FILTER(Data_Source[Price (SAR)],Data_Source[Maker] = Data_Source[[#This Row],[Maker]]))</f>
        <v>48000</v>
      </c>
    </row>
    <row r="282" spans="1:17" x14ac:dyDescent="0.35">
      <c r="A282">
        <v>281</v>
      </c>
      <c r="B282" t="s">
        <v>62</v>
      </c>
      <c r="C282" t="s">
        <v>63</v>
      </c>
      <c r="D282">
        <v>2015</v>
      </c>
      <c r="E282" s="9">
        <f ca="1">YEAR(TODAY())-Data_Source[[#This Row],[Year]]</f>
        <v>10</v>
      </c>
      <c r="F282" t="s">
        <v>44</v>
      </c>
      <c r="G282" t="s">
        <v>23</v>
      </c>
      <c r="H282" t="s">
        <v>17</v>
      </c>
      <c r="I282">
        <v>5</v>
      </c>
      <c r="J282" t="s">
        <v>18</v>
      </c>
      <c r="K282" t="s">
        <v>19</v>
      </c>
      <c r="L282">
        <v>140000</v>
      </c>
      <c r="M282" t="s">
        <v>20</v>
      </c>
      <c r="N282" t="s">
        <v>20</v>
      </c>
      <c r="O282" s="3">
        <v>260000</v>
      </c>
      <c r="P282" s="1">
        <f>MEDIAN(Data_Source[Price (SAR)])</f>
        <v>58000</v>
      </c>
      <c r="Q282" s="1" cm="1">
        <f t="array" ref="Q282">MEDIAN(_xlfn._xlws.FILTER(Data_Source[Price (SAR)],Data_Source[Maker] = Data_Source[[#This Row],[Maker]]))</f>
        <v>242500</v>
      </c>
    </row>
    <row r="283" spans="1:17" x14ac:dyDescent="0.35">
      <c r="A283">
        <v>282</v>
      </c>
      <c r="B283" t="s">
        <v>48</v>
      </c>
      <c r="C283" t="s">
        <v>194</v>
      </c>
      <c r="D283">
        <v>2013</v>
      </c>
      <c r="E283" s="9">
        <f ca="1">YEAR(TODAY())-Data_Source[[#This Row],[Year]]</f>
        <v>12</v>
      </c>
      <c r="F283" t="s">
        <v>44</v>
      </c>
      <c r="G283" t="s">
        <v>75</v>
      </c>
      <c r="H283" t="s">
        <v>17</v>
      </c>
      <c r="I283">
        <v>5.5</v>
      </c>
      <c r="J283" t="s">
        <v>18</v>
      </c>
      <c r="K283" t="s">
        <v>19</v>
      </c>
      <c r="L283">
        <v>140000</v>
      </c>
      <c r="M283" t="s">
        <v>20</v>
      </c>
      <c r="N283" t="s">
        <v>20</v>
      </c>
      <c r="O283" s="3">
        <v>120000</v>
      </c>
      <c r="P283" s="1">
        <f>MEDIAN(Data_Source[Price (SAR)])</f>
        <v>58000</v>
      </c>
      <c r="Q283" s="1" cm="1">
        <f t="array" ref="Q283">MEDIAN(_xlfn._xlws.FILTER(Data_Source[Price (SAR)],Data_Source[Maker] = Data_Source[[#This Row],[Maker]]))</f>
        <v>145000</v>
      </c>
    </row>
    <row r="284" spans="1:17" x14ac:dyDescent="0.35">
      <c r="A284">
        <v>283</v>
      </c>
      <c r="B284" t="s">
        <v>76</v>
      </c>
      <c r="C284" t="s">
        <v>77</v>
      </c>
      <c r="D284">
        <v>2013</v>
      </c>
      <c r="E284" s="9">
        <f ca="1">YEAR(TODAY())-Data_Source[[#This Row],[Year]]</f>
        <v>12</v>
      </c>
      <c r="F284" t="s">
        <v>15</v>
      </c>
      <c r="G284" t="s">
        <v>16</v>
      </c>
      <c r="H284" t="s">
        <v>26</v>
      </c>
      <c r="I284">
        <v>5.4</v>
      </c>
      <c r="J284" t="s">
        <v>18</v>
      </c>
      <c r="K284" t="s">
        <v>19</v>
      </c>
      <c r="L284">
        <v>84000</v>
      </c>
      <c r="M284" t="s">
        <v>45</v>
      </c>
      <c r="N284" t="s">
        <v>539</v>
      </c>
      <c r="O284" s="2">
        <v>72000</v>
      </c>
      <c r="P284" s="1">
        <f>MEDIAN(Data_Source[Price (SAR)])</f>
        <v>58000</v>
      </c>
      <c r="Q284" s="1" cm="1">
        <f t="array" ref="Q284">MEDIAN(_xlfn._xlws.FILTER(Data_Source[Price (SAR)],Data_Source[Maker] = Data_Source[[#This Row],[Maker]]))</f>
        <v>55000</v>
      </c>
    </row>
    <row r="285" spans="1:17" x14ac:dyDescent="0.35">
      <c r="A285">
        <v>284</v>
      </c>
      <c r="B285" t="s">
        <v>134</v>
      </c>
      <c r="C285" t="s">
        <v>165</v>
      </c>
      <c r="D285">
        <v>2018</v>
      </c>
      <c r="E285" s="9">
        <f ca="1">YEAR(TODAY())-Data_Source[[#This Row],[Year]]</f>
        <v>7</v>
      </c>
      <c r="F285" t="s">
        <v>15</v>
      </c>
      <c r="G285" t="s">
        <v>16</v>
      </c>
      <c r="H285" t="s">
        <v>26</v>
      </c>
      <c r="I285">
        <v>2</v>
      </c>
      <c r="J285" t="s">
        <v>18</v>
      </c>
      <c r="K285" t="s">
        <v>19</v>
      </c>
      <c r="L285">
        <v>164169</v>
      </c>
      <c r="M285" t="s">
        <v>20</v>
      </c>
      <c r="N285" t="s">
        <v>20</v>
      </c>
      <c r="O285" s="3">
        <v>29500</v>
      </c>
      <c r="P285" s="1">
        <f>MEDIAN(Data_Source[Price (SAR)])</f>
        <v>58000</v>
      </c>
      <c r="Q285" s="1" cm="1">
        <f t="array" ref="Q285">MEDIAN(_xlfn._xlws.FILTER(Data_Source[Price (SAR)],Data_Source[Maker] = Data_Source[[#This Row],[Maker]]))</f>
        <v>26000</v>
      </c>
    </row>
    <row r="286" spans="1:17" x14ac:dyDescent="0.35">
      <c r="A286">
        <v>285</v>
      </c>
      <c r="B286" t="s">
        <v>60</v>
      </c>
      <c r="C286" t="s">
        <v>90</v>
      </c>
      <c r="D286">
        <v>2005</v>
      </c>
      <c r="E286" s="9">
        <f ca="1">YEAR(TODAY())-Data_Source[[#This Row],[Year]]</f>
        <v>20</v>
      </c>
      <c r="F286" t="s">
        <v>47</v>
      </c>
      <c r="G286" t="s">
        <v>23</v>
      </c>
      <c r="H286" t="s">
        <v>17</v>
      </c>
      <c r="I286">
        <v>4.8</v>
      </c>
      <c r="J286" t="s">
        <v>18</v>
      </c>
      <c r="K286" t="s">
        <v>19</v>
      </c>
      <c r="L286">
        <v>225000</v>
      </c>
      <c r="M286" t="s">
        <v>170</v>
      </c>
      <c r="N286" t="s">
        <v>543</v>
      </c>
      <c r="O286" s="3">
        <v>45000</v>
      </c>
      <c r="P286" s="1">
        <f>MEDIAN(Data_Source[Price (SAR)])</f>
        <v>58000</v>
      </c>
      <c r="Q286" s="1" cm="1">
        <f t="array" ref="Q286">MEDIAN(_xlfn._xlws.FILTER(Data_Source[Price (SAR)],Data_Source[Maker] = Data_Source[[#This Row],[Maker]]))</f>
        <v>142000</v>
      </c>
    </row>
    <row r="287" spans="1:17" x14ac:dyDescent="0.35">
      <c r="A287">
        <v>286</v>
      </c>
      <c r="B287" t="s">
        <v>121</v>
      </c>
      <c r="C287" t="s">
        <v>372</v>
      </c>
      <c r="D287">
        <v>2015</v>
      </c>
      <c r="E287" s="9">
        <f ca="1">YEAR(TODAY())-Data_Source[[#This Row],[Year]]</f>
        <v>10</v>
      </c>
      <c r="F287" t="s">
        <v>15</v>
      </c>
      <c r="G287" t="s">
        <v>65</v>
      </c>
      <c r="H287" t="s">
        <v>17</v>
      </c>
      <c r="I287">
        <v>3.5</v>
      </c>
      <c r="J287" t="s">
        <v>18</v>
      </c>
      <c r="K287" t="s">
        <v>19</v>
      </c>
      <c r="L287">
        <v>100000</v>
      </c>
      <c r="M287" t="s">
        <v>64</v>
      </c>
      <c r="N287" t="s">
        <v>64</v>
      </c>
      <c r="O287" s="2">
        <v>65000</v>
      </c>
      <c r="P287" s="1">
        <f>MEDIAN(Data_Source[Price (SAR)])</f>
        <v>58000</v>
      </c>
      <c r="Q287" s="1" cm="1">
        <f t="array" ref="Q287">MEDIAN(_xlfn._xlws.FILTER(Data_Source[Price (SAR)],Data_Source[Maker] = Data_Source[[#This Row],[Maker]]))</f>
        <v>155000</v>
      </c>
    </row>
    <row r="288" spans="1:17" x14ac:dyDescent="0.35">
      <c r="A288">
        <v>287</v>
      </c>
      <c r="B288" t="s">
        <v>76</v>
      </c>
      <c r="C288" t="s">
        <v>77</v>
      </c>
      <c r="D288">
        <v>2015</v>
      </c>
      <c r="E288" s="9">
        <f ca="1">YEAR(TODAY())-Data_Source[[#This Row],[Year]]</f>
        <v>10</v>
      </c>
      <c r="F288" t="s">
        <v>47</v>
      </c>
      <c r="G288" t="s">
        <v>23</v>
      </c>
      <c r="H288" t="s">
        <v>30</v>
      </c>
      <c r="I288">
        <v>5.4</v>
      </c>
      <c r="J288" t="s">
        <v>18</v>
      </c>
      <c r="K288" t="s">
        <v>19</v>
      </c>
      <c r="L288">
        <v>115000</v>
      </c>
      <c r="M288" t="s">
        <v>187</v>
      </c>
      <c r="N288" t="s">
        <v>539</v>
      </c>
      <c r="O288" s="3">
        <v>75000</v>
      </c>
      <c r="P288" s="1">
        <f>MEDIAN(Data_Source[Price (SAR)])</f>
        <v>58000</v>
      </c>
      <c r="Q288" s="1" cm="1">
        <f t="array" ref="Q288">MEDIAN(_xlfn._xlws.FILTER(Data_Source[Price (SAR)],Data_Source[Maker] = Data_Source[[#This Row],[Maker]]))</f>
        <v>55000</v>
      </c>
    </row>
    <row r="289" spans="1:17" x14ac:dyDescent="0.35">
      <c r="A289">
        <v>288</v>
      </c>
      <c r="B289" t="s">
        <v>82</v>
      </c>
      <c r="C289" t="s">
        <v>169</v>
      </c>
      <c r="D289">
        <v>2015</v>
      </c>
      <c r="E289" s="9">
        <f ca="1">YEAR(TODAY())-Data_Source[[#This Row],[Year]]</f>
        <v>10</v>
      </c>
      <c r="F289" t="s">
        <v>44</v>
      </c>
      <c r="G289" t="s">
        <v>25</v>
      </c>
      <c r="H289" t="s">
        <v>17</v>
      </c>
      <c r="I289">
        <v>3.3</v>
      </c>
      <c r="J289" t="s">
        <v>18</v>
      </c>
      <c r="K289" t="s">
        <v>19</v>
      </c>
      <c r="L289">
        <v>34200</v>
      </c>
      <c r="M289" t="s">
        <v>155</v>
      </c>
      <c r="N289" t="s">
        <v>539</v>
      </c>
      <c r="O289" s="3">
        <v>50000</v>
      </c>
      <c r="P289" s="1">
        <f>MEDIAN(Data_Source[Price (SAR)])</f>
        <v>58000</v>
      </c>
      <c r="Q289" s="1" cm="1">
        <f t="array" ref="Q289">MEDIAN(_xlfn._xlws.FILTER(Data_Source[Price (SAR)],Data_Source[Maker] = Data_Source[[#This Row],[Maker]]))</f>
        <v>40000</v>
      </c>
    </row>
    <row r="290" spans="1:17" x14ac:dyDescent="0.35">
      <c r="A290">
        <v>289</v>
      </c>
      <c r="B290" t="s">
        <v>27</v>
      </c>
      <c r="C290" t="s">
        <v>91</v>
      </c>
      <c r="D290">
        <v>2019</v>
      </c>
      <c r="E290" s="9">
        <f ca="1">YEAR(TODAY())-Data_Source[[#This Row],[Year]]</f>
        <v>6</v>
      </c>
      <c r="F290" t="s">
        <v>47</v>
      </c>
      <c r="G290" t="s">
        <v>23</v>
      </c>
      <c r="H290" t="s">
        <v>17</v>
      </c>
      <c r="I290">
        <v>3.5</v>
      </c>
      <c r="J290" t="s">
        <v>18</v>
      </c>
      <c r="K290" t="s">
        <v>19</v>
      </c>
      <c r="L290">
        <v>10000</v>
      </c>
      <c r="M290" t="s">
        <v>187</v>
      </c>
      <c r="N290" t="s">
        <v>539</v>
      </c>
      <c r="O290" s="2">
        <v>2357</v>
      </c>
      <c r="P290" s="1">
        <f>MEDIAN(Data_Source[Price (SAR)])</f>
        <v>58000</v>
      </c>
      <c r="Q290" s="1" cm="1">
        <f t="array" ref="Q290">MEDIAN(_xlfn._xlws.FILTER(Data_Source[Price (SAR)],Data_Source[Maker] = Data_Source[[#This Row],[Maker]]))</f>
        <v>42000</v>
      </c>
    </row>
    <row r="291" spans="1:17" x14ac:dyDescent="0.35">
      <c r="A291">
        <v>290</v>
      </c>
      <c r="B291" t="s">
        <v>76</v>
      </c>
      <c r="C291" t="s">
        <v>125</v>
      </c>
      <c r="D291">
        <v>2015</v>
      </c>
      <c r="E291" s="9">
        <f ca="1">YEAR(TODAY())-Data_Source[[#This Row],[Year]]</f>
        <v>10</v>
      </c>
      <c r="F291" t="s">
        <v>44</v>
      </c>
      <c r="G291" t="s">
        <v>16</v>
      </c>
      <c r="H291" t="s">
        <v>17</v>
      </c>
      <c r="I291">
        <v>3.5</v>
      </c>
      <c r="J291" t="s">
        <v>18</v>
      </c>
      <c r="K291" t="s">
        <v>19</v>
      </c>
      <c r="L291">
        <v>105407</v>
      </c>
      <c r="M291" t="s">
        <v>20</v>
      </c>
      <c r="N291" t="s">
        <v>20</v>
      </c>
      <c r="O291" s="3">
        <v>115000</v>
      </c>
      <c r="P291" s="1">
        <f>MEDIAN(Data_Source[Price (SAR)])</f>
        <v>58000</v>
      </c>
      <c r="Q291" s="1" cm="1">
        <f t="array" ref="Q291">MEDIAN(_xlfn._xlws.FILTER(Data_Source[Price (SAR)],Data_Source[Maker] = Data_Source[[#This Row],[Maker]]))</f>
        <v>55000</v>
      </c>
    </row>
    <row r="292" spans="1:17" x14ac:dyDescent="0.35">
      <c r="A292">
        <v>291</v>
      </c>
      <c r="B292" t="s">
        <v>39</v>
      </c>
      <c r="C292" t="s">
        <v>286</v>
      </c>
      <c r="D292">
        <v>2006</v>
      </c>
      <c r="E292" s="9">
        <f ca="1">YEAR(TODAY())-Data_Source[[#This Row],[Year]]</f>
        <v>19</v>
      </c>
      <c r="F292" t="s">
        <v>15</v>
      </c>
      <c r="G292" t="s">
        <v>29</v>
      </c>
      <c r="H292" t="s">
        <v>26</v>
      </c>
      <c r="I292">
        <v>3.6</v>
      </c>
      <c r="J292" t="s">
        <v>18</v>
      </c>
      <c r="K292" t="s">
        <v>19</v>
      </c>
      <c r="L292">
        <v>457000</v>
      </c>
      <c r="M292" t="s">
        <v>20</v>
      </c>
      <c r="N292" t="s">
        <v>20</v>
      </c>
      <c r="O292" s="2">
        <v>10000</v>
      </c>
      <c r="P292" s="1">
        <f>MEDIAN(Data_Source[Price (SAR)])</f>
        <v>58000</v>
      </c>
      <c r="Q292" s="1" cm="1">
        <f t="array" ref="Q292">MEDIAN(_xlfn._xlws.FILTER(Data_Source[Price (SAR)],Data_Source[Maker] = Data_Source[[#This Row],[Maker]]))</f>
        <v>60000</v>
      </c>
    </row>
    <row r="293" spans="1:17" x14ac:dyDescent="0.35">
      <c r="A293">
        <v>292</v>
      </c>
      <c r="B293" t="s">
        <v>21</v>
      </c>
      <c r="C293" t="s">
        <v>120</v>
      </c>
      <c r="D293">
        <v>1984</v>
      </c>
      <c r="E293" s="9">
        <f ca="1">YEAR(TODAY())-Data_Source[[#This Row],[Year]]</f>
        <v>41</v>
      </c>
      <c r="F293" t="s">
        <v>15</v>
      </c>
      <c r="G293" t="s">
        <v>23</v>
      </c>
      <c r="H293" t="s">
        <v>26</v>
      </c>
      <c r="I293">
        <v>2.4</v>
      </c>
      <c r="J293" t="s">
        <v>18</v>
      </c>
      <c r="K293" t="s">
        <v>68</v>
      </c>
      <c r="L293">
        <v>248000</v>
      </c>
      <c r="M293" t="s">
        <v>20</v>
      </c>
      <c r="N293" t="s">
        <v>20</v>
      </c>
      <c r="O293" s="3">
        <v>7000</v>
      </c>
      <c r="P293" s="1">
        <f>MEDIAN(Data_Source[Price (SAR)])</f>
        <v>58000</v>
      </c>
      <c r="Q293" s="1" cm="1">
        <f t="array" ref="Q293">MEDIAN(_xlfn._xlws.FILTER(Data_Source[Price (SAR)],Data_Source[Maker] = Data_Source[[#This Row],[Maker]]))</f>
        <v>36500</v>
      </c>
    </row>
    <row r="294" spans="1:17" x14ac:dyDescent="0.35">
      <c r="A294">
        <v>293</v>
      </c>
      <c r="B294" t="s">
        <v>39</v>
      </c>
      <c r="C294" t="s">
        <v>46</v>
      </c>
      <c r="D294">
        <v>2019</v>
      </c>
      <c r="E294" s="9">
        <f ca="1">YEAR(TODAY())-Data_Source[[#This Row],[Year]]</f>
        <v>6</v>
      </c>
      <c r="F294" t="s">
        <v>15</v>
      </c>
      <c r="G294" t="s">
        <v>16</v>
      </c>
      <c r="H294" t="s">
        <v>26</v>
      </c>
      <c r="I294">
        <v>5.3</v>
      </c>
      <c r="J294" t="s">
        <v>18</v>
      </c>
      <c r="K294" t="s">
        <v>19</v>
      </c>
      <c r="L294">
        <v>34000</v>
      </c>
      <c r="M294" t="s">
        <v>20</v>
      </c>
      <c r="N294" t="s">
        <v>20</v>
      </c>
      <c r="O294" s="2">
        <v>158000</v>
      </c>
      <c r="P294" s="1">
        <f>MEDIAN(Data_Source[Price (SAR)])</f>
        <v>58000</v>
      </c>
      <c r="Q294" s="1" cm="1">
        <f t="array" ref="Q294">MEDIAN(_xlfn._xlws.FILTER(Data_Source[Price (SAR)],Data_Source[Maker] = Data_Source[[#This Row],[Maker]]))</f>
        <v>60000</v>
      </c>
    </row>
    <row r="295" spans="1:17" x14ac:dyDescent="0.35">
      <c r="A295">
        <v>294</v>
      </c>
      <c r="B295" t="s">
        <v>60</v>
      </c>
      <c r="C295" t="s">
        <v>80</v>
      </c>
      <c r="D295">
        <v>2020</v>
      </c>
      <c r="E295" s="9">
        <f ca="1">YEAR(TODAY())-Data_Source[[#This Row],[Year]]</f>
        <v>5</v>
      </c>
      <c r="F295" t="s">
        <v>15</v>
      </c>
      <c r="G295" t="s">
        <v>29</v>
      </c>
      <c r="H295" t="s">
        <v>26</v>
      </c>
      <c r="I295">
        <v>2.5</v>
      </c>
      <c r="J295" t="s">
        <v>18</v>
      </c>
      <c r="K295" t="s">
        <v>19</v>
      </c>
      <c r="L295">
        <v>30000</v>
      </c>
      <c r="M295" t="s">
        <v>20</v>
      </c>
      <c r="N295" t="s">
        <v>20</v>
      </c>
      <c r="O295" s="3">
        <v>142500</v>
      </c>
      <c r="P295" s="1">
        <f>MEDIAN(Data_Source[Price (SAR)])</f>
        <v>58000</v>
      </c>
      <c r="Q295" s="1" cm="1">
        <f t="array" ref="Q295">MEDIAN(_xlfn._xlws.FILTER(Data_Source[Price (SAR)],Data_Source[Maker] = Data_Source[[#This Row],[Maker]]))</f>
        <v>142000</v>
      </c>
    </row>
    <row r="296" spans="1:17" x14ac:dyDescent="0.35">
      <c r="A296">
        <v>295</v>
      </c>
      <c r="B296" t="s">
        <v>36</v>
      </c>
      <c r="C296" t="s">
        <v>146</v>
      </c>
      <c r="D296">
        <v>2015</v>
      </c>
      <c r="E296" s="9">
        <f ca="1">YEAR(TODAY())-Data_Source[[#This Row],[Year]]</f>
        <v>10</v>
      </c>
      <c r="F296" t="s">
        <v>15</v>
      </c>
      <c r="G296" t="s">
        <v>16</v>
      </c>
      <c r="H296" t="s">
        <v>17</v>
      </c>
      <c r="I296">
        <v>5.3</v>
      </c>
      <c r="J296" t="s">
        <v>18</v>
      </c>
      <c r="K296" t="s">
        <v>19</v>
      </c>
      <c r="L296">
        <v>112000</v>
      </c>
      <c r="M296" t="s">
        <v>111</v>
      </c>
      <c r="N296" t="s">
        <v>540</v>
      </c>
      <c r="O296" s="3">
        <v>77000</v>
      </c>
      <c r="P296" s="1">
        <f>MEDIAN(Data_Source[Price (SAR)])</f>
        <v>58000</v>
      </c>
      <c r="Q296" s="1" cm="1">
        <f t="array" ref="Q296">MEDIAN(_xlfn._xlws.FILTER(Data_Source[Price (SAR)],Data_Source[Maker] = Data_Source[[#This Row],[Maker]]))</f>
        <v>72000</v>
      </c>
    </row>
    <row r="297" spans="1:17" x14ac:dyDescent="0.35">
      <c r="A297">
        <v>296</v>
      </c>
      <c r="B297" t="s">
        <v>52</v>
      </c>
      <c r="C297" t="s">
        <v>53</v>
      </c>
      <c r="D297">
        <v>2018</v>
      </c>
      <c r="E297" s="9">
        <f ca="1">YEAR(TODAY())-Data_Source[[#This Row],[Year]]</f>
        <v>7</v>
      </c>
      <c r="F297" t="s">
        <v>15</v>
      </c>
      <c r="G297" t="s">
        <v>25</v>
      </c>
      <c r="H297" t="s">
        <v>17</v>
      </c>
      <c r="I297">
        <v>2</v>
      </c>
      <c r="J297" t="s">
        <v>18</v>
      </c>
      <c r="K297" t="s">
        <v>68</v>
      </c>
      <c r="L297">
        <v>59000</v>
      </c>
      <c r="M297" t="s">
        <v>20</v>
      </c>
      <c r="N297" t="s">
        <v>20</v>
      </c>
      <c r="O297" s="3">
        <v>85000</v>
      </c>
      <c r="P297" s="1">
        <f>MEDIAN(Data_Source[Price (SAR)])</f>
        <v>58000</v>
      </c>
      <c r="Q297" s="1" cm="1">
        <f t="array" ref="Q297">MEDIAN(_xlfn._xlws.FILTER(Data_Source[Price (SAR)],Data_Source[Maker] = Data_Source[[#This Row],[Maker]]))</f>
        <v>80000</v>
      </c>
    </row>
    <row r="298" spans="1:17" x14ac:dyDescent="0.35">
      <c r="A298">
        <v>297</v>
      </c>
      <c r="B298" t="s">
        <v>82</v>
      </c>
      <c r="C298" t="s">
        <v>169</v>
      </c>
      <c r="D298">
        <v>2017</v>
      </c>
      <c r="E298" s="9">
        <f ca="1">YEAR(TODAY())-Data_Source[[#This Row],[Year]]</f>
        <v>8</v>
      </c>
      <c r="F298" t="s">
        <v>44</v>
      </c>
      <c r="G298" t="s">
        <v>23</v>
      </c>
      <c r="H298" t="s">
        <v>30</v>
      </c>
      <c r="I298">
        <v>3.8</v>
      </c>
      <c r="J298" t="s">
        <v>18</v>
      </c>
      <c r="K298" t="s">
        <v>19</v>
      </c>
      <c r="L298">
        <v>77000</v>
      </c>
      <c r="M298" t="s">
        <v>20</v>
      </c>
      <c r="N298" t="s">
        <v>20</v>
      </c>
      <c r="O298" s="3">
        <v>58000</v>
      </c>
      <c r="P298" s="1">
        <f>MEDIAN(Data_Source[Price (SAR)])</f>
        <v>58000</v>
      </c>
      <c r="Q298" s="1" cm="1">
        <f t="array" ref="Q298">MEDIAN(_xlfn._xlws.FILTER(Data_Source[Price (SAR)],Data_Source[Maker] = Data_Source[[#This Row],[Maker]]))</f>
        <v>40000</v>
      </c>
    </row>
    <row r="299" spans="1:17" x14ac:dyDescent="0.35">
      <c r="A299">
        <v>298</v>
      </c>
      <c r="B299" t="s">
        <v>34</v>
      </c>
      <c r="C299" t="s">
        <v>43</v>
      </c>
      <c r="D299">
        <v>2000</v>
      </c>
      <c r="E299" s="9">
        <f ca="1">YEAR(TODAY())-Data_Source[[#This Row],[Year]]</f>
        <v>25</v>
      </c>
      <c r="F299" t="s">
        <v>15</v>
      </c>
      <c r="G299" t="s">
        <v>23</v>
      </c>
      <c r="H299" t="s">
        <v>30</v>
      </c>
      <c r="I299">
        <v>1.3</v>
      </c>
      <c r="J299" t="s">
        <v>18</v>
      </c>
      <c r="K299" t="s">
        <v>68</v>
      </c>
      <c r="L299">
        <v>4000</v>
      </c>
      <c r="M299" t="s">
        <v>64</v>
      </c>
      <c r="N299" t="s">
        <v>64</v>
      </c>
      <c r="O299" s="3">
        <v>10000</v>
      </c>
      <c r="P299" s="1">
        <f>MEDIAN(Data_Source[Price (SAR)])</f>
        <v>58000</v>
      </c>
      <c r="Q299" s="1" cm="1">
        <f t="array" ref="Q299">MEDIAN(_xlfn._xlws.FILTER(Data_Source[Price (SAR)],Data_Source[Maker] = Data_Source[[#This Row],[Maker]]))</f>
        <v>65000</v>
      </c>
    </row>
    <row r="300" spans="1:17" x14ac:dyDescent="0.35">
      <c r="A300">
        <v>299</v>
      </c>
      <c r="B300" t="s">
        <v>34</v>
      </c>
      <c r="C300" t="s">
        <v>124</v>
      </c>
      <c r="D300">
        <v>2017</v>
      </c>
      <c r="E300" s="9">
        <f ca="1">YEAR(TODAY())-Data_Source[[#This Row],[Year]]</f>
        <v>8</v>
      </c>
      <c r="F300" t="s">
        <v>44</v>
      </c>
      <c r="G300" t="s">
        <v>23</v>
      </c>
      <c r="H300" t="s">
        <v>17</v>
      </c>
      <c r="I300">
        <v>4</v>
      </c>
      <c r="J300" t="s">
        <v>18</v>
      </c>
      <c r="K300" t="s">
        <v>19</v>
      </c>
      <c r="L300">
        <v>114000</v>
      </c>
      <c r="M300" t="s">
        <v>59</v>
      </c>
      <c r="N300" t="s">
        <v>59</v>
      </c>
      <c r="O300" s="2">
        <v>115000</v>
      </c>
      <c r="P300" s="1">
        <f>MEDIAN(Data_Source[Price (SAR)])</f>
        <v>58000</v>
      </c>
      <c r="Q300" s="1" cm="1">
        <f t="array" ref="Q300">MEDIAN(_xlfn._xlws.FILTER(Data_Source[Price (SAR)],Data_Source[Maker] = Data_Source[[#This Row],[Maker]]))</f>
        <v>65000</v>
      </c>
    </row>
    <row r="301" spans="1:17" x14ac:dyDescent="0.35">
      <c r="A301">
        <v>300</v>
      </c>
      <c r="B301" t="s">
        <v>34</v>
      </c>
      <c r="C301" t="s">
        <v>55</v>
      </c>
      <c r="D301">
        <v>2018</v>
      </c>
      <c r="E301" s="9">
        <f ca="1">YEAR(TODAY())-Data_Source[[#This Row],[Year]]</f>
        <v>7</v>
      </c>
      <c r="F301" t="s">
        <v>15</v>
      </c>
      <c r="G301" t="s">
        <v>23</v>
      </c>
      <c r="H301" t="s">
        <v>30</v>
      </c>
      <c r="I301">
        <v>4</v>
      </c>
      <c r="J301" t="s">
        <v>18</v>
      </c>
      <c r="K301" t="s">
        <v>19</v>
      </c>
      <c r="L301">
        <v>74000</v>
      </c>
      <c r="M301" t="s">
        <v>211</v>
      </c>
      <c r="N301" t="s">
        <v>539</v>
      </c>
      <c r="O301" s="3">
        <v>150000</v>
      </c>
      <c r="P301" s="1">
        <f>MEDIAN(Data_Source[Price (SAR)])</f>
        <v>58000</v>
      </c>
      <c r="Q301" s="1" cm="1">
        <f t="array" ref="Q301">MEDIAN(_xlfn._xlws.FILTER(Data_Source[Price (SAR)],Data_Source[Maker] = Data_Source[[#This Row],[Maker]]))</f>
        <v>65000</v>
      </c>
    </row>
    <row r="302" spans="1:17" x14ac:dyDescent="0.35">
      <c r="A302">
        <v>301</v>
      </c>
      <c r="B302" t="s">
        <v>48</v>
      </c>
      <c r="C302" t="s">
        <v>50</v>
      </c>
      <c r="D302">
        <v>2018</v>
      </c>
      <c r="E302" s="9">
        <f ca="1">YEAR(TODAY())-Data_Source[[#This Row],[Year]]</f>
        <v>7</v>
      </c>
      <c r="F302" t="s">
        <v>44</v>
      </c>
      <c r="G302" t="s">
        <v>16</v>
      </c>
      <c r="H302" t="s">
        <v>26</v>
      </c>
      <c r="I302">
        <v>2</v>
      </c>
      <c r="J302" t="s">
        <v>18</v>
      </c>
      <c r="K302" t="s">
        <v>19</v>
      </c>
      <c r="L302">
        <v>167</v>
      </c>
      <c r="M302" t="s">
        <v>20</v>
      </c>
      <c r="N302" t="s">
        <v>20</v>
      </c>
      <c r="O302" s="3">
        <v>115000</v>
      </c>
      <c r="P302" s="1">
        <f>MEDIAN(Data_Source[Price (SAR)])</f>
        <v>58000</v>
      </c>
      <c r="Q302" s="1" cm="1">
        <f t="array" ref="Q302">MEDIAN(_xlfn._xlws.FILTER(Data_Source[Price (SAR)],Data_Source[Maker] = Data_Source[[#This Row],[Maker]]))</f>
        <v>145000</v>
      </c>
    </row>
    <row r="303" spans="1:17" x14ac:dyDescent="0.35">
      <c r="A303">
        <v>302</v>
      </c>
      <c r="B303" t="s">
        <v>34</v>
      </c>
      <c r="C303" t="s">
        <v>127</v>
      </c>
      <c r="D303">
        <v>2003</v>
      </c>
      <c r="E303" s="9">
        <f ca="1">YEAR(TODAY())-Data_Source[[#This Row],[Year]]</f>
        <v>22</v>
      </c>
      <c r="F303" t="s">
        <v>15</v>
      </c>
      <c r="G303" t="s">
        <v>94</v>
      </c>
      <c r="H303" t="s">
        <v>26</v>
      </c>
      <c r="I303">
        <v>1.6</v>
      </c>
      <c r="J303" t="s">
        <v>18</v>
      </c>
      <c r="K303" t="s">
        <v>68</v>
      </c>
      <c r="L303">
        <v>230000</v>
      </c>
      <c r="M303" t="s">
        <v>20</v>
      </c>
      <c r="N303" t="s">
        <v>20</v>
      </c>
      <c r="O303" s="3">
        <v>69000</v>
      </c>
      <c r="P303" s="1">
        <f>MEDIAN(Data_Source[Price (SAR)])</f>
        <v>58000</v>
      </c>
      <c r="Q303" s="1" cm="1">
        <f t="array" ref="Q303">MEDIAN(_xlfn._xlws.FILTER(Data_Source[Price (SAR)],Data_Source[Maker] = Data_Source[[#This Row],[Maker]]))</f>
        <v>65000</v>
      </c>
    </row>
    <row r="304" spans="1:17" x14ac:dyDescent="0.35">
      <c r="A304">
        <v>303</v>
      </c>
      <c r="B304" t="s">
        <v>34</v>
      </c>
      <c r="C304" t="s">
        <v>161</v>
      </c>
      <c r="D304">
        <v>2016</v>
      </c>
      <c r="E304" s="9">
        <f ca="1">YEAR(TODAY())-Data_Source[[#This Row],[Year]]</f>
        <v>9</v>
      </c>
      <c r="F304" t="s">
        <v>15</v>
      </c>
      <c r="G304" t="s">
        <v>23</v>
      </c>
      <c r="H304" t="s">
        <v>30</v>
      </c>
      <c r="I304">
        <v>5.7</v>
      </c>
      <c r="J304" t="s">
        <v>18</v>
      </c>
      <c r="K304" t="s">
        <v>19</v>
      </c>
      <c r="L304">
        <v>390</v>
      </c>
      <c r="M304" t="s">
        <v>54</v>
      </c>
      <c r="N304" t="s">
        <v>538</v>
      </c>
      <c r="O304" s="2">
        <v>90000</v>
      </c>
      <c r="P304" s="1">
        <f>MEDIAN(Data_Source[Price (SAR)])</f>
        <v>58000</v>
      </c>
      <c r="Q304" s="1" cm="1">
        <f t="array" ref="Q304">MEDIAN(_xlfn._xlws.FILTER(Data_Source[Price (SAR)],Data_Source[Maker] = Data_Source[[#This Row],[Maker]]))</f>
        <v>65000</v>
      </c>
    </row>
    <row r="305" spans="1:17" x14ac:dyDescent="0.35">
      <c r="A305">
        <v>304</v>
      </c>
      <c r="B305" t="s">
        <v>34</v>
      </c>
      <c r="C305" t="s">
        <v>35</v>
      </c>
      <c r="D305">
        <v>2007</v>
      </c>
      <c r="E305" s="9">
        <f ca="1">YEAR(TODAY())-Data_Source[[#This Row],[Year]]</f>
        <v>18</v>
      </c>
      <c r="F305" t="s">
        <v>15</v>
      </c>
      <c r="G305" t="s">
        <v>23</v>
      </c>
      <c r="H305" t="s">
        <v>17</v>
      </c>
      <c r="I305">
        <v>4.5999999999999996</v>
      </c>
      <c r="J305" t="s">
        <v>18</v>
      </c>
      <c r="K305" t="s">
        <v>19</v>
      </c>
      <c r="L305">
        <v>564000</v>
      </c>
      <c r="M305" t="s">
        <v>59</v>
      </c>
      <c r="N305" t="s">
        <v>59</v>
      </c>
      <c r="O305" s="2">
        <v>43000</v>
      </c>
      <c r="P305" s="1">
        <f>MEDIAN(Data_Source[Price (SAR)])</f>
        <v>58000</v>
      </c>
      <c r="Q305" s="1" cm="1">
        <f t="array" ref="Q305">MEDIAN(_xlfn._xlws.FILTER(Data_Source[Price (SAR)],Data_Source[Maker] = Data_Source[[#This Row],[Maker]]))</f>
        <v>65000</v>
      </c>
    </row>
    <row r="306" spans="1:17" x14ac:dyDescent="0.35">
      <c r="A306">
        <v>305</v>
      </c>
      <c r="B306" t="s">
        <v>34</v>
      </c>
      <c r="C306" t="s">
        <v>35</v>
      </c>
      <c r="D306">
        <v>2012</v>
      </c>
      <c r="E306" s="9">
        <f ca="1">YEAR(TODAY())-Data_Source[[#This Row],[Year]]</f>
        <v>13</v>
      </c>
      <c r="F306" t="s">
        <v>15</v>
      </c>
      <c r="G306" t="s">
        <v>23</v>
      </c>
      <c r="H306" t="s">
        <v>17</v>
      </c>
      <c r="I306">
        <v>4.5999999999999996</v>
      </c>
      <c r="J306" t="s">
        <v>18</v>
      </c>
      <c r="K306" t="s">
        <v>19</v>
      </c>
      <c r="L306">
        <v>180</v>
      </c>
      <c r="M306" t="s">
        <v>255</v>
      </c>
      <c r="N306" t="s">
        <v>255</v>
      </c>
      <c r="O306" s="3">
        <v>110000</v>
      </c>
      <c r="P306" s="1">
        <f>MEDIAN(Data_Source[Price (SAR)])</f>
        <v>58000</v>
      </c>
      <c r="Q306" s="1" cm="1">
        <f t="array" ref="Q306">MEDIAN(_xlfn._xlws.FILTER(Data_Source[Price (SAR)],Data_Source[Maker] = Data_Source[[#This Row],[Maker]]))</f>
        <v>65000</v>
      </c>
    </row>
    <row r="307" spans="1:17" x14ac:dyDescent="0.35">
      <c r="A307">
        <v>306</v>
      </c>
      <c r="B307" t="s">
        <v>34</v>
      </c>
      <c r="C307" t="s">
        <v>69</v>
      </c>
      <c r="D307">
        <v>2010</v>
      </c>
      <c r="E307" s="9">
        <f ca="1">YEAR(TODAY())-Data_Source[[#This Row],[Year]]</f>
        <v>15</v>
      </c>
      <c r="F307" t="s">
        <v>15</v>
      </c>
      <c r="G307" t="s">
        <v>23</v>
      </c>
      <c r="H307" t="s">
        <v>26</v>
      </c>
      <c r="I307">
        <v>3.5</v>
      </c>
      <c r="J307" t="s">
        <v>18</v>
      </c>
      <c r="K307" t="s">
        <v>19</v>
      </c>
      <c r="L307">
        <v>342000</v>
      </c>
      <c r="M307" t="s">
        <v>253</v>
      </c>
      <c r="N307" t="s">
        <v>539</v>
      </c>
      <c r="O307" s="2">
        <v>30000</v>
      </c>
      <c r="P307" s="1">
        <f>MEDIAN(Data_Source[Price (SAR)])</f>
        <v>58000</v>
      </c>
      <c r="Q307" s="1" cm="1">
        <f t="array" ref="Q307">MEDIAN(_xlfn._xlws.FILTER(Data_Source[Price (SAR)],Data_Source[Maker] = Data_Source[[#This Row],[Maker]]))</f>
        <v>65000</v>
      </c>
    </row>
    <row r="308" spans="1:17" x14ac:dyDescent="0.35">
      <c r="A308">
        <v>307</v>
      </c>
      <c r="B308" t="s">
        <v>34</v>
      </c>
      <c r="C308" t="s">
        <v>35</v>
      </c>
      <c r="D308">
        <v>2006</v>
      </c>
      <c r="E308" s="9">
        <f ca="1">YEAR(TODAY())-Data_Source[[#This Row],[Year]]</f>
        <v>19</v>
      </c>
      <c r="F308" t="s">
        <v>15</v>
      </c>
      <c r="G308" t="s">
        <v>23</v>
      </c>
      <c r="H308" t="s">
        <v>30</v>
      </c>
      <c r="I308">
        <v>4.8</v>
      </c>
      <c r="J308" t="s">
        <v>18</v>
      </c>
      <c r="K308" t="s">
        <v>19</v>
      </c>
      <c r="L308">
        <v>247000</v>
      </c>
      <c r="M308" t="s">
        <v>54</v>
      </c>
      <c r="N308" t="s">
        <v>538</v>
      </c>
      <c r="O308" s="2">
        <v>55000</v>
      </c>
      <c r="P308" s="1">
        <f>MEDIAN(Data_Source[Price (SAR)])</f>
        <v>58000</v>
      </c>
      <c r="Q308" s="1" cm="1">
        <f t="array" ref="Q308">MEDIAN(_xlfn._xlws.FILTER(Data_Source[Price (SAR)],Data_Source[Maker] = Data_Source[[#This Row],[Maker]]))</f>
        <v>65000</v>
      </c>
    </row>
    <row r="309" spans="1:17" x14ac:dyDescent="0.35">
      <c r="A309">
        <v>308</v>
      </c>
      <c r="B309" t="s">
        <v>34</v>
      </c>
      <c r="C309" t="s">
        <v>58</v>
      </c>
      <c r="D309">
        <v>2017</v>
      </c>
      <c r="E309" s="9">
        <f ca="1">YEAR(TODAY())-Data_Source[[#This Row],[Year]]</f>
        <v>8</v>
      </c>
      <c r="F309" t="s">
        <v>15</v>
      </c>
      <c r="G309" t="s">
        <v>23</v>
      </c>
      <c r="H309" t="s">
        <v>17</v>
      </c>
      <c r="I309">
        <v>4</v>
      </c>
      <c r="J309" t="s">
        <v>18</v>
      </c>
      <c r="K309" t="s">
        <v>19</v>
      </c>
      <c r="L309">
        <v>176000</v>
      </c>
      <c r="M309" t="s">
        <v>64</v>
      </c>
      <c r="N309" t="s">
        <v>64</v>
      </c>
      <c r="O309" s="3">
        <v>55000</v>
      </c>
      <c r="P309" s="1">
        <f>MEDIAN(Data_Source[Price (SAR)])</f>
        <v>58000</v>
      </c>
      <c r="Q309" s="1" cm="1">
        <f t="array" ref="Q309">MEDIAN(_xlfn._xlws.FILTER(Data_Source[Price (SAR)],Data_Source[Maker] = Data_Source[[#This Row],[Maker]]))</f>
        <v>65000</v>
      </c>
    </row>
    <row r="310" spans="1:17" x14ac:dyDescent="0.35">
      <c r="A310">
        <v>309</v>
      </c>
      <c r="B310" t="s">
        <v>34</v>
      </c>
      <c r="C310" t="s">
        <v>123</v>
      </c>
      <c r="D310">
        <v>2021</v>
      </c>
      <c r="E310" s="9">
        <f ca="1">YEAR(TODAY())-Data_Source[[#This Row],[Year]]</f>
        <v>4</v>
      </c>
      <c r="F310" t="s">
        <v>15</v>
      </c>
      <c r="G310" t="s">
        <v>23</v>
      </c>
      <c r="H310" t="s">
        <v>17</v>
      </c>
      <c r="I310">
        <v>4</v>
      </c>
      <c r="J310" t="s">
        <v>18</v>
      </c>
      <c r="K310" t="s">
        <v>19</v>
      </c>
      <c r="L310">
        <v>4500</v>
      </c>
      <c r="M310" t="s">
        <v>111</v>
      </c>
      <c r="N310" t="s">
        <v>540</v>
      </c>
      <c r="O310" s="3">
        <v>162000</v>
      </c>
      <c r="P310" s="1">
        <f>MEDIAN(Data_Source[Price (SAR)])</f>
        <v>58000</v>
      </c>
      <c r="Q310" s="1" cm="1">
        <f t="array" ref="Q310">MEDIAN(_xlfn._xlws.FILTER(Data_Source[Price (SAR)],Data_Source[Maker] = Data_Source[[#This Row],[Maker]]))</f>
        <v>65000</v>
      </c>
    </row>
    <row r="311" spans="1:17" x14ac:dyDescent="0.35">
      <c r="A311">
        <v>310</v>
      </c>
      <c r="B311" t="s">
        <v>34</v>
      </c>
      <c r="C311" t="s">
        <v>51</v>
      </c>
      <c r="D311">
        <v>2018</v>
      </c>
      <c r="E311" s="9">
        <f ca="1">YEAR(TODAY())-Data_Source[[#This Row],[Year]]</f>
        <v>7</v>
      </c>
      <c r="F311" t="s">
        <v>15</v>
      </c>
      <c r="G311" t="s">
        <v>23</v>
      </c>
      <c r="H311" t="s">
        <v>30</v>
      </c>
      <c r="I311">
        <v>1.6</v>
      </c>
      <c r="J311" t="s">
        <v>18</v>
      </c>
      <c r="K311" t="s">
        <v>19</v>
      </c>
      <c r="L311">
        <v>124000</v>
      </c>
      <c r="M311" t="s">
        <v>211</v>
      </c>
      <c r="N311" t="s">
        <v>539</v>
      </c>
      <c r="O311" s="3">
        <v>40000</v>
      </c>
      <c r="P311" s="1">
        <f>MEDIAN(Data_Source[Price (SAR)])</f>
        <v>58000</v>
      </c>
      <c r="Q311" s="1" cm="1">
        <f t="array" ref="Q311">MEDIAN(_xlfn._xlws.FILTER(Data_Source[Price (SAR)],Data_Source[Maker] = Data_Source[[#This Row],[Maker]]))</f>
        <v>65000</v>
      </c>
    </row>
    <row r="312" spans="1:17" x14ac:dyDescent="0.35">
      <c r="A312">
        <v>311</v>
      </c>
      <c r="B312" t="s">
        <v>34</v>
      </c>
      <c r="C312" t="s">
        <v>162</v>
      </c>
      <c r="D312">
        <v>2015</v>
      </c>
      <c r="E312" s="9">
        <f ca="1">YEAR(TODAY())-Data_Source[[#This Row],[Year]]</f>
        <v>10</v>
      </c>
      <c r="F312" t="s">
        <v>15</v>
      </c>
      <c r="G312" t="s">
        <v>94</v>
      </c>
      <c r="H312" t="s">
        <v>30</v>
      </c>
      <c r="I312">
        <v>4</v>
      </c>
      <c r="J312" t="s">
        <v>18</v>
      </c>
      <c r="K312" t="s">
        <v>68</v>
      </c>
      <c r="L312">
        <v>260000</v>
      </c>
      <c r="M312" t="s">
        <v>253</v>
      </c>
      <c r="N312" t="s">
        <v>539</v>
      </c>
      <c r="O312" s="2">
        <v>60000</v>
      </c>
      <c r="P312" s="1">
        <f>MEDIAN(Data_Source[Price (SAR)])</f>
        <v>58000</v>
      </c>
      <c r="Q312" s="1" cm="1">
        <f t="array" ref="Q312">MEDIAN(_xlfn._xlws.FILTER(Data_Source[Price (SAR)],Data_Source[Maker] = Data_Source[[#This Row],[Maker]]))</f>
        <v>65000</v>
      </c>
    </row>
    <row r="313" spans="1:17" x14ac:dyDescent="0.35">
      <c r="A313">
        <v>312</v>
      </c>
      <c r="B313" t="s">
        <v>34</v>
      </c>
      <c r="C313" t="s">
        <v>35</v>
      </c>
      <c r="D313">
        <v>2021</v>
      </c>
      <c r="E313" s="9">
        <f ca="1">YEAR(TODAY())-Data_Source[[#This Row],[Year]]</f>
        <v>4</v>
      </c>
      <c r="F313" t="s">
        <v>44</v>
      </c>
      <c r="G313" t="s">
        <v>23</v>
      </c>
      <c r="H313" t="s">
        <v>17</v>
      </c>
      <c r="I313">
        <v>4.5999999999999996</v>
      </c>
      <c r="J313" t="s">
        <v>18</v>
      </c>
      <c r="K313" t="s">
        <v>19</v>
      </c>
      <c r="L313">
        <v>3000</v>
      </c>
      <c r="M313" t="s">
        <v>255</v>
      </c>
      <c r="N313" t="s">
        <v>255</v>
      </c>
      <c r="O313" s="2">
        <v>260000</v>
      </c>
      <c r="P313" s="1">
        <f>MEDIAN(Data_Source[Price (SAR)])</f>
        <v>58000</v>
      </c>
      <c r="Q313" s="1" cm="1">
        <f t="array" ref="Q313">MEDIAN(_xlfn._xlws.FILTER(Data_Source[Price (SAR)],Data_Source[Maker] = Data_Source[[#This Row],[Maker]]))</f>
        <v>65000</v>
      </c>
    </row>
    <row r="314" spans="1:17" x14ac:dyDescent="0.35">
      <c r="A314">
        <v>313</v>
      </c>
      <c r="B314" t="s">
        <v>27</v>
      </c>
      <c r="C314" t="s">
        <v>28</v>
      </c>
      <c r="D314">
        <v>2017</v>
      </c>
      <c r="E314" s="9">
        <f ca="1">YEAR(TODAY())-Data_Source[[#This Row],[Year]]</f>
        <v>8</v>
      </c>
      <c r="F314" t="s">
        <v>15</v>
      </c>
      <c r="G314" t="s">
        <v>23</v>
      </c>
      <c r="H314" t="s">
        <v>26</v>
      </c>
      <c r="I314">
        <v>2</v>
      </c>
      <c r="J314" t="s">
        <v>18</v>
      </c>
      <c r="K314" t="s">
        <v>19</v>
      </c>
      <c r="L314">
        <v>140000</v>
      </c>
      <c r="M314" t="s">
        <v>54</v>
      </c>
      <c r="N314" t="s">
        <v>538</v>
      </c>
      <c r="O314" s="2">
        <v>42222</v>
      </c>
      <c r="P314" s="1">
        <f>MEDIAN(Data_Source[Price (SAR)])</f>
        <v>58000</v>
      </c>
      <c r="Q314" s="1" cm="1">
        <f t="array" ref="Q314">MEDIAN(_xlfn._xlws.FILTER(Data_Source[Price (SAR)],Data_Source[Maker] = Data_Source[[#This Row],[Maker]]))</f>
        <v>42000</v>
      </c>
    </row>
    <row r="315" spans="1:17" x14ac:dyDescent="0.35">
      <c r="A315">
        <v>314</v>
      </c>
      <c r="B315" t="s">
        <v>73</v>
      </c>
      <c r="C315" t="s">
        <v>257</v>
      </c>
      <c r="D315">
        <v>2019</v>
      </c>
      <c r="E315" s="9">
        <f ca="1">YEAR(TODAY())-Data_Source[[#This Row],[Year]]</f>
        <v>6</v>
      </c>
      <c r="F315" t="s">
        <v>15</v>
      </c>
      <c r="G315" t="s">
        <v>16</v>
      </c>
      <c r="H315" t="s">
        <v>30</v>
      </c>
      <c r="I315">
        <v>2</v>
      </c>
      <c r="J315" t="s">
        <v>18</v>
      </c>
      <c r="K315" t="s">
        <v>19</v>
      </c>
      <c r="L315">
        <v>25000</v>
      </c>
      <c r="M315" t="s">
        <v>170</v>
      </c>
      <c r="N315" t="s">
        <v>543</v>
      </c>
      <c r="O315" s="2">
        <v>58000</v>
      </c>
      <c r="P315" s="1">
        <f>MEDIAN(Data_Source[Price (SAR)])</f>
        <v>58000</v>
      </c>
      <c r="Q315" s="1" cm="1">
        <f t="array" ref="Q315">MEDIAN(_xlfn._xlws.FILTER(Data_Source[Price (SAR)],Data_Source[Maker] = Data_Source[[#This Row],[Maker]]))</f>
        <v>56000</v>
      </c>
    </row>
    <row r="316" spans="1:17" x14ac:dyDescent="0.35">
      <c r="A316">
        <v>315</v>
      </c>
      <c r="B316" t="s">
        <v>95</v>
      </c>
      <c r="C316" t="s">
        <v>223</v>
      </c>
      <c r="D316">
        <v>2018</v>
      </c>
      <c r="E316" s="9">
        <f ca="1">YEAR(TODAY())-Data_Source[[#This Row],[Year]]</f>
        <v>7</v>
      </c>
      <c r="F316" t="s">
        <v>15</v>
      </c>
      <c r="G316" t="s">
        <v>29</v>
      </c>
      <c r="H316" t="s">
        <v>17</v>
      </c>
      <c r="I316">
        <v>6.2</v>
      </c>
      <c r="J316" t="s">
        <v>18</v>
      </c>
      <c r="K316" t="s">
        <v>19</v>
      </c>
      <c r="L316">
        <v>22200</v>
      </c>
      <c r="M316" t="s">
        <v>20</v>
      </c>
      <c r="N316" t="s">
        <v>20</v>
      </c>
      <c r="O316" s="3">
        <v>230000</v>
      </c>
      <c r="P316" s="1">
        <f>MEDIAN(Data_Source[Price (SAR)])</f>
        <v>58000</v>
      </c>
      <c r="Q316" s="1" cm="1">
        <f t="array" ref="Q316">MEDIAN(_xlfn._xlws.FILTER(Data_Source[Price (SAR)],Data_Source[Maker] = Data_Source[[#This Row],[Maker]]))</f>
        <v>130000</v>
      </c>
    </row>
    <row r="317" spans="1:17" x14ac:dyDescent="0.35">
      <c r="A317">
        <v>316</v>
      </c>
      <c r="B317" t="s">
        <v>39</v>
      </c>
      <c r="C317" t="s">
        <v>46</v>
      </c>
      <c r="D317">
        <v>2012</v>
      </c>
      <c r="E317" s="9">
        <f ca="1">YEAR(TODAY())-Data_Source[[#This Row],[Year]]</f>
        <v>13</v>
      </c>
      <c r="F317" t="s">
        <v>15</v>
      </c>
      <c r="G317" t="s">
        <v>16</v>
      </c>
      <c r="H317" t="s">
        <v>17</v>
      </c>
      <c r="I317">
        <v>5.3</v>
      </c>
      <c r="J317" t="s">
        <v>18</v>
      </c>
      <c r="K317" t="s">
        <v>19</v>
      </c>
      <c r="L317">
        <v>281</v>
      </c>
      <c r="M317" t="s">
        <v>20</v>
      </c>
      <c r="N317" t="s">
        <v>20</v>
      </c>
      <c r="O317" s="3">
        <v>65000</v>
      </c>
      <c r="P317" s="1">
        <f>MEDIAN(Data_Source[Price (SAR)])</f>
        <v>58000</v>
      </c>
      <c r="Q317" s="1" cm="1">
        <f t="array" ref="Q317">MEDIAN(_xlfn._xlws.FILTER(Data_Source[Price (SAR)],Data_Source[Maker] = Data_Source[[#This Row],[Maker]]))</f>
        <v>60000</v>
      </c>
    </row>
    <row r="318" spans="1:17" x14ac:dyDescent="0.35">
      <c r="A318">
        <v>317</v>
      </c>
      <c r="B318" t="s">
        <v>27</v>
      </c>
      <c r="C318" t="s">
        <v>88</v>
      </c>
      <c r="D318">
        <v>2008</v>
      </c>
      <c r="E318" s="9">
        <f ca="1">YEAR(TODAY())-Data_Source[[#This Row],[Year]]</f>
        <v>17</v>
      </c>
      <c r="F318" t="s">
        <v>15</v>
      </c>
      <c r="G318" t="s">
        <v>23</v>
      </c>
      <c r="H318" t="s">
        <v>26</v>
      </c>
      <c r="I318">
        <v>1.6</v>
      </c>
      <c r="J318" t="s">
        <v>18</v>
      </c>
      <c r="K318" t="s">
        <v>68</v>
      </c>
      <c r="L318">
        <v>250000</v>
      </c>
      <c r="M318" t="s">
        <v>59</v>
      </c>
      <c r="N318" t="s">
        <v>59</v>
      </c>
      <c r="O318" s="3">
        <v>4000</v>
      </c>
      <c r="P318" s="1">
        <f>MEDIAN(Data_Source[Price (SAR)])</f>
        <v>58000</v>
      </c>
      <c r="Q318" s="1" cm="1">
        <f t="array" ref="Q318">MEDIAN(_xlfn._xlws.FILTER(Data_Source[Price (SAR)],Data_Source[Maker] = Data_Source[[#This Row],[Maker]]))</f>
        <v>42000</v>
      </c>
    </row>
    <row r="319" spans="1:17" x14ac:dyDescent="0.35">
      <c r="A319">
        <v>318</v>
      </c>
      <c r="B319" t="s">
        <v>76</v>
      </c>
      <c r="C319" t="s">
        <v>125</v>
      </c>
      <c r="D319">
        <v>2005</v>
      </c>
      <c r="E319" s="9">
        <f ca="1">YEAR(TODAY())-Data_Source[[#This Row],[Year]]</f>
        <v>20</v>
      </c>
      <c r="F319" t="s">
        <v>15</v>
      </c>
      <c r="G319" t="s">
        <v>16</v>
      </c>
      <c r="H319" t="s">
        <v>26</v>
      </c>
      <c r="I319">
        <v>4</v>
      </c>
      <c r="J319" t="s">
        <v>18</v>
      </c>
      <c r="K319" t="s">
        <v>19</v>
      </c>
      <c r="L319">
        <v>300000</v>
      </c>
      <c r="M319" t="s">
        <v>211</v>
      </c>
      <c r="N319" t="s">
        <v>539</v>
      </c>
      <c r="O319" s="2">
        <v>7000</v>
      </c>
      <c r="P319" s="1">
        <f>MEDIAN(Data_Source[Price (SAR)])</f>
        <v>58000</v>
      </c>
      <c r="Q319" s="1" cm="1">
        <f t="array" ref="Q319">MEDIAN(_xlfn._xlws.FILTER(Data_Source[Price (SAR)],Data_Source[Maker] = Data_Source[[#This Row],[Maker]]))</f>
        <v>55000</v>
      </c>
    </row>
    <row r="320" spans="1:17" x14ac:dyDescent="0.35">
      <c r="A320">
        <v>319</v>
      </c>
      <c r="B320" t="s">
        <v>34</v>
      </c>
      <c r="C320" t="s">
        <v>41</v>
      </c>
      <c r="D320">
        <v>2017</v>
      </c>
      <c r="E320" s="9">
        <f ca="1">YEAR(TODAY())-Data_Source[[#This Row],[Year]]</f>
        <v>8</v>
      </c>
      <c r="F320" t="s">
        <v>15</v>
      </c>
      <c r="G320" t="s">
        <v>29</v>
      </c>
      <c r="H320" t="s">
        <v>26</v>
      </c>
      <c r="I320">
        <v>1.5</v>
      </c>
      <c r="J320" t="s">
        <v>18</v>
      </c>
      <c r="K320" t="s">
        <v>19</v>
      </c>
      <c r="L320">
        <v>12500</v>
      </c>
      <c r="M320" t="s">
        <v>81</v>
      </c>
      <c r="N320" t="s">
        <v>541</v>
      </c>
      <c r="O320" s="3">
        <v>32000</v>
      </c>
      <c r="P320" s="1">
        <f>MEDIAN(Data_Source[Price (SAR)])</f>
        <v>58000</v>
      </c>
      <c r="Q320" s="1" cm="1">
        <f t="array" ref="Q320">MEDIAN(_xlfn._xlws.FILTER(Data_Source[Price (SAR)],Data_Source[Maker] = Data_Source[[#This Row],[Maker]]))</f>
        <v>65000</v>
      </c>
    </row>
    <row r="321" spans="1:17" x14ac:dyDescent="0.35">
      <c r="A321">
        <v>320</v>
      </c>
      <c r="B321" t="s">
        <v>27</v>
      </c>
      <c r="C321" t="s">
        <v>88</v>
      </c>
      <c r="D321">
        <v>2018</v>
      </c>
      <c r="E321" s="9">
        <f ca="1">YEAR(TODAY())-Data_Source[[#This Row],[Year]]</f>
        <v>7</v>
      </c>
      <c r="F321" t="s">
        <v>15</v>
      </c>
      <c r="G321" t="s">
        <v>75</v>
      </c>
      <c r="H321" t="s">
        <v>30</v>
      </c>
      <c r="I321">
        <v>1.4</v>
      </c>
      <c r="J321" t="s">
        <v>18</v>
      </c>
      <c r="K321" t="s">
        <v>19</v>
      </c>
      <c r="L321">
        <v>114969</v>
      </c>
      <c r="M321" t="s">
        <v>255</v>
      </c>
      <c r="N321" t="s">
        <v>255</v>
      </c>
      <c r="O321" s="3">
        <v>30000</v>
      </c>
      <c r="P321" s="1">
        <f>MEDIAN(Data_Source[Price (SAR)])</f>
        <v>58000</v>
      </c>
      <c r="Q321" s="1" cm="1">
        <f t="array" ref="Q321">MEDIAN(_xlfn._xlws.FILTER(Data_Source[Price (SAR)],Data_Source[Maker] = Data_Source[[#This Row],[Maker]]))</f>
        <v>42000</v>
      </c>
    </row>
    <row r="322" spans="1:17" x14ac:dyDescent="0.35">
      <c r="A322">
        <v>321</v>
      </c>
      <c r="B322" t="s">
        <v>27</v>
      </c>
      <c r="C322" t="s">
        <v>88</v>
      </c>
      <c r="D322">
        <v>2019</v>
      </c>
      <c r="E322" s="9">
        <f ca="1">YEAR(TODAY())-Data_Source[[#This Row],[Year]]</f>
        <v>6</v>
      </c>
      <c r="F322" t="s">
        <v>15</v>
      </c>
      <c r="G322" t="s">
        <v>29</v>
      </c>
      <c r="H322" t="s">
        <v>26</v>
      </c>
      <c r="I322">
        <v>1.4</v>
      </c>
      <c r="J322" t="s">
        <v>18</v>
      </c>
      <c r="K322" t="s">
        <v>19</v>
      </c>
      <c r="L322">
        <v>107000</v>
      </c>
      <c r="M322" t="s">
        <v>20</v>
      </c>
      <c r="N322" t="s">
        <v>20</v>
      </c>
      <c r="O322" s="3">
        <v>35000</v>
      </c>
      <c r="P322" s="1">
        <f>MEDIAN(Data_Source[Price (SAR)])</f>
        <v>58000</v>
      </c>
      <c r="Q322" s="1" cm="1">
        <f t="array" ref="Q322">MEDIAN(_xlfn._xlws.FILTER(Data_Source[Price (SAR)],Data_Source[Maker] = Data_Source[[#This Row],[Maker]]))</f>
        <v>42000</v>
      </c>
    </row>
    <row r="323" spans="1:17" x14ac:dyDescent="0.35">
      <c r="A323">
        <v>322</v>
      </c>
      <c r="B323" t="s">
        <v>39</v>
      </c>
      <c r="C323" t="s">
        <v>217</v>
      </c>
      <c r="D323">
        <v>2014</v>
      </c>
      <c r="E323" s="9">
        <f ca="1">YEAR(TODAY())-Data_Source[[#This Row],[Year]]</f>
        <v>11</v>
      </c>
      <c r="F323" t="s">
        <v>15</v>
      </c>
      <c r="G323" t="s">
        <v>29</v>
      </c>
      <c r="H323" t="s">
        <v>30</v>
      </c>
      <c r="I323">
        <v>1.8</v>
      </c>
      <c r="J323" t="s">
        <v>18</v>
      </c>
      <c r="K323" t="s">
        <v>19</v>
      </c>
      <c r="L323">
        <v>135020</v>
      </c>
      <c r="M323" t="s">
        <v>20</v>
      </c>
      <c r="N323" t="s">
        <v>20</v>
      </c>
      <c r="O323" s="2">
        <v>24000</v>
      </c>
      <c r="P323" s="1">
        <f>MEDIAN(Data_Source[Price (SAR)])</f>
        <v>58000</v>
      </c>
      <c r="Q323" s="1" cm="1">
        <f t="array" ref="Q323">MEDIAN(_xlfn._xlws.FILTER(Data_Source[Price (SAR)],Data_Source[Maker] = Data_Source[[#This Row],[Maker]]))</f>
        <v>60000</v>
      </c>
    </row>
    <row r="324" spans="1:17" x14ac:dyDescent="0.35">
      <c r="A324">
        <v>323</v>
      </c>
      <c r="B324" t="s">
        <v>39</v>
      </c>
      <c r="C324" t="s">
        <v>46</v>
      </c>
      <c r="D324">
        <v>2017</v>
      </c>
      <c r="E324" s="9">
        <f ca="1">YEAR(TODAY())-Data_Source[[#This Row],[Year]]</f>
        <v>8</v>
      </c>
      <c r="F324" t="s">
        <v>15</v>
      </c>
      <c r="G324" t="s">
        <v>16</v>
      </c>
      <c r="H324" t="s">
        <v>30</v>
      </c>
      <c r="I324">
        <v>8</v>
      </c>
      <c r="J324" t="s">
        <v>18</v>
      </c>
      <c r="K324" t="s">
        <v>19</v>
      </c>
      <c r="L324">
        <v>220</v>
      </c>
      <c r="M324" t="s">
        <v>279</v>
      </c>
      <c r="N324" t="s">
        <v>542</v>
      </c>
      <c r="O324" s="3">
        <v>118000</v>
      </c>
      <c r="P324" s="1">
        <f>MEDIAN(Data_Source[Price (SAR)])</f>
        <v>58000</v>
      </c>
      <c r="Q324" s="1" cm="1">
        <f t="array" ref="Q324">MEDIAN(_xlfn._xlws.FILTER(Data_Source[Price (SAR)],Data_Source[Maker] = Data_Source[[#This Row],[Maker]]))</f>
        <v>60000</v>
      </c>
    </row>
    <row r="325" spans="1:17" x14ac:dyDescent="0.35">
      <c r="A325">
        <v>324</v>
      </c>
      <c r="B325" t="s">
        <v>27</v>
      </c>
      <c r="C325" t="s">
        <v>28</v>
      </c>
      <c r="D325">
        <v>2017</v>
      </c>
      <c r="E325" s="9">
        <f ca="1">YEAR(TODAY())-Data_Source[[#This Row],[Year]]</f>
        <v>8</v>
      </c>
      <c r="F325" t="s">
        <v>15</v>
      </c>
      <c r="G325" t="s">
        <v>25</v>
      </c>
      <c r="H325" t="s">
        <v>26</v>
      </c>
      <c r="I325">
        <v>2</v>
      </c>
      <c r="J325" t="s">
        <v>18</v>
      </c>
      <c r="K325" t="s">
        <v>19</v>
      </c>
      <c r="L325">
        <v>86000</v>
      </c>
      <c r="M325" t="s">
        <v>126</v>
      </c>
      <c r="N325" t="s">
        <v>126</v>
      </c>
      <c r="O325" s="2">
        <v>34000</v>
      </c>
      <c r="P325" s="1">
        <f>MEDIAN(Data_Source[Price (SAR)])</f>
        <v>58000</v>
      </c>
      <c r="Q325" s="1" cm="1">
        <f t="array" ref="Q325">MEDIAN(_xlfn._xlws.FILTER(Data_Source[Price (SAR)],Data_Source[Maker] = Data_Source[[#This Row],[Maker]]))</f>
        <v>42000</v>
      </c>
    </row>
    <row r="326" spans="1:17" x14ac:dyDescent="0.35">
      <c r="A326">
        <v>325</v>
      </c>
      <c r="B326" t="s">
        <v>27</v>
      </c>
      <c r="C326" t="s">
        <v>101</v>
      </c>
      <c r="D326">
        <v>2020</v>
      </c>
      <c r="E326" s="9">
        <f ca="1">YEAR(TODAY())-Data_Source[[#This Row],[Year]]</f>
        <v>5</v>
      </c>
      <c r="F326" t="s">
        <v>15</v>
      </c>
      <c r="G326" t="s">
        <v>25</v>
      </c>
      <c r="H326" t="s">
        <v>26</v>
      </c>
      <c r="I326">
        <v>2</v>
      </c>
      <c r="J326" t="s">
        <v>18</v>
      </c>
      <c r="K326" t="s">
        <v>19</v>
      </c>
      <c r="L326">
        <v>6400</v>
      </c>
      <c r="M326" t="s">
        <v>54</v>
      </c>
      <c r="N326" t="s">
        <v>538</v>
      </c>
      <c r="O326" s="3">
        <v>1156</v>
      </c>
      <c r="P326" s="1">
        <f>MEDIAN(Data_Source[Price (SAR)])</f>
        <v>58000</v>
      </c>
      <c r="Q326" s="1" cm="1">
        <f t="array" ref="Q326">MEDIAN(_xlfn._xlws.FILTER(Data_Source[Price (SAR)],Data_Source[Maker] = Data_Source[[#This Row],[Maker]]))</f>
        <v>42000</v>
      </c>
    </row>
    <row r="327" spans="1:17" x14ac:dyDescent="0.35">
      <c r="A327">
        <v>326</v>
      </c>
      <c r="B327" t="s">
        <v>39</v>
      </c>
      <c r="C327" t="s">
        <v>46</v>
      </c>
      <c r="D327">
        <v>2018</v>
      </c>
      <c r="E327" s="9">
        <f ca="1">YEAR(TODAY())-Data_Source[[#This Row],[Year]]</f>
        <v>7</v>
      </c>
      <c r="F327" t="s">
        <v>47</v>
      </c>
      <c r="G327" t="s">
        <v>29</v>
      </c>
      <c r="H327" t="s">
        <v>30</v>
      </c>
      <c r="I327">
        <v>5.3</v>
      </c>
      <c r="J327" t="s">
        <v>18</v>
      </c>
      <c r="K327" t="s">
        <v>19</v>
      </c>
      <c r="L327">
        <v>176140</v>
      </c>
      <c r="M327" t="s">
        <v>20</v>
      </c>
      <c r="N327" t="s">
        <v>20</v>
      </c>
      <c r="O327" s="2">
        <v>153000</v>
      </c>
      <c r="P327" s="1">
        <f>MEDIAN(Data_Source[Price (SAR)])</f>
        <v>58000</v>
      </c>
      <c r="Q327" s="1" cm="1">
        <f t="array" ref="Q327">MEDIAN(_xlfn._xlws.FILTER(Data_Source[Price (SAR)],Data_Source[Maker] = Data_Source[[#This Row],[Maker]]))</f>
        <v>60000</v>
      </c>
    </row>
    <row r="328" spans="1:17" x14ac:dyDescent="0.35">
      <c r="A328">
        <v>327</v>
      </c>
      <c r="B328" t="s">
        <v>85</v>
      </c>
      <c r="C328" t="s">
        <v>87</v>
      </c>
      <c r="D328">
        <v>2016</v>
      </c>
      <c r="E328" s="9">
        <f ca="1">YEAR(TODAY())-Data_Source[[#This Row],[Year]]</f>
        <v>9</v>
      </c>
      <c r="F328" t="s">
        <v>15</v>
      </c>
      <c r="G328" t="s">
        <v>102</v>
      </c>
      <c r="H328" t="s">
        <v>26</v>
      </c>
      <c r="I328">
        <v>3.8</v>
      </c>
      <c r="J328" t="s">
        <v>18</v>
      </c>
      <c r="K328" t="s">
        <v>19</v>
      </c>
      <c r="L328">
        <v>140000</v>
      </c>
      <c r="M328" t="s">
        <v>64</v>
      </c>
      <c r="N328" t="s">
        <v>64</v>
      </c>
      <c r="O328" s="3">
        <v>84000</v>
      </c>
      <c r="P328" s="1">
        <f>MEDIAN(Data_Source[Price (SAR)])</f>
        <v>58000</v>
      </c>
      <c r="Q328" s="1" cm="1">
        <f t="array" ref="Q328">MEDIAN(_xlfn._xlws.FILTER(Data_Source[Price (SAR)],Data_Source[Maker] = Data_Source[[#This Row],[Maker]]))</f>
        <v>88000</v>
      </c>
    </row>
    <row r="329" spans="1:17" x14ac:dyDescent="0.35">
      <c r="A329">
        <v>328</v>
      </c>
      <c r="B329" t="s">
        <v>166</v>
      </c>
      <c r="C329" t="s">
        <v>306</v>
      </c>
      <c r="D329">
        <v>2020</v>
      </c>
      <c r="E329" s="9">
        <f ca="1">YEAR(TODAY())-Data_Source[[#This Row],[Year]]</f>
        <v>5</v>
      </c>
      <c r="F329" t="s">
        <v>15</v>
      </c>
      <c r="G329" t="s">
        <v>16</v>
      </c>
      <c r="H329" t="s">
        <v>30</v>
      </c>
      <c r="I329">
        <v>2</v>
      </c>
      <c r="J329" t="s">
        <v>18</v>
      </c>
      <c r="K329" t="s">
        <v>19</v>
      </c>
      <c r="L329">
        <v>45000</v>
      </c>
      <c r="M329" t="s">
        <v>187</v>
      </c>
      <c r="N329" t="s">
        <v>539</v>
      </c>
      <c r="O329" s="2">
        <v>88000</v>
      </c>
      <c r="P329" s="1">
        <f>MEDIAN(Data_Source[Price (SAR)])</f>
        <v>58000</v>
      </c>
      <c r="Q329" s="1" cm="1">
        <f t="array" ref="Q329">MEDIAN(_xlfn._xlws.FILTER(Data_Source[Price (SAR)],Data_Source[Maker] = Data_Source[[#This Row],[Maker]]))</f>
        <v>44000</v>
      </c>
    </row>
    <row r="330" spans="1:17" x14ac:dyDescent="0.35">
      <c r="A330">
        <v>329</v>
      </c>
      <c r="B330" t="s">
        <v>73</v>
      </c>
      <c r="C330" t="s">
        <v>74</v>
      </c>
      <c r="D330">
        <v>2019</v>
      </c>
      <c r="E330" s="9">
        <f ca="1">YEAR(TODAY())-Data_Source[[#This Row],[Year]]</f>
        <v>6</v>
      </c>
      <c r="F330" t="s">
        <v>15</v>
      </c>
      <c r="G330" t="s">
        <v>65</v>
      </c>
      <c r="H330" t="s">
        <v>17</v>
      </c>
      <c r="I330">
        <v>2.5</v>
      </c>
      <c r="J330" t="s">
        <v>18</v>
      </c>
      <c r="K330" t="s">
        <v>19</v>
      </c>
      <c r="L330">
        <v>48000</v>
      </c>
      <c r="M330" t="s">
        <v>64</v>
      </c>
      <c r="N330" t="s">
        <v>64</v>
      </c>
      <c r="O330" s="2">
        <v>120000</v>
      </c>
      <c r="P330" s="1">
        <f>MEDIAN(Data_Source[Price (SAR)])</f>
        <v>58000</v>
      </c>
      <c r="Q330" s="1" cm="1">
        <f t="array" ref="Q330">MEDIAN(_xlfn._xlws.FILTER(Data_Source[Price (SAR)],Data_Source[Maker] = Data_Source[[#This Row],[Maker]]))</f>
        <v>56000</v>
      </c>
    </row>
    <row r="331" spans="1:17" x14ac:dyDescent="0.35">
      <c r="A331">
        <v>330</v>
      </c>
      <c r="B331" t="s">
        <v>39</v>
      </c>
      <c r="C331" t="s">
        <v>46</v>
      </c>
      <c r="D331">
        <v>2016</v>
      </c>
      <c r="E331" s="9">
        <f ca="1">YEAR(TODAY())-Data_Source[[#This Row],[Year]]</f>
        <v>9</v>
      </c>
      <c r="F331" t="s">
        <v>15</v>
      </c>
      <c r="G331" t="s">
        <v>25</v>
      </c>
      <c r="H331" t="s">
        <v>30</v>
      </c>
      <c r="I331">
        <v>5.3</v>
      </c>
      <c r="J331" t="s">
        <v>18</v>
      </c>
      <c r="K331" t="s">
        <v>19</v>
      </c>
      <c r="L331">
        <v>104000</v>
      </c>
      <c r="M331" t="s">
        <v>155</v>
      </c>
      <c r="N331" t="s">
        <v>539</v>
      </c>
      <c r="O331" s="2">
        <v>112000</v>
      </c>
      <c r="P331" s="1">
        <f>MEDIAN(Data_Source[Price (SAR)])</f>
        <v>58000</v>
      </c>
      <c r="Q331" s="1" cm="1">
        <f t="array" ref="Q331">MEDIAN(_xlfn._xlws.FILTER(Data_Source[Price (SAR)],Data_Source[Maker] = Data_Source[[#This Row],[Maker]]))</f>
        <v>60000</v>
      </c>
    </row>
    <row r="332" spans="1:17" x14ac:dyDescent="0.35">
      <c r="A332">
        <v>331</v>
      </c>
      <c r="B332" t="s">
        <v>21</v>
      </c>
      <c r="C332" t="s">
        <v>24</v>
      </c>
      <c r="D332">
        <v>2018</v>
      </c>
      <c r="E332" s="9">
        <f ca="1">YEAR(TODAY())-Data_Source[[#This Row],[Year]]</f>
        <v>7</v>
      </c>
      <c r="F332" t="s">
        <v>15</v>
      </c>
      <c r="G332" t="s">
        <v>29</v>
      </c>
      <c r="H332" t="s">
        <v>26</v>
      </c>
      <c r="I332">
        <v>1.5</v>
      </c>
      <c r="J332" t="s">
        <v>18</v>
      </c>
      <c r="K332" t="s">
        <v>19</v>
      </c>
      <c r="L332">
        <v>69000</v>
      </c>
      <c r="M332" t="s">
        <v>20</v>
      </c>
      <c r="N332" t="s">
        <v>20</v>
      </c>
      <c r="O332" s="2">
        <v>28000</v>
      </c>
      <c r="P332" s="1">
        <f>MEDIAN(Data_Source[Price (SAR)])</f>
        <v>58000</v>
      </c>
      <c r="Q332" s="1" cm="1">
        <f t="array" ref="Q332">MEDIAN(_xlfn._xlws.FILTER(Data_Source[Price (SAR)],Data_Source[Maker] = Data_Source[[#This Row],[Maker]]))</f>
        <v>36500</v>
      </c>
    </row>
    <row r="333" spans="1:17" x14ac:dyDescent="0.35">
      <c r="A333">
        <v>332</v>
      </c>
      <c r="B333" t="s">
        <v>21</v>
      </c>
      <c r="C333" t="s">
        <v>207</v>
      </c>
      <c r="D333">
        <v>2015</v>
      </c>
      <c r="E333" s="9">
        <f ca="1">YEAR(TODAY())-Data_Source[[#This Row],[Year]]</f>
        <v>10</v>
      </c>
      <c r="F333" t="s">
        <v>44</v>
      </c>
      <c r="G333" t="s">
        <v>23</v>
      </c>
      <c r="H333" t="s">
        <v>30</v>
      </c>
      <c r="I333">
        <v>2.5</v>
      </c>
      <c r="J333" t="s">
        <v>18</v>
      </c>
      <c r="K333" t="s">
        <v>19</v>
      </c>
      <c r="L333">
        <v>94000</v>
      </c>
      <c r="M333" t="s">
        <v>59</v>
      </c>
      <c r="N333" t="s">
        <v>59</v>
      </c>
      <c r="O333" s="2">
        <v>37000</v>
      </c>
      <c r="P333" s="1">
        <f>MEDIAN(Data_Source[Price (SAR)])</f>
        <v>58000</v>
      </c>
      <c r="Q333" s="1" cm="1">
        <f t="array" ref="Q333">MEDIAN(_xlfn._xlws.FILTER(Data_Source[Price (SAR)],Data_Source[Maker] = Data_Source[[#This Row],[Maker]]))</f>
        <v>36500</v>
      </c>
    </row>
    <row r="334" spans="1:17" x14ac:dyDescent="0.35">
      <c r="A334">
        <v>333</v>
      </c>
      <c r="B334" t="s">
        <v>21</v>
      </c>
      <c r="C334" t="s">
        <v>120</v>
      </c>
      <c r="D334">
        <v>2008</v>
      </c>
      <c r="E334" s="9">
        <f ca="1">YEAR(TODAY())-Data_Source[[#This Row],[Year]]</f>
        <v>17</v>
      </c>
      <c r="F334" t="s">
        <v>47</v>
      </c>
      <c r="G334" t="s">
        <v>23</v>
      </c>
      <c r="H334" t="s">
        <v>26</v>
      </c>
      <c r="I334">
        <v>2.4</v>
      </c>
      <c r="J334" t="s">
        <v>18</v>
      </c>
      <c r="K334" t="s">
        <v>68</v>
      </c>
      <c r="L334">
        <v>180</v>
      </c>
      <c r="M334" t="s">
        <v>64</v>
      </c>
      <c r="N334" t="s">
        <v>64</v>
      </c>
      <c r="O334" s="2">
        <v>30000</v>
      </c>
      <c r="P334" s="1">
        <f>MEDIAN(Data_Source[Price (SAR)])</f>
        <v>58000</v>
      </c>
      <c r="Q334" s="1" cm="1">
        <f t="array" ref="Q334">MEDIAN(_xlfn._xlws.FILTER(Data_Source[Price (SAR)],Data_Source[Maker] = Data_Source[[#This Row],[Maker]]))</f>
        <v>36500</v>
      </c>
    </row>
    <row r="335" spans="1:17" x14ac:dyDescent="0.35">
      <c r="A335">
        <v>334</v>
      </c>
      <c r="B335" t="s">
        <v>21</v>
      </c>
      <c r="C335" t="s">
        <v>24</v>
      </c>
      <c r="D335">
        <v>2016</v>
      </c>
      <c r="E335" s="9">
        <f ca="1">YEAR(TODAY())-Data_Source[[#This Row],[Year]]</f>
        <v>9</v>
      </c>
      <c r="F335" t="s">
        <v>44</v>
      </c>
      <c r="G335" t="s">
        <v>23</v>
      </c>
      <c r="H335" t="s">
        <v>26</v>
      </c>
      <c r="I335">
        <v>1.5</v>
      </c>
      <c r="J335" t="s">
        <v>18</v>
      </c>
      <c r="K335" t="s">
        <v>19</v>
      </c>
      <c r="L335">
        <v>156103</v>
      </c>
      <c r="M335" t="s">
        <v>59</v>
      </c>
      <c r="N335" t="s">
        <v>59</v>
      </c>
      <c r="O335" s="2">
        <v>23000</v>
      </c>
      <c r="P335" s="1">
        <f>MEDIAN(Data_Source[Price (SAR)])</f>
        <v>58000</v>
      </c>
      <c r="Q335" s="1" cm="1">
        <f t="array" ref="Q335">MEDIAN(_xlfn._xlws.FILTER(Data_Source[Price (SAR)],Data_Source[Maker] = Data_Source[[#This Row],[Maker]]))</f>
        <v>36500</v>
      </c>
    </row>
    <row r="336" spans="1:17" x14ac:dyDescent="0.35">
      <c r="A336">
        <v>335</v>
      </c>
      <c r="B336" t="s">
        <v>39</v>
      </c>
      <c r="C336" t="s">
        <v>131</v>
      </c>
      <c r="D336">
        <v>2009</v>
      </c>
      <c r="E336" s="9">
        <f ca="1">YEAR(TODAY())-Data_Source[[#This Row],[Year]]</f>
        <v>16</v>
      </c>
      <c r="F336" t="s">
        <v>47</v>
      </c>
      <c r="G336" t="s">
        <v>23</v>
      </c>
      <c r="H336" t="s">
        <v>17</v>
      </c>
      <c r="I336">
        <v>6</v>
      </c>
      <c r="J336" t="s">
        <v>18</v>
      </c>
      <c r="K336" t="s">
        <v>19</v>
      </c>
      <c r="L336">
        <v>350000</v>
      </c>
      <c r="M336" t="s">
        <v>228</v>
      </c>
      <c r="N336" t="s">
        <v>540</v>
      </c>
      <c r="O336" s="2">
        <v>15000</v>
      </c>
      <c r="P336" s="1">
        <f>MEDIAN(Data_Source[Price (SAR)])</f>
        <v>58000</v>
      </c>
      <c r="Q336" s="1" cm="1">
        <f t="array" ref="Q336">MEDIAN(_xlfn._xlws.FILTER(Data_Source[Price (SAR)],Data_Source[Maker] = Data_Source[[#This Row],[Maker]]))</f>
        <v>60000</v>
      </c>
    </row>
    <row r="337" spans="1:17" x14ac:dyDescent="0.35">
      <c r="A337">
        <v>336</v>
      </c>
      <c r="B337" t="s">
        <v>31</v>
      </c>
      <c r="C337" t="s">
        <v>201</v>
      </c>
      <c r="D337">
        <v>2018</v>
      </c>
      <c r="E337" s="9">
        <f ca="1">YEAR(TODAY())-Data_Source[[#This Row],[Year]]</f>
        <v>7</v>
      </c>
      <c r="F337" t="s">
        <v>44</v>
      </c>
      <c r="G337" t="s">
        <v>23</v>
      </c>
      <c r="H337" t="s">
        <v>26</v>
      </c>
      <c r="I337">
        <v>1.5</v>
      </c>
      <c r="J337" t="s">
        <v>18</v>
      </c>
      <c r="K337" t="s">
        <v>19</v>
      </c>
      <c r="L337">
        <v>36000</v>
      </c>
      <c r="M337" t="s">
        <v>59</v>
      </c>
      <c r="N337" t="s">
        <v>59</v>
      </c>
      <c r="O337" s="2">
        <v>35000</v>
      </c>
      <c r="P337" s="1">
        <f>MEDIAN(Data_Source[Price (SAR)])</f>
        <v>58000</v>
      </c>
      <c r="Q337" s="1" cm="1">
        <f t="array" ref="Q337">MEDIAN(_xlfn._xlws.FILTER(Data_Source[Price (SAR)],Data_Source[Maker] = Data_Source[[#This Row],[Maker]]))</f>
        <v>60500</v>
      </c>
    </row>
    <row r="338" spans="1:17" x14ac:dyDescent="0.35">
      <c r="A338">
        <v>337</v>
      </c>
      <c r="B338" t="s">
        <v>21</v>
      </c>
      <c r="C338" t="s">
        <v>207</v>
      </c>
      <c r="D338">
        <v>2015</v>
      </c>
      <c r="E338" s="9">
        <f ca="1">YEAR(TODAY())-Data_Source[[#This Row],[Year]]</f>
        <v>10</v>
      </c>
      <c r="F338" t="s">
        <v>44</v>
      </c>
      <c r="G338" t="s">
        <v>94</v>
      </c>
      <c r="H338" t="s">
        <v>26</v>
      </c>
      <c r="I338">
        <v>2.5</v>
      </c>
      <c r="J338" t="s">
        <v>18</v>
      </c>
      <c r="K338" t="s">
        <v>19</v>
      </c>
      <c r="L338">
        <v>60829</v>
      </c>
      <c r="M338" t="s">
        <v>59</v>
      </c>
      <c r="N338" t="s">
        <v>59</v>
      </c>
      <c r="O338" s="3">
        <v>48000</v>
      </c>
      <c r="P338" s="1">
        <f>MEDIAN(Data_Source[Price (SAR)])</f>
        <v>58000</v>
      </c>
      <c r="Q338" s="1" cm="1">
        <f t="array" ref="Q338">MEDIAN(_xlfn._xlws.FILTER(Data_Source[Price (SAR)],Data_Source[Maker] = Data_Source[[#This Row],[Maker]]))</f>
        <v>36500</v>
      </c>
    </row>
    <row r="339" spans="1:17" x14ac:dyDescent="0.35">
      <c r="A339">
        <v>338</v>
      </c>
      <c r="B339" t="s">
        <v>34</v>
      </c>
      <c r="C339" t="s">
        <v>43</v>
      </c>
      <c r="D339">
        <v>2017</v>
      </c>
      <c r="E339" s="9">
        <f ca="1">YEAR(TODAY())-Data_Source[[#This Row],[Year]]</f>
        <v>8</v>
      </c>
      <c r="F339" t="s">
        <v>15</v>
      </c>
      <c r="G339" t="s">
        <v>25</v>
      </c>
      <c r="H339" t="s">
        <v>26</v>
      </c>
      <c r="I339">
        <v>2.5</v>
      </c>
      <c r="J339" t="s">
        <v>18</v>
      </c>
      <c r="K339" t="s">
        <v>19</v>
      </c>
      <c r="L339">
        <v>314000</v>
      </c>
      <c r="M339" t="s">
        <v>45</v>
      </c>
      <c r="N339" t="s">
        <v>539</v>
      </c>
      <c r="O339" s="2">
        <v>46000</v>
      </c>
      <c r="P339" s="1">
        <f>MEDIAN(Data_Source[Price (SAR)])</f>
        <v>58000</v>
      </c>
      <c r="Q339" s="1" cm="1">
        <f t="array" ref="Q339">MEDIAN(_xlfn._xlws.FILTER(Data_Source[Price (SAR)],Data_Source[Maker] = Data_Source[[#This Row],[Maker]]))</f>
        <v>65000</v>
      </c>
    </row>
    <row r="340" spans="1:17" x14ac:dyDescent="0.35">
      <c r="A340">
        <v>339</v>
      </c>
      <c r="B340" t="s">
        <v>48</v>
      </c>
      <c r="C340" t="s">
        <v>106</v>
      </c>
      <c r="D340">
        <v>2015</v>
      </c>
      <c r="E340" s="9">
        <f ca="1">YEAR(TODAY())-Data_Source[[#This Row],[Year]]</f>
        <v>10</v>
      </c>
      <c r="F340" t="s">
        <v>44</v>
      </c>
      <c r="G340" t="s">
        <v>23</v>
      </c>
      <c r="H340" t="s">
        <v>17</v>
      </c>
      <c r="I340">
        <v>1.8</v>
      </c>
      <c r="J340" t="s">
        <v>18</v>
      </c>
      <c r="K340" t="s">
        <v>19</v>
      </c>
      <c r="L340">
        <v>113</v>
      </c>
      <c r="M340" t="s">
        <v>138</v>
      </c>
      <c r="N340" t="s">
        <v>64</v>
      </c>
      <c r="O340" s="2">
        <v>240000</v>
      </c>
      <c r="P340" s="1">
        <f>MEDIAN(Data_Source[Price (SAR)])</f>
        <v>58000</v>
      </c>
      <c r="Q340" s="1" cm="1">
        <f t="array" ref="Q340">MEDIAN(_xlfn._xlws.FILTER(Data_Source[Price (SAR)],Data_Source[Maker] = Data_Source[[#This Row],[Maker]]))</f>
        <v>145000</v>
      </c>
    </row>
    <row r="341" spans="1:17" x14ac:dyDescent="0.35">
      <c r="A341">
        <v>340</v>
      </c>
      <c r="B341" t="s">
        <v>39</v>
      </c>
      <c r="C341" t="s">
        <v>115</v>
      </c>
      <c r="D341">
        <v>2017</v>
      </c>
      <c r="E341" s="9">
        <f ca="1">YEAR(TODAY())-Data_Source[[#This Row],[Year]]</f>
        <v>8</v>
      </c>
      <c r="F341" t="s">
        <v>47</v>
      </c>
      <c r="G341" t="s">
        <v>29</v>
      </c>
      <c r="H341" t="s">
        <v>17</v>
      </c>
      <c r="I341">
        <v>5.3</v>
      </c>
      <c r="J341" t="s">
        <v>18</v>
      </c>
      <c r="K341" t="s">
        <v>19</v>
      </c>
      <c r="L341">
        <v>153000</v>
      </c>
      <c r="M341" t="s">
        <v>20</v>
      </c>
      <c r="N341" t="s">
        <v>20</v>
      </c>
      <c r="O341" s="2">
        <v>162000</v>
      </c>
      <c r="P341" s="1">
        <f>MEDIAN(Data_Source[Price (SAR)])</f>
        <v>58000</v>
      </c>
      <c r="Q341" s="1" cm="1">
        <f t="array" ref="Q341">MEDIAN(_xlfn._xlws.FILTER(Data_Source[Price (SAR)],Data_Source[Maker] = Data_Source[[#This Row],[Maker]]))</f>
        <v>60000</v>
      </c>
    </row>
    <row r="342" spans="1:17" x14ac:dyDescent="0.35">
      <c r="A342">
        <v>341</v>
      </c>
      <c r="B342" t="s">
        <v>39</v>
      </c>
      <c r="C342" t="s">
        <v>205</v>
      </c>
      <c r="D342">
        <v>2014</v>
      </c>
      <c r="E342" s="9">
        <f ca="1">YEAR(TODAY())-Data_Source[[#This Row],[Year]]</f>
        <v>11</v>
      </c>
      <c r="F342" t="s">
        <v>15</v>
      </c>
      <c r="G342" t="s">
        <v>23</v>
      </c>
      <c r="H342" t="s">
        <v>30</v>
      </c>
      <c r="I342">
        <v>5.3</v>
      </c>
      <c r="J342" t="s">
        <v>18</v>
      </c>
      <c r="K342" t="s">
        <v>19</v>
      </c>
      <c r="L342">
        <v>164000</v>
      </c>
      <c r="M342" t="s">
        <v>170</v>
      </c>
      <c r="N342" t="s">
        <v>543</v>
      </c>
      <c r="O342" s="2">
        <v>80000</v>
      </c>
      <c r="P342" s="1">
        <f>MEDIAN(Data_Source[Price (SAR)])</f>
        <v>58000</v>
      </c>
      <c r="Q342" s="1" cm="1">
        <f t="array" ref="Q342">MEDIAN(_xlfn._xlws.FILTER(Data_Source[Price (SAR)],Data_Source[Maker] = Data_Source[[#This Row],[Maker]]))</f>
        <v>60000</v>
      </c>
    </row>
    <row r="343" spans="1:17" x14ac:dyDescent="0.35">
      <c r="A343">
        <v>342</v>
      </c>
      <c r="B343" t="s">
        <v>27</v>
      </c>
      <c r="C343" t="s">
        <v>89</v>
      </c>
      <c r="D343">
        <v>2020</v>
      </c>
      <c r="E343" s="9">
        <f ca="1">YEAR(TODAY())-Data_Source[[#This Row],[Year]]</f>
        <v>5</v>
      </c>
      <c r="F343" t="s">
        <v>15</v>
      </c>
      <c r="G343" t="s">
        <v>29</v>
      </c>
      <c r="H343" t="s">
        <v>30</v>
      </c>
      <c r="I343">
        <v>2.5</v>
      </c>
      <c r="J343" t="s">
        <v>18</v>
      </c>
      <c r="K343" t="s">
        <v>19</v>
      </c>
      <c r="L343">
        <v>44000</v>
      </c>
      <c r="M343" t="s">
        <v>20</v>
      </c>
      <c r="N343" t="s">
        <v>20</v>
      </c>
      <c r="O343" s="3">
        <v>88000</v>
      </c>
      <c r="P343" s="1">
        <f>MEDIAN(Data_Source[Price (SAR)])</f>
        <v>58000</v>
      </c>
      <c r="Q343" s="1" cm="1">
        <f t="array" ref="Q343">MEDIAN(_xlfn._xlws.FILTER(Data_Source[Price (SAR)],Data_Source[Maker] = Data_Source[[#This Row],[Maker]]))</f>
        <v>42000</v>
      </c>
    </row>
    <row r="344" spans="1:17" x14ac:dyDescent="0.35">
      <c r="A344">
        <v>343</v>
      </c>
      <c r="B344" t="s">
        <v>82</v>
      </c>
      <c r="C344" t="s">
        <v>156</v>
      </c>
      <c r="D344">
        <v>2017</v>
      </c>
      <c r="E344" s="9">
        <f ca="1">YEAR(TODAY())-Data_Source[[#This Row],[Year]]</f>
        <v>8</v>
      </c>
      <c r="F344" t="s">
        <v>15</v>
      </c>
      <c r="G344" t="s">
        <v>23</v>
      </c>
      <c r="H344" t="s">
        <v>26</v>
      </c>
      <c r="I344">
        <v>1.4</v>
      </c>
      <c r="J344" t="s">
        <v>18</v>
      </c>
      <c r="K344" t="s">
        <v>19</v>
      </c>
      <c r="L344">
        <v>144024</v>
      </c>
      <c r="M344" t="s">
        <v>20</v>
      </c>
      <c r="N344" t="s">
        <v>20</v>
      </c>
      <c r="O344" s="3">
        <v>27500</v>
      </c>
      <c r="P344" s="1">
        <f>MEDIAN(Data_Source[Price (SAR)])</f>
        <v>58000</v>
      </c>
      <c r="Q344" s="1" cm="1">
        <f t="array" ref="Q344">MEDIAN(_xlfn._xlws.FILTER(Data_Source[Price (SAR)],Data_Source[Maker] = Data_Source[[#This Row],[Maker]]))</f>
        <v>40000</v>
      </c>
    </row>
    <row r="345" spans="1:17" x14ac:dyDescent="0.35">
      <c r="A345">
        <v>344</v>
      </c>
      <c r="B345" t="s">
        <v>27</v>
      </c>
      <c r="C345" t="s">
        <v>28</v>
      </c>
      <c r="D345">
        <v>2021</v>
      </c>
      <c r="E345" s="9">
        <f ca="1">YEAR(TODAY())-Data_Source[[#This Row],[Year]]</f>
        <v>4</v>
      </c>
      <c r="F345" t="s">
        <v>15</v>
      </c>
      <c r="G345" t="s">
        <v>29</v>
      </c>
      <c r="H345" t="s">
        <v>30</v>
      </c>
      <c r="I345">
        <v>2</v>
      </c>
      <c r="J345" t="s">
        <v>18</v>
      </c>
      <c r="K345" t="s">
        <v>19</v>
      </c>
      <c r="L345">
        <v>9974</v>
      </c>
      <c r="M345" t="s">
        <v>20</v>
      </c>
      <c r="N345" t="s">
        <v>20</v>
      </c>
      <c r="O345" s="3">
        <v>78500</v>
      </c>
      <c r="P345" s="1">
        <f>MEDIAN(Data_Source[Price (SAR)])</f>
        <v>58000</v>
      </c>
      <c r="Q345" s="1" cm="1">
        <f t="array" ref="Q345">MEDIAN(_xlfn._xlws.FILTER(Data_Source[Price (SAR)],Data_Source[Maker] = Data_Source[[#This Row],[Maker]]))</f>
        <v>42000</v>
      </c>
    </row>
    <row r="346" spans="1:17" x14ac:dyDescent="0.35">
      <c r="A346">
        <v>345</v>
      </c>
      <c r="B346" t="s">
        <v>27</v>
      </c>
      <c r="C346" t="s">
        <v>28</v>
      </c>
      <c r="D346">
        <v>2019</v>
      </c>
      <c r="E346" s="9">
        <f ca="1">YEAR(TODAY())-Data_Source[[#This Row],[Year]]</f>
        <v>6</v>
      </c>
      <c r="F346" t="s">
        <v>15</v>
      </c>
      <c r="G346" t="s">
        <v>29</v>
      </c>
      <c r="H346" t="s">
        <v>26</v>
      </c>
      <c r="I346">
        <v>1.6</v>
      </c>
      <c r="J346" t="s">
        <v>18</v>
      </c>
      <c r="K346" t="s">
        <v>19</v>
      </c>
      <c r="L346">
        <v>106787</v>
      </c>
      <c r="M346" t="s">
        <v>20</v>
      </c>
      <c r="N346" t="s">
        <v>20</v>
      </c>
      <c r="O346" s="3">
        <v>48500</v>
      </c>
      <c r="P346" s="1">
        <f>MEDIAN(Data_Source[Price (SAR)])</f>
        <v>58000</v>
      </c>
      <c r="Q346" s="1" cm="1">
        <f t="array" ref="Q346">MEDIAN(_xlfn._xlws.FILTER(Data_Source[Price (SAR)],Data_Source[Maker] = Data_Source[[#This Row],[Maker]]))</f>
        <v>42000</v>
      </c>
    </row>
    <row r="347" spans="1:17" x14ac:dyDescent="0.35">
      <c r="A347">
        <v>346</v>
      </c>
      <c r="B347" t="s">
        <v>27</v>
      </c>
      <c r="C347" t="s">
        <v>28</v>
      </c>
      <c r="D347">
        <v>2019</v>
      </c>
      <c r="E347" s="9">
        <f ca="1">YEAR(TODAY())-Data_Source[[#This Row],[Year]]</f>
        <v>6</v>
      </c>
      <c r="F347" t="s">
        <v>15</v>
      </c>
      <c r="G347" t="s">
        <v>25</v>
      </c>
      <c r="H347" t="s">
        <v>26</v>
      </c>
      <c r="I347">
        <v>1.6</v>
      </c>
      <c r="J347" t="s">
        <v>18</v>
      </c>
      <c r="K347" t="s">
        <v>19</v>
      </c>
      <c r="L347">
        <v>116842</v>
      </c>
      <c r="M347" t="s">
        <v>20</v>
      </c>
      <c r="N347" t="s">
        <v>20</v>
      </c>
      <c r="O347" s="2">
        <v>48500</v>
      </c>
      <c r="P347" s="1">
        <f>MEDIAN(Data_Source[Price (SAR)])</f>
        <v>58000</v>
      </c>
      <c r="Q347" s="1" cm="1">
        <f t="array" ref="Q347">MEDIAN(_xlfn._xlws.FILTER(Data_Source[Price (SAR)],Data_Source[Maker] = Data_Source[[#This Row],[Maker]]))</f>
        <v>42000</v>
      </c>
    </row>
    <row r="348" spans="1:17" x14ac:dyDescent="0.35">
      <c r="A348">
        <v>347</v>
      </c>
      <c r="B348" t="s">
        <v>27</v>
      </c>
      <c r="C348" t="s">
        <v>89</v>
      </c>
      <c r="D348">
        <v>2019</v>
      </c>
      <c r="E348" s="9">
        <f ca="1">YEAR(TODAY())-Data_Source[[#This Row],[Year]]</f>
        <v>6</v>
      </c>
      <c r="F348" t="s">
        <v>15</v>
      </c>
      <c r="G348" t="s">
        <v>29</v>
      </c>
      <c r="H348" t="s">
        <v>30</v>
      </c>
      <c r="I348">
        <v>2.4</v>
      </c>
      <c r="J348" t="s">
        <v>18</v>
      </c>
      <c r="K348" t="s">
        <v>19</v>
      </c>
      <c r="L348">
        <v>78000</v>
      </c>
      <c r="M348" t="s">
        <v>20</v>
      </c>
      <c r="N348" t="s">
        <v>20</v>
      </c>
      <c r="O348" s="3">
        <v>62000</v>
      </c>
      <c r="P348" s="1">
        <f>MEDIAN(Data_Source[Price (SAR)])</f>
        <v>58000</v>
      </c>
      <c r="Q348" s="1" cm="1">
        <f t="array" ref="Q348">MEDIAN(_xlfn._xlws.FILTER(Data_Source[Price (SAR)],Data_Source[Maker] = Data_Source[[#This Row],[Maker]]))</f>
        <v>42000</v>
      </c>
    </row>
    <row r="349" spans="1:17" x14ac:dyDescent="0.35">
      <c r="A349">
        <v>348</v>
      </c>
      <c r="B349" t="s">
        <v>27</v>
      </c>
      <c r="C349" t="s">
        <v>93</v>
      </c>
      <c r="D349">
        <v>2016</v>
      </c>
      <c r="E349" s="9">
        <f ca="1">YEAR(TODAY())-Data_Source[[#This Row],[Year]]</f>
        <v>9</v>
      </c>
      <c r="F349" t="s">
        <v>15</v>
      </c>
      <c r="G349" t="s">
        <v>29</v>
      </c>
      <c r="H349" t="s">
        <v>30</v>
      </c>
      <c r="I349">
        <v>3.5</v>
      </c>
      <c r="J349" t="s">
        <v>18</v>
      </c>
      <c r="K349" t="s">
        <v>19</v>
      </c>
      <c r="L349">
        <v>166000</v>
      </c>
      <c r="M349" t="s">
        <v>20</v>
      </c>
      <c r="N349" t="s">
        <v>20</v>
      </c>
      <c r="O349" s="3">
        <v>47000</v>
      </c>
      <c r="P349" s="1">
        <f>MEDIAN(Data_Source[Price (SAR)])</f>
        <v>58000</v>
      </c>
      <c r="Q349" s="1" cm="1">
        <f t="array" ref="Q349">MEDIAN(_xlfn._xlws.FILTER(Data_Source[Price (SAR)],Data_Source[Maker] = Data_Source[[#This Row],[Maker]]))</f>
        <v>42000</v>
      </c>
    </row>
    <row r="350" spans="1:17" x14ac:dyDescent="0.35">
      <c r="A350">
        <v>349</v>
      </c>
      <c r="B350" t="s">
        <v>13</v>
      </c>
      <c r="C350" t="s">
        <v>14</v>
      </c>
      <c r="D350">
        <v>2019</v>
      </c>
      <c r="E350" s="9">
        <f ca="1">YEAR(TODAY())-Data_Source[[#This Row],[Year]]</f>
        <v>6</v>
      </c>
      <c r="F350" t="s">
        <v>15</v>
      </c>
      <c r="G350" t="s">
        <v>16</v>
      </c>
      <c r="H350" t="s">
        <v>17</v>
      </c>
      <c r="I350">
        <v>5.7</v>
      </c>
      <c r="J350" t="s">
        <v>18</v>
      </c>
      <c r="K350" t="s">
        <v>19</v>
      </c>
      <c r="L350">
        <v>45000</v>
      </c>
      <c r="M350" t="s">
        <v>20</v>
      </c>
      <c r="N350" t="s">
        <v>20</v>
      </c>
      <c r="O350" s="3">
        <v>145000</v>
      </c>
      <c r="P350" s="1">
        <f>MEDIAN(Data_Source[Price (SAR)])</f>
        <v>58000</v>
      </c>
      <c r="Q350" s="1" cm="1">
        <f t="array" ref="Q350">MEDIAN(_xlfn._xlws.FILTER(Data_Source[Price (SAR)],Data_Source[Maker] = Data_Source[[#This Row],[Maker]]))</f>
        <v>70000</v>
      </c>
    </row>
    <row r="351" spans="1:17" x14ac:dyDescent="0.35">
      <c r="A351">
        <v>350</v>
      </c>
      <c r="B351" t="s">
        <v>31</v>
      </c>
      <c r="C351" t="s">
        <v>201</v>
      </c>
      <c r="D351">
        <v>2016</v>
      </c>
      <c r="E351" s="9">
        <f ca="1">YEAR(TODAY())-Data_Source[[#This Row],[Year]]</f>
        <v>9</v>
      </c>
      <c r="F351" t="s">
        <v>15</v>
      </c>
      <c r="G351" t="s">
        <v>16</v>
      </c>
      <c r="H351" t="s">
        <v>17</v>
      </c>
      <c r="I351">
        <v>1.5</v>
      </c>
      <c r="J351" t="s">
        <v>18</v>
      </c>
      <c r="K351" t="s">
        <v>19</v>
      </c>
      <c r="L351">
        <v>51000</v>
      </c>
      <c r="M351" t="s">
        <v>20</v>
      </c>
      <c r="N351" t="s">
        <v>20</v>
      </c>
      <c r="O351" s="2">
        <v>41000</v>
      </c>
      <c r="P351" s="1">
        <f>MEDIAN(Data_Source[Price (SAR)])</f>
        <v>58000</v>
      </c>
      <c r="Q351" s="1" cm="1">
        <f t="array" ref="Q351">MEDIAN(_xlfn._xlws.FILTER(Data_Source[Price (SAR)],Data_Source[Maker] = Data_Source[[#This Row],[Maker]]))</f>
        <v>60500</v>
      </c>
    </row>
    <row r="352" spans="1:17" x14ac:dyDescent="0.35">
      <c r="A352">
        <v>351</v>
      </c>
      <c r="B352" t="s">
        <v>209</v>
      </c>
      <c r="C352" t="s">
        <v>343</v>
      </c>
      <c r="D352">
        <v>2016</v>
      </c>
      <c r="E352" s="9">
        <f ca="1">YEAR(TODAY())-Data_Source[[#This Row],[Year]]</f>
        <v>9</v>
      </c>
      <c r="F352" t="s">
        <v>47</v>
      </c>
      <c r="G352" t="s">
        <v>23</v>
      </c>
      <c r="H352" t="s">
        <v>30</v>
      </c>
      <c r="I352">
        <v>2</v>
      </c>
      <c r="J352" t="s">
        <v>18</v>
      </c>
      <c r="K352" t="s">
        <v>19</v>
      </c>
      <c r="L352">
        <v>112000</v>
      </c>
      <c r="M352" t="s">
        <v>64</v>
      </c>
      <c r="N352" t="s">
        <v>64</v>
      </c>
      <c r="O352" s="2">
        <v>70000</v>
      </c>
      <c r="P352" s="1">
        <f>MEDIAN(Data_Source[Price (SAR)])</f>
        <v>58000</v>
      </c>
      <c r="Q352" s="1" cm="1">
        <f t="array" ref="Q352">MEDIAN(_xlfn._xlws.FILTER(Data_Source[Price (SAR)],Data_Source[Maker] = Data_Source[[#This Row],[Maker]]))</f>
        <v>99000</v>
      </c>
    </row>
    <row r="353" spans="1:17" x14ac:dyDescent="0.35">
      <c r="A353">
        <v>352</v>
      </c>
      <c r="B353" t="s">
        <v>39</v>
      </c>
      <c r="C353" t="s">
        <v>217</v>
      </c>
      <c r="D353">
        <v>2013</v>
      </c>
      <c r="E353" s="9">
        <f ca="1">YEAR(TODAY())-Data_Source[[#This Row],[Year]]</f>
        <v>12</v>
      </c>
      <c r="F353" t="s">
        <v>15</v>
      </c>
      <c r="G353" t="s">
        <v>94</v>
      </c>
      <c r="H353" t="s">
        <v>26</v>
      </c>
      <c r="I353">
        <v>1.6</v>
      </c>
      <c r="J353" t="s">
        <v>18</v>
      </c>
      <c r="K353" t="s">
        <v>19</v>
      </c>
      <c r="L353">
        <v>181000</v>
      </c>
      <c r="M353" t="s">
        <v>64</v>
      </c>
      <c r="N353" t="s">
        <v>64</v>
      </c>
      <c r="O353" s="2">
        <v>10000</v>
      </c>
      <c r="P353" s="1">
        <f>MEDIAN(Data_Source[Price (SAR)])</f>
        <v>58000</v>
      </c>
      <c r="Q353" s="1" cm="1">
        <f t="array" ref="Q353">MEDIAN(_xlfn._xlws.FILTER(Data_Source[Price (SAR)],Data_Source[Maker] = Data_Source[[#This Row],[Maker]]))</f>
        <v>60000</v>
      </c>
    </row>
    <row r="354" spans="1:17" x14ac:dyDescent="0.35">
      <c r="A354">
        <v>353</v>
      </c>
      <c r="B354" t="s">
        <v>107</v>
      </c>
      <c r="C354" t="s">
        <v>313</v>
      </c>
      <c r="D354">
        <v>2019</v>
      </c>
      <c r="E354" s="9">
        <f ca="1">YEAR(TODAY())-Data_Source[[#This Row],[Year]]</f>
        <v>6</v>
      </c>
      <c r="F354" t="s">
        <v>15</v>
      </c>
      <c r="G354" t="s">
        <v>25</v>
      </c>
      <c r="H354" t="s">
        <v>17</v>
      </c>
      <c r="I354">
        <v>3.5</v>
      </c>
      <c r="J354" t="s">
        <v>18</v>
      </c>
      <c r="K354" t="s">
        <v>19</v>
      </c>
      <c r="L354">
        <v>5000</v>
      </c>
      <c r="M354" t="s">
        <v>20</v>
      </c>
      <c r="N354" t="s">
        <v>20</v>
      </c>
      <c r="O354" s="3">
        <v>90500</v>
      </c>
      <c r="P354" s="1">
        <f>MEDIAN(Data_Source[Price (SAR)])</f>
        <v>58000</v>
      </c>
      <c r="Q354" s="1" cm="1">
        <f t="array" ref="Q354">MEDIAN(_xlfn._xlws.FILTER(Data_Source[Price (SAR)],Data_Source[Maker] = Data_Source[[#This Row],[Maker]]))</f>
        <v>73500</v>
      </c>
    </row>
    <row r="355" spans="1:17" x14ac:dyDescent="0.35">
      <c r="A355">
        <v>354</v>
      </c>
      <c r="B355" t="s">
        <v>34</v>
      </c>
      <c r="C355" t="s">
        <v>51</v>
      </c>
      <c r="D355">
        <v>2019</v>
      </c>
      <c r="E355" s="9">
        <f ca="1">YEAR(TODAY())-Data_Source[[#This Row],[Year]]</f>
        <v>6</v>
      </c>
      <c r="F355" t="s">
        <v>15</v>
      </c>
      <c r="G355" t="s">
        <v>25</v>
      </c>
      <c r="H355" t="s">
        <v>26</v>
      </c>
      <c r="I355">
        <v>1.6</v>
      </c>
      <c r="J355" t="s">
        <v>18</v>
      </c>
      <c r="K355" t="s">
        <v>19</v>
      </c>
      <c r="L355">
        <v>52443</v>
      </c>
      <c r="M355" t="s">
        <v>20</v>
      </c>
      <c r="N355" t="s">
        <v>20</v>
      </c>
      <c r="O355" s="3">
        <v>56500</v>
      </c>
      <c r="P355" s="1">
        <f>MEDIAN(Data_Source[Price (SAR)])</f>
        <v>58000</v>
      </c>
      <c r="Q355" s="1" cm="1">
        <f t="array" ref="Q355">MEDIAN(_xlfn._xlws.FILTER(Data_Source[Price (SAR)],Data_Source[Maker] = Data_Source[[#This Row],[Maker]]))</f>
        <v>65000</v>
      </c>
    </row>
    <row r="356" spans="1:17" x14ac:dyDescent="0.35">
      <c r="A356">
        <v>355</v>
      </c>
      <c r="B356" t="s">
        <v>27</v>
      </c>
      <c r="C356" t="s">
        <v>28</v>
      </c>
      <c r="D356">
        <v>2015</v>
      </c>
      <c r="E356" s="9">
        <f ca="1">YEAR(TODAY())-Data_Source[[#This Row],[Year]]</f>
        <v>10</v>
      </c>
      <c r="F356" t="s">
        <v>15</v>
      </c>
      <c r="G356" t="s">
        <v>23</v>
      </c>
      <c r="H356" t="s">
        <v>17</v>
      </c>
      <c r="I356">
        <v>2</v>
      </c>
      <c r="J356" t="s">
        <v>18</v>
      </c>
      <c r="K356" t="s">
        <v>19</v>
      </c>
      <c r="L356">
        <v>250000</v>
      </c>
      <c r="M356" t="s">
        <v>155</v>
      </c>
      <c r="N356" t="s">
        <v>539</v>
      </c>
      <c r="O356" s="2">
        <v>32000</v>
      </c>
      <c r="P356" s="1">
        <f>MEDIAN(Data_Source[Price (SAR)])</f>
        <v>58000</v>
      </c>
      <c r="Q356" s="1" cm="1">
        <f t="array" ref="Q356">MEDIAN(_xlfn._xlws.FILTER(Data_Source[Price (SAR)],Data_Source[Maker] = Data_Source[[#This Row],[Maker]]))</f>
        <v>42000</v>
      </c>
    </row>
    <row r="357" spans="1:17" x14ac:dyDescent="0.35">
      <c r="A357">
        <v>356</v>
      </c>
      <c r="B357" t="s">
        <v>31</v>
      </c>
      <c r="C357" t="s">
        <v>299</v>
      </c>
      <c r="D357">
        <v>2021</v>
      </c>
      <c r="E357" s="9">
        <f ca="1">YEAR(TODAY())-Data_Source[[#This Row],[Year]]</f>
        <v>4</v>
      </c>
      <c r="F357" t="s">
        <v>15</v>
      </c>
      <c r="G357" t="s">
        <v>29</v>
      </c>
      <c r="H357" t="s">
        <v>26</v>
      </c>
      <c r="I357">
        <v>1.8</v>
      </c>
      <c r="J357" t="s">
        <v>18</v>
      </c>
      <c r="K357" t="s">
        <v>19</v>
      </c>
      <c r="L357">
        <v>6018</v>
      </c>
      <c r="M357" t="s">
        <v>20</v>
      </c>
      <c r="N357" t="s">
        <v>20</v>
      </c>
      <c r="O357" s="2">
        <v>62000</v>
      </c>
      <c r="P357" s="1">
        <f>MEDIAN(Data_Source[Price (SAR)])</f>
        <v>58000</v>
      </c>
      <c r="Q357" s="1" cm="1">
        <f t="array" ref="Q357">MEDIAN(_xlfn._xlws.FILTER(Data_Source[Price (SAR)],Data_Source[Maker] = Data_Source[[#This Row],[Maker]]))</f>
        <v>60500</v>
      </c>
    </row>
    <row r="358" spans="1:17" x14ac:dyDescent="0.35">
      <c r="A358">
        <v>357</v>
      </c>
      <c r="B358" t="s">
        <v>82</v>
      </c>
      <c r="C358" t="s">
        <v>164</v>
      </c>
      <c r="D358">
        <v>2016</v>
      </c>
      <c r="E358" s="9">
        <f ca="1">YEAR(TODAY())-Data_Source[[#This Row],[Year]]</f>
        <v>9</v>
      </c>
      <c r="F358" t="s">
        <v>15</v>
      </c>
      <c r="G358" t="s">
        <v>29</v>
      </c>
      <c r="H358" t="s">
        <v>30</v>
      </c>
      <c r="I358">
        <v>2</v>
      </c>
      <c r="J358" t="s">
        <v>18</v>
      </c>
      <c r="K358" t="s">
        <v>19</v>
      </c>
      <c r="L358">
        <v>163000</v>
      </c>
      <c r="M358" t="s">
        <v>20</v>
      </c>
      <c r="N358" t="s">
        <v>20</v>
      </c>
      <c r="O358" s="3">
        <v>43000</v>
      </c>
      <c r="P358" s="1">
        <f>MEDIAN(Data_Source[Price (SAR)])</f>
        <v>58000</v>
      </c>
      <c r="Q358" s="1" cm="1">
        <f t="array" ref="Q358">MEDIAN(_xlfn._xlws.FILTER(Data_Source[Price (SAR)],Data_Source[Maker] = Data_Source[[#This Row],[Maker]]))</f>
        <v>40000</v>
      </c>
    </row>
    <row r="359" spans="1:17" x14ac:dyDescent="0.35">
      <c r="A359">
        <v>358</v>
      </c>
      <c r="B359" t="s">
        <v>21</v>
      </c>
      <c r="C359" t="s">
        <v>22</v>
      </c>
      <c r="D359">
        <v>2015</v>
      </c>
      <c r="E359" s="9">
        <f ca="1">YEAR(TODAY())-Data_Source[[#This Row],[Year]]</f>
        <v>10</v>
      </c>
      <c r="F359" t="s">
        <v>15</v>
      </c>
      <c r="G359" t="s">
        <v>29</v>
      </c>
      <c r="H359" t="s">
        <v>17</v>
      </c>
      <c r="I359">
        <v>3.2</v>
      </c>
      <c r="J359" t="s">
        <v>18</v>
      </c>
      <c r="K359" t="s">
        <v>19</v>
      </c>
      <c r="L359">
        <v>125000</v>
      </c>
      <c r="M359" t="s">
        <v>20</v>
      </c>
      <c r="N359" t="s">
        <v>20</v>
      </c>
      <c r="O359" s="2">
        <v>130000</v>
      </c>
      <c r="P359" s="1">
        <f>MEDIAN(Data_Source[Price (SAR)])</f>
        <v>58000</v>
      </c>
      <c r="Q359" s="1" cm="1">
        <f t="array" ref="Q359">MEDIAN(_xlfn._xlws.FILTER(Data_Source[Price (SAR)],Data_Source[Maker] = Data_Source[[#This Row],[Maker]]))</f>
        <v>36500</v>
      </c>
    </row>
    <row r="360" spans="1:17" x14ac:dyDescent="0.35">
      <c r="A360">
        <v>359</v>
      </c>
      <c r="B360" t="s">
        <v>109</v>
      </c>
      <c r="C360" t="s">
        <v>110</v>
      </c>
      <c r="D360">
        <v>2016</v>
      </c>
      <c r="E360" s="9">
        <f ca="1">YEAR(TODAY())-Data_Source[[#This Row],[Year]]</f>
        <v>9</v>
      </c>
      <c r="F360" t="s">
        <v>15</v>
      </c>
      <c r="G360" t="s">
        <v>33</v>
      </c>
      <c r="H360" t="s">
        <v>17</v>
      </c>
      <c r="I360">
        <v>6.2</v>
      </c>
      <c r="J360" t="s">
        <v>18</v>
      </c>
      <c r="K360" t="s">
        <v>19</v>
      </c>
      <c r="L360">
        <v>99000</v>
      </c>
      <c r="M360" t="s">
        <v>20</v>
      </c>
      <c r="N360" t="s">
        <v>20</v>
      </c>
      <c r="O360" s="3">
        <v>215000</v>
      </c>
      <c r="P360" s="1">
        <f>MEDIAN(Data_Source[Price (SAR)])</f>
        <v>58000</v>
      </c>
      <c r="Q360" s="1" cm="1">
        <f t="array" ref="Q360">MEDIAN(_xlfn._xlws.FILTER(Data_Source[Price (SAR)],Data_Source[Maker] = Data_Source[[#This Row],[Maker]]))</f>
        <v>71000</v>
      </c>
    </row>
    <row r="361" spans="1:17" x14ac:dyDescent="0.35">
      <c r="A361">
        <v>360</v>
      </c>
      <c r="B361" t="s">
        <v>109</v>
      </c>
      <c r="C361" t="s">
        <v>110</v>
      </c>
      <c r="D361">
        <v>2015</v>
      </c>
      <c r="E361" s="9">
        <f ca="1">YEAR(TODAY())-Data_Source[[#This Row],[Year]]</f>
        <v>10</v>
      </c>
      <c r="F361" t="s">
        <v>15</v>
      </c>
      <c r="G361" t="s">
        <v>65</v>
      </c>
      <c r="H361" t="s">
        <v>26</v>
      </c>
      <c r="I361">
        <v>3.6</v>
      </c>
      <c r="J361" t="s">
        <v>18</v>
      </c>
      <c r="K361" t="s">
        <v>19</v>
      </c>
      <c r="L361">
        <v>54300</v>
      </c>
      <c r="M361" t="s">
        <v>20</v>
      </c>
      <c r="N361" t="s">
        <v>20</v>
      </c>
      <c r="O361" s="2">
        <v>63000</v>
      </c>
      <c r="P361" s="1">
        <f>MEDIAN(Data_Source[Price (SAR)])</f>
        <v>58000</v>
      </c>
      <c r="Q361" s="1" cm="1">
        <f t="array" ref="Q361">MEDIAN(_xlfn._xlws.FILTER(Data_Source[Price (SAR)],Data_Source[Maker] = Data_Source[[#This Row],[Maker]]))</f>
        <v>71000</v>
      </c>
    </row>
    <row r="362" spans="1:17" x14ac:dyDescent="0.35">
      <c r="A362">
        <v>361</v>
      </c>
      <c r="B362" t="s">
        <v>34</v>
      </c>
      <c r="C362" t="s">
        <v>43</v>
      </c>
      <c r="D362">
        <v>2016</v>
      </c>
      <c r="E362" s="9">
        <f ca="1">YEAR(TODAY())-Data_Source[[#This Row],[Year]]</f>
        <v>9</v>
      </c>
      <c r="F362" t="s">
        <v>15</v>
      </c>
      <c r="G362" t="s">
        <v>33</v>
      </c>
      <c r="H362" t="s">
        <v>17</v>
      </c>
      <c r="I362">
        <v>1</v>
      </c>
      <c r="J362" t="s">
        <v>18</v>
      </c>
      <c r="K362" t="s">
        <v>19</v>
      </c>
      <c r="L362">
        <v>75000</v>
      </c>
      <c r="M362" t="s">
        <v>20</v>
      </c>
      <c r="N362" t="s">
        <v>20</v>
      </c>
      <c r="O362" s="3">
        <v>62000</v>
      </c>
      <c r="P362" s="1">
        <f>MEDIAN(Data_Source[Price (SAR)])</f>
        <v>58000</v>
      </c>
      <c r="Q362" s="1" cm="1">
        <f t="array" ref="Q362">MEDIAN(_xlfn._xlws.FILTER(Data_Source[Price (SAR)],Data_Source[Maker] = Data_Source[[#This Row],[Maker]]))</f>
        <v>65000</v>
      </c>
    </row>
    <row r="363" spans="1:17" x14ac:dyDescent="0.35">
      <c r="A363">
        <v>362</v>
      </c>
      <c r="B363" t="s">
        <v>27</v>
      </c>
      <c r="C363" t="s">
        <v>414</v>
      </c>
      <c r="D363">
        <v>2013</v>
      </c>
      <c r="E363" s="9">
        <f ca="1">YEAR(TODAY())-Data_Source[[#This Row],[Year]]</f>
        <v>12</v>
      </c>
      <c r="F363" t="s">
        <v>15</v>
      </c>
      <c r="G363" t="s">
        <v>16</v>
      </c>
      <c r="H363" t="s">
        <v>17</v>
      </c>
      <c r="I363">
        <v>3.8</v>
      </c>
      <c r="J363" t="s">
        <v>18</v>
      </c>
      <c r="K363" t="s">
        <v>19</v>
      </c>
      <c r="L363">
        <v>80000</v>
      </c>
      <c r="M363" t="s">
        <v>42</v>
      </c>
      <c r="N363" t="s">
        <v>64</v>
      </c>
      <c r="O363" s="2">
        <v>65000</v>
      </c>
      <c r="P363" s="1">
        <f>MEDIAN(Data_Source[Price (SAR)])</f>
        <v>58000</v>
      </c>
      <c r="Q363" s="1" cm="1">
        <f t="array" ref="Q363">MEDIAN(_xlfn._xlws.FILTER(Data_Source[Price (SAR)],Data_Source[Maker] = Data_Source[[#This Row],[Maker]]))</f>
        <v>42000</v>
      </c>
    </row>
    <row r="364" spans="1:17" x14ac:dyDescent="0.35">
      <c r="A364">
        <v>363</v>
      </c>
      <c r="B364" t="s">
        <v>39</v>
      </c>
      <c r="C364" t="s">
        <v>261</v>
      </c>
      <c r="D364">
        <v>2008</v>
      </c>
      <c r="E364" s="9">
        <f ca="1">YEAR(TODAY())-Data_Source[[#This Row],[Year]]</f>
        <v>17</v>
      </c>
      <c r="F364" t="s">
        <v>47</v>
      </c>
      <c r="G364" t="s">
        <v>102</v>
      </c>
      <c r="H364" t="s">
        <v>30</v>
      </c>
      <c r="I364">
        <v>1.6</v>
      </c>
      <c r="J364" t="s">
        <v>18</v>
      </c>
      <c r="K364" t="s">
        <v>19</v>
      </c>
      <c r="L364">
        <v>253250</v>
      </c>
      <c r="M364" t="s">
        <v>42</v>
      </c>
      <c r="N364" t="s">
        <v>64</v>
      </c>
      <c r="O364" s="3">
        <v>9000</v>
      </c>
      <c r="P364" s="1">
        <f>MEDIAN(Data_Source[Price (SAR)])</f>
        <v>58000</v>
      </c>
      <c r="Q364" s="1" cm="1">
        <f t="array" ref="Q364">MEDIAN(_xlfn._xlws.FILTER(Data_Source[Price (SAR)],Data_Source[Maker] = Data_Source[[#This Row],[Maker]]))</f>
        <v>60000</v>
      </c>
    </row>
    <row r="365" spans="1:17" x14ac:dyDescent="0.35">
      <c r="A365">
        <v>364</v>
      </c>
      <c r="B365" t="s">
        <v>62</v>
      </c>
      <c r="C365" t="s">
        <v>63</v>
      </c>
      <c r="D365">
        <v>2015</v>
      </c>
      <c r="E365" s="9">
        <f ca="1">YEAR(TODAY())-Data_Source[[#This Row],[Year]]</f>
        <v>10</v>
      </c>
      <c r="F365" t="s">
        <v>15</v>
      </c>
      <c r="G365" t="s">
        <v>75</v>
      </c>
      <c r="H365" t="s">
        <v>17</v>
      </c>
      <c r="I365">
        <v>3</v>
      </c>
      <c r="J365" t="s">
        <v>18</v>
      </c>
      <c r="K365" t="s">
        <v>19</v>
      </c>
      <c r="L365">
        <v>71500</v>
      </c>
      <c r="M365" t="s">
        <v>20</v>
      </c>
      <c r="N365" t="s">
        <v>20</v>
      </c>
      <c r="O365" s="3">
        <v>265000</v>
      </c>
      <c r="P365" s="1">
        <f>MEDIAN(Data_Source[Price (SAR)])</f>
        <v>58000</v>
      </c>
      <c r="Q365" s="1" cm="1">
        <f t="array" ref="Q365">MEDIAN(_xlfn._xlws.FILTER(Data_Source[Price (SAR)],Data_Source[Maker] = Data_Source[[#This Row],[Maker]]))</f>
        <v>242500</v>
      </c>
    </row>
    <row r="366" spans="1:17" x14ac:dyDescent="0.35">
      <c r="A366">
        <v>365</v>
      </c>
      <c r="B366" t="s">
        <v>39</v>
      </c>
      <c r="C366" t="s">
        <v>131</v>
      </c>
      <c r="D366">
        <v>2013</v>
      </c>
      <c r="E366" s="9">
        <f ca="1">YEAR(TODAY())-Data_Source[[#This Row],[Year]]</f>
        <v>12</v>
      </c>
      <c r="F366" t="s">
        <v>15</v>
      </c>
      <c r="G366" t="s">
        <v>102</v>
      </c>
      <c r="H366" t="s">
        <v>17</v>
      </c>
      <c r="I366">
        <v>5.5</v>
      </c>
      <c r="J366" t="s">
        <v>18</v>
      </c>
      <c r="K366" t="s">
        <v>19</v>
      </c>
      <c r="L366">
        <v>184000</v>
      </c>
      <c r="M366" t="s">
        <v>20</v>
      </c>
      <c r="N366" t="s">
        <v>20</v>
      </c>
      <c r="O366" s="3">
        <v>36000</v>
      </c>
      <c r="P366" s="1">
        <f>MEDIAN(Data_Source[Price (SAR)])</f>
        <v>58000</v>
      </c>
      <c r="Q366" s="1" cm="1">
        <f t="array" ref="Q366">MEDIAN(_xlfn._xlws.FILTER(Data_Source[Price (SAR)],Data_Source[Maker] = Data_Source[[#This Row],[Maker]]))</f>
        <v>60000</v>
      </c>
    </row>
    <row r="367" spans="1:17" x14ac:dyDescent="0.35">
      <c r="A367">
        <v>366</v>
      </c>
      <c r="B367" t="s">
        <v>36</v>
      </c>
      <c r="C367" t="s">
        <v>115</v>
      </c>
      <c r="D367">
        <v>2016</v>
      </c>
      <c r="E367" s="9">
        <f ca="1">YEAR(TODAY())-Data_Source[[#This Row],[Year]]</f>
        <v>9</v>
      </c>
      <c r="F367" t="s">
        <v>15</v>
      </c>
      <c r="G367" t="s">
        <v>38</v>
      </c>
      <c r="H367" t="s">
        <v>17</v>
      </c>
      <c r="I367">
        <v>5.3</v>
      </c>
      <c r="J367" t="s">
        <v>18</v>
      </c>
      <c r="K367" t="s">
        <v>19</v>
      </c>
      <c r="L367">
        <v>240000</v>
      </c>
      <c r="M367" t="s">
        <v>20</v>
      </c>
      <c r="N367" t="s">
        <v>20</v>
      </c>
      <c r="O367" s="2">
        <v>110000</v>
      </c>
      <c r="P367" s="1">
        <f>MEDIAN(Data_Source[Price (SAR)])</f>
        <v>58000</v>
      </c>
      <c r="Q367" s="1" cm="1">
        <f t="array" ref="Q367">MEDIAN(_xlfn._xlws.FILTER(Data_Source[Price (SAR)],Data_Source[Maker] = Data_Source[[#This Row],[Maker]]))</f>
        <v>72000</v>
      </c>
    </row>
    <row r="368" spans="1:17" x14ac:dyDescent="0.35">
      <c r="A368">
        <v>367</v>
      </c>
      <c r="B368" t="s">
        <v>82</v>
      </c>
      <c r="C368" t="s">
        <v>83</v>
      </c>
      <c r="D368">
        <v>2020</v>
      </c>
      <c r="E368" s="9">
        <f ca="1">YEAR(TODAY())-Data_Source[[#This Row],[Year]]</f>
        <v>5</v>
      </c>
      <c r="F368" t="s">
        <v>15</v>
      </c>
      <c r="G368" t="s">
        <v>33</v>
      </c>
      <c r="H368" t="s">
        <v>26</v>
      </c>
      <c r="I368">
        <v>3.3</v>
      </c>
      <c r="J368" t="s">
        <v>18</v>
      </c>
      <c r="K368" t="s">
        <v>19</v>
      </c>
      <c r="L368">
        <v>33300</v>
      </c>
      <c r="M368" t="s">
        <v>20</v>
      </c>
      <c r="N368" t="s">
        <v>20</v>
      </c>
      <c r="O368" s="2">
        <v>2191</v>
      </c>
      <c r="P368" s="1">
        <f>MEDIAN(Data_Source[Price (SAR)])</f>
        <v>58000</v>
      </c>
      <c r="Q368" s="1" cm="1">
        <f t="array" ref="Q368">MEDIAN(_xlfn._xlws.FILTER(Data_Source[Price (SAR)],Data_Source[Maker] = Data_Source[[#This Row],[Maker]]))</f>
        <v>40000</v>
      </c>
    </row>
    <row r="369" spans="1:17" x14ac:dyDescent="0.35">
      <c r="A369">
        <v>368</v>
      </c>
      <c r="B369" t="s">
        <v>109</v>
      </c>
      <c r="C369" t="s">
        <v>110</v>
      </c>
      <c r="D369">
        <v>2017</v>
      </c>
      <c r="E369" s="9">
        <f ca="1">YEAR(TODAY())-Data_Source[[#This Row],[Year]]</f>
        <v>8</v>
      </c>
      <c r="F369" t="s">
        <v>47</v>
      </c>
      <c r="G369" t="s">
        <v>29</v>
      </c>
      <c r="H369" t="s">
        <v>30</v>
      </c>
      <c r="I369">
        <v>5.7</v>
      </c>
      <c r="J369" t="s">
        <v>18</v>
      </c>
      <c r="K369" t="s">
        <v>19</v>
      </c>
      <c r="L369">
        <v>141000</v>
      </c>
      <c r="M369" t="s">
        <v>20</v>
      </c>
      <c r="N369" t="s">
        <v>20</v>
      </c>
      <c r="O369" s="2">
        <v>108000</v>
      </c>
      <c r="P369" s="1">
        <f>MEDIAN(Data_Source[Price (SAR)])</f>
        <v>58000</v>
      </c>
      <c r="Q369" s="1" cm="1">
        <f t="array" ref="Q369">MEDIAN(_xlfn._xlws.FILTER(Data_Source[Price (SAR)],Data_Source[Maker] = Data_Source[[#This Row],[Maker]]))</f>
        <v>71000</v>
      </c>
    </row>
    <row r="370" spans="1:17" x14ac:dyDescent="0.35">
      <c r="A370">
        <v>369</v>
      </c>
      <c r="B370" t="s">
        <v>34</v>
      </c>
      <c r="C370" t="s">
        <v>127</v>
      </c>
      <c r="D370">
        <v>1978</v>
      </c>
      <c r="E370" s="9">
        <f ca="1">YEAR(TODAY())-Data_Source[[#This Row],[Year]]</f>
        <v>47</v>
      </c>
      <c r="F370" t="s">
        <v>15</v>
      </c>
      <c r="G370" t="s">
        <v>75</v>
      </c>
      <c r="H370" t="s">
        <v>26</v>
      </c>
      <c r="I370">
        <v>4</v>
      </c>
      <c r="J370" t="s">
        <v>18</v>
      </c>
      <c r="K370" t="s">
        <v>68</v>
      </c>
      <c r="L370">
        <v>400000</v>
      </c>
      <c r="M370" t="s">
        <v>20</v>
      </c>
      <c r="N370" t="s">
        <v>20</v>
      </c>
      <c r="O370" s="2">
        <v>18000</v>
      </c>
      <c r="P370" s="1">
        <f>MEDIAN(Data_Source[Price (SAR)])</f>
        <v>58000</v>
      </c>
      <c r="Q370" s="1" cm="1">
        <f t="array" ref="Q370">MEDIAN(_xlfn._xlws.FILTER(Data_Source[Price (SAR)],Data_Source[Maker] = Data_Source[[#This Row],[Maker]]))</f>
        <v>65000</v>
      </c>
    </row>
    <row r="371" spans="1:17" x14ac:dyDescent="0.35">
      <c r="A371">
        <v>370</v>
      </c>
      <c r="B371" t="s">
        <v>34</v>
      </c>
      <c r="C371" t="s">
        <v>72</v>
      </c>
      <c r="D371">
        <v>2018</v>
      </c>
      <c r="E371" s="9">
        <f ca="1">YEAR(TODAY())-Data_Source[[#This Row],[Year]]</f>
        <v>7</v>
      </c>
      <c r="F371" t="s">
        <v>15</v>
      </c>
      <c r="G371" t="s">
        <v>23</v>
      </c>
      <c r="H371" t="s">
        <v>17</v>
      </c>
      <c r="I371">
        <v>2.5</v>
      </c>
      <c r="J371" t="s">
        <v>18</v>
      </c>
      <c r="K371" t="s">
        <v>19</v>
      </c>
      <c r="L371">
        <v>90000</v>
      </c>
      <c r="M371" t="s">
        <v>81</v>
      </c>
      <c r="N371" t="s">
        <v>541</v>
      </c>
      <c r="O371" s="3">
        <v>1300</v>
      </c>
      <c r="P371" s="1">
        <f>MEDIAN(Data_Source[Price (SAR)])</f>
        <v>58000</v>
      </c>
      <c r="Q371" s="1" cm="1">
        <f t="array" ref="Q371">MEDIAN(_xlfn._xlws.FILTER(Data_Source[Price (SAR)],Data_Source[Maker] = Data_Source[[#This Row],[Maker]]))</f>
        <v>65000</v>
      </c>
    </row>
    <row r="372" spans="1:17" x14ac:dyDescent="0.35">
      <c r="A372">
        <v>371</v>
      </c>
      <c r="B372" t="s">
        <v>39</v>
      </c>
      <c r="C372" t="s">
        <v>46</v>
      </c>
      <c r="D372">
        <v>2017</v>
      </c>
      <c r="E372" s="9">
        <f ca="1">YEAR(TODAY())-Data_Source[[#This Row],[Year]]</f>
        <v>8</v>
      </c>
      <c r="F372" t="s">
        <v>47</v>
      </c>
      <c r="G372" t="s">
        <v>75</v>
      </c>
      <c r="H372" t="s">
        <v>30</v>
      </c>
      <c r="I372">
        <v>6.2</v>
      </c>
      <c r="J372" t="s">
        <v>18</v>
      </c>
      <c r="K372" t="s">
        <v>19</v>
      </c>
      <c r="L372">
        <v>105920</v>
      </c>
      <c r="M372" t="s">
        <v>20</v>
      </c>
      <c r="N372" t="s">
        <v>20</v>
      </c>
      <c r="O372" s="3">
        <v>149000</v>
      </c>
      <c r="P372" s="1">
        <f>MEDIAN(Data_Source[Price (SAR)])</f>
        <v>58000</v>
      </c>
      <c r="Q372" s="1" cm="1">
        <f t="array" ref="Q372">MEDIAN(_xlfn._xlws.FILTER(Data_Source[Price (SAR)],Data_Source[Maker] = Data_Source[[#This Row],[Maker]]))</f>
        <v>60000</v>
      </c>
    </row>
    <row r="373" spans="1:17" x14ac:dyDescent="0.35">
      <c r="A373">
        <v>372</v>
      </c>
      <c r="B373" t="s">
        <v>31</v>
      </c>
      <c r="C373" t="s">
        <v>32</v>
      </c>
      <c r="D373">
        <v>2015</v>
      </c>
      <c r="E373" s="9">
        <f ca="1">YEAR(TODAY())-Data_Source[[#This Row],[Year]]</f>
        <v>10</v>
      </c>
      <c r="F373" t="s">
        <v>44</v>
      </c>
      <c r="G373" t="s">
        <v>29</v>
      </c>
      <c r="H373" t="s">
        <v>26</v>
      </c>
      <c r="I373">
        <v>2.4</v>
      </c>
      <c r="J373" t="s">
        <v>18</v>
      </c>
      <c r="K373" t="s">
        <v>19</v>
      </c>
      <c r="L373">
        <v>221000</v>
      </c>
      <c r="M373" t="s">
        <v>20</v>
      </c>
      <c r="N373" t="s">
        <v>20</v>
      </c>
      <c r="O373" s="2">
        <v>48000</v>
      </c>
      <c r="P373" s="1">
        <f>MEDIAN(Data_Source[Price (SAR)])</f>
        <v>58000</v>
      </c>
      <c r="Q373" s="1" cm="1">
        <f t="array" ref="Q373">MEDIAN(_xlfn._xlws.FILTER(Data_Source[Price (SAR)],Data_Source[Maker] = Data_Source[[#This Row],[Maker]]))</f>
        <v>60500</v>
      </c>
    </row>
    <row r="374" spans="1:17" x14ac:dyDescent="0.35">
      <c r="A374">
        <v>373</v>
      </c>
      <c r="B374" t="s">
        <v>76</v>
      </c>
      <c r="C374" t="s">
        <v>112</v>
      </c>
      <c r="D374">
        <v>2015</v>
      </c>
      <c r="E374" s="9">
        <f ca="1">YEAR(TODAY())-Data_Source[[#This Row],[Year]]</f>
        <v>10</v>
      </c>
      <c r="F374" t="s">
        <v>15</v>
      </c>
      <c r="G374" t="s">
        <v>23</v>
      </c>
      <c r="H374" t="s">
        <v>26</v>
      </c>
      <c r="I374">
        <v>2.5</v>
      </c>
      <c r="J374" t="s">
        <v>18</v>
      </c>
      <c r="K374" t="s">
        <v>19</v>
      </c>
      <c r="L374">
        <v>247000</v>
      </c>
      <c r="M374" t="s">
        <v>59</v>
      </c>
      <c r="N374" t="s">
        <v>59</v>
      </c>
      <c r="O374" s="2">
        <v>55000</v>
      </c>
      <c r="P374" s="1">
        <f>MEDIAN(Data_Source[Price (SAR)])</f>
        <v>58000</v>
      </c>
      <c r="Q374" s="1" cm="1">
        <f t="array" ref="Q374">MEDIAN(_xlfn._xlws.FILTER(Data_Source[Price (SAR)],Data_Source[Maker] = Data_Source[[#This Row],[Maker]]))</f>
        <v>55000</v>
      </c>
    </row>
    <row r="375" spans="1:17" x14ac:dyDescent="0.35">
      <c r="A375">
        <v>374</v>
      </c>
      <c r="B375" t="s">
        <v>166</v>
      </c>
      <c r="C375" t="s">
        <v>167</v>
      </c>
      <c r="D375">
        <v>2020</v>
      </c>
      <c r="E375" s="9">
        <f ca="1">YEAR(TODAY())-Data_Source[[#This Row],[Year]]</f>
        <v>5</v>
      </c>
      <c r="F375" t="s">
        <v>15</v>
      </c>
      <c r="G375" t="s">
        <v>23</v>
      </c>
      <c r="H375" t="s">
        <v>26</v>
      </c>
      <c r="I375">
        <v>1.5</v>
      </c>
      <c r="J375" t="s">
        <v>18</v>
      </c>
      <c r="K375" t="s">
        <v>19</v>
      </c>
      <c r="L375">
        <v>36833</v>
      </c>
      <c r="M375" t="s">
        <v>20</v>
      </c>
      <c r="N375" t="s">
        <v>20</v>
      </c>
      <c r="O375" s="3">
        <v>28500</v>
      </c>
      <c r="P375" s="1">
        <f>MEDIAN(Data_Source[Price (SAR)])</f>
        <v>58000</v>
      </c>
      <c r="Q375" s="1" cm="1">
        <f t="array" ref="Q375">MEDIAN(_xlfn._xlws.FILTER(Data_Source[Price (SAR)],Data_Source[Maker] = Data_Source[[#This Row],[Maker]]))</f>
        <v>44000</v>
      </c>
    </row>
    <row r="376" spans="1:17" x14ac:dyDescent="0.35">
      <c r="A376">
        <v>375</v>
      </c>
      <c r="B376" t="s">
        <v>82</v>
      </c>
      <c r="C376" t="s">
        <v>105</v>
      </c>
      <c r="D376">
        <v>2017</v>
      </c>
      <c r="E376" s="9">
        <f ca="1">YEAR(TODAY())-Data_Source[[#This Row],[Year]]</f>
        <v>8</v>
      </c>
      <c r="F376" t="s">
        <v>15</v>
      </c>
      <c r="G376" t="s">
        <v>23</v>
      </c>
      <c r="H376" t="s">
        <v>26</v>
      </c>
      <c r="I376">
        <v>2.4</v>
      </c>
      <c r="J376" t="s">
        <v>18</v>
      </c>
      <c r="K376" t="s">
        <v>19</v>
      </c>
      <c r="L376">
        <v>263400</v>
      </c>
      <c r="M376" t="s">
        <v>20</v>
      </c>
      <c r="N376" t="s">
        <v>20</v>
      </c>
      <c r="O376" s="2">
        <v>40000</v>
      </c>
      <c r="P376" s="1">
        <f>MEDIAN(Data_Source[Price (SAR)])</f>
        <v>58000</v>
      </c>
      <c r="Q376" s="1" cm="1">
        <f t="array" ref="Q376">MEDIAN(_xlfn._xlws.FILTER(Data_Source[Price (SAR)],Data_Source[Maker] = Data_Source[[#This Row],[Maker]]))</f>
        <v>40000</v>
      </c>
    </row>
    <row r="377" spans="1:17" x14ac:dyDescent="0.35">
      <c r="A377">
        <v>376</v>
      </c>
      <c r="B377" t="s">
        <v>95</v>
      </c>
      <c r="C377" t="s">
        <v>47</v>
      </c>
      <c r="D377">
        <v>2013</v>
      </c>
      <c r="E377" s="9">
        <f ca="1">YEAR(TODAY())-Data_Source[[#This Row],[Year]]</f>
        <v>12</v>
      </c>
      <c r="F377" t="s">
        <v>15</v>
      </c>
      <c r="G377" t="s">
        <v>23</v>
      </c>
      <c r="H377" t="s">
        <v>17</v>
      </c>
      <c r="I377">
        <v>3.6</v>
      </c>
      <c r="J377" t="s">
        <v>18</v>
      </c>
      <c r="K377" t="s">
        <v>19</v>
      </c>
      <c r="L377">
        <v>256000</v>
      </c>
      <c r="M377" t="s">
        <v>54</v>
      </c>
      <c r="N377" t="s">
        <v>538</v>
      </c>
      <c r="O377" s="3">
        <v>40000</v>
      </c>
      <c r="P377" s="1">
        <f>MEDIAN(Data_Source[Price (SAR)])</f>
        <v>58000</v>
      </c>
      <c r="Q377" s="1" cm="1">
        <f t="array" ref="Q377">MEDIAN(_xlfn._xlws.FILTER(Data_Source[Price (SAR)],Data_Source[Maker] = Data_Source[[#This Row],[Maker]]))</f>
        <v>130000</v>
      </c>
    </row>
    <row r="378" spans="1:17" x14ac:dyDescent="0.35">
      <c r="A378">
        <v>377</v>
      </c>
      <c r="B378" t="s">
        <v>34</v>
      </c>
      <c r="C378" t="s">
        <v>69</v>
      </c>
      <c r="D378">
        <v>2015</v>
      </c>
      <c r="E378" s="9">
        <f ca="1">YEAR(TODAY())-Data_Source[[#This Row],[Year]]</f>
        <v>10</v>
      </c>
      <c r="F378" t="s">
        <v>15</v>
      </c>
      <c r="G378" t="s">
        <v>23</v>
      </c>
      <c r="H378" t="s">
        <v>30</v>
      </c>
      <c r="I378">
        <v>2.6</v>
      </c>
      <c r="J378" t="s">
        <v>18</v>
      </c>
      <c r="K378" t="s">
        <v>19</v>
      </c>
      <c r="L378">
        <v>300</v>
      </c>
      <c r="M378" t="s">
        <v>70</v>
      </c>
      <c r="N378" t="s">
        <v>70</v>
      </c>
      <c r="O378" s="2">
        <v>50000</v>
      </c>
      <c r="P378" s="1">
        <f>MEDIAN(Data_Source[Price (SAR)])</f>
        <v>58000</v>
      </c>
      <c r="Q378" s="1" cm="1">
        <f t="array" ref="Q378">MEDIAN(_xlfn._xlws.FILTER(Data_Source[Price (SAR)],Data_Source[Maker] = Data_Source[[#This Row],[Maker]]))</f>
        <v>65000</v>
      </c>
    </row>
    <row r="379" spans="1:17" x14ac:dyDescent="0.35">
      <c r="A379">
        <v>378</v>
      </c>
      <c r="B379" t="s">
        <v>34</v>
      </c>
      <c r="C379" t="s">
        <v>163</v>
      </c>
      <c r="D379">
        <v>1996</v>
      </c>
      <c r="E379" s="9">
        <f ca="1">YEAR(TODAY())-Data_Source[[#This Row],[Year]]</f>
        <v>29</v>
      </c>
      <c r="F379" t="s">
        <v>15</v>
      </c>
      <c r="G379" t="s">
        <v>23</v>
      </c>
      <c r="H379" t="s">
        <v>30</v>
      </c>
      <c r="I379">
        <v>2.4</v>
      </c>
      <c r="J379" t="s">
        <v>18</v>
      </c>
      <c r="K379" t="s">
        <v>68</v>
      </c>
      <c r="L379">
        <v>8000</v>
      </c>
      <c r="M379" t="s">
        <v>111</v>
      </c>
      <c r="N379" t="s">
        <v>540</v>
      </c>
      <c r="O379" s="3">
        <v>13000</v>
      </c>
      <c r="P379" s="1">
        <f>MEDIAN(Data_Source[Price (SAR)])</f>
        <v>58000</v>
      </c>
      <c r="Q379" s="1" cm="1">
        <f t="array" ref="Q379">MEDIAN(_xlfn._xlws.FILTER(Data_Source[Price (SAR)],Data_Source[Maker] = Data_Source[[#This Row],[Maker]]))</f>
        <v>65000</v>
      </c>
    </row>
    <row r="380" spans="1:17" x14ac:dyDescent="0.35">
      <c r="A380">
        <v>379</v>
      </c>
      <c r="B380" t="s">
        <v>34</v>
      </c>
      <c r="C380" t="s">
        <v>41</v>
      </c>
      <c r="D380">
        <v>2019</v>
      </c>
      <c r="E380" s="9">
        <f ca="1">YEAR(TODAY())-Data_Source[[#This Row],[Year]]</f>
        <v>6</v>
      </c>
      <c r="F380" t="s">
        <v>15</v>
      </c>
      <c r="G380" t="s">
        <v>23</v>
      </c>
      <c r="H380" t="s">
        <v>30</v>
      </c>
      <c r="I380">
        <v>1.6</v>
      </c>
      <c r="J380" t="s">
        <v>18</v>
      </c>
      <c r="K380" t="s">
        <v>19</v>
      </c>
      <c r="L380">
        <v>18000</v>
      </c>
      <c r="M380" t="s">
        <v>20</v>
      </c>
      <c r="N380" t="s">
        <v>20</v>
      </c>
      <c r="O380" s="2">
        <v>36000</v>
      </c>
      <c r="P380" s="1">
        <f>MEDIAN(Data_Source[Price (SAR)])</f>
        <v>58000</v>
      </c>
      <c r="Q380" s="1" cm="1">
        <f t="array" ref="Q380">MEDIAN(_xlfn._xlws.FILTER(Data_Source[Price (SAR)],Data_Source[Maker] = Data_Source[[#This Row],[Maker]]))</f>
        <v>65000</v>
      </c>
    </row>
    <row r="381" spans="1:17" x14ac:dyDescent="0.35">
      <c r="A381">
        <v>380</v>
      </c>
      <c r="B381" t="s">
        <v>34</v>
      </c>
      <c r="C381" t="s">
        <v>35</v>
      </c>
      <c r="D381">
        <v>2020</v>
      </c>
      <c r="E381" s="9">
        <f ca="1">YEAR(TODAY())-Data_Source[[#This Row],[Year]]</f>
        <v>5</v>
      </c>
      <c r="F381" t="s">
        <v>15</v>
      </c>
      <c r="G381" t="s">
        <v>23</v>
      </c>
      <c r="H381" t="s">
        <v>17</v>
      </c>
      <c r="I381">
        <v>4.5999999999999996</v>
      </c>
      <c r="J381" t="s">
        <v>18</v>
      </c>
      <c r="K381" t="s">
        <v>19</v>
      </c>
      <c r="L381">
        <v>21000</v>
      </c>
      <c r="M381" t="s">
        <v>70</v>
      </c>
      <c r="N381" t="s">
        <v>70</v>
      </c>
      <c r="O381" s="2">
        <v>275000</v>
      </c>
      <c r="P381" s="1">
        <f>MEDIAN(Data_Source[Price (SAR)])</f>
        <v>58000</v>
      </c>
      <c r="Q381" s="1" cm="1">
        <f t="array" ref="Q381">MEDIAN(_xlfn._xlws.FILTER(Data_Source[Price (SAR)],Data_Source[Maker] = Data_Source[[#This Row],[Maker]]))</f>
        <v>65000</v>
      </c>
    </row>
    <row r="382" spans="1:17" x14ac:dyDescent="0.35">
      <c r="A382">
        <v>381</v>
      </c>
      <c r="B382" t="s">
        <v>39</v>
      </c>
      <c r="C382" t="s">
        <v>115</v>
      </c>
      <c r="D382">
        <v>1999</v>
      </c>
      <c r="E382" s="9">
        <f ca="1">YEAR(TODAY())-Data_Source[[#This Row],[Year]]</f>
        <v>26</v>
      </c>
      <c r="F382" t="s">
        <v>47</v>
      </c>
      <c r="G382" t="s">
        <v>78</v>
      </c>
      <c r="H382" t="s">
        <v>17</v>
      </c>
      <c r="I382">
        <v>5.3</v>
      </c>
      <c r="J382" t="s">
        <v>18</v>
      </c>
      <c r="K382" t="s">
        <v>19</v>
      </c>
      <c r="L382">
        <v>70000</v>
      </c>
      <c r="M382" t="s">
        <v>54</v>
      </c>
      <c r="N382" t="s">
        <v>538</v>
      </c>
      <c r="O382" s="3">
        <v>20000</v>
      </c>
      <c r="P382" s="1">
        <f>MEDIAN(Data_Source[Price (SAR)])</f>
        <v>58000</v>
      </c>
      <c r="Q382" s="1" cm="1">
        <f t="array" ref="Q382">MEDIAN(_xlfn._xlws.FILTER(Data_Source[Price (SAR)],Data_Source[Maker] = Data_Source[[#This Row],[Maker]]))</f>
        <v>60000</v>
      </c>
    </row>
    <row r="383" spans="1:17" x14ac:dyDescent="0.35">
      <c r="A383">
        <v>382</v>
      </c>
      <c r="B383" t="s">
        <v>27</v>
      </c>
      <c r="C383" t="s">
        <v>91</v>
      </c>
      <c r="D383">
        <v>2012</v>
      </c>
      <c r="E383" s="9">
        <f ca="1">YEAR(TODAY())-Data_Source[[#This Row],[Year]]</f>
        <v>13</v>
      </c>
      <c r="F383" t="s">
        <v>44</v>
      </c>
      <c r="G383" t="s">
        <v>94</v>
      </c>
      <c r="H383" t="s">
        <v>30</v>
      </c>
      <c r="I383">
        <v>1</v>
      </c>
      <c r="J383" t="s">
        <v>18</v>
      </c>
      <c r="K383" t="s">
        <v>19</v>
      </c>
      <c r="L383">
        <v>200000</v>
      </c>
      <c r="M383" t="s">
        <v>54</v>
      </c>
      <c r="N383" t="s">
        <v>538</v>
      </c>
      <c r="O383" s="2">
        <v>29000</v>
      </c>
      <c r="P383" s="1">
        <f>MEDIAN(Data_Source[Price (SAR)])</f>
        <v>58000</v>
      </c>
      <c r="Q383" s="1" cm="1">
        <f t="array" ref="Q383">MEDIAN(_xlfn._xlws.FILTER(Data_Source[Price (SAR)],Data_Source[Maker] = Data_Source[[#This Row],[Maker]]))</f>
        <v>42000</v>
      </c>
    </row>
    <row r="384" spans="1:17" x14ac:dyDescent="0.35">
      <c r="A384">
        <v>383</v>
      </c>
      <c r="B384" t="s">
        <v>27</v>
      </c>
      <c r="C384" t="s">
        <v>91</v>
      </c>
      <c r="D384">
        <v>2016</v>
      </c>
      <c r="E384" s="9">
        <f ca="1">YEAR(TODAY())-Data_Source[[#This Row],[Year]]</f>
        <v>9</v>
      </c>
      <c r="F384" t="s">
        <v>15</v>
      </c>
      <c r="G384" t="s">
        <v>23</v>
      </c>
      <c r="H384" t="s">
        <v>17</v>
      </c>
      <c r="I384">
        <v>3.3</v>
      </c>
      <c r="J384" t="s">
        <v>18</v>
      </c>
      <c r="K384" t="s">
        <v>19</v>
      </c>
      <c r="L384">
        <v>157000</v>
      </c>
      <c r="M384" t="s">
        <v>155</v>
      </c>
      <c r="N384" t="s">
        <v>539</v>
      </c>
      <c r="O384" s="2">
        <v>69000</v>
      </c>
      <c r="P384" s="1">
        <f>MEDIAN(Data_Source[Price (SAR)])</f>
        <v>58000</v>
      </c>
      <c r="Q384" s="1" cm="1">
        <f t="array" ref="Q384">MEDIAN(_xlfn._xlws.FILTER(Data_Source[Price (SAR)],Data_Source[Maker] = Data_Source[[#This Row],[Maker]]))</f>
        <v>42000</v>
      </c>
    </row>
    <row r="385" spans="1:17" x14ac:dyDescent="0.35">
      <c r="A385">
        <v>384</v>
      </c>
      <c r="B385" t="s">
        <v>73</v>
      </c>
      <c r="C385" t="s">
        <v>74</v>
      </c>
      <c r="D385">
        <v>2014</v>
      </c>
      <c r="E385" s="9">
        <f ca="1">YEAR(TODAY())-Data_Source[[#This Row],[Year]]</f>
        <v>11</v>
      </c>
      <c r="F385" t="s">
        <v>15</v>
      </c>
      <c r="G385" t="s">
        <v>23</v>
      </c>
      <c r="H385" t="s">
        <v>30</v>
      </c>
      <c r="I385">
        <v>3.5</v>
      </c>
      <c r="J385" t="s">
        <v>18</v>
      </c>
      <c r="K385" t="s">
        <v>19</v>
      </c>
      <c r="L385">
        <v>123000</v>
      </c>
      <c r="M385" t="s">
        <v>20</v>
      </c>
      <c r="N385" t="s">
        <v>20</v>
      </c>
      <c r="O385" s="3">
        <v>42000</v>
      </c>
      <c r="P385" s="1">
        <f>MEDIAN(Data_Source[Price (SAR)])</f>
        <v>58000</v>
      </c>
      <c r="Q385" s="1" cm="1">
        <f t="array" ref="Q385">MEDIAN(_xlfn._xlws.FILTER(Data_Source[Price (SAR)],Data_Source[Maker] = Data_Source[[#This Row],[Maker]]))</f>
        <v>56000</v>
      </c>
    </row>
    <row r="386" spans="1:17" x14ac:dyDescent="0.35">
      <c r="A386">
        <v>385</v>
      </c>
      <c r="B386" t="s">
        <v>73</v>
      </c>
      <c r="C386" t="s">
        <v>74</v>
      </c>
      <c r="D386">
        <v>2016</v>
      </c>
      <c r="E386" s="9">
        <f ca="1">YEAR(TODAY())-Data_Source[[#This Row],[Year]]</f>
        <v>9</v>
      </c>
      <c r="F386" t="s">
        <v>44</v>
      </c>
      <c r="G386" t="s">
        <v>23</v>
      </c>
      <c r="H386" t="s">
        <v>17</v>
      </c>
      <c r="I386">
        <v>3.7</v>
      </c>
      <c r="J386" t="s">
        <v>18</v>
      </c>
      <c r="K386" t="s">
        <v>19</v>
      </c>
      <c r="L386">
        <v>193000</v>
      </c>
      <c r="M386" t="s">
        <v>45</v>
      </c>
      <c r="N386" t="s">
        <v>539</v>
      </c>
      <c r="O386" s="2">
        <v>68000</v>
      </c>
      <c r="P386" s="1">
        <f>MEDIAN(Data_Source[Price (SAR)])</f>
        <v>58000</v>
      </c>
      <c r="Q386" s="1" cm="1">
        <f t="array" ref="Q386">MEDIAN(_xlfn._xlws.FILTER(Data_Source[Price (SAR)],Data_Source[Maker] = Data_Source[[#This Row],[Maker]]))</f>
        <v>56000</v>
      </c>
    </row>
    <row r="387" spans="1:17" x14ac:dyDescent="0.35">
      <c r="A387">
        <v>386</v>
      </c>
      <c r="B387" t="s">
        <v>36</v>
      </c>
      <c r="C387" t="s">
        <v>200</v>
      </c>
      <c r="D387">
        <v>2016</v>
      </c>
      <c r="E387" s="9">
        <f ca="1">YEAR(TODAY())-Data_Source[[#This Row],[Year]]</f>
        <v>9</v>
      </c>
      <c r="F387" t="s">
        <v>15</v>
      </c>
      <c r="G387" t="s">
        <v>16</v>
      </c>
      <c r="H387" t="s">
        <v>30</v>
      </c>
      <c r="I387">
        <v>3.6</v>
      </c>
      <c r="J387" t="s">
        <v>18</v>
      </c>
      <c r="K387" t="s">
        <v>19</v>
      </c>
      <c r="L387">
        <v>148000</v>
      </c>
      <c r="M387" t="s">
        <v>20</v>
      </c>
      <c r="N387" t="s">
        <v>20</v>
      </c>
      <c r="O387" s="3">
        <v>70000</v>
      </c>
      <c r="P387" s="1">
        <f>MEDIAN(Data_Source[Price (SAR)])</f>
        <v>58000</v>
      </c>
      <c r="Q387" s="1" cm="1">
        <f t="array" ref="Q387">MEDIAN(_xlfn._xlws.FILTER(Data_Source[Price (SAR)],Data_Source[Maker] = Data_Source[[#This Row],[Maker]]))</f>
        <v>72000</v>
      </c>
    </row>
    <row r="388" spans="1:17" x14ac:dyDescent="0.35">
      <c r="A388">
        <v>387</v>
      </c>
      <c r="B388" t="s">
        <v>39</v>
      </c>
      <c r="C388" t="s">
        <v>46</v>
      </c>
      <c r="D388">
        <v>2013</v>
      </c>
      <c r="E388" s="9">
        <f ca="1">YEAR(TODAY())-Data_Source[[#This Row],[Year]]</f>
        <v>12</v>
      </c>
      <c r="F388" t="s">
        <v>15</v>
      </c>
      <c r="G388" t="s">
        <v>78</v>
      </c>
      <c r="H388" t="s">
        <v>30</v>
      </c>
      <c r="I388">
        <v>5.3</v>
      </c>
      <c r="J388" t="s">
        <v>18</v>
      </c>
      <c r="K388" t="s">
        <v>19</v>
      </c>
      <c r="L388">
        <v>248000</v>
      </c>
      <c r="M388" t="s">
        <v>155</v>
      </c>
      <c r="N388" t="s">
        <v>539</v>
      </c>
      <c r="O388" s="2">
        <v>49000</v>
      </c>
      <c r="P388" s="1">
        <f>MEDIAN(Data_Source[Price (SAR)])</f>
        <v>58000</v>
      </c>
      <c r="Q388" s="1" cm="1">
        <f t="array" ref="Q388">MEDIAN(_xlfn._xlws.FILTER(Data_Source[Price (SAR)],Data_Source[Maker] = Data_Source[[#This Row],[Maker]]))</f>
        <v>60000</v>
      </c>
    </row>
    <row r="389" spans="1:17" x14ac:dyDescent="0.35">
      <c r="A389">
        <v>388</v>
      </c>
      <c r="B389" t="s">
        <v>34</v>
      </c>
      <c r="C389" t="s">
        <v>55</v>
      </c>
      <c r="D389">
        <v>2015</v>
      </c>
      <c r="E389" s="9">
        <f ca="1">YEAR(TODAY())-Data_Source[[#This Row],[Year]]</f>
        <v>10</v>
      </c>
      <c r="F389" t="s">
        <v>15</v>
      </c>
      <c r="G389" t="s">
        <v>29</v>
      </c>
      <c r="H389" t="s">
        <v>30</v>
      </c>
      <c r="I389">
        <v>4</v>
      </c>
      <c r="J389" t="s">
        <v>18</v>
      </c>
      <c r="K389" t="s">
        <v>19</v>
      </c>
      <c r="L389">
        <v>70000</v>
      </c>
      <c r="M389" t="s">
        <v>81</v>
      </c>
      <c r="N389" t="s">
        <v>541</v>
      </c>
      <c r="O389" s="3">
        <v>110000</v>
      </c>
      <c r="P389" s="1">
        <f>MEDIAN(Data_Source[Price (SAR)])</f>
        <v>58000</v>
      </c>
      <c r="Q389" s="1" cm="1">
        <f t="array" ref="Q389">MEDIAN(_xlfn._xlws.FILTER(Data_Source[Price (SAR)],Data_Source[Maker] = Data_Source[[#This Row],[Maker]]))</f>
        <v>65000</v>
      </c>
    </row>
    <row r="390" spans="1:17" x14ac:dyDescent="0.35">
      <c r="A390">
        <v>389</v>
      </c>
      <c r="B390" t="s">
        <v>76</v>
      </c>
      <c r="C390" t="s">
        <v>325</v>
      </c>
      <c r="D390">
        <v>2016</v>
      </c>
      <c r="E390" s="9">
        <f ca="1">YEAR(TODAY())-Data_Source[[#This Row],[Year]]</f>
        <v>9</v>
      </c>
      <c r="F390" t="s">
        <v>15</v>
      </c>
      <c r="G390" t="s">
        <v>25</v>
      </c>
      <c r="H390" t="s">
        <v>26</v>
      </c>
      <c r="I390">
        <v>3.6</v>
      </c>
      <c r="J390" t="s">
        <v>18</v>
      </c>
      <c r="K390" t="s">
        <v>19</v>
      </c>
      <c r="L390">
        <v>197000</v>
      </c>
      <c r="M390" t="s">
        <v>20</v>
      </c>
      <c r="N390" t="s">
        <v>20</v>
      </c>
      <c r="O390" s="2">
        <v>62000</v>
      </c>
      <c r="P390" s="1">
        <f>MEDIAN(Data_Source[Price (SAR)])</f>
        <v>58000</v>
      </c>
      <c r="Q390" s="1" cm="1">
        <f t="array" ref="Q390">MEDIAN(_xlfn._xlws.FILTER(Data_Source[Price (SAR)],Data_Source[Maker] = Data_Source[[#This Row],[Maker]]))</f>
        <v>55000</v>
      </c>
    </row>
    <row r="391" spans="1:17" x14ac:dyDescent="0.35">
      <c r="A391">
        <v>390</v>
      </c>
      <c r="B391" t="s">
        <v>60</v>
      </c>
      <c r="C391" t="s">
        <v>90</v>
      </c>
      <c r="D391">
        <v>2014</v>
      </c>
      <c r="E391" s="9">
        <f ca="1">YEAR(TODAY())-Data_Source[[#This Row],[Year]]</f>
        <v>11</v>
      </c>
      <c r="F391" t="s">
        <v>15</v>
      </c>
      <c r="G391" t="s">
        <v>16</v>
      </c>
      <c r="H391" t="s">
        <v>17</v>
      </c>
      <c r="I391">
        <v>5.7</v>
      </c>
      <c r="J391" t="s">
        <v>18</v>
      </c>
      <c r="K391" t="s">
        <v>19</v>
      </c>
      <c r="L391">
        <v>220000</v>
      </c>
      <c r="M391" t="s">
        <v>20</v>
      </c>
      <c r="N391" t="s">
        <v>20</v>
      </c>
      <c r="O391" s="3">
        <v>180000</v>
      </c>
      <c r="P391" s="1">
        <f>MEDIAN(Data_Source[Price (SAR)])</f>
        <v>58000</v>
      </c>
      <c r="Q391" s="1" cm="1">
        <f t="array" ref="Q391">MEDIAN(_xlfn._xlws.FILTER(Data_Source[Price (SAR)],Data_Source[Maker] = Data_Source[[#This Row],[Maker]]))</f>
        <v>142000</v>
      </c>
    </row>
    <row r="392" spans="1:17" x14ac:dyDescent="0.35">
      <c r="A392">
        <v>391</v>
      </c>
      <c r="B392" t="s">
        <v>52</v>
      </c>
      <c r="C392" t="s">
        <v>276</v>
      </c>
      <c r="D392">
        <v>2017</v>
      </c>
      <c r="E392" s="9">
        <f ca="1">YEAR(TODAY())-Data_Source[[#This Row],[Year]]</f>
        <v>8</v>
      </c>
      <c r="F392" t="s">
        <v>47</v>
      </c>
      <c r="G392" t="s">
        <v>29</v>
      </c>
      <c r="H392" t="s">
        <v>17</v>
      </c>
      <c r="I392">
        <v>1.4</v>
      </c>
      <c r="J392" t="s">
        <v>18</v>
      </c>
      <c r="K392" t="s">
        <v>68</v>
      </c>
      <c r="L392">
        <v>100000</v>
      </c>
      <c r="M392" t="s">
        <v>42</v>
      </c>
      <c r="N392" t="s">
        <v>64</v>
      </c>
      <c r="O392" s="3">
        <v>69000</v>
      </c>
      <c r="P392" s="1">
        <f>MEDIAN(Data_Source[Price (SAR)])</f>
        <v>58000</v>
      </c>
      <c r="Q392" s="1" cm="1">
        <f t="array" ref="Q392">MEDIAN(_xlfn._xlws.FILTER(Data_Source[Price (SAR)],Data_Source[Maker] = Data_Source[[#This Row],[Maker]]))</f>
        <v>80000</v>
      </c>
    </row>
    <row r="393" spans="1:17" x14ac:dyDescent="0.35">
      <c r="A393">
        <v>392</v>
      </c>
      <c r="B393" t="s">
        <v>27</v>
      </c>
      <c r="C393" t="s">
        <v>160</v>
      </c>
      <c r="D393">
        <v>2016</v>
      </c>
      <c r="E393" s="9">
        <f ca="1">YEAR(TODAY())-Data_Source[[#This Row],[Year]]</f>
        <v>9</v>
      </c>
      <c r="F393" t="s">
        <v>15</v>
      </c>
      <c r="G393" t="s">
        <v>23</v>
      </c>
      <c r="H393" t="s">
        <v>26</v>
      </c>
      <c r="I393">
        <v>2.4</v>
      </c>
      <c r="J393" t="s">
        <v>18</v>
      </c>
      <c r="K393" t="s">
        <v>19</v>
      </c>
      <c r="L393">
        <v>154000</v>
      </c>
      <c r="M393" t="s">
        <v>155</v>
      </c>
      <c r="N393" t="s">
        <v>539</v>
      </c>
      <c r="O393" s="3">
        <v>54000</v>
      </c>
      <c r="P393" s="1">
        <f>MEDIAN(Data_Source[Price (SAR)])</f>
        <v>58000</v>
      </c>
      <c r="Q393" s="1" cm="1">
        <f t="array" ref="Q393">MEDIAN(_xlfn._xlws.FILTER(Data_Source[Price (SAR)],Data_Source[Maker] = Data_Source[[#This Row],[Maker]]))</f>
        <v>42000</v>
      </c>
    </row>
    <row r="394" spans="1:17" x14ac:dyDescent="0.35">
      <c r="A394">
        <v>393</v>
      </c>
      <c r="B394" t="s">
        <v>27</v>
      </c>
      <c r="C394" t="s">
        <v>28</v>
      </c>
      <c r="D394">
        <v>2014</v>
      </c>
      <c r="E394" s="9">
        <f ca="1">YEAR(TODAY())-Data_Source[[#This Row],[Year]]</f>
        <v>11</v>
      </c>
      <c r="F394" t="s">
        <v>15</v>
      </c>
      <c r="G394" t="s">
        <v>29</v>
      </c>
      <c r="H394" t="s">
        <v>17</v>
      </c>
      <c r="I394">
        <v>2</v>
      </c>
      <c r="J394" t="s">
        <v>18</v>
      </c>
      <c r="K394" t="s">
        <v>19</v>
      </c>
      <c r="L394">
        <v>119000</v>
      </c>
      <c r="M394" t="s">
        <v>20</v>
      </c>
      <c r="N394" t="s">
        <v>20</v>
      </c>
      <c r="O394" s="2">
        <v>33000</v>
      </c>
      <c r="P394" s="1">
        <f>MEDIAN(Data_Source[Price (SAR)])</f>
        <v>58000</v>
      </c>
      <c r="Q394" s="1" cm="1">
        <f t="array" ref="Q394">MEDIAN(_xlfn._xlws.FILTER(Data_Source[Price (SAR)],Data_Source[Maker] = Data_Source[[#This Row],[Maker]]))</f>
        <v>42000</v>
      </c>
    </row>
    <row r="395" spans="1:17" x14ac:dyDescent="0.35">
      <c r="A395">
        <v>394</v>
      </c>
      <c r="B395" t="s">
        <v>60</v>
      </c>
      <c r="C395" t="s">
        <v>80</v>
      </c>
      <c r="D395">
        <v>2007</v>
      </c>
      <c r="E395" s="9">
        <f ca="1">YEAR(TODAY())-Data_Source[[#This Row],[Year]]</f>
        <v>18</v>
      </c>
      <c r="F395" t="s">
        <v>47</v>
      </c>
      <c r="G395" t="s">
        <v>29</v>
      </c>
      <c r="H395" t="s">
        <v>17</v>
      </c>
      <c r="I395">
        <v>3.5</v>
      </c>
      <c r="J395" t="s">
        <v>18</v>
      </c>
      <c r="K395" t="s">
        <v>19</v>
      </c>
      <c r="L395">
        <v>196000</v>
      </c>
      <c r="M395" t="s">
        <v>42</v>
      </c>
      <c r="N395" t="s">
        <v>64</v>
      </c>
      <c r="O395" s="3">
        <v>25000</v>
      </c>
      <c r="P395" s="1">
        <f>MEDIAN(Data_Source[Price (SAR)])</f>
        <v>58000</v>
      </c>
      <c r="Q395" s="1" cm="1">
        <f t="array" ref="Q395">MEDIAN(_xlfn._xlws.FILTER(Data_Source[Price (SAR)],Data_Source[Maker] = Data_Source[[#This Row],[Maker]]))</f>
        <v>142000</v>
      </c>
    </row>
    <row r="396" spans="1:17" x14ac:dyDescent="0.35">
      <c r="A396">
        <v>395</v>
      </c>
      <c r="B396" t="s">
        <v>180</v>
      </c>
      <c r="C396" t="s">
        <v>310</v>
      </c>
      <c r="D396">
        <v>2012</v>
      </c>
      <c r="E396" s="9">
        <f ca="1">YEAR(TODAY())-Data_Source[[#This Row],[Year]]</f>
        <v>13</v>
      </c>
      <c r="F396" t="s">
        <v>15</v>
      </c>
      <c r="G396" t="s">
        <v>94</v>
      </c>
      <c r="H396" t="s">
        <v>17</v>
      </c>
      <c r="I396">
        <v>3.5</v>
      </c>
      <c r="J396" t="s">
        <v>18</v>
      </c>
      <c r="K396" t="s">
        <v>19</v>
      </c>
      <c r="L396">
        <v>13900</v>
      </c>
      <c r="M396" t="s">
        <v>42</v>
      </c>
      <c r="N396" t="s">
        <v>64</v>
      </c>
      <c r="O396" s="2">
        <v>95000</v>
      </c>
      <c r="P396" s="1">
        <f>MEDIAN(Data_Source[Price (SAR)])</f>
        <v>58000</v>
      </c>
      <c r="Q396" s="1" cm="1">
        <f t="array" ref="Q396">MEDIAN(_xlfn._xlws.FILTER(Data_Source[Price (SAR)],Data_Source[Maker] = Data_Source[[#This Row],[Maker]]))</f>
        <v>138000</v>
      </c>
    </row>
    <row r="397" spans="1:17" x14ac:dyDescent="0.35">
      <c r="A397">
        <v>396</v>
      </c>
      <c r="B397" t="s">
        <v>27</v>
      </c>
      <c r="C397" t="s">
        <v>88</v>
      </c>
      <c r="D397">
        <v>2011</v>
      </c>
      <c r="E397" s="9">
        <f ca="1">YEAR(TODAY())-Data_Source[[#This Row],[Year]]</f>
        <v>14</v>
      </c>
      <c r="F397" t="s">
        <v>15</v>
      </c>
      <c r="G397" t="s">
        <v>23</v>
      </c>
      <c r="H397" t="s">
        <v>26</v>
      </c>
      <c r="I397">
        <v>1.8</v>
      </c>
      <c r="J397" t="s">
        <v>18</v>
      </c>
      <c r="K397" t="s">
        <v>19</v>
      </c>
      <c r="L397">
        <v>285205</v>
      </c>
      <c r="M397" t="s">
        <v>54</v>
      </c>
      <c r="N397" t="s">
        <v>538</v>
      </c>
      <c r="O397" s="3">
        <v>14000</v>
      </c>
      <c r="P397" s="1">
        <f>MEDIAN(Data_Source[Price (SAR)])</f>
        <v>58000</v>
      </c>
      <c r="Q397" s="1" cm="1">
        <f t="array" ref="Q397">MEDIAN(_xlfn._xlws.FILTER(Data_Source[Price (SAR)],Data_Source[Maker] = Data_Source[[#This Row],[Maker]]))</f>
        <v>42000</v>
      </c>
    </row>
    <row r="398" spans="1:17" x14ac:dyDescent="0.35">
      <c r="A398">
        <v>397</v>
      </c>
      <c r="B398" t="s">
        <v>82</v>
      </c>
      <c r="C398" t="s">
        <v>142</v>
      </c>
      <c r="D398">
        <v>2016</v>
      </c>
      <c r="E398" s="9">
        <f ca="1">YEAR(TODAY())-Data_Source[[#This Row],[Year]]</f>
        <v>9</v>
      </c>
      <c r="F398" t="s">
        <v>15</v>
      </c>
      <c r="G398" t="s">
        <v>16</v>
      </c>
      <c r="H398" t="s">
        <v>26</v>
      </c>
      <c r="I398">
        <v>1.6</v>
      </c>
      <c r="J398" t="s">
        <v>18</v>
      </c>
      <c r="K398" t="s">
        <v>19</v>
      </c>
      <c r="L398">
        <v>62000</v>
      </c>
      <c r="M398" t="s">
        <v>211</v>
      </c>
      <c r="N398" t="s">
        <v>539</v>
      </c>
      <c r="O398" s="2">
        <v>29750</v>
      </c>
      <c r="P398" s="1">
        <f>MEDIAN(Data_Source[Price (SAR)])</f>
        <v>58000</v>
      </c>
      <c r="Q398" s="1" cm="1">
        <f t="array" ref="Q398">MEDIAN(_xlfn._xlws.FILTER(Data_Source[Price (SAR)],Data_Source[Maker] = Data_Source[[#This Row],[Maker]]))</f>
        <v>40000</v>
      </c>
    </row>
    <row r="399" spans="1:17" x14ac:dyDescent="0.35">
      <c r="A399">
        <v>398</v>
      </c>
      <c r="B399" t="s">
        <v>36</v>
      </c>
      <c r="C399" t="s">
        <v>146</v>
      </c>
      <c r="D399">
        <v>2011</v>
      </c>
      <c r="E399" s="9">
        <f ca="1">YEAR(TODAY())-Data_Source[[#This Row],[Year]]</f>
        <v>14</v>
      </c>
      <c r="F399" t="s">
        <v>15</v>
      </c>
      <c r="G399" t="s">
        <v>23</v>
      </c>
      <c r="H399" t="s">
        <v>17</v>
      </c>
      <c r="I399">
        <v>6.2</v>
      </c>
      <c r="J399" t="s">
        <v>18</v>
      </c>
      <c r="K399" t="s">
        <v>19</v>
      </c>
      <c r="L399">
        <v>165000</v>
      </c>
      <c r="M399" t="s">
        <v>45</v>
      </c>
      <c r="N399" t="s">
        <v>539</v>
      </c>
      <c r="O399" s="3">
        <v>65000</v>
      </c>
      <c r="P399" s="1">
        <f>MEDIAN(Data_Source[Price (SAR)])</f>
        <v>58000</v>
      </c>
      <c r="Q399" s="1" cm="1">
        <f t="array" ref="Q399">MEDIAN(_xlfn._xlws.FILTER(Data_Source[Price (SAR)],Data_Source[Maker] = Data_Source[[#This Row],[Maker]]))</f>
        <v>72000</v>
      </c>
    </row>
    <row r="400" spans="1:17" x14ac:dyDescent="0.35">
      <c r="A400">
        <v>399</v>
      </c>
      <c r="B400" t="s">
        <v>34</v>
      </c>
      <c r="C400" t="s">
        <v>145</v>
      </c>
      <c r="D400">
        <v>2006</v>
      </c>
      <c r="E400" s="9">
        <f ca="1">YEAR(TODAY())-Data_Source[[#This Row],[Year]]</f>
        <v>19</v>
      </c>
      <c r="F400" t="s">
        <v>15</v>
      </c>
      <c r="G400" t="s">
        <v>16</v>
      </c>
      <c r="H400" t="s">
        <v>26</v>
      </c>
      <c r="I400">
        <v>2.5</v>
      </c>
      <c r="J400" t="s">
        <v>18</v>
      </c>
      <c r="K400" t="s">
        <v>68</v>
      </c>
      <c r="L400">
        <v>498000</v>
      </c>
      <c r="M400" t="s">
        <v>20</v>
      </c>
      <c r="N400" t="s">
        <v>20</v>
      </c>
      <c r="O400" s="3">
        <v>18000</v>
      </c>
      <c r="P400" s="1">
        <f>MEDIAN(Data_Source[Price (SAR)])</f>
        <v>58000</v>
      </c>
      <c r="Q400" s="1" cm="1">
        <f t="array" ref="Q400">MEDIAN(_xlfn._xlws.FILTER(Data_Source[Price (SAR)],Data_Source[Maker] = Data_Source[[#This Row],[Maker]]))</f>
        <v>65000</v>
      </c>
    </row>
    <row r="401" spans="1:17" x14ac:dyDescent="0.35">
      <c r="A401">
        <v>400</v>
      </c>
      <c r="B401" t="s">
        <v>27</v>
      </c>
      <c r="C401" t="s">
        <v>101</v>
      </c>
      <c r="D401">
        <v>2019</v>
      </c>
      <c r="E401" s="9">
        <f ca="1">YEAR(TODAY())-Data_Source[[#This Row],[Year]]</f>
        <v>6</v>
      </c>
      <c r="F401" t="s">
        <v>15</v>
      </c>
      <c r="G401" t="s">
        <v>29</v>
      </c>
      <c r="H401" t="s">
        <v>17</v>
      </c>
      <c r="I401">
        <v>1</v>
      </c>
      <c r="J401" t="s">
        <v>18</v>
      </c>
      <c r="K401" t="s">
        <v>19</v>
      </c>
      <c r="L401">
        <v>22000</v>
      </c>
      <c r="M401" t="s">
        <v>20</v>
      </c>
      <c r="N401" t="s">
        <v>20</v>
      </c>
      <c r="O401" s="2">
        <v>77000</v>
      </c>
      <c r="P401" s="1">
        <f>MEDIAN(Data_Source[Price (SAR)])</f>
        <v>58000</v>
      </c>
      <c r="Q401" s="1" cm="1">
        <f t="array" ref="Q401">MEDIAN(_xlfn._xlws.FILTER(Data_Source[Price (SAR)],Data_Source[Maker] = Data_Source[[#This Row],[Maker]]))</f>
        <v>42000</v>
      </c>
    </row>
    <row r="402" spans="1:17" x14ac:dyDescent="0.35">
      <c r="A402">
        <v>401</v>
      </c>
      <c r="B402" t="s">
        <v>103</v>
      </c>
      <c r="C402" t="s">
        <v>387</v>
      </c>
      <c r="D402">
        <v>2012</v>
      </c>
      <c r="E402" s="9">
        <f ca="1">YEAR(TODAY())-Data_Source[[#This Row],[Year]]</f>
        <v>13</v>
      </c>
      <c r="F402" t="s">
        <v>47</v>
      </c>
      <c r="G402" t="s">
        <v>196</v>
      </c>
      <c r="H402" t="s">
        <v>30</v>
      </c>
      <c r="I402">
        <v>2.4</v>
      </c>
      <c r="J402" t="s">
        <v>18</v>
      </c>
      <c r="K402" t="s">
        <v>19</v>
      </c>
      <c r="L402">
        <v>187000</v>
      </c>
      <c r="M402" t="s">
        <v>20</v>
      </c>
      <c r="N402" t="s">
        <v>20</v>
      </c>
      <c r="O402" s="2">
        <v>28500</v>
      </c>
      <c r="P402" s="1">
        <f>MEDIAN(Data_Source[Price (SAR)])</f>
        <v>58000</v>
      </c>
      <c r="Q402" s="1" cm="1">
        <f t="array" ref="Q402">MEDIAN(_xlfn._xlws.FILTER(Data_Source[Price (SAR)],Data_Source[Maker] = Data_Source[[#This Row],[Maker]]))</f>
        <v>83000</v>
      </c>
    </row>
    <row r="403" spans="1:17" x14ac:dyDescent="0.35">
      <c r="A403">
        <v>402</v>
      </c>
      <c r="B403" t="s">
        <v>39</v>
      </c>
      <c r="C403" t="s">
        <v>40</v>
      </c>
      <c r="D403">
        <v>2019</v>
      </c>
      <c r="E403" s="9">
        <f ca="1">YEAR(TODAY())-Data_Source[[#This Row],[Year]]</f>
        <v>6</v>
      </c>
      <c r="F403" t="s">
        <v>44</v>
      </c>
      <c r="G403" t="s">
        <v>23</v>
      </c>
      <c r="H403" t="s">
        <v>30</v>
      </c>
      <c r="I403">
        <v>3.6</v>
      </c>
      <c r="J403" t="s">
        <v>18</v>
      </c>
      <c r="K403" t="s">
        <v>19</v>
      </c>
      <c r="L403">
        <v>84000</v>
      </c>
      <c r="M403" t="s">
        <v>20</v>
      </c>
      <c r="N403" t="s">
        <v>20</v>
      </c>
      <c r="O403" s="3">
        <v>77000</v>
      </c>
      <c r="P403" s="1">
        <f>MEDIAN(Data_Source[Price (SAR)])</f>
        <v>58000</v>
      </c>
      <c r="Q403" s="1" cm="1">
        <f t="array" ref="Q403">MEDIAN(_xlfn._xlws.FILTER(Data_Source[Price (SAR)],Data_Source[Maker] = Data_Source[[#This Row],[Maker]]))</f>
        <v>60000</v>
      </c>
    </row>
    <row r="404" spans="1:17" x14ac:dyDescent="0.35">
      <c r="A404">
        <v>403</v>
      </c>
      <c r="B404" t="s">
        <v>34</v>
      </c>
      <c r="C404" t="s">
        <v>41</v>
      </c>
      <c r="D404">
        <v>2018</v>
      </c>
      <c r="E404" s="9">
        <f ca="1">YEAR(TODAY())-Data_Source[[#This Row],[Year]]</f>
        <v>7</v>
      </c>
      <c r="F404" t="s">
        <v>15</v>
      </c>
      <c r="G404" t="s">
        <v>25</v>
      </c>
      <c r="H404" t="s">
        <v>26</v>
      </c>
      <c r="I404">
        <v>1.5</v>
      </c>
      <c r="J404" t="s">
        <v>18</v>
      </c>
      <c r="K404" t="s">
        <v>19</v>
      </c>
      <c r="L404">
        <v>76000</v>
      </c>
      <c r="M404" t="s">
        <v>187</v>
      </c>
      <c r="N404" t="s">
        <v>539</v>
      </c>
      <c r="O404" s="2">
        <v>37500</v>
      </c>
      <c r="P404" s="1">
        <f>MEDIAN(Data_Source[Price (SAR)])</f>
        <v>58000</v>
      </c>
      <c r="Q404" s="1" cm="1">
        <f t="array" ref="Q404">MEDIAN(_xlfn._xlws.FILTER(Data_Source[Price (SAR)],Data_Source[Maker] = Data_Source[[#This Row],[Maker]]))</f>
        <v>65000</v>
      </c>
    </row>
    <row r="405" spans="1:17" x14ac:dyDescent="0.35">
      <c r="A405">
        <v>404</v>
      </c>
      <c r="B405" t="s">
        <v>27</v>
      </c>
      <c r="C405" t="s">
        <v>28</v>
      </c>
      <c r="D405">
        <v>2018</v>
      </c>
      <c r="E405" s="9">
        <f ca="1">YEAR(TODAY())-Data_Source[[#This Row],[Year]]</f>
        <v>7</v>
      </c>
      <c r="F405" t="s">
        <v>15</v>
      </c>
      <c r="G405" t="s">
        <v>23</v>
      </c>
      <c r="H405" t="s">
        <v>30</v>
      </c>
      <c r="I405">
        <v>2</v>
      </c>
      <c r="J405" t="s">
        <v>18</v>
      </c>
      <c r="K405" t="s">
        <v>19</v>
      </c>
      <c r="L405">
        <v>70000</v>
      </c>
      <c r="M405" t="s">
        <v>111</v>
      </c>
      <c r="N405" t="s">
        <v>540</v>
      </c>
      <c r="O405" s="2">
        <v>57000</v>
      </c>
      <c r="P405" s="1">
        <f>MEDIAN(Data_Source[Price (SAR)])</f>
        <v>58000</v>
      </c>
      <c r="Q405" s="1" cm="1">
        <f t="array" ref="Q405">MEDIAN(_xlfn._xlws.FILTER(Data_Source[Price (SAR)],Data_Source[Maker] = Data_Source[[#This Row],[Maker]]))</f>
        <v>42000</v>
      </c>
    </row>
    <row r="406" spans="1:17" x14ac:dyDescent="0.35">
      <c r="A406">
        <v>405</v>
      </c>
      <c r="B406" t="s">
        <v>39</v>
      </c>
      <c r="C406" t="s">
        <v>46</v>
      </c>
      <c r="D406">
        <v>2015</v>
      </c>
      <c r="E406" s="9">
        <f ca="1">YEAR(TODAY())-Data_Source[[#This Row],[Year]]</f>
        <v>10</v>
      </c>
      <c r="F406" t="s">
        <v>15</v>
      </c>
      <c r="G406" t="s">
        <v>78</v>
      </c>
      <c r="H406" t="s">
        <v>26</v>
      </c>
      <c r="I406">
        <v>5.3</v>
      </c>
      <c r="J406" t="s">
        <v>18</v>
      </c>
      <c r="K406" t="s">
        <v>19</v>
      </c>
      <c r="L406">
        <v>179</v>
      </c>
      <c r="M406" t="s">
        <v>20</v>
      </c>
      <c r="N406" t="s">
        <v>20</v>
      </c>
      <c r="O406" s="3">
        <v>102000</v>
      </c>
      <c r="P406" s="1">
        <f>MEDIAN(Data_Source[Price (SAR)])</f>
        <v>58000</v>
      </c>
      <c r="Q406" s="1" cm="1">
        <f t="array" ref="Q406">MEDIAN(_xlfn._xlws.FILTER(Data_Source[Price (SAR)],Data_Source[Maker] = Data_Source[[#This Row],[Maker]]))</f>
        <v>60000</v>
      </c>
    </row>
    <row r="407" spans="1:17" x14ac:dyDescent="0.35">
      <c r="A407">
        <v>406</v>
      </c>
      <c r="B407" t="s">
        <v>34</v>
      </c>
      <c r="C407" t="s">
        <v>58</v>
      </c>
      <c r="D407">
        <v>2015</v>
      </c>
      <c r="E407" s="9">
        <f ca="1">YEAR(TODAY())-Data_Source[[#This Row],[Year]]</f>
        <v>10</v>
      </c>
      <c r="F407" t="s">
        <v>15</v>
      </c>
      <c r="G407" t="s">
        <v>23</v>
      </c>
      <c r="H407" t="s">
        <v>17</v>
      </c>
      <c r="I407">
        <v>2.7</v>
      </c>
      <c r="J407" t="s">
        <v>18</v>
      </c>
      <c r="K407" t="s">
        <v>19</v>
      </c>
      <c r="L407">
        <v>157000</v>
      </c>
      <c r="M407" t="s">
        <v>138</v>
      </c>
      <c r="N407" t="s">
        <v>64</v>
      </c>
      <c r="O407" s="3">
        <v>64000</v>
      </c>
      <c r="P407" s="1">
        <f>MEDIAN(Data_Source[Price (SAR)])</f>
        <v>58000</v>
      </c>
      <c r="Q407" s="1" cm="1">
        <f t="array" ref="Q407">MEDIAN(_xlfn._xlws.FILTER(Data_Source[Price (SAR)],Data_Source[Maker] = Data_Source[[#This Row],[Maker]]))</f>
        <v>65000</v>
      </c>
    </row>
    <row r="408" spans="1:17" x14ac:dyDescent="0.35">
      <c r="A408">
        <v>407</v>
      </c>
      <c r="B408" t="s">
        <v>39</v>
      </c>
      <c r="C408" t="s">
        <v>131</v>
      </c>
      <c r="D408">
        <v>2013</v>
      </c>
      <c r="E408" s="9">
        <f ca="1">YEAR(TODAY())-Data_Source[[#This Row],[Year]]</f>
        <v>12</v>
      </c>
      <c r="F408" t="s">
        <v>15</v>
      </c>
      <c r="G408" t="s">
        <v>25</v>
      </c>
      <c r="H408" t="s">
        <v>26</v>
      </c>
      <c r="I408">
        <v>6</v>
      </c>
      <c r="J408" t="s">
        <v>18</v>
      </c>
      <c r="K408" t="s">
        <v>19</v>
      </c>
      <c r="L408">
        <v>55700</v>
      </c>
      <c r="M408" t="s">
        <v>20</v>
      </c>
      <c r="N408" t="s">
        <v>20</v>
      </c>
      <c r="O408" s="3">
        <v>90000</v>
      </c>
      <c r="P408" s="1">
        <f>MEDIAN(Data_Source[Price (SAR)])</f>
        <v>58000</v>
      </c>
      <c r="Q408" s="1" cm="1">
        <f t="array" ref="Q408">MEDIAN(_xlfn._xlws.FILTER(Data_Source[Price (SAR)],Data_Source[Maker] = Data_Source[[#This Row],[Maker]]))</f>
        <v>60000</v>
      </c>
    </row>
    <row r="409" spans="1:17" x14ac:dyDescent="0.35">
      <c r="A409">
        <v>408</v>
      </c>
      <c r="B409" t="s">
        <v>76</v>
      </c>
      <c r="C409" t="s">
        <v>125</v>
      </c>
      <c r="D409">
        <v>2003</v>
      </c>
      <c r="E409" s="9">
        <f ca="1">YEAR(TODAY())-Data_Source[[#This Row],[Year]]</f>
        <v>22</v>
      </c>
      <c r="F409" t="s">
        <v>47</v>
      </c>
      <c r="G409" t="s">
        <v>23</v>
      </c>
      <c r="H409" t="s">
        <v>26</v>
      </c>
      <c r="I409">
        <v>4</v>
      </c>
      <c r="J409" t="s">
        <v>18</v>
      </c>
      <c r="K409" t="s">
        <v>19</v>
      </c>
      <c r="L409">
        <v>360000</v>
      </c>
      <c r="M409" t="s">
        <v>211</v>
      </c>
      <c r="N409" t="s">
        <v>539</v>
      </c>
      <c r="O409" s="2">
        <v>8000</v>
      </c>
      <c r="P409" s="1">
        <f>MEDIAN(Data_Source[Price (SAR)])</f>
        <v>58000</v>
      </c>
      <c r="Q409" s="1" cm="1">
        <f t="array" ref="Q409">MEDIAN(_xlfn._xlws.FILTER(Data_Source[Price (SAR)],Data_Source[Maker] = Data_Source[[#This Row],[Maker]]))</f>
        <v>55000</v>
      </c>
    </row>
    <row r="410" spans="1:17" x14ac:dyDescent="0.35">
      <c r="A410">
        <v>409</v>
      </c>
      <c r="B410" t="s">
        <v>48</v>
      </c>
      <c r="C410" t="s">
        <v>149</v>
      </c>
      <c r="D410">
        <v>2016</v>
      </c>
      <c r="E410" s="9">
        <f ca="1">YEAR(TODAY())-Data_Source[[#This Row],[Year]]</f>
        <v>9</v>
      </c>
      <c r="F410" t="s">
        <v>47</v>
      </c>
      <c r="G410" t="s">
        <v>29</v>
      </c>
      <c r="H410" t="s">
        <v>17</v>
      </c>
      <c r="I410">
        <v>2</v>
      </c>
      <c r="J410" t="s">
        <v>18</v>
      </c>
      <c r="K410" t="s">
        <v>19</v>
      </c>
      <c r="L410">
        <v>186000</v>
      </c>
      <c r="M410" t="s">
        <v>64</v>
      </c>
      <c r="N410" t="s">
        <v>64</v>
      </c>
      <c r="O410" s="3">
        <v>108000</v>
      </c>
      <c r="P410" s="1">
        <f>MEDIAN(Data_Source[Price (SAR)])</f>
        <v>58000</v>
      </c>
      <c r="Q410" s="1" cm="1">
        <f t="array" ref="Q410">MEDIAN(_xlfn._xlws.FILTER(Data_Source[Price (SAR)],Data_Source[Maker] = Data_Source[[#This Row],[Maker]]))</f>
        <v>145000</v>
      </c>
    </row>
    <row r="411" spans="1:17" x14ac:dyDescent="0.35">
      <c r="A411">
        <v>410</v>
      </c>
      <c r="B411" t="s">
        <v>39</v>
      </c>
      <c r="C411" t="s">
        <v>71</v>
      </c>
      <c r="D411">
        <v>2018</v>
      </c>
      <c r="E411" s="9">
        <f ca="1">YEAR(TODAY())-Data_Source[[#This Row],[Year]]</f>
        <v>7</v>
      </c>
      <c r="F411" t="s">
        <v>15</v>
      </c>
      <c r="G411" t="s">
        <v>16</v>
      </c>
      <c r="H411" t="s">
        <v>30</v>
      </c>
      <c r="I411">
        <v>2.5</v>
      </c>
      <c r="J411" t="s">
        <v>18</v>
      </c>
      <c r="K411" t="s">
        <v>19</v>
      </c>
      <c r="L411">
        <v>56500</v>
      </c>
      <c r="M411" t="s">
        <v>59</v>
      </c>
      <c r="N411" t="s">
        <v>59</v>
      </c>
      <c r="O411" s="3">
        <v>68000</v>
      </c>
      <c r="P411" s="1">
        <f>MEDIAN(Data_Source[Price (SAR)])</f>
        <v>58000</v>
      </c>
      <c r="Q411" s="1" cm="1">
        <f t="array" ref="Q411">MEDIAN(_xlfn._xlws.FILTER(Data_Source[Price (SAR)],Data_Source[Maker] = Data_Source[[#This Row],[Maker]]))</f>
        <v>60000</v>
      </c>
    </row>
    <row r="412" spans="1:17" x14ac:dyDescent="0.35">
      <c r="A412">
        <v>411</v>
      </c>
      <c r="B412" t="s">
        <v>34</v>
      </c>
      <c r="C412" t="s">
        <v>123</v>
      </c>
      <c r="D412">
        <v>2016</v>
      </c>
      <c r="E412" s="9">
        <f ca="1">YEAR(TODAY())-Data_Source[[#This Row],[Year]]</f>
        <v>9</v>
      </c>
      <c r="F412" t="s">
        <v>44</v>
      </c>
      <c r="G412" t="s">
        <v>23</v>
      </c>
      <c r="H412" t="s">
        <v>17</v>
      </c>
      <c r="I412">
        <v>1.6</v>
      </c>
      <c r="J412" t="s">
        <v>18</v>
      </c>
      <c r="K412" t="s">
        <v>68</v>
      </c>
      <c r="L412">
        <v>120</v>
      </c>
      <c r="M412" t="s">
        <v>395</v>
      </c>
      <c r="N412" t="s">
        <v>255</v>
      </c>
      <c r="O412" s="3">
        <v>60000</v>
      </c>
      <c r="P412" s="1">
        <f>MEDIAN(Data_Source[Price (SAR)])</f>
        <v>58000</v>
      </c>
      <c r="Q412" s="1" cm="1">
        <f t="array" ref="Q412">MEDIAN(_xlfn._xlws.FILTER(Data_Source[Price (SAR)],Data_Source[Maker] = Data_Source[[#This Row],[Maker]]))</f>
        <v>65000</v>
      </c>
    </row>
    <row r="413" spans="1:17" x14ac:dyDescent="0.35">
      <c r="A413">
        <v>412</v>
      </c>
      <c r="B413" t="s">
        <v>39</v>
      </c>
      <c r="C413" t="s">
        <v>261</v>
      </c>
      <c r="D413">
        <v>2006</v>
      </c>
      <c r="E413" s="9">
        <f ca="1">YEAR(TODAY())-Data_Source[[#This Row],[Year]]</f>
        <v>19</v>
      </c>
      <c r="F413" t="s">
        <v>15</v>
      </c>
      <c r="G413" t="s">
        <v>65</v>
      </c>
      <c r="H413" t="s">
        <v>26</v>
      </c>
      <c r="I413">
        <v>1.6</v>
      </c>
      <c r="J413" t="s">
        <v>18</v>
      </c>
      <c r="K413" t="s">
        <v>19</v>
      </c>
      <c r="L413">
        <v>241000</v>
      </c>
      <c r="M413" t="s">
        <v>54</v>
      </c>
      <c r="N413" t="s">
        <v>538</v>
      </c>
      <c r="O413" s="3">
        <v>12000</v>
      </c>
      <c r="P413" s="1">
        <f>MEDIAN(Data_Source[Price (SAR)])</f>
        <v>58000</v>
      </c>
      <c r="Q413" s="1" cm="1">
        <f t="array" ref="Q413">MEDIAN(_xlfn._xlws.FILTER(Data_Source[Price (SAR)],Data_Source[Maker] = Data_Source[[#This Row],[Maker]]))</f>
        <v>60000</v>
      </c>
    </row>
    <row r="414" spans="1:17" x14ac:dyDescent="0.35">
      <c r="A414">
        <v>413</v>
      </c>
      <c r="B414" t="s">
        <v>60</v>
      </c>
      <c r="C414" t="s">
        <v>80</v>
      </c>
      <c r="D414">
        <v>2014</v>
      </c>
      <c r="E414" s="9">
        <f ca="1">YEAR(TODAY())-Data_Source[[#This Row],[Year]]</f>
        <v>11</v>
      </c>
      <c r="F414" t="s">
        <v>15</v>
      </c>
      <c r="G414" t="s">
        <v>94</v>
      </c>
      <c r="H414" t="s">
        <v>17</v>
      </c>
      <c r="I414">
        <v>3.5</v>
      </c>
      <c r="J414" t="s">
        <v>18</v>
      </c>
      <c r="K414" t="s">
        <v>19</v>
      </c>
      <c r="L414">
        <v>230000</v>
      </c>
      <c r="M414" t="s">
        <v>253</v>
      </c>
      <c r="N414" t="s">
        <v>539</v>
      </c>
      <c r="O414" s="3">
        <v>82000</v>
      </c>
      <c r="P414" s="1">
        <f>MEDIAN(Data_Source[Price (SAR)])</f>
        <v>58000</v>
      </c>
      <c r="Q414" s="1" cm="1">
        <f t="array" ref="Q414">MEDIAN(_xlfn._xlws.FILTER(Data_Source[Price (SAR)],Data_Source[Maker] = Data_Source[[#This Row],[Maker]]))</f>
        <v>142000</v>
      </c>
    </row>
    <row r="415" spans="1:17" x14ac:dyDescent="0.35">
      <c r="A415">
        <v>414</v>
      </c>
      <c r="B415" t="s">
        <v>82</v>
      </c>
      <c r="C415" t="s">
        <v>156</v>
      </c>
      <c r="D415">
        <v>2019</v>
      </c>
      <c r="E415" s="9">
        <f ca="1">YEAR(TODAY())-Data_Source[[#This Row],[Year]]</f>
        <v>6</v>
      </c>
      <c r="F415" t="s">
        <v>15</v>
      </c>
      <c r="G415" t="s">
        <v>102</v>
      </c>
      <c r="H415" t="s">
        <v>17</v>
      </c>
      <c r="I415">
        <v>1.4</v>
      </c>
      <c r="J415" t="s">
        <v>18</v>
      </c>
      <c r="K415" t="s">
        <v>19</v>
      </c>
      <c r="L415">
        <v>48000</v>
      </c>
      <c r="M415" t="s">
        <v>20</v>
      </c>
      <c r="N415" t="s">
        <v>20</v>
      </c>
      <c r="O415" s="3">
        <v>38000</v>
      </c>
      <c r="P415" s="1">
        <f>MEDIAN(Data_Source[Price (SAR)])</f>
        <v>58000</v>
      </c>
      <c r="Q415" s="1" cm="1">
        <f t="array" ref="Q415">MEDIAN(_xlfn._xlws.FILTER(Data_Source[Price (SAR)],Data_Source[Maker] = Data_Source[[#This Row],[Maker]]))</f>
        <v>40000</v>
      </c>
    </row>
    <row r="416" spans="1:17" x14ac:dyDescent="0.35">
      <c r="A416">
        <v>415</v>
      </c>
      <c r="B416" t="s">
        <v>82</v>
      </c>
      <c r="C416" t="s">
        <v>156</v>
      </c>
      <c r="D416">
        <v>2014</v>
      </c>
      <c r="E416" s="9">
        <f ca="1">YEAR(TODAY())-Data_Source[[#This Row],[Year]]</f>
        <v>11</v>
      </c>
      <c r="F416" t="s">
        <v>47</v>
      </c>
      <c r="G416" t="s">
        <v>75</v>
      </c>
      <c r="H416" t="s">
        <v>26</v>
      </c>
      <c r="I416">
        <v>1.4</v>
      </c>
      <c r="J416" t="s">
        <v>18</v>
      </c>
      <c r="K416" t="s">
        <v>19</v>
      </c>
      <c r="L416">
        <v>203331</v>
      </c>
      <c r="M416" t="s">
        <v>64</v>
      </c>
      <c r="N416" t="s">
        <v>64</v>
      </c>
      <c r="O416" s="2">
        <v>20000</v>
      </c>
      <c r="P416" s="1">
        <f>MEDIAN(Data_Source[Price (SAR)])</f>
        <v>58000</v>
      </c>
      <c r="Q416" s="1" cm="1">
        <f t="array" ref="Q416">MEDIAN(_xlfn._xlws.FILTER(Data_Source[Price (SAR)],Data_Source[Maker] = Data_Source[[#This Row],[Maker]]))</f>
        <v>40000</v>
      </c>
    </row>
    <row r="417" spans="1:17" x14ac:dyDescent="0.35">
      <c r="A417">
        <v>416</v>
      </c>
      <c r="B417" t="s">
        <v>109</v>
      </c>
      <c r="C417" t="s">
        <v>227</v>
      </c>
      <c r="D417">
        <v>2011</v>
      </c>
      <c r="E417" s="9">
        <f ca="1">YEAR(TODAY())-Data_Source[[#This Row],[Year]]</f>
        <v>14</v>
      </c>
      <c r="F417" t="s">
        <v>15</v>
      </c>
      <c r="G417" t="s">
        <v>29</v>
      </c>
      <c r="H417" t="s">
        <v>17</v>
      </c>
      <c r="I417">
        <v>5.7</v>
      </c>
      <c r="J417" t="s">
        <v>18</v>
      </c>
      <c r="K417" t="s">
        <v>19</v>
      </c>
      <c r="L417">
        <v>199000</v>
      </c>
      <c r="M417" t="s">
        <v>20</v>
      </c>
      <c r="N417" t="s">
        <v>20</v>
      </c>
      <c r="O417" s="2">
        <v>40000</v>
      </c>
      <c r="P417" s="1">
        <f>MEDIAN(Data_Source[Price (SAR)])</f>
        <v>58000</v>
      </c>
      <c r="Q417" s="1" cm="1">
        <f t="array" ref="Q417">MEDIAN(_xlfn._xlws.FILTER(Data_Source[Price (SAR)],Data_Source[Maker] = Data_Source[[#This Row],[Maker]]))</f>
        <v>71000</v>
      </c>
    </row>
    <row r="418" spans="1:17" x14ac:dyDescent="0.35">
      <c r="A418">
        <v>417</v>
      </c>
      <c r="B418" t="s">
        <v>27</v>
      </c>
      <c r="C418" t="s">
        <v>88</v>
      </c>
      <c r="D418">
        <v>2018</v>
      </c>
      <c r="E418" s="9">
        <f ca="1">YEAR(TODAY())-Data_Source[[#This Row],[Year]]</f>
        <v>7</v>
      </c>
      <c r="F418" t="s">
        <v>15</v>
      </c>
      <c r="G418" t="s">
        <v>25</v>
      </c>
      <c r="H418" t="s">
        <v>26</v>
      </c>
      <c r="I418">
        <v>1.4</v>
      </c>
      <c r="J418" t="s">
        <v>18</v>
      </c>
      <c r="K418" t="s">
        <v>19</v>
      </c>
      <c r="L418">
        <v>69000</v>
      </c>
      <c r="M418" t="s">
        <v>20</v>
      </c>
      <c r="N418" t="s">
        <v>20</v>
      </c>
      <c r="O418" s="3">
        <v>35000</v>
      </c>
      <c r="P418" s="1">
        <f>MEDIAN(Data_Source[Price (SAR)])</f>
        <v>58000</v>
      </c>
      <c r="Q418" s="1" cm="1">
        <f t="array" ref="Q418">MEDIAN(_xlfn._xlws.FILTER(Data_Source[Price (SAR)],Data_Source[Maker] = Data_Source[[#This Row],[Maker]]))</f>
        <v>42000</v>
      </c>
    </row>
    <row r="419" spans="1:17" x14ac:dyDescent="0.35">
      <c r="A419">
        <v>418</v>
      </c>
      <c r="B419" t="s">
        <v>34</v>
      </c>
      <c r="C419" t="s">
        <v>72</v>
      </c>
      <c r="D419">
        <v>2017</v>
      </c>
      <c r="E419" s="9">
        <f ca="1">YEAR(TODAY())-Data_Source[[#This Row],[Year]]</f>
        <v>8</v>
      </c>
      <c r="F419" t="s">
        <v>15</v>
      </c>
      <c r="G419" t="s">
        <v>29</v>
      </c>
      <c r="H419" t="s">
        <v>26</v>
      </c>
      <c r="I419">
        <v>2.5</v>
      </c>
      <c r="J419" t="s">
        <v>18</v>
      </c>
      <c r="K419" t="s">
        <v>19</v>
      </c>
      <c r="L419">
        <v>235614</v>
      </c>
      <c r="M419" t="s">
        <v>20</v>
      </c>
      <c r="N419" t="s">
        <v>20</v>
      </c>
      <c r="O419" s="3">
        <v>67500</v>
      </c>
      <c r="P419" s="1">
        <f>MEDIAN(Data_Source[Price (SAR)])</f>
        <v>58000</v>
      </c>
      <c r="Q419" s="1" cm="1">
        <f t="array" ref="Q419">MEDIAN(_xlfn._xlws.FILTER(Data_Source[Price (SAR)],Data_Source[Maker] = Data_Source[[#This Row],[Maker]]))</f>
        <v>65000</v>
      </c>
    </row>
    <row r="420" spans="1:17" x14ac:dyDescent="0.35">
      <c r="A420">
        <v>419</v>
      </c>
      <c r="B420" t="s">
        <v>219</v>
      </c>
      <c r="C420" t="s">
        <v>334</v>
      </c>
      <c r="D420">
        <v>2012</v>
      </c>
      <c r="E420" s="9">
        <f ca="1">YEAR(TODAY())-Data_Source[[#This Row],[Year]]</f>
        <v>13</v>
      </c>
      <c r="F420" t="s">
        <v>15</v>
      </c>
      <c r="G420" t="s">
        <v>75</v>
      </c>
      <c r="H420" t="s">
        <v>30</v>
      </c>
      <c r="I420">
        <v>2.5</v>
      </c>
      <c r="J420" t="s">
        <v>18</v>
      </c>
      <c r="K420" t="s">
        <v>19</v>
      </c>
      <c r="L420">
        <v>216000</v>
      </c>
      <c r="M420" t="s">
        <v>42</v>
      </c>
      <c r="N420" t="s">
        <v>64</v>
      </c>
      <c r="O420" s="3">
        <v>22000</v>
      </c>
      <c r="P420" s="1">
        <f>MEDIAN(Data_Source[Price (SAR)])</f>
        <v>58000</v>
      </c>
      <c r="Q420" s="1" cm="1">
        <f t="array" ref="Q420">MEDIAN(_xlfn._xlws.FILTER(Data_Source[Price (SAR)],Data_Source[Maker] = Data_Source[[#This Row],[Maker]]))</f>
        <v>49500</v>
      </c>
    </row>
    <row r="421" spans="1:17" x14ac:dyDescent="0.35">
      <c r="A421">
        <v>420</v>
      </c>
      <c r="B421" t="s">
        <v>109</v>
      </c>
      <c r="C421" t="s">
        <v>110</v>
      </c>
      <c r="D421">
        <v>2018</v>
      </c>
      <c r="E421" s="9">
        <f ca="1">YEAR(TODAY())-Data_Source[[#This Row],[Year]]</f>
        <v>7</v>
      </c>
      <c r="F421" t="s">
        <v>15</v>
      </c>
      <c r="G421" t="s">
        <v>29</v>
      </c>
      <c r="H421" t="s">
        <v>17</v>
      </c>
      <c r="I421">
        <v>5.7</v>
      </c>
      <c r="J421" t="s">
        <v>18</v>
      </c>
      <c r="K421" t="s">
        <v>19</v>
      </c>
      <c r="L421">
        <v>160000</v>
      </c>
      <c r="M421" t="s">
        <v>111</v>
      </c>
      <c r="N421" t="s">
        <v>540</v>
      </c>
      <c r="O421" s="2">
        <v>2700</v>
      </c>
      <c r="P421" s="1">
        <f>MEDIAN(Data_Source[Price (SAR)])</f>
        <v>58000</v>
      </c>
      <c r="Q421" s="1" cm="1">
        <f t="array" ref="Q421">MEDIAN(_xlfn._xlws.FILTER(Data_Source[Price (SAR)],Data_Source[Maker] = Data_Source[[#This Row],[Maker]]))</f>
        <v>71000</v>
      </c>
    </row>
    <row r="422" spans="1:17" x14ac:dyDescent="0.35">
      <c r="A422">
        <v>421</v>
      </c>
      <c r="B422" t="s">
        <v>34</v>
      </c>
      <c r="C422" t="s">
        <v>123</v>
      </c>
      <c r="D422">
        <v>2017</v>
      </c>
      <c r="E422" s="9">
        <f ca="1">YEAR(TODAY())-Data_Source[[#This Row],[Year]]</f>
        <v>8</v>
      </c>
      <c r="F422" t="s">
        <v>44</v>
      </c>
      <c r="G422" t="s">
        <v>23</v>
      </c>
      <c r="H422" t="s">
        <v>30</v>
      </c>
      <c r="I422">
        <v>2.7</v>
      </c>
      <c r="J422" t="s">
        <v>18</v>
      </c>
      <c r="K422" t="s">
        <v>68</v>
      </c>
      <c r="L422">
        <v>83000</v>
      </c>
      <c r="M422" t="s">
        <v>253</v>
      </c>
      <c r="N422" t="s">
        <v>539</v>
      </c>
      <c r="O422" s="2">
        <v>76000</v>
      </c>
      <c r="P422" s="1">
        <f>MEDIAN(Data_Source[Price (SAR)])</f>
        <v>58000</v>
      </c>
      <c r="Q422" s="1" cm="1">
        <f t="array" ref="Q422">MEDIAN(_xlfn._xlws.FILTER(Data_Source[Price (SAR)],Data_Source[Maker] = Data_Source[[#This Row],[Maker]]))</f>
        <v>65000</v>
      </c>
    </row>
    <row r="423" spans="1:17" x14ac:dyDescent="0.35">
      <c r="A423">
        <v>422</v>
      </c>
      <c r="B423" t="s">
        <v>34</v>
      </c>
      <c r="C423" t="s">
        <v>43</v>
      </c>
      <c r="D423">
        <v>2017</v>
      </c>
      <c r="E423" s="9">
        <f ca="1">YEAR(TODAY())-Data_Source[[#This Row],[Year]]</f>
        <v>8</v>
      </c>
      <c r="F423" t="s">
        <v>44</v>
      </c>
      <c r="G423" t="s">
        <v>23</v>
      </c>
      <c r="H423" t="s">
        <v>17</v>
      </c>
      <c r="I423">
        <v>2.5</v>
      </c>
      <c r="J423" t="s">
        <v>18</v>
      </c>
      <c r="K423" t="s">
        <v>19</v>
      </c>
      <c r="L423">
        <v>61811</v>
      </c>
      <c r="M423" t="s">
        <v>59</v>
      </c>
      <c r="N423" t="s">
        <v>59</v>
      </c>
      <c r="O423" s="2">
        <v>68000</v>
      </c>
      <c r="P423" s="1">
        <f>MEDIAN(Data_Source[Price (SAR)])</f>
        <v>58000</v>
      </c>
      <c r="Q423" s="1" cm="1">
        <f t="array" ref="Q423">MEDIAN(_xlfn._xlws.FILTER(Data_Source[Price (SAR)],Data_Source[Maker] = Data_Source[[#This Row],[Maker]]))</f>
        <v>65000</v>
      </c>
    </row>
    <row r="424" spans="1:17" x14ac:dyDescent="0.35">
      <c r="A424">
        <v>423</v>
      </c>
      <c r="B424" t="s">
        <v>27</v>
      </c>
      <c r="C424" t="s">
        <v>89</v>
      </c>
      <c r="D424">
        <v>2015</v>
      </c>
      <c r="E424" s="9">
        <f ca="1">YEAR(TODAY())-Data_Source[[#This Row],[Year]]</f>
        <v>10</v>
      </c>
      <c r="F424" t="s">
        <v>15</v>
      </c>
      <c r="G424" t="s">
        <v>29</v>
      </c>
      <c r="H424" t="s">
        <v>17</v>
      </c>
      <c r="I424">
        <v>2.4</v>
      </c>
      <c r="J424" t="s">
        <v>18</v>
      </c>
      <c r="K424" t="s">
        <v>19</v>
      </c>
      <c r="L424">
        <v>173000</v>
      </c>
      <c r="M424" t="s">
        <v>20</v>
      </c>
      <c r="N424" t="s">
        <v>20</v>
      </c>
      <c r="O424" s="2">
        <v>43000</v>
      </c>
      <c r="P424" s="1">
        <f>MEDIAN(Data_Source[Price (SAR)])</f>
        <v>58000</v>
      </c>
      <c r="Q424" s="1" cm="1">
        <f t="array" ref="Q424">MEDIAN(_xlfn._xlws.FILTER(Data_Source[Price (SAR)],Data_Source[Maker] = Data_Source[[#This Row],[Maker]]))</f>
        <v>42000</v>
      </c>
    </row>
    <row r="425" spans="1:17" x14ac:dyDescent="0.35">
      <c r="A425">
        <v>424</v>
      </c>
      <c r="B425" t="s">
        <v>34</v>
      </c>
      <c r="C425" t="s">
        <v>123</v>
      </c>
      <c r="D425">
        <v>2015</v>
      </c>
      <c r="E425" s="9">
        <f ca="1">YEAR(TODAY())-Data_Source[[#This Row],[Year]]</f>
        <v>10</v>
      </c>
      <c r="F425" t="s">
        <v>15</v>
      </c>
      <c r="G425" t="s">
        <v>23</v>
      </c>
      <c r="H425" t="s">
        <v>17</v>
      </c>
      <c r="I425">
        <v>2.7</v>
      </c>
      <c r="J425" t="s">
        <v>18</v>
      </c>
      <c r="K425" t="s">
        <v>68</v>
      </c>
      <c r="L425">
        <v>157000</v>
      </c>
      <c r="M425" t="s">
        <v>170</v>
      </c>
      <c r="N425" t="s">
        <v>543</v>
      </c>
      <c r="O425" s="2">
        <v>60000</v>
      </c>
      <c r="P425" s="1">
        <f>MEDIAN(Data_Source[Price (SAR)])</f>
        <v>58000</v>
      </c>
      <c r="Q425" s="1" cm="1">
        <f t="array" ref="Q425">MEDIAN(_xlfn._xlws.FILTER(Data_Source[Price (SAR)],Data_Source[Maker] = Data_Source[[#This Row],[Maker]]))</f>
        <v>65000</v>
      </c>
    </row>
    <row r="426" spans="1:17" x14ac:dyDescent="0.35">
      <c r="A426">
        <v>425</v>
      </c>
      <c r="B426" t="s">
        <v>34</v>
      </c>
      <c r="C426" t="s">
        <v>35</v>
      </c>
      <c r="D426">
        <v>2007</v>
      </c>
      <c r="E426" s="9">
        <f ca="1">YEAR(TODAY())-Data_Source[[#This Row],[Year]]</f>
        <v>18</v>
      </c>
      <c r="F426" t="s">
        <v>47</v>
      </c>
      <c r="G426" t="s">
        <v>23</v>
      </c>
      <c r="H426" t="s">
        <v>17</v>
      </c>
      <c r="I426">
        <v>4.5999999999999996</v>
      </c>
      <c r="J426" t="s">
        <v>18</v>
      </c>
      <c r="K426" t="s">
        <v>68</v>
      </c>
      <c r="L426">
        <v>160000</v>
      </c>
      <c r="M426" t="s">
        <v>70</v>
      </c>
      <c r="N426" t="s">
        <v>70</v>
      </c>
      <c r="O426" s="3">
        <v>125000</v>
      </c>
      <c r="P426" s="1">
        <f>MEDIAN(Data_Source[Price (SAR)])</f>
        <v>58000</v>
      </c>
      <c r="Q426" s="1" cm="1">
        <f t="array" ref="Q426">MEDIAN(_xlfn._xlws.FILTER(Data_Source[Price (SAR)],Data_Source[Maker] = Data_Source[[#This Row],[Maker]]))</f>
        <v>65000</v>
      </c>
    </row>
    <row r="427" spans="1:17" x14ac:dyDescent="0.35">
      <c r="A427">
        <v>426</v>
      </c>
      <c r="B427" t="s">
        <v>60</v>
      </c>
      <c r="C427" t="s">
        <v>90</v>
      </c>
      <c r="D427">
        <v>2012</v>
      </c>
      <c r="E427" s="9">
        <f ca="1">YEAR(TODAY())-Data_Source[[#This Row],[Year]]</f>
        <v>13</v>
      </c>
      <c r="F427" t="s">
        <v>15</v>
      </c>
      <c r="G427" t="s">
        <v>23</v>
      </c>
      <c r="H427" t="s">
        <v>17</v>
      </c>
      <c r="I427">
        <v>5.7</v>
      </c>
      <c r="J427" t="s">
        <v>18</v>
      </c>
      <c r="K427" t="s">
        <v>19</v>
      </c>
      <c r="L427">
        <v>147000</v>
      </c>
      <c r="M427" t="s">
        <v>20</v>
      </c>
      <c r="N427" t="s">
        <v>20</v>
      </c>
      <c r="O427" s="2">
        <v>170000</v>
      </c>
      <c r="P427" s="1">
        <f>MEDIAN(Data_Source[Price (SAR)])</f>
        <v>58000</v>
      </c>
      <c r="Q427" s="1" cm="1">
        <f t="array" ref="Q427">MEDIAN(_xlfn._xlws.FILTER(Data_Source[Price (SAR)],Data_Source[Maker] = Data_Source[[#This Row],[Maker]]))</f>
        <v>142000</v>
      </c>
    </row>
    <row r="428" spans="1:17" x14ac:dyDescent="0.35">
      <c r="A428">
        <v>427</v>
      </c>
      <c r="B428" t="s">
        <v>60</v>
      </c>
      <c r="C428" t="s">
        <v>80</v>
      </c>
      <c r="D428">
        <v>2017</v>
      </c>
      <c r="E428" s="9">
        <f ca="1">YEAR(TODAY())-Data_Source[[#This Row],[Year]]</f>
        <v>8</v>
      </c>
      <c r="F428" t="s">
        <v>44</v>
      </c>
      <c r="G428" t="s">
        <v>23</v>
      </c>
      <c r="H428" t="s">
        <v>17</v>
      </c>
      <c r="I428">
        <v>3.5</v>
      </c>
      <c r="J428" t="s">
        <v>18</v>
      </c>
      <c r="K428" t="s">
        <v>19</v>
      </c>
      <c r="L428">
        <v>95000</v>
      </c>
      <c r="M428" t="s">
        <v>20</v>
      </c>
      <c r="N428" t="s">
        <v>20</v>
      </c>
      <c r="O428" s="3">
        <v>141000</v>
      </c>
      <c r="P428" s="1">
        <f>MEDIAN(Data_Source[Price (SAR)])</f>
        <v>58000</v>
      </c>
      <c r="Q428" s="1" cm="1">
        <f t="array" ref="Q428">MEDIAN(_xlfn._xlws.FILTER(Data_Source[Price (SAR)],Data_Source[Maker] = Data_Source[[#This Row],[Maker]]))</f>
        <v>142000</v>
      </c>
    </row>
    <row r="429" spans="1:17" x14ac:dyDescent="0.35">
      <c r="A429">
        <v>428</v>
      </c>
      <c r="B429" t="s">
        <v>60</v>
      </c>
      <c r="C429" t="s">
        <v>80</v>
      </c>
      <c r="D429">
        <v>2016</v>
      </c>
      <c r="E429" s="9">
        <f ca="1">YEAR(TODAY())-Data_Source[[#This Row],[Year]]</f>
        <v>9</v>
      </c>
      <c r="F429" t="s">
        <v>15</v>
      </c>
      <c r="G429" t="s">
        <v>29</v>
      </c>
      <c r="H429" t="s">
        <v>30</v>
      </c>
      <c r="I429">
        <v>3.6</v>
      </c>
      <c r="J429" t="s">
        <v>18</v>
      </c>
      <c r="K429" t="s">
        <v>19</v>
      </c>
      <c r="L429">
        <v>200000</v>
      </c>
      <c r="M429" t="s">
        <v>42</v>
      </c>
      <c r="N429" t="s">
        <v>64</v>
      </c>
      <c r="O429" s="3">
        <v>105000</v>
      </c>
      <c r="P429" s="1">
        <f>MEDIAN(Data_Source[Price (SAR)])</f>
        <v>58000</v>
      </c>
      <c r="Q429" s="1" cm="1">
        <f t="array" ref="Q429">MEDIAN(_xlfn._xlws.FILTER(Data_Source[Price (SAR)],Data_Source[Maker] = Data_Source[[#This Row],[Maker]]))</f>
        <v>142000</v>
      </c>
    </row>
    <row r="430" spans="1:17" x14ac:dyDescent="0.35">
      <c r="A430">
        <v>429</v>
      </c>
      <c r="B430" t="s">
        <v>34</v>
      </c>
      <c r="C430" t="s">
        <v>124</v>
      </c>
      <c r="D430">
        <v>2020</v>
      </c>
      <c r="E430" s="9">
        <f ca="1">YEAR(TODAY())-Data_Source[[#This Row],[Year]]</f>
        <v>5</v>
      </c>
      <c r="F430" t="s">
        <v>15</v>
      </c>
      <c r="G430" t="s">
        <v>23</v>
      </c>
      <c r="H430" t="s">
        <v>26</v>
      </c>
      <c r="I430">
        <v>4</v>
      </c>
      <c r="J430" t="s">
        <v>18</v>
      </c>
      <c r="K430" t="s">
        <v>19</v>
      </c>
      <c r="L430">
        <v>68500</v>
      </c>
      <c r="M430" t="s">
        <v>20</v>
      </c>
      <c r="N430" t="s">
        <v>20</v>
      </c>
      <c r="O430" s="3">
        <v>117000</v>
      </c>
      <c r="P430" s="1">
        <f>MEDIAN(Data_Source[Price (SAR)])</f>
        <v>58000</v>
      </c>
      <c r="Q430" s="1" cm="1">
        <f t="array" ref="Q430">MEDIAN(_xlfn._xlws.FILTER(Data_Source[Price (SAR)],Data_Source[Maker] = Data_Source[[#This Row],[Maker]]))</f>
        <v>65000</v>
      </c>
    </row>
    <row r="431" spans="1:17" x14ac:dyDescent="0.35">
      <c r="A431">
        <v>430</v>
      </c>
      <c r="B431" t="s">
        <v>76</v>
      </c>
      <c r="C431" t="s">
        <v>125</v>
      </c>
      <c r="D431">
        <v>2006</v>
      </c>
      <c r="E431" s="9">
        <f ca="1">YEAR(TODAY())-Data_Source[[#This Row],[Year]]</f>
        <v>19</v>
      </c>
      <c r="F431" t="s">
        <v>47</v>
      </c>
      <c r="G431" t="s">
        <v>65</v>
      </c>
      <c r="H431" t="s">
        <v>17</v>
      </c>
      <c r="I431">
        <v>2.6</v>
      </c>
      <c r="J431" t="s">
        <v>18</v>
      </c>
      <c r="K431" t="s">
        <v>19</v>
      </c>
      <c r="L431">
        <v>35000</v>
      </c>
      <c r="M431" t="s">
        <v>111</v>
      </c>
      <c r="N431" t="s">
        <v>540</v>
      </c>
      <c r="O431" s="3">
        <v>15000</v>
      </c>
      <c r="P431" s="1">
        <f>MEDIAN(Data_Source[Price (SAR)])</f>
        <v>58000</v>
      </c>
      <c r="Q431" s="1" cm="1">
        <f t="array" ref="Q431">MEDIAN(_xlfn._xlws.FILTER(Data_Source[Price (SAR)],Data_Source[Maker] = Data_Source[[#This Row],[Maker]]))</f>
        <v>55000</v>
      </c>
    </row>
    <row r="432" spans="1:17" x14ac:dyDescent="0.35">
      <c r="A432">
        <v>431</v>
      </c>
      <c r="B432" t="s">
        <v>21</v>
      </c>
      <c r="C432" t="s">
        <v>22</v>
      </c>
      <c r="D432">
        <v>2020</v>
      </c>
      <c r="E432" s="9">
        <f ca="1">YEAR(TODAY())-Data_Source[[#This Row],[Year]]</f>
        <v>5</v>
      </c>
      <c r="F432" t="s">
        <v>15</v>
      </c>
      <c r="G432" t="s">
        <v>29</v>
      </c>
      <c r="H432" t="s">
        <v>17</v>
      </c>
      <c r="I432">
        <v>4</v>
      </c>
      <c r="J432" t="s">
        <v>18</v>
      </c>
      <c r="K432" t="s">
        <v>19</v>
      </c>
      <c r="L432">
        <v>26000</v>
      </c>
      <c r="M432" t="s">
        <v>20</v>
      </c>
      <c r="N432" t="s">
        <v>20</v>
      </c>
      <c r="O432" s="2">
        <v>235000</v>
      </c>
      <c r="P432" s="1">
        <f>MEDIAN(Data_Source[Price (SAR)])</f>
        <v>58000</v>
      </c>
      <c r="Q432" s="1" cm="1">
        <f t="array" ref="Q432">MEDIAN(_xlfn._xlws.FILTER(Data_Source[Price (SAR)],Data_Source[Maker] = Data_Source[[#This Row],[Maker]]))</f>
        <v>36500</v>
      </c>
    </row>
    <row r="433" spans="1:17" x14ac:dyDescent="0.35">
      <c r="A433">
        <v>432</v>
      </c>
      <c r="B433" t="s">
        <v>82</v>
      </c>
      <c r="C433" t="s">
        <v>142</v>
      </c>
      <c r="D433">
        <v>2020</v>
      </c>
      <c r="E433" s="9">
        <f ca="1">YEAR(TODAY())-Data_Source[[#This Row],[Year]]</f>
        <v>5</v>
      </c>
      <c r="F433" t="s">
        <v>15</v>
      </c>
      <c r="G433" t="s">
        <v>29</v>
      </c>
      <c r="H433" t="s">
        <v>26</v>
      </c>
      <c r="I433">
        <v>1.6</v>
      </c>
      <c r="J433" t="s">
        <v>18</v>
      </c>
      <c r="K433" t="s">
        <v>19</v>
      </c>
      <c r="L433">
        <v>31700</v>
      </c>
      <c r="M433" t="s">
        <v>64</v>
      </c>
      <c r="N433" t="s">
        <v>64</v>
      </c>
      <c r="O433" s="3">
        <v>1500</v>
      </c>
      <c r="P433" s="1">
        <f>MEDIAN(Data_Source[Price (SAR)])</f>
        <v>58000</v>
      </c>
      <c r="Q433" s="1" cm="1">
        <f t="array" ref="Q433">MEDIAN(_xlfn._xlws.FILTER(Data_Source[Price (SAR)],Data_Source[Maker] = Data_Source[[#This Row],[Maker]]))</f>
        <v>40000</v>
      </c>
    </row>
    <row r="434" spans="1:17" x14ac:dyDescent="0.35">
      <c r="A434">
        <v>433</v>
      </c>
      <c r="B434" t="s">
        <v>34</v>
      </c>
      <c r="C434" t="s">
        <v>123</v>
      </c>
      <c r="D434">
        <v>2018</v>
      </c>
      <c r="E434" s="9">
        <f ca="1">YEAR(TODAY())-Data_Source[[#This Row],[Year]]</f>
        <v>7</v>
      </c>
      <c r="F434" t="s">
        <v>15</v>
      </c>
      <c r="G434" t="s">
        <v>23</v>
      </c>
      <c r="H434" t="s">
        <v>17</v>
      </c>
      <c r="I434">
        <v>2.7</v>
      </c>
      <c r="J434" t="s">
        <v>18</v>
      </c>
      <c r="K434" t="s">
        <v>68</v>
      </c>
      <c r="L434">
        <v>35000</v>
      </c>
      <c r="M434" t="s">
        <v>279</v>
      </c>
      <c r="N434" t="s">
        <v>542</v>
      </c>
      <c r="O434" s="2">
        <v>85000</v>
      </c>
      <c r="P434" s="1">
        <f>MEDIAN(Data_Source[Price (SAR)])</f>
        <v>58000</v>
      </c>
      <c r="Q434" s="1" cm="1">
        <f t="array" ref="Q434">MEDIAN(_xlfn._xlws.FILTER(Data_Source[Price (SAR)],Data_Source[Maker] = Data_Source[[#This Row],[Maker]]))</f>
        <v>65000</v>
      </c>
    </row>
    <row r="435" spans="1:17" x14ac:dyDescent="0.35">
      <c r="A435">
        <v>434</v>
      </c>
      <c r="B435" t="s">
        <v>27</v>
      </c>
      <c r="C435" t="s">
        <v>89</v>
      </c>
      <c r="D435">
        <v>2016</v>
      </c>
      <c r="E435" s="9">
        <f ca="1">YEAR(TODAY())-Data_Source[[#This Row],[Year]]</f>
        <v>9</v>
      </c>
      <c r="F435" t="s">
        <v>15</v>
      </c>
      <c r="G435" t="s">
        <v>94</v>
      </c>
      <c r="H435" t="s">
        <v>30</v>
      </c>
      <c r="I435">
        <v>2.4</v>
      </c>
      <c r="J435" t="s">
        <v>18</v>
      </c>
      <c r="K435" t="s">
        <v>19</v>
      </c>
      <c r="L435">
        <v>210000</v>
      </c>
      <c r="M435" t="s">
        <v>20</v>
      </c>
      <c r="N435" t="s">
        <v>20</v>
      </c>
      <c r="O435" s="2">
        <v>35000</v>
      </c>
      <c r="P435" s="1">
        <f>MEDIAN(Data_Source[Price (SAR)])</f>
        <v>58000</v>
      </c>
      <c r="Q435" s="1" cm="1">
        <f t="array" ref="Q435">MEDIAN(_xlfn._xlws.FILTER(Data_Source[Price (SAR)],Data_Source[Maker] = Data_Source[[#This Row],[Maker]]))</f>
        <v>42000</v>
      </c>
    </row>
    <row r="436" spans="1:17" x14ac:dyDescent="0.35">
      <c r="A436">
        <v>435</v>
      </c>
      <c r="B436" t="s">
        <v>27</v>
      </c>
      <c r="C436" t="s">
        <v>89</v>
      </c>
      <c r="D436">
        <v>2018</v>
      </c>
      <c r="E436" s="9">
        <f ca="1">YEAR(TODAY())-Data_Source[[#This Row],[Year]]</f>
        <v>7</v>
      </c>
      <c r="F436" t="s">
        <v>15</v>
      </c>
      <c r="G436" t="s">
        <v>23</v>
      </c>
      <c r="H436" t="s">
        <v>30</v>
      </c>
      <c r="I436">
        <v>2.4</v>
      </c>
      <c r="J436" t="s">
        <v>18</v>
      </c>
      <c r="K436" t="s">
        <v>19</v>
      </c>
      <c r="L436">
        <v>63000</v>
      </c>
      <c r="M436" t="s">
        <v>81</v>
      </c>
      <c r="N436" t="s">
        <v>541</v>
      </c>
      <c r="O436" s="3">
        <v>60000</v>
      </c>
      <c r="P436" s="1">
        <f>MEDIAN(Data_Source[Price (SAR)])</f>
        <v>58000</v>
      </c>
      <c r="Q436" s="1" cm="1">
        <f t="array" ref="Q436">MEDIAN(_xlfn._xlws.FILTER(Data_Source[Price (SAR)],Data_Source[Maker] = Data_Source[[#This Row],[Maker]]))</f>
        <v>42000</v>
      </c>
    </row>
    <row r="437" spans="1:17" x14ac:dyDescent="0.35">
      <c r="A437">
        <v>436</v>
      </c>
      <c r="B437" t="s">
        <v>34</v>
      </c>
      <c r="C437" t="s">
        <v>35</v>
      </c>
      <c r="D437">
        <v>2003</v>
      </c>
      <c r="E437" s="9">
        <f ca="1">YEAR(TODAY())-Data_Source[[#This Row],[Year]]</f>
        <v>22</v>
      </c>
      <c r="F437" t="s">
        <v>15</v>
      </c>
      <c r="G437" t="s">
        <v>25</v>
      </c>
      <c r="H437" t="s">
        <v>30</v>
      </c>
      <c r="I437">
        <v>4.5</v>
      </c>
      <c r="J437" t="s">
        <v>18</v>
      </c>
      <c r="K437" t="s">
        <v>19</v>
      </c>
      <c r="L437">
        <v>397000</v>
      </c>
      <c r="M437" t="s">
        <v>211</v>
      </c>
      <c r="N437" t="s">
        <v>539</v>
      </c>
      <c r="O437" s="3">
        <v>34000</v>
      </c>
      <c r="P437" s="1">
        <f>MEDIAN(Data_Source[Price (SAR)])</f>
        <v>58000</v>
      </c>
      <c r="Q437" s="1" cm="1">
        <f t="array" ref="Q437">MEDIAN(_xlfn._xlws.FILTER(Data_Source[Price (SAR)],Data_Source[Maker] = Data_Source[[#This Row],[Maker]]))</f>
        <v>65000</v>
      </c>
    </row>
    <row r="438" spans="1:17" x14ac:dyDescent="0.35">
      <c r="A438">
        <v>437</v>
      </c>
      <c r="B438" t="s">
        <v>34</v>
      </c>
      <c r="C438" t="s">
        <v>35</v>
      </c>
      <c r="D438">
        <v>2011</v>
      </c>
      <c r="E438" s="9">
        <f ca="1">YEAR(TODAY())-Data_Source[[#This Row],[Year]]</f>
        <v>14</v>
      </c>
      <c r="F438" t="s">
        <v>44</v>
      </c>
      <c r="G438" t="s">
        <v>78</v>
      </c>
      <c r="H438" t="s">
        <v>17</v>
      </c>
      <c r="I438">
        <v>4.5</v>
      </c>
      <c r="J438" t="s">
        <v>18</v>
      </c>
      <c r="K438" t="s">
        <v>19</v>
      </c>
      <c r="L438">
        <v>193000</v>
      </c>
      <c r="M438" t="s">
        <v>42</v>
      </c>
      <c r="N438" t="s">
        <v>64</v>
      </c>
      <c r="O438" s="2">
        <v>110000</v>
      </c>
      <c r="P438" s="1">
        <f>MEDIAN(Data_Source[Price (SAR)])</f>
        <v>58000</v>
      </c>
      <c r="Q438" s="1" cm="1">
        <f t="array" ref="Q438">MEDIAN(_xlfn._xlws.FILTER(Data_Source[Price (SAR)],Data_Source[Maker] = Data_Source[[#This Row],[Maker]]))</f>
        <v>65000</v>
      </c>
    </row>
    <row r="439" spans="1:17" x14ac:dyDescent="0.35">
      <c r="A439">
        <v>438</v>
      </c>
      <c r="B439" t="s">
        <v>21</v>
      </c>
      <c r="C439" t="s">
        <v>120</v>
      </c>
      <c r="D439">
        <v>2015</v>
      </c>
      <c r="E439" s="9">
        <f ca="1">YEAR(TODAY())-Data_Source[[#This Row],[Year]]</f>
        <v>10</v>
      </c>
      <c r="F439" t="s">
        <v>15</v>
      </c>
      <c r="G439" t="s">
        <v>23</v>
      </c>
      <c r="H439" t="s">
        <v>17</v>
      </c>
      <c r="I439">
        <v>2.4</v>
      </c>
      <c r="J439" t="s">
        <v>18</v>
      </c>
      <c r="K439" t="s">
        <v>68</v>
      </c>
      <c r="L439">
        <v>147000</v>
      </c>
      <c r="M439" t="s">
        <v>70</v>
      </c>
      <c r="N439" t="s">
        <v>70</v>
      </c>
      <c r="O439" s="2">
        <v>45000</v>
      </c>
      <c r="P439" s="1">
        <f>MEDIAN(Data_Source[Price (SAR)])</f>
        <v>58000</v>
      </c>
      <c r="Q439" s="1" cm="1">
        <f t="array" ref="Q439">MEDIAN(_xlfn._xlws.FILTER(Data_Source[Price (SAR)],Data_Source[Maker] = Data_Source[[#This Row],[Maker]]))</f>
        <v>36500</v>
      </c>
    </row>
    <row r="440" spans="1:17" x14ac:dyDescent="0.35">
      <c r="A440">
        <v>439</v>
      </c>
      <c r="B440" t="s">
        <v>34</v>
      </c>
      <c r="C440" t="s">
        <v>35</v>
      </c>
      <c r="D440">
        <v>1993</v>
      </c>
      <c r="E440" s="9">
        <f ca="1">YEAR(TODAY())-Data_Source[[#This Row],[Year]]</f>
        <v>32</v>
      </c>
      <c r="F440" t="s">
        <v>15</v>
      </c>
      <c r="G440" t="s">
        <v>38</v>
      </c>
      <c r="H440" t="s">
        <v>30</v>
      </c>
      <c r="I440">
        <v>4.5999999999999996</v>
      </c>
      <c r="J440" t="s">
        <v>18</v>
      </c>
      <c r="K440" t="s">
        <v>68</v>
      </c>
      <c r="L440">
        <v>400</v>
      </c>
      <c r="M440" t="s">
        <v>81</v>
      </c>
      <c r="N440" t="s">
        <v>541</v>
      </c>
      <c r="O440" s="2">
        <v>12000</v>
      </c>
      <c r="P440" s="1">
        <f>MEDIAN(Data_Source[Price (SAR)])</f>
        <v>58000</v>
      </c>
      <c r="Q440" s="1" cm="1">
        <f t="array" ref="Q440">MEDIAN(_xlfn._xlws.FILTER(Data_Source[Price (SAR)],Data_Source[Maker] = Data_Source[[#This Row],[Maker]]))</f>
        <v>65000</v>
      </c>
    </row>
    <row r="441" spans="1:17" x14ac:dyDescent="0.35">
      <c r="A441">
        <v>440</v>
      </c>
      <c r="B441" t="s">
        <v>76</v>
      </c>
      <c r="C441" t="s">
        <v>125</v>
      </c>
      <c r="D441">
        <v>2016</v>
      </c>
      <c r="E441" s="9">
        <f ca="1">YEAR(TODAY())-Data_Source[[#This Row],[Year]]</f>
        <v>9</v>
      </c>
      <c r="F441" t="s">
        <v>47</v>
      </c>
      <c r="G441" t="s">
        <v>16</v>
      </c>
      <c r="H441" t="s">
        <v>30</v>
      </c>
      <c r="I441">
        <v>2.2999999999999998</v>
      </c>
      <c r="J441" t="s">
        <v>18</v>
      </c>
      <c r="K441" t="s">
        <v>19</v>
      </c>
      <c r="L441">
        <v>290000</v>
      </c>
      <c r="M441" t="s">
        <v>42</v>
      </c>
      <c r="N441" t="s">
        <v>64</v>
      </c>
      <c r="O441" s="3">
        <v>79000</v>
      </c>
      <c r="P441" s="1">
        <f>MEDIAN(Data_Source[Price (SAR)])</f>
        <v>58000</v>
      </c>
      <c r="Q441" s="1" cm="1">
        <f t="array" ref="Q441">MEDIAN(_xlfn._xlws.FILTER(Data_Source[Price (SAR)],Data_Source[Maker] = Data_Source[[#This Row],[Maker]]))</f>
        <v>55000</v>
      </c>
    </row>
    <row r="442" spans="1:17" x14ac:dyDescent="0.35">
      <c r="A442">
        <v>441</v>
      </c>
      <c r="B442" t="s">
        <v>39</v>
      </c>
      <c r="C442" t="s">
        <v>46</v>
      </c>
      <c r="D442">
        <v>2017</v>
      </c>
      <c r="E442" s="9">
        <f ca="1">YEAR(TODAY())-Data_Source[[#This Row],[Year]]</f>
        <v>8</v>
      </c>
      <c r="F442" t="s">
        <v>15</v>
      </c>
      <c r="G442" t="s">
        <v>25</v>
      </c>
      <c r="H442" t="s">
        <v>26</v>
      </c>
      <c r="I442">
        <v>5.3</v>
      </c>
      <c r="J442" t="s">
        <v>18</v>
      </c>
      <c r="K442" t="s">
        <v>19</v>
      </c>
      <c r="L442">
        <v>136000</v>
      </c>
      <c r="M442" t="s">
        <v>42</v>
      </c>
      <c r="N442" t="s">
        <v>64</v>
      </c>
      <c r="O442" s="2">
        <v>108000</v>
      </c>
      <c r="P442" s="1">
        <f>MEDIAN(Data_Source[Price (SAR)])</f>
        <v>58000</v>
      </c>
      <c r="Q442" s="1" cm="1">
        <f t="array" ref="Q442">MEDIAN(_xlfn._xlws.FILTER(Data_Source[Price (SAR)],Data_Source[Maker] = Data_Source[[#This Row],[Maker]]))</f>
        <v>60000</v>
      </c>
    </row>
    <row r="443" spans="1:17" x14ac:dyDescent="0.35">
      <c r="A443">
        <v>442</v>
      </c>
      <c r="B443" t="s">
        <v>174</v>
      </c>
      <c r="C443" t="s">
        <v>175</v>
      </c>
      <c r="D443">
        <v>2015</v>
      </c>
      <c r="E443" s="9">
        <f ca="1">YEAR(TODAY())-Data_Source[[#This Row],[Year]]</f>
        <v>10</v>
      </c>
      <c r="F443" t="s">
        <v>15</v>
      </c>
      <c r="G443" t="s">
        <v>75</v>
      </c>
      <c r="H443" t="s">
        <v>17</v>
      </c>
      <c r="I443">
        <v>3.5</v>
      </c>
      <c r="J443" t="s">
        <v>18</v>
      </c>
      <c r="K443" t="s">
        <v>19</v>
      </c>
      <c r="L443">
        <v>110000</v>
      </c>
      <c r="M443" t="s">
        <v>42</v>
      </c>
      <c r="N443" t="s">
        <v>64</v>
      </c>
      <c r="O443" s="2">
        <v>105000</v>
      </c>
      <c r="P443" s="1">
        <f>MEDIAN(Data_Source[Price (SAR)])</f>
        <v>58000</v>
      </c>
      <c r="Q443" s="1" cm="1">
        <f t="array" ref="Q443">MEDIAN(_xlfn._xlws.FILTER(Data_Source[Price (SAR)],Data_Source[Maker] = Data_Source[[#This Row],[Maker]]))</f>
        <v>110000</v>
      </c>
    </row>
    <row r="444" spans="1:17" x14ac:dyDescent="0.35">
      <c r="A444">
        <v>443</v>
      </c>
      <c r="B444" t="s">
        <v>39</v>
      </c>
      <c r="C444" t="s">
        <v>46</v>
      </c>
      <c r="D444">
        <v>2015</v>
      </c>
      <c r="E444" s="9">
        <f ca="1">YEAR(TODAY())-Data_Source[[#This Row],[Year]]</f>
        <v>10</v>
      </c>
      <c r="F444" t="s">
        <v>15</v>
      </c>
      <c r="G444" t="s">
        <v>16</v>
      </c>
      <c r="H444" t="s">
        <v>26</v>
      </c>
      <c r="I444">
        <v>5.3</v>
      </c>
      <c r="J444" t="s">
        <v>18</v>
      </c>
      <c r="K444" t="s">
        <v>19</v>
      </c>
      <c r="L444">
        <v>250000</v>
      </c>
      <c r="M444" t="s">
        <v>245</v>
      </c>
      <c r="N444" t="s">
        <v>538</v>
      </c>
      <c r="O444" s="3">
        <v>95000</v>
      </c>
      <c r="P444" s="1">
        <f>MEDIAN(Data_Source[Price (SAR)])</f>
        <v>58000</v>
      </c>
      <c r="Q444" s="1" cm="1">
        <f t="array" ref="Q444">MEDIAN(_xlfn._xlws.FILTER(Data_Source[Price (SAR)],Data_Source[Maker] = Data_Source[[#This Row],[Maker]]))</f>
        <v>60000</v>
      </c>
    </row>
    <row r="445" spans="1:17" x14ac:dyDescent="0.35">
      <c r="A445">
        <v>444</v>
      </c>
      <c r="B445" t="s">
        <v>34</v>
      </c>
      <c r="C445" t="s">
        <v>43</v>
      </c>
      <c r="D445">
        <v>2017</v>
      </c>
      <c r="E445" s="9">
        <f ca="1">YEAR(TODAY())-Data_Source[[#This Row],[Year]]</f>
        <v>8</v>
      </c>
      <c r="F445" t="s">
        <v>15</v>
      </c>
      <c r="G445" t="s">
        <v>25</v>
      </c>
      <c r="H445" t="s">
        <v>30</v>
      </c>
      <c r="I445">
        <v>2</v>
      </c>
      <c r="J445" t="s">
        <v>18</v>
      </c>
      <c r="K445" t="s">
        <v>19</v>
      </c>
      <c r="L445">
        <v>135000</v>
      </c>
      <c r="M445" t="s">
        <v>59</v>
      </c>
      <c r="N445" t="s">
        <v>59</v>
      </c>
      <c r="O445" s="2">
        <v>47000</v>
      </c>
      <c r="P445" s="1">
        <f>MEDIAN(Data_Source[Price (SAR)])</f>
        <v>58000</v>
      </c>
      <c r="Q445" s="1" cm="1">
        <f t="array" ref="Q445">MEDIAN(_xlfn._xlws.FILTER(Data_Source[Price (SAR)],Data_Source[Maker] = Data_Source[[#This Row],[Maker]]))</f>
        <v>65000</v>
      </c>
    </row>
    <row r="446" spans="1:17" x14ac:dyDescent="0.35">
      <c r="A446">
        <v>445</v>
      </c>
      <c r="B446" t="s">
        <v>34</v>
      </c>
      <c r="C446" t="s">
        <v>43</v>
      </c>
      <c r="D446">
        <v>2001</v>
      </c>
      <c r="E446" s="9">
        <f ca="1">YEAR(TODAY())-Data_Source[[#This Row],[Year]]</f>
        <v>24</v>
      </c>
      <c r="F446" t="s">
        <v>47</v>
      </c>
      <c r="G446" t="s">
        <v>75</v>
      </c>
      <c r="H446" t="s">
        <v>30</v>
      </c>
      <c r="I446">
        <v>2.5</v>
      </c>
      <c r="J446" t="s">
        <v>18</v>
      </c>
      <c r="K446" t="s">
        <v>68</v>
      </c>
      <c r="L446">
        <v>490</v>
      </c>
      <c r="M446" t="s">
        <v>111</v>
      </c>
      <c r="N446" t="s">
        <v>540</v>
      </c>
      <c r="O446" s="3">
        <v>19000</v>
      </c>
      <c r="P446" s="1">
        <f>MEDIAN(Data_Source[Price (SAR)])</f>
        <v>58000</v>
      </c>
      <c r="Q446" s="1" cm="1">
        <f t="array" ref="Q446">MEDIAN(_xlfn._xlws.FILTER(Data_Source[Price (SAR)],Data_Source[Maker] = Data_Source[[#This Row],[Maker]]))</f>
        <v>65000</v>
      </c>
    </row>
    <row r="447" spans="1:17" x14ac:dyDescent="0.35">
      <c r="A447">
        <v>446</v>
      </c>
      <c r="B447" t="s">
        <v>60</v>
      </c>
      <c r="C447" t="s">
        <v>90</v>
      </c>
      <c r="D447">
        <v>2020</v>
      </c>
      <c r="E447" s="9">
        <f ca="1">YEAR(TODAY())-Data_Source[[#This Row],[Year]]</f>
        <v>5</v>
      </c>
      <c r="F447" t="s">
        <v>44</v>
      </c>
      <c r="G447" t="s">
        <v>25</v>
      </c>
      <c r="H447" t="s">
        <v>17</v>
      </c>
      <c r="I447">
        <v>5.7</v>
      </c>
      <c r="J447" t="s">
        <v>18</v>
      </c>
      <c r="K447" t="s">
        <v>19</v>
      </c>
      <c r="L447">
        <v>12794</v>
      </c>
      <c r="M447" t="s">
        <v>20</v>
      </c>
      <c r="N447" t="s">
        <v>20</v>
      </c>
      <c r="O447" s="2">
        <v>431500</v>
      </c>
      <c r="P447" s="1">
        <f>MEDIAN(Data_Source[Price (SAR)])</f>
        <v>58000</v>
      </c>
      <c r="Q447" s="1" cm="1">
        <f t="array" ref="Q447">MEDIAN(_xlfn._xlws.FILTER(Data_Source[Price (SAR)],Data_Source[Maker] = Data_Source[[#This Row],[Maker]]))</f>
        <v>142000</v>
      </c>
    </row>
    <row r="448" spans="1:17" x14ac:dyDescent="0.35">
      <c r="A448">
        <v>447</v>
      </c>
      <c r="B448" t="s">
        <v>76</v>
      </c>
      <c r="C448" t="s">
        <v>235</v>
      </c>
      <c r="D448">
        <v>2015</v>
      </c>
      <c r="E448" s="9">
        <f ca="1">YEAR(TODAY())-Data_Source[[#This Row],[Year]]</f>
        <v>10</v>
      </c>
      <c r="F448" t="s">
        <v>15</v>
      </c>
      <c r="G448" t="s">
        <v>29</v>
      </c>
      <c r="H448" t="s">
        <v>30</v>
      </c>
      <c r="I448">
        <v>2.4</v>
      </c>
      <c r="J448" t="s">
        <v>18</v>
      </c>
      <c r="K448" t="s">
        <v>19</v>
      </c>
      <c r="L448">
        <v>178000</v>
      </c>
      <c r="M448" t="s">
        <v>126</v>
      </c>
      <c r="N448" t="s">
        <v>126</v>
      </c>
      <c r="O448" s="3">
        <v>30000</v>
      </c>
      <c r="P448" s="1">
        <f>MEDIAN(Data_Source[Price (SAR)])</f>
        <v>58000</v>
      </c>
      <c r="Q448" s="1" cm="1">
        <f t="array" ref="Q448">MEDIAN(_xlfn._xlws.FILTER(Data_Source[Price (SAR)],Data_Source[Maker] = Data_Source[[#This Row],[Maker]]))</f>
        <v>55000</v>
      </c>
    </row>
    <row r="449" spans="1:17" x14ac:dyDescent="0.35">
      <c r="A449">
        <v>448</v>
      </c>
      <c r="B449" t="s">
        <v>21</v>
      </c>
      <c r="C449" t="s">
        <v>24</v>
      </c>
      <c r="D449">
        <v>2018</v>
      </c>
      <c r="E449" s="9">
        <f ca="1">YEAR(TODAY())-Data_Source[[#This Row],[Year]]</f>
        <v>7</v>
      </c>
      <c r="F449" t="s">
        <v>15</v>
      </c>
      <c r="G449" t="s">
        <v>75</v>
      </c>
      <c r="H449" t="s">
        <v>26</v>
      </c>
      <c r="I449">
        <v>1.5</v>
      </c>
      <c r="J449" t="s">
        <v>18</v>
      </c>
      <c r="K449" t="s">
        <v>19</v>
      </c>
      <c r="L449">
        <v>106000</v>
      </c>
      <c r="M449" t="s">
        <v>42</v>
      </c>
      <c r="N449" t="s">
        <v>64</v>
      </c>
      <c r="O449" s="2">
        <v>24500</v>
      </c>
      <c r="P449" s="1">
        <f>MEDIAN(Data_Source[Price (SAR)])</f>
        <v>58000</v>
      </c>
      <c r="Q449" s="1" cm="1">
        <f t="array" ref="Q449">MEDIAN(_xlfn._xlws.FILTER(Data_Source[Price (SAR)],Data_Source[Maker] = Data_Source[[#This Row],[Maker]]))</f>
        <v>36500</v>
      </c>
    </row>
    <row r="450" spans="1:17" x14ac:dyDescent="0.35">
      <c r="A450">
        <v>449</v>
      </c>
      <c r="B450" t="s">
        <v>39</v>
      </c>
      <c r="C450" t="s">
        <v>205</v>
      </c>
      <c r="D450">
        <v>2016</v>
      </c>
      <c r="E450" s="9">
        <f ca="1">YEAR(TODAY())-Data_Source[[#This Row],[Year]]</f>
        <v>9</v>
      </c>
      <c r="F450" t="s">
        <v>15</v>
      </c>
      <c r="G450" t="s">
        <v>94</v>
      </c>
      <c r="H450" t="s">
        <v>30</v>
      </c>
      <c r="I450">
        <v>5.3</v>
      </c>
      <c r="J450" t="s">
        <v>18</v>
      </c>
      <c r="K450" t="s">
        <v>19</v>
      </c>
      <c r="L450">
        <v>270000</v>
      </c>
      <c r="M450" t="s">
        <v>45</v>
      </c>
      <c r="N450" t="s">
        <v>539</v>
      </c>
      <c r="O450" s="2">
        <v>75000</v>
      </c>
      <c r="P450" s="1">
        <f>MEDIAN(Data_Source[Price (SAR)])</f>
        <v>58000</v>
      </c>
      <c r="Q450" s="1" cm="1">
        <f t="array" ref="Q450">MEDIAN(_xlfn._xlws.FILTER(Data_Source[Price (SAR)],Data_Source[Maker] = Data_Source[[#This Row],[Maker]]))</f>
        <v>60000</v>
      </c>
    </row>
    <row r="451" spans="1:17" x14ac:dyDescent="0.35">
      <c r="A451">
        <v>450</v>
      </c>
      <c r="B451" t="s">
        <v>34</v>
      </c>
      <c r="C451" t="s">
        <v>35</v>
      </c>
      <c r="D451">
        <v>2011</v>
      </c>
      <c r="E451" s="9">
        <f ca="1">YEAR(TODAY())-Data_Source[[#This Row],[Year]]</f>
        <v>14</v>
      </c>
      <c r="F451" t="s">
        <v>15</v>
      </c>
      <c r="G451" t="s">
        <v>23</v>
      </c>
      <c r="H451" t="s">
        <v>17</v>
      </c>
      <c r="I451">
        <v>4.5999999999999996</v>
      </c>
      <c r="J451" t="s">
        <v>18</v>
      </c>
      <c r="K451" t="s">
        <v>19</v>
      </c>
      <c r="L451">
        <v>211000</v>
      </c>
      <c r="M451" t="s">
        <v>45</v>
      </c>
      <c r="N451" t="s">
        <v>539</v>
      </c>
      <c r="O451" s="2">
        <v>115000</v>
      </c>
      <c r="P451" s="1">
        <f>MEDIAN(Data_Source[Price (SAR)])</f>
        <v>58000</v>
      </c>
      <c r="Q451" s="1" cm="1">
        <f t="array" ref="Q451">MEDIAN(_xlfn._xlws.FILTER(Data_Source[Price (SAR)],Data_Source[Maker] = Data_Source[[#This Row],[Maker]]))</f>
        <v>65000</v>
      </c>
    </row>
    <row r="452" spans="1:17" x14ac:dyDescent="0.35">
      <c r="A452">
        <v>451</v>
      </c>
      <c r="B452" t="s">
        <v>326</v>
      </c>
      <c r="C452" t="s">
        <v>327</v>
      </c>
      <c r="D452">
        <v>1996</v>
      </c>
      <c r="E452" s="9">
        <f ca="1">YEAR(TODAY())-Data_Source[[#This Row],[Year]]</f>
        <v>29</v>
      </c>
      <c r="F452" t="s">
        <v>47</v>
      </c>
      <c r="G452" t="s">
        <v>196</v>
      </c>
      <c r="H452" t="s">
        <v>17</v>
      </c>
      <c r="I452">
        <v>4.5999999999999996</v>
      </c>
      <c r="J452" t="s">
        <v>18</v>
      </c>
      <c r="K452" t="s">
        <v>19</v>
      </c>
      <c r="L452">
        <v>500</v>
      </c>
      <c r="M452" t="s">
        <v>42</v>
      </c>
      <c r="N452" t="s">
        <v>64</v>
      </c>
      <c r="O452" s="2">
        <v>5000</v>
      </c>
      <c r="P452" s="1">
        <f>MEDIAN(Data_Source[Price (SAR)])</f>
        <v>58000</v>
      </c>
      <c r="Q452" s="1" cm="1">
        <f t="array" ref="Q452">MEDIAN(_xlfn._xlws.FILTER(Data_Source[Price (SAR)],Data_Source[Maker] = Data_Source[[#This Row],[Maker]]))</f>
        <v>19000</v>
      </c>
    </row>
    <row r="453" spans="1:17" x14ac:dyDescent="0.35">
      <c r="A453">
        <v>452</v>
      </c>
      <c r="B453" t="s">
        <v>31</v>
      </c>
      <c r="C453" t="s">
        <v>157</v>
      </c>
      <c r="D453">
        <v>2015</v>
      </c>
      <c r="E453" s="9">
        <f ca="1">YEAR(TODAY())-Data_Source[[#This Row],[Year]]</f>
        <v>10</v>
      </c>
      <c r="F453" t="s">
        <v>15</v>
      </c>
      <c r="G453" t="s">
        <v>29</v>
      </c>
      <c r="H453" t="s">
        <v>26</v>
      </c>
      <c r="I453">
        <v>3.5</v>
      </c>
      <c r="J453" t="s">
        <v>18</v>
      </c>
      <c r="K453" t="s">
        <v>19</v>
      </c>
      <c r="L453">
        <v>192000</v>
      </c>
      <c r="M453" t="s">
        <v>45</v>
      </c>
      <c r="N453" t="s">
        <v>539</v>
      </c>
      <c r="O453" s="3">
        <v>58000</v>
      </c>
      <c r="P453" s="1">
        <f>MEDIAN(Data_Source[Price (SAR)])</f>
        <v>58000</v>
      </c>
      <c r="Q453" s="1" cm="1">
        <f t="array" ref="Q453">MEDIAN(_xlfn._xlws.FILTER(Data_Source[Price (SAR)],Data_Source[Maker] = Data_Source[[#This Row],[Maker]]))</f>
        <v>60500</v>
      </c>
    </row>
    <row r="454" spans="1:17" x14ac:dyDescent="0.35">
      <c r="A454">
        <v>453</v>
      </c>
      <c r="B454" t="s">
        <v>34</v>
      </c>
      <c r="C454" t="s">
        <v>72</v>
      </c>
      <c r="D454">
        <v>2012</v>
      </c>
      <c r="E454" s="9">
        <f ca="1">YEAR(TODAY())-Data_Source[[#This Row],[Year]]</f>
        <v>13</v>
      </c>
      <c r="F454" t="s">
        <v>15</v>
      </c>
      <c r="G454" t="s">
        <v>23</v>
      </c>
      <c r="H454" t="s">
        <v>26</v>
      </c>
      <c r="I454">
        <v>2.5</v>
      </c>
      <c r="J454" t="s">
        <v>18</v>
      </c>
      <c r="K454" t="s">
        <v>19</v>
      </c>
      <c r="L454">
        <v>234000</v>
      </c>
      <c r="M454" t="s">
        <v>45</v>
      </c>
      <c r="N454" t="s">
        <v>539</v>
      </c>
      <c r="O454" s="2">
        <v>30000</v>
      </c>
      <c r="P454" s="1">
        <f>MEDIAN(Data_Source[Price (SAR)])</f>
        <v>58000</v>
      </c>
      <c r="Q454" s="1" cm="1">
        <f t="array" ref="Q454">MEDIAN(_xlfn._xlws.FILTER(Data_Source[Price (SAR)],Data_Source[Maker] = Data_Source[[#This Row],[Maker]]))</f>
        <v>65000</v>
      </c>
    </row>
    <row r="455" spans="1:17" x14ac:dyDescent="0.35">
      <c r="A455">
        <v>454</v>
      </c>
      <c r="B455" t="s">
        <v>76</v>
      </c>
      <c r="C455" t="s">
        <v>256</v>
      </c>
      <c r="D455">
        <v>2016</v>
      </c>
      <c r="E455" s="9">
        <f ca="1">YEAR(TODAY())-Data_Source[[#This Row],[Year]]</f>
        <v>9</v>
      </c>
      <c r="F455" t="s">
        <v>47</v>
      </c>
      <c r="G455" t="s">
        <v>65</v>
      </c>
      <c r="H455" t="s">
        <v>30</v>
      </c>
      <c r="I455">
        <v>3.7</v>
      </c>
      <c r="J455" t="s">
        <v>18</v>
      </c>
      <c r="K455" t="s">
        <v>19</v>
      </c>
      <c r="L455">
        <v>79000</v>
      </c>
      <c r="M455" t="s">
        <v>20</v>
      </c>
      <c r="N455" t="s">
        <v>20</v>
      </c>
      <c r="O455" s="3">
        <v>98000</v>
      </c>
      <c r="P455" s="1">
        <f>MEDIAN(Data_Source[Price (SAR)])</f>
        <v>58000</v>
      </c>
      <c r="Q455" s="1" cm="1">
        <f t="array" ref="Q455">MEDIAN(_xlfn._xlws.FILTER(Data_Source[Price (SAR)],Data_Source[Maker] = Data_Source[[#This Row],[Maker]]))</f>
        <v>55000</v>
      </c>
    </row>
    <row r="456" spans="1:17" x14ac:dyDescent="0.35">
      <c r="A456">
        <v>455</v>
      </c>
      <c r="B456" t="s">
        <v>34</v>
      </c>
      <c r="C456" t="s">
        <v>35</v>
      </c>
      <c r="D456">
        <v>2011</v>
      </c>
      <c r="E456" s="9">
        <f ca="1">YEAR(TODAY())-Data_Source[[#This Row],[Year]]</f>
        <v>14</v>
      </c>
      <c r="F456" t="s">
        <v>15</v>
      </c>
      <c r="G456" t="s">
        <v>23</v>
      </c>
      <c r="H456" t="s">
        <v>17</v>
      </c>
      <c r="I456">
        <v>4.5999999999999996</v>
      </c>
      <c r="J456" t="s">
        <v>18</v>
      </c>
      <c r="K456" t="s">
        <v>19</v>
      </c>
      <c r="L456">
        <v>145000</v>
      </c>
      <c r="M456" t="s">
        <v>45</v>
      </c>
      <c r="N456" t="s">
        <v>539</v>
      </c>
      <c r="O456" s="2">
        <v>95000</v>
      </c>
      <c r="P456" s="1">
        <f>MEDIAN(Data_Source[Price (SAR)])</f>
        <v>58000</v>
      </c>
      <c r="Q456" s="1" cm="1">
        <f t="array" ref="Q456">MEDIAN(_xlfn._xlws.FILTER(Data_Source[Price (SAR)],Data_Source[Maker] = Data_Source[[#This Row],[Maker]]))</f>
        <v>65000</v>
      </c>
    </row>
    <row r="457" spans="1:17" x14ac:dyDescent="0.35">
      <c r="A457">
        <v>456</v>
      </c>
      <c r="B457" t="s">
        <v>27</v>
      </c>
      <c r="C457" t="s">
        <v>28</v>
      </c>
      <c r="D457">
        <v>2018</v>
      </c>
      <c r="E457" s="9">
        <f ca="1">YEAR(TODAY())-Data_Source[[#This Row],[Year]]</f>
        <v>7</v>
      </c>
      <c r="F457" t="s">
        <v>15</v>
      </c>
      <c r="G457" t="s">
        <v>25</v>
      </c>
      <c r="H457" t="s">
        <v>26</v>
      </c>
      <c r="I457">
        <v>1.6</v>
      </c>
      <c r="J457" t="s">
        <v>18</v>
      </c>
      <c r="K457" t="s">
        <v>19</v>
      </c>
      <c r="L457">
        <v>57000</v>
      </c>
      <c r="M457" t="s">
        <v>20</v>
      </c>
      <c r="N457" t="s">
        <v>20</v>
      </c>
      <c r="O457" s="3">
        <v>44000</v>
      </c>
      <c r="P457" s="1">
        <f>MEDIAN(Data_Source[Price (SAR)])</f>
        <v>58000</v>
      </c>
      <c r="Q457" s="1" cm="1">
        <f t="array" ref="Q457">MEDIAN(_xlfn._xlws.FILTER(Data_Source[Price (SAR)],Data_Source[Maker] = Data_Source[[#This Row],[Maker]]))</f>
        <v>42000</v>
      </c>
    </row>
    <row r="458" spans="1:17" x14ac:dyDescent="0.35">
      <c r="A458">
        <v>457</v>
      </c>
      <c r="B458" t="s">
        <v>82</v>
      </c>
      <c r="C458" t="s">
        <v>142</v>
      </c>
      <c r="D458">
        <v>2016</v>
      </c>
      <c r="E458" s="9">
        <f ca="1">YEAR(TODAY())-Data_Source[[#This Row],[Year]]</f>
        <v>9</v>
      </c>
      <c r="F458" t="s">
        <v>47</v>
      </c>
      <c r="G458" t="s">
        <v>16</v>
      </c>
      <c r="H458" t="s">
        <v>17</v>
      </c>
      <c r="I458">
        <v>2</v>
      </c>
      <c r="J458" t="s">
        <v>18</v>
      </c>
      <c r="K458" t="s">
        <v>19</v>
      </c>
      <c r="L458">
        <v>89000</v>
      </c>
      <c r="M458" t="s">
        <v>42</v>
      </c>
      <c r="N458" t="s">
        <v>64</v>
      </c>
      <c r="O458" s="3">
        <v>40000</v>
      </c>
      <c r="P458" s="1">
        <f>MEDIAN(Data_Source[Price (SAR)])</f>
        <v>58000</v>
      </c>
      <c r="Q458" s="1" cm="1">
        <f t="array" ref="Q458">MEDIAN(_xlfn._xlws.FILTER(Data_Source[Price (SAR)],Data_Source[Maker] = Data_Source[[#This Row],[Maker]]))</f>
        <v>40000</v>
      </c>
    </row>
    <row r="459" spans="1:17" x14ac:dyDescent="0.35">
      <c r="A459">
        <v>458</v>
      </c>
      <c r="B459" t="s">
        <v>21</v>
      </c>
      <c r="C459" t="s">
        <v>24</v>
      </c>
      <c r="D459">
        <v>2018</v>
      </c>
      <c r="E459" s="9">
        <f ca="1">YEAR(TODAY())-Data_Source[[#This Row],[Year]]</f>
        <v>7</v>
      </c>
      <c r="F459" t="s">
        <v>15</v>
      </c>
      <c r="G459" t="s">
        <v>23</v>
      </c>
      <c r="H459" t="s">
        <v>26</v>
      </c>
      <c r="I459">
        <v>1.5</v>
      </c>
      <c r="J459" t="s">
        <v>18</v>
      </c>
      <c r="K459" t="s">
        <v>19</v>
      </c>
      <c r="L459">
        <v>79968</v>
      </c>
      <c r="M459" t="s">
        <v>20</v>
      </c>
      <c r="N459" t="s">
        <v>20</v>
      </c>
      <c r="O459" s="3">
        <v>29000</v>
      </c>
      <c r="P459" s="1">
        <f>MEDIAN(Data_Source[Price (SAR)])</f>
        <v>58000</v>
      </c>
      <c r="Q459" s="1" cm="1">
        <f t="array" ref="Q459">MEDIAN(_xlfn._xlws.FILTER(Data_Source[Price (SAR)],Data_Source[Maker] = Data_Source[[#This Row],[Maker]]))</f>
        <v>36500</v>
      </c>
    </row>
    <row r="460" spans="1:17" x14ac:dyDescent="0.35">
      <c r="A460">
        <v>459</v>
      </c>
      <c r="B460" t="s">
        <v>181</v>
      </c>
      <c r="C460" t="s">
        <v>182</v>
      </c>
      <c r="D460">
        <v>2019</v>
      </c>
      <c r="E460" s="9">
        <f ca="1">YEAR(TODAY())-Data_Source[[#This Row],[Year]]</f>
        <v>6</v>
      </c>
      <c r="F460" t="s">
        <v>15</v>
      </c>
      <c r="G460" t="s">
        <v>29</v>
      </c>
      <c r="H460" t="s">
        <v>26</v>
      </c>
      <c r="I460">
        <v>1.2</v>
      </c>
      <c r="J460" t="s">
        <v>18</v>
      </c>
      <c r="K460" t="s">
        <v>19</v>
      </c>
      <c r="L460">
        <v>19000</v>
      </c>
      <c r="M460" t="s">
        <v>45</v>
      </c>
      <c r="N460" t="s">
        <v>539</v>
      </c>
      <c r="O460" s="3">
        <v>32000</v>
      </c>
      <c r="P460" s="1">
        <f>MEDIAN(Data_Source[Price (SAR)])</f>
        <v>58000</v>
      </c>
      <c r="Q460" s="1" cm="1">
        <f t="array" ref="Q460">MEDIAN(_xlfn._xlws.FILTER(Data_Source[Price (SAR)],Data_Source[Maker] = Data_Source[[#This Row],[Maker]]))</f>
        <v>54000</v>
      </c>
    </row>
    <row r="461" spans="1:17" x14ac:dyDescent="0.35">
      <c r="A461">
        <v>460</v>
      </c>
      <c r="B461" t="s">
        <v>97</v>
      </c>
      <c r="C461" t="s">
        <v>242</v>
      </c>
      <c r="D461">
        <v>2020</v>
      </c>
      <c r="E461" s="9">
        <f ca="1">YEAR(TODAY())-Data_Source[[#This Row],[Year]]</f>
        <v>5</v>
      </c>
      <c r="F461" t="s">
        <v>15</v>
      </c>
      <c r="G461" t="s">
        <v>16</v>
      </c>
      <c r="H461" t="s">
        <v>17</v>
      </c>
      <c r="I461">
        <v>2.4</v>
      </c>
      <c r="J461" t="s">
        <v>18</v>
      </c>
      <c r="K461" t="s">
        <v>19</v>
      </c>
      <c r="L461">
        <v>37000</v>
      </c>
      <c r="M461" t="s">
        <v>59</v>
      </c>
      <c r="N461" t="s">
        <v>59</v>
      </c>
      <c r="O461" s="2">
        <v>58000</v>
      </c>
      <c r="P461" s="1">
        <f>MEDIAN(Data_Source[Price (SAR)])</f>
        <v>58000</v>
      </c>
      <c r="Q461" s="1" cm="1">
        <f t="array" ref="Q461">MEDIAN(_xlfn._xlws.FILTER(Data_Source[Price (SAR)],Data_Source[Maker] = Data_Source[[#This Row],[Maker]]))</f>
        <v>42500</v>
      </c>
    </row>
    <row r="462" spans="1:17" x14ac:dyDescent="0.35">
      <c r="A462">
        <v>461</v>
      </c>
      <c r="B462" t="s">
        <v>39</v>
      </c>
      <c r="C462" t="s">
        <v>40</v>
      </c>
      <c r="D462">
        <v>2016</v>
      </c>
      <c r="E462" s="9">
        <f ca="1">YEAR(TODAY())-Data_Source[[#This Row],[Year]]</f>
        <v>9</v>
      </c>
      <c r="F462" t="s">
        <v>15</v>
      </c>
      <c r="G462" t="s">
        <v>16</v>
      </c>
      <c r="H462" t="s">
        <v>17</v>
      </c>
      <c r="I462">
        <v>3.6</v>
      </c>
      <c r="J462" t="s">
        <v>18</v>
      </c>
      <c r="K462" t="s">
        <v>19</v>
      </c>
      <c r="L462">
        <v>162000</v>
      </c>
      <c r="M462" t="s">
        <v>45</v>
      </c>
      <c r="N462" t="s">
        <v>539</v>
      </c>
      <c r="O462" s="3">
        <v>80000</v>
      </c>
      <c r="P462" s="1">
        <f>MEDIAN(Data_Source[Price (SAR)])</f>
        <v>58000</v>
      </c>
      <c r="Q462" s="1" cm="1">
        <f t="array" ref="Q462">MEDIAN(_xlfn._xlws.FILTER(Data_Source[Price (SAR)],Data_Source[Maker] = Data_Source[[#This Row],[Maker]]))</f>
        <v>60000</v>
      </c>
    </row>
    <row r="463" spans="1:17" x14ac:dyDescent="0.35">
      <c r="A463">
        <v>462</v>
      </c>
      <c r="B463" t="s">
        <v>34</v>
      </c>
      <c r="C463" t="s">
        <v>35</v>
      </c>
      <c r="D463">
        <v>2016</v>
      </c>
      <c r="E463" s="9">
        <f ca="1">YEAR(TODAY())-Data_Source[[#This Row],[Year]]</f>
        <v>9</v>
      </c>
      <c r="F463" t="s">
        <v>15</v>
      </c>
      <c r="G463" t="s">
        <v>23</v>
      </c>
      <c r="H463" t="s">
        <v>30</v>
      </c>
      <c r="I463">
        <v>5.7</v>
      </c>
      <c r="J463" t="s">
        <v>18</v>
      </c>
      <c r="K463" t="s">
        <v>19</v>
      </c>
      <c r="L463">
        <v>120000</v>
      </c>
      <c r="M463" t="s">
        <v>20</v>
      </c>
      <c r="N463" t="s">
        <v>20</v>
      </c>
      <c r="O463" s="2">
        <v>205000</v>
      </c>
      <c r="P463" s="1">
        <f>MEDIAN(Data_Source[Price (SAR)])</f>
        <v>58000</v>
      </c>
      <c r="Q463" s="1" cm="1">
        <f t="array" ref="Q463">MEDIAN(_xlfn._xlws.FILTER(Data_Source[Price (SAR)],Data_Source[Maker] = Data_Source[[#This Row],[Maker]]))</f>
        <v>65000</v>
      </c>
    </row>
    <row r="464" spans="1:17" x14ac:dyDescent="0.35">
      <c r="A464">
        <v>463</v>
      </c>
      <c r="B464" t="s">
        <v>39</v>
      </c>
      <c r="C464" t="s">
        <v>115</v>
      </c>
      <c r="D464">
        <v>2019</v>
      </c>
      <c r="E464" s="9">
        <f ca="1">YEAR(TODAY())-Data_Source[[#This Row],[Year]]</f>
        <v>6</v>
      </c>
      <c r="F464" t="s">
        <v>15</v>
      </c>
      <c r="G464" t="s">
        <v>29</v>
      </c>
      <c r="H464" t="s">
        <v>26</v>
      </c>
      <c r="I464">
        <v>5.3</v>
      </c>
      <c r="J464" t="s">
        <v>18</v>
      </c>
      <c r="K464" t="s">
        <v>19</v>
      </c>
      <c r="L464">
        <v>37000</v>
      </c>
      <c r="M464" t="s">
        <v>20</v>
      </c>
      <c r="N464" t="s">
        <v>20</v>
      </c>
      <c r="O464" s="3">
        <v>148000</v>
      </c>
      <c r="P464" s="1">
        <f>MEDIAN(Data_Source[Price (SAR)])</f>
        <v>58000</v>
      </c>
      <c r="Q464" s="1" cm="1">
        <f t="array" ref="Q464">MEDIAN(_xlfn._xlws.FILTER(Data_Source[Price (SAR)],Data_Source[Maker] = Data_Source[[#This Row],[Maker]]))</f>
        <v>60000</v>
      </c>
    </row>
    <row r="465" spans="1:17" x14ac:dyDescent="0.35">
      <c r="A465">
        <v>464</v>
      </c>
      <c r="B465" t="s">
        <v>39</v>
      </c>
      <c r="C465" t="s">
        <v>115</v>
      </c>
      <c r="D465">
        <v>2001</v>
      </c>
      <c r="E465" s="9">
        <f ca="1">YEAR(TODAY())-Data_Source[[#This Row],[Year]]</f>
        <v>24</v>
      </c>
      <c r="F465" t="s">
        <v>47</v>
      </c>
      <c r="G465" t="s">
        <v>29</v>
      </c>
      <c r="H465" t="s">
        <v>30</v>
      </c>
      <c r="I465">
        <v>5.3</v>
      </c>
      <c r="J465" t="s">
        <v>18</v>
      </c>
      <c r="K465" t="s">
        <v>19</v>
      </c>
      <c r="L465">
        <v>500000</v>
      </c>
      <c r="M465" t="s">
        <v>20</v>
      </c>
      <c r="N465" t="s">
        <v>20</v>
      </c>
      <c r="O465" s="2">
        <v>15000</v>
      </c>
      <c r="P465" s="1">
        <f>MEDIAN(Data_Source[Price (SAR)])</f>
        <v>58000</v>
      </c>
      <c r="Q465" s="1" cm="1">
        <f t="array" ref="Q465">MEDIAN(_xlfn._xlws.FILTER(Data_Source[Price (SAR)],Data_Source[Maker] = Data_Source[[#This Row],[Maker]]))</f>
        <v>60000</v>
      </c>
    </row>
    <row r="466" spans="1:17" x14ac:dyDescent="0.35">
      <c r="A466">
        <v>465</v>
      </c>
      <c r="B466" t="s">
        <v>36</v>
      </c>
      <c r="C466" t="s">
        <v>350</v>
      </c>
      <c r="D466">
        <v>2014</v>
      </c>
      <c r="E466" s="9">
        <f ca="1">YEAR(TODAY())-Data_Source[[#This Row],[Year]]</f>
        <v>11</v>
      </c>
      <c r="F466" t="s">
        <v>15</v>
      </c>
      <c r="G466" t="s">
        <v>16</v>
      </c>
      <c r="H466" t="s">
        <v>17</v>
      </c>
      <c r="I466">
        <v>3.6</v>
      </c>
      <c r="J466" t="s">
        <v>18</v>
      </c>
      <c r="K466" t="s">
        <v>19</v>
      </c>
      <c r="L466">
        <v>112000</v>
      </c>
      <c r="M466" t="s">
        <v>45</v>
      </c>
      <c r="N466" t="s">
        <v>539</v>
      </c>
      <c r="O466" s="3">
        <v>47000</v>
      </c>
      <c r="P466" s="1">
        <f>MEDIAN(Data_Source[Price (SAR)])</f>
        <v>58000</v>
      </c>
      <c r="Q466" s="1" cm="1">
        <f t="array" ref="Q466">MEDIAN(_xlfn._xlws.FILTER(Data_Source[Price (SAR)],Data_Source[Maker] = Data_Source[[#This Row],[Maker]]))</f>
        <v>72000</v>
      </c>
    </row>
    <row r="467" spans="1:17" x14ac:dyDescent="0.35">
      <c r="A467">
        <v>466</v>
      </c>
      <c r="B467" t="s">
        <v>21</v>
      </c>
      <c r="C467" t="s">
        <v>22</v>
      </c>
      <c r="D467">
        <v>2005</v>
      </c>
      <c r="E467" s="9">
        <f ca="1">YEAR(TODAY())-Data_Source[[#This Row],[Year]]</f>
        <v>20</v>
      </c>
      <c r="F467" t="s">
        <v>15</v>
      </c>
      <c r="G467" t="s">
        <v>75</v>
      </c>
      <c r="H467" t="s">
        <v>17</v>
      </c>
      <c r="I467">
        <v>4</v>
      </c>
      <c r="J467" t="s">
        <v>18</v>
      </c>
      <c r="K467" t="s">
        <v>19</v>
      </c>
      <c r="L467">
        <v>340000</v>
      </c>
      <c r="M467" t="s">
        <v>45</v>
      </c>
      <c r="N467" t="s">
        <v>539</v>
      </c>
      <c r="O467" s="3">
        <v>35000</v>
      </c>
      <c r="P467" s="1">
        <f>MEDIAN(Data_Source[Price (SAR)])</f>
        <v>58000</v>
      </c>
      <c r="Q467" s="1" cm="1">
        <f t="array" ref="Q467">MEDIAN(_xlfn._xlws.FILTER(Data_Source[Price (SAR)],Data_Source[Maker] = Data_Source[[#This Row],[Maker]]))</f>
        <v>36500</v>
      </c>
    </row>
    <row r="468" spans="1:17" x14ac:dyDescent="0.35">
      <c r="A468">
        <v>467</v>
      </c>
      <c r="B468" t="s">
        <v>27</v>
      </c>
      <c r="C468" t="s">
        <v>28</v>
      </c>
      <c r="D468">
        <v>2018</v>
      </c>
      <c r="E468" s="9">
        <f ca="1">YEAR(TODAY())-Data_Source[[#This Row],[Year]]</f>
        <v>7</v>
      </c>
      <c r="F468" t="s">
        <v>15</v>
      </c>
      <c r="G468" t="s">
        <v>23</v>
      </c>
      <c r="H468" t="s">
        <v>26</v>
      </c>
      <c r="I468">
        <v>2</v>
      </c>
      <c r="J468" t="s">
        <v>18</v>
      </c>
      <c r="K468" t="s">
        <v>19</v>
      </c>
      <c r="L468">
        <v>116000</v>
      </c>
      <c r="M468" t="s">
        <v>45</v>
      </c>
      <c r="N468" t="s">
        <v>539</v>
      </c>
      <c r="O468" s="3">
        <v>48000</v>
      </c>
      <c r="P468" s="1">
        <f>MEDIAN(Data_Source[Price (SAR)])</f>
        <v>58000</v>
      </c>
      <c r="Q468" s="1" cm="1">
        <f t="array" ref="Q468">MEDIAN(_xlfn._xlws.FILTER(Data_Source[Price (SAR)],Data_Source[Maker] = Data_Source[[#This Row],[Maker]]))</f>
        <v>42000</v>
      </c>
    </row>
    <row r="469" spans="1:17" x14ac:dyDescent="0.35">
      <c r="A469">
        <v>468</v>
      </c>
      <c r="B469" t="s">
        <v>62</v>
      </c>
      <c r="C469" t="s">
        <v>63</v>
      </c>
      <c r="D469">
        <v>2020</v>
      </c>
      <c r="E469" s="9">
        <f ca="1">YEAR(TODAY())-Data_Source[[#This Row],[Year]]</f>
        <v>5</v>
      </c>
      <c r="F469" t="s">
        <v>15</v>
      </c>
      <c r="G469" t="s">
        <v>16</v>
      </c>
      <c r="H469" t="s">
        <v>17</v>
      </c>
      <c r="I469">
        <v>5</v>
      </c>
      <c r="J469" t="s">
        <v>18</v>
      </c>
      <c r="K469" t="s">
        <v>19</v>
      </c>
      <c r="L469">
        <v>100</v>
      </c>
      <c r="M469" t="s">
        <v>45</v>
      </c>
      <c r="N469" t="s">
        <v>539</v>
      </c>
      <c r="O469" s="3">
        <v>700000</v>
      </c>
      <c r="P469" s="1">
        <f>MEDIAN(Data_Source[Price (SAR)])</f>
        <v>58000</v>
      </c>
      <c r="Q469" s="1" cm="1">
        <f t="array" ref="Q469">MEDIAN(_xlfn._xlws.FILTER(Data_Source[Price (SAR)],Data_Source[Maker] = Data_Source[[#This Row],[Maker]]))</f>
        <v>242500</v>
      </c>
    </row>
    <row r="470" spans="1:17" x14ac:dyDescent="0.35">
      <c r="A470">
        <v>469</v>
      </c>
      <c r="B470" t="s">
        <v>103</v>
      </c>
      <c r="C470" t="s">
        <v>104</v>
      </c>
      <c r="D470">
        <v>2013</v>
      </c>
      <c r="E470" s="9">
        <f ca="1">YEAR(TODAY())-Data_Source[[#This Row],[Year]]</f>
        <v>12</v>
      </c>
      <c r="F470" t="s">
        <v>47</v>
      </c>
      <c r="G470" t="s">
        <v>75</v>
      </c>
      <c r="H470" t="s">
        <v>17</v>
      </c>
      <c r="I470">
        <v>6.4</v>
      </c>
      <c r="J470" t="s">
        <v>18</v>
      </c>
      <c r="K470" t="s">
        <v>19</v>
      </c>
      <c r="L470">
        <v>118000</v>
      </c>
      <c r="M470" t="s">
        <v>20</v>
      </c>
      <c r="N470" t="s">
        <v>20</v>
      </c>
      <c r="O470" s="2">
        <v>90000</v>
      </c>
      <c r="P470" s="1">
        <f>MEDIAN(Data_Source[Price (SAR)])</f>
        <v>58000</v>
      </c>
      <c r="Q470" s="1" cm="1">
        <f t="array" ref="Q470">MEDIAN(_xlfn._xlws.FILTER(Data_Source[Price (SAR)],Data_Source[Maker] = Data_Source[[#This Row],[Maker]]))</f>
        <v>83000</v>
      </c>
    </row>
    <row r="471" spans="1:17" x14ac:dyDescent="0.35">
      <c r="A471">
        <v>470</v>
      </c>
      <c r="B471" t="s">
        <v>48</v>
      </c>
      <c r="C471" t="s">
        <v>214</v>
      </c>
      <c r="D471">
        <v>2015</v>
      </c>
      <c r="E471" s="9">
        <f ca="1">YEAR(TODAY())-Data_Source[[#This Row],[Year]]</f>
        <v>10</v>
      </c>
      <c r="F471" t="s">
        <v>15</v>
      </c>
      <c r="G471" t="s">
        <v>16</v>
      </c>
      <c r="H471" t="s">
        <v>17</v>
      </c>
      <c r="I471">
        <v>4</v>
      </c>
      <c r="J471" t="s">
        <v>18</v>
      </c>
      <c r="K471" t="s">
        <v>19</v>
      </c>
      <c r="L471">
        <v>188000</v>
      </c>
      <c r="M471" t="s">
        <v>45</v>
      </c>
      <c r="N471" t="s">
        <v>539</v>
      </c>
      <c r="O471" s="3">
        <v>270000</v>
      </c>
      <c r="P471" s="1">
        <f>MEDIAN(Data_Source[Price (SAR)])</f>
        <v>58000</v>
      </c>
      <c r="Q471" s="1" cm="1">
        <f t="array" ref="Q471">MEDIAN(_xlfn._xlws.FILTER(Data_Source[Price (SAR)],Data_Source[Maker] = Data_Source[[#This Row],[Maker]]))</f>
        <v>145000</v>
      </c>
    </row>
    <row r="472" spans="1:17" x14ac:dyDescent="0.35">
      <c r="A472">
        <v>471</v>
      </c>
      <c r="B472" t="s">
        <v>48</v>
      </c>
      <c r="C472" t="s">
        <v>335</v>
      </c>
      <c r="D472">
        <v>2016</v>
      </c>
      <c r="E472" s="9">
        <f ca="1">YEAR(TODAY())-Data_Source[[#This Row],[Year]]</f>
        <v>9</v>
      </c>
      <c r="F472" t="s">
        <v>44</v>
      </c>
      <c r="G472" t="s">
        <v>16</v>
      </c>
      <c r="H472" t="s">
        <v>17</v>
      </c>
      <c r="I472">
        <v>3</v>
      </c>
      <c r="J472" t="s">
        <v>18</v>
      </c>
      <c r="K472" t="s">
        <v>19</v>
      </c>
      <c r="L472">
        <v>45000</v>
      </c>
      <c r="M472" t="s">
        <v>45</v>
      </c>
      <c r="N472" t="s">
        <v>539</v>
      </c>
      <c r="O472" s="2">
        <v>168000</v>
      </c>
      <c r="P472" s="1">
        <f>MEDIAN(Data_Source[Price (SAR)])</f>
        <v>58000</v>
      </c>
      <c r="Q472" s="1" cm="1">
        <f t="array" ref="Q472">MEDIAN(_xlfn._xlws.FILTER(Data_Source[Price (SAR)],Data_Source[Maker] = Data_Source[[#This Row],[Maker]]))</f>
        <v>145000</v>
      </c>
    </row>
    <row r="473" spans="1:17" x14ac:dyDescent="0.35">
      <c r="A473">
        <v>472</v>
      </c>
      <c r="B473" t="s">
        <v>76</v>
      </c>
      <c r="C473" t="s">
        <v>203</v>
      </c>
      <c r="D473">
        <v>2019</v>
      </c>
      <c r="E473" s="9">
        <f ca="1">YEAR(TODAY())-Data_Source[[#This Row],[Year]]</f>
        <v>6</v>
      </c>
      <c r="F473" t="s">
        <v>15</v>
      </c>
      <c r="G473" t="s">
        <v>23</v>
      </c>
      <c r="H473" t="s">
        <v>26</v>
      </c>
      <c r="I473">
        <v>1.5</v>
      </c>
      <c r="J473" t="s">
        <v>18</v>
      </c>
      <c r="K473" t="s">
        <v>19</v>
      </c>
      <c r="L473">
        <v>51717</v>
      </c>
      <c r="M473" t="s">
        <v>42</v>
      </c>
      <c r="N473" t="s">
        <v>64</v>
      </c>
      <c r="O473" s="2">
        <v>29500</v>
      </c>
      <c r="P473" s="1">
        <f>MEDIAN(Data_Source[Price (SAR)])</f>
        <v>58000</v>
      </c>
      <c r="Q473" s="1" cm="1">
        <f t="array" ref="Q473">MEDIAN(_xlfn._xlws.FILTER(Data_Source[Price (SAR)],Data_Source[Maker] = Data_Source[[#This Row],[Maker]]))</f>
        <v>55000</v>
      </c>
    </row>
    <row r="474" spans="1:17" x14ac:dyDescent="0.35">
      <c r="A474">
        <v>473</v>
      </c>
      <c r="B474" t="s">
        <v>174</v>
      </c>
      <c r="C474" t="s">
        <v>389</v>
      </c>
      <c r="D474">
        <v>2020</v>
      </c>
      <c r="E474" s="9">
        <f ca="1">YEAR(TODAY())-Data_Source[[#This Row],[Year]]</f>
        <v>5</v>
      </c>
      <c r="F474" t="s">
        <v>15</v>
      </c>
      <c r="G474" t="s">
        <v>16</v>
      </c>
      <c r="H474" t="s">
        <v>17</v>
      </c>
      <c r="I474">
        <v>6</v>
      </c>
      <c r="J474" t="s">
        <v>18</v>
      </c>
      <c r="K474" t="s">
        <v>19</v>
      </c>
      <c r="L474">
        <v>13000</v>
      </c>
      <c r="M474" t="s">
        <v>20</v>
      </c>
      <c r="N474" t="s">
        <v>20</v>
      </c>
      <c r="O474" s="2">
        <v>385000</v>
      </c>
      <c r="P474" s="1">
        <f>MEDIAN(Data_Source[Price (SAR)])</f>
        <v>58000</v>
      </c>
      <c r="Q474" s="1" cm="1">
        <f t="array" ref="Q474">MEDIAN(_xlfn._xlws.FILTER(Data_Source[Price (SAR)],Data_Source[Maker] = Data_Source[[#This Row],[Maker]]))</f>
        <v>110000</v>
      </c>
    </row>
    <row r="475" spans="1:17" x14ac:dyDescent="0.35">
      <c r="A475">
        <v>474</v>
      </c>
      <c r="B475" t="s">
        <v>73</v>
      </c>
      <c r="C475">
        <v>6</v>
      </c>
      <c r="D475">
        <v>2018</v>
      </c>
      <c r="E475" s="9">
        <f ca="1">YEAR(TODAY())-Data_Source[[#This Row],[Year]]</f>
        <v>7</v>
      </c>
      <c r="F475" t="s">
        <v>15</v>
      </c>
      <c r="G475" t="s">
        <v>23</v>
      </c>
      <c r="H475" t="s">
        <v>26</v>
      </c>
      <c r="I475">
        <v>2.5</v>
      </c>
      <c r="J475" t="s">
        <v>18</v>
      </c>
      <c r="K475" t="s">
        <v>19</v>
      </c>
      <c r="L475">
        <v>71169</v>
      </c>
      <c r="M475" t="s">
        <v>45</v>
      </c>
      <c r="N475" t="s">
        <v>539</v>
      </c>
      <c r="O475" s="2">
        <v>65000</v>
      </c>
      <c r="P475" s="1">
        <f>MEDIAN(Data_Source[Price (SAR)])</f>
        <v>58000</v>
      </c>
      <c r="Q475" s="1" cm="1">
        <f t="array" ref="Q475">MEDIAN(_xlfn._xlws.FILTER(Data_Source[Price (SAR)],Data_Source[Maker] = Data_Source[[#This Row],[Maker]]))</f>
        <v>56000</v>
      </c>
    </row>
    <row r="476" spans="1:17" x14ac:dyDescent="0.35">
      <c r="A476">
        <v>475</v>
      </c>
      <c r="B476" t="s">
        <v>21</v>
      </c>
      <c r="C476" t="s">
        <v>24</v>
      </c>
      <c r="D476">
        <v>2016</v>
      </c>
      <c r="E476" s="9">
        <f ca="1">YEAR(TODAY())-Data_Source[[#This Row],[Year]]</f>
        <v>9</v>
      </c>
      <c r="F476" t="s">
        <v>15</v>
      </c>
      <c r="G476" t="s">
        <v>23</v>
      </c>
      <c r="H476" t="s">
        <v>26</v>
      </c>
      <c r="I476">
        <v>1.5</v>
      </c>
      <c r="J476" t="s">
        <v>18</v>
      </c>
      <c r="K476" t="s">
        <v>19</v>
      </c>
      <c r="L476">
        <v>130000</v>
      </c>
      <c r="M476" t="s">
        <v>45</v>
      </c>
      <c r="N476" t="s">
        <v>539</v>
      </c>
      <c r="O476" s="2">
        <v>25000</v>
      </c>
      <c r="P476" s="1">
        <f>MEDIAN(Data_Source[Price (SAR)])</f>
        <v>58000</v>
      </c>
      <c r="Q476" s="1" cm="1">
        <f t="array" ref="Q476">MEDIAN(_xlfn._xlws.FILTER(Data_Source[Price (SAR)],Data_Source[Maker] = Data_Source[[#This Row],[Maker]]))</f>
        <v>36500</v>
      </c>
    </row>
    <row r="477" spans="1:17" x14ac:dyDescent="0.35">
      <c r="A477">
        <v>476</v>
      </c>
      <c r="B477" t="s">
        <v>31</v>
      </c>
      <c r="C477" t="s">
        <v>57</v>
      </c>
      <c r="D477">
        <v>2008</v>
      </c>
      <c r="E477" s="9">
        <f ca="1">YEAR(TODAY())-Data_Source[[#This Row],[Year]]</f>
        <v>17</v>
      </c>
      <c r="F477" t="s">
        <v>303</v>
      </c>
      <c r="G477" t="s">
        <v>25</v>
      </c>
      <c r="H477" t="s">
        <v>26</v>
      </c>
      <c r="I477">
        <v>1.6</v>
      </c>
      <c r="J477" t="s">
        <v>18</v>
      </c>
      <c r="K477" t="s">
        <v>19</v>
      </c>
      <c r="L477">
        <v>450000</v>
      </c>
      <c r="M477" t="s">
        <v>45</v>
      </c>
      <c r="N477" t="s">
        <v>539</v>
      </c>
      <c r="O477" s="3">
        <v>15000</v>
      </c>
      <c r="P477" s="1">
        <f>MEDIAN(Data_Source[Price (SAR)])</f>
        <v>58000</v>
      </c>
      <c r="Q477" s="1" cm="1">
        <f t="array" ref="Q477">MEDIAN(_xlfn._xlws.FILTER(Data_Source[Price (SAR)],Data_Source[Maker] = Data_Source[[#This Row],[Maker]]))</f>
        <v>60500</v>
      </c>
    </row>
    <row r="478" spans="1:17" x14ac:dyDescent="0.35">
      <c r="A478">
        <v>477</v>
      </c>
      <c r="B478" t="s">
        <v>60</v>
      </c>
      <c r="C478" t="s">
        <v>92</v>
      </c>
      <c r="D478">
        <v>2015</v>
      </c>
      <c r="E478" s="9">
        <f ca="1">YEAR(TODAY())-Data_Source[[#This Row],[Year]]</f>
        <v>10</v>
      </c>
      <c r="F478" t="s">
        <v>15</v>
      </c>
      <c r="G478" t="s">
        <v>23</v>
      </c>
      <c r="H478" t="s">
        <v>17</v>
      </c>
      <c r="I478">
        <v>4.5999999999999996</v>
      </c>
      <c r="J478" t="s">
        <v>18</v>
      </c>
      <c r="K478" t="s">
        <v>19</v>
      </c>
      <c r="L478">
        <v>146000</v>
      </c>
      <c r="M478" t="s">
        <v>20</v>
      </c>
      <c r="N478" t="s">
        <v>20</v>
      </c>
      <c r="O478" s="2">
        <v>126000</v>
      </c>
      <c r="P478" s="1">
        <f>MEDIAN(Data_Source[Price (SAR)])</f>
        <v>58000</v>
      </c>
      <c r="Q478" s="1" cm="1">
        <f t="array" ref="Q478">MEDIAN(_xlfn._xlws.FILTER(Data_Source[Price (SAR)],Data_Source[Maker] = Data_Source[[#This Row],[Maker]]))</f>
        <v>142000</v>
      </c>
    </row>
    <row r="479" spans="1:17" x14ac:dyDescent="0.35">
      <c r="A479">
        <v>478</v>
      </c>
      <c r="B479" t="s">
        <v>60</v>
      </c>
      <c r="C479" t="s">
        <v>152</v>
      </c>
      <c r="D479">
        <v>2020</v>
      </c>
      <c r="E479" s="9">
        <f ca="1">YEAR(TODAY())-Data_Source[[#This Row],[Year]]</f>
        <v>5</v>
      </c>
      <c r="F479" t="s">
        <v>44</v>
      </c>
      <c r="G479" t="s">
        <v>23</v>
      </c>
      <c r="H479" t="s">
        <v>17</v>
      </c>
      <c r="I479">
        <v>2</v>
      </c>
      <c r="J479" t="s">
        <v>18</v>
      </c>
      <c r="K479" t="s">
        <v>19</v>
      </c>
      <c r="L479">
        <v>10000</v>
      </c>
      <c r="M479" t="s">
        <v>45</v>
      </c>
      <c r="N479" t="s">
        <v>539</v>
      </c>
      <c r="O479" s="2">
        <v>176000</v>
      </c>
      <c r="P479" s="1">
        <f>MEDIAN(Data_Source[Price (SAR)])</f>
        <v>58000</v>
      </c>
      <c r="Q479" s="1" cm="1">
        <f t="array" ref="Q479">MEDIAN(_xlfn._xlws.FILTER(Data_Source[Price (SAR)],Data_Source[Maker] = Data_Source[[#This Row],[Maker]]))</f>
        <v>142000</v>
      </c>
    </row>
    <row r="480" spans="1:17" x14ac:dyDescent="0.35">
      <c r="A480">
        <v>479</v>
      </c>
      <c r="B480" t="s">
        <v>21</v>
      </c>
      <c r="C480" t="s">
        <v>130</v>
      </c>
      <c r="D480">
        <v>2006</v>
      </c>
      <c r="E480" s="9">
        <f ca="1">YEAR(TODAY())-Data_Source[[#This Row],[Year]]</f>
        <v>19</v>
      </c>
      <c r="F480" t="s">
        <v>47</v>
      </c>
      <c r="G480" t="s">
        <v>75</v>
      </c>
      <c r="H480" t="s">
        <v>26</v>
      </c>
      <c r="I480">
        <v>3</v>
      </c>
      <c r="J480" t="s">
        <v>18</v>
      </c>
      <c r="K480" t="s">
        <v>68</v>
      </c>
      <c r="L480">
        <v>400000</v>
      </c>
      <c r="M480" t="s">
        <v>42</v>
      </c>
      <c r="N480" t="s">
        <v>64</v>
      </c>
      <c r="O480" s="3">
        <v>10000</v>
      </c>
      <c r="P480" s="1">
        <f>MEDIAN(Data_Source[Price (SAR)])</f>
        <v>58000</v>
      </c>
      <c r="Q480" s="1" cm="1">
        <f t="array" ref="Q480">MEDIAN(_xlfn._xlws.FILTER(Data_Source[Price (SAR)],Data_Source[Maker] = Data_Source[[#This Row],[Maker]]))</f>
        <v>36500</v>
      </c>
    </row>
    <row r="481" spans="1:17" x14ac:dyDescent="0.35">
      <c r="A481">
        <v>480</v>
      </c>
      <c r="B481" t="s">
        <v>31</v>
      </c>
      <c r="C481" t="s">
        <v>32</v>
      </c>
      <c r="D481">
        <v>2005</v>
      </c>
      <c r="E481" s="9">
        <f ca="1">YEAR(TODAY())-Data_Source[[#This Row],[Year]]</f>
        <v>20</v>
      </c>
      <c r="F481" t="s">
        <v>44</v>
      </c>
      <c r="G481" t="s">
        <v>23</v>
      </c>
      <c r="H481" t="s">
        <v>17</v>
      </c>
      <c r="I481">
        <v>1.4</v>
      </c>
      <c r="J481" t="s">
        <v>18</v>
      </c>
      <c r="K481" t="s">
        <v>19</v>
      </c>
      <c r="L481">
        <v>250000</v>
      </c>
      <c r="M481" t="s">
        <v>42</v>
      </c>
      <c r="N481" t="s">
        <v>64</v>
      </c>
      <c r="O481" s="3">
        <v>17000</v>
      </c>
      <c r="P481" s="1">
        <f>MEDIAN(Data_Source[Price (SAR)])</f>
        <v>58000</v>
      </c>
      <c r="Q481" s="1" cm="1">
        <f t="array" ref="Q481">MEDIAN(_xlfn._xlws.FILTER(Data_Source[Price (SAR)],Data_Source[Maker] = Data_Source[[#This Row],[Maker]]))</f>
        <v>60500</v>
      </c>
    </row>
    <row r="482" spans="1:17" x14ac:dyDescent="0.35">
      <c r="A482">
        <v>481</v>
      </c>
      <c r="B482" t="s">
        <v>27</v>
      </c>
      <c r="C482" t="s">
        <v>89</v>
      </c>
      <c r="D482">
        <v>2013</v>
      </c>
      <c r="E482" s="9">
        <f ca="1">YEAR(TODAY())-Data_Source[[#This Row],[Year]]</f>
        <v>12</v>
      </c>
      <c r="F482" t="s">
        <v>15</v>
      </c>
      <c r="G482" t="s">
        <v>23</v>
      </c>
      <c r="H482" t="s">
        <v>30</v>
      </c>
      <c r="I482">
        <v>2.4</v>
      </c>
      <c r="J482" t="s">
        <v>18</v>
      </c>
      <c r="K482" t="s">
        <v>19</v>
      </c>
      <c r="L482">
        <v>344506</v>
      </c>
      <c r="M482" t="s">
        <v>42</v>
      </c>
      <c r="N482" t="s">
        <v>64</v>
      </c>
      <c r="O482" s="3">
        <v>30000</v>
      </c>
      <c r="P482" s="1">
        <f>MEDIAN(Data_Source[Price (SAR)])</f>
        <v>58000</v>
      </c>
      <c r="Q482" s="1" cm="1">
        <f t="array" ref="Q482">MEDIAN(_xlfn._xlws.FILTER(Data_Source[Price (SAR)],Data_Source[Maker] = Data_Source[[#This Row],[Maker]]))</f>
        <v>42000</v>
      </c>
    </row>
    <row r="483" spans="1:17" x14ac:dyDescent="0.35">
      <c r="A483">
        <v>482</v>
      </c>
      <c r="B483" t="s">
        <v>27</v>
      </c>
      <c r="C483" t="s">
        <v>88</v>
      </c>
      <c r="D483">
        <v>2020</v>
      </c>
      <c r="E483" s="9">
        <f ca="1">YEAR(TODAY())-Data_Source[[#This Row],[Year]]</f>
        <v>5</v>
      </c>
      <c r="F483" t="s">
        <v>15</v>
      </c>
      <c r="G483" t="s">
        <v>75</v>
      </c>
      <c r="H483" t="s">
        <v>26</v>
      </c>
      <c r="I483">
        <v>1.5</v>
      </c>
      <c r="J483" t="s">
        <v>18</v>
      </c>
      <c r="K483" t="s">
        <v>19</v>
      </c>
      <c r="L483">
        <v>12000</v>
      </c>
      <c r="M483" t="s">
        <v>20</v>
      </c>
      <c r="N483" t="s">
        <v>20</v>
      </c>
      <c r="O483" s="2">
        <v>42000</v>
      </c>
      <c r="P483" s="1">
        <f>MEDIAN(Data_Source[Price (SAR)])</f>
        <v>58000</v>
      </c>
      <c r="Q483" s="1" cm="1">
        <f t="array" ref="Q483">MEDIAN(_xlfn._xlws.FILTER(Data_Source[Price (SAR)],Data_Source[Maker] = Data_Source[[#This Row],[Maker]]))</f>
        <v>42000</v>
      </c>
    </row>
    <row r="484" spans="1:17" x14ac:dyDescent="0.35">
      <c r="A484">
        <v>483</v>
      </c>
      <c r="B484" t="s">
        <v>21</v>
      </c>
      <c r="C484" t="s">
        <v>24</v>
      </c>
      <c r="D484">
        <v>2019</v>
      </c>
      <c r="E484" s="9">
        <f ca="1">YEAR(TODAY())-Data_Source[[#This Row],[Year]]</f>
        <v>6</v>
      </c>
      <c r="F484" t="s">
        <v>15</v>
      </c>
      <c r="G484" t="s">
        <v>23</v>
      </c>
      <c r="H484" t="s">
        <v>26</v>
      </c>
      <c r="I484">
        <v>1.5</v>
      </c>
      <c r="J484" t="s">
        <v>18</v>
      </c>
      <c r="K484" t="s">
        <v>19</v>
      </c>
      <c r="L484">
        <v>99104</v>
      </c>
      <c r="M484" t="s">
        <v>20</v>
      </c>
      <c r="N484" t="s">
        <v>20</v>
      </c>
      <c r="O484" s="2">
        <v>26800</v>
      </c>
      <c r="P484" s="1">
        <f>MEDIAN(Data_Source[Price (SAR)])</f>
        <v>58000</v>
      </c>
      <c r="Q484" s="1" cm="1">
        <f t="array" ref="Q484">MEDIAN(_xlfn._xlws.FILTER(Data_Source[Price (SAR)],Data_Source[Maker] = Data_Source[[#This Row],[Maker]]))</f>
        <v>36500</v>
      </c>
    </row>
    <row r="485" spans="1:17" x14ac:dyDescent="0.35">
      <c r="A485">
        <v>484</v>
      </c>
      <c r="B485" t="s">
        <v>107</v>
      </c>
      <c r="C485" t="s">
        <v>357</v>
      </c>
      <c r="D485">
        <v>2009</v>
      </c>
      <c r="E485" s="9">
        <f ca="1">YEAR(TODAY())-Data_Source[[#This Row],[Year]]</f>
        <v>16</v>
      </c>
      <c r="F485" t="s">
        <v>15</v>
      </c>
      <c r="G485" t="s">
        <v>23</v>
      </c>
      <c r="H485" t="s">
        <v>17</v>
      </c>
      <c r="I485">
        <v>3.5</v>
      </c>
      <c r="J485" t="s">
        <v>18</v>
      </c>
      <c r="K485" t="s">
        <v>19</v>
      </c>
      <c r="L485">
        <v>250000</v>
      </c>
      <c r="M485" t="s">
        <v>42</v>
      </c>
      <c r="N485" t="s">
        <v>64</v>
      </c>
      <c r="O485" s="2">
        <v>35000</v>
      </c>
      <c r="P485" s="1">
        <f>MEDIAN(Data_Source[Price (SAR)])</f>
        <v>58000</v>
      </c>
      <c r="Q485" s="1" cm="1">
        <f t="array" ref="Q485">MEDIAN(_xlfn._xlws.FILTER(Data_Source[Price (SAR)],Data_Source[Maker] = Data_Source[[#This Row],[Maker]]))</f>
        <v>73500</v>
      </c>
    </row>
    <row r="486" spans="1:17" x14ac:dyDescent="0.35">
      <c r="A486">
        <v>485</v>
      </c>
      <c r="B486" t="s">
        <v>36</v>
      </c>
      <c r="C486" t="s">
        <v>37</v>
      </c>
      <c r="D486">
        <v>2011</v>
      </c>
      <c r="E486" s="9">
        <f ca="1">YEAR(TODAY())-Data_Source[[#This Row],[Year]]</f>
        <v>14</v>
      </c>
      <c r="F486" t="s">
        <v>15</v>
      </c>
      <c r="G486" t="s">
        <v>16</v>
      </c>
      <c r="H486" t="s">
        <v>26</v>
      </c>
      <c r="I486">
        <v>5.3</v>
      </c>
      <c r="J486" t="s">
        <v>18</v>
      </c>
      <c r="K486" t="s">
        <v>19</v>
      </c>
      <c r="L486">
        <v>156000</v>
      </c>
      <c r="M486" t="s">
        <v>45</v>
      </c>
      <c r="N486" t="s">
        <v>539</v>
      </c>
      <c r="O486" s="2">
        <v>47000</v>
      </c>
      <c r="P486" s="1">
        <f>MEDIAN(Data_Source[Price (SAR)])</f>
        <v>58000</v>
      </c>
      <c r="Q486" s="1" cm="1">
        <f t="array" ref="Q486">MEDIAN(_xlfn._xlws.FILTER(Data_Source[Price (SAR)],Data_Source[Maker] = Data_Source[[#This Row],[Maker]]))</f>
        <v>72000</v>
      </c>
    </row>
    <row r="487" spans="1:17" x14ac:dyDescent="0.35">
      <c r="A487">
        <v>486</v>
      </c>
      <c r="B487" t="s">
        <v>34</v>
      </c>
      <c r="C487" t="s">
        <v>35</v>
      </c>
      <c r="D487">
        <v>2015</v>
      </c>
      <c r="E487" s="9">
        <f ca="1">YEAR(TODAY())-Data_Source[[#This Row],[Year]]</f>
        <v>10</v>
      </c>
      <c r="F487" t="s">
        <v>15</v>
      </c>
      <c r="G487" t="s">
        <v>29</v>
      </c>
      <c r="H487" t="s">
        <v>17</v>
      </c>
      <c r="I487">
        <v>4.5999999999999996</v>
      </c>
      <c r="J487" t="s">
        <v>18</v>
      </c>
      <c r="K487" t="s">
        <v>19</v>
      </c>
      <c r="L487">
        <v>99000</v>
      </c>
      <c r="M487" t="s">
        <v>45</v>
      </c>
      <c r="N487" t="s">
        <v>539</v>
      </c>
      <c r="O487" s="2">
        <v>165000</v>
      </c>
      <c r="P487" s="1">
        <f>MEDIAN(Data_Source[Price (SAR)])</f>
        <v>58000</v>
      </c>
      <c r="Q487" s="1" cm="1">
        <f t="array" ref="Q487">MEDIAN(_xlfn._xlws.FILTER(Data_Source[Price (SAR)],Data_Source[Maker] = Data_Source[[#This Row],[Maker]]))</f>
        <v>65000</v>
      </c>
    </row>
    <row r="488" spans="1:17" x14ac:dyDescent="0.35">
      <c r="A488">
        <v>487</v>
      </c>
      <c r="B488" t="s">
        <v>82</v>
      </c>
      <c r="C488" t="s">
        <v>169</v>
      </c>
      <c r="D488">
        <v>2016</v>
      </c>
      <c r="E488" s="9">
        <f ca="1">YEAR(TODAY())-Data_Source[[#This Row],[Year]]</f>
        <v>9</v>
      </c>
      <c r="F488" t="s">
        <v>15</v>
      </c>
      <c r="G488" t="s">
        <v>75</v>
      </c>
      <c r="H488" t="s">
        <v>30</v>
      </c>
      <c r="I488">
        <v>3.3</v>
      </c>
      <c r="J488" t="s">
        <v>18</v>
      </c>
      <c r="K488" t="s">
        <v>19</v>
      </c>
      <c r="L488">
        <v>180</v>
      </c>
      <c r="M488" t="s">
        <v>42</v>
      </c>
      <c r="N488" t="s">
        <v>64</v>
      </c>
      <c r="O488" s="2">
        <v>38000</v>
      </c>
      <c r="P488" s="1">
        <f>MEDIAN(Data_Source[Price (SAR)])</f>
        <v>58000</v>
      </c>
      <c r="Q488" s="1" cm="1">
        <f t="array" ref="Q488">MEDIAN(_xlfn._xlws.FILTER(Data_Source[Price (SAR)],Data_Source[Maker] = Data_Source[[#This Row],[Maker]]))</f>
        <v>40000</v>
      </c>
    </row>
    <row r="489" spans="1:17" x14ac:dyDescent="0.35">
      <c r="A489">
        <v>488</v>
      </c>
      <c r="B489" t="s">
        <v>34</v>
      </c>
      <c r="C489" t="s">
        <v>43</v>
      </c>
      <c r="D489">
        <v>2016</v>
      </c>
      <c r="E489" s="9">
        <f ca="1">YEAR(TODAY())-Data_Source[[#This Row],[Year]]</f>
        <v>9</v>
      </c>
      <c r="F489" t="s">
        <v>15</v>
      </c>
      <c r="G489" t="s">
        <v>29</v>
      </c>
      <c r="H489" t="s">
        <v>30</v>
      </c>
      <c r="I489">
        <v>2.4</v>
      </c>
      <c r="J489" t="s">
        <v>18</v>
      </c>
      <c r="K489" t="s">
        <v>19</v>
      </c>
      <c r="L489">
        <v>77000</v>
      </c>
      <c r="M489" t="s">
        <v>20</v>
      </c>
      <c r="N489" t="s">
        <v>20</v>
      </c>
      <c r="O489" s="3">
        <v>63000</v>
      </c>
      <c r="P489" s="1">
        <f>MEDIAN(Data_Source[Price (SAR)])</f>
        <v>58000</v>
      </c>
      <c r="Q489" s="1" cm="1">
        <f t="array" ref="Q489">MEDIAN(_xlfn._xlws.FILTER(Data_Source[Price (SAR)],Data_Source[Maker] = Data_Source[[#This Row],[Maker]]))</f>
        <v>65000</v>
      </c>
    </row>
    <row r="490" spans="1:17" x14ac:dyDescent="0.35">
      <c r="A490">
        <v>489</v>
      </c>
      <c r="B490" t="s">
        <v>48</v>
      </c>
      <c r="C490" t="s">
        <v>50</v>
      </c>
      <c r="D490">
        <v>2019</v>
      </c>
      <c r="E490" s="9">
        <f ca="1">YEAR(TODAY())-Data_Source[[#This Row],[Year]]</f>
        <v>6</v>
      </c>
      <c r="F490" t="s">
        <v>15</v>
      </c>
      <c r="G490" t="s">
        <v>23</v>
      </c>
      <c r="H490" t="s">
        <v>17</v>
      </c>
      <c r="I490">
        <v>4</v>
      </c>
      <c r="J490" t="s">
        <v>18</v>
      </c>
      <c r="K490" t="s">
        <v>19</v>
      </c>
      <c r="L490">
        <v>80000</v>
      </c>
      <c r="M490" t="s">
        <v>42</v>
      </c>
      <c r="N490" t="s">
        <v>64</v>
      </c>
      <c r="O490" s="3">
        <v>190000</v>
      </c>
      <c r="P490" s="1">
        <f>MEDIAN(Data_Source[Price (SAR)])</f>
        <v>58000</v>
      </c>
      <c r="Q490" s="1" cm="1">
        <f t="array" ref="Q490">MEDIAN(_xlfn._xlws.FILTER(Data_Source[Price (SAR)],Data_Source[Maker] = Data_Source[[#This Row],[Maker]]))</f>
        <v>145000</v>
      </c>
    </row>
    <row r="491" spans="1:17" x14ac:dyDescent="0.35">
      <c r="A491">
        <v>490</v>
      </c>
      <c r="B491" t="s">
        <v>21</v>
      </c>
      <c r="C491" t="s">
        <v>24</v>
      </c>
      <c r="D491">
        <v>2018</v>
      </c>
      <c r="E491" s="9">
        <f ca="1">YEAR(TODAY())-Data_Source[[#This Row],[Year]]</f>
        <v>7</v>
      </c>
      <c r="F491" t="s">
        <v>15</v>
      </c>
      <c r="G491" t="s">
        <v>23</v>
      </c>
      <c r="H491" t="s">
        <v>26</v>
      </c>
      <c r="I491">
        <v>1.5</v>
      </c>
      <c r="J491" t="s">
        <v>18</v>
      </c>
      <c r="K491" t="s">
        <v>19</v>
      </c>
      <c r="L491">
        <v>94000</v>
      </c>
      <c r="M491" t="s">
        <v>45</v>
      </c>
      <c r="N491" t="s">
        <v>539</v>
      </c>
      <c r="O491" s="3">
        <v>28500</v>
      </c>
      <c r="P491" s="1">
        <f>MEDIAN(Data_Source[Price (SAR)])</f>
        <v>58000</v>
      </c>
      <c r="Q491" s="1" cm="1">
        <f t="array" ref="Q491">MEDIAN(_xlfn._xlws.FILTER(Data_Source[Price (SAR)],Data_Source[Maker] = Data_Source[[#This Row],[Maker]]))</f>
        <v>36500</v>
      </c>
    </row>
    <row r="492" spans="1:17" x14ac:dyDescent="0.35">
      <c r="A492">
        <v>491</v>
      </c>
      <c r="B492" t="s">
        <v>27</v>
      </c>
      <c r="C492" t="s">
        <v>88</v>
      </c>
      <c r="D492">
        <v>2019</v>
      </c>
      <c r="E492" s="9">
        <f ca="1">YEAR(TODAY())-Data_Source[[#This Row],[Year]]</f>
        <v>6</v>
      </c>
      <c r="F492" t="s">
        <v>15</v>
      </c>
      <c r="G492" t="s">
        <v>23</v>
      </c>
      <c r="H492" t="s">
        <v>26</v>
      </c>
      <c r="I492">
        <v>1.4</v>
      </c>
      <c r="J492" t="s">
        <v>18</v>
      </c>
      <c r="K492" t="s">
        <v>19</v>
      </c>
      <c r="L492">
        <v>62500</v>
      </c>
      <c r="M492" t="s">
        <v>45</v>
      </c>
      <c r="N492" t="s">
        <v>539</v>
      </c>
      <c r="O492" s="3">
        <v>37000</v>
      </c>
      <c r="P492" s="1">
        <f>MEDIAN(Data_Source[Price (SAR)])</f>
        <v>58000</v>
      </c>
      <c r="Q492" s="1" cm="1">
        <f t="array" ref="Q492">MEDIAN(_xlfn._xlws.FILTER(Data_Source[Price (SAR)],Data_Source[Maker] = Data_Source[[#This Row],[Maker]]))</f>
        <v>42000</v>
      </c>
    </row>
    <row r="493" spans="1:17" x14ac:dyDescent="0.35">
      <c r="A493">
        <v>492</v>
      </c>
      <c r="B493" t="s">
        <v>76</v>
      </c>
      <c r="C493" t="s">
        <v>77</v>
      </c>
      <c r="D493">
        <v>2015</v>
      </c>
      <c r="E493" s="9">
        <f ca="1">YEAR(TODAY())-Data_Source[[#This Row],[Year]]</f>
        <v>10</v>
      </c>
      <c r="F493" t="s">
        <v>303</v>
      </c>
      <c r="G493" t="s">
        <v>16</v>
      </c>
      <c r="H493" t="s">
        <v>30</v>
      </c>
      <c r="I493">
        <v>5.4</v>
      </c>
      <c r="J493" t="s">
        <v>18</v>
      </c>
      <c r="K493" t="s">
        <v>19</v>
      </c>
      <c r="L493">
        <v>125000</v>
      </c>
      <c r="M493" t="s">
        <v>42</v>
      </c>
      <c r="N493" t="s">
        <v>64</v>
      </c>
      <c r="O493" s="3">
        <v>75000</v>
      </c>
      <c r="P493" s="1">
        <f>MEDIAN(Data_Source[Price (SAR)])</f>
        <v>58000</v>
      </c>
      <c r="Q493" s="1" cm="1">
        <f t="array" ref="Q493">MEDIAN(_xlfn._xlws.FILTER(Data_Source[Price (SAR)],Data_Source[Maker] = Data_Source[[#This Row],[Maker]]))</f>
        <v>55000</v>
      </c>
    </row>
    <row r="494" spans="1:17" x14ac:dyDescent="0.35">
      <c r="A494">
        <v>493</v>
      </c>
      <c r="B494" t="s">
        <v>39</v>
      </c>
      <c r="C494" t="s">
        <v>331</v>
      </c>
      <c r="D494">
        <v>2008</v>
      </c>
      <c r="E494" s="9">
        <f ca="1">YEAR(TODAY())-Data_Source[[#This Row],[Year]]</f>
        <v>17</v>
      </c>
      <c r="F494" t="s">
        <v>15</v>
      </c>
      <c r="G494" t="s">
        <v>16</v>
      </c>
      <c r="H494" t="s">
        <v>30</v>
      </c>
      <c r="I494">
        <v>3.6</v>
      </c>
      <c r="J494" t="s">
        <v>18</v>
      </c>
      <c r="K494" t="s">
        <v>19</v>
      </c>
      <c r="L494">
        <v>205000</v>
      </c>
      <c r="M494" t="s">
        <v>45</v>
      </c>
      <c r="N494" t="s">
        <v>539</v>
      </c>
      <c r="O494" s="3">
        <v>12000</v>
      </c>
      <c r="P494" s="1">
        <f>MEDIAN(Data_Source[Price (SAR)])</f>
        <v>58000</v>
      </c>
      <c r="Q494" s="1" cm="1">
        <f t="array" ref="Q494">MEDIAN(_xlfn._xlws.FILTER(Data_Source[Price (SAR)],Data_Source[Maker] = Data_Source[[#This Row],[Maker]]))</f>
        <v>60000</v>
      </c>
    </row>
    <row r="495" spans="1:17" x14ac:dyDescent="0.35">
      <c r="A495">
        <v>494</v>
      </c>
      <c r="B495" t="s">
        <v>39</v>
      </c>
      <c r="C495" t="s">
        <v>46</v>
      </c>
      <c r="D495">
        <v>2020</v>
      </c>
      <c r="E495" s="9">
        <f ca="1">YEAR(TODAY())-Data_Source[[#This Row],[Year]]</f>
        <v>5</v>
      </c>
      <c r="F495" t="s">
        <v>15</v>
      </c>
      <c r="G495" t="s">
        <v>29</v>
      </c>
      <c r="H495" t="s">
        <v>30</v>
      </c>
      <c r="I495">
        <v>5.7</v>
      </c>
      <c r="J495" t="s">
        <v>18</v>
      </c>
      <c r="K495" t="s">
        <v>19</v>
      </c>
      <c r="L495">
        <v>99000</v>
      </c>
      <c r="M495" t="s">
        <v>45</v>
      </c>
      <c r="N495" t="s">
        <v>539</v>
      </c>
      <c r="O495" s="2">
        <v>145000</v>
      </c>
      <c r="P495" s="1">
        <f>MEDIAN(Data_Source[Price (SAR)])</f>
        <v>58000</v>
      </c>
      <c r="Q495" s="1" cm="1">
        <f t="array" ref="Q495">MEDIAN(_xlfn._xlws.FILTER(Data_Source[Price (SAR)],Data_Source[Maker] = Data_Source[[#This Row],[Maker]]))</f>
        <v>60000</v>
      </c>
    </row>
    <row r="496" spans="1:17" x14ac:dyDescent="0.35">
      <c r="A496">
        <v>495</v>
      </c>
      <c r="B496" t="s">
        <v>34</v>
      </c>
      <c r="C496" t="s">
        <v>35</v>
      </c>
      <c r="D496">
        <v>2015</v>
      </c>
      <c r="E496" s="9">
        <f ca="1">YEAR(TODAY())-Data_Source[[#This Row],[Year]]</f>
        <v>10</v>
      </c>
      <c r="F496" t="s">
        <v>44</v>
      </c>
      <c r="G496" t="s">
        <v>23</v>
      </c>
      <c r="H496" t="s">
        <v>17</v>
      </c>
      <c r="I496">
        <v>5.7</v>
      </c>
      <c r="J496" t="s">
        <v>18</v>
      </c>
      <c r="K496" t="s">
        <v>19</v>
      </c>
      <c r="L496">
        <v>143203</v>
      </c>
      <c r="M496" t="s">
        <v>20</v>
      </c>
      <c r="N496" t="s">
        <v>20</v>
      </c>
      <c r="O496" s="2">
        <v>156500</v>
      </c>
      <c r="P496" s="1">
        <f>MEDIAN(Data_Source[Price (SAR)])</f>
        <v>58000</v>
      </c>
      <c r="Q496" s="1" cm="1">
        <f t="array" ref="Q496">MEDIAN(_xlfn._xlws.FILTER(Data_Source[Price (SAR)],Data_Source[Maker] = Data_Source[[#This Row],[Maker]]))</f>
        <v>65000</v>
      </c>
    </row>
    <row r="497" spans="1:17" x14ac:dyDescent="0.35">
      <c r="A497">
        <v>496</v>
      </c>
      <c r="B497" t="s">
        <v>181</v>
      </c>
      <c r="C497" t="s">
        <v>199</v>
      </c>
      <c r="D497">
        <v>2017</v>
      </c>
      <c r="E497" s="9">
        <f ca="1">YEAR(TODAY())-Data_Source[[#This Row],[Year]]</f>
        <v>8</v>
      </c>
      <c r="F497" t="s">
        <v>15</v>
      </c>
      <c r="G497" t="s">
        <v>23</v>
      </c>
      <c r="H497" t="s">
        <v>30</v>
      </c>
      <c r="I497">
        <v>3.5</v>
      </c>
      <c r="J497" t="s">
        <v>18</v>
      </c>
      <c r="K497" t="s">
        <v>19</v>
      </c>
      <c r="L497">
        <v>159000</v>
      </c>
      <c r="M497" t="s">
        <v>45</v>
      </c>
      <c r="N497" t="s">
        <v>539</v>
      </c>
      <c r="O497" s="3">
        <v>55000</v>
      </c>
      <c r="P497" s="1">
        <f>MEDIAN(Data_Source[Price (SAR)])</f>
        <v>58000</v>
      </c>
      <c r="Q497" s="1" cm="1">
        <f t="array" ref="Q497">MEDIAN(_xlfn._xlws.FILTER(Data_Source[Price (SAR)],Data_Source[Maker] = Data_Source[[#This Row],[Maker]]))</f>
        <v>54000</v>
      </c>
    </row>
    <row r="498" spans="1:17" x14ac:dyDescent="0.35">
      <c r="A498">
        <v>497</v>
      </c>
      <c r="B498" t="s">
        <v>281</v>
      </c>
      <c r="C498" t="s">
        <v>465</v>
      </c>
      <c r="D498">
        <v>2007</v>
      </c>
      <c r="E498" s="9">
        <f ca="1">YEAR(TODAY())-Data_Source[[#This Row],[Year]]</f>
        <v>18</v>
      </c>
      <c r="F498" t="s">
        <v>15</v>
      </c>
      <c r="G498" t="s">
        <v>23</v>
      </c>
      <c r="H498" t="s">
        <v>17</v>
      </c>
      <c r="I498">
        <v>7</v>
      </c>
      <c r="J498" t="s">
        <v>18</v>
      </c>
      <c r="K498" t="s">
        <v>19</v>
      </c>
      <c r="L498">
        <v>180000</v>
      </c>
      <c r="M498" t="s">
        <v>20</v>
      </c>
      <c r="N498" t="s">
        <v>20</v>
      </c>
      <c r="O498" s="3">
        <v>50000</v>
      </c>
      <c r="P498" s="1">
        <f>MEDIAN(Data_Source[Price (SAR)])</f>
        <v>58000</v>
      </c>
      <c r="Q498" s="1" cm="1">
        <f t="array" ref="Q498">MEDIAN(_xlfn._xlws.FILTER(Data_Source[Price (SAR)],Data_Source[Maker] = Data_Source[[#This Row],[Maker]]))</f>
        <v>91000</v>
      </c>
    </row>
    <row r="499" spans="1:17" x14ac:dyDescent="0.35">
      <c r="A499">
        <v>498</v>
      </c>
      <c r="B499" t="s">
        <v>34</v>
      </c>
      <c r="C499" t="s">
        <v>72</v>
      </c>
      <c r="D499">
        <v>2018</v>
      </c>
      <c r="E499" s="9">
        <f ca="1">YEAR(TODAY())-Data_Source[[#This Row],[Year]]</f>
        <v>7</v>
      </c>
      <c r="F499" t="s">
        <v>15</v>
      </c>
      <c r="G499" t="s">
        <v>23</v>
      </c>
      <c r="H499" t="s">
        <v>26</v>
      </c>
      <c r="I499">
        <v>2.5</v>
      </c>
      <c r="J499" t="s">
        <v>18</v>
      </c>
      <c r="K499" t="s">
        <v>19</v>
      </c>
      <c r="L499">
        <v>72000</v>
      </c>
      <c r="M499" t="s">
        <v>42</v>
      </c>
      <c r="N499" t="s">
        <v>64</v>
      </c>
      <c r="O499" s="3">
        <v>95000</v>
      </c>
      <c r="P499" s="1">
        <f>MEDIAN(Data_Source[Price (SAR)])</f>
        <v>58000</v>
      </c>
      <c r="Q499" s="1" cm="1">
        <f t="array" ref="Q499">MEDIAN(_xlfn._xlws.FILTER(Data_Source[Price (SAR)],Data_Source[Maker] = Data_Source[[#This Row],[Maker]]))</f>
        <v>65000</v>
      </c>
    </row>
    <row r="500" spans="1:17" x14ac:dyDescent="0.35">
      <c r="A500">
        <v>499</v>
      </c>
      <c r="B500" t="s">
        <v>76</v>
      </c>
      <c r="C500" t="s">
        <v>125</v>
      </c>
      <c r="D500">
        <v>2016</v>
      </c>
      <c r="E500" s="9">
        <f ca="1">YEAR(TODAY())-Data_Source[[#This Row],[Year]]</f>
        <v>9</v>
      </c>
      <c r="F500" t="s">
        <v>44</v>
      </c>
      <c r="G500" t="s">
        <v>65</v>
      </c>
      <c r="H500" t="s">
        <v>17</v>
      </c>
      <c r="I500">
        <v>3.5</v>
      </c>
      <c r="J500" t="s">
        <v>18</v>
      </c>
      <c r="K500" t="s">
        <v>19</v>
      </c>
      <c r="L500">
        <v>93000</v>
      </c>
      <c r="M500" t="s">
        <v>20</v>
      </c>
      <c r="N500" t="s">
        <v>20</v>
      </c>
      <c r="O500" s="2">
        <v>95000</v>
      </c>
      <c r="P500" s="1">
        <f>MEDIAN(Data_Source[Price (SAR)])</f>
        <v>58000</v>
      </c>
      <c r="Q500" s="1" cm="1">
        <f t="array" ref="Q500">MEDIAN(_xlfn._xlws.FILTER(Data_Source[Price (SAR)],Data_Source[Maker] = Data_Source[[#This Row],[Maker]]))</f>
        <v>55000</v>
      </c>
    </row>
    <row r="501" spans="1:17" x14ac:dyDescent="0.35">
      <c r="A501">
        <v>500</v>
      </c>
      <c r="B501" t="s">
        <v>34</v>
      </c>
      <c r="C501" t="s">
        <v>51</v>
      </c>
      <c r="D501">
        <v>2016</v>
      </c>
      <c r="E501" s="9">
        <f ca="1">YEAR(TODAY())-Data_Source[[#This Row],[Year]]</f>
        <v>9</v>
      </c>
      <c r="F501" t="s">
        <v>15</v>
      </c>
      <c r="G501" t="s">
        <v>23</v>
      </c>
      <c r="H501" t="s">
        <v>26</v>
      </c>
      <c r="I501">
        <v>1.6</v>
      </c>
      <c r="J501" t="s">
        <v>18</v>
      </c>
      <c r="K501" t="s">
        <v>19</v>
      </c>
      <c r="L501">
        <v>142478</v>
      </c>
      <c r="M501" t="s">
        <v>20</v>
      </c>
      <c r="N501" t="s">
        <v>20</v>
      </c>
      <c r="O501" s="3">
        <v>44500</v>
      </c>
      <c r="P501" s="1">
        <f>MEDIAN(Data_Source[Price (SAR)])</f>
        <v>58000</v>
      </c>
      <c r="Q501" s="1" cm="1">
        <f t="array" ref="Q501">MEDIAN(_xlfn._xlws.FILTER(Data_Source[Price (SAR)],Data_Source[Maker] = Data_Source[[#This Row],[Maker]]))</f>
        <v>65000</v>
      </c>
    </row>
    <row r="502" spans="1:17" x14ac:dyDescent="0.35">
      <c r="A502">
        <v>501</v>
      </c>
      <c r="B502" t="s">
        <v>27</v>
      </c>
      <c r="C502" t="s">
        <v>88</v>
      </c>
      <c r="D502">
        <v>2017</v>
      </c>
      <c r="E502" s="9">
        <f ca="1">YEAR(TODAY())-Data_Source[[#This Row],[Year]]</f>
        <v>8</v>
      </c>
      <c r="F502" t="s">
        <v>15</v>
      </c>
      <c r="G502" t="s">
        <v>23</v>
      </c>
      <c r="H502" t="s">
        <v>26</v>
      </c>
      <c r="I502">
        <v>1.4</v>
      </c>
      <c r="J502" t="s">
        <v>18</v>
      </c>
      <c r="K502" t="s">
        <v>19</v>
      </c>
      <c r="L502">
        <v>65000</v>
      </c>
      <c r="M502" t="s">
        <v>20</v>
      </c>
      <c r="N502" t="s">
        <v>20</v>
      </c>
      <c r="O502" s="2">
        <v>30000</v>
      </c>
      <c r="P502" s="1">
        <f>MEDIAN(Data_Source[Price (SAR)])</f>
        <v>58000</v>
      </c>
      <c r="Q502" s="1" cm="1">
        <f t="array" ref="Q502">MEDIAN(_xlfn._xlws.FILTER(Data_Source[Price (SAR)],Data_Source[Maker] = Data_Source[[#This Row],[Maker]]))</f>
        <v>42000</v>
      </c>
    </row>
    <row r="503" spans="1:17" x14ac:dyDescent="0.35">
      <c r="A503">
        <v>502</v>
      </c>
      <c r="B503" t="s">
        <v>34</v>
      </c>
      <c r="C503" t="s">
        <v>123</v>
      </c>
      <c r="D503">
        <v>2018</v>
      </c>
      <c r="E503" s="9">
        <f ca="1">YEAR(TODAY())-Data_Source[[#This Row],[Year]]</f>
        <v>7</v>
      </c>
      <c r="F503" t="s">
        <v>15</v>
      </c>
      <c r="G503" t="s">
        <v>23</v>
      </c>
      <c r="H503" t="s">
        <v>17</v>
      </c>
      <c r="I503">
        <v>2.7</v>
      </c>
      <c r="J503" t="s">
        <v>18</v>
      </c>
      <c r="K503" t="s">
        <v>68</v>
      </c>
      <c r="L503">
        <v>111000</v>
      </c>
      <c r="M503" t="s">
        <v>20</v>
      </c>
      <c r="N503" t="s">
        <v>20</v>
      </c>
      <c r="O503" s="2">
        <v>63000</v>
      </c>
      <c r="P503" s="1">
        <f>MEDIAN(Data_Source[Price (SAR)])</f>
        <v>58000</v>
      </c>
      <c r="Q503" s="1" cm="1">
        <f t="array" ref="Q503">MEDIAN(_xlfn._xlws.FILTER(Data_Source[Price (SAR)],Data_Source[Maker] = Data_Source[[#This Row],[Maker]]))</f>
        <v>65000</v>
      </c>
    </row>
    <row r="504" spans="1:17" x14ac:dyDescent="0.35">
      <c r="A504">
        <v>503</v>
      </c>
      <c r="B504" t="s">
        <v>27</v>
      </c>
      <c r="C504" t="s">
        <v>160</v>
      </c>
      <c r="D504">
        <v>2013</v>
      </c>
      <c r="E504" s="9">
        <f ca="1">YEAR(TODAY())-Data_Source[[#This Row],[Year]]</f>
        <v>12</v>
      </c>
      <c r="F504" t="s">
        <v>44</v>
      </c>
      <c r="G504" t="s">
        <v>23</v>
      </c>
      <c r="H504" t="s">
        <v>30</v>
      </c>
      <c r="I504">
        <v>2.4</v>
      </c>
      <c r="J504" t="s">
        <v>18</v>
      </c>
      <c r="K504" t="s">
        <v>19</v>
      </c>
      <c r="L504">
        <v>246</v>
      </c>
      <c r="M504" t="s">
        <v>81</v>
      </c>
      <c r="N504" t="s">
        <v>541</v>
      </c>
      <c r="O504" s="2">
        <v>31000</v>
      </c>
      <c r="P504" s="1">
        <f>MEDIAN(Data_Source[Price (SAR)])</f>
        <v>58000</v>
      </c>
      <c r="Q504" s="1" cm="1">
        <f t="array" ref="Q504">MEDIAN(_xlfn._xlws.FILTER(Data_Source[Price (SAR)],Data_Source[Maker] = Data_Source[[#This Row],[Maker]]))</f>
        <v>42000</v>
      </c>
    </row>
    <row r="505" spans="1:17" x14ac:dyDescent="0.35">
      <c r="A505">
        <v>504</v>
      </c>
      <c r="B505" t="s">
        <v>34</v>
      </c>
      <c r="C505" t="s">
        <v>318</v>
      </c>
      <c r="D505">
        <v>2016</v>
      </c>
      <c r="E505" s="9">
        <f ca="1">YEAR(TODAY())-Data_Source[[#This Row],[Year]]</f>
        <v>9</v>
      </c>
      <c r="F505" t="s">
        <v>15</v>
      </c>
      <c r="G505" t="s">
        <v>23</v>
      </c>
      <c r="H505" t="s">
        <v>26</v>
      </c>
      <c r="I505">
        <v>1.6</v>
      </c>
      <c r="J505" t="s">
        <v>18</v>
      </c>
      <c r="K505" t="s">
        <v>19</v>
      </c>
      <c r="L505">
        <v>160000</v>
      </c>
      <c r="M505" t="s">
        <v>20</v>
      </c>
      <c r="N505" t="s">
        <v>20</v>
      </c>
      <c r="O505" s="3">
        <v>28000</v>
      </c>
      <c r="P505" s="1">
        <f>MEDIAN(Data_Source[Price (SAR)])</f>
        <v>58000</v>
      </c>
      <c r="Q505" s="1" cm="1">
        <f t="array" ref="Q505">MEDIAN(_xlfn._xlws.FILTER(Data_Source[Price (SAR)],Data_Source[Maker] = Data_Source[[#This Row],[Maker]]))</f>
        <v>65000</v>
      </c>
    </row>
    <row r="506" spans="1:17" x14ac:dyDescent="0.35">
      <c r="A506">
        <v>505</v>
      </c>
      <c r="B506" t="s">
        <v>73</v>
      </c>
      <c r="C506">
        <v>6</v>
      </c>
      <c r="D506">
        <v>2018</v>
      </c>
      <c r="E506" s="9">
        <f ca="1">YEAR(TODAY())-Data_Source[[#This Row],[Year]]</f>
        <v>7</v>
      </c>
      <c r="F506" t="s">
        <v>44</v>
      </c>
      <c r="G506" t="s">
        <v>29</v>
      </c>
      <c r="H506" t="s">
        <v>26</v>
      </c>
      <c r="I506">
        <v>2</v>
      </c>
      <c r="J506" t="s">
        <v>18</v>
      </c>
      <c r="K506" t="s">
        <v>19</v>
      </c>
      <c r="L506">
        <v>71000</v>
      </c>
      <c r="M506" t="s">
        <v>59</v>
      </c>
      <c r="N506" t="s">
        <v>59</v>
      </c>
      <c r="O506" s="3">
        <v>65000</v>
      </c>
      <c r="P506" s="1">
        <f>MEDIAN(Data_Source[Price (SAR)])</f>
        <v>58000</v>
      </c>
      <c r="Q506" s="1" cm="1">
        <f t="array" ref="Q506">MEDIAN(_xlfn._xlws.FILTER(Data_Source[Price (SAR)],Data_Source[Maker] = Data_Source[[#This Row],[Maker]]))</f>
        <v>56000</v>
      </c>
    </row>
    <row r="507" spans="1:17" x14ac:dyDescent="0.35">
      <c r="A507">
        <v>506</v>
      </c>
      <c r="B507" t="s">
        <v>27</v>
      </c>
      <c r="C507" t="s">
        <v>88</v>
      </c>
      <c r="D507">
        <v>2017</v>
      </c>
      <c r="E507" s="9">
        <f ca="1">YEAR(TODAY())-Data_Source[[#This Row],[Year]]</f>
        <v>8</v>
      </c>
      <c r="F507" t="s">
        <v>15</v>
      </c>
      <c r="G507" t="s">
        <v>23</v>
      </c>
      <c r="H507" t="s">
        <v>26</v>
      </c>
      <c r="I507">
        <v>1.6</v>
      </c>
      <c r="J507" t="s">
        <v>18</v>
      </c>
      <c r="K507" t="s">
        <v>19</v>
      </c>
      <c r="L507">
        <v>112000</v>
      </c>
      <c r="M507" t="s">
        <v>45</v>
      </c>
      <c r="N507" t="s">
        <v>539</v>
      </c>
      <c r="O507" s="2">
        <v>32000</v>
      </c>
      <c r="P507" s="1">
        <f>MEDIAN(Data_Source[Price (SAR)])</f>
        <v>58000</v>
      </c>
      <c r="Q507" s="1" cm="1">
        <f t="array" ref="Q507">MEDIAN(_xlfn._xlws.FILTER(Data_Source[Price (SAR)],Data_Source[Maker] = Data_Source[[#This Row],[Maker]]))</f>
        <v>42000</v>
      </c>
    </row>
    <row r="508" spans="1:17" x14ac:dyDescent="0.35">
      <c r="A508">
        <v>507</v>
      </c>
      <c r="B508" t="s">
        <v>60</v>
      </c>
      <c r="C508" t="s">
        <v>80</v>
      </c>
      <c r="D508">
        <v>2021</v>
      </c>
      <c r="E508" s="9">
        <f ca="1">YEAR(TODAY())-Data_Source[[#This Row],[Year]]</f>
        <v>4</v>
      </c>
      <c r="F508" t="s">
        <v>15</v>
      </c>
      <c r="G508" t="s">
        <v>75</v>
      </c>
      <c r="H508" t="s">
        <v>26</v>
      </c>
      <c r="I508">
        <v>2.5</v>
      </c>
      <c r="J508" t="s">
        <v>18</v>
      </c>
      <c r="K508" t="s">
        <v>19</v>
      </c>
      <c r="L508">
        <v>6000</v>
      </c>
      <c r="M508" t="s">
        <v>45</v>
      </c>
      <c r="N508" t="s">
        <v>539</v>
      </c>
      <c r="O508" s="3">
        <v>175000</v>
      </c>
      <c r="P508" s="1">
        <f>MEDIAN(Data_Source[Price (SAR)])</f>
        <v>58000</v>
      </c>
      <c r="Q508" s="1" cm="1">
        <f t="array" ref="Q508">MEDIAN(_xlfn._xlws.FILTER(Data_Source[Price (SAR)],Data_Source[Maker] = Data_Source[[#This Row],[Maker]]))</f>
        <v>142000</v>
      </c>
    </row>
    <row r="509" spans="1:17" x14ac:dyDescent="0.35">
      <c r="A509">
        <v>508</v>
      </c>
      <c r="B509" t="s">
        <v>34</v>
      </c>
      <c r="C509" t="s">
        <v>43</v>
      </c>
      <c r="D509">
        <v>2017</v>
      </c>
      <c r="E509" s="9">
        <f ca="1">YEAR(TODAY())-Data_Source[[#This Row],[Year]]</f>
        <v>8</v>
      </c>
      <c r="F509" t="s">
        <v>15</v>
      </c>
      <c r="G509" t="s">
        <v>78</v>
      </c>
      <c r="H509" t="s">
        <v>26</v>
      </c>
      <c r="I509">
        <v>2.5</v>
      </c>
      <c r="J509" t="s">
        <v>18</v>
      </c>
      <c r="K509" t="s">
        <v>19</v>
      </c>
      <c r="L509">
        <v>55000</v>
      </c>
      <c r="M509" t="s">
        <v>45</v>
      </c>
      <c r="N509" t="s">
        <v>539</v>
      </c>
      <c r="O509" s="2">
        <v>56000</v>
      </c>
      <c r="P509" s="1">
        <f>MEDIAN(Data_Source[Price (SAR)])</f>
        <v>58000</v>
      </c>
      <c r="Q509" s="1" cm="1">
        <f t="array" ref="Q509">MEDIAN(_xlfn._xlws.FILTER(Data_Source[Price (SAR)],Data_Source[Maker] = Data_Source[[#This Row],[Maker]]))</f>
        <v>65000</v>
      </c>
    </row>
    <row r="510" spans="1:17" x14ac:dyDescent="0.35">
      <c r="A510">
        <v>509</v>
      </c>
      <c r="B510" t="s">
        <v>27</v>
      </c>
      <c r="C510" t="s">
        <v>84</v>
      </c>
      <c r="D510">
        <v>2020</v>
      </c>
      <c r="E510" s="9">
        <f ca="1">YEAR(TODAY())-Data_Source[[#This Row],[Year]]</f>
        <v>5</v>
      </c>
      <c r="F510" t="s">
        <v>15</v>
      </c>
      <c r="G510" t="s">
        <v>94</v>
      </c>
      <c r="H510" t="s">
        <v>30</v>
      </c>
      <c r="I510">
        <v>2</v>
      </c>
      <c r="J510" t="s">
        <v>18</v>
      </c>
      <c r="K510" t="s">
        <v>19</v>
      </c>
      <c r="L510">
        <v>44000</v>
      </c>
      <c r="M510" t="s">
        <v>20</v>
      </c>
      <c r="N510" t="s">
        <v>20</v>
      </c>
      <c r="O510" s="2">
        <v>64000</v>
      </c>
      <c r="P510" s="1">
        <f>MEDIAN(Data_Source[Price (SAR)])</f>
        <v>58000</v>
      </c>
      <c r="Q510" s="1" cm="1">
        <f t="array" ref="Q510">MEDIAN(_xlfn._xlws.FILTER(Data_Source[Price (SAR)],Data_Source[Maker] = Data_Source[[#This Row],[Maker]]))</f>
        <v>42000</v>
      </c>
    </row>
    <row r="511" spans="1:17" x14ac:dyDescent="0.35">
      <c r="A511">
        <v>510</v>
      </c>
      <c r="B511" t="s">
        <v>34</v>
      </c>
      <c r="C511" t="s">
        <v>66</v>
      </c>
      <c r="D511">
        <v>2020</v>
      </c>
      <c r="E511" s="9">
        <f ca="1">YEAR(TODAY())-Data_Source[[#This Row],[Year]]</f>
        <v>5</v>
      </c>
      <c r="F511" t="s">
        <v>15</v>
      </c>
      <c r="G511" t="s">
        <v>16</v>
      </c>
      <c r="H511" t="s">
        <v>17</v>
      </c>
      <c r="I511">
        <v>3.5</v>
      </c>
      <c r="J511" t="s">
        <v>18</v>
      </c>
      <c r="K511" t="s">
        <v>19</v>
      </c>
      <c r="L511">
        <v>48000</v>
      </c>
      <c r="M511" t="s">
        <v>54</v>
      </c>
      <c r="N511" t="s">
        <v>538</v>
      </c>
      <c r="O511" s="3">
        <v>2465</v>
      </c>
      <c r="P511" s="1">
        <f>MEDIAN(Data_Source[Price (SAR)])</f>
        <v>58000</v>
      </c>
      <c r="Q511" s="1" cm="1">
        <f t="array" ref="Q511">MEDIAN(_xlfn._xlws.FILTER(Data_Source[Price (SAR)],Data_Source[Maker] = Data_Source[[#This Row],[Maker]]))</f>
        <v>65000</v>
      </c>
    </row>
    <row r="512" spans="1:17" x14ac:dyDescent="0.35">
      <c r="A512">
        <v>511</v>
      </c>
      <c r="B512" t="s">
        <v>180</v>
      </c>
      <c r="C512" t="s">
        <v>273</v>
      </c>
      <c r="D512">
        <v>2011</v>
      </c>
      <c r="E512" s="9">
        <f ca="1">YEAR(TODAY())-Data_Source[[#This Row],[Year]]</f>
        <v>14</v>
      </c>
      <c r="F512" t="s">
        <v>15</v>
      </c>
      <c r="G512" t="s">
        <v>23</v>
      </c>
      <c r="H512" t="s">
        <v>17</v>
      </c>
      <c r="I512">
        <v>4.8</v>
      </c>
      <c r="J512" t="s">
        <v>18</v>
      </c>
      <c r="K512" t="s">
        <v>19</v>
      </c>
      <c r="L512">
        <v>49000</v>
      </c>
      <c r="M512" t="s">
        <v>45</v>
      </c>
      <c r="N512" t="s">
        <v>539</v>
      </c>
      <c r="O512" s="2">
        <v>125000</v>
      </c>
      <c r="P512" s="1">
        <f>MEDIAN(Data_Source[Price (SAR)])</f>
        <v>58000</v>
      </c>
      <c r="Q512" s="1" cm="1">
        <f t="array" ref="Q512">MEDIAN(_xlfn._xlws.FILTER(Data_Source[Price (SAR)],Data_Source[Maker] = Data_Source[[#This Row],[Maker]]))</f>
        <v>138000</v>
      </c>
    </row>
    <row r="513" spans="1:17" x14ac:dyDescent="0.35">
      <c r="A513">
        <v>512</v>
      </c>
      <c r="B513" t="s">
        <v>73</v>
      </c>
      <c r="C513">
        <v>6</v>
      </c>
      <c r="D513">
        <v>2019</v>
      </c>
      <c r="E513" s="9">
        <f ca="1">YEAR(TODAY())-Data_Source[[#This Row],[Year]]</f>
        <v>6</v>
      </c>
      <c r="F513" t="s">
        <v>15</v>
      </c>
      <c r="G513" t="s">
        <v>29</v>
      </c>
      <c r="H513" t="s">
        <v>26</v>
      </c>
      <c r="I513">
        <v>2.5</v>
      </c>
      <c r="J513" t="s">
        <v>18</v>
      </c>
      <c r="K513" t="s">
        <v>19</v>
      </c>
      <c r="L513">
        <v>64970</v>
      </c>
      <c r="M513" t="s">
        <v>20</v>
      </c>
      <c r="N513" t="s">
        <v>20</v>
      </c>
      <c r="O513" s="3">
        <v>69500</v>
      </c>
      <c r="P513" s="1">
        <f>MEDIAN(Data_Source[Price (SAR)])</f>
        <v>58000</v>
      </c>
      <c r="Q513" s="1" cm="1">
        <f t="array" ref="Q513">MEDIAN(_xlfn._xlws.FILTER(Data_Source[Price (SAR)],Data_Source[Maker] = Data_Source[[#This Row],[Maker]]))</f>
        <v>56000</v>
      </c>
    </row>
    <row r="514" spans="1:17" x14ac:dyDescent="0.35">
      <c r="A514">
        <v>513</v>
      </c>
      <c r="B514" t="s">
        <v>39</v>
      </c>
      <c r="C514" t="s">
        <v>131</v>
      </c>
      <c r="D514">
        <v>2013</v>
      </c>
      <c r="E514" s="9">
        <f ca="1">YEAR(TODAY())-Data_Source[[#This Row],[Year]]</f>
        <v>12</v>
      </c>
      <c r="F514" t="s">
        <v>47</v>
      </c>
      <c r="G514" t="s">
        <v>23</v>
      </c>
      <c r="H514" t="s">
        <v>26</v>
      </c>
      <c r="I514">
        <v>6</v>
      </c>
      <c r="J514" t="s">
        <v>18</v>
      </c>
      <c r="K514" t="s">
        <v>19</v>
      </c>
      <c r="L514">
        <v>280000</v>
      </c>
      <c r="M514" t="s">
        <v>64</v>
      </c>
      <c r="N514" t="s">
        <v>64</v>
      </c>
      <c r="O514" s="2">
        <v>44000</v>
      </c>
      <c r="P514" s="1">
        <f>MEDIAN(Data_Source[Price (SAR)])</f>
        <v>58000</v>
      </c>
      <c r="Q514" s="1" cm="1">
        <f t="array" ref="Q514">MEDIAN(_xlfn._xlws.FILTER(Data_Source[Price (SAR)],Data_Source[Maker] = Data_Source[[#This Row],[Maker]]))</f>
        <v>60000</v>
      </c>
    </row>
    <row r="515" spans="1:17" x14ac:dyDescent="0.35">
      <c r="A515">
        <v>514</v>
      </c>
      <c r="B515" t="s">
        <v>27</v>
      </c>
      <c r="C515" t="s">
        <v>28</v>
      </c>
      <c r="D515">
        <v>2016</v>
      </c>
      <c r="E515" s="9">
        <f ca="1">YEAR(TODAY())-Data_Source[[#This Row],[Year]]</f>
        <v>9</v>
      </c>
      <c r="F515" t="s">
        <v>15</v>
      </c>
      <c r="G515" t="s">
        <v>75</v>
      </c>
      <c r="H515" t="s">
        <v>17</v>
      </c>
      <c r="I515">
        <v>2</v>
      </c>
      <c r="J515" t="s">
        <v>18</v>
      </c>
      <c r="K515" t="s">
        <v>19</v>
      </c>
      <c r="L515">
        <v>4000</v>
      </c>
      <c r="M515" t="s">
        <v>20</v>
      </c>
      <c r="N515" t="s">
        <v>20</v>
      </c>
      <c r="O515" s="2">
        <v>48000</v>
      </c>
      <c r="P515" s="1">
        <f>MEDIAN(Data_Source[Price (SAR)])</f>
        <v>58000</v>
      </c>
      <c r="Q515" s="1" cm="1">
        <f t="array" ref="Q515">MEDIAN(_xlfn._xlws.FILTER(Data_Source[Price (SAR)],Data_Source[Maker] = Data_Source[[#This Row],[Maker]]))</f>
        <v>42000</v>
      </c>
    </row>
    <row r="516" spans="1:17" x14ac:dyDescent="0.35">
      <c r="A516">
        <v>515</v>
      </c>
      <c r="B516" t="s">
        <v>27</v>
      </c>
      <c r="C516" t="s">
        <v>89</v>
      </c>
      <c r="D516">
        <v>2013</v>
      </c>
      <c r="E516" s="9">
        <f ca="1">YEAR(TODAY())-Data_Source[[#This Row],[Year]]</f>
        <v>12</v>
      </c>
      <c r="F516" t="s">
        <v>15</v>
      </c>
      <c r="G516" t="s">
        <v>23</v>
      </c>
      <c r="H516" t="s">
        <v>17</v>
      </c>
      <c r="I516">
        <v>2.4</v>
      </c>
      <c r="J516" t="s">
        <v>18</v>
      </c>
      <c r="K516" t="s">
        <v>19</v>
      </c>
      <c r="L516">
        <v>205000</v>
      </c>
      <c r="M516" t="s">
        <v>20</v>
      </c>
      <c r="N516" t="s">
        <v>20</v>
      </c>
      <c r="O516" s="2">
        <v>40000</v>
      </c>
      <c r="P516" s="1">
        <f>MEDIAN(Data_Source[Price (SAR)])</f>
        <v>58000</v>
      </c>
      <c r="Q516" s="1" cm="1">
        <f t="array" ref="Q516">MEDIAN(_xlfn._xlws.FILTER(Data_Source[Price (SAR)],Data_Source[Maker] = Data_Source[[#This Row],[Maker]]))</f>
        <v>42000</v>
      </c>
    </row>
    <row r="517" spans="1:17" x14ac:dyDescent="0.35">
      <c r="A517">
        <v>516</v>
      </c>
      <c r="B517" t="s">
        <v>82</v>
      </c>
      <c r="C517" t="s">
        <v>83</v>
      </c>
      <c r="D517">
        <v>2018</v>
      </c>
      <c r="E517" s="9">
        <f ca="1">YEAR(TODAY())-Data_Source[[#This Row],[Year]]</f>
        <v>7</v>
      </c>
      <c r="F517" t="s">
        <v>15</v>
      </c>
      <c r="G517" t="s">
        <v>23</v>
      </c>
      <c r="H517" t="s">
        <v>26</v>
      </c>
      <c r="I517">
        <v>3.3</v>
      </c>
      <c r="J517" t="s">
        <v>18</v>
      </c>
      <c r="K517" t="s">
        <v>19</v>
      </c>
      <c r="L517">
        <v>155652</v>
      </c>
      <c r="M517" t="s">
        <v>20</v>
      </c>
      <c r="N517" t="s">
        <v>20</v>
      </c>
      <c r="O517" s="2">
        <v>72500</v>
      </c>
      <c r="P517" s="1">
        <f>MEDIAN(Data_Source[Price (SAR)])</f>
        <v>58000</v>
      </c>
      <c r="Q517" s="1" cm="1">
        <f t="array" ref="Q517">MEDIAN(_xlfn._xlws.FILTER(Data_Source[Price (SAR)],Data_Source[Maker] = Data_Source[[#This Row],[Maker]]))</f>
        <v>40000</v>
      </c>
    </row>
    <row r="518" spans="1:17" x14ac:dyDescent="0.35">
      <c r="A518">
        <v>517</v>
      </c>
      <c r="B518" t="s">
        <v>21</v>
      </c>
      <c r="C518" t="s">
        <v>315</v>
      </c>
      <c r="D518">
        <v>2015</v>
      </c>
      <c r="E518" s="9">
        <f ca="1">YEAR(TODAY())-Data_Source[[#This Row],[Year]]</f>
        <v>10</v>
      </c>
      <c r="F518" t="s">
        <v>15</v>
      </c>
      <c r="G518" t="s">
        <v>196</v>
      </c>
      <c r="H518" t="s">
        <v>30</v>
      </c>
      <c r="I518">
        <v>5.8</v>
      </c>
      <c r="J518" t="s">
        <v>18</v>
      </c>
      <c r="K518" t="s">
        <v>19</v>
      </c>
      <c r="L518">
        <v>129500</v>
      </c>
      <c r="M518" t="s">
        <v>20</v>
      </c>
      <c r="N518" t="s">
        <v>20</v>
      </c>
      <c r="O518" s="3">
        <v>40000</v>
      </c>
      <c r="P518" s="1">
        <f>MEDIAN(Data_Source[Price (SAR)])</f>
        <v>58000</v>
      </c>
      <c r="Q518" s="1" cm="1">
        <f t="array" ref="Q518">MEDIAN(_xlfn._xlws.FILTER(Data_Source[Price (SAR)],Data_Source[Maker] = Data_Source[[#This Row],[Maker]]))</f>
        <v>36500</v>
      </c>
    </row>
    <row r="519" spans="1:17" x14ac:dyDescent="0.35">
      <c r="A519">
        <v>518</v>
      </c>
      <c r="B519" t="s">
        <v>27</v>
      </c>
      <c r="C519" t="s">
        <v>91</v>
      </c>
      <c r="D519">
        <v>2016</v>
      </c>
      <c r="E519" s="9">
        <f ca="1">YEAR(TODAY())-Data_Source[[#This Row],[Year]]</f>
        <v>9</v>
      </c>
      <c r="F519" t="s">
        <v>15</v>
      </c>
      <c r="G519" t="s">
        <v>94</v>
      </c>
      <c r="H519" t="s">
        <v>30</v>
      </c>
      <c r="I519">
        <v>3.3</v>
      </c>
      <c r="J519" t="s">
        <v>18</v>
      </c>
      <c r="K519" t="s">
        <v>19</v>
      </c>
      <c r="L519">
        <v>126000</v>
      </c>
      <c r="M519" t="s">
        <v>20</v>
      </c>
      <c r="N519" t="s">
        <v>20</v>
      </c>
      <c r="O519" s="3">
        <v>63000</v>
      </c>
      <c r="P519" s="1">
        <f>MEDIAN(Data_Source[Price (SAR)])</f>
        <v>58000</v>
      </c>
      <c r="Q519" s="1" cm="1">
        <f t="array" ref="Q519">MEDIAN(_xlfn._xlws.FILTER(Data_Source[Price (SAR)],Data_Source[Maker] = Data_Source[[#This Row],[Maker]]))</f>
        <v>42000</v>
      </c>
    </row>
    <row r="520" spans="1:17" x14ac:dyDescent="0.35">
      <c r="A520">
        <v>519</v>
      </c>
      <c r="B520" t="s">
        <v>27</v>
      </c>
      <c r="C520" t="s">
        <v>28</v>
      </c>
      <c r="D520">
        <v>2018</v>
      </c>
      <c r="E520" s="9">
        <f ca="1">YEAR(TODAY())-Data_Source[[#This Row],[Year]]</f>
        <v>7</v>
      </c>
      <c r="F520" t="s">
        <v>15</v>
      </c>
      <c r="G520" t="s">
        <v>29</v>
      </c>
      <c r="H520" t="s">
        <v>30</v>
      </c>
      <c r="I520">
        <v>1.7</v>
      </c>
      <c r="J520" t="s">
        <v>18</v>
      </c>
      <c r="K520" t="s">
        <v>19</v>
      </c>
      <c r="L520">
        <v>680</v>
      </c>
      <c r="M520" t="s">
        <v>20</v>
      </c>
      <c r="N520" t="s">
        <v>20</v>
      </c>
      <c r="O520" s="2">
        <v>40000</v>
      </c>
      <c r="P520" s="1">
        <f>MEDIAN(Data_Source[Price (SAR)])</f>
        <v>58000</v>
      </c>
      <c r="Q520" s="1" cm="1">
        <f t="array" ref="Q520">MEDIAN(_xlfn._xlws.FILTER(Data_Source[Price (SAR)],Data_Source[Maker] = Data_Source[[#This Row],[Maker]]))</f>
        <v>42000</v>
      </c>
    </row>
    <row r="521" spans="1:17" x14ac:dyDescent="0.35">
      <c r="A521">
        <v>520</v>
      </c>
      <c r="B521" t="s">
        <v>27</v>
      </c>
      <c r="C521" t="s">
        <v>89</v>
      </c>
      <c r="D521">
        <v>2019</v>
      </c>
      <c r="E521" s="9">
        <f ca="1">YEAR(TODAY())-Data_Source[[#This Row],[Year]]</f>
        <v>6</v>
      </c>
      <c r="F521" t="s">
        <v>15</v>
      </c>
      <c r="G521" t="s">
        <v>94</v>
      </c>
      <c r="H521" t="s">
        <v>26</v>
      </c>
      <c r="I521">
        <v>2.4</v>
      </c>
      <c r="J521" t="s">
        <v>18</v>
      </c>
      <c r="K521" t="s">
        <v>19</v>
      </c>
      <c r="L521">
        <v>63000</v>
      </c>
      <c r="M521" t="s">
        <v>20</v>
      </c>
      <c r="N521" t="s">
        <v>20</v>
      </c>
      <c r="O521" s="2">
        <v>60000</v>
      </c>
      <c r="P521" s="1">
        <f>MEDIAN(Data_Source[Price (SAR)])</f>
        <v>58000</v>
      </c>
      <c r="Q521" s="1" cm="1">
        <f t="array" ref="Q521">MEDIAN(_xlfn._xlws.FILTER(Data_Source[Price (SAR)],Data_Source[Maker] = Data_Source[[#This Row],[Maker]]))</f>
        <v>42000</v>
      </c>
    </row>
    <row r="522" spans="1:17" x14ac:dyDescent="0.35">
      <c r="A522">
        <v>521</v>
      </c>
      <c r="B522" t="s">
        <v>21</v>
      </c>
      <c r="C522" t="s">
        <v>237</v>
      </c>
      <c r="D522">
        <v>2005</v>
      </c>
      <c r="E522" s="9">
        <f ca="1">YEAR(TODAY())-Data_Source[[#This Row],[Year]]</f>
        <v>20</v>
      </c>
      <c r="F522" t="s">
        <v>15</v>
      </c>
      <c r="G522" t="s">
        <v>25</v>
      </c>
      <c r="H522" t="s">
        <v>30</v>
      </c>
      <c r="I522">
        <v>3.5</v>
      </c>
      <c r="J522" t="s">
        <v>18</v>
      </c>
      <c r="K522" t="s">
        <v>68</v>
      </c>
      <c r="L522">
        <v>302000</v>
      </c>
      <c r="M522" t="s">
        <v>42</v>
      </c>
      <c r="N522" t="s">
        <v>64</v>
      </c>
      <c r="O522" s="2">
        <v>19000</v>
      </c>
      <c r="P522" s="1">
        <f>MEDIAN(Data_Source[Price (SAR)])</f>
        <v>58000</v>
      </c>
      <c r="Q522" s="1" cm="1">
        <f t="array" ref="Q522">MEDIAN(_xlfn._xlws.FILTER(Data_Source[Price (SAR)],Data_Source[Maker] = Data_Source[[#This Row],[Maker]]))</f>
        <v>36500</v>
      </c>
    </row>
    <row r="523" spans="1:17" x14ac:dyDescent="0.35">
      <c r="A523">
        <v>522</v>
      </c>
      <c r="B523" t="s">
        <v>39</v>
      </c>
      <c r="C523" t="s">
        <v>286</v>
      </c>
      <c r="D523">
        <v>2015</v>
      </c>
      <c r="E523" s="9">
        <f ca="1">YEAR(TODAY())-Data_Source[[#This Row],[Year]]</f>
        <v>10</v>
      </c>
      <c r="F523" t="s">
        <v>15</v>
      </c>
      <c r="G523" t="s">
        <v>25</v>
      </c>
      <c r="H523" t="s">
        <v>26</v>
      </c>
      <c r="I523">
        <v>3.6</v>
      </c>
      <c r="J523" t="s">
        <v>18</v>
      </c>
      <c r="K523" t="s">
        <v>19</v>
      </c>
      <c r="L523">
        <v>180000</v>
      </c>
      <c r="M523" t="s">
        <v>253</v>
      </c>
      <c r="N523" t="s">
        <v>539</v>
      </c>
      <c r="O523" s="3">
        <v>40000</v>
      </c>
      <c r="P523" s="1">
        <f>MEDIAN(Data_Source[Price (SAR)])</f>
        <v>58000</v>
      </c>
      <c r="Q523" s="1" cm="1">
        <f t="array" ref="Q523">MEDIAN(_xlfn._xlws.FILTER(Data_Source[Price (SAR)],Data_Source[Maker] = Data_Source[[#This Row],[Maker]]))</f>
        <v>60000</v>
      </c>
    </row>
    <row r="524" spans="1:17" x14ac:dyDescent="0.35">
      <c r="A524">
        <v>523</v>
      </c>
      <c r="B524" t="s">
        <v>34</v>
      </c>
      <c r="C524" t="s">
        <v>35</v>
      </c>
      <c r="D524">
        <v>2017</v>
      </c>
      <c r="E524" s="9">
        <f ca="1">YEAR(TODAY())-Data_Source[[#This Row],[Year]]</f>
        <v>8</v>
      </c>
      <c r="F524" t="s">
        <v>44</v>
      </c>
      <c r="G524" t="s">
        <v>23</v>
      </c>
      <c r="H524" t="s">
        <v>30</v>
      </c>
      <c r="I524">
        <v>5.7</v>
      </c>
      <c r="J524" t="s">
        <v>18</v>
      </c>
      <c r="K524" t="s">
        <v>19</v>
      </c>
      <c r="L524">
        <v>100000</v>
      </c>
      <c r="M524" t="s">
        <v>20</v>
      </c>
      <c r="N524" t="s">
        <v>20</v>
      </c>
      <c r="O524" s="3">
        <v>210000</v>
      </c>
      <c r="P524" s="1">
        <f>MEDIAN(Data_Source[Price (SAR)])</f>
        <v>58000</v>
      </c>
      <c r="Q524" s="1" cm="1">
        <f t="array" ref="Q524">MEDIAN(_xlfn._xlws.FILTER(Data_Source[Price (SAR)],Data_Source[Maker] = Data_Source[[#This Row],[Maker]]))</f>
        <v>65000</v>
      </c>
    </row>
    <row r="525" spans="1:17" x14ac:dyDescent="0.35">
      <c r="A525">
        <v>524</v>
      </c>
      <c r="B525" t="s">
        <v>174</v>
      </c>
      <c r="C525" t="s">
        <v>204</v>
      </c>
      <c r="D525">
        <v>2019</v>
      </c>
      <c r="E525" s="9">
        <f ca="1">YEAR(TODAY())-Data_Source[[#This Row],[Year]]</f>
        <v>6</v>
      </c>
      <c r="F525" t="s">
        <v>15</v>
      </c>
      <c r="G525" t="s">
        <v>75</v>
      </c>
      <c r="H525" t="s">
        <v>26</v>
      </c>
      <c r="I525">
        <v>2</v>
      </c>
      <c r="J525" t="s">
        <v>18</v>
      </c>
      <c r="K525" t="s">
        <v>19</v>
      </c>
      <c r="L525">
        <v>49528</v>
      </c>
      <c r="M525" t="s">
        <v>42</v>
      </c>
      <c r="N525" t="s">
        <v>64</v>
      </c>
      <c r="O525" s="3">
        <v>138000</v>
      </c>
      <c r="P525" s="1">
        <f>MEDIAN(Data_Source[Price (SAR)])</f>
        <v>58000</v>
      </c>
      <c r="Q525" s="1" cm="1">
        <f t="array" ref="Q525">MEDIAN(_xlfn._xlws.FILTER(Data_Source[Price (SAR)],Data_Source[Maker] = Data_Source[[#This Row],[Maker]]))</f>
        <v>110000</v>
      </c>
    </row>
    <row r="526" spans="1:17" x14ac:dyDescent="0.35">
      <c r="A526">
        <v>525</v>
      </c>
      <c r="B526" t="s">
        <v>21</v>
      </c>
      <c r="C526" t="s">
        <v>120</v>
      </c>
      <c r="D526">
        <v>2015</v>
      </c>
      <c r="E526" s="9">
        <f ca="1">YEAR(TODAY())-Data_Source[[#This Row],[Year]]</f>
        <v>10</v>
      </c>
      <c r="F526" t="s">
        <v>47</v>
      </c>
      <c r="G526" t="s">
        <v>23</v>
      </c>
      <c r="H526" t="s">
        <v>17</v>
      </c>
      <c r="I526">
        <v>2.4</v>
      </c>
      <c r="J526" t="s">
        <v>18</v>
      </c>
      <c r="K526" t="s">
        <v>68</v>
      </c>
      <c r="L526">
        <v>261000</v>
      </c>
      <c r="M526" t="s">
        <v>138</v>
      </c>
      <c r="N526" t="s">
        <v>64</v>
      </c>
      <c r="O526" s="3">
        <v>35000</v>
      </c>
      <c r="P526" s="1">
        <f>MEDIAN(Data_Source[Price (SAR)])</f>
        <v>58000</v>
      </c>
      <c r="Q526" s="1" cm="1">
        <f t="array" ref="Q526">MEDIAN(_xlfn._xlws.FILTER(Data_Source[Price (SAR)],Data_Source[Maker] = Data_Source[[#This Row],[Maker]]))</f>
        <v>36500</v>
      </c>
    </row>
    <row r="527" spans="1:17" x14ac:dyDescent="0.35">
      <c r="A527">
        <v>526</v>
      </c>
      <c r="B527" t="s">
        <v>76</v>
      </c>
      <c r="C527" t="s">
        <v>77</v>
      </c>
      <c r="D527">
        <v>2016</v>
      </c>
      <c r="E527" s="9">
        <f ca="1">YEAR(TODAY())-Data_Source[[#This Row],[Year]]</f>
        <v>9</v>
      </c>
      <c r="F527" t="s">
        <v>15</v>
      </c>
      <c r="G527" t="s">
        <v>16</v>
      </c>
      <c r="H527" t="s">
        <v>30</v>
      </c>
      <c r="I527">
        <v>5.4</v>
      </c>
      <c r="J527" t="s">
        <v>18</v>
      </c>
      <c r="K527" t="s">
        <v>19</v>
      </c>
      <c r="L527">
        <v>160000</v>
      </c>
      <c r="M527" t="s">
        <v>20</v>
      </c>
      <c r="N527" t="s">
        <v>20</v>
      </c>
      <c r="O527" s="3">
        <v>85000</v>
      </c>
      <c r="P527" s="1">
        <f>MEDIAN(Data_Source[Price (SAR)])</f>
        <v>58000</v>
      </c>
      <c r="Q527" s="1" cm="1">
        <f t="array" ref="Q527">MEDIAN(_xlfn._xlws.FILTER(Data_Source[Price (SAR)],Data_Source[Maker] = Data_Source[[#This Row],[Maker]]))</f>
        <v>55000</v>
      </c>
    </row>
    <row r="528" spans="1:17" x14ac:dyDescent="0.35">
      <c r="A528">
        <v>527</v>
      </c>
      <c r="B528" t="s">
        <v>76</v>
      </c>
      <c r="C528" t="s">
        <v>144</v>
      </c>
      <c r="D528">
        <v>2009</v>
      </c>
      <c r="E528" s="9">
        <f ca="1">YEAR(TODAY())-Data_Source[[#This Row],[Year]]</f>
        <v>16</v>
      </c>
      <c r="F528" t="s">
        <v>47</v>
      </c>
      <c r="G528" t="s">
        <v>23</v>
      </c>
      <c r="H528" t="s">
        <v>17</v>
      </c>
      <c r="I528">
        <v>4.5999999999999996</v>
      </c>
      <c r="J528" t="s">
        <v>18</v>
      </c>
      <c r="K528" t="s">
        <v>19</v>
      </c>
      <c r="L528">
        <v>338000</v>
      </c>
      <c r="M528" t="s">
        <v>42</v>
      </c>
      <c r="N528" t="s">
        <v>64</v>
      </c>
      <c r="O528" s="2">
        <v>18000</v>
      </c>
      <c r="P528" s="1">
        <f>MEDIAN(Data_Source[Price (SAR)])</f>
        <v>58000</v>
      </c>
      <c r="Q528" s="1" cm="1">
        <f t="array" ref="Q528">MEDIAN(_xlfn._xlws.FILTER(Data_Source[Price (SAR)],Data_Source[Maker] = Data_Source[[#This Row],[Maker]]))</f>
        <v>55000</v>
      </c>
    </row>
    <row r="529" spans="1:17" x14ac:dyDescent="0.35">
      <c r="A529">
        <v>528</v>
      </c>
      <c r="B529" t="s">
        <v>27</v>
      </c>
      <c r="C529" t="s">
        <v>93</v>
      </c>
      <c r="D529">
        <v>2016</v>
      </c>
      <c r="E529" s="9">
        <f ca="1">YEAR(TODAY())-Data_Source[[#This Row],[Year]]</f>
        <v>9</v>
      </c>
      <c r="F529" t="s">
        <v>15</v>
      </c>
      <c r="G529" t="s">
        <v>25</v>
      </c>
      <c r="H529" t="s">
        <v>17</v>
      </c>
      <c r="I529">
        <v>3</v>
      </c>
      <c r="J529" t="s">
        <v>18</v>
      </c>
      <c r="K529" t="s">
        <v>19</v>
      </c>
      <c r="L529">
        <v>350000</v>
      </c>
      <c r="M529" t="s">
        <v>20</v>
      </c>
      <c r="N529" t="s">
        <v>20</v>
      </c>
      <c r="O529" s="3">
        <v>41000</v>
      </c>
      <c r="P529" s="1">
        <f>MEDIAN(Data_Source[Price (SAR)])</f>
        <v>58000</v>
      </c>
      <c r="Q529" s="1" cm="1">
        <f t="array" ref="Q529">MEDIAN(_xlfn._xlws.FILTER(Data_Source[Price (SAR)],Data_Source[Maker] = Data_Source[[#This Row],[Maker]]))</f>
        <v>42000</v>
      </c>
    </row>
    <row r="530" spans="1:17" x14ac:dyDescent="0.35">
      <c r="A530">
        <v>529</v>
      </c>
      <c r="B530" t="s">
        <v>166</v>
      </c>
      <c r="C530" t="s">
        <v>268</v>
      </c>
      <c r="D530">
        <v>2020</v>
      </c>
      <c r="E530" s="9">
        <f ca="1">YEAR(TODAY())-Data_Source[[#This Row],[Year]]</f>
        <v>5</v>
      </c>
      <c r="F530" t="s">
        <v>15</v>
      </c>
      <c r="G530" t="s">
        <v>102</v>
      </c>
      <c r="H530" t="s">
        <v>26</v>
      </c>
      <c r="I530">
        <v>1.6</v>
      </c>
      <c r="J530" t="s">
        <v>18</v>
      </c>
      <c r="K530" t="s">
        <v>19</v>
      </c>
      <c r="L530">
        <v>87235</v>
      </c>
      <c r="M530" t="s">
        <v>20</v>
      </c>
      <c r="N530" t="s">
        <v>20</v>
      </c>
      <c r="O530" s="3">
        <v>42500</v>
      </c>
      <c r="P530" s="1">
        <f>MEDIAN(Data_Source[Price (SAR)])</f>
        <v>58000</v>
      </c>
      <c r="Q530" s="1" cm="1">
        <f t="array" ref="Q530">MEDIAN(_xlfn._xlws.FILTER(Data_Source[Price (SAR)],Data_Source[Maker] = Data_Source[[#This Row],[Maker]]))</f>
        <v>44000</v>
      </c>
    </row>
    <row r="531" spans="1:17" x14ac:dyDescent="0.35">
      <c r="A531">
        <v>530</v>
      </c>
      <c r="B531" t="s">
        <v>34</v>
      </c>
      <c r="C531" t="s">
        <v>66</v>
      </c>
      <c r="D531">
        <v>2013</v>
      </c>
      <c r="E531" s="9">
        <f ca="1">YEAR(TODAY())-Data_Source[[#This Row],[Year]]</f>
        <v>12</v>
      </c>
      <c r="F531" t="s">
        <v>15</v>
      </c>
      <c r="G531" t="s">
        <v>65</v>
      </c>
      <c r="H531" t="s">
        <v>17</v>
      </c>
      <c r="I531">
        <v>3.5</v>
      </c>
      <c r="J531" t="s">
        <v>18</v>
      </c>
      <c r="K531" t="s">
        <v>19</v>
      </c>
      <c r="L531">
        <v>169000</v>
      </c>
      <c r="M531" t="s">
        <v>111</v>
      </c>
      <c r="N531" t="s">
        <v>540</v>
      </c>
      <c r="O531" s="2">
        <v>75000</v>
      </c>
      <c r="P531" s="1">
        <f>MEDIAN(Data_Source[Price (SAR)])</f>
        <v>58000</v>
      </c>
      <c r="Q531" s="1" cm="1">
        <f t="array" ref="Q531">MEDIAN(_xlfn._xlws.FILTER(Data_Source[Price (SAR)],Data_Source[Maker] = Data_Source[[#This Row],[Maker]]))</f>
        <v>65000</v>
      </c>
    </row>
    <row r="532" spans="1:17" x14ac:dyDescent="0.35">
      <c r="A532">
        <v>531</v>
      </c>
      <c r="B532" t="s">
        <v>36</v>
      </c>
      <c r="C532" t="s">
        <v>37</v>
      </c>
      <c r="D532">
        <v>2016</v>
      </c>
      <c r="E532" s="9">
        <f ca="1">YEAR(TODAY())-Data_Source[[#This Row],[Year]]</f>
        <v>9</v>
      </c>
      <c r="F532" t="s">
        <v>47</v>
      </c>
      <c r="G532" t="s">
        <v>23</v>
      </c>
      <c r="H532" t="s">
        <v>17</v>
      </c>
      <c r="I532">
        <v>5.3</v>
      </c>
      <c r="J532" t="s">
        <v>18</v>
      </c>
      <c r="K532" t="s">
        <v>19</v>
      </c>
      <c r="L532">
        <v>213000</v>
      </c>
      <c r="M532" t="s">
        <v>45</v>
      </c>
      <c r="N532" t="s">
        <v>539</v>
      </c>
      <c r="O532" s="2">
        <v>146000</v>
      </c>
      <c r="P532" s="1">
        <f>MEDIAN(Data_Source[Price (SAR)])</f>
        <v>58000</v>
      </c>
      <c r="Q532" s="1" cm="1">
        <f t="array" ref="Q532">MEDIAN(_xlfn._xlws.FILTER(Data_Source[Price (SAR)],Data_Source[Maker] = Data_Source[[#This Row],[Maker]]))</f>
        <v>72000</v>
      </c>
    </row>
    <row r="533" spans="1:17" x14ac:dyDescent="0.35">
      <c r="A533">
        <v>532</v>
      </c>
      <c r="B533" t="s">
        <v>109</v>
      </c>
      <c r="C533" t="s">
        <v>110</v>
      </c>
      <c r="D533">
        <v>2017</v>
      </c>
      <c r="E533" s="9">
        <f ca="1">YEAR(TODAY())-Data_Source[[#This Row],[Year]]</f>
        <v>8</v>
      </c>
      <c r="F533" t="s">
        <v>15</v>
      </c>
      <c r="G533" t="s">
        <v>65</v>
      </c>
      <c r="H533" t="s">
        <v>17</v>
      </c>
      <c r="I533">
        <v>5.7</v>
      </c>
      <c r="J533" t="s">
        <v>18</v>
      </c>
      <c r="K533" t="s">
        <v>19</v>
      </c>
      <c r="L533">
        <v>64000</v>
      </c>
      <c r="M533" t="s">
        <v>42</v>
      </c>
      <c r="N533" t="s">
        <v>64</v>
      </c>
      <c r="O533" s="3">
        <v>145000</v>
      </c>
      <c r="P533" s="1">
        <f>MEDIAN(Data_Source[Price (SAR)])</f>
        <v>58000</v>
      </c>
      <c r="Q533" s="1" cm="1">
        <f t="array" ref="Q533">MEDIAN(_xlfn._xlws.FILTER(Data_Source[Price (SAR)],Data_Source[Maker] = Data_Source[[#This Row],[Maker]]))</f>
        <v>71000</v>
      </c>
    </row>
    <row r="534" spans="1:17" x14ac:dyDescent="0.35">
      <c r="A534">
        <v>533</v>
      </c>
      <c r="B534" t="s">
        <v>27</v>
      </c>
      <c r="C534" t="s">
        <v>93</v>
      </c>
      <c r="D534">
        <v>2021</v>
      </c>
      <c r="E534" s="9">
        <f ca="1">YEAR(TODAY())-Data_Source[[#This Row],[Year]]</f>
        <v>4</v>
      </c>
      <c r="F534" t="s">
        <v>15</v>
      </c>
      <c r="G534" t="s">
        <v>38</v>
      </c>
      <c r="H534" t="s">
        <v>26</v>
      </c>
      <c r="I534">
        <v>3.5</v>
      </c>
      <c r="J534" t="s">
        <v>18</v>
      </c>
      <c r="K534" t="s">
        <v>19</v>
      </c>
      <c r="L534">
        <v>9000</v>
      </c>
      <c r="M534" t="s">
        <v>20</v>
      </c>
      <c r="N534" t="s">
        <v>20</v>
      </c>
      <c r="O534" s="3">
        <v>122000</v>
      </c>
      <c r="P534" s="1">
        <f>MEDIAN(Data_Source[Price (SAR)])</f>
        <v>58000</v>
      </c>
      <c r="Q534" s="1" cm="1">
        <f t="array" ref="Q534">MEDIAN(_xlfn._xlws.FILTER(Data_Source[Price (SAR)],Data_Source[Maker] = Data_Source[[#This Row],[Maker]]))</f>
        <v>42000</v>
      </c>
    </row>
    <row r="535" spans="1:17" x14ac:dyDescent="0.35">
      <c r="A535">
        <v>534</v>
      </c>
      <c r="B535" t="s">
        <v>31</v>
      </c>
      <c r="C535" t="s">
        <v>32</v>
      </c>
      <c r="D535">
        <v>2017</v>
      </c>
      <c r="E535" s="9">
        <f ca="1">YEAR(TODAY())-Data_Source[[#This Row],[Year]]</f>
        <v>8</v>
      </c>
      <c r="F535" t="s">
        <v>47</v>
      </c>
      <c r="G535" t="s">
        <v>16</v>
      </c>
      <c r="H535" t="s">
        <v>26</v>
      </c>
      <c r="I535">
        <v>2.4</v>
      </c>
      <c r="J535" t="s">
        <v>18</v>
      </c>
      <c r="K535" t="s">
        <v>19</v>
      </c>
      <c r="L535">
        <v>141000</v>
      </c>
      <c r="M535" t="s">
        <v>126</v>
      </c>
      <c r="N535" t="s">
        <v>126</v>
      </c>
      <c r="O535" s="2">
        <v>55000</v>
      </c>
      <c r="P535" s="1">
        <f>MEDIAN(Data_Source[Price (SAR)])</f>
        <v>58000</v>
      </c>
      <c r="Q535" s="1" cm="1">
        <f t="array" ref="Q535">MEDIAN(_xlfn._xlws.FILTER(Data_Source[Price (SAR)],Data_Source[Maker] = Data_Source[[#This Row],[Maker]]))</f>
        <v>60500</v>
      </c>
    </row>
    <row r="536" spans="1:17" x14ac:dyDescent="0.35">
      <c r="A536">
        <v>535</v>
      </c>
      <c r="B536" t="s">
        <v>281</v>
      </c>
      <c r="C536" t="s">
        <v>371</v>
      </c>
      <c r="D536">
        <v>2011</v>
      </c>
      <c r="E536" s="9">
        <f ca="1">YEAR(TODAY())-Data_Source[[#This Row],[Year]]</f>
        <v>14</v>
      </c>
      <c r="F536" t="s">
        <v>15</v>
      </c>
      <c r="G536" t="s">
        <v>23</v>
      </c>
      <c r="H536" t="s">
        <v>17</v>
      </c>
      <c r="I536">
        <v>2.1</v>
      </c>
      <c r="J536" t="s">
        <v>18</v>
      </c>
      <c r="K536" t="s">
        <v>19</v>
      </c>
      <c r="L536">
        <v>218000</v>
      </c>
      <c r="M536" t="s">
        <v>54</v>
      </c>
      <c r="N536" t="s">
        <v>538</v>
      </c>
      <c r="O536" s="2">
        <v>40000</v>
      </c>
      <c r="P536" s="1">
        <f>MEDIAN(Data_Source[Price (SAR)])</f>
        <v>58000</v>
      </c>
      <c r="Q536" s="1" cm="1">
        <f t="array" ref="Q536">MEDIAN(_xlfn._xlws.FILTER(Data_Source[Price (SAR)],Data_Source[Maker] = Data_Source[[#This Row],[Maker]]))</f>
        <v>91000</v>
      </c>
    </row>
    <row r="537" spans="1:17" x14ac:dyDescent="0.35">
      <c r="A537">
        <v>536</v>
      </c>
      <c r="B537" t="s">
        <v>13</v>
      </c>
      <c r="C537" t="s">
        <v>14</v>
      </c>
      <c r="D537">
        <v>2013</v>
      </c>
      <c r="E537" s="9">
        <f ca="1">YEAR(TODAY())-Data_Source[[#This Row],[Year]]</f>
        <v>12</v>
      </c>
      <c r="F537" t="s">
        <v>15</v>
      </c>
      <c r="G537" t="s">
        <v>25</v>
      </c>
      <c r="H537" t="s">
        <v>17</v>
      </c>
      <c r="I537">
        <v>5.7</v>
      </c>
      <c r="J537" t="s">
        <v>18</v>
      </c>
      <c r="K537" t="s">
        <v>19</v>
      </c>
      <c r="L537">
        <v>241000</v>
      </c>
      <c r="M537" t="s">
        <v>20</v>
      </c>
      <c r="N537" t="s">
        <v>20</v>
      </c>
      <c r="O537" s="2">
        <v>41000</v>
      </c>
      <c r="P537" s="1">
        <f>MEDIAN(Data_Source[Price (SAR)])</f>
        <v>58000</v>
      </c>
      <c r="Q537" s="1" cm="1">
        <f t="array" ref="Q537">MEDIAN(_xlfn._xlws.FILTER(Data_Source[Price (SAR)],Data_Source[Maker] = Data_Source[[#This Row],[Maker]]))</f>
        <v>70000</v>
      </c>
    </row>
    <row r="538" spans="1:17" x14ac:dyDescent="0.35">
      <c r="A538">
        <v>537</v>
      </c>
      <c r="B538" t="s">
        <v>27</v>
      </c>
      <c r="C538" t="s">
        <v>93</v>
      </c>
      <c r="D538">
        <v>2016</v>
      </c>
      <c r="E538" s="9">
        <f ca="1">YEAR(TODAY())-Data_Source[[#This Row],[Year]]</f>
        <v>9</v>
      </c>
      <c r="F538" t="s">
        <v>15</v>
      </c>
      <c r="G538" t="s">
        <v>29</v>
      </c>
      <c r="H538" t="s">
        <v>30</v>
      </c>
      <c r="I538">
        <v>3</v>
      </c>
      <c r="J538" t="s">
        <v>18</v>
      </c>
      <c r="K538" t="s">
        <v>19</v>
      </c>
      <c r="L538">
        <v>199100</v>
      </c>
      <c r="M538" t="s">
        <v>20</v>
      </c>
      <c r="N538" t="s">
        <v>20</v>
      </c>
      <c r="O538" s="3">
        <v>52000</v>
      </c>
      <c r="P538" s="1">
        <f>MEDIAN(Data_Source[Price (SAR)])</f>
        <v>58000</v>
      </c>
      <c r="Q538" s="1" cm="1">
        <f t="array" ref="Q538">MEDIAN(_xlfn._xlws.FILTER(Data_Source[Price (SAR)],Data_Source[Maker] = Data_Source[[#This Row],[Maker]]))</f>
        <v>42000</v>
      </c>
    </row>
    <row r="539" spans="1:17" x14ac:dyDescent="0.35">
      <c r="A539">
        <v>538</v>
      </c>
      <c r="B539" t="s">
        <v>13</v>
      </c>
      <c r="C539" t="s">
        <v>320</v>
      </c>
      <c r="D539">
        <v>2011</v>
      </c>
      <c r="E539" s="9">
        <f ca="1">YEAR(TODAY())-Data_Source[[#This Row],[Year]]</f>
        <v>14</v>
      </c>
      <c r="F539" t="s">
        <v>47</v>
      </c>
      <c r="G539" t="s">
        <v>23</v>
      </c>
      <c r="H539" t="s">
        <v>17</v>
      </c>
      <c r="I539">
        <v>1.3</v>
      </c>
      <c r="J539" t="s">
        <v>18</v>
      </c>
      <c r="K539" t="s">
        <v>19</v>
      </c>
      <c r="L539">
        <v>140000</v>
      </c>
      <c r="M539" t="s">
        <v>111</v>
      </c>
      <c r="N539" t="s">
        <v>540</v>
      </c>
      <c r="O539" s="3">
        <v>23000</v>
      </c>
      <c r="P539" s="1">
        <f>MEDIAN(Data_Source[Price (SAR)])</f>
        <v>58000</v>
      </c>
      <c r="Q539" s="1" cm="1">
        <f t="array" ref="Q539">MEDIAN(_xlfn._xlws.FILTER(Data_Source[Price (SAR)],Data_Source[Maker] = Data_Source[[#This Row],[Maker]]))</f>
        <v>70000</v>
      </c>
    </row>
    <row r="540" spans="1:17" x14ac:dyDescent="0.35">
      <c r="A540">
        <v>539</v>
      </c>
      <c r="B540" t="s">
        <v>34</v>
      </c>
      <c r="C540" t="s">
        <v>66</v>
      </c>
      <c r="D540">
        <v>2014</v>
      </c>
      <c r="E540" s="9">
        <f ca="1">YEAR(TODAY())-Data_Source[[#This Row],[Year]]</f>
        <v>11</v>
      </c>
      <c r="F540" t="s">
        <v>15</v>
      </c>
      <c r="G540" t="s">
        <v>94</v>
      </c>
      <c r="H540" t="s">
        <v>30</v>
      </c>
      <c r="I540">
        <v>3.5</v>
      </c>
      <c r="J540" t="s">
        <v>18</v>
      </c>
      <c r="K540" t="s">
        <v>19</v>
      </c>
      <c r="L540">
        <v>188257</v>
      </c>
      <c r="M540" t="s">
        <v>42</v>
      </c>
      <c r="N540" t="s">
        <v>64</v>
      </c>
      <c r="O540" s="2">
        <v>78500</v>
      </c>
      <c r="P540" s="1">
        <f>MEDIAN(Data_Source[Price (SAR)])</f>
        <v>58000</v>
      </c>
      <c r="Q540" s="1" cm="1">
        <f t="array" ref="Q540">MEDIAN(_xlfn._xlws.FILTER(Data_Source[Price (SAR)],Data_Source[Maker] = Data_Source[[#This Row],[Maker]]))</f>
        <v>65000</v>
      </c>
    </row>
    <row r="541" spans="1:17" x14ac:dyDescent="0.35">
      <c r="A541">
        <v>540</v>
      </c>
      <c r="B541" t="s">
        <v>76</v>
      </c>
      <c r="C541" t="s">
        <v>256</v>
      </c>
      <c r="D541">
        <v>2015</v>
      </c>
      <c r="E541" s="9">
        <f ca="1">YEAR(TODAY())-Data_Source[[#This Row],[Year]]</f>
        <v>10</v>
      </c>
      <c r="F541" t="s">
        <v>47</v>
      </c>
      <c r="G541" t="s">
        <v>23</v>
      </c>
      <c r="H541" t="s">
        <v>17</v>
      </c>
      <c r="I541">
        <v>5</v>
      </c>
      <c r="J541" t="s">
        <v>18</v>
      </c>
      <c r="K541" t="s">
        <v>68</v>
      </c>
      <c r="L541">
        <v>111000</v>
      </c>
      <c r="M541" t="s">
        <v>64</v>
      </c>
      <c r="N541" t="s">
        <v>64</v>
      </c>
      <c r="O541" s="2">
        <v>92999</v>
      </c>
      <c r="P541" s="1">
        <f>MEDIAN(Data_Source[Price (SAR)])</f>
        <v>58000</v>
      </c>
      <c r="Q541" s="1" cm="1">
        <f t="array" ref="Q541">MEDIAN(_xlfn._xlws.FILTER(Data_Source[Price (SAR)],Data_Source[Maker] = Data_Source[[#This Row],[Maker]]))</f>
        <v>55000</v>
      </c>
    </row>
    <row r="542" spans="1:17" x14ac:dyDescent="0.35">
      <c r="A542">
        <v>541</v>
      </c>
      <c r="B542" t="s">
        <v>36</v>
      </c>
      <c r="C542" t="s">
        <v>115</v>
      </c>
      <c r="D542">
        <v>2004</v>
      </c>
      <c r="E542" s="9">
        <f ca="1">YEAR(TODAY())-Data_Source[[#This Row],[Year]]</f>
        <v>21</v>
      </c>
      <c r="F542" t="s">
        <v>47</v>
      </c>
      <c r="G542" t="s">
        <v>16</v>
      </c>
      <c r="H542" t="s">
        <v>17</v>
      </c>
      <c r="I542">
        <v>5.3</v>
      </c>
      <c r="J542" t="s">
        <v>18</v>
      </c>
      <c r="K542" t="s">
        <v>19</v>
      </c>
      <c r="L542">
        <v>452800</v>
      </c>
      <c r="M542" t="s">
        <v>70</v>
      </c>
      <c r="N542" t="s">
        <v>70</v>
      </c>
      <c r="O542" s="3">
        <v>18000</v>
      </c>
      <c r="P542" s="1">
        <f>MEDIAN(Data_Source[Price (SAR)])</f>
        <v>58000</v>
      </c>
      <c r="Q542" s="1" cm="1">
        <f t="array" ref="Q542">MEDIAN(_xlfn._xlws.FILTER(Data_Source[Price (SAR)],Data_Source[Maker] = Data_Source[[#This Row],[Maker]]))</f>
        <v>72000</v>
      </c>
    </row>
    <row r="543" spans="1:17" x14ac:dyDescent="0.35">
      <c r="A543">
        <v>542</v>
      </c>
      <c r="B543" t="s">
        <v>27</v>
      </c>
      <c r="C543" t="s">
        <v>88</v>
      </c>
      <c r="D543">
        <v>2017</v>
      </c>
      <c r="E543" s="9">
        <f ca="1">YEAR(TODAY())-Data_Source[[#This Row],[Year]]</f>
        <v>8</v>
      </c>
      <c r="F543" t="s">
        <v>15</v>
      </c>
      <c r="G543" t="s">
        <v>23</v>
      </c>
      <c r="H543" t="s">
        <v>30</v>
      </c>
      <c r="I543">
        <v>1.6</v>
      </c>
      <c r="J543" t="s">
        <v>18</v>
      </c>
      <c r="K543" t="s">
        <v>19</v>
      </c>
      <c r="L543">
        <v>207135</v>
      </c>
      <c r="M543" t="s">
        <v>20</v>
      </c>
      <c r="N543" t="s">
        <v>20</v>
      </c>
      <c r="O543" s="3">
        <v>30000</v>
      </c>
      <c r="P543" s="1">
        <f>MEDIAN(Data_Source[Price (SAR)])</f>
        <v>58000</v>
      </c>
      <c r="Q543" s="1" cm="1">
        <f t="array" ref="Q543">MEDIAN(_xlfn._xlws.FILTER(Data_Source[Price (SAR)],Data_Source[Maker] = Data_Source[[#This Row],[Maker]]))</f>
        <v>42000</v>
      </c>
    </row>
    <row r="544" spans="1:17" x14ac:dyDescent="0.35">
      <c r="A544">
        <v>543</v>
      </c>
      <c r="B544" t="s">
        <v>76</v>
      </c>
      <c r="C544" t="s">
        <v>151</v>
      </c>
      <c r="D544">
        <v>2012</v>
      </c>
      <c r="E544" s="9">
        <f ca="1">YEAR(TODAY())-Data_Source[[#This Row],[Year]]</f>
        <v>13</v>
      </c>
      <c r="F544" t="s">
        <v>15</v>
      </c>
      <c r="G544" t="s">
        <v>25</v>
      </c>
      <c r="H544" t="s">
        <v>30</v>
      </c>
      <c r="I544">
        <v>3.5</v>
      </c>
      <c r="J544" t="s">
        <v>18</v>
      </c>
      <c r="K544" t="s">
        <v>19</v>
      </c>
      <c r="L544">
        <v>277000</v>
      </c>
      <c r="M544" t="s">
        <v>45</v>
      </c>
      <c r="N544" t="s">
        <v>539</v>
      </c>
      <c r="O544" s="2">
        <v>30000</v>
      </c>
      <c r="P544" s="1">
        <f>MEDIAN(Data_Source[Price (SAR)])</f>
        <v>58000</v>
      </c>
      <c r="Q544" s="1" cm="1">
        <f t="array" ref="Q544">MEDIAN(_xlfn._xlws.FILTER(Data_Source[Price (SAR)],Data_Source[Maker] = Data_Source[[#This Row],[Maker]]))</f>
        <v>55000</v>
      </c>
    </row>
    <row r="545" spans="1:17" x14ac:dyDescent="0.35">
      <c r="A545">
        <v>544</v>
      </c>
      <c r="B545" t="s">
        <v>34</v>
      </c>
      <c r="C545" t="s">
        <v>41</v>
      </c>
      <c r="D545">
        <v>2018</v>
      </c>
      <c r="E545" s="9">
        <f ca="1">YEAR(TODAY())-Data_Source[[#This Row],[Year]]</f>
        <v>7</v>
      </c>
      <c r="F545" t="s">
        <v>15</v>
      </c>
      <c r="G545" t="s">
        <v>25</v>
      </c>
      <c r="H545" t="s">
        <v>26</v>
      </c>
      <c r="I545">
        <v>1.5</v>
      </c>
      <c r="J545" t="s">
        <v>18</v>
      </c>
      <c r="K545" t="s">
        <v>19</v>
      </c>
      <c r="L545">
        <v>93000</v>
      </c>
      <c r="M545" t="s">
        <v>42</v>
      </c>
      <c r="N545" t="s">
        <v>64</v>
      </c>
      <c r="O545" s="2">
        <v>35000</v>
      </c>
      <c r="P545" s="1">
        <f>MEDIAN(Data_Source[Price (SAR)])</f>
        <v>58000</v>
      </c>
      <c r="Q545" s="1" cm="1">
        <f t="array" ref="Q545">MEDIAN(_xlfn._xlws.FILTER(Data_Source[Price (SAR)],Data_Source[Maker] = Data_Source[[#This Row],[Maker]]))</f>
        <v>65000</v>
      </c>
    </row>
    <row r="546" spans="1:17" x14ac:dyDescent="0.35">
      <c r="A546">
        <v>545</v>
      </c>
      <c r="B546" t="s">
        <v>62</v>
      </c>
      <c r="C546" t="s">
        <v>63</v>
      </c>
      <c r="D546">
        <v>2016</v>
      </c>
      <c r="E546" s="9">
        <f ca="1">YEAR(TODAY())-Data_Source[[#This Row],[Year]]</f>
        <v>9</v>
      </c>
      <c r="F546" t="s">
        <v>47</v>
      </c>
      <c r="G546" t="s">
        <v>23</v>
      </c>
      <c r="H546" t="s">
        <v>17</v>
      </c>
      <c r="I546">
        <v>5</v>
      </c>
      <c r="J546" t="s">
        <v>18</v>
      </c>
      <c r="K546" t="s">
        <v>19</v>
      </c>
      <c r="L546">
        <v>101839</v>
      </c>
      <c r="M546" t="s">
        <v>20</v>
      </c>
      <c r="N546" t="s">
        <v>20</v>
      </c>
      <c r="O546" s="2">
        <v>220000</v>
      </c>
      <c r="P546" s="1">
        <f>MEDIAN(Data_Source[Price (SAR)])</f>
        <v>58000</v>
      </c>
      <c r="Q546" s="1" cm="1">
        <f t="array" ref="Q546">MEDIAN(_xlfn._xlws.FILTER(Data_Source[Price (SAR)],Data_Source[Maker] = Data_Source[[#This Row],[Maker]]))</f>
        <v>242500</v>
      </c>
    </row>
    <row r="547" spans="1:17" x14ac:dyDescent="0.35">
      <c r="A547">
        <v>546</v>
      </c>
      <c r="B547" t="s">
        <v>97</v>
      </c>
      <c r="C547" t="s">
        <v>98</v>
      </c>
      <c r="D547">
        <v>2014</v>
      </c>
      <c r="E547" s="9">
        <f ca="1">YEAR(TODAY())-Data_Source[[#This Row],[Year]]</f>
        <v>11</v>
      </c>
      <c r="F547" t="s">
        <v>47</v>
      </c>
      <c r="G547" t="s">
        <v>23</v>
      </c>
      <c r="H547" t="s">
        <v>26</v>
      </c>
      <c r="I547">
        <v>1.8</v>
      </c>
      <c r="J547" t="s">
        <v>18</v>
      </c>
      <c r="K547" t="s">
        <v>68</v>
      </c>
      <c r="L547">
        <v>74000</v>
      </c>
      <c r="M547" t="s">
        <v>70</v>
      </c>
      <c r="N547" t="s">
        <v>70</v>
      </c>
      <c r="O547" s="2">
        <v>13000</v>
      </c>
      <c r="P547" s="1">
        <f>MEDIAN(Data_Source[Price (SAR)])</f>
        <v>58000</v>
      </c>
      <c r="Q547" s="1" cm="1">
        <f t="array" ref="Q547">MEDIAN(_xlfn._xlws.FILTER(Data_Source[Price (SAR)],Data_Source[Maker] = Data_Source[[#This Row],[Maker]]))</f>
        <v>42500</v>
      </c>
    </row>
    <row r="548" spans="1:17" x14ac:dyDescent="0.35">
      <c r="A548">
        <v>547</v>
      </c>
      <c r="B548" t="s">
        <v>76</v>
      </c>
      <c r="C548" t="s">
        <v>151</v>
      </c>
      <c r="D548">
        <v>2015</v>
      </c>
      <c r="E548" s="9">
        <f ca="1">YEAR(TODAY())-Data_Source[[#This Row],[Year]]</f>
        <v>10</v>
      </c>
      <c r="F548" t="s">
        <v>15</v>
      </c>
      <c r="G548" t="s">
        <v>29</v>
      </c>
      <c r="H548" t="s">
        <v>30</v>
      </c>
      <c r="I548">
        <v>3.5</v>
      </c>
      <c r="J548" t="s">
        <v>18</v>
      </c>
      <c r="K548" t="s">
        <v>19</v>
      </c>
      <c r="L548">
        <v>167000</v>
      </c>
      <c r="M548" t="s">
        <v>20</v>
      </c>
      <c r="N548" t="s">
        <v>20</v>
      </c>
      <c r="O548" s="2">
        <v>53000</v>
      </c>
      <c r="P548" s="1">
        <f>MEDIAN(Data_Source[Price (SAR)])</f>
        <v>58000</v>
      </c>
      <c r="Q548" s="1" cm="1">
        <f t="array" ref="Q548">MEDIAN(_xlfn._xlws.FILTER(Data_Source[Price (SAR)],Data_Source[Maker] = Data_Source[[#This Row],[Maker]]))</f>
        <v>55000</v>
      </c>
    </row>
    <row r="549" spans="1:17" x14ac:dyDescent="0.35">
      <c r="A549">
        <v>548</v>
      </c>
      <c r="B549" t="s">
        <v>27</v>
      </c>
      <c r="C549" t="s">
        <v>88</v>
      </c>
      <c r="D549">
        <v>2018</v>
      </c>
      <c r="E549" s="9">
        <f ca="1">YEAR(TODAY())-Data_Source[[#This Row],[Year]]</f>
        <v>7</v>
      </c>
      <c r="F549" t="s">
        <v>15</v>
      </c>
      <c r="G549" t="s">
        <v>25</v>
      </c>
      <c r="H549" t="s">
        <v>26</v>
      </c>
      <c r="I549">
        <v>1.4</v>
      </c>
      <c r="J549" t="s">
        <v>18</v>
      </c>
      <c r="K549" t="s">
        <v>19</v>
      </c>
      <c r="L549">
        <v>64126</v>
      </c>
      <c r="M549" t="s">
        <v>45</v>
      </c>
      <c r="N549" t="s">
        <v>539</v>
      </c>
      <c r="O549" s="3">
        <v>32000</v>
      </c>
      <c r="P549" s="1">
        <f>MEDIAN(Data_Source[Price (SAR)])</f>
        <v>58000</v>
      </c>
      <c r="Q549" s="1" cm="1">
        <f t="array" ref="Q549">MEDIAN(_xlfn._xlws.FILTER(Data_Source[Price (SAR)],Data_Source[Maker] = Data_Source[[#This Row],[Maker]]))</f>
        <v>42000</v>
      </c>
    </row>
    <row r="550" spans="1:17" x14ac:dyDescent="0.35">
      <c r="A550">
        <v>549</v>
      </c>
      <c r="B550" t="s">
        <v>27</v>
      </c>
      <c r="C550" t="s">
        <v>28</v>
      </c>
      <c r="D550">
        <v>2019</v>
      </c>
      <c r="E550" s="9">
        <f ca="1">YEAR(TODAY())-Data_Source[[#This Row],[Year]]</f>
        <v>6</v>
      </c>
      <c r="F550" t="s">
        <v>15</v>
      </c>
      <c r="G550" t="s">
        <v>75</v>
      </c>
      <c r="H550" t="s">
        <v>26</v>
      </c>
      <c r="I550">
        <v>2</v>
      </c>
      <c r="J550" t="s">
        <v>18</v>
      </c>
      <c r="K550" t="s">
        <v>19</v>
      </c>
      <c r="L550">
        <v>66000</v>
      </c>
      <c r="M550" t="s">
        <v>20</v>
      </c>
      <c r="N550" t="s">
        <v>20</v>
      </c>
      <c r="O550" s="3">
        <v>58000</v>
      </c>
      <c r="P550" s="1">
        <f>MEDIAN(Data_Source[Price (SAR)])</f>
        <v>58000</v>
      </c>
      <c r="Q550" s="1" cm="1">
        <f t="array" ref="Q550">MEDIAN(_xlfn._xlws.FILTER(Data_Source[Price (SAR)],Data_Source[Maker] = Data_Source[[#This Row],[Maker]]))</f>
        <v>42000</v>
      </c>
    </row>
    <row r="551" spans="1:17" x14ac:dyDescent="0.35">
      <c r="A551">
        <v>550</v>
      </c>
      <c r="B551" t="s">
        <v>13</v>
      </c>
      <c r="C551" t="s">
        <v>14</v>
      </c>
      <c r="D551">
        <v>2005</v>
      </c>
      <c r="E551" s="9">
        <f ca="1">YEAR(TODAY())-Data_Source[[#This Row],[Year]]</f>
        <v>20</v>
      </c>
      <c r="F551" t="s">
        <v>15</v>
      </c>
      <c r="G551" t="s">
        <v>16</v>
      </c>
      <c r="H551" t="s">
        <v>17</v>
      </c>
      <c r="I551">
        <v>5.7</v>
      </c>
      <c r="J551" t="s">
        <v>18</v>
      </c>
      <c r="K551" t="s">
        <v>19</v>
      </c>
      <c r="L551">
        <v>275000</v>
      </c>
      <c r="M551" t="s">
        <v>45</v>
      </c>
      <c r="N551" t="s">
        <v>539</v>
      </c>
      <c r="O551" s="2">
        <v>18000</v>
      </c>
      <c r="P551" s="1">
        <f>MEDIAN(Data_Source[Price (SAR)])</f>
        <v>58000</v>
      </c>
      <c r="Q551" s="1" cm="1">
        <f t="array" ref="Q551">MEDIAN(_xlfn._xlws.FILTER(Data_Source[Price (SAR)],Data_Source[Maker] = Data_Source[[#This Row],[Maker]]))</f>
        <v>70000</v>
      </c>
    </row>
    <row r="552" spans="1:17" x14ac:dyDescent="0.35">
      <c r="A552">
        <v>551</v>
      </c>
      <c r="B552" t="s">
        <v>36</v>
      </c>
      <c r="C552" t="s">
        <v>37</v>
      </c>
      <c r="D552">
        <v>2010</v>
      </c>
      <c r="E552" s="9">
        <f ca="1">YEAR(TODAY())-Data_Source[[#This Row],[Year]]</f>
        <v>15</v>
      </c>
      <c r="F552" t="s">
        <v>15</v>
      </c>
      <c r="G552" t="s">
        <v>16</v>
      </c>
      <c r="H552" t="s">
        <v>30</v>
      </c>
      <c r="I552">
        <v>5</v>
      </c>
      <c r="J552" t="s">
        <v>18</v>
      </c>
      <c r="K552" t="s">
        <v>19</v>
      </c>
      <c r="L552">
        <v>204000</v>
      </c>
      <c r="M552" t="s">
        <v>20</v>
      </c>
      <c r="N552" t="s">
        <v>20</v>
      </c>
      <c r="O552" s="3">
        <v>44000</v>
      </c>
      <c r="P552" s="1">
        <f>MEDIAN(Data_Source[Price (SAR)])</f>
        <v>58000</v>
      </c>
      <c r="Q552" s="1" cm="1">
        <f t="array" ref="Q552">MEDIAN(_xlfn._xlws.FILTER(Data_Source[Price (SAR)],Data_Source[Maker] = Data_Source[[#This Row],[Maker]]))</f>
        <v>72000</v>
      </c>
    </row>
    <row r="553" spans="1:17" x14ac:dyDescent="0.35">
      <c r="A553">
        <v>552</v>
      </c>
      <c r="B553" t="s">
        <v>34</v>
      </c>
      <c r="C553" t="s">
        <v>124</v>
      </c>
      <c r="D553">
        <v>2015</v>
      </c>
      <c r="E553" s="9">
        <f ca="1">YEAR(TODAY())-Data_Source[[#This Row],[Year]]</f>
        <v>10</v>
      </c>
      <c r="F553" t="s">
        <v>44</v>
      </c>
      <c r="G553" t="s">
        <v>23</v>
      </c>
      <c r="H553" t="s">
        <v>17</v>
      </c>
      <c r="I553">
        <v>4</v>
      </c>
      <c r="J553" t="s">
        <v>18</v>
      </c>
      <c r="K553" t="s">
        <v>19</v>
      </c>
      <c r="L553">
        <v>200000</v>
      </c>
      <c r="M553" t="s">
        <v>111</v>
      </c>
      <c r="N553" t="s">
        <v>540</v>
      </c>
      <c r="O553" s="2">
        <v>88000</v>
      </c>
      <c r="P553" s="1">
        <f>MEDIAN(Data_Source[Price (SAR)])</f>
        <v>58000</v>
      </c>
      <c r="Q553" s="1" cm="1">
        <f t="array" ref="Q553">MEDIAN(_xlfn._xlws.FILTER(Data_Source[Price (SAR)],Data_Source[Maker] = Data_Source[[#This Row],[Maker]]))</f>
        <v>65000</v>
      </c>
    </row>
    <row r="554" spans="1:17" x14ac:dyDescent="0.35">
      <c r="A554">
        <v>553</v>
      </c>
      <c r="B554" t="s">
        <v>281</v>
      </c>
      <c r="C554" t="s">
        <v>408</v>
      </c>
      <c r="D554">
        <v>2009</v>
      </c>
      <c r="E554" s="9">
        <f ca="1">YEAR(TODAY())-Data_Source[[#This Row],[Year]]</f>
        <v>16</v>
      </c>
      <c r="F554" t="s">
        <v>44</v>
      </c>
      <c r="G554" t="s">
        <v>23</v>
      </c>
      <c r="H554" t="s">
        <v>17</v>
      </c>
      <c r="I554">
        <v>1.8</v>
      </c>
      <c r="J554" t="s">
        <v>18</v>
      </c>
      <c r="K554" t="s">
        <v>19</v>
      </c>
      <c r="L554">
        <v>223000</v>
      </c>
      <c r="M554" t="s">
        <v>42</v>
      </c>
      <c r="N554" t="s">
        <v>64</v>
      </c>
      <c r="O554" s="3">
        <v>27000</v>
      </c>
      <c r="P554" s="1">
        <f>MEDIAN(Data_Source[Price (SAR)])</f>
        <v>58000</v>
      </c>
      <c r="Q554" s="1" cm="1">
        <f t="array" ref="Q554">MEDIAN(_xlfn._xlws.FILTER(Data_Source[Price (SAR)],Data_Source[Maker] = Data_Source[[#This Row],[Maker]]))</f>
        <v>91000</v>
      </c>
    </row>
    <row r="555" spans="1:17" x14ac:dyDescent="0.35">
      <c r="A555">
        <v>554</v>
      </c>
      <c r="B555" t="s">
        <v>34</v>
      </c>
      <c r="C555" t="s">
        <v>66</v>
      </c>
      <c r="D555">
        <v>2014</v>
      </c>
      <c r="E555" s="9">
        <f ca="1">YEAR(TODAY())-Data_Source[[#This Row],[Year]]</f>
        <v>11</v>
      </c>
      <c r="F555" t="s">
        <v>15</v>
      </c>
      <c r="G555" t="s">
        <v>16</v>
      </c>
      <c r="H555" t="s">
        <v>17</v>
      </c>
      <c r="I555">
        <v>3.8</v>
      </c>
      <c r="J555" t="s">
        <v>18</v>
      </c>
      <c r="K555" t="s">
        <v>19</v>
      </c>
      <c r="L555">
        <v>156000</v>
      </c>
      <c r="M555" t="s">
        <v>54</v>
      </c>
      <c r="N555" t="s">
        <v>538</v>
      </c>
      <c r="O555" s="2">
        <v>73000</v>
      </c>
      <c r="P555" s="1">
        <f>MEDIAN(Data_Source[Price (SAR)])</f>
        <v>58000</v>
      </c>
      <c r="Q555" s="1" cm="1">
        <f t="array" ref="Q555">MEDIAN(_xlfn._xlws.FILTER(Data_Source[Price (SAR)],Data_Source[Maker] = Data_Source[[#This Row],[Maker]]))</f>
        <v>65000</v>
      </c>
    </row>
    <row r="556" spans="1:17" x14ac:dyDescent="0.35">
      <c r="A556">
        <v>555</v>
      </c>
      <c r="B556" t="s">
        <v>27</v>
      </c>
      <c r="C556" t="s">
        <v>91</v>
      </c>
      <c r="D556">
        <v>2020</v>
      </c>
      <c r="E556" s="9">
        <f ca="1">YEAR(TODAY())-Data_Source[[#This Row],[Year]]</f>
        <v>5</v>
      </c>
      <c r="F556" t="s">
        <v>15</v>
      </c>
      <c r="G556" t="s">
        <v>29</v>
      </c>
      <c r="H556" t="s">
        <v>30</v>
      </c>
      <c r="I556">
        <v>3.5</v>
      </c>
      <c r="J556" t="s">
        <v>18</v>
      </c>
      <c r="K556" t="s">
        <v>19</v>
      </c>
      <c r="L556">
        <v>3773</v>
      </c>
      <c r="M556" t="s">
        <v>20</v>
      </c>
      <c r="N556" t="s">
        <v>20</v>
      </c>
      <c r="O556" s="2">
        <v>124500</v>
      </c>
      <c r="P556" s="1">
        <f>MEDIAN(Data_Source[Price (SAR)])</f>
        <v>58000</v>
      </c>
      <c r="Q556" s="1" cm="1">
        <f t="array" ref="Q556">MEDIAN(_xlfn._xlws.FILTER(Data_Source[Price (SAR)],Data_Source[Maker] = Data_Source[[#This Row],[Maker]]))</f>
        <v>42000</v>
      </c>
    </row>
    <row r="557" spans="1:17" x14ac:dyDescent="0.35">
      <c r="A557">
        <v>556</v>
      </c>
      <c r="B557" t="s">
        <v>36</v>
      </c>
      <c r="C557" t="s">
        <v>146</v>
      </c>
      <c r="D557">
        <v>2011</v>
      </c>
      <c r="E557" s="9">
        <f ca="1">YEAR(TODAY())-Data_Source[[#This Row],[Year]]</f>
        <v>14</v>
      </c>
      <c r="F557" t="s">
        <v>47</v>
      </c>
      <c r="G557" t="s">
        <v>25</v>
      </c>
      <c r="H557" t="s">
        <v>30</v>
      </c>
      <c r="I557">
        <v>5.3</v>
      </c>
      <c r="J557" t="s">
        <v>18</v>
      </c>
      <c r="K557" t="s">
        <v>19</v>
      </c>
      <c r="L557">
        <v>258000</v>
      </c>
      <c r="M557" t="s">
        <v>20</v>
      </c>
      <c r="N557" t="s">
        <v>20</v>
      </c>
      <c r="O557" s="2">
        <v>50000</v>
      </c>
      <c r="P557" s="1">
        <f>MEDIAN(Data_Source[Price (SAR)])</f>
        <v>58000</v>
      </c>
      <c r="Q557" s="1" cm="1">
        <f t="array" ref="Q557">MEDIAN(_xlfn._xlws.FILTER(Data_Source[Price (SAR)],Data_Source[Maker] = Data_Source[[#This Row],[Maker]]))</f>
        <v>72000</v>
      </c>
    </row>
    <row r="558" spans="1:17" x14ac:dyDescent="0.35">
      <c r="A558">
        <v>557</v>
      </c>
      <c r="B558" t="s">
        <v>34</v>
      </c>
      <c r="C558" t="s">
        <v>51</v>
      </c>
      <c r="D558">
        <v>2015</v>
      </c>
      <c r="E558" s="9">
        <f ca="1">YEAR(TODAY())-Data_Source[[#This Row],[Year]]</f>
        <v>10</v>
      </c>
      <c r="F558" t="s">
        <v>44</v>
      </c>
      <c r="G558" t="s">
        <v>25</v>
      </c>
      <c r="H558" t="s">
        <v>30</v>
      </c>
      <c r="I558">
        <v>2.5</v>
      </c>
      <c r="J558" t="s">
        <v>18</v>
      </c>
      <c r="K558" t="s">
        <v>19</v>
      </c>
      <c r="L558">
        <v>96000</v>
      </c>
      <c r="M558" t="s">
        <v>81</v>
      </c>
      <c r="N558" t="s">
        <v>541</v>
      </c>
      <c r="O558" s="3">
        <v>40000</v>
      </c>
      <c r="P558" s="1">
        <f>MEDIAN(Data_Source[Price (SAR)])</f>
        <v>58000</v>
      </c>
      <c r="Q558" s="1" cm="1">
        <f t="array" ref="Q558">MEDIAN(_xlfn._xlws.FILTER(Data_Source[Price (SAR)],Data_Source[Maker] = Data_Source[[#This Row],[Maker]]))</f>
        <v>65000</v>
      </c>
    </row>
    <row r="559" spans="1:17" x14ac:dyDescent="0.35">
      <c r="A559">
        <v>558</v>
      </c>
      <c r="B559" t="s">
        <v>60</v>
      </c>
      <c r="C559" t="s">
        <v>90</v>
      </c>
      <c r="D559">
        <v>2018</v>
      </c>
      <c r="E559" s="9">
        <f ca="1">YEAR(TODAY())-Data_Source[[#This Row],[Year]]</f>
        <v>7</v>
      </c>
      <c r="F559" t="s">
        <v>47</v>
      </c>
      <c r="G559" t="s">
        <v>23</v>
      </c>
      <c r="H559" t="s">
        <v>17</v>
      </c>
      <c r="I559">
        <v>5.7</v>
      </c>
      <c r="J559" t="s">
        <v>18</v>
      </c>
      <c r="K559" t="s">
        <v>19</v>
      </c>
      <c r="L559">
        <v>107000</v>
      </c>
      <c r="M559" t="s">
        <v>20</v>
      </c>
      <c r="N559" t="s">
        <v>20</v>
      </c>
      <c r="O559" s="2">
        <v>365000</v>
      </c>
      <c r="P559" s="1">
        <f>MEDIAN(Data_Source[Price (SAR)])</f>
        <v>58000</v>
      </c>
      <c r="Q559" s="1" cm="1">
        <f t="array" ref="Q559">MEDIAN(_xlfn._xlws.FILTER(Data_Source[Price (SAR)],Data_Source[Maker] = Data_Source[[#This Row],[Maker]]))</f>
        <v>142000</v>
      </c>
    </row>
    <row r="560" spans="1:17" x14ac:dyDescent="0.35">
      <c r="A560">
        <v>559</v>
      </c>
      <c r="B560" t="s">
        <v>73</v>
      </c>
      <c r="C560">
        <v>6</v>
      </c>
      <c r="D560">
        <v>2018</v>
      </c>
      <c r="E560" s="9">
        <f ca="1">YEAR(TODAY())-Data_Source[[#This Row],[Year]]</f>
        <v>7</v>
      </c>
      <c r="F560" t="s">
        <v>15</v>
      </c>
      <c r="G560" t="s">
        <v>23</v>
      </c>
      <c r="H560" t="s">
        <v>26</v>
      </c>
      <c r="I560">
        <v>2.5</v>
      </c>
      <c r="J560" t="s">
        <v>18</v>
      </c>
      <c r="K560" t="s">
        <v>19</v>
      </c>
      <c r="L560">
        <v>79795</v>
      </c>
      <c r="M560" t="s">
        <v>45</v>
      </c>
      <c r="N560" t="s">
        <v>539</v>
      </c>
      <c r="O560" s="2">
        <v>63000</v>
      </c>
      <c r="P560" s="1">
        <f>MEDIAN(Data_Source[Price (SAR)])</f>
        <v>58000</v>
      </c>
      <c r="Q560" s="1" cm="1">
        <f t="array" ref="Q560">MEDIAN(_xlfn._xlws.FILTER(Data_Source[Price (SAR)],Data_Source[Maker] = Data_Source[[#This Row],[Maker]]))</f>
        <v>56000</v>
      </c>
    </row>
    <row r="561" spans="1:17" x14ac:dyDescent="0.35">
      <c r="A561">
        <v>560</v>
      </c>
      <c r="B561" t="s">
        <v>27</v>
      </c>
      <c r="C561" t="s">
        <v>88</v>
      </c>
      <c r="D561">
        <v>2015</v>
      </c>
      <c r="E561" s="9">
        <f ca="1">YEAR(TODAY())-Data_Source[[#This Row],[Year]]</f>
        <v>10</v>
      </c>
      <c r="F561" t="s">
        <v>15</v>
      </c>
      <c r="G561" t="s">
        <v>25</v>
      </c>
      <c r="H561" t="s">
        <v>26</v>
      </c>
      <c r="I561">
        <v>1.4</v>
      </c>
      <c r="J561" t="s">
        <v>18</v>
      </c>
      <c r="K561" t="s">
        <v>19</v>
      </c>
      <c r="L561">
        <v>181802</v>
      </c>
      <c r="M561" t="s">
        <v>45</v>
      </c>
      <c r="N561" t="s">
        <v>539</v>
      </c>
      <c r="O561" s="3">
        <v>25500</v>
      </c>
      <c r="P561" s="1">
        <f>MEDIAN(Data_Source[Price (SAR)])</f>
        <v>58000</v>
      </c>
      <c r="Q561" s="1" cm="1">
        <f t="array" ref="Q561">MEDIAN(_xlfn._xlws.FILTER(Data_Source[Price (SAR)],Data_Source[Maker] = Data_Source[[#This Row],[Maker]]))</f>
        <v>42000</v>
      </c>
    </row>
    <row r="562" spans="1:17" x14ac:dyDescent="0.35">
      <c r="A562">
        <v>561</v>
      </c>
      <c r="B562" t="s">
        <v>39</v>
      </c>
      <c r="C562" t="s">
        <v>177</v>
      </c>
      <c r="D562">
        <v>2020</v>
      </c>
      <c r="E562" s="9">
        <f ca="1">YEAR(TODAY())-Data_Source[[#This Row],[Year]]</f>
        <v>5</v>
      </c>
      <c r="F562" t="s">
        <v>15</v>
      </c>
      <c r="G562" t="s">
        <v>23</v>
      </c>
      <c r="H562" t="s">
        <v>26</v>
      </c>
      <c r="I562">
        <v>1.4</v>
      </c>
      <c r="J562" t="s">
        <v>18</v>
      </c>
      <c r="K562" t="s">
        <v>19</v>
      </c>
      <c r="L562">
        <v>16000</v>
      </c>
      <c r="M562" t="s">
        <v>20</v>
      </c>
      <c r="N562" t="s">
        <v>20</v>
      </c>
      <c r="O562" s="2">
        <v>27000</v>
      </c>
      <c r="P562" s="1">
        <f>MEDIAN(Data_Source[Price (SAR)])</f>
        <v>58000</v>
      </c>
      <c r="Q562" s="1" cm="1">
        <f t="array" ref="Q562">MEDIAN(_xlfn._xlws.FILTER(Data_Source[Price (SAR)],Data_Source[Maker] = Data_Source[[#This Row],[Maker]]))</f>
        <v>60000</v>
      </c>
    </row>
    <row r="563" spans="1:17" x14ac:dyDescent="0.35">
      <c r="A563">
        <v>562</v>
      </c>
      <c r="B563" t="s">
        <v>21</v>
      </c>
      <c r="C563" t="s">
        <v>130</v>
      </c>
      <c r="D563">
        <v>2011</v>
      </c>
      <c r="E563" s="9">
        <f ca="1">YEAR(TODAY())-Data_Source[[#This Row],[Year]]</f>
        <v>14</v>
      </c>
      <c r="F563" t="s">
        <v>47</v>
      </c>
      <c r="G563" t="s">
        <v>75</v>
      </c>
      <c r="H563" t="s">
        <v>30</v>
      </c>
      <c r="I563">
        <v>3.5</v>
      </c>
      <c r="J563" t="s">
        <v>18</v>
      </c>
      <c r="K563" t="s">
        <v>19</v>
      </c>
      <c r="L563">
        <v>34000</v>
      </c>
      <c r="M563" t="s">
        <v>45</v>
      </c>
      <c r="N563" t="s">
        <v>539</v>
      </c>
      <c r="O563" s="3">
        <v>20000</v>
      </c>
      <c r="P563" s="1">
        <f>MEDIAN(Data_Source[Price (SAR)])</f>
        <v>58000</v>
      </c>
      <c r="Q563" s="1" cm="1">
        <f t="array" ref="Q563">MEDIAN(_xlfn._xlws.FILTER(Data_Source[Price (SAR)],Data_Source[Maker] = Data_Source[[#This Row],[Maker]]))</f>
        <v>36500</v>
      </c>
    </row>
    <row r="564" spans="1:17" x14ac:dyDescent="0.35">
      <c r="A564">
        <v>563</v>
      </c>
      <c r="B564" t="s">
        <v>103</v>
      </c>
      <c r="C564" t="s">
        <v>212</v>
      </c>
      <c r="D564">
        <v>2018</v>
      </c>
      <c r="E564" s="9">
        <f ca="1">YEAR(TODAY())-Data_Source[[#This Row],[Year]]</f>
        <v>7</v>
      </c>
      <c r="F564" t="s">
        <v>44</v>
      </c>
      <c r="G564" t="s">
        <v>29</v>
      </c>
      <c r="H564" t="s">
        <v>30</v>
      </c>
      <c r="I564">
        <v>4.4000000000000004</v>
      </c>
      <c r="J564" t="s">
        <v>18</v>
      </c>
      <c r="K564" t="s">
        <v>19</v>
      </c>
      <c r="L564">
        <v>43000</v>
      </c>
      <c r="M564" t="s">
        <v>42</v>
      </c>
      <c r="N564" t="s">
        <v>64</v>
      </c>
      <c r="O564" s="3">
        <v>135000</v>
      </c>
      <c r="P564" s="1">
        <f>MEDIAN(Data_Source[Price (SAR)])</f>
        <v>58000</v>
      </c>
      <c r="Q564" s="1" cm="1">
        <f t="array" ref="Q564">MEDIAN(_xlfn._xlws.FILTER(Data_Source[Price (SAR)],Data_Source[Maker] = Data_Source[[#This Row],[Maker]]))</f>
        <v>83000</v>
      </c>
    </row>
    <row r="565" spans="1:17" x14ac:dyDescent="0.35">
      <c r="A565">
        <v>564</v>
      </c>
      <c r="B565" t="s">
        <v>21</v>
      </c>
      <c r="C565" t="s">
        <v>22</v>
      </c>
      <c r="D565">
        <v>2019</v>
      </c>
      <c r="E565" s="9">
        <f ca="1">YEAR(TODAY())-Data_Source[[#This Row],[Year]]</f>
        <v>6</v>
      </c>
      <c r="F565" t="s">
        <v>15</v>
      </c>
      <c r="G565" t="s">
        <v>23</v>
      </c>
      <c r="H565" t="s">
        <v>17</v>
      </c>
      <c r="I565">
        <v>4</v>
      </c>
      <c r="J565" t="s">
        <v>18</v>
      </c>
      <c r="K565" t="s">
        <v>19</v>
      </c>
      <c r="L565">
        <v>43000</v>
      </c>
      <c r="M565" t="s">
        <v>20</v>
      </c>
      <c r="N565" t="s">
        <v>20</v>
      </c>
      <c r="O565" s="3">
        <v>225000</v>
      </c>
      <c r="P565" s="1">
        <f>MEDIAN(Data_Source[Price (SAR)])</f>
        <v>58000</v>
      </c>
      <c r="Q565" s="1" cm="1">
        <f t="array" ref="Q565">MEDIAN(_xlfn._xlws.FILTER(Data_Source[Price (SAR)],Data_Source[Maker] = Data_Source[[#This Row],[Maker]]))</f>
        <v>36500</v>
      </c>
    </row>
    <row r="566" spans="1:17" x14ac:dyDescent="0.35">
      <c r="A566">
        <v>565</v>
      </c>
      <c r="B566" t="s">
        <v>34</v>
      </c>
      <c r="C566" t="s">
        <v>43</v>
      </c>
      <c r="D566">
        <v>2021</v>
      </c>
      <c r="E566" s="9">
        <f ca="1">YEAR(TODAY())-Data_Source[[#This Row],[Year]]</f>
        <v>4</v>
      </c>
      <c r="F566" t="s">
        <v>15</v>
      </c>
      <c r="G566" t="s">
        <v>25</v>
      </c>
      <c r="H566" t="s">
        <v>26</v>
      </c>
      <c r="I566">
        <v>2.5</v>
      </c>
      <c r="J566" t="s">
        <v>18</v>
      </c>
      <c r="K566" t="s">
        <v>19</v>
      </c>
      <c r="L566">
        <v>10000</v>
      </c>
      <c r="M566" t="s">
        <v>138</v>
      </c>
      <c r="N566" t="s">
        <v>64</v>
      </c>
      <c r="O566" s="2">
        <v>1519</v>
      </c>
      <c r="P566" s="1">
        <f>MEDIAN(Data_Source[Price (SAR)])</f>
        <v>58000</v>
      </c>
      <c r="Q566" s="1" cm="1">
        <f t="array" ref="Q566">MEDIAN(_xlfn._xlws.FILTER(Data_Source[Price (SAR)],Data_Source[Maker] = Data_Source[[#This Row],[Maker]]))</f>
        <v>65000</v>
      </c>
    </row>
    <row r="567" spans="1:17" x14ac:dyDescent="0.35">
      <c r="A567">
        <v>566</v>
      </c>
      <c r="B567" t="s">
        <v>76</v>
      </c>
      <c r="C567" t="s">
        <v>112</v>
      </c>
      <c r="D567">
        <v>2018</v>
      </c>
      <c r="E567" s="9">
        <f ca="1">YEAR(TODAY())-Data_Source[[#This Row],[Year]]</f>
        <v>7</v>
      </c>
      <c r="F567" t="s">
        <v>303</v>
      </c>
      <c r="G567" t="s">
        <v>16</v>
      </c>
      <c r="H567" t="s">
        <v>26</v>
      </c>
      <c r="I567">
        <v>3.5</v>
      </c>
      <c r="J567" t="s">
        <v>18</v>
      </c>
      <c r="K567" t="s">
        <v>19</v>
      </c>
      <c r="L567">
        <v>88000</v>
      </c>
      <c r="M567" t="s">
        <v>228</v>
      </c>
      <c r="N567" t="s">
        <v>540</v>
      </c>
      <c r="O567" s="3">
        <v>78000</v>
      </c>
      <c r="P567" s="1">
        <f>MEDIAN(Data_Source[Price (SAR)])</f>
        <v>58000</v>
      </c>
      <c r="Q567" s="1" cm="1">
        <f t="array" ref="Q567">MEDIAN(_xlfn._xlws.FILTER(Data_Source[Price (SAR)],Data_Source[Maker] = Data_Source[[#This Row],[Maker]]))</f>
        <v>55000</v>
      </c>
    </row>
    <row r="568" spans="1:17" x14ac:dyDescent="0.35">
      <c r="A568">
        <v>567</v>
      </c>
      <c r="B568" t="s">
        <v>103</v>
      </c>
      <c r="C568" t="s">
        <v>104</v>
      </c>
      <c r="D568">
        <v>2014</v>
      </c>
      <c r="E568" s="9">
        <f ca="1">YEAR(TODAY())-Data_Source[[#This Row],[Year]]</f>
        <v>11</v>
      </c>
      <c r="F568" t="s">
        <v>15</v>
      </c>
      <c r="G568" t="s">
        <v>29</v>
      </c>
      <c r="H568" t="s">
        <v>17</v>
      </c>
      <c r="I568">
        <v>5.8</v>
      </c>
      <c r="J568" t="s">
        <v>18</v>
      </c>
      <c r="K568" t="s">
        <v>19</v>
      </c>
      <c r="L568">
        <v>270000</v>
      </c>
      <c r="M568" t="s">
        <v>42</v>
      </c>
      <c r="N568" t="s">
        <v>64</v>
      </c>
      <c r="O568" s="3">
        <v>60000</v>
      </c>
      <c r="P568" s="1">
        <f>MEDIAN(Data_Source[Price (SAR)])</f>
        <v>58000</v>
      </c>
      <c r="Q568" s="1" cm="1">
        <f t="array" ref="Q568">MEDIAN(_xlfn._xlws.FILTER(Data_Source[Price (SAR)],Data_Source[Maker] = Data_Source[[#This Row],[Maker]]))</f>
        <v>83000</v>
      </c>
    </row>
    <row r="569" spans="1:17" x14ac:dyDescent="0.35">
      <c r="A569">
        <v>568</v>
      </c>
      <c r="B569" t="s">
        <v>281</v>
      </c>
      <c r="C569" t="s">
        <v>300</v>
      </c>
      <c r="D569">
        <v>2018</v>
      </c>
      <c r="E569" s="9">
        <f ca="1">YEAR(TODAY())-Data_Source[[#This Row],[Year]]</f>
        <v>7</v>
      </c>
      <c r="F569" t="s">
        <v>15</v>
      </c>
      <c r="G569" t="s">
        <v>75</v>
      </c>
      <c r="H569" t="s">
        <v>30</v>
      </c>
      <c r="I569">
        <v>2</v>
      </c>
      <c r="J569" t="s">
        <v>18</v>
      </c>
      <c r="K569" t="s">
        <v>19</v>
      </c>
      <c r="L569">
        <v>17859</v>
      </c>
      <c r="M569" t="s">
        <v>42</v>
      </c>
      <c r="N569" t="s">
        <v>64</v>
      </c>
      <c r="O569" s="2">
        <v>141000</v>
      </c>
      <c r="P569" s="1">
        <f>MEDIAN(Data_Source[Price (SAR)])</f>
        <v>58000</v>
      </c>
      <c r="Q569" s="1" cm="1">
        <f t="array" ref="Q569">MEDIAN(_xlfn._xlws.FILTER(Data_Source[Price (SAR)],Data_Source[Maker] = Data_Source[[#This Row],[Maker]]))</f>
        <v>91000</v>
      </c>
    </row>
    <row r="570" spans="1:17" x14ac:dyDescent="0.35">
      <c r="A570">
        <v>569</v>
      </c>
      <c r="B570" t="s">
        <v>34</v>
      </c>
      <c r="C570" t="s">
        <v>55</v>
      </c>
      <c r="D570">
        <v>2017</v>
      </c>
      <c r="E570" s="9">
        <f ca="1">YEAR(TODAY())-Data_Source[[#This Row],[Year]]</f>
        <v>8</v>
      </c>
      <c r="F570" t="s">
        <v>44</v>
      </c>
      <c r="G570" t="s">
        <v>23</v>
      </c>
      <c r="H570" t="s">
        <v>17</v>
      </c>
      <c r="I570">
        <v>4</v>
      </c>
      <c r="J570" t="s">
        <v>18</v>
      </c>
      <c r="K570" t="s">
        <v>19</v>
      </c>
      <c r="L570">
        <v>39000</v>
      </c>
      <c r="M570" t="s">
        <v>20</v>
      </c>
      <c r="N570" t="s">
        <v>20</v>
      </c>
      <c r="O570" s="2">
        <v>151000</v>
      </c>
      <c r="P570" s="1">
        <f>MEDIAN(Data_Source[Price (SAR)])</f>
        <v>58000</v>
      </c>
      <c r="Q570" s="1" cm="1">
        <f t="array" ref="Q570">MEDIAN(_xlfn._xlws.FILTER(Data_Source[Price (SAR)],Data_Source[Maker] = Data_Source[[#This Row],[Maker]]))</f>
        <v>65000</v>
      </c>
    </row>
    <row r="571" spans="1:17" x14ac:dyDescent="0.35">
      <c r="A571">
        <v>570</v>
      </c>
      <c r="B571" t="s">
        <v>219</v>
      </c>
      <c r="C571" t="s">
        <v>220</v>
      </c>
      <c r="D571">
        <v>2006</v>
      </c>
      <c r="E571" s="9">
        <f ca="1">YEAR(TODAY())-Data_Source[[#This Row],[Year]]</f>
        <v>19</v>
      </c>
      <c r="F571" t="s">
        <v>47</v>
      </c>
      <c r="G571" t="s">
        <v>75</v>
      </c>
      <c r="H571" t="s">
        <v>30</v>
      </c>
      <c r="I571">
        <v>4</v>
      </c>
      <c r="J571" t="s">
        <v>18</v>
      </c>
      <c r="K571" t="s">
        <v>19</v>
      </c>
      <c r="L571">
        <v>290000</v>
      </c>
      <c r="M571" t="s">
        <v>42</v>
      </c>
      <c r="N571" t="s">
        <v>64</v>
      </c>
      <c r="O571" s="2">
        <v>12000</v>
      </c>
      <c r="P571" s="1">
        <f>MEDIAN(Data_Source[Price (SAR)])</f>
        <v>58000</v>
      </c>
      <c r="Q571" s="1" cm="1">
        <f t="array" ref="Q571">MEDIAN(_xlfn._xlws.FILTER(Data_Source[Price (SAR)],Data_Source[Maker] = Data_Source[[#This Row],[Maker]]))</f>
        <v>49500</v>
      </c>
    </row>
    <row r="572" spans="1:17" x14ac:dyDescent="0.35">
      <c r="A572">
        <v>571</v>
      </c>
      <c r="B572" t="s">
        <v>34</v>
      </c>
      <c r="C572" t="s">
        <v>35</v>
      </c>
      <c r="D572">
        <v>2017</v>
      </c>
      <c r="E572" s="9">
        <f ca="1">YEAR(TODAY())-Data_Source[[#This Row],[Year]]</f>
        <v>8</v>
      </c>
      <c r="F572" t="s">
        <v>44</v>
      </c>
      <c r="G572" t="s">
        <v>23</v>
      </c>
      <c r="H572" t="s">
        <v>17</v>
      </c>
      <c r="I572">
        <v>5.7</v>
      </c>
      <c r="J572" t="s">
        <v>18</v>
      </c>
      <c r="K572" t="s">
        <v>19</v>
      </c>
      <c r="L572">
        <v>120000</v>
      </c>
      <c r="M572" t="s">
        <v>42</v>
      </c>
      <c r="N572" t="s">
        <v>64</v>
      </c>
      <c r="O572" s="2">
        <v>225000</v>
      </c>
      <c r="P572" s="1">
        <f>MEDIAN(Data_Source[Price (SAR)])</f>
        <v>58000</v>
      </c>
      <c r="Q572" s="1" cm="1">
        <f t="array" ref="Q572">MEDIAN(_xlfn._xlws.FILTER(Data_Source[Price (SAR)],Data_Source[Maker] = Data_Source[[#This Row],[Maker]]))</f>
        <v>65000</v>
      </c>
    </row>
    <row r="573" spans="1:17" x14ac:dyDescent="0.35">
      <c r="A573">
        <v>572</v>
      </c>
      <c r="B573" t="s">
        <v>76</v>
      </c>
      <c r="C573" t="s">
        <v>125</v>
      </c>
      <c r="D573">
        <v>2016</v>
      </c>
      <c r="E573" s="9">
        <f ca="1">YEAR(TODAY())-Data_Source[[#This Row],[Year]]</f>
        <v>9</v>
      </c>
      <c r="F573" t="s">
        <v>44</v>
      </c>
      <c r="G573" t="s">
        <v>25</v>
      </c>
      <c r="H573" t="s">
        <v>30</v>
      </c>
      <c r="I573">
        <v>3.5</v>
      </c>
      <c r="J573" t="s">
        <v>18</v>
      </c>
      <c r="K573" t="s">
        <v>19</v>
      </c>
      <c r="L573">
        <v>112000</v>
      </c>
      <c r="M573" t="s">
        <v>20</v>
      </c>
      <c r="N573" t="s">
        <v>20</v>
      </c>
      <c r="O573" s="3">
        <v>83000</v>
      </c>
      <c r="P573" s="1">
        <f>MEDIAN(Data_Source[Price (SAR)])</f>
        <v>58000</v>
      </c>
      <c r="Q573" s="1" cm="1">
        <f t="array" ref="Q573">MEDIAN(_xlfn._xlws.FILTER(Data_Source[Price (SAR)],Data_Source[Maker] = Data_Source[[#This Row],[Maker]]))</f>
        <v>55000</v>
      </c>
    </row>
    <row r="574" spans="1:17" x14ac:dyDescent="0.35">
      <c r="A574">
        <v>573</v>
      </c>
      <c r="B574" t="s">
        <v>60</v>
      </c>
      <c r="C574" t="s">
        <v>80</v>
      </c>
      <c r="D574">
        <v>2018</v>
      </c>
      <c r="E574" s="9">
        <f ca="1">YEAR(TODAY())-Data_Source[[#This Row],[Year]]</f>
        <v>7</v>
      </c>
      <c r="F574" t="s">
        <v>15</v>
      </c>
      <c r="G574" t="s">
        <v>16</v>
      </c>
      <c r="H574" t="s">
        <v>17</v>
      </c>
      <c r="I574">
        <v>3.5</v>
      </c>
      <c r="J574" t="s">
        <v>18</v>
      </c>
      <c r="K574" t="s">
        <v>19</v>
      </c>
      <c r="L574">
        <v>91000</v>
      </c>
      <c r="M574" t="s">
        <v>20</v>
      </c>
      <c r="N574" t="s">
        <v>20</v>
      </c>
      <c r="O574" s="3">
        <v>130000</v>
      </c>
      <c r="P574" s="1">
        <f>MEDIAN(Data_Source[Price (SAR)])</f>
        <v>58000</v>
      </c>
      <c r="Q574" s="1" cm="1">
        <f t="array" ref="Q574">MEDIAN(_xlfn._xlws.FILTER(Data_Source[Price (SAR)],Data_Source[Maker] = Data_Source[[#This Row],[Maker]]))</f>
        <v>142000</v>
      </c>
    </row>
    <row r="575" spans="1:17" x14ac:dyDescent="0.35">
      <c r="A575">
        <v>574</v>
      </c>
      <c r="B575" t="s">
        <v>34</v>
      </c>
      <c r="C575" t="s">
        <v>43</v>
      </c>
      <c r="D575">
        <v>2016</v>
      </c>
      <c r="E575" s="9">
        <f ca="1">YEAR(TODAY())-Data_Source[[#This Row],[Year]]</f>
        <v>9</v>
      </c>
      <c r="F575" t="s">
        <v>15</v>
      </c>
      <c r="G575" t="s">
        <v>23</v>
      </c>
      <c r="H575" t="s">
        <v>26</v>
      </c>
      <c r="I575">
        <v>2.5</v>
      </c>
      <c r="J575" t="s">
        <v>18</v>
      </c>
      <c r="K575" t="s">
        <v>19</v>
      </c>
      <c r="L575">
        <v>17000</v>
      </c>
      <c r="M575" t="s">
        <v>20</v>
      </c>
      <c r="N575" t="s">
        <v>20</v>
      </c>
      <c r="O575" s="3">
        <v>35000</v>
      </c>
      <c r="P575" s="1">
        <f>MEDIAN(Data_Source[Price (SAR)])</f>
        <v>58000</v>
      </c>
      <c r="Q575" s="1" cm="1">
        <f t="array" ref="Q575">MEDIAN(_xlfn._xlws.FILTER(Data_Source[Price (SAR)],Data_Source[Maker] = Data_Source[[#This Row],[Maker]]))</f>
        <v>65000</v>
      </c>
    </row>
    <row r="576" spans="1:17" x14ac:dyDescent="0.35">
      <c r="A576">
        <v>575</v>
      </c>
      <c r="B576" t="s">
        <v>76</v>
      </c>
      <c r="C576" t="s">
        <v>256</v>
      </c>
      <c r="D576">
        <v>2007</v>
      </c>
      <c r="E576" s="9">
        <f ca="1">YEAR(TODAY())-Data_Source[[#This Row],[Year]]</f>
        <v>18</v>
      </c>
      <c r="F576" t="s">
        <v>15</v>
      </c>
      <c r="G576" t="s">
        <v>65</v>
      </c>
      <c r="H576" t="s">
        <v>17</v>
      </c>
      <c r="I576">
        <v>4.5999999999999996</v>
      </c>
      <c r="J576" t="s">
        <v>18</v>
      </c>
      <c r="K576" t="s">
        <v>19</v>
      </c>
      <c r="L576">
        <v>195</v>
      </c>
      <c r="M576" t="s">
        <v>64</v>
      </c>
      <c r="N576" t="s">
        <v>64</v>
      </c>
      <c r="O576" s="3">
        <v>27000</v>
      </c>
      <c r="P576" s="1">
        <f>MEDIAN(Data_Source[Price (SAR)])</f>
        <v>58000</v>
      </c>
      <c r="Q576" s="1" cm="1">
        <f t="array" ref="Q576">MEDIAN(_xlfn._xlws.FILTER(Data_Source[Price (SAR)],Data_Source[Maker] = Data_Source[[#This Row],[Maker]]))</f>
        <v>55000</v>
      </c>
    </row>
    <row r="577" spans="1:17" x14ac:dyDescent="0.35">
      <c r="A577">
        <v>576</v>
      </c>
      <c r="B577" t="s">
        <v>76</v>
      </c>
      <c r="C577" t="s">
        <v>77</v>
      </c>
      <c r="D577">
        <v>2014</v>
      </c>
      <c r="E577" s="9">
        <f ca="1">YEAR(TODAY())-Data_Source[[#This Row],[Year]]</f>
        <v>11</v>
      </c>
      <c r="F577" t="s">
        <v>15</v>
      </c>
      <c r="G577" t="s">
        <v>23</v>
      </c>
      <c r="H577" t="s">
        <v>30</v>
      </c>
      <c r="I577">
        <v>5.3</v>
      </c>
      <c r="J577" t="s">
        <v>18</v>
      </c>
      <c r="K577" t="s">
        <v>19</v>
      </c>
      <c r="L577">
        <v>210000</v>
      </c>
      <c r="M577" t="s">
        <v>20</v>
      </c>
      <c r="N577" t="s">
        <v>20</v>
      </c>
      <c r="O577" s="3">
        <v>50000</v>
      </c>
      <c r="P577" s="1">
        <f>MEDIAN(Data_Source[Price (SAR)])</f>
        <v>58000</v>
      </c>
      <c r="Q577" s="1" cm="1">
        <f t="array" ref="Q577">MEDIAN(_xlfn._xlws.FILTER(Data_Source[Price (SAR)],Data_Source[Maker] = Data_Source[[#This Row],[Maker]]))</f>
        <v>55000</v>
      </c>
    </row>
    <row r="578" spans="1:17" x14ac:dyDescent="0.35">
      <c r="A578">
        <v>577</v>
      </c>
      <c r="B578" t="s">
        <v>109</v>
      </c>
      <c r="C578" t="s">
        <v>110</v>
      </c>
      <c r="D578">
        <v>2013</v>
      </c>
      <c r="E578" s="9">
        <f ca="1">YEAR(TODAY())-Data_Source[[#This Row],[Year]]</f>
        <v>12</v>
      </c>
      <c r="F578" t="s">
        <v>15</v>
      </c>
      <c r="G578" t="s">
        <v>65</v>
      </c>
      <c r="H578" t="s">
        <v>17</v>
      </c>
      <c r="I578">
        <v>5.7</v>
      </c>
      <c r="J578" t="s">
        <v>18</v>
      </c>
      <c r="K578" t="s">
        <v>19</v>
      </c>
      <c r="L578">
        <v>144000</v>
      </c>
      <c r="M578" t="s">
        <v>245</v>
      </c>
      <c r="N578" t="s">
        <v>538</v>
      </c>
      <c r="O578" s="2">
        <v>59000</v>
      </c>
      <c r="P578" s="1">
        <f>MEDIAN(Data_Source[Price (SAR)])</f>
        <v>58000</v>
      </c>
      <c r="Q578" s="1" cm="1">
        <f t="array" ref="Q578">MEDIAN(_xlfn._xlws.FILTER(Data_Source[Price (SAR)],Data_Source[Maker] = Data_Source[[#This Row],[Maker]]))</f>
        <v>71000</v>
      </c>
    </row>
    <row r="579" spans="1:17" x14ac:dyDescent="0.35">
      <c r="A579">
        <v>578</v>
      </c>
      <c r="B579" t="s">
        <v>62</v>
      </c>
      <c r="C579" t="s">
        <v>63</v>
      </c>
      <c r="D579">
        <v>2018</v>
      </c>
      <c r="E579" s="9">
        <f ca="1">YEAR(TODAY())-Data_Source[[#This Row],[Year]]</f>
        <v>7</v>
      </c>
      <c r="F579" t="s">
        <v>15</v>
      </c>
      <c r="G579" t="s">
        <v>23</v>
      </c>
      <c r="H579" t="s">
        <v>17</v>
      </c>
      <c r="I579">
        <v>5</v>
      </c>
      <c r="J579" t="s">
        <v>18</v>
      </c>
      <c r="K579" t="s">
        <v>19</v>
      </c>
      <c r="L579">
        <v>26000</v>
      </c>
      <c r="M579" t="s">
        <v>20</v>
      </c>
      <c r="N579" t="s">
        <v>20</v>
      </c>
      <c r="O579" s="3">
        <v>170000</v>
      </c>
      <c r="P579" s="1">
        <f>MEDIAN(Data_Source[Price (SAR)])</f>
        <v>58000</v>
      </c>
      <c r="Q579" s="1" cm="1">
        <f t="array" ref="Q579">MEDIAN(_xlfn._xlws.FILTER(Data_Source[Price (SAR)],Data_Source[Maker] = Data_Source[[#This Row],[Maker]]))</f>
        <v>242500</v>
      </c>
    </row>
    <row r="580" spans="1:17" x14ac:dyDescent="0.35">
      <c r="A580">
        <v>579</v>
      </c>
      <c r="B580" t="s">
        <v>27</v>
      </c>
      <c r="C580" t="s">
        <v>84</v>
      </c>
      <c r="D580">
        <v>2016</v>
      </c>
      <c r="E580" s="9">
        <f ca="1">YEAR(TODAY())-Data_Source[[#This Row],[Year]]</f>
        <v>9</v>
      </c>
      <c r="F580" t="s">
        <v>47</v>
      </c>
      <c r="G580" t="s">
        <v>94</v>
      </c>
      <c r="H580" t="s">
        <v>30</v>
      </c>
      <c r="I580">
        <v>2.4</v>
      </c>
      <c r="J580" t="s">
        <v>18</v>
      </c>
      <c r="K580" t="s">
        <v>19</v>
      </c>
      <c r="L580">
        <v>119800</v>
      </c>
      <c r="M580" t="s">
        <v>42</v>
      </c>
      <c r="N580" t="s">
        <v>64</v>
      </c>
      <c r="O580" s="3">
        <v>57000</v>
      </c>
      <c r="P580" s="1">
        <f>MEDIAN(Data_Source[Price (SAR)])</f>
        <v>58000</v>
      </c>
      <c r="Q580" s="1" cm="1">
        <f t="array" ref="Q580">MEDIAN(_xlfn._xlws.FILTER(Data_Source[Price (SAR)],Data_Source[Maker] = Data_Source[[#This Row],[Maker]]))</f>
        <v>42000</v>
      </c>
    </row>
    <row r="581" spans="1:17" x14ac:dyDescent="0.35">
      <c r="A581">
        <v>580</v>
      </c>
      <c r="B581" t="s">
        <v>21</v>
      </c>
      <c r="C581" t="s">
        <v>24</v>
      </c>
      <c r="D581">
        <v>2019</v>
      </c>
      <c r="E581" s="9">
        <f ca="1">YEAR(TODAY())-Data_Source[[#This Row],[Year]]</f>
        <v>6</v>
      </c>
      <c r="F581" t="s">
        <v>47</v>
      </c>
      <c r="G581" t="s">
        <v>23</v>
      </c>
      <c r="H581" t="s">
        <v>30</v>
      </c>
      <c r="I581">
        <v>1.5</v>
      </c>
      <c r="J581" t="s">
        <v>18</v>
      </c>
      <c r="K581" t="s">
        <v>19</v>
      </c>
      <c r="L581">
        <v>46000</v>
      </c>
      <c r="M581" t="s">
        <v>42</v>
      </c>
      <c r="N581" t="s">
        <v>64</v>
      </c>
      <c r="O581" s="2">
        <v>32000</v>
      </c>
      <c r="P581" s="1">
        <f>MEDIAN(Data_Source[Price (SAR)])</f>
        <v>58000</v>
      </c>
      <c r="Q581" s="1" cm="1">
        <f t="array" ref="Q581">MEDIAN(_xlfn._xlws.FILTER(Data_Source[Price (SAR)],Data_Source[Maker] = Data_Source[[#This Row],[Maker]]))</f>
        <v>36500</v>
      </c>
    </row>
    <row r="582" spans="1:17" x14ac:dyDescent="0.35">
      <c r="A582">
        <v>581</v>
      </c>
      <c r="B582" t="s">
        <v>34</v>
      </c>
      <c r="C582" t="s">
        <v>55</v>
      </c>
      <c r="D582">
        <v>2017</v>
      </c>
      <c r="E582" s="9">
        <f ca="1">YEAR(TODAY())-Data_Source[[#This Row],[Year]]</f>
        <v>8</v>
      </c>
      <c r="F582" t="s">
        <v>44</v>
      </c>
      <c r="G582" t="s">
        <v>25</v>
      </c>
      <c r="H582" t="s">
        <v>17</v>
      </c>
      <c r="I582">
        <v>4</v>
      </c>
      <c r="J582" t="s">
        <v>18</v>
      </c>
      <c r="K582" t="s">
        <v>19</v>
      </c>
      <c r="L582">
        <v>140000</v>
      </c>
      <c r="M582" t="s">
        <v>155</v>
      </c>
      <c r="N582" t="s">
        <v>539</v>
      </c>
      <c r="O582" s="3">
        <v>125000</v>
      </c>
      <c r="P582" s="1">
        <f>MEDIAN(Data_Source[Price (SAR)])</f>
        <v>58000</v>
      </c>
      <c r="Q582" s="1" cm="1">
        <f t="array" ref="Q582">MEDIAN(_xlfn._xlws.FILTER(Data_Source[Price (SAR)],Data_Source[Maker] = Data_Source[[#This Row],[Maker]]))</f>
        <v>65000</v>
      </c>
    </row>
    <row r="583" spans="1:17" x14ac:dyDescent="0.35">
      <c r="A583">
        <v>582</v>
      </c>
      <c r="B583" t="s">
        <v>34</v>
      </c>
      <c r="C583" t="s">
        <v>51</v>
      </c>
      <c r="D583">
        <v>2016</v>
      </c>
      <c r="E583" s="9">
        <f ca="1">YEAR(TODAY())-Data_Source[[#This Row],[Year]]</f>
        <v>9</v>
      </c>
      <c r="F583" t="s">
        <v>15</v>
      </c>
      <c r="G583" t="s">
        <v>23</v>
      </c>
      <c r="H583" t="s">
        <v>26</v>
      </c>
      <c r="I583">
        <v>1.6</v>
      </c>
      <c r="J583" t="s">
        <v>18</v>
      </c>
      <c r="K583" t="s">
        <v>19</v>
      </c>
      <c r="L583">
        <v>123213</v>
      </c>
      <c r="M583" t="s">
        <v>45</v>
      </c>
      <c r="N583" t="s">
        <v>539</v>
      </c>
      <c r="O583" s="2">
        <v>40500</v>
      </c>
      <c r="P583" s="1">
        <f>MEDIAN(Data_Source[Price (SAR)])</f>
        <v>58000</v>
      </c>
      <c r="Q583" s="1" cm="1">
        <f t="array" ref="Q583">MEDIAN(_xlfn._xlws.FILTER(Data_Source[Price (SAR)],Data_Source[Maker] = Data_Source[[#This Row],[Maker]]))</f>
        <v>65000</v>
      </c>
    </row>
    <row r="584" spans="1:17" x14ac:dyDescent="0.35">
      <c r="A584">
        <v>583</v>
      </c>
      <c r="B584" t="s">
        <v>36</v>
      </c>
      <c r="C584" t="s">
        <v>37</v>
      </c>
      <c r="D584">
        <v>2012</v>
      </c>
      <c r="E584" s="9">
        <f ca="1">YEAR(TODAY())-Data_Source[[#This Row],[Year]]</f>
        <v>13</v>
      </c>
      <c r="F584" t="s">
        <v>15</v>
      </c>
      <c r="G584" t="s">
        <v>16</v>
      </c>
      <c r="H584" t="s">
        <v>17</v>
      </c>
      <c r="I584">
        <v>5.3</v>
      </c>
      <c r="J584" t="s">
        <v>18</v>
      </c>
      <c r="K584" t="s">
        <v>19</v>
      </c>
      <c r="L584">
        <v>270</v>
      </c>
      <c r="M584" t="s">
        <v>59</v>
      </c>
      <c r="N584" t="s">
        <v>59</v>
      </c>
      <c r="O584" s="2">
        <v>39000</v>
      </c>
      <c r="P584" s="1">
        <f>MEDIAN(Data_Source[Price (SAR)])</f>
        <v>58000</v>
      </c>
      <c r="Q584" s="1" cm="1">
        <f t="array" ref="Q584">MEDIAN(_xlfn._xlws.FILTER(Data_Source[Price (SAR)],Data_Source[Maker] = Data_Source[[#This Row],[Maker]]))</f>
        <v>72000</v>
      </c>
    </row>
    <row r="585" spans="1:17" x14ac:dyDescent="0.35">
      <c r="A585">
        <v>584</v>
      </c>
      <c r="B585" t="s">
        <v>291</v>
      </c>
      <c r="C585" t="s">
        <v>292</v>
      </c>
      <c r="D585">
        <v>2011</v>
      </c>
      <c r="E585" s="9">
        <f ca="1">YEAR(TODAY())-Data_Source[[#This Row],[Year]]</f>
        <v>14</v>
      </c>
      <c r="F585" t="s">
        <v>15</v>
      </c>
      <c r="G585" t="s">
        <v>33</v>
      </c>
      <c r="H585" t="s">
        <v>17</v>
      </c>
      <c r="I585">
        <v>6</v>
      </c>
      <c r="J585" t="s">
        <v>18</v>
      </c>
      <c r="K585" t="s">
        <v>19</v>
      </c>
      <c r="L585">
        <v>183000</v>
      </c>
      <c r="M585" t="s">
        <v>42</v>
      </c>
      <c r="N585" t="s">
        <v>64</v>
      </c>
      <c r="O585" s="3">
        <v>100000</v>
      </c>
      <c r="P585" s="1">
        <f>MEDIAN(Data_Source[Price (SAR)])</f>
        <v>58000</v>
      </c>
      <c r="Q585" s="1" cm="1">
        <f t="array" ref="Q585">MEDIAN(_xlfn._xlws.FILTER(Data_Source[Price (SAR)],Data_Source[Maker] = Data_Source[[#This Row],[Maker]]))</f>
        <v>310000</v>
      </c>
    </row>
    <row r="586" spans="1:17" x14ac:dyDescent="0.35">
      <c r="A586">
        <v>585</v>
      </c>
      <c r="B586" t="s">
        <v>76</v>
      </c>
      <c r="C586" t="s">
        <v>112</v>
      </c>
      <c r="D586">
        <v>2015</v>
      </c>
      <c r="E586" s="9">
        <f ca="1">YEAR(TODAY())-Data_Source[[#This Row],[Year]]</f>
        <v>10</v>
      </c>
      <c r="F586" t="s">
        <v>15</v>
      </c>
      <c r="G586" t="s">
        <v>16</v>
      </c>
      <c r="H586" t="s">
        <v>30</v>
      </c>
      <c r="I586">
        <v>3.3</v>
      </c>
      <c r="J586" t="s">
        <v>18</v>
      </c>
      <c r="K586" t="s">
        <v>19</v>
      </c>
      <c r="L586">
        <v>446000</v>
      </c>
      <c r="M586" t="s">
        <v>20</v>
      </c>
      <c r="N586" t="s">
        <v>20</v>
      </c>
      <c r="O586" s="2">
        <v>35000</v>
      </c>
      <c r="P586" s="1">
        <f>MEDIAN(Data_Source[Price (SAR)])</f>
        <v>58000</v>
      </c>
      <c r="Q586" s="1" cm="1">
        <f t="array" ref="Q586">MEDIAN(_xlfn._xlws.FILTER(Data_Source[Price (SAR)],Data_Source[Maker] = Data_Source[[#This Row],[Maker]]))</f>
        <v>55000</v>
      </c>
    </row>
    <row r="587" spans="1:17" x14ac:dyDescent="0.35">
      <c r="A587">
        <v>586</v>
      </c>
      <c r="B587" t="s">
        <v>34</v>
      </c>
      <c r="C587" t="s">
        <v>43</v>
      </c>
      <c r="D587">
        <v>2007</v>
      </c>
      <c r="E587" s="9">
        <f ca="1">YEAR(TODAY())-Data_Source[[#This Row],[Year]]</f>
        <v>18</v>
      </c>
      <c r="F587" t="s">
        <v>44</v>
      </c>
      <c r="G587" t="s">
        <v>25</v>
      </c>
      <c r="H587" t="s">
        <v>17</v>
      </c>
      <c r="I587">
        <v>2.4</v>
      </c>
      <c r="J587" t="s">
        <v>18</v>
      </c>
      <c r="K587" t="s">
        <v>68</v>
      </c>
      <c r="L587">
        <v>450</v>
      </c>
      <c r="M587" t="s">
        <v>81</v>
      </c>
      <c r="N587" t="s">
        <v>541</v>
      </c>
      <c r="O587" s="2">
        <v>16500</v>
      </c>
      <c r="P587" s="1">
        <f>MEDIAN(Data_Source[Price (SAR)])</f>
        <v>58000</v>
      </c>
      <c r="Q587" s="1" cm="1">
        <f t="array" ref="Q587">MEDIAN(_xlfn._xlws.FILTER(Data_Source[Price (SAR)],Data_Source[Maker] = Data_Source[[#This Row],[Maker]]))</f>
        <v>65000</v>
      </c>
    </row>
    <row r="588" spans="1:17" x14ac:dyDescent="0.35">
      <c r="A588">
        <v>587</v>
      </c>
      <c r="B588" t="s">
        <v>34</v>
      </c>
      <c r="C588" t="s">
        <v>43</v>
      </c>
      <c r="D588">
        <v>2017</v>
      </c>
      <c r="E588" s="9">
        <f ca="1">YEAR(TODAY())-Data_Source[[#This Row],[Year]]</f>
        <v>8</v>
      </c>
      <c r="F588" t="s">
        <v>15</v>
      </c>
      <c r="G588" t="s">
        <v>75</v>
      </c>
      <c r="H588" t="s">
        <v>26</v>
      </c>
      <c r="I588">
        <v>2.5</v>
      </c>
      <c r="J588" t="s">
        <v>18</v>
      </c>
      <c r="K588" t="s">
        <v>19</v>
      </c>
      <c r="L588">
        <v>84000</v>
      </c>
      <c r="M588" t="s">
        <v>59</v>
      </c>
      <c r="N588" t="s">
        <v>59</v>
      </c>
      <c r="O588" s="3">
        <v>45000</v>
      </c>
      <c r="P588" s="1">
        <f>MEDIAN(Data_Source[Price (SAR)])</f>
        <v>58000</v>
      </c>
      <c r="Q588" s="1" cm="1">
        <f t="array" ref="Q588">MEDIAN(_xlfn._xlws.FILTER(Data_Source[Price (SAR)],Data_Source[Maker] = Data_Source[[#This Row],[Maker]]))</f>
        <v>65000</v>
      </c>
    </row>
    <row r="589" spans="1:17" x14ac:dyDescent="0.35">
      <c r="A589">
        <v>588</v>
      </c>
      <c r="B589" t="s">
        <v>34</v>
      </c>
      <c r="C589" t="s">
        <v>287</v>
      </c>
      <c r="D589">
        <v>2016</v>
      </c>
      <c r="E589" s="9">
        <f ca="1">YEAR(TODAY())-Data_Source[[#This Row],[Year]]</f>
        <v>9</v>
      </c>
      <c r="F589" t="s">
        <v>15</v>
      </c>
      <c r="G589" t="s">
        <v>23</v>
      </c>
      <c r="H589" t="s">
        <v>26</v>
      </c>
      <c r="I589">
        <v>2.7</v>
      </c>
      <c r="J589" t="s">
        <v>18</v>
      </c>
      <c r="K589" t="s">
        <v>68</v>
      </c>
      <c r="L589">
        <v>180000</v>
      </c>
      <c r="M589" t="s">
        <v>170</v>
      </c>
      <c r="N589" t="s">
        <v>543</v>
      </c>
      <c r="O589" s="3">
        <v>72000</v>
      </c>
      <c r="P589" s="1">
        <f>MEDIAN(Data_Source[Price (SAR)])</f>
        <v>58000</v>
      </c>
      <c r="Q589" s="1" cm="1">
        <f t="array" ref="Q589">MEDIAN(_xlfn._xlws.FILTER(Data_Source[Price (SAR)],Data_Source[Maker] = Data_Source[[#This Row],[Maker]]))</f>
        <v>65000</v>
      </c>
    </row>
    <row r="590" spans="1:17" x14ac:dyDescent="0.35">
      <c r="A590">
        <v>589</v>
      </c>
      <c r="B590" t="s">
        <v>34</v>
      </c>
      <c r="C590" t="s">
        <v>123</v>
      </c>
      <c r="D590">
        <v>2016</v>
      </c>
      <c r="E590" s="9">
        <f ca="1">YEAR(TODAY())-Data_Source[[#This Row],[Year]]</f>
        <v>9</v>
      </c>
      <c r="F590" t="s">
        <v>15</v>
      </c>
      <c r="G590" t="s">
        <v>23</v>
      </c>
      <c r="H590" t="s">
        <v>30</v>
      </c>
      <c r="I590">
        <v>2.7</v>
      </c>
      <c r="J590" t="s">
        <v>18</v>
      </c>
      <c r="K590" t="s">
        <v>19</v>
      </c>
      <c r="L590">
        <v>162500</v>
      </c>
      <c r="M590" t="s">
        <v>126</v>
      </c>
      <c r="N590" t="s">
        <v>126</v>
      </c>
      <c r="O590" s="2">
        <v>84000</v>
      </c>
      <c r="P590" s="1">
        <f>MEDIAN(Data_Source[Price (SAR)])</f>
        <v>58000</v>
      </c>
      <c r="Q590" s="1" cm="1">
        <f t="array" ref="Q590">MEDIAN(_xlfn._xlws.FILTER(Data_Source[Price (SAR)],Data_Source[Maker] = Data_Source[[#This Row],[Maker]]))</f>
        <v>65000</v>
      </c>
    </row>
    <row r="591" spans="1:17" x14ac:dyDescent="0.35">
      <c r="A591">
        <v>590</v>
      </c>
      <c r="B591" t="s">
        <v>21</v>
      </c>
      <c r="C591" t="s">
        <v>184</v>
      </c>
      <c r="D591">
        <v>2018</v>
      </c>
      <c r="E591" s="9">
        <f ca="1">YEAR(TODAY())-Data_Source[[#This Row],[Year]]</f>
        <v>7</v>
      </c>
      <c r="F591" t="s">
        <v>15</v>
      </c>
      <c r="G591" t="s">
        <v>16</v>
      </c>
      <c r="H591" t="s">
        <v>26</v>
      </c>
      <c r="I591">
        <v>2.5</v>
      </c>
      <c r="J591" t="s">
        <v>18</v>
      </c>
      <c r="K591" t="s">
        <v>19</v>
      </c>
      <c r="L591">
        <v>78794</v>
      </c>
      <c r="M591" t="s">
        <v>42</v>
      </c>
      <c r="N591" t="s">
        <v>64</v>
      </c>
      <c r="O591" s="3">
        <v>68000</v>
      </c>
      <c r="P591" s="1">
        <f>MEDIAN(Data_Source[Price (SAR)])</f>
        <v>58000</v>
      </c>
      <c r="Q591" s="1" cm="1">
        <f t="array" ref="Q591">MEDIAN(_xlfn._xlws.FILTER(Data_Source[Price (SAR)],Data_Source[Maker] = Data_Source[[#This Row],[Maker]]))</f>
        <v>36500</v>
      </c>
    </row>
    <row r="592" spans="1:17" x14ac:dyDescent="0.35">
      <c r="A592">
        <v>591</v>
      </c>
      <c r="B592" t="s">
        <v>60</v>
      </c>
      <c r="C592" t="s">
        <v>90</v>
      </c>
      <c r="D592">
        <v>2020</v>
      </c>
      <c r="E592" s="9">
        <f ca="1">YEAR(TODAY())-Data_Source[[#This Row],[Year]]</f>
        <v>5</v>
      </c>
      <c r="F592" t="s">
        <v>15</v>
      </c>
      <c r="G592" t="s">
        <v>23</v>
      </c>
      <c r="H592" t="s">
        <v>17</v>
      </c>
      <c r="I592">
        <v>5.7</v>
      </c>
      <c r="J592" t="s">
        <v>18</v>
      </c>
      <c r="K592" t="s">
        <v>19</v>
      </c>
      <c r="L592">
        <v>10000</v>
      </c>
      <c r="M592" t="s">
        <v>42</v>
      </c>
      <c r="N592" t="s">
        <v>64</v>
      </c>
      <c r="O592" s="2">
        <v>425000</v>
      </c>
      <c r="P592" s="1">
        <f>MEDIAN(Data_Source[Price (SAR)])</f>
        <v>58000</v>
      </c>
      <c r="Q592" s="1" cm="1">
        <f t="array" ref="Q592">MEDIAN(_xlfn._xlws.FILTER(Data_Source[Price (SAR)],Data_Source[Maker] = Data_Source[[#This Row],[Maker]]))</f>
        <v>142000</v>
      </c>
    </row>
    <row r="593" spans="1:17" x14ac:dyDescent="0.35">
      <c r="A593">
        <v>592</v>
      </c>
      <c r="B593" t="s">
        <v>82</v>
      </c>
      <c r="C593" t="s">
        <v>164</v>
      </c>
      <c r="D593">
        <v>2019</v>
      </c>
      <c r="E593" s="9">
        <f ca="1">YEAR(TODAY())-Data_Source[[#This Row],[Year]]</f>
        <v>6</v>
      </c>
      <c r="F593" t="s">
        <v>15</v>
      </c>
      <c r="G593" t="s">
        <v>75</v>
      </c>
      <c r="H593" t="s">
        <v>26</v>
      </c>
      <c r="I593">
        <v>1.6</v>
      </c>
      <c r="J593" t="s">
        <v>18</v>
      </c>
      <c r="K593" t="s">
        <v>19</v>
      </c>
      <c r="L593">
        <v>61000</v>
      </c>
      <c r="M593" t="s">
        <v>42</v>
      </c>
      <c r="N593" t="s">
        <v>64</v>
      </c>
      <c r="O593" s="3">
        <v>59000</v>
      </c>
      <c r="P593" s="1">
        <f>MEDIAN(Data_Source[Price (SAR)])</f>
        <v>58000</v>
      </c>
      <c r="Q593" s="1" cm="1">
        <f t="array" ref="Q593">MEDIAN(_xlfn._xlws.FILTER(Data_Source[Price (SAR)],Data_Source[Maker] = Data_Source[[#This Row],[Maker]]))</f>
        <v>40000</v>
      </c>
    </row>
    <row r="594" spans="1:17" x14ac:dyDescent="0.35">
      <c r="A594">
        <v>593</v>
      </c>
      <c r="B594" t="s">
        <v>76</v>
      </c>
      <c r="C594" t="s">
        <v>144</v>
      </c>
      <c r="D594">
        <v>2005</v>
      </c>
      <c r="E594" s="9">
        <f ca="1">YEAR(TODAY())-Data_Source[[#This Row],[Year]]</f>
        <v>20</v>
      </c>
      <c r="F594" t="s">
        <v>15</v>
      </c>
      <c r="G594" t="s">
        <v>25</v>
      </c>
      <c r="H594" t="s">
        <v>30</v>
      </c>
      <c r="I594">
        <v>4.5999999999999996</v>
      </c>
      <c r="J594" t="s">
        <v>18</v>
      </c>
      <c r="K594" t="s">
        <v>19</v>
      </c>
      <c r="L594">
        <v>270000</v>
      </c>
      <c r="M594" t="s">
        <v>42</v>
      </c>
      <c r="N594" t="s">
        <v>64</v>
      </c>
      <c r="O594" s="2">
        <v>15000</v>
      </c>
      <c r="P594" s="1">
        <f>MEDIAN(Data_Source[Price (SAR)])</f>
        <v>58000</v>
      </c>
      <c r="Q594" s="1" cm="1">
        <f t="array" ref="Q594">MEDIAN(_xlfn._xlws.FILTER(Data_Source[Price (SAR)],Data_Source[Maker] = Data_Source[[#This Row],[Maker]]))</f>
        <v>55000</v>
      </c>
    </row>
    <row r="595" spans="1:17" x14ac:dyDescent="0.35">
      <c r="A595">
        <v>594</v>
      </c>
      <c r="B595" t="s">
        <v>27</v>
      </c>
      <c r="C595" t="s">
        <v>28</v>
      </c>
      <c r="D595">
        <v>2018</v>
      </c>
      <c r="E595" s="9">
        <f ca="1">YEAR(TODAY())-Data_Source[[#This Row],[Year]]</f>
        <v>7</v>
      </c>
      <c r="F595" t="s">
        <v>47</v>
      </c>
      <c r="G595" t="s">
        <v>23</v>
      </c>
      <c r="H595" t="s">
        <v>26</v>
      </c>
      <c r="I595">
        <v>1.6</v>
      </c>
      <c r="J595" t="s">
        <v>56</v>
      </c>
      <c r="K595" t="s">
        <v>19</v>
      </c>
      <c r="L595">
        <v>83000</v>
      </c>
      <c r="M595" t="s">
        <v>20</v>
      </c>
      <c r="N595" t="s">
        <v>20</v>
      </c>
      <c r="O595" s="2">
        <v>50000</v>
      </c>
      <c r="P595" s="1">
        <f>MEDIAN(Data_Source[Price (SAR)])</f>
        <v>58000</v>
      </c>
      <c r="Q595" s="1" cm="1">
        <f t="array" ref="Q595">MEDIAN(_xlfn._xlws.FILTER(Data_Source[Price (SAR)],Data_Source[Maker] = Data_Source[[#This Row],[Maker]]))</f>
        <v>42000</v>
      </c>
    </row>
    <row r="596" spans="1:17" x14ac:dyDescent="0.35">
      <c r="A596">
        <v>595</v>
      </c>
      <c r="B596" t="s">
        <v>60</v>
      </c>
      <c r="C596" t="s">
        <v>61</v>
      </c>
      <c r="D596">
        <v>2017</v>
      </c>
      <c r="E596" s="9">
        <f ca="1">YEAR(TODAY())-Data_Source[[#This Row],[Year]]</f>
        <v>8</v>
      </c>
      <c r="F596" t="s">
        <v>44</v>
      </c>
      <c r="G596" t="s">
        <v>16</v>
      </c>
      <c r="H596" t="s">
        <v>17</v>
      </c>
      <c r="I596">
        <v>3.5</v>
      </c>
      <c r="J596" t="s">
        <v>18</v>
      </c>
      <c r="K596" t="s">
        <v>19</v>
      </c>
      <c r="L596">
        <v>117000</v>
      </c>
      <c r="M596" t="s">
        <v>42</v>
      </c>
      <c r="N596" t="s">
        <v>64</v>
      </c>
      <c r="O596" s="2">
        <v>180000</v>
      </c>
      <c r="P596" s="1">
        <f>MEDIAN(Data_Source[Price (SAR)])</f>
        <v>58000</v>
      </c>
      <c r="Q596" s="1" cm="1">
        <f t="array" ref="Q596">MEDIAN(_xlfn._xlws.FILTER(Data_Source[Price (SAR)],Data_Source[Maker] = Data_Source[[#This Row],[Maker]]))</f>
        <v>142000</v>
      </c>
    </row>
    <row r="597" spans="1:17" x14ac:dyDescent="0.35">
      <c r="A597">
        <v>596</v>
      </c>
      <c r="B597" t="s">
        <v>34</v>
      </c>
      <c r="C597" t="s">
        <v>43</v>
      </c>
      <c r="D597">
        <v>2014</v>
      </c>
      <c r="E597" s="9">
        <f ca="1">YEAR(TODAY())-Data_Source[[#This Row],[Year]]</f>
        <v>11</v>
      </c>
      <c r="F597" t="s">
        <v>15</v>
      </c>
      <c r="G597" t="s">
        <v>102</v>
      </c>
      <c r="H597" t="s">
        <v>17</v>
      </c>
      <c r="I597">
        <v>2.5</v>
      </c>
      <c r="J597" t="s">
        <v>18</v>
      </c>
      <c r="K597" t="s">
        <v>19</v>
      </c>
      <c r="L597">
        <v>225000</v>
      </c>
      <c r="M597" t="s">
        <v>42</v>
      </c>
      <c r="N597" t="s">
        <v>64</v>
      </c>
      <c r="O597" s="3">
        <v>48000</v>
      </c>
      <c r="P597" s="1">
        <f>MEDIAN(Data_Source[Price (SAR)])</f>
        <v>58000</v>
      </c>
      <c r="Q597" s="1" cm="1">
        <f t="array" ref="Q597">MEDIAN(_xlfn._xlws.FILTER(Data_Source[Price (SAR)],Data_Source[Maker] = Data_Source[[#This Row],[Maker]]))</f>
        <v>65000</v>
      </c>
    </row>
    <row r="598" spans="1:17" x14ac:dyDescent="0.35">
      <c r="A598">
        <v>597</v>
      </c>
      <c r="B598" t="s">
        <v>34</v>
      </c>
      <c r="C598" t="s">
        <v>55</v>
      </c>
      <c r="D598">
        <v>2010</v>
      </c>
      <c r="E598" s="9">
        <f ca="1">YEAR(TODAY())-Data_Source[[#This Row],[Year]]</f>
        <v>15</v>
      </c>
      <c r="F598" t="s">
        <v>44</v>
      </c>
      <c r="G598" t="s">
        <v>23</v>
      </c>
      <c r="H598" t="s">
        <v>30</v>
      </c>
      <c r="I598">
        <v>4</v>
      </c>
      <c r="J598" t="s">
        <v>18</v>
      </c>
      <c r="K598" t="s">
        <v>19</v>
      </c>
      <c r="L598">
        <v>293715</v>
      </c>
      <c r="M598" t="s">
        <v>42</v>
      </c>
      <c r="N598" t="s">
        <v>64</v>
      </c>
      <c r="O598" s="3">
        <v>75000</v>
      </c>
      <c r="P598" s="1">
        <f>MEDIAN(Data_Source[Price (SAR)])</f>
        <v>58000</v>
      </c>
      <c r="Q598" s="1" cm="1">
        <f t="array" ref="Q598">MEDIAN(_xlfn._xlws.FILTER(Data_Source[Price (SAR)],Data_Source[Maker] = Data_Source[[#This Row],[Maker]]))</f>
        <v>65000</v>
      </c>
    </row>
    <row r="599" spans="1:17" x14ac:dyDescent="0.35">
      <c r="A599">
        <v>598</v>
      </c>
      <c r="B599" t="s">
        <v>76</v>
      </c>
      <c r="C599" t="s">
        <v>112</v>
      </c>
      <c r="D599">
        <v>2013</v>
      </c>
      <c r="E599" s="9">
        <f ca="1">YEAR(TODAY())-Data_Source[[#This Row],[Year]]</f>
        <v>12</v>
      </c>
      <c r="F599" t="s">
        <v>15</v>
      </c>
      <c r="G599" t="s">
        <v>25</v>
      </c>
      <c r="H599" t="s">
        <v>26</v>
      </c>
      <c r="I599">
        <v>3.5</v>
      </c>
      <c r="J599" t="s">
        <v>18</v>
      </c>
      <c r="K599" t="s">
        <v>19</v>
      </c>
      <c r="L599">
        <v>53393</v>
      </c>
      <c r="M599" t="s">
        <v>20</v>
      </c>
      <c r="N599" t="s">
        <v>20</v>
      </c>
      <c r="O599" s="3">
        <v>57500</v>
      </c>
      <c r="P599" s="1">
        <f>MEDIAN(Data_Source[Price (SAR)])</f>
        <v>58000</v>
      </c>
      <c r="Q599" s="1" cm="1">
        <f t="array" ref="Q599">MEDIAN(_xlfn._xlws.FILTER(Data_Source[Price (SAR)],Data_Source[Maker] = Data_Source[[#This Row],[Maker]]))</f>
        <v>55000</v>
      </c>
    </row>
    <row r="600" spans="1:17" x14ac:dyDescent="0.35">
      <c r="A600">
        <v>599</v>
      </c>
      <c r="B600" t="s">
        <v>27</v>
      </c>
      <c r="C600" t="s">
        <v>89</v>
      </c>
      <c r="D600">
        <v>2018</v>
      </c>
      <c r="E600" s="9">
        <f ca="1">YEAR(TODAY())-Data_Source[[#This Row],[Year]]</f>
        <v>7</v>
      </c>
      <c r="F600" t="s">
        <v>15</v>
      </c>
      <c r="G600" t="s">
        <v>65</v>
      </c>
      <c r="H600" t="s">
        <v>26</v>
      </c>
      <c r="I600">
        <v>2.5</v>
      </c>
      <c r="J600" t="s">
        <v>18</v>
      </c>
      <c r="K600" t="s">
        <v>19</v>
      </c>
      <c r="L600">
        <v>63000</v>
      </c>
      <c r="M600" t="s">
        <v>20</v>
      </c>
      <c r="N600" t="s">
        <v>20</v>
      </c>
      <c r="O600" s="2">
        <v>58000</v>
      </c>
      <c r="P600" s="1">
        <f>MEDIAN(Data_Source[Price (SAR)])</f>
        <v>58000</v>
      </c>
      <c r="Q600" s="1" cm="1">
        <f t="array" ref="Q600">MEDIAN(_xlfn._xlws.FILTER(Data_Source[Price (SAR)],Data_Source[Maker] = Data_Source[[#This Row],[Maker]]))</f>
        <v>42000</v>
      </c>
    </row>
    <row r="601" spans="1:17" x14ac:dyDescent="0.35">
      <c r="A601">
        <v>600</v>
      </c>
      <c r="B601" t="s">
        <v>76</v>
      </c>
      <c r="C601" t="s">
        <v>144</v>
      </c>
      <c r="D601">
        <v>2001</v>
      </c>
      <c r="E601" s="9">
        <f ca="1">YEAR(TODAY())-Data_Source[[#This Row],[Year]]</f>
        <v>24</v>
      </c>
      <c r="F601" t="s">
        <v>15</v>
      </c>
      <c r="G601" t="s">
        <v>23</v>
      </c>
      <c r="H601" t="s">
        <v>26</v>
      </c>
      <c r="I601">
        <v>4.5999999999999996</v>
      </c>
      <c r="J601" t="s">
        <v>18</v>
      </c>
      <c r="K601" t="s">
        <v>19</v>
      </c>
      <c r="L601">
        <v>350000</v>
      </c>
      <c r="M601" t="s">
        <v>111</v>
      </c>
      <c r="N601" t="s">
        <v>540</v>
      </c>
      <c r="O601" s="2">
        <v>6000</v>
      </c>
      <c r="P601" s="1">
        <f>MEDIAN(Data_Source[Price (SAR)])</f>
        <v>58000</v>
      </c>
      <c r="Q601" s="1" cm="1">
        <f t="array" ref="Q601">MEDIAN(_xlfn._xlws.FILTER(Data_Source[Price (SAR)],Data_Source[Maker] = Data_Source[[#This Row],[Maker]]))</f>
        <v>55000</v>
      </c>
    </row>
    <row r="602" spans="1:17" x14ac:dyDescent="0.35">
      <c r="A602">
        <v>601</v>
      </c>
      <c r="B602" t="s">
        <v>174</v>
      </c>
      <c r="C602" t="s">
        <v>208</v>
      </c>
      <c r="D602">
        <v>2015</v>
      </c>
      <c r="E602" s="9">
        <f ca="1">YEAR(TODAY())-Data_Source[[#This Row],[Year]]</f>
        <v>10</v>
      </c>
      <c r="F602" t="s">
        <v>15</v>
      </c>
      <c r="G602" t="s">
        <v>16</v>
      </c>
      <c r="H602" t="s">
        <v>17</v>
      </c>
      <c r="I602">
        <v>3</v>
      </c>
      <c r="J602" t="s">
        <v>18</v>
      </c>
      <c r="K602" t="s">
        <v>19</v>
      </c>
      <c r="L602">
        <v>98000</v>
      </c>
      <c r="M602" t="s">
        <v>20</v>
      </c>
      <c r="N602" t="s">
        <v>20</v>
      </c>
      <c r="O602" s="2">
        <v>150000</v>
      </c>
      <c r="P602" s="1">
        <f>MEDIAN(Data_Source[Price (SAR)])</f>
        <v>58000</v>
      </c>
      <c r="Q602" s="1" cm="1">
        <f t="array" ref="Q602">MEDIAN(_xlfn._xlws.FILTER(Data_Source[Price (SAR)],Data_Source[Maker] = Data_Source[[#This Row],[Maker]]))</f>
        <v>110000</v>
      </c>
    </row>
    <row r="603" spans="1:17" x14ac:dyDescent="0.35">
      <c r="A603">
        <v>602</v>
      </c>
      <c r="B603" t="s">
        <v>34</v>
      </c>
      <c r="C603" t="s">
        <v>69</v>
      </c>
      <c r="D603">
        <v>2014</v>
      </c>
      <c r="E603" s="9">
        <f ca="1">YEAR(TODAY())-Data_Source[[#This Row],[Year]]</f>
        <v>11</v>
      </c>
      <c r="F603" t="s">
        <v>15</v>
      </c>
      <c r="G603" t="s">
        <v>23</v>
      </c>
      <c r="H603" t="s">
        <v>26</v>
      </c>
      <c r="I603">
        <v>1</v>
      </c>
      <c r="J603" t="s">
        <v>18</v>
      </c>
      <c r="K603" t="s">
        <v>19</v>
      </c>
      <c r="L603">
        <v>245</v>
      </c>
      <c r="M603" t="s">
        <v>64</v>
      </c>
      <c r="N603" t="s">
        <v>64</v>
      </c>
      <c r="O603" s="3">
        <v>55000</v>
      </c>
      <c r="P603" s="1">
        <f>MEDIAN(Data_Source[Price (SAR)])</f>
        <v>58000</v>
      </c>
      <c r="Q603" s="1" cm="1">
        <f t="array" ref="Q603">MEDIAN(_xlfn._xlws.FILTER(Data_Source[Price (SAR)],Data_Source[Maker] = Data_Source[[#This Row],[Maker]]))</f>
        <v>65000</v>
      </c>
    </row>
    <row r="604" spans="1:17" x14ac:dyDescent="0.35">
      <c r="A604">
        <v>603</v>
      </c>
      <c r="B604" t="s">
        <v>36</v>
      </c>
      <c r="C604" t="s">
        <v>37</v>
      </c>
      <c r="D604">
        <v>2016</v>
      </c>
      <c r="E604" s="9">
        <f ca="1">YEAR(TODAY())-Data_Source[[#This Row],[Year]]</f>
        <v>9</v>
      </c>
      <c r="F604" t="s">
        <v>47</v>
      </c>
      <c r="G604" t="s">
        <v>23</v>
      </c>
      <c r="H604" t="s">
        <v>17</v>
      </c>
      <c r="I604">
        <v>6.2</v>
      </c>
      <c r="J604" t="s">
        <v>18</v>
      </c>
      <c r="K604" t="s">
        <v>19</v>
      </c>
      <c r="L604">
        <v>126000</v>
      </c>
      <c r="M604" t="s">
        <v>20</v>
      </c>
      <c r="N604" t="s">
        <v>20</v>
      </c>
      <c r="O604" s="3">
        <v>176000</v>
      </c>
      <c r="P604" s="1">
        <f>MEDIAN(Data_Source[Price (SAR)])</f>
        <v>58000</v>
      </c>
      <c r="Q604" s="1" cm="1">
        <f t="array" ref="Q604">MEDIAN(_xlfn._xlws.FILTER(Data_Source[Price (SAR)],Data_Source[Maker] = Data_Source[[#This Row],[Maker]]))</f>
        <v>72000</v>
      </c>
    </row>
    <row r="605" spans="1:17" x14ac:dyDescent="0.35">
      <c r="A605">
        <v>604</v>
      </c>
      <c r="B605" t="s">
        <v>36</v>
      </c>
      <c r="C605" t="s">
        <v>37</v>
      </c>
      <c r="D605">
        <v>2017</v>
      </c>
      <c r="E605" s="9">
        <f ca="1">YEAR(TODAY())-Data_Source[[#This Row],[Year]]</f>
        <v>8</v>
      </c>
      <c r="F605" t="s">
        <v>15</v>
      </c>
      <c r="G605" t="s">
        <v>78</v>
      </c>
      <c r="H605" t="s">
        <v>26</v>
      </c>
      <c r="I605">
        <v>5.3</v>
      </c>
      <c r="J605" t="s">
        <v>18</v>
      </c>
      <c r="K605" t="s">
        <v>19</v>
      </c>
      <c r="L605">
        <v>175000</v>
      </c>
      <c r="M605" t="s">
        <v>20</v>
      </c>
      <c r="N605" t="s">
        <v>20</v>
      </c>
      <c r="O605" s="3">
        <v>120000</v>
      </c>
      <c r="P605" s="1">
        <f>MEDIAN(Data_Source[Price (SAR)])</f>
        <v>58000</v>
      </c>
      <c r="Q605" s="1" cm="1">
        <f t="array" ref="Q605">MEDIAN(_xlfn._xlws.FILTER(Data_Source[Price (SAR)],Data_Source[Maker] = Data_Source[[#This Row],[Maker]]))</f>
        <v>72000</v>
      </c>
    </row>
    <row r="606" spans="1:17" x14ac:dyDescent="0.35">
      <c r="A606">
        <v>605</v>
      </c>
      <c r="B606" t="s">
        <v>174</v>
      </c>
      <c r="C606" t="s">
        <v>208</v>
      </c>
      <c r="D606">
        <v>2010</v>
      </c>
      <c r="E606" s="9">
        <f ca="1">YEAR(TODAY())-Data_Source[[#This Row],[Year]]</f>
        <v>15</v>
      </c>
      <c r="F606" t="s">
        <v>15</v>
      </c>
      <c r="G606" t="s">
        <v>16</v>
      </c>
      <c r="H606" t="s">
        <v>30</v>
      </c>
      <c r="I606">
        <v>3</v>
      </c>
      <c r="J606" t="s">
        <v>18</v>
      </c>
      <c r="K606" t="s">
        <v>19</v>
      </c>
      <c r="L606">
        <v>200</v>
      </c>
      <c r="M606" t="s">
        <v>42</v>
      </c>
      <c r="N606" t="s">
        <v>64</v>
      </c>
      <c r="O606" s="3">
        <v>61000</v>
      </c>
      <c r="P606" s="1">
        <f>MEDIAN(Data_Source[Price (SAR)])</f>
        <v>58000</v>
      </c>
      <c r="Q606" s="1" cm="1">
        <f t="array" ref="Q606">MEDIAN(_xlfn._xlws.FILTER(Data_Source[Price (SAR)],Data_Source[Maker] = Data_Source[[#This Row],[Maker]]))</f>
        <v>110000</v>
      </c>
    </row>
    <row r="607" spans="1:17" x14ac:dyDescent="0.35">
      <c r="A607">
        <v>606</v>
      </c>
      <c r="B607" t="s">
        <v>82</v>
      </c>
      <c r="C607" t="s">
        <v>294</v>
      </c>
      <c r="D607">
        <v>2011</v>
      </c>
      <c r="E607" s="9">
        <f ca="1">YEAR(TODAY())-Data_Source[[#This Row],[Year]]</f>
        <v>14</v>
      </c>
      <c r="F607" t="s">
        <v>47</v>
      </c>
      <c r="G607" t="s">
        <v>25</v>
      </c>
      <c r="H607" t="s">
        <v>26</v>
      </c>
      <c r="I607">
        <v>2.4</v>
      </c>
      <c r="J607" t="s">
        <v>18</v>
      </c>
      <c r="K607" t="s">
        <v>19</v>
      </c>
      <c r="L607">
        <v>160</v>
      </c>
      <c r="M607" t="s">
        <v>45</v>
      </c>
      <c r="N607" t="s">
        <v>539</v>
      </c>
      <c r="O607" s="3">
        <v>30000</v>
      </c>
      <c r="P607" s="1">
        <f>MEDIAN(Data_Source[Price (SAR)])</f>
        <v>58000</v>
      </c>
      <c r="Q607" s="1" cm="1">
        <f t="array" ref="Q607">MEDIAN(_xlfn._xlws.FILTER(Data_Source[Price (SAR)],Data_Source[Maker] = Data_Source[[#This Row],[Maker]]))</f>
        <v>40000</v>
      </c>
    </row>
    <row r="608" spans="1:17" x14ac:dyDescent="0.35">
      <c r="A608">
        <v>607</v>
      </c>
      <c r="B608" t="s">
        <v>134</v>
      </c>
      <c r="C608" t="s">
        <v>232</v>
      </c>
      <c r="D608">
        <v>2016</v>
      </c>
      <c r="E608" s="9">
        <f ca="1">YEAR(TODAY())-Data_Source[[#This Row],[Year]]</f>
        <v>9</v>
      </c>
      <c r="F608" t="s">
        <v>15</v>
      </c>
      <c r="G608" t="s">
        <v>23</v>
      </c>
      <c r="H608" t="s">
        <v>26</v>
      </c>
      <c r="I608">
        <v>1.5</v>
      </c>
      <c r="J608" t="s">
        <v>18</v>
      </c>
      <c r="K608" t="s">
        <v>68</v>
      </c>
      <c r="L608">
        <v>122000</v>
      </c>
      <c r="M608" t="s">
        <v>20</v>
      </c>
      <c r="N608" t="s">
        <v>20</v>
      </c>
      <c r="O608" s="2">
        <v>21500</v>
      </c>
      <c r="P608" s="1">
        <f>MEDIAN(Data_Source[Price (SAR)])</f>
        <v>58000</v>
      </c>
      <c r="Q608" s="1" cm="1">
        <f t="array" ref="Q608">MEDIAN(_xlfn._xlws.FILTER(Data_Source[Price (SAR)],Data_Source[Maker] = Data_Source[[#This Row],[Maker]]))</f>
        <v>26000</v>
      </c>
    </row>
    <row r="609" spans="1:17" x14ac:dyDescent="0.35">
      <c r="A609">
        <v>608</v>
      </c>
      <c r="B609" t="s">
        <v>107</v>
      </c>
      <c r="C609" t="s">
        <v>357</v>
      </c>
      <c r="D609">
        <v>2007</v>
      </c>
      <c r="E609" s="9">
        <f ca="1">YEAR(TODAY())-Data_Source[[#This Row],[Year]]</f>
        <v>18</v>
      </c>
      <c r="F609" t="s">
        <v>44</v>
      </c>
      <c r="G609" t="s">
        <v>94</v>
      </c>
      <c r="H609" t="s">
        <v>17</v>
      </c>
      <c r="I609">
        <v>5.3</v>
      </c>
      <c r="J609" t="s">
        <v>18</v>
      </c>
      <c r="K609" t="s">
        <v>19</v>
      </c>
      <c r="L609">
        <v>170</v>
      </c>
      <c r="M609" t="s">
        <v>70</v>
      </c>
      <c r="N609" t="s">
        <v>70</v>
      </c>
      <c r="O609" s="3">
        <v>25000</v>
      </c>
      <c r="P609" s="1">
        <f>MEDIAN(Data_Source[Price (SAR)])</f>
        <v>58000</v>
      </c>
      <c r="Q609" s="1" cm="1">
        <f t="array" ref="Q609">MEDIAN(_xlfn._xlws.FILTER(Data_Source[Price (SAR)],Data_Source[Maker] = Data_Source[[#This Row],[Maker]]))</f>
        <v>73500</v>
      </c>
    </row>
    <row r="610" spans="1:17" x14ac:dyDescent="0.35">
      <c r="A610">
        <v>609</v>
      </c>
      <c r="B610" t="s">
        <v>76</v>
      </c>
      <c r="C610" t="s">
        <v>112</v>
      </c>
      <c r="D610">
        <v>2016</v>
      </c>
      <c r="E610" s="9">
        <f ca="1">YEAR(TODAY())-Data_Source[[#This Row],[Year]]</f>
        <v>9</v>
      </c>
      <c r="F610" t="s">
        <v>47</v>
      </c>
      <c r="G610" t="s">
        <v>23</v>
      </c>
      <c r="H610" t="s">
        <v>30</v>
      </c>
      <c r="I610">
        <v>3.5</v>
      </c>
      <c r="J610" t="s">
        <v>18</v>
      </c>
      <c r="K610" t="s">
        <v>19</v>
      </c>
      <c r="L610">
        <v>114000</v>
      </c>
      <c r="M610" t="s">
        <v>45</v>
      </c>
      <c r="N610" t="s">
        <v>539</v>
      </c>
      <c r="O610" s="2">
        <v>75000</v>
      </c>
      <c r="P610" s="1">
        <f>MEDIAN(Data_Source[Price (SAR)])</f>
        <v>58000</v>
      </c>
      <c r="Q610" s="1" cm="1">
        <f t="array" ref="Q610">MEDIAN(_xlfn._xlws.FILTER(Data_Source[Price (SAR)],Data_Source[Maker] = Data_Source[[#This Row],[Maker]]))</f>
        <v>55000</v>
      </c>
    </row>
    <row r="611" spans="1:17" x14ac:dyDescent="0.35">
      <c r="A611">
        <v>610</v>
      </c>
      <c r="B611" t="s">
        <v>39</v>
      </c>
      <c r="C611" t="s">
        <v>115</v>
      </c>
      <c r="D611">
        <v>2016</v>
      </c>
      <c r="E611" s="9">
        <f ca="1">YEAR(TODAY())-Data_Source[[#This Row],[Year]]</f>
        <v>9</v>
      </c>
      <c r="F611" t="s">
        <v>15</v>
      </c>
      <c r="G611" t="s">
        <v>78</v>
      </c>
      <c r="H611" t="s">
        <v>17</v>
      </c>
      <c r="I611">
        <v>6.2</v>
      </c>
      <c r="J611" t="s">
        <v>18</v>
      </c>
      <c r="K611" t="s">
        <v>19</v>
      </c>
      <c r="L611">
        <v>156000</v>
      </c>
      <c r="M611" t="s">
        <v>45</v>
      </c>
      <c r="N611" t="s">
        <v>539</v>
      </c>
      <c r="O611" s="3">
        <v>290000</v>
      </c>
      <c r="P611" s="1">
        <f>MEDIAN(Data_Source[Price (SAR)])</f>
        <v>58000</v>
      </c>
      <c r="Q611" s="1" cm="1">
        <f t="array" ref="Q611">MEDIAN(_xlfn._xlws.FILTER(Data_Source[Price (SAR)],Data_Source[Maker] = Data_Source[[#This Row],[Maker]]))</f>
        <v>60000</v>
      </c>
    </row>
    <row r="612" spans="1:17" x14ac:dyDescent="0.35">
      <c r="A612">
        <v>611</v>
      </c>
      <c r="B612" t="s">
        <v>99</v>
      </c>
      <c r="C612" t="s">
        <v>137</v>
      </c>
      <c r="D612">
        <v>2020</v>
      </c>
      <c r="E612" s="9">
        <f ca="1">YEAR(TODAY())-Data_Source[[#This Row],[Year]]</f>
        <v>5</v>
      </c>
      <c r="F612" t="s">
        <v>15</v>
      </c>
      <c r="G612" t="s">
        <v>65</v>
      </c>
      <c r="H612" t="s">
        <v>17</v>
      </c>
      <c r="I612">
        <v>2</v>
      </c>
      <c r="J612" t="s">
        <v>18</v>
      </c>
      <c r="K612" t="s">
        <v>19</v>
      </c>
      <c r="L612">
        <v>4500</v>
      </c>
      <c r="M612" t="s">
        <v>170</v>
      </c>
      <c r="N612" t="s">
        <v>543</v>
      </c>
      <c r="O612" s="2">
        <v>65000</v>
      </c>
      <c r="P612" s="1">
        <f>MEDIAN(Data_Source[Price (SAR)])</f>
        <v>58000</v>
      </c>
      <c r="Q612" s="1" cm="1">
        <f t="array" ref="Q612">MEDIAN(_xlfn._xlws.FILTER(Data_Source[Price (SAR)],Data_Source[Maker] = Data_Source[[#This Row],[Maker]]))</f>
        <v>48000</v>
      </c>
    </row>
    <row r="613" spans="1:17" x14ac:dyDescent="0.35">
      <c r="A613">
        <v>612</v>
      </c>
      <c r="B613" t="s">
        <v>295</v>
      </c>
      <c r="C613" t="s">
        <v>430</v>
      </c>
      <c r="D613">
        <v>2010</v>
      </c>
      <c r="E613" s="9">
        <f ca="1">YEAR(TODAY())-Data_Source[[#This Row],[Year]]</f>
        <v>15</v>
      </c>
      <c r="F613" t="s">
        <v>15</v>
      </c>
      <c r="G613" t="s">
        <v>38</v>
      </c>
      <c r="H613" t="s">
        <v>17</v>
      </c>
      <c r="I613">
        <v>6</v>
      </c>
      <c r="J613" t="s">
        <v>18</v>
      </c>
      <c r="K613" t="s">
        <v>19</v>
      </c>
      <c r="L613">
        <v>71000</v>
      </c>
      <c r="M613" t="s">
        <v>45</v>
      </c>
      <c r="N613" t="s">
        <v>539</v>
      </c>
      <c r="O613" s="3">
        <v>180000</v>
      </c>
      <c r="P613" s="1">
        <f>MEDIAN(Data_Source[Price (SAR)])</f>
        <v>58000</v>
      </c>
      <c r="Q613" s="1" cm="1">
        <f t="array" ref="Q613">MEDIAN(_xlfn._xlws.FILTER(Data_Source[Price (SAR)],Data_Source[Maker] = Data_Source[[#This Row],[Maker]]))</f>
        <v>400000</v>
      </c>
    </row>
    <row r="614" spans="1:17" x14ac:dyDescent="0.35">
      <c r="A614">
        <v>613</v>
      </c>
      <c r="B614" t="s">
        <v>82</v>
      </c>
      <c r="C614" t="s">
        <v>156</v>
      </c>
      <c r="D614">
        <v>2015</v>
      </c>
      <c r="E614" s="9">
        <f ca="1">YEAR(TODAY())-Data_Source[[#This Row],[Year]]</f>
        <v>10</v>
      </c>
      <c r="F614" t="s">
        <v>15</v>
      </c>
      <c r="G614" t="s">
        <v>23</v>
      </c>
      <c r="H614" t="s">
        <v>26</v>
      </c>
      <c r="I614">
        <v>1.6</v>
      </c>
      <c r="J614" t="s">
        <v>18</v>
      </c>
      <c r="K614" t="s">
        <v>19</v>
      </c>
      <c r="L614">
        <v>182000</v>
      </c>
      <c r="M614" t="s">
        <v>20</v>
      </c>
      <c r="N614" t="s">
        <v>20</v>
      </c>
      <c r="O614" s="2">
        <v>21000</v>
      </c>
      <c r="P614" s="1">
        <f>MEDIAN(Data_Source[Price (SAR)])</f>
        <v>58000</v>
      </c>
      <c r="Q614" s="1" cm="1">
        <f t="array" ref="Q614">MEDIAN(_xlfn._xlws.FILTER(Data_Source[Price (SAR)],Data_Source[Maker] = Data_Source[[#This Row],[Maker]]))</f>
        <v>40000</v>
      </c>
    </row>
    <row r="615" spans="1:17" x14ac:dyDescent="0.35">
      <c r="A615">
        <v>614</v>
      </c>
      <c r="B615" t="s">
        <v>109</v>
      </c>
      <c r="C615" t="s">
        <v>227</v>
      </c>
      <c r="D615">
        <v>2017</v>
      </c>
      <c r="E615" s="9">
        <f ca="1">YEAR(TODAY())-Data_Source[[#This Row],[Year]]</f>
        <v>8</v>
      </c>
      <c r="F615" t="s">
        <v>15</v>
      </c>
      <c r="G615" t="s">
        <v>23</v>
      </c>
      <c r="H615" t="s">
        <v>26</v>
      </c>
      <c r="I615">
        <v>3.6</v>
      </c>
      <c r="J615" t="s">
        <v>18</v>
      </c>
      <c r="K615" t="s">
        <v>19</v>
      </c>
      <c r="L615">
        <v>102608</v>
      </c>
      <c r="M615" t="s">
        <v>20</v>
      </c>
      <c r="N615" t="s">
        <v>20</v>
      </c>
      <c r="O615" s="2">
        <v>76500</v>
      </c>
      <c r="P615" s="1">
        <f>MEDIAN(Data_Source[Price (SAR)])</f>
        <v>58000</v>
      </c>
      <c r="Q615" s="1" cm="1">
        <f t="array" ref="Q615">MEDIAN(_xlfn._xlws.FILTER(Data_Source[Price (SAR)],Data_Source[Maker] = Data_Source[[#This Row],[Maker]]))</f>
        <v>71000</v>
      </c>
    </row>
    <row r="616" spans="1:17" x14ac:dyDescent="0.35">
      <c r="A616">
        <v>615</v>
      </c>
      <c r="B616" t="s">
        <v>27</v>
      </c>
      <c r="C616" t="s">
        <v>88</v>
      </c>
      <c r="D616">
        <v>2017</v>
      </c>
      <c r="E616" s="9">
        <f ca="1">YEAR(TODAY())-Data_Source[[#This Row],[Year]]</f>
        <v>8</v>
      </c>
      <c r="F616" t="s">
        <v>15</v>
      </c>
      <c r="G616" t="s">
        <v>23</v>
      </c>
      <c r="H616" t="s">
        <v>30</v>
      </c>
      <c r="I616">
        <v>1.6</v>
      </c>
      <c r="J616" t="s">
        <v>18</v>
      </c>
      <c r="K616" t="s">
        <v>19</v>
      </c>
      <c r="L616">
        <v>114250</v>
      </c>
      <c r="M616" t="s">
        <v>20</v>
      </c>
      <c r="N616" t="s">
        <v>20</v>
      </c>
      <c r="O616" s="2">
        <v>30000</v>
      </c>
      <c r="P616" s="1">
        <f>MEDIAN(Data_Source[Price (SAR)])</f>
        <v>58000</v>
      </c>
      <c r="Q616" s="1" cm="1">
        <f t="array" ref="Q616">MEDIAN(_xlfn._xlws.FILTER(Data_Source[Price (SAR)],Data_Source[Maker] = Data_Source[[#This Row],[Maker]]))</f>
        <v>42000</v>
      </c>
    </row>
    <row r="617" spans="1:17" x14ac:dyDescent="0.35">
      <c r="A617">
        <v>616</v>
      </c>
      <c r="B617" t="s">
        <v>27</v>
      </c>
      <c r="C617" t="s">
        <v>88</v>
      </c>
      <c r="D617">
        <v>2017</v>
      </c>
      <c r="E617" s="9">
        <f ca="1">YEAR(TODAY())-Data_Source[[#This Row],[Year]]</f>
        <v>8</v>
      </c>
      <c r="F617" t="s">
        <v>15</v>
      </c>
      <c r="G617" t="s">
        <v>23</v>
      </c>
      <c r="H617" t="s">
        <v>30</v>
      </c>
      <c r="I617">
        <v>1.6</v>
      </c>
      <c r="J617" t="s">
        <v>18</v>
      </c>
      <c r="K617" t="s">
        <v>19</v>
      </c>
      <c r="L617">
        <v>197990</v>
      </c>
      <c r="M617" t="s">
        <v>20</v>
      </c>
      <c r="N617" t="s">
        <v>20</v>
      </c>
      <c r="O617" s="3">
        <v>30000</v>
      </c>
      <c r="P617" s="1">
        <f>MEDIAN(Data_Source[Price (SAR)])</f>
        <v>58000</v>
      </c>
      <c r="Q617" s="1" cm="1">
        <f t="array" ref="Q617">MEDIAN(_xlfn._xlws.FILTER(Data_Source[Price (SAR)],Data_Source[Maker] = Data_Source[[#This Row],[Maker]]))</f>
        <v>42000</v>
      </c>
    </row>
    <row r="618" spans="1:17" x14ac:dyDescent="0.35">
      <c r="A618">
        <v>617</v>
      </c>
      <c r="B618" t="s">
        <v>36</v>
      </c>
      <c r="C618" t="s">
        <v>146</v>
      </c>
      <c r="D618">
        <v>2015</v>
      </c>
      <c r="E618" s="9">
        <f ca="1">YEAR(TODAY())-Data_Source[[#This Row],[Year]]</f>
        <v>10</v>
      </c>
      <c r="F618" t="s">
        <v>47</v>
      </c>
      <c r="G618" t="s">
        <v>94</v>
      </c>
      <c r="H618" t="s">
        <v>26</v>
      </c>
      <c r="I618">
        <v>5.3</v>
      </c>
      <c r="J618" t="s">
        <v>18</v>
      </c>
      <c r="K618" t="s">
        <v>19</v>
      </c>
      <c r="L618">
        <v>145000</v>
      </c>
      <c r="M618" t="s">
        <v>20</v>
      </c>
      <c r="N618" t="s">
        <v>20</v>
      </c>
      <c r="O618" s="2">
        <v>87500</v>
      </c>
      <c r="P618" s="1">
        <f>MEDIAN(Data_Source[Price (SAR)])</f>
        <v>58000</v>
      </c>
      <c r="Q618" s="1" cm="1">
        <f t="array" ref="Q618">MEDIAN(_xlfn._xlws.FILTER(Data_Source[Price (SAR)],Data_Source[Maker] = Data_Source[[#This Row],[Maker]]))</f>
        <v>72000</v>
      </c>
    </row>
    <row r="619" spans="1:17" x14ac:dyDescent="0.35">
      <c r="A619">
        <v>618</v>
      </c>
      <c r="B619" t="s">
        <v>39</v>
      </c>
      <c r="C619" t="s">
        <v>225</v>
      </c>
      <c r="D619">
        <v>2016</v>
      </c>
      <c r="E619" s="9">
        <f ca="1">YEAR(TODAY())-Data_Source[[#This Row],[Year]]</f>
        <v>9</v>
      </c>
      <c r="F619" t="s">
        <v>15</v>
      </c>
      <c r="G619" t="s">
        <v>23</v>
      </c>
      <c r="H619" t="s">
        <v>26</v>
      </c>
      <c r="I619">
        <v>1.6</v>
      </c>
      <c r="J619" t="s">
        <v>18</v>
      </c>
      <c r="K619" t="s">
        <v>19</v>
      </c>
      <c r="L619">
        <v>56000</v>
      </c>
      <c r="M619" t="s">
        <v>20</v>
      </c>
      <c r="N619" t="s">
        <v>20</v>
      </c>
      <c r="O619" s="2">
        <v>22000</v>
      </c>
      <c r="P619" s="1">
        <f>MEDIAN(Data_Source[Price (SAR)])</f>
        <v>58000</v>
      </c>
      <c r="Q619" s="1" cm="1">
        <f t="array" ref="Q619">MEDIAN(_xlfn._xlws.FILTER(Data_Source[Price (SAR)],Data_Source[Maker] = Data_Source[[#This Row],[Maker]]))</f>
        <v>60000</v>
      </c>
    </row>
    <row r="620" spans="1:17" x14ac:dyDescent="0.35">
      <c r="A620">
        <v>619</v>
      </c>
      <c r="B620" t="s">
        <v>34</v>
      </c>
      <c r="C620" t="s">
        <v>43</v>
      </c>
      <c r="D620">
        <v>2020</v>
      </c>
      <c r="E620" s="9">
        <f ca="1">YEAR(TODAY())-Data_Source[[#This Row],[Year]]</f>
        <v>5</v>
      </c>
      <c r="F620" t="s">
        <v>15</v>
      </c>
      <c r="G620" t="s">
        <v>25</v>
      </c>
      <c r="H620" t="s">
        <v>26</v>
      </c>
      <c r="I620">
        <v>2.5</v>
      </c>
      <c r="J620" t="s">
        <v>79</v>
      </c>
      <c r="K620" t="s">
        <v>19</v>
      </c>
      <c r="L620">
        <v>46000</v>
      </c>
      <c r="M620" t="s">
        <v>20</v>
      </c>
      <c r="N620" t="s">
        <v>20</v>
      </c>
      <c r="O620" s="3">
        <v>75000</v>
      </c>
      <c r="P620" s="1">
        <f>MEDIAN(Data_Source[Price (SAR)])</f>
        <v>58000</v>
      </c>
      <c r="Q620" s="1" cm="1">
        <f t="array" ref="Q620">MEDIAN(_xlfn._xlws.FILTER(Data_Source[Price (SAR)],Data_Source[Maker] = Data_Source[[#This Row],[Maker]]))</f>
        <v>65000</v>
      </c>
    </row>
    <row r="621" spans="1:17" x14ac:dyDescent="0.35">
      <c r="A621">
        <v>620</v>
      </c>
      <c r="B621" t="s">
        <v>76</v>
      </c>
      <c r="C621" t="s">
        <v>125</v>
      </c>
      <c r="D621">
        <v>2015</v>
      </c>
      <c r="E621" s="9">
        <f ca="1">YEAR(TODAY())-Data_Source[[#This Row],[Year]]</f>
        <v>10</v>
      </c>
      <c r="F621" t="s">
        <v>15</v>
      </c>
      <c r="G621" t="s">
        <v>33</v>
      </c>
      <c r="H621" t="s">
        <v>17</v>
      </c>
      <c r="I621">
        <v>2</v>
      </c>
      <c r="J621" t="s">
        <v>18</v>
      </c>
      <c r="K621" t="s">
        <v>19</v>
      </c>
      <c r="L621">
        <v>40000</v>
      </c>
      <c r="M621" t="s">
        <v>59</v>
      </c>
      <c r="N621" t="s">
        <v>59</v>
      </c>
      <c r="O621" s="3">
        <v>90000</v>
      </c>
      <c r="P621" s="1">
        <f>MEDIAN(Data_Source[Price (SAR)])</f>
        <v>58000</v>
      </c>
      <c r="Q621" s="1" cm="1">
        <f t="array" ref="Q621">MEDIAN(_xlfn._xlws.FILTER(Data_Source[Price (SAR)],Data_Source[Maker] = Data_Source[[#This Row],[Maker]]))</f>
        <v>55000</v>
      </c>
    </row>
    <row r="622" spans="1:17" x14ac:dyDescent="0.35">
      <c r="A622">
        <v>621</v>
      </c>
      <c r="B622" t="s">
        <v>62</v>
      </c>
      <c r="C622" t="s">
        <v>63</v>
      </c>
      <c r="D622">
        <v>2020</v>
      </c>
      <c r="E622" s="9">
        <f ca="1">YEAR(TODAY())-Data_Source[[#This Row],[Year]]</f>
        <v>5</v>
      </c>
      <c r="F622" t="s">
        <v>44</v>
      </c>
      <c r="G622" t="s">
        <v>78</v>
      </c>
      <c r="H622" t="s">
        <v>17</v>
      </c>
      <c r="I622">
        <v>5</v>
      </c>
      <c r="J622" t="s">
        <v>56</v>
      </c>
      <c r="K622" t="s">
        <v>19</v>
      </c>
      <c r="L622">
        <v>36000</v>
      </c>
      <c r="M622" t="s">
        <v>20</v>
      </c>
      <c r="N622" t="s">
        <v>20</v>
      </c>
      <c r="O622" s="2">
        <v>540000</v>
      </c>
      <c r="P622" s="1">
        <f>MEDIAN(Data_Source[Price (SAR)])</f>
        <v>58000</v>
      </c>
      <c r="Q622" s="1" cm="1">
        <f t="array" ref="Q622">MEDIAN(_xlfn._xlws.FILTER(Data_Source[Price (SAR)],Data_Source[Maker] = Data_Source[[#This Row],[Maker]]))</f>
        <v>242500</v>
      </c>
    </row>
    <row r="623" spans="1:17" x14ac:dyDescent="0.35">
      <c r="A623">
        <v>622</v>
      </c>
      <c r="B623" t="s">
        <v>27</v>
      </c>
      <c r="C623" t="s">
        <v>85</v>
      </c>
      <c r="D623">
        <v>2017</v>
      </c>
      <c r="E623" s="9">
        <f ca="1">YEAR(TODAY())-Data_Source[[#This Row],[Year]]</f>
        <v>8</v>
      </c>
      <c r="F623" t="s">
        <v>47</v>
      </c>
      <c r="G623" t="s">
        <v>102</v>
      </c>
      <c r="H623" t="s">
        <v>26</v>
      </c>
      <c r="I623">
        <v>3.8</v>
      </c>
      <c r="J623" t="s">
        <v>18</v>
      </c>
      <c r="K623" t="s">
        <v>19</v>
      </c>
      <c r="L623">
        <v>128000</v>
      </c>
      <c r="M623" t="s">
        <v>20</v>
      </c>
      <c r="N623" t="s">
        <v>20</v>
      </c>
      <c r="O623" s="2">
        <v>83000</v>
      </c>
      <c r="P623" s="1">
        <f>MEDIAN(Data_Source[Price (SAR)])</f>
        <v>58000</v>
      </c>
      <c r="Q623" s="1" cm="1">
        <f t="array" ref="Q623">MEDIAN(_xlfn._xlws.FILTER(Data_Source[Price (SAR)],Data_Source[Maker] = Data_Source[[#This Row],[Maker]]))</f>
        <v>42000</v>
      </c>
    </row>
    <row r="624" spans="1:17" x14ac:dyDescent="0.35">
      <c r="A624">
        <v>623</v>
      </c>
      <c r="B624" t="s">
        <v>39</v>
      </c>
      <c r="C624" t="s">
        <v>46</v>
      </c>
      <c r="D624">
        <v>2017</v>
      </c>
      <c r="E624" s="9">
        <f ca="1">YEAR(TODAY())-Data_Source[[#This Row],[Year]]</f>
        <v>8</v>
      </c>
      <c r="F624" t="s">
        <v>44</v>
      </c>
      <c r="G624" t="s">
        <v>23</v>
      </c>
      <c r="H624" t="s">
        <v>17</v>
      </c>
      <c r="I624">
        <v>5.3</v>
      </c>
      <c r="J624" t="s">
        <v>18</v>
      </c>
      <c r="K624" t="s">
        <v>19</v>
      </c>
      <c r="L624">
        <v>73000</v>
      </c>
      <c r="M624" t="s">
        <v>20</v>
      </c>
      <c r="N624" t="s">
        <v>20</v>
      </c>
      <c r="O624" s="3">
        <v>142000</v>
      </c>
      <c r="P624" s="1">
        <f>MEDIAN(Data_Source[Price (SAR)])</f>
        <v>58000</v>
      </c>
      <c r="Q624" s="1" cm="1">
        <f t="array" ref="Q624">MEDIAN(_xlfn._xlws.FILTER(Data_Source[Price (SAR)],Data_Source[Maker] = Data_Source[[#This Row],[Maker]]))</f>
        <v>60000</v>
      </c>
    </row>
    <row r="625" spans="1:17" x14ac:dyDescent="0.35">
      <c r="A625">
        <v>624</v>
      </c>
      <c r="B625" t="s">
        <v>27</v>
      </c>
      <c r="C625" t="s">
        <v>88</v>
      </c>
      <c r="D625">
        <v>2017</v>
      </c>
      <c r="E625" s="9">
        <f ca="1">YEAR(TODAY())-Data_Source[[#This Row],[Year]]</f>
        <v>8</v>
      </c>
      <c r="F625" t="s">
        <v>15</v>
      </c>
      <c r="G625" t="s">
        <v>23</v>
      </c>
      <c r="H625" t="s">
        <v>30</v>
      </c>
      <c r="I625">
        <v>1.6</v>
      </c>
      <c r="J625" t="s">
        <v>18</v>
      </c>
      <c r="K625" t="s">
        <v>19</v>
      </c>
      <c r="L625">
        <v>125848</v>
      </c>
      <c r="M625" t="s">
        <v>20</v>
      </c>
      <c r="N625" t="s">
        <v>20</v>
      </c>
      <c r="O625" s="2">
        <v>30000</v>
      </c>
      <c r="P625" s="1">
        <f>MEDIAN(Data_Source[Price (SAR)])</f>
        <v>58000</v>
      </c>
      <c r="Q625" s="1" cm="1">
        <f t="array" ref="Q625">MEDIAN(_xlfn._xlws.FILTER(Data_Source[Price (SAR)],Data_Source[Maker] = Data_Source[[#This Row],[Maker]]))</f>
        <v>42000</v>
      </c>
    </row>
    <row r="626" spans="1:17" x14ac:dyDescent="0.35">
      <c r="A626">
        <v>625</v>
      </c>
      <c r="B626" t="s">
        <v>82</v>
      </c>
      <c r="C626" t="s">
        <v>169</v>
      </c>
      <c r="D626">
        <v>2016</v>
      </c>
      <c r="E626" s="9">
        <f ca="1">YEAR(TODAY())-Data_Source[[#This Row],[Year]]</f>
        <v>9</v>
      </c>
      <c r="F626" t="s">
        <v>47</v>
      </c>
      <c r="G626" t="s">
        <v>78</v>
      </c>
      <c r="H626" t="s">
        <v>30</v>
      </c>
      <c r="I626">
        <v>3.3</v>
      </c>
      <c r="J626" t="s">
        <v>18</v>
      </c>
      <c r="K626" t="s">
        <v>19</v>
      </c>
      <c r="L626">
        <v>118000</v>
      </c>
      <c r="M626" t="s">
        <v>20</v>
      </c>
      <c r="N626" t="s">
        <v>20</v>
      </c>
      <c r="O626" s="2">
        <v>59000</v>
      </c>
      <c r="P626" s="1">
        <f>MEDIAN(Data_Source[Price (SAR)])</f>
        <v>58000</v>
      </c>
      <c r="Q626" s="1" cm="1">
        <f t="array" ref="Q626">MEDIAN(_xlfn._xlws.FILTER(Data_Source[Price (SAR)],Data_Source[Maker] = Data_Source[[#This Row],[Maker]]))</f>
        <v>40000</v>
      </c>
    </row>
    <row r="627" spans="1:17" x14ac:dyDescent="0.35">
      <c r="A627">
        <v>626</v>
      </c>
      <c r="B627" t="s">
        <v>21</v>
      </c>
      <c r="C627" t="s">
        <v>120</v>
      </c>
      <c r="D627">
        <v>2016</v>
      </c>
      <c r="E627" s="9">
        <f ca="1">YEAR(TODAY())-Data_Source[[#This Row],[Year]]</f>
        <v>9</v>
      </c>
      <c r="F627" t="s">
        <v>15</v>
      </c>
      <c r="G627" t="s">
        <v>23</v>
      </c>
      <c r="H627" t="s">
        <v>26</v>
      </c>
      <c r="I627">
        <v>2.5</v>
      </c>
      <c r="J627" t="s">
        <v>18</v>
      </c>
      <c r="K627" t="s">
        <v>68</v>
      </c>
      <c r="L627">
        <v>151000</v>
      </c>
      <c r="M627" t="s">
        <v>20</v>
      </c>
      <c r="N627" t="s">
        <v>20</v>
      </c>
      <c r="O627" s="2">
        <v>37000</v>
      </c>
      <c r="P627" s="1">
        <f>MEDIAN(Data_Source[Price (SAR)])</f>
        <v>58000</v>
      </c>
      <c r="Q627" s="1" cm="1">
        <f t="array" ref="Q627">MEDIAN(_xlfn._xlws.FILTER(Data_Source[Price (SAR)],Data_Source[Maker] = Data_Source[[#This Row],[Maker]]))</f>
        <v>36500</v>
      </c>
    </row>
    <row r="628" spans="1:17" x14ac:dyDescent="0.35">
      <c r="A628">
        <v>627</v>
      </c>
      <c r="B628" t="s">
        <v>281</v>
      </c>
      <c r="C628" t="s">
        <v>282</v>
      </c>
      <c r="D628">
        <v>2013</v>
      </c>
      <c r="E628" s="9">
        <f ca="1">YEAR(TODAY())-Data_Source[[#This Row],[Year]]</f>
        <v>12</v>
      </c>
      <c r="F628" t="s">
        <v>15</v>
      </c>
      <c r="G628" t="s">
        <v>29</v>
      </c>
      <c r="H628" t="s">
        <v>30</v>
      </c>
      <c r="I628">
        <v>3</v>
      </c>
      <c r="J628" t="s">
        <v>18</v>
      </c>
      <c r="K628" t="s">
        <v>19</v>
      </c>
      <c r="L628">
        <v>74924</v>
      </c>
      <c r="M628" t="s">
        <v>20</v>
      </c>
      <c r="N628" t="s">
        <v>20</v>
      </c>
      <c r="O628" s="2">
        <v>71500</v>
      </c>
      <c r="P628" s="1">
        <f>MEDIAN(Data_Source[Price (SAR)])</f>
        <v>58000</v>
      </c>
      <c r="Q628" s="1" cm="1">
        <f t="array" ref="Q628">MEDIAN(_xlfn._xlws.FILTER(Data_Source[Price (SAR)],Data_Source[Maker] = Data_Source[[#This Row],[Maker]]))</f>
        <v>91000</v>
      </c>
    </row>
    <row r="629" spans="1:17" x14ac:dyDescent="0.35">
      <c r="A629">
        <v>628</v>
      </c>
      <c r="B629" t="s">
        <v>21</v>
      </c>
      <c r="C629" t="s">
        <v>231</v>
      </c>
      <c r="D629">
        <v>2018</v>
      </c>
      <c r="E629" s="9">
        <f ca="1">YEAR(TODAY())-Data_Source[[#This Row],[Year]]</f>
        <v>7</v>
      </c>
      <c r="F629" t="s">
        <v>44</v>
      </c>
      <c r="G629" t="s">
        <v>23</v>
      </c>
      <c r="H629" t="s">
        <v>26</v>
      </c>
      <c r="I629">
        <v>1.6</v>
      </c>
      <c r="J629" t="s">
        <v>18</v>
      </c>
      <c r="K629" t="s">
        <v>19</v>
      </c>
      <c r="L629">
        <v>97000</v>
      </c>
      <c r="M629" t="s">
        <v>155</v>
      </c>
      <c r="N629" t="s">
        <v>539</v>
      </c>
      <c r="O629" s="3">
        <v>39000</v>
      </c>
      <c r="P629" s="1">
        <f>MEDIAN(Data_Source[Price (SAR)])</f>
        <v>58000</v>
      </c>
      <c r="Q629" s="1" cm="1">
        <f t="array" ref="Q629">MEDIAN(_xlfn._xlws.FILTER(Data_Source[Price (SAR)],Data_Source[Maker] = Data_Source[[#This Row],[Maker]]))</f>
        <v>36500</v>
      </c>
    </row>
    <row r="630" spans="1:17" x14ac:dyDescent="0.35">
      <c r="A630">
        <v>629</v>
      </c>
      <c r="B630" t="s">
        <v>48</v>
      </c>
      <c r="C630" t="s">
        <v>106</v>
      </c>
      <c r="D630">
        <v>2003</v>
      </c>
      <c r="E630" s="9">
        <f ca="1">YEAR(TODAY())-Data_Source[[#This Row],[Year]]</f>
        <v>22</v>
      </c>
      <c r="F630" t="s">
        <v>44</v>
      </c>
      <c r="G630" t="s">
        <v>23</v>
      </c>
      <c r="H630" t="s">
        <v>17</v>
      </c>
      <c r="I630">
        <v>3</v>
      </c>
      <c r="J630" t="s">
        <v>18</v>
      </c>
      <c r="K630" t="s">
        <v>19</v>
      </c>
      <c r="L630">
        <v>440000</v>
      </c>
      <c r="M630" t="s">
        <v>81</v>
      </c>
      <c r="N630" t="s">
        <v>541</v>
      </c>
      <c r="O630" s="3">
        <v>16000</v>
      </c>
      <c r="P630" s="1">
        <f>MEDIAN(Data_Source[Price (SAR)])</f>
        <v>58000</v>
      </c>
      <c r="Q630" s="1" cm="1">
        <f t="array" ref="Q630">MEDIAN(_xlfn._xlws.FILTER(Data_Source[Price (SAR)],Data_Source[Maker] = Data_Source[[#This Row],[Maker]]))</f>
        <v>145000</v>
      </c>
    </row>
    <row r="631" spans="1:17" x14ac:dyDescent="0.35">
      <c r="A631">
        <v>630</v>
      </c>
      <c r="B631" t="s">
        <v>60</v>
      </c>
      <c r="C631" t="s">
        <v>90</v>
      </c>
      <c r="D631">
        <v>2014</v>
      </c>
      <c r="E631" s="9">
        <f ca="1">YEAR(TODAY())-Data_Source[[#This Row],[Year]]</f>
        <v>11</v>
      </c>
      <c r="F631" t="s">
        <v>44</v>
      </c>
      <c r="G631" t="s">
        <v>23</v>
      </c>
      <c r="H631" t="s">
        <v>17</v>
      </c>
      <c r="I631">
        <v>5.7</v>
      </c>
      <c r="J631" t="s">
        <v>18</v>
      </c>
      <c r="K631" t="s">
        <v>19</v>
      </c>
      <c r="L631">
        <v>88000</v>
      </c>
      <c r="M631" t="s">
        <v>59</v>
      </c>
      <c r="N631" t="s">
        <v>59</v>
      </c>
      <c r="O631" s="3">
        <v>207000</v>
      </c>
      <c r="P631" s="1">
        <f>MEDIAN(Data_Source[Price (SAR)])</f>
        <v>58000</v>
      </c>
      <c r="Q631" s="1" cm="1">
        <f t="array" ref="Q631">MEDIAN(_xlfn._xlws.FILTER(Data_Source[Price (SAR)],Data_Source[Maker] = Data_Source[[#This Row],[Maker]]))</f>
        <v>142000</v>
      </c>
    </row>
    <row r="632" spans="1:17" x14ac:dyDescent="0.35">
      <c r="A632">
        <v>631</v>
      </c>
      <c r="B632" t="s">
        <v>21</v>
      </c>
      <c r="C632" t="s">
        <v>24</v>
      </c>
      <c r="D632">
        <v>2018</v>
      </c>
      <c r="E632" s="9">
        <f ca="1">YEAR(TODAY())-Data_Source[[#This Row],[Year]]</f>
        <v>7</v>
      </c>
      <c r="F632" t="s">
        <v>47</v>
      </c>
      <c r="G632" t="s">
        <v>23</v>
      </c>
      <c r="H632" t="s">
        <v>30</v>
      </c>
      <c r="I632">
        <v>1.5</v>
      </c>
      <c r="J632" t="s">
        <v>18</v>
      </c>
      <c r="K632" t="s">
        <v>19</v>
      </c>
      <c r="L632">
        <v>75000</v>
      </c>
      <c r="M632" t="s">
        <v>54</v>
      </c>
      <c r="N632" t="s">
        <v>538</v>
      </c>
      <c r="O632" s="2">
        <v>29000</v>
      </c>
      <c r="P632" s="1">
        <f>MEDIAN(Data_Source[Price (SAR)])</f>
        <v>58000</v>
      </c>
      <c r="Q632" s="1" cm="1">
        <f t="array" ref="Q632">MEDIAN(_xlfn._xlws.FILTER(Data_Source[Price (SAR)],Data_Source[Maker] = Data_Source[[#This Row],[Maker]]))</f>
        <v>36500</v>
      </c>
    </row>
    <row r="633" spans="1:17" x14ac:dyDescent="0.35">
      <c r="A633">
        <v>632</v>
      </c>
      <c r="B633" t="s">
        <v>39</v>
      </c>
      <c r="C633" t="s">
        <v>40</v>
      </c>
      <c r="D633">
        <v>2019</v>
      </c>
      <c r="E633" s="9">
        <f ca="1">YEAR(TODAY())-Data_Source[[#This Row],[Year]]</f>
        <v>6</v>
      </c>
      <c r="F633" t="s">
        <v>44</v>
      </c>
      <c r="G633" t="s">
        <v>23</v>
      </c>
      <c r="H633" t="s">
        <v>26</v>
      </c>
      <c r="I633">
        <v>3.5</v>
      </c>
      <c r="J633" t="s">
        <v>18</v>
      </c>
      <c r="K633" t="s">
        <v>19</v>
      </c>
      <c r="L633">
        <v>53000</v>
      </c>
      <c r="M633" t="s">
        <v>59</v>
      </c>
      <c r="N633" t="s">
        <v>59</v>
      </c>
      <c r="O633" s="2">
        <v>80000</v>
      </c>
      <c r="P633" s="1">
        <f>MEDIAN(Data_Source[Price (SAR)])</f>
        <v>58000</v>
      </c>
      <c r="Q633" s="1" cm="1">
        <f t="array" ref="Q633">MEDIAN(_xlfn._xlws.FILTER(Data_Source[Price (SAR)],Data_Source[Maker] = Data_Source[[#This Row],[Maker]]))</f>
        <v>60000</v>
      </c>
    </row>
    <row r="634" spans="1:17" x14ac:dyDescent="0.35">
      <c r="A634">
        <v>633</v>
      </c>
      <c r="B634" t="s">
        <v>95</v>
      </c>
      <c r="C634" t="s">
        <v>359</v>
      </c>
      <c r="D634">
        <v>1990</v>
      </c>
      <c r="E634" s="9">
        <f ca="1">YEAR(TODAY())-Data_Source[[#This Row],[Year]]</f>
        <v>35</v>
      </c>
      <c r="F634" t="s">
        <v>47</v>
      </c>
      <c r="G634" t="s">
        <v>23</v>
      </c>
      <c r="H634" t="s">
        <v>17</v>
      </c>
      <c r="I634">
        <v>5</v>
      </c>
      <c r="J634" t="s">
        <v>18</v>
      </c>
      <c r="K634" t="s">
        <v>19</v>
      </c>
      <c r="L634">
        <v>109000</v>
      </c>
      <c r="M634" t="s">
        <v>155</v>
      </c>
      <c r="N634" t="s">
        <v>539</v>
      </c>
      <c r="O634" s="2">
        <v>48000</v>
      </c>
      <c r="P634" s="1">
        <f>MEDIAN(Data_Source[Price (SAR)])</f>
        <v>58000</v>
      </c>
      <c r="Q634" s="1" cm="1">
        <f t="array" ref="Q634">MEDIAN(_xlfn._xlws.FILTER(Data_Source[Price (SAR)],Data_Source[Maker] = Data_Source[[#This Row],[Maker]]))</f>
        <v>130000</v>
      </c>
    </row>
    <row r="635" spans="1:17" x14ac:dyDescent="0.35">
      <c r="A635">
        <v>634</v>
      </c>
      <c r="B635" t="s">
        <v>326</v>
      </c>
      <c r="C635" t="s">
        <v>360</v>
      </c>
      <c r="D635">
        <v>2010</v>
      </c>
      <c r="E635" s="9">
        <f ca="1">YEAR(TODAY())-Data_Source[[#This Row],[Year]]</f>
        <v>15</v>
      </c>
      <c r="F635" t="s">
        <v>47</v>
      </c>
      <c r="G635" t="s">
        <v>23</v>
      </c>
      <c r="H635" t="s">
        <v>17</v>
      </c>
      <c r="I635">
        <v>1.4</v>
      </c>
      <c r="J635" t="s">
        <v>18</v>
      </c>
      <c r="K635" t="s">
        <v>19</v>
      </c>
      <c r="L635">
        <v>194</v>
      </c>
      <c r="M635" t="s">
        <v>138</v>
      </c>
      <c r="N635" t="s">
        <v>64</v>
      </c>
      <c r="O635" s="2">
        <v>27000</v>
      </c>
      <c r="P635" s="1">
        <f>MEDIAN(Data_Source[Price (SAR)])</f>
        <v>58000</v>
      </c>
      <c r="Q635" s="1" cm="1">
        <f t="array" ref="Q635">MEDIAN(_xlfn._xlws.FILTER(Data_Source[Price (SAR)],Data_Source[Maker] = Data_Source[[#This Row],[Maker]]))</f>
        <v>19000</v>
      </c>
    </row>
    <row r="636" spans="1:17" x14ac:dyDescent="0.35">
      <c r="A636">
        <v>635</v>
      </c>
      <c r="B636" t="s">
        <v>34</v>
      </c>
      <c r="C636" t="s">
        <v>43</v>
      </c>
      <c r="D636">
        <v>2017</v>
      </c>
      <c r="E636" s="9">
        <f ca="1">YEAR(TODAY())-Data_Source[[#This Row],[Year]]</f>
        <v>8</v>
      </c>
      <c r="F636" t="s">
        <v>303</v>
      </c>
      <c r="G636" t="s">
        <v>23</v>
      </c>
      <c r="H636" t="s">
        <v>26</v>
      </c>
      <c r="I636">
        <v>2.5</v>
      </c>
      <c r="J636" t="s">
        <v>18</v>
      </c>
      <c r="K636" t="s">
        <v>19</v>
      </c>
      <c r="L636">
        <v>120000</v>
      </c>
      <c r="M636" t="s">
        <v>170</v>
      </c>
      <c r="N636" t="s">
        <v>543</v>
      </c>
      <c r="O636" s="3">
        <v>59000</v>
      </c>
      <c r="P636" s="1">
        <f>MEDIAN(Data_Source[Price (SAR)])</f>
        <v>58000</v>
      </c>
      <c r="Q636" s="1" cm="1">
        <f t="array" ref="Q636">MEDIAN(_xlfn._xlws.FILTER(Data_Source[Price (SAR)],Data_Source[Maker] = Data_Source[[#This Row],[Maker]]))</f>
        <v>65000</v>
      </c>
    </row>
    <row r="637" spans="1:17" x14ac:dyDescent="0.35">
      <c r="A637">
        <v>636</v>
      </c>
      <c r="B637" t="s">
        <v>21</v>
      </c>
      <c r="C637" t="s">
        <v>22</v>
      </c>
      <c r="D637">
        <v>2017</v>
      </c>
      <c r="E637" s="9">
        <f ca="1">YEAR(TODAY())-Data_Source[[#This Row],[Year]]</f>
        <v>8</v>
      </c>
      <c r="F637" t="s">
        <v>15</v>
      </c>
      <c r="G637" t="s">
        <v>16</v>
      </c>
      <c r="H637" t="s">
        <v>30</v>
      </c>
      <c r="I637">
        <v>5.7</v>
      </c>
      <c r="J637" t="s">
        <v>18</v>
      </c>
      <c r="K637" t="s">
        <v>19</v>
      </c>
      <c r="L637">
        <v>93000</v>
      </c>
      <c r="M637" t="s">
        <v>20</v>
      </c>
      <c r="N637" t="s">
        <v>20</v>
      </c>
      <c r="O637" s="2">
        <v>145000</v>
      </c>
      <c r="P637" s="1">
        <f>MEDIAN(Data_Source[Price (SAR)])</f>
        <v>58000</v>
      </c>
      <c r="Q637" s="1" cm="1">
        <f t="array" ref="Q637">MEDIAN(_xlfn._xlws.FILTER(Data_Source[Price (SAR)],Data_Source[Maker] = Data_Source[[#This Row],[Maker]]))</f>
        <v>36500</v>
      </c>
    </row>
    <row r="638" spans="1:17" x14ac:dyDescent="0.35">
      <c r="A638">
        <v>637</v>
      </c>
      <c r="B638" t="s">
        <v>103</v>
      </c>
      <c r="C638" t="s">
        <v>104</v>
      </c>
      <c r="D638">
        <v>2017</v>
      </c>
      <c r="E638" s="9">
        <f ca="1">YEAR(TODAY())-Data_Source[[#This Row],[Year]]</f>
        <v>8</v>
      </c>
      <c r="F638" t="s">
        <v>15</v>
      </c>
      <c r="G638" t="s">
        <v>94</v>
      </c>
      <c r="H638" t="s">
        <v>17</v>
      </c>
      <c r="I638">
        <v>3.6</v>
      </c>
      <c r="J638" t="s">
        <v>18</v>
      </c>
      <c r="K638" t="s">
        <v>19</v>
      </c>
      <c r="L638">
        <v>124</v>
      </c>
      <c r="M638" t="s">
        <v>20</v>
      </c>
      <c r="N638" t="s">
        <v>20</v>
      </c>
      <c r="O638" s="2">
        <v>100000</v>
      </c>
      <c r="P638" s="1">
        <f>MEDIAN(Data_Source[Price (SAR)])</f>
        <v>58000</v>
      </c>
      <c r="Q638" s="1" cm="1">
        <f t="array" ref="Q638">MEDIAN(_xlfn._xlws.FILTER(Data_Source[Price (SAR)],Data_Source[Maker] = Data_Source[[#This Row],[Maker]]))</f>
        <v>83000</v>
      </c>
    </row>
    <row r="639" spans="1:17" x14ac:dyDescent="0.35">
      <c r="A639">
        <v>638</v>
      </c>
      <c r="B639" t="s">
        <v>27</v>
      </c>
      <c r="C639" t="s">
        <v>28</v>
      </c>
      <c r="D639">
        <v>2017</v>
      </c>
      <c r="E639" s="9">
        <f ca="1">YEAR(TODAY())-Data_Source[[#This Row],[Year]]</f>
        <v>8</v>
      </c>
      <c r="F639" t="s">
        <v>44</v>
      </c>
      <c r="G639" t="s">
        <v>23</v>
      </c>
      <c r="H639" t="s">
        <v>30</v>
      </c>
      <c r="I639">
        <v>2</v>
      </c>
      <c r="J639" t="s">
        <v>18</v>
      </c>
      <c r="K639" t="s">
        <v>19</v>
      </c>
      <c r="L639">
        <v>43000</v>
      </c>
      <c r="M639" t="s">
        <v>187</v>
      </c>
      <c r="N639" t="s">
        <v>539</v>
      </c>
      <c r="O639" s="3">
        <v>49000</v>
      </c>
      <c r="P639" s="1">
        <f>MEDIAN(Data_Source[Price (SAR)])</f>
        <v>58000</v>
      </c>
      <c r="Q639" s="1" cm="1">
        <f t="array" ref="Q639">MEDIAN(_xlfn._xlws.FILTER(Data_Source[Price (SAR)],Data_Source[Maker] = Data_Source[[#This Row],[Maker]]))</f>
        <v>42000</v>
      </c>
    </row>
    <row r="640" spans="1:17" x14ac:dyDescent="0.35">
      <c r="A640">
        <v>639</v>
      </c>
      <c r="B640" t="s">
        <v>34</v>
      </c>
      <c r="C640" t="s">
        <v>162</v>
      </c>
      <c r="D640">
        <v>2015</v>
      </c>
      <c r="E640" s="9">
        <f ca="1">YEAR(TODAY())-Data_Source[[#This Row],[Year]]</f>
        <v>10</v>
      </c>
      <c r="F640" t="s">
        <v>44</v>
      </c>
      <c r="G640" t="s">
        <v>75</v>
      </c>
      <c r="H640" t="s">
        <v>30</v>
      </c>
      <c r="I640">
        <v>4</v>
      </c>
      <c r="J640" t="s">
        <v>18</v>
      </c>
      <c r="K640" t="s">
        <v>68</v>
      </c>
      <c r="L640">
        <v>232</v>
      </c>
      <c r="M640" t="s">
        <v>59</v>
      </c>
      <c r="N640" t="s">
        <v>59</v>
      </c>
      <c r="O640" s="3">
        <v>65000</v>
      </c>
      <c r="P640" s="1">
        <f>MEDIAN(Data_Source[Price (SAR)])</f>
        <v>58000</v>
      </c>
      <c r="Q640" s="1" cm="1">
        <f t="array" ref="Q640">MEDIAN(_xlfn._xlws.FILTER(Data_Source[Price (SAR)],Data_Source[Maker] = Data_Source[[#This Row],[Maker]]))</f>
        <v>65000</v>
      </c>
    </row>
    <row r="641" spans="1:17" x14ac:dyDescent="0.35">
      <c r="A641">
        <v>640</v>
      </c>
      <c r="B641" t="s">
        <v>73</v>
      </c>
      <c r="C641">
        <v>6</v>
      </c>
      <c r="D641">
        <v>2018</v>
      </c>
      <c r="E641" s="9">
        <f ca="1">YEAR(TODAY())-Data_Source[[#This Row],[Year]]</f>
        <v>7</v>
      </c>
      <c r="F641" t="s">
        <v>47</v>
      </c>
      <c r="G641" t="s">
        <v>75</v>
      </c>
      <c r="H641" t="s">
        <v>26</v>
      </c>
      <c r="I641">
        <v>2</v>
      </c>
      <c r="J641" t="s">
        <v>18</v>
      </c>
      <c r="K641" t="s">
        <v>19</v>
      </c>
      <c r="L641">
        <v>71000</v>
      </c>
      <c r="M641" t="s">
        <v>59</v>
      </c>
      <c r="N641" t="s">
        <v>59</v>
      </c>
      <c r="O641" s="3">
        <v>62000</v>
      </c>
      <c r="P641" s="1">
        <f>MEDIAN(Data_Source[Price (SAR)])</f>
        <v>58000</v>
      </c>
      <c r="Q641" s="1" cm="1">
        <f t="array" ref="Q641">MEDIAN(_xlfn._xlws.FILTER(Data_Source[Price (SAR)],Data_Source[Maker] = Data_Source[[#This Row],[Maker]]))</f>
        <v>56000</v>
      </c>
    </row>
    <row r="642" spans="1:17" x14ac:dyDescent="0.35">
      <c r="A642">
        <v>641</v>
      </c>
      <c r="B642" t="s">
        <v>97</v>
      </c>
      <c r="C642" t="s">
        <v>98</v>
      </c>
      <c r="D642">
        <v>2015</v>
      </c>
      <c r="E642" s="9">
        <f ca="1">YEAR(TODAY())-Data_Source[[#This Row],[Year]]</f>
        <v>10</v>
      </c>
      <c r="F642" t="s">
        <v>47</v>
      </c>
      <c r="G642" t="s">
        <v>38</v>
      </c>
      <c r="H642" t="s">
        <v>26</v>
      </c>
      <c r="I642">
        <v>1.3</v>
      </c>
      <c r="J642" t="s">
        <v>18</v>
      </c>
      <c r="K642" t="s">
        <v>68</v>
      </c>
      <c r="L642">
        <v>160000</v>
      </c>
      <c r="M642" t="s">
        <v>42</v>
      </c>
      <c r="N642" t="s">
        <v>64</v>
      </c>
      <c r="O642" s="2">
        <v>14000</v>
      </c>
      <c r="P642" s="1">
        <f>MEDIAN(Data_Source[Price (SAR)])</f>
        <v>58000</v>
      </c>
      <c r="Q642" s="1" cm="1">
        <f t="array" ref="Q642">MEDIAN(_xlfn._xlws.FILTER(Data_Source[Price (SAR)],Data_Source[Maker] = Data_Source[[#This Row],[Maker]]))</f>
        <v>42500</v>
      </c>
    </row>
    <row r="643" spans="1:17" x14ac:dyDescent="0.35">
      <c r="A643">
        <v>642</v>
      </c>
      <c r="B643" t="s">
        <v>21</v>
      </c>
      <c r="C643" t="s">
        <v>24</v>
      </c>
      <c r="D643">
        <v>2008</v>
      </c>
      <c r="E643" s="9">
        <f ca="1">YEAR(TODAY())-Data_Source[[#This Row],[Year]]</f>
        <v>17</v>
      </c>
      <c r="F643" t="s">
        <v>15</v>
      </c>
      <c r="G643" t="s">
        <v>23</v>
      </c>
      <c r="H643" t="s">
        <v>26</v>
      </c>
      <c r="I643">
        <v>1.5</v>
      </c>
      <c r="J643" t="s">
        <v>18</v>
      </c>
      <c r="K643" t="s">
        <v>68</v>
      </c>
      <c r="L643">
        <v>275000</v>
      </c>
      <c r="M643" t="s">
        <v>20</v>
      </c>
      <c r="N643" t="s">
        <v>20</v>
      </c>
      <c r="O643" s="2">
        <v>10000</v>
      </c>
      <c r="P643" s="1">
        <f>MEDIAN(Data_Source[Price (SAR)])</f>
        <v>58000</v>
      </c>
      <c r="Q643" s="1" cm="1">
        <f t="array" ref="Q643">MEDIAN(_xlfn._xlws.FILTER(Data_Source[Price (SAR)],Data_Source[Maker] = Data_Source[[#This Row],[Maker]]))</f>
        <v>36500</v>
      </c>
    </row>
    <row r="644" spans="1:17" x14ac:dyDescent="0.35">
      <c r="A644">
        <v>643</v>
      </c>
      <c r="B644" t="s">
        <v>27</v>
      </c>
      <c r="C644" t="s">
        <v>89</v>
      </c>
      <c r="D644">
        <v>2018</v>
      </c>
      <c r="E644" s="9">
        <f ca="1">YEAR(TODAY())-Data_Source[[#This Row],[Year]]</f>
        <v>7</v>
      </c>
      <c r="F644" t="s">
        <v>15</v>
      </c>
      <c r="G644" t="s">
        <v>16</v>
      </c>
      <c r="H644" t="s">
        <v>30</v>
      </c>
      <c r="I644">
        <v>2.5</v>
      </c>
      <c r="J644" t="s">
        <v>18</v>
      </c>
      <c r="K644" t="s">
        <v>19</v>
      </c>
      <c r="L644">
        <v>84000</v>
      </c>
      <c r="M644" t="s">
        <v>20</v>
      </c>
      <c r="N644" t="s">
        <v>20</v>
      </c>
      <c r="O644" s="2">
        <v>68000</v>
      </c>
      <c r="P644" s="1">
        <f>MEDIAN(Data_Source[Price (SAR)])</f>
        <v>58000</v>
      </c>
      <c r="Q644" s="1" cm="1">
        <f t="array" ref="Q644">MEDIAN(_xlfn._xlws.FILTER(Data_Source[Price (SAR)],Data_Source[Maker] = Data_Source[[#This Row],[Maker]]))</f>
        <v>42000</v>
      </c>
    </row>
    <row r="645" spans="1:17" x14ac:dyDescent="0.35">
      <c r="A645">
        <v>644</v>
      </c>
      <c r="B645" t="s">
        <v>62</v>
      </c>
      <c r="C645" t="s">
        <v>63</v>
      </c>
      <c r="D645">
        <v>2020</v>
      </c>
      <c r="E645" s="9">
        <f ca="1">YEAR(TODAY())-Data_Source[[#This Row],[Year]]</f>
        <v>5</v>
      </c>
      <c r="F645" t="s">
        <v>15</v>
      </c>
      <c r="G645" t="s">
        <v>16</v>
      </c>
      <c r="H645" t="s">
        <v>17</v>
      </c>
      <c r="I645">
        <v>5</v>
      </c>
      <c r="J645" t="s">
        <v>18</v>
      </c>
      <c r="K645" t="s">
        <v>19</v>
      </c>
      <c r="L645">
        <v>26000</v>
      </c>
      <c r="M645" t="s">
        <v>20</v>
      </c>
      <c r="N645" t="s">
        <v>20</v>
      </c>
      <c r="O645" s="2">
        <v>575000</v>
      </c>
      <c r="P645" s="1">
        <f>MEDIAN(Data_Source[Price (SAR)])</f>
        <v>58000</v>
      </c>
      <c r="Q645" s="1" cm="1">
        <f t="array" ref="Q645">MEDIAN(_xlfn._xlws.FILTER(Data_Source[Price (SAR)],Data_Source[Maker] = Data_Source[[#This Row],[Maker]]))</f>
        <v>242500</v>
      </c>
    </row>
    <row r="646" spans="1:17" x14ac:dyDescent="0.35">
      <c r="A646">
        <v>645</v>
      </c>
      <c r="B646" t="s">
        <v>281</v>
      </c>
      <c r="C646" t="s">
        <v>282</v>
      </c>
      <c r="D646">
        <v>2015</v>
      </c>
      <c r="E646" s="9">
        <f ca="1">YEAR(TODAY())-Data_Source[[#This Row],[Year]]</f>
        <v>10</v>
      </c>
      <c r="F646" t="s">
        <v>15</v>
      </c>
      <c r="G646" t="s">
        <v>25</v>
      </c>
      <c r="H646" t="s">
        <v>17</v>
      </c>
      <c r="I646">
        <v>3</v>
      </c>
      <c r="J646" t="s">
        <v>18</v>
      </c>
      <c r="K646" t="s">
        <v>19</v>
      </c>
      <c r="L646">
        <v>77000</v>
      </c>
      <c r="M646" t="s">
        <v>20</v>
      </c>
      <c r="N646" t="s">
        <v>20</v>
      </c>
      <c r="O646" s="2">
        <v>75000</v>
      </c>
      <c r="P646" s="1">
        <f>MEDIAN(Data_Source[Price (SAR)])</f>
        <v>58000</v>
      </c>
      <c r="Q646" s="1" cm="1">
        <f t="array" ref="Q646">MEDIAN(_xlfn._xlws.FILTER(Data_Source[Price (SAR)],Data_Source[Maker] = Data_Source[[#This Row],[Maker]]))</f>
        <v>91000</v>
      </c>
    </row>
    <row r="647" spans="1:17" x14ac:dyDescent="0.35">
      <c r="A647">
        <v>646</v>
      </c>
      <c r="B647" t="s">
        <v>76</v>
      </c>
      <c r="C647" t="s">
        <v>325</v>
      </c>
      <c r="D647">
        <v>2011</v>
      </c>
      <c r="E647" s="9">
        <f ca="1">YEAR(TODAY())-Data_Source[[#This Row],[Year]]</f>
        <v>14</v>
      </c>
      <c r="F647" t="s">
        <v>47</v>
      </c>
      <c r="G647" t="s">
        <v>16</v>
      </c>
      <c r="H647" t="s">
        <v>30</v>
      </c>
      <c r="I647">
        <v>3.5</v>
      </c>
      <c r="J647" t="s">
        <v>18</v>
      </c>
      <c r="K647" t="s">
        <v>19</v>
      </c>
      <c r="L647">
        <v>260</v>
      </c>
      <c r="M647" t="s">
        <v>42</v>
      </c>
      <c r="N647" t="s">
        <v>64</v>
      </c>
      <c r="O647" s="2">
        <v>26000</v>
      </c>
      <c r="P647" s="1">
        <f>MEDIAN(Data_Source[Price (SAR)])</f>
        <v>58000</v>
      </c>
      <c r="Q647" s="1" cm="1">
        <f t="array" ref="Q647">MEDIAN(_xlfn._xlws.FILTER(Data_Source[Price (SAR)],Data_Source[Maker] = Data_Source[[#This Row],[Maker]]))</f>
        <v>55000</v>
      </c>
    </row>
    <row r="648" spans="1:17" x14ac:dyDescent="0.35">
      <c r="A648">
        <v>647</v>
      </c>
      <c r="B648" t="s">
        <v>39</v>
      </c>
      <c r="C648" t="s">
        <v>46</v>
      </c>
      <c r="D648">
        <v>2017</v>
      </c>
      <c r="E648" s="9">
        <f ca="1">YEAR(TODAY())-Data_Source[[#This Row],[Year]]</f>
        <v>8</v>
      </c>
      <c r="F648" t="s">
        <v>15</v>
      </c>
      <c r="G648" t="s">
        <v>75</v>
      </c>
      <c r="H648" t="s">
        <v>26</v>
      </c>
      <c r="I648">
        <v>5.3</v>
      </c>
      <c r="J648" t="s">
        <v>18</v>
      </c>
      <c r="K648" t="s">
        <v>19</v>
      </c>
      <c r="L648">
        <v>176000</v>
      </c>
      <c r="M648" t="s">
        <v>42</v>
      </c>
      <c r="N648" t="s">
        <v>64</v>
      </c>
      <c r="O648" s="3">
        <v>115000</v>
      </c>
      <c r="P648" s="1">
        <f>MEDIAN(Data_Source[Price (SAR)])</f>
        <v>58000</v>
      </c>
      <c r="Q648" s="1" cm="1">
        <f t="array" ref="Q648">MEDIAN(_xlfn._xlws.FILTER(Data_Source[Price (SAR)],Data_Source[Maker] = Data_Source[[#This Row],[Maker]]))</f>
        <v>60000</v>
      </c>
    </row>
    <row r="649" spans="1:17" x14ac:dyDescent="0.35">
      <c r="A649">
        <v>648</v>
      </c>
      <c r="B649" t="s">
        <v>21</v>
      </c>
      <c r="C649" t="s">
        <v>231</v>
      </c>
      <c r="D649">
        <v>2019</v>
      </c>
      <c r="E649" s="9">
        <f ca="1">YEAR(TODAY())-Data_Source[[#This Row],[Year]]</f>
        <v>6</v>
      </c>
      <c r="F649" t="s">
        <v>15</v>
      </c>
      <c r="G649" t="s">
        <v>94</v>
      </c>
      <c r="H649" t="s">
        <v>30</v>
      </c>
      <c r="I649">
        <v>1.6</v>
      </c>
      <c r="J649" t="s">
        <v>18</v>
      </c>
      <c r="K649" t="s">
        <v>19</v>
      </c>
      <c r="L649">
        <v>30000</v>
      </c>
      <c r="M649" t="s">
        <v>42</v>
      </c>
      <c r="N649" t="s">
        <v>64</v>
      </c>
      <c r="O649" s="2">
        <v>44000</v>
      </c>
      <c r="P649" s="1">
        <f>MEDIAN(Data_Source[Price (SAR)])</f>
        <v>58000</v>
      </c>
      <c r="Q649" s="1" cm="1">
        <f t="array" ref="Q649">MEDIAN(_xlfn._xlws.FILTER(Data_Source[Price (SAR)],Data_Source[Maker] = Data_Source[[#This Row],[Maker]]))</f>
        <v>36500</v>
      </c>
    </row>
    <row r="650" spans="1:17" x14ac:dyDescent="0.35">
      <c r="A650">
        <v>649</v>
      </c>
      <c r="B650" t="s">
        <v>34</v>
      </c>
      <c r="C650" t="s">
        <v>123</v>
      </c>
      <c r="D650">
        <v>2015</v>
      </c>
      <c r="E650" s="9">
        <f ca="1">YEAR(TODAY())-Data_Source[[#This Row],[Year]]</f>
        <v>10</v>
      </c>
      <c r="F650" t="s">
        <v>44</v>
      </c>
      <c r="G650" t="s">
        <v>23</v>
      </c>
      <c r="H650" t="s">
        <v>17</v>
      </c>
      <c r="I650">
        <v>2.7</v>
      </c>
      <c r="J650" t="s">
        <v>18</v>
      </c>
      <c r="K650" t="s">
        <v>68</v>
      </c>
      <c r="L650">
        <v>105400</v>
      </c>
      <c r="M650" t="s">
        <v>45</v>
      </c>
      <c r="N650" t="s">
        <v>539</v>
      </c>
      <c r="O650" s="2">
        <v>62000</v>
      </c>
      <c r="P650" s="1">
        <f>MEDIAN(Data_Source[Price (SAR)])</f>
        <v>58000</v>
      </c>
      <c r="Q650" s="1" cm="1">
        <f t="array" ref="Q650">MEDIAN(_xlfn._xlws.FILTER(Data_Source[Price (SAR)],Data_Source[Maker] = Data_Source[[#This Row],[Maker]]))</f>
        <v>65000</v>
      </c>
    </row>
    <row r="651" spans="1:17" x14ac:dyDescent="0.35">
      <c r="A651">
        <v>650</v>
      </c>
      <c r="B651" t="s">
        <v>97</v>
      </c>
      <c r="C651" t="s">
        <v>305</v>
      </c>
      <c r="D651">
        <v>2019</v>
      </c>
      <c r="E651" s="9">
        <f ca="1">YEAR(TODAY())-Data_Source[[#This Row],[Year]]</f>
        <v>6</v>
      </c>
      <c r="F651" t="s">
        <v>15</v>
      </c>
      <c r="G651" t="s">
        <v>65</v>
      </c>
      <c r="H651" t="s">
        <v>17</v>
      </c>
      <c r="I651">
        <v>2.4</v>
      </c>
      <c r="J651" t="s">
        <v>18</v>
      </c>
      <c r="K651" t="s">
        <v>19</v>
      </c>
      <c r="L651">
        <v>27817</v>
      </c>
      <c r="M651" t="s">
        <v>20</v>
      </c>
      <c r="N651" t="s">
        <v>20</v>
      </c>
      <c r="O651" s="3">
        <v>58500</v>
      </c>
      <c r="P651" s="1">
        <f>MEDIAN(Data_Source[Price (SAR)])</f>
        <v>58000</v>
      </c>
      <c r="Q651" s="1" cm="1">
        <f t="array" ref="Q651">MEDIAN(_xlfn._xlws.FILTER(Data_Source[Price (SAR)],Data_Source[Maker] = Data_Source[[#This Row],[Maker]]))</f>
        <v>42500</v>
      </c>
    </row>
    <row r="652" spans="1:17" x14ac:dyDescent="0.35">
      <c r="A652">
        <v>651</v>
      </c>
      <c r="B652" t="s">
        <v>97</v>
      </c>
      <c r="C652" t="s">
        <v>198</v>
      </c>
      <c r="D652">
        <v>2020</v>
      </c>
      <c r="E652" s="9">
        <f ca="1">YEAR(TODAY())-Data_Source[[#This Row],[Year]]</f>
        <v>5</v>
      </c>
      <c r="F652" t="s">
        <v>15</v>
      </c>
      <c r="G652" t="s">
        <v>78</v>
      </c>
      <c r="H652" t="s">
        <v>30</v>
      </c>
      <c r="I652">
        <v>1.8</v>
      </c>
      <c r="J652" t="s">
        <v>18</v>
      </c>
      <c r="K652" t="s">
        <v>19</v>
      </c>
      <c r="L652">
        <v>8400</v>
      </c>
      <c r="M652" t="s">
        <v>20</v>
      </c>
      <c r="N652" t="s">
        <v>20</v>
      </c>
      <c r="O652" s="2">
        <v>58500</v>
      </c>
      <c r="P652" s="1">
        <f>MEDIAN(Data_Source[Price (SAR)])</f>
        <v>58000</v>
      </c>
      <c r="Q652" s="1" cm="1">
        <f t="array" ref="Q652">MEDIAN(_xlfn._xlws.FILTER(Data_Source[Price (SAR)],Data_Source[Maker] = Data_Source[[#This Row],[Maker]]))</f>
        <v>42500</v>
      </c>
    </row>
    <row r="653" spans="1:17" x14ac:dyDescent="0.35">
      <c r="A653">
        <v>652</v>
      </c>
      <c r="B653" t="s">
        <v>34</v>
      </c>
      <c r="C653" t="s">
        <v>43</v>
      </c>
      <c r="D653">
        <v>2017</v>
      </c>
      <c r="E653" s="9">
        <f ca="1">YEAR(TODAY())-Data_Source[[#This Row],[Year]]</f>
        <v>8</v>
      </c>
      <c r="F653" t="s">
        <v>15</v>
      </c>
      <c r="G653" t="s">
        <v>38</v>
      </c>
      <c r="H653" t="s">
        <v>26</v>
      </c>
      <c r="I653">
        <v>2.5</v>
      </c>
      <c r="J653" t="s">
        <v>18</v>
      </c>
      <c r="K653" t="s">
        <v>19</v>
      </c>
      <c r="L653">
        <v>90000</v>
      </c>
      <c r="M653" t="s">
        <v>45</v>
      </c>
      <c r="N653" t="s">
        <v>539</v>
      </c>
      <c r="O653" s="2">
        <v>66000</v>
      </c>
      <c r="P653" s="1">
        <f>MEDIAN(Data_Source[Price (SAR)])</f>
        <v>58000</v>
      </c>
      <c r="Q653" s="1" cm="1">
        <f t="array" ref="Q653">MEDIAN(_xlfn._xlws.FILTER(Data_Source[Price (SAR)],Data_Source[Maker] = Data_Source[[#This Row],[Maker]]))</f>
        <v>65000</v>
      </c>
    </row>
    <row r="654" spans="1:17" x14ac:dyDescent="0.35">
      <c r="A654">
        <v>653</v>
      </c>
      <c r="B654" t="s">
        <v>36</v>
      </c>
      <c r="C654" t="s">
        <v>146</v>
      </c>
      <c r="D654">
        <v>2013</v>
      </c>
      <c r="E654" s="9">
        <f ca="1">YEAR(TODAY())-Data_Source[[#This Row],[Year]]</f>
        <v>12</v>
      </c>
      <c r="F654" t="s">
        <v>15</v>
      </c>
      <c r="G654" t="s">
        <v>25</v>
      </c>
      <c r="H654" t="s">
        <v>17</v>
      </c>
      <c r="I654">
        <v>5.3</v>
      </c>
      <c r="J654" t="s">
        <v>18</v>
      </c>
      <c r="K654" t="s">
        <v>19</v>
      </c>
      <c r="L654">
        <v>334</v>
      </c>
      <c r="M654" t="s">
        <v>20</v>
      </c>
      <c r="N654" t="s">
        <v>20</v>
      </c>
      <c r="O654" s="2">
        <v>45000</v>
      </c>
      <c r="P654" s="1">
        <f>MEDIAN(Data_Source[Price (SAR)])</f>
        <v>58000</v>
      </c>
      <c r="Q654" s="1" cm="1">
        <f t="array" ref="Q654">MEDIAN(_xlfn._xlws.FILTER(Data_Source[Price (SAR)],Data_Source[Maker] = Data_Source[[#This Row],[Maker]]))</f>
        <v>72000</v>
      </c>
    </row>
    <row r="655" spans="1:17" x14ac:dyDescent="0.35">
      <c r="A655">
        <v>654</v>
      </c>
      <c r="B655" t="s">
        <v>36</v>
      </c>
      <c r="C655" t="s">
        <v>37</v>
      </c>
      <c r="D655">
        <v>2016</v>
      </c>
      <c r="E655" s="9">
        <f ca="1">YEAR(TODAY())-Data_Source[[#This Row],[Year]]</f>
        <v>9</v>
      </c>
      <c r="F655" t="s">
        <v>15</v>
      </c>
      <c r="G655" t="s">
        <v>94</v>
      </c>
      <c r="H655" t="s">
        <v>30</v>
      </c>
      <c r="I655">
        <v>5.3</v>
      </c>
      <c r="J655" t="s">
        <v>18</v>
      </c>
      <c r="K655" t="s">
        <v>19</v>
      </c>
      <c r="L655">
        <v>112000</v>
      </c>
      <c r="M655" t="s">
        <v>20</v>
      </c>
      <c r="N655" t="s">
        <v>20</v>
      </c>
      <c r="O655" s="3">
        <v>110000</v>
      </c>
      <c r="P655" s="1">
        <f>MEDIAN(Data_Source[Price (SAR)])</f>
        <v>58000</v>
      </c>
      <c r="Q655" s="1" cm="1">
        <f t="array" ref="Q655">MEDIAN(_xlfn._xlws.FILTER(Data_Source[Price (SAR)],Data_Source[Maker] = Data_Source[[#This Row],[Maker]]))</f>
        <v>72000</v>
      </c>
    </row>
    <row r="656" spans="1:17" x14ac:dyDescent="0.35">
      <c r="A656">
        <v>655</v>
      </c>
      <c r="B656" t="s">
        <v>36</v>
      </c>
      <c r="C656" t="s">
        <v>146</v>
      </c>
      <c r="D656">
        <v>2016</v>
      </c>
      <c r="E656" s="9">
        <f ca="1">YEAR(TODAY())-Data_Source[[#This Row],[Year]]</f>
        <v>9</v>
      </c>
      <c r="F656" t="s">
        <v>15</v>
      </c>
      <c r="G656" t="s">
        <v>25</v>
      </c>
      <c r="H656" t="s">
        <v>30</v>
      </c>
      <c r="I656">
        <v>6</v>
      </c>
      <c r="J656" t="s">
        <v>18</v>
      </c>
      <c r="K656" t="s">
        <v>19</v>
      </c>
      <c r="L656">
        <v>450000</v>
      </c>
      <c r="M656" t="s">
        <v>45</v>
      </c>
      <c r="N656" t="s">
        <v>539</v>
      </c>
      <c r="O656" s="3">
        <v>71000</v>
      </c>
      <c r="P656" s="1">
        <f>MEDIAN(Data_Source[Price (SAR)])</f>
        <v>58000</v>
      </c>
      <c r="Q656" s="1" cm="1">
        <f t="array" ref="Q656">MEDIAN(_xlfn._xlws.FILTER(Data_Source[Price (SAR)],Data_Source[Maker] = Data_Source[[#This Row],[Maker]]))</f>
        <v>72000</v>
      </c>
    </row>
    <row r="657" spans="1:17" x14ac:dyDescent="0.35">
      <c r="A657">
        <v>656</v>
      </c>
      <c r="B657" t="s">
        <v>34</v>
      </c>
      <c r="C657" t="s">
        <v>35</v>
      </c>
      <c r="D657">
        <v>2013</v>
      </c>
      <c r="E657" s="9">
        <f ca="1">YEAR(TODAY())-Data_Source[[#This Row],[Year]]</f>
        <v>12</v>
      </c>
      <c r="F657" t="s">
        <v>15</v>
      </c>
      <c r="G657" t="s">
        <v>23</v>
      </c>
      <c r="H657" t="s">
        <v>17</v>
      </c>
      <c r="I657">
        <v>4.5999999999999996</v>
      </c>
      <c r="J657" t="s">
        <v>18</v>
      </c>
      <c r="K657" t="s">
        <v>19</v>
      </c>
      <c r="L657">
        <v>281000</v>
      </c>
      <c r="M657" t="s">
        <v>45</v>
      </c>
      <c r="N657" t="s">
        <v>539</v>
      </c>
      <c r="O657" s="2">
        <v>135000</v>
      </c>
      <c r="P657" s="1">
        <f>MEDIAN(Data_Source[Price (SAR)])</f>
        <v>58000</v>
      </c>
      <c r="Q657" s="1" cm="1">
        <f t="array" ref="Q657">MEDIAN(_xlfn._xlws.FILTER(Data_Source[Price (SAR)],Data_Source[Maker] = Data_Source[[#This Row],[Maker]]))</f>
        <v>65000</v>
      </c>
    </row>
    <row r="658" spans="1:17" x14ac:dyDescent="0.35">
      <c r="A658">
        <v>657</v>
      </c>
      <c r="B658" t="s">
        <v>82</v>
      </c>
      <c r="C658" t="s">
        <v>142</v>
      </c>
      <c r="D658">
        <v>2019</v>
      </c>
      <c r="E658" s="9">
        <f ca="1">YEAR(TODAY())-Data_Source[[#This Row],[Year]]</f>
        <v>6</v>
      </c>
      <c r="F658" t="s">
        <v>15</v>
      </c>
      <c r="G658" t="s">
        <v>75</v>
      </c>
      <c r="H658" t="s">
        <v>26</v>
      </c>
      <c r="I658">
        <v>1.6</v>
      </c>
      <c r="J658" t="s">
        <v>18</v>
      </c>
      <c r="K658" t="s">
        <v>19</v>
      </c>
      <c r="L658">
        <v>47000</v>
      </c>
      <c r="M658" t="s">
        <v>20</v>
      </c>
      <c r="N658" t="s">
        <v>20</v>
      </c>
      <c r="O658" s="3">
        <v>46000</v>
      </c>
      <c r="P658" s="1">
        <f>MEDIAN(Data_Source[Price (SAR)])</f>
        <v>58000</v>
      </c>
      <c r="Q658" s="1" cm="1">
        <f t="array" ref="Q658">MEDIAN(_xlfn._xlws.FILTER(Data_Source[Price (SAR)],Data_Source[Maker] = Data_Source[[#This Row],[Maker]]))</f>
        <v>40000</v>
      </c>
    </row>
    <row r="659" spans="1:17" x14ac:dyDescent="0.35">
      <c r="A659">
        <v>658</v>
      </c>
      <c r="B659" t="s">
        <v>34</v>
      </c>
      <c r="C659" t="s">
        <v>58</v>
      </c>
      <c r="D659">
        <v>2015</v>
      </c>
      <c r="E659" s="9">
        <f ca="1">YEAR(TODAY())-Data_Source[[#This Row],[Year]]</f>
        <v>10</v>
      </c>
      <c r="F659" t="s">
        <v>15</v>
      </c>
      <c r="G659" t="s">
        <v>23</v>
      </c>
      <c r="H659" t="s">
        <v>26</v>
      </c>
      <c r="I659">
        <v>2.7</v>
      </c>
      <c r="J659" t="s">
        <v>18</v>
      </c>
      <c r="K659" t="s">
        <v>68</v>
      </c>
      <c r="L659">
        <v>94000</v>
      </c>
      <c r="M659" t="s">
        <v>42</v>
      </c>
      <c r="N659" t="s">
        <v>64</v>
      </c>
      <c r="O659" s="2">
        <v>70000</v>
      </c>
      <c r="P659" s="1">
        <f>MEDIAN(Data_Source[Price (SAR)])</f>
        <v>58000</v>
      </c>
      <c r="Q659" s="1" cm="1">
        <f t="array" ref="Q659">MEDIAN(_xlfn._xlws.FILTER(Data_Source[Price (SAR)],Data_Source[Maker] = Data_Source[[#This Row],[Maker]]))</f>
        <v>65000</v>
      </c>
    </row>
    <row r="660" spans="1:17" x14ac:dyDescent="0.35">
      <c r="A660">
        <v>659</v>
      </c>
      <c r="B660" t="s">
        <v>34</v>
      </c>
      <c r="C660" t="s">
        <v>35</v>
      </c>
      <c r="D660">
        <v>1997</v>
      </c>
      <c r="E660" s="9">
        <f ca="1">YEAR(TODAY())-Data_Source[[#This Row],[Year]]</f>
        <v>28</v>
      </c>
      <c r="F660" t="s">
        <v>44</v>
      </c>
      <c r="G660" t="s">
        <v>23</v>
      </c>
      <c r="H660" t="s">
        <v>17</v>
      </c>
      <c r="I660">
        <v>4.5999999999999996</v>
      </c>
      <c r="J660" t="s">
        <v>18</v>
      </c>
      <c r="K660" t="s">
        <v>68</v>
      </c>
      <c r="L660">
        <v>344627</v>
      </c>
      <c r="M660" t="s">
        <v>64</v>
      </c>
      <c r="N660" t="s">
        <v>64</v>
      </c>
      <c r="O660" s="3">
        <v>45000</v>
      </c>
      <c r="P660" s="1">
        <f>MEDIAN(Data_Source[Price (SAR)])</f>
        <v>58000</v>
      </c>
      <c r="Q660" s="1" cm="1">
        <f t="array" ref="Q660">MEDIAN(_xlfn._xlws.FILTER(Data_Source[Price (SAR)],Data_Source[Maker] = Data_Source[[#This Row],[Maker]]))</f>
        <v>65000</v>
      </c>
    </row>
    <row r="661" spans="1:17" x14ac:dyDescent="0.35">
      <c r="A661">
        <v>660</v>
      </c>
      <c r="B661" t="s">
        <v>73</v>
      </c>
      <c r="C661" t="s">
        <v>257</v>
      </c>
      <c r="D661">
        <v>2019</v>
      </c>
      <c r="E661" s="9">
        <f ca="1">YEAR(TODAY())-Data_Source[[#This Row],[Year]]</f>
        <v>6</v>
      </c>
      <c r="F661" t="s">
        <v>44</v>
      </c>
      <c r="G661" t="s">
        <v>33</v>
      </c>
      <c r="H661" t="s">
        <v>26</v>
      </c>
      <c r="I661">
        <v>2</v>
      </c>
      <c r="J661" t="s">
        <v>18</v>
      </c>
      <c r="K661" t="s">
        <v>19</v>
      </c>
      <c r="L661">
        <v>40301</v>
      </c>
      <c r="M661" t="s">
        <v>20</v>
      </c>
      <c r="N661" t="s">
        <v>20</v>
      </c>
      <c r="O661" s="3">
        <v>61500</v>
      </c>
      <c r="P661" s="1">
        <f>MEDIAN(Data_Source[Price (SAR)])</f>
        <v>58000</v>
      </c>
      <c r="Q661" s="1" cm="1">
        <f t="array" ref="Q661">MEDIAN(_xlfn._xlws.FILTER(Data_Source[Price (SAR)],Data_Source[Maker] = Data_Source[[#This Row],[Maker]]))</f>
        <v>56000</v>
      </c>
    </row>
    <row r="662" spans="1:17" x14ac:dyDescent="0.35">
      <c r="A662">
        <v>661</v>
      </c>
      <c r="B662" t="s">
        <v>39</v>
      </c>
      <c r="C662" t="s">
        <v>115</v>
      </c>
      <c r="D662">
        <v>2011</v>
      </c>
      <c r="E662" s="9">
        <f ca="1">YEAR(TODAY())-Data_Source[[#This Row],[Year]]</f>
        <v>14</v>
      </c>
      <c r="F662" t="s">
        <v>15</v>
      </c>
      <c r="G662" t="s">
        <v>23</v>
      </c>
      <c r="H662" t="s">
        <v>17</v>
      </c>
      <c r="I662">
        <v>5.3</v>
      </c>
      <c r="J662" t="s">
        <v>18</v>
      </c>
      <c r="K662" t="s">
        <v>19</v>
      </c>
      <c r="L662">
        <v>282000</v>
      </c>
      <c r="M662" t="s">
        <v>20</v>
      </c>
      <c r="N662" t="s">
        <v>20</v>
      </c>
      <c r="O662" s="2">
        <v>60000</v>
      </c>
      <c r="P662" s="1">
        <f>MEDIAN(Data_Source[Price (SAR)])</f>
        <v>58000</v>
      </c>
      <c r="Q662" s="1" cm="1">
        <f t="array" ref="Q662">MEDIAN(_xlfn._xlws.FILTER(Data_Source[Price (SAR)],Data_Source[Maker] = Data_Source[[#This Row],[Maker]]))</f>
        <v>60000</v>
      </c>
    </row>
    <row r="663" spans="1:17" x14ac:dyDescent="0.35">
      <c r="A663">
        <v>662</v>
      </c>
      <c r="B663" t="s">
        <v>34</v>
      </c>
      <c r="C663" t="s">
        <v>43</v>
      </c>
      <c r="D663">
        <v>2018</v>
      </c>
      <c r="E663" s="9">
        <f ca="1">YEAR(TODAY())-Data_Source[[#This Row],[Year]]</f>
        <v>7</v>
      </c>
      <c r="F663" t="s">
        <v>15</v>
      </c>
      <c r="G663" t="s">
        <v>65</v>
      </c>
      <c r="H663" t="s">
        <v>17</v>
      </c>
      <c r="I663">
        <v>3.5</v>
      </c>
      <c r="J663" t="s">
        <v>18</v>
      </c>
      <c r="K663" t="s">
        <v>19</v>
      </c>
      <c r="L663">
        <v>24000</v>
      </c>
      <c r="M663" t="s">
        <v>20</v>
      </c>
      <c r="N663" t="s">
        <v>20</v>
      </c>
      <c r="O663" s="3">
        <v>106000</v>
      </c>
      <c r="P663" s="1">
        <f>MEDIAN(Data_Source[Price (SAR)])</f>
        <v>58000</v>
      </c>
      <c r="Q663" s="1" cm="1">
        <f t="array" ref="Q663">MEDIAN(_xlfn._xlws.FILTER(Data_Source[Price (SAR)],Data_Source[Maker] = Data_Source[[#This Row],[Maker]]))</f>
        <v>65000</v>
      </c>
    </row>
    <row r="664" spans="1:17" x14ac:dyDescent="0.35">
      <c r="A664">
        <v>663</v>
      </c>
      <c r="B664" t="s">
        <v>60</v>
      </c>
      <c r="C664" t="s">
        <v>90</v>
      </c>
      <c r="D664">
        <v>2020</v>
      </c>
      <c r="E664" s="9">
        <f ca="1">YEAR(TODAY())-Data_Source[[#This Row],[Year]]</f>
        <v>5</v>
      </c>
      <c r="F664" t="s">
        <v>44</v>
      </c>
      <c r="G664" t="s">
        <v>16</v>
      </c>
      <c r="H664" t="s">
        <v>17</v>
      </c>
      <c r="I664">
        <v>5.7</v>
      </c>
      <c r="J664" t="s">
        <v>18</v>
      </c>
      <c r="K664" t="s">
        <v>19</v>
      </c>
      <c r="L664">
        <v>13000</v>
      </c>
      <c r="M664" t="s">
        <v>20</v>
      </c>
      <c r="N664" t="s">
        <v>20</v>
      </c>
      <c r="O664" s="2">
        <v>420000</v>
      </c>
      <c r="P664" s="1">
        <f>MEDIAN(Data_Source[Price (SAR)])</f>
        <v>58000</v>
      </c>
      <c r="Q664" s="1" cm="1">
        <f t="array" ref="Q664">MEDIAN(_xlfn._xlws.FILTER(Data_Source[Price (SAR)],Data_Source[Maker] = Data_Source[[#This Row],[Maker]]))</f>
        <v>142000</v>
      </c>
    </row>
    <row r="665" spans="1:17" x14ac:dyDescent="0.35">
      <c r="A665">
        <v>664</v>
      </c>
      <c r="B665" t="s">
        <v>34</v>
      </c>
      <c r="C665" t="s">
        <v>43</v>
      </c>
      <c r="D665">
        <v>2019</v>
      </c>
      <c r="E665" s="9">
        <f ca="1">YEAR(TODAY())-Data_Source[[#This Row],[Year]]</f>
        <v>6</v>
      </c>
      <c r="F665" t="s">
        <v>15</v>
      </c>
      <c r="G665" t="s">
        <v>94</v>
      </c>
      <c r="H665" t="s">
        <v>26</v>
      </c>
      <c r="I665">
        <v>2.5</v>
      </c>
      <c r="J665" t="s">
        <v>18</v>
      </c>
      <c r="K665" t="s">
        <v>19</v>
      </c>
      <c r="L665">
        <v>47000</v>
      </c>
      <c r="M665" t="s">
        <v>20</v>
      </c>
      <c r="N665" t="s">
        <v>20</v>
      </c>
      <c r="O665" s="3">
        <v>67000</v>
      </c>
      <c r="P665" s="1">
        <f>MEDIAN(Data_Source[Price (SAR)])</f>
        <v>58000</v>
      </c>
      <c r="Q665" s="1" cm="1">
        <f t="array" ref="Q665">MEDIAN(_xlfn._xlws.FILTER(Data_Source[Price (SAR)],Data_Source[Maker] = Data_Source[[#This Row],[Maker]]))</f>
        <v>65000</v>
      </c>
    </row>
    <row r="666" spans="1:17" x14ac:dyDescent="0.35">
      <c r="A666">
        <v>665</v>
      </c>
      <c r="B666" t="s">
        <v>48</v>
      </c>
      <c r="C666" t="s">
        <v>106</v>
      </c>
      <c r="D666">
        <v>2019</v>
      </c>
      <c r="E666" s="9">
        <f ca="1">YEAR(TODAY())-Data_Source[[#This Row],[Year]]</f>
        <v>6</v>
      </c>
      <c r="F666" t="s">
        <v>44</v>
      </c>
      <c r="G666" t="s">
        <v>16</v>
      </c>
      <c r="H666" t="s">
        <v>17</v>
      </c>
      <c r="I666">
        <v>3</v>
      </c>
      <c r="J666" t="s">
        <v>18</v>
      </c>
      <c r="K666" t="s">
        <v>19</v>
      </c>
      <c r="L666">
        <v>6000</v>
      </c>
      <c r="M666" t="s">
        <v>20</v>
      </c>
      <c r="N666" t="s">
        <v>20</v>
      </c>
      <c r="O666" s="2">
        <v>470000</v>
      </c>
      <c r="P666" s="1">
        <f>MEDIAN(Data_Source[Price (SAR)])</f>
        <v>58000</v>
      </c>
      <c r="Q666" s="1" cm="1">
        <f t="array" ref="Q666">MEDIAN(_xlfn._xlws.FILTER(Data_Source[Price (SAR)],Data_Source[Maker] = Data_Source[[#This Row],[Maker]]))</f>
        <v>145000</v>
      </c>
    </row>
    <row r="667" spans="1:17" x14ac:dyDescent="0.35">
      <c r="A667">
        <v>666</v>
      </c>
      <c r="B667" t="s">
        <v>76</v>
      </c>
      <c r="C667" t="s">
        <v>77</v>
      </c>
      <c r="D667">
        <v>2007</v>
      </c>
      <c r="E667" s="9">
        <f ca="1">YEAR(TODAY())-Data_Source[[#This Row],[Year]]</f>
        <v>18</v>
      </c>
      <c r="F667" t="s">
        <v>47</v>
      </c>
      <c r="G667" t="s">
        <v>65</v>
      </c>
      <c r="H667" t="s">
        <v>17</v>
      </c>
      <c r="I667">
        <v>3</v>
      </c>
      <c r="J667" t="s">
        <v>18</v>
      </c>
      <c r="K667" t="s">
        <v>19</v>
      </c>
      <c r="L667">
        <v>423000</v>
      </c>
      <c r="M667" t="s">
        <v>54</v>
      </c>
      <c r="N667" t="s">
        <v>538</v>
      </c>
      <c r="O667" s="3">
        <v>29000</v>
      </c>
      <c r="P667" s="1">
        <f>MEDIAN(Data_Source[Price (SAR)])</f>
        <v>58000</v>
      </c>
      <c r="Q667" s="1" cm="1">
        <f t="array" ref="Q667">MEDIAN(_xlfn._xlws.FILTER(Data_Source[Price (SAR)],Data_Source[Maker] = Data_Source[[#This Row],[Maker]]))</f>
        <v>55000</v>
      </c>
    </row>
    <row r="668" spans="1:17" x14ac:dyDescent="0.35">
      <c r="A668">
        <v>667</v>
      </c>
      <c r="B668" t="s">
        <v>36</v>
      </c>
      <c r="C668" t="s">
        <v>37</v>
      </c>
      <c r="D668">
        <v>2016</v>
      </c>
      <c r="E668" s="9">
        <f ca="1">YEAR(TODAY())-Data_Source[[#This Row],[Year]]</f>
        <v>9</v>
      </c>
      <c r="F668" t="s">
        <v>44</v>
      </c>
      <c r="G668" t="s">
        <v>23</v>
      </c>
      <c r="H668" t="s">
        <v>30</v>
      </c>
      <c r="I668">
        <v>5.3</v>
      </c>
      <c r="J668" t="s">
        <v>18</v>
      </c>
      <c r="K668" t="s">
        <v>19</v>
      </c>
      <c r="L668">
        <v>63000</v>
      </c>
      <c r="M668" t="s">
        <v>20</v>
      </c>
      <c r="N668" t="s">
        <v>20</v>
      </c>
      <c r="O668" s="2">
        <v>140000</v>
      </c>
      <c r="P668" s="1">
        <f>MEDIAN(Data_Source[Price (SAR)])</f>
        <v>58000</v>
      </c>
      <c r="Q668" s="1" cm="1">
        <f t="array" ref="Q668">MEDIAN(_xlfn._xlws.FILTER(Data_Source[Price (SAR)],Data_Source[Maker] = Data_Source[[#This Row],[Maker]]))</f>
        <v>72000</v>
      </c>
    </row>
    <row r="669" spans="1:17" x14ac:dyDescent="0.35">
      <c r="A669">
        <v>668</v>
      </c>
      <c r="B669" t="s">
        <v>34</v>
      </c>
      <c r="C669" t="s">
        <v>43</v>
      </c>
      <c r="D669">
        <v>2012</v>
      </c>
      <c r="E669" s="9">
        <f ca="1">YEAR(TODAY())-Data_Source[[#This Row],[Year]]</f>
        <v>13</v>
      </c>
      <c r="F669" t="s">
        <v>15</v>
      </c>
      <c r="G669" t="s">
        <v>38</v>
      </c>
      <c r="H669" t="s">
        <v>17</v>
      </c>
      <c r="I669">
        <v>2.5</v>
      </c>
      <c r="J669" t="s">
        <v>18</v>
      </c>
      <c r="K669" t="s">
        <v>19</v>
      </c>
      <c r="L669">
        <v>265000</v>
      </c>
      <c r="M669" t="s">
        <v>59</v>
      </c>
      <c r="N669" t="s">
        <v>59</v>
      </c>
      <c r="O669" s="3">
        <v>32000</v>
      </c>
      <c r="P669" s="1">
        <f>MEDIAN(Data_Source[Price (SAR)])</f>
        <v>58000</v>
      </c>
      <c r="Q669" s="1" cm="1">
        <f t="array" ref="Q669">MEDIAN(_xlfn._xlws.FILTER(Data_Source[Price (SAR)],Data_Source[Maker] = Data_Source[[#This Row],[Maker]]))</f>
        <v>65000</v>
      </c>
    </row>
    <row r="670" spans="1:17" x14ac:dyDescent="0.35">
      <c r="A670">
        <v>669</v>
      </c>
      <c r="B670" t="s">
        <v>36</v>
      </c>
      <c r="C670" t="s">
        <v>37</v>
      </c>
      <c r="D670">
        <v>2014</v>
      </c>
      <c r="E670" s="9">
        <f ca="1">YEAR(TODAY())-Data_Source[[#This Row],[Year]]</f>
        <v>11</v>
      </c>
      <c r="F670" t="s">
        <v>15</v>
      </c>
      <c r="G670" t="s">
        <v>75</v>
      </c>
      <c r="H670" t="s">
        <v>30</v>
      </c>
      <c r="I670">
        <v>5.3</v>
      </c>
      <c r="J670" t="s">
        <v>18</v>
      </c>
      <c r="K670" t="s">
        <v>19</v>
      </c>
      <c r="L670">
        <v>300</v>
      </c>
      <c r="M670" t="s">
        <v>42</v>
      </c>
      <c r="N670" t="s">
        <v>64</v>
      </c>
      <c r="O670" s="2">
        <v>65000</v>
      </c>
      <c r="P670" s="1">
        <f>MEDIAN(Data_Source[Price (SAR)])</f>
        <v>58000</v>
      </c>
      <c r="Q670" s="1" cm="1">
        <f t="array" ref="Q670">MEDIAN(_xlfn._xlws.FILTER(Data_Source[Price (SAR)],Data_Source[Maker] = Data_Source[[#This Row],[Maker]]))</f>
        <v>72000</v>
      </c>
    </row>
    <row r="671" spans="1:17" x14ac:dyDescent="0.35">
      <c r="A671">
        <v>670</v>
      </c>
      <c r="B671" t="s">
        <v>174</v>
      </c>
      <c r="C671" t="s">
        <v>208</v>
      </c>
      <c r="D671">
        <v>2007</v>
      </c>
      <c r="E671" s="9">
        <f ca="1">YEAR(TODAY())-Data_Source[[#This Row],[Year]]</f>
        <v>18</v>
      </c>
      <c r="F671" t="s">
        <v>15</v>
      </c>
      <c r="G671" t="s">
        <v>23</v>
      </c>
      <c r="H671" t="s">
        <v>17</v>
      </c>
      <c r="I671">
        <v>4.8</v>
      </c>
      <c r="J671" t="s">
        <v>18</v>
      </c>
      <c r="K671" t="s">
        <v>19</v>
      </c>
      <c r="L671">
        <v>260000</v>
      </c>
      <c r="M671" t="s">
        <v>20</v>
      </c>
      <c r="N671" t="s">
        <v>20</v>
      </c>
      <c r="O671" s="2">
        <v>28000</v>
      </c>
      <c r="P671" s="1">
        <f>MEDIAN(Data_Source[Price (SAR)])</f>
        <v>58000</v>
      </c>
      <c r="Q671" s="1" cm="1">
        <f t="array" ref="Q671">MEDIAN(_xlfn._xlws.FILTER(Data_Source[Price (SAR)],Data_Source[Maker] = Data_Source[[#This Row],[Maker]]))</f>
        <v>110000</v>
      </c>
    </row>
    <row r="672" spans="1:17" x14ac:dyDescent="0.35">
      <c r="A672">
        <v>671</v>
      </c>
      <c r="B672" t="s">
        <v>27</v>
      </c>
      <c r="C672" t="s">
        <v>89</v>
      </c>
      <c r="D672">
        <v>2016</v>
      </c>
      <c r="E672" s="9">
        <f ca="1">YEAR(TODAY())-Data_Source[[#This Row],[Year]]</f>
        <v>9</v>
      </c>
      <c r="F672" t="s">
        <v>15</v>
      </c>
      <c r="G672" t="s">
        <v>25</v>
      </c>
      <c r="H672" t="s">
        <v>30</v>
      </c>
      <c r="I672">
        <v>2.4</v>
      </c>
      <c r="J672" t="s">
        <v>18</v>
      </c>
      <c r="K672" t="s">
        <v>19</v>
      </c>
      <c r="L672">
        <v>96400</v>
      </c>
      <c r="M672" t="s">
        <v>20</v>
      </c>
      <c r="N672" t="s">
        <v>20</v>
      </c>
      <c r="O672" s="2">
        <v>49000</v>
      </c>
      <c r="P672" s="1">
        <f>MEDIAN(Data_Source[Price (SAR)])</f>
        <v>58000</v>
      </c>
      <c r="Q672" s="1" cm="1">
        <f t="array" ref="Q672">MEDIAN(_xlfn._xlws.FILTER(Data_Source[Price (SAR)],Data_Source[Maker] = Data_Source[[#This Row],[Maker]]))</f>
        <v>42000</v>
      </c>
    </row>
    <row r="673" spans="1:17" x14ac:dyDescent="0.35">
      <c r="A673">
        <v>672</v>
      </c>
      <c r="B673" t="s">
        <v>60</v>
      </c>
      <c r="C673" t="s">
        <v>90</v>
      </c>
      <c r="D673">
        <v>2015</v>
      </c>
      <c r="E673" s="9">
        <f ca="1">YEAR(TODAY())-Data_Source[[#This Row],[Year]]</f>
        <v>10</v>
      </c>
      <c r="F673" t="s">
        <v>15</v>
      </c>
      <c r="G673" t="s">
        <v>23</v>
      </c>
      <c r="H673" t="s">
        <v>17</v>
      </c>
      <c r="I673">
        <v>5.7</v>
      </c>
      <c r="J673" t="s">
        <v>18</v>
      </c>
      <c r="K673" t="s">
        <v>19</v>
      </c>
      <c r="L673">
        <v>94000</v>
      </c>
      <c r="M673" t="s">
        <v>20</v>
      </c>
      <c r="N673" t="s">
        <v>20</v>
      </c>
      <c r="O673" s="2">
        <v>238000</v>
      </c>
      <c r="P673" s="1">
        <f>MEDIAN(Data_Source[Price (SAR)])</f>
        <v>58000</v>
      </c>
      <c r="Q673" s="1" cm="1">
        <f t="array" ref="Q673">MEDIAN(_xlfn._xlws.FILTER(Data_Source[Price (SAR)],Data_Source[Maker] = Data_Source[[#This Row],[Maker]]))</f>
        <v>142000</v>
      </c>
    </row>
    <row r="674" spans="1:17" x14ac:dyDescent="0.35">
      <c r="A674">
        <v>673</v>
      </c>
      <c r="B674" t="s">
        <v>48</v>
      </c>
      <c r="C674" t="s">
        <v>106</v>
      </c>
      <c r="D674">
        <v>2006</v>
      </c>
      <c r="E674" s="9">
        <f ca="1">YEAR(TODAY())-Data_Source[[#This Row],[Year]]</f>
        <v>19</v>
      </c>
      <c r="F674" t="s">
        <v>47</v>
      </c>
      <c r="G674" t="s">
        <v>23</v>
      </c>
      <c r="H674" t="s">
        <v>30</v>
      </c>
      <c r="I674">
        <v>4.3</v>
      </c>
      <c r="J674" t="s">
        <v>18</v>
      </c>
      <c r="K674" t="s">
        <v>19</v>
      </c>
      <c r="L674">
        <v>235115</v>
      </c>
      <c r="M674" t="s">
        <v>20</v>
      </c>
      <c r="N674" t="s">
        <v>20</v>
      </c>
      <c r="O674" s="3">
        <v>15000</v>
      </c>
      <c r="P674" s="1">
        <f>MEDIAN(Data_Source[Price (SAR)])</f>
        <v>58000</v>
      </c>
      <c r="Q674" s="1" cm="1">
        <f t="array" ref="Q674">MEDIAN(_xlfn._xlws.FILTER(Data_Source[Price (SAR)],Data_Source[Maker] = Data_Source[[#This Row],[Maker]]))</f>
        <v>145000</v>
      </c>
    </row>
    <row r="675" spans="1:17" x14ac:dyDescent="0.35">
      <c r="A675">
        <v>674</v>
      </c>
      <c r="B675" t="s">
        <v>76</v>
      </c>
      <c r="C675" t="s">
        <v>77</v>
      </c>
      <c r="D675">
        <v>2017</v>
      </c>
      <c r="E675" s="9">
        <f ca="1">YEAR(TODAY())-Data_Source[[#This Row],[Year]]</f>
        <v>8</v>
      </c>
      <c r="F675" t="s">
        <v>44</v>
      </c>
      <c r="G675" t="s">
        <v>23</v>
      </c>
      <c r="H675" t="s">
        <v>17</v>
      </c>
      <c r="I675">
        <v>5.4</v>
      </c>
      <c r="J675" t="s">
        <v>18</v>
      </c>
      <c r="K675" t="s">
        <v>19</v>
      </c>
      <c r="L675">
        <v>34000</v>
      </c>
      <c r="M675" t="s">
        <v>20</v>
      </c>
      <c r="N675" t="s">
        <v>20</v>
      </c>
      <c r="O675" s="3">
        <v>108000</v>
      </c>
      <c r="P675" s="1">
        <f>MEDIAN(Data_Source[Price (SAR)])</f>
        <v>58000</v>
      </c>
      <c r="Q675" s="1" cm="1">
        <f t="array" ref="Q675">MEDIAN(_xlfn._xlws.FILTER(Data_Source[Price (SAR)],Data_Source[Maker] = Data_Source[[#This Row],[Maker]]))</f>
        <v>55000</v>
      </c>
    </row>
    <row r="676" spans="1:17" x14ac:dyDescent="0.35">
      <c r="A676">
        <v>675</v>
      </c>
      <c r="B676" t="s">
        <v>107</v>
      </c>
      <c r="C676" t="s">
        <v>263</v>
      </c>
      <c r="D676">
        <v>2019</v>
      </c>
      <c r="E676" s="9">
        <f ca="1">YEAR(TODAY())-Data_Source[[#This Row],[Year]]</f>
        <v>6</v>
      </c>
      <c r="F676" t="s">
        <v>15</v>
      </c>
      <c r="G676" t="s">
        <v>29</v>
      </c>
      <c r="H676" t="s">
        <v>17</v>
      </c>
      <c r="I676">
        <v>3.7</v>
      </c>
      <c r="J676" t="s">
        <v>18</v>
      </c>
      <c r="K676" t="s">
        <v>19</v>
      </c>
      <c r="L676">
        <v>19800</v>
      </c>
      <c r="M676" t="s">
        <v>20</v>
      </c>
      <c r="N676" t="s">
        <v>20</v>
      </c>
      <c r="O676" s="2">
        <v>130000</v>
      </c>
      <c r="P676" s="1">
        <f>MEDIAN(Data_Source[Price (SAR)])</f>
        <v>58000</v>
      </c>
      <c r="Q676" s="1" cm="1">
        <f t="array" ref="Q676">MEDIAN(_xlfn._xlws.FILTER(Data_Source[Price (SAR)],Data_Source[Maker] = Data_Source[[#This Row],[Maker]]))</f>
        <v>73500</v>
      </c>
    </row>
    <row r="677" spans="1:17" x14ac:dyDescent="0.35">
      <c r="A677">
        <v>676</v>
      </c>
      <c r="B677" t="s">
        <v>27</v>
      </c>
      <c r="C677" t="s">
        <v>28</v>
      </c>
      <c r="D677">
        <v>2018</v>
      </c>
      <c r="E677" s="9">
        <f ca="1">YEAR(TODAY())-Data_Source[[#This Row],[Year]]</f>
        <v>7</v>
      </c>
      <c r="F677" t="s">
        <v>44</v>
      </c>
      <c r="G677" t="s">
        <v>23</v>
      </c>
      <c r="H677" t="s">
        <v>30</v>
      </c>
      <c r="I677">
        <v>2</v>
      </c>
      <c r="J677" t="s">
        <v>18</v>
      </c>
      <c r="K677" t="s">
        <v>19</v>
      </c>
      <c r="L677">
        <v>83000</v>
      </c>
      <c r="M677" t="s">
        <v>255</v>
      </c>
      <c r="N677" t="s">
        <v>255</v>
      </c>
      <c r="O677" s="2">
        <v>1324</v>
      </c>
      <c r="P677" s="1">
        <f>MEDIAN(Data_Source[Price (SAR)])</f>
        <v>58000</v>
      </c>
      <c r="Q677" s="1" cm="1">
        <f t="array" ref="Q677">MEDIAN(_xlfn._xlws.FILTER(Data_Source[Price (SAR)],Data_Source[Maker] = Data_Source[[#This Row],[Maker]]))</f>
        <v>42000</v>
      </c>
    </row>
    <row r="678" spans="1:17" x14ac:dyDescent="0.35">
      <c r="A678">
        <v>677</v>
      </c>
      <c r="B678" t="s">
        <v>76</v>
      </c>
      <c r="C678" t="s">
        <v>183</v>
      </c>
      <c r="D678">
        <v>2013</v>
      </c>
      <c r="E678" s="9">
        <f ca="1">YEAR(TODAY())-Data_Source[[#This Row],[Year]]</f>
        <v>12</v>
      </c>
      <c r="F678" t="s">
        <v>15</v>
      </c>
      <c r="G678" t="s">
        <v>25</v>
      </c>
      <c r="H678" t="s">
        <v>26</v>
      </c>
      <c r="I678">
        <v>1.6</v>
      </c>
      <c r="J678" t="s">
        <v>18</v>
      </c>
      <c r="K678" t="s">
        <v>19</v>
      </c>
      <c r="L678">
        <v>145000</v>
      </c>
      <c r="M678" t="s">
        <v>20</v>
      </c>
      <c r="N678" t="s">
        <v>20</v>
      </c>
      <c r="O678" s="3">
        <v>14000</v>
      </c>
      <c r="P678" s="1">
        <f>MEDIAN(Data_Source[Price (SAR)])</f>
        <v>58000</v>
      </c>
      <c r="Q678" s="1" cm="1">
        <f t="array" ref="Q678">MEDIAN(_xlfn._xlws.FILTER(Data_Source[Price (SAR)],Data_Source[Maker] = Data_Source[[#This Row],[Maker]]))</f>
        <v>55000</v>
      </c>
    </row>
    <row r="679" spans="1:17" x14ac:dyDescent="0.35">
      <c r="A679">
        <v>678</v>
      </c>
      <c r="B679" t="s">
        <v>60</v>
      </c>
      <c r="C679" t="s">
        <v>241</v>
      </c>
      <c r="D679">
        <v>2015</v>
      </c>
      <c r="E679" s="9">
        <f ca="1">YEAR(TODAY())-Data_Source[[#This Row],[Year]]</f>
        <v>10</v>
      </c>
      <c r="F679" t="s">
        <v>15</v>
      </c>
      <c r="G679" t="s">
        <v>75</v>
      </c>
      <c r="H679" t="s">
        <v>17</v>
      </c>
      <c r="I679">
        <v>4.5999999999999996</v>
      </c>
      <c r="J679" t="s">
        <v>18</v>
      </c>
      <c r="K679" t="s">
        <v>19</v>
      </c>
      <c r="L679">
        <v>103000</v>
      </c>
      <c r="M679" t="s">
        <v>211</v>
      </c>
      <c r="N679" t="s">
        <v>539</v>
      </c>
      <c r="O679" s="2">
        <v>170000</v>
      </c>
      <c r="P679" s="1">
        <f>MEDIAN(Data_Source[Price (SAR)])</f>
        <v>58000</v>
      </c>
      <c r="Q679" s="1" cm="1">
        <f t="array" ref="Q679">MEDIAN(_xlfn._xlws.FILTER(Data_Source[Price (SAR)],Data_Source[Maker] = Data_Source[[#This Row],[Maker]]))</f>
        <v>142000</v>
      </c>
    </row>
    <row r="680" spans="1:17" x14ac:dyDescent="0.35">
      <c r="A680">
        <v>679</v>
      </c>
      <c r="B680" t="s">
        <v>174</v>
      </c>
      <c r="C680" t="s">
        <v>175</v>
      </c>
      <c r="D680">
        <v>2021</v>
      </c>
      <c r="E680" s="9">
        <f ca="1">YEAR(TODAY())-Data_Source[[#This Row],[Year]]</f>
        <v>4</v>
      </c>
      <c r="F680" t="s">
        <v>44</v>
      </c>
      <c r="G680" t="s">
        <v>75</v>
      </c>
      <c r="H680" t="s">
        <v>17</v>
      </c>
      <c r="I680">
        <v>2</v>
      </c>
      <c r="J680" t="s">
        <v>18</v>
      </c>
      <c r="K680" t="s">
        <v>19</v>
      </c>
      <c r="L680">
        <v>1500</v>
      </c>
      <c r="M680" t="s">
        <v>155</v>
      </c>
      <c r="N680" t="s">
        <v>539</v>
      </c>
      <c r="O680" s="3">
        <v>384900</v>
      </c>
      <c r="P680" s="1">
        <f>MEDIAN(Data_Source[Price (SAR)])</f>
        <v>58000</v>
      </c>
      <c r="Q680" s="1" cm="1">
        <f t="array" ref="Q680">MEDIAN(_xlfn._xlws.FILTER(Data_Source[Price (SAR)],Data_Source[Maker] = Data_Source[[#This Row],[Maker]]))</f>
        <v>110000</v>
      </c>
    </row>
    <row r="681" spans="1:17" x14ac:dyDescent="0.35">
      <c r="A681">
        <v>680</v>
      </c>
      <c r="B681" t="s">
        <v>34</v>
      </c>
      <c r="C681" t="s">
        <v>35</v>
      </c>
      <c r="D681">
        <v>2017</v>
      </c>
      <c r="E681" s="9">
        <f ca="1">YEAR(TODAY())-Data_Source[[#This Row],[Year]]</f>
        <v>8</v>
      </c>
      <c r="F681" t="s">
        <v>15</v>
      </c>
      <c r="G681" t="s">
        <v>23</v>
      </c>
      <c r="H681" t="s">
        <v>30</v>
      </c>
      <c r="I681">
        <v>4.5999999999999996</v>
      </c>
      <c r="J681" t="s">
        <v>18</v>
      </c>
      <c r="K681" t="s">
        <v>19</v>
      </c>
      <c r="L681">
        <v>125188</v>
      </c>
      <c r="M681" t="s">
        <v>20</v>
      </c>
      <c r="N681" t="s">
        <v>20</v>
      </c>
      <c r="O681" s="3">
        <v>171500</v>
      </c>
      <c r="P681" s="1">
        <f>MEDIAN(Data_Source[Price (SAR)])</f>
        <v>58000</v>
      </c>
      <c r="Q681" s="1" cm="1">
        <f t="array" ref="Q681">MEDIAN(_xlfn._xlws.FILTER(Data_Source[Price (SAR)],Data_Source[Maker] = Data_Source[[#This Row],[Maker]]))</f>
        <v>65000</v>
      </c>
    </row>
    <row r="682" spans="1:17" x14ac:dyDescent="0.35">
      <c r="A682">
        <v>681</v>
      </c>
      <c r="B682" t="s">
        <v>82</v>
      </c>
      <c r="C682" t="s">
        <v>164</v>
      </c>
      <c r="D682">
        <v>2018</v>
      </c>
      <c r="E682" s="9">
        <f ca="1">YEAR(TODAY())-Data_Source[[#This Row],[Year]]</f>
        <v>7</v>
      </c>
      <c r="F682" t="s">
        <v>44</v>
      </c>
      <c r="G682" t="s">
        <v>23</v>
      </c>
      <c r="H682" t="s">
        <v>30</v>
      </c>
      <c r="I682">
        <v>2.4</v>
      </c>
      <c r="J682" t="s">
        <v>18</v>
      </c>
      <c r="K682" t="s">
        <v>19</v>
      </c>
      <c r="L682">
        <v>77000</v>
      </c>
      <c r="M682" t="s">
        <v>20</v>
      </c>
      <c r="N682" t="s">
        <v>20</v>
      </c>
      <c r="O682" s="3">
        <v>58000</v>
      </c>
      <c r="P682" s="1">
        <f>MEDIAN(Data_Source[Price (SAR)])</f>
        <v>58000</v>
      </c>
      <c r="Q682" s="1" cm="1">
        <f t="array" ref="Q682">MEDIAN(_xlfn._xlws.FILTER(Data_Source[Price (SAR)],Data_Source[Maker] = Data_Source[[#This Row],[Maker]]))</f>
        <v>40000</v>
      </c>
    </row>
    <row r="683" spans="1:17" x14ac:dyDescent="0.35">
      <c r="A683">
        <v>682</v>
      </c>
      <c r="B683" t="s">
        <v>34</v>
      </c>
      <c r="C683" t="s">
        <v>287</v>
      </c>
      <c r="D683">
        <v>2016</v>
      </c>
      <c r="E683" s="9">
        <f ca="1">YEAR(TODAY())-Data_Source[[#This Row],[Year]]</f>
        <v>9</v>
      </c>
      <c r="F683" t="s">
        <v>15</v>
      </c>
      <c r="G683" t="s">
        <v>23</v>
      </c>
      <c r="H683" t="s">
        <v>26</v>
      </c>
      <c r="I683">
        <v>2.4</v>
      </c>
      <c r="J683" t="s">
        <v>18</v>
      </c>
      <c r="K683" t="s">
        <v>68</v>
      </c>
      <c r="L683">
        <v>245743</v>
      </c>
      <c r="M683" t="s">
        <v>45</v>
      </c>
      <c r="N683" t="s">
        <v>539</v>
      </c>
      <c r="O683" s="3">
        <v>65000</v>
      </c>
      <c r="P683" s="1">
        <f>MEDIAN(Data_Source[Price (SAR)])</f>
        <v>58000</v>
      </c>
      <c r="Q683" s="1" cm="1">
        <f t="array" ref="Q683">MEDIAN(_xlfn._xlws.FILTER(Data_Source[Price (SAR)],Data_Source[Maker] = Data_Source[[#This Row],[Maker]]))</f>
        <v>65000</v>
      </c>
    </row>
    <row r="684" spans="1:17" x14ac:dyDescent="0.35">
      <c r="A684">
        <v>683</v>
      </c>
      <c r="B684" t="s">
        <v>60</v>
      </c>
      <c r="C684" t="s">
        <v>90</v>
      </c>
      <c r="D684">
        <v>2007</v>
      </c>
      <c r="E684" s="9">
        <f ca="1">YEAR(TODAY())-Data_Source[[#This Row],[Year]]</f>
        <v>18</v>
      </c>
      <c r="F684" t="s">
        <v>15</v>
      </c>
      <c r="G684" t="s">
        <v>75</v>
      </c>
      <c r="H684" t="s">
        <v>17</v>
      </c>
      <c r="I684">
        <v>8</v>
      </c>
      <c r="J684" t="s">
        <v>18</v>
      </c>
      <c r="K684" t="s">
        <v>19</v>
      </c>
      <c r="L684">
        <v>590</v>
      </c>
      <c r="M684" t="s">
        <v>138</v>
      </c>
      <c r="N684" t="s">
        <v>64</v>
      </c>
      <c r="O684" s="3">
        <v>50000</v>
      </c>
      <c r="P684" s="1">
        <f>MEDIAN(Data_Source[Price (SAR)])</f>
        <v>58000</v>
      </c>
      <c r="Q684" s="1" cm="1">
        <f t="array" ref="Q684">MEDIAN(_xlfn._xlws.FILTER(Data_Source[Price (SAR)],Data_Source[Maker] = Data_Source[[#This Row],[Maker]]))</f>
        <v>142000</v>
      </c>
    </row>
    <row r="685" spans="1:17" x14ac:dyDescent="0.35">
      <c r="A685">
        <v>684</v>
      </c>
      <c r="B685" t="s">
        <v>107</v>
      </c>
      <c r="C685" t="s">
        <v>263</v>
      </c>
      <c r="D685">
        <v>2012</v>
      </c>
      <c r="E685" s="9">
        <f ca="1">YEAR(TODAY())-Data_Source[[#This Row],[Year]]</f>
        <v>13</v>
      </c>
      <c r="F685" t="s">
        <v>15</v>
      </c>
      <c r="G685" t="s">
        <v>196</v>
      </c>
      <c r="H685" t="s">
        <v>17</v>
      </c>
      <c r="I685">
        <v>5.4</v>
      </c>
      <c r="J685" t="s">
        <v>18</v>
      </c>
      <c r="K685" t="s">
        <v>19</v>
      </c>
      <c r="L685">
        <v>205000</v>
      </c>
      <c r="M685" t="s">
        <v>20</v>
      </c>
      <c r="N685" t="s">
        <v>20</v>
      </c>
      <c r="O685" s="2">
        <v>77000</v>
      </c>
      <c r="P685" s="1">
        <f>MEDIAN(Data_Source[Price (SAR)])</f>
        <v>58000</v>
      </c>
      <c r="Q685" s="1" cm="1">
        <f t="array" ref="Q685">MEDIAN(_xlfn._xlws.FILTER(Data_Source[Price (SAR)],Data_Source[Maker] = Data_Source[[#This Row],[Maker]]))</f>
        <v>73500</v>
      </c>
    </row>
    <row r="686" spans="1:17" x14ac:dyDescent="0.35">
      <c r="A686">
        <v>685</v>
      </c>
      <c r="B686" t="s">
        <v>97</v>
      </c>
      <c r="C686" t="s">
        <v>98</v>
      </c>
      <c r="D686">
        <v>2014</v>
      </c>
      <c r="E686" s="9">
        <f ca="1">YEAR(TODAY())-Data_Source[[#This Row],[Year]]</f>
        <v>11</v>
      </c>
      <c r="F686" t="s">
        <v>15</v>
      </c>
      <c r="G686" t="s">
        <v>16</v>
      </c>
      <c r="H686" t="s">
        <v>17</v>
      </c>
      <c r="I686">
        <v>1.6</v>
      </c>
      <c r="J686" t="s">
        <v>18</v>
      </c>
      <c r="K686" t="s">
        <v>19</v>
      </c>
      <c r="L686">
        <v>229000</v>
      </c>
      <c r="M686" t="s">
        <v>42</v>
      </c>
      <c r="N686" t="s">
        <v>64</v>
      </c>
      <c r="O686" s="3">
        <v>18000</v>
      </c>
      <c r="P686" s="1">
        <f>MEDIAN(Data_Source[Price (SAR)])</f>
        <v>58000</v>
      </c>
      <c r="Q686" s="1" cm="1">
        <f t="array" ref="Q686">MEDIAN(_xlfn._xlws.FILTER(Data_Source[Price (SAR)],Data_Source[Maker] = Data_Source[[#This Row],[Maker]]))</f>
        <v>42500</v>
      </c>
    </row>
    <row r="687" spans="1:17" x14ac:dyDescent="0.35">
      <c r="A687">
        <v>686</v>
      </c>
      <c r="B687" t="s">
        <v>27</v>
      </c>
      <c r="C687" t="s">
        <v>88</v>
      </c>
      <c r="D687">
        <v>2005</v>
      </c>
      <c r="E687" s="9">
        <f ca="1">YEAR(TODAY())-Data_Source[[#This Row],[Year]]</f>
        <v>20</v>
      </c>
      <c r="F687" t="s">
        <v>15</v>
      </c>
      <c r="G687" t="s">
        <v>23</v>
      </c>
      <c r="H687" t="s">
        <v>26</v>
      </c>
      <c r="I687">
        <v>1.5</v>
      </c>
      <c r="J687" t="s">
        <v>18</v>
      </c>
      <c r="K687" t="s">
        <v>68</v>
      </c>
      <c r="L687">
        <v>294602</v>
      </c>
      <c r="M687" t="s">
        <v>45</v>
      </c>
      <c r="N687" t="s">
        <v>539</v>
      </c>
      <c r="O687" s="3">
        <v>5000</v>
      </c>
      <c r="P687" s="1">
        <f>MEDIAN(Data_Source[Price (SAR)])</f>
        <v>58000</v>
      </c>
      <c r="Q687" s="1" cm="1">
        <f t="array" ref="Q687">MEDIAN(_xlfn._xlws.FILTER(Data_Source[Price (SAR)],Data_Source[Maker] = Data_Source[[#This Row],[Maker]]))</f>
        <v>42000</v>
      </c>
    </row>
    <row r="688" spans="1:17" x14ac:dyDescent="0.35">
      <c r="A688">
        <v>687</v>
      </c>
      <c r="B688" t="s">
        <v>27</v>
      </c>
      <c r="C688" t="s">
        <v>28</v>
      </c>
      <c r="D688">
        <v>2017</v>
      </c>
      <c r="E688" s="9">
        <f ca="1">YEAR(TODAY())-Data_Source[[#This Row],[Year]]</f>
        <v>8</v>
      </c>
      <c r="F688" t="s">
        <v>15</v>
      </c>
      <c r="G688" t="s">
        <v>23</v>
      </c>
      <c r="H688" t="s">
        <v>26</v>
      </c>
      <c r="I688">
        <v>2</v>
      </c>
      <c r="J688" t="s">
        <v>18</v>
      </c>
      <c r="K688" t="s">
        <v>19</v>
      </c>
      <c r="L688">
        <v>237000</v>
      </c>
      <c r="M688" t="s">
        <v>20</v>
      </c>
      <c r="N688" t="s">
        <v>20</v>
      </c>
      <c r="O688" s="3">
        <v>42000</v>
      </c>
      <c r="P688" s="1">
        <f>MEDIAN(Data_Source[Price (SAR)])</f>
        <v>58000</v>
      </c>
      <c r="Q688" s="1" cm="1">
        <f t="array" ref="Q688">MEDIAN(_xlfn._xlws.FILTER(Data_Source[Price (SAR)],Data_Source[Maker] = Data_Source[[#This Row],[Maker]]))</f>
        <v>42000</v>
      </c>
    </row>
    <row r="689" spans="1:17" x14ac:dyDescent="0.35">
      <c r="A689">
        <v>688</v>
      </c>
      <c r="B689" t="s">
        <v>48</v>
      </c>
      <c r="C689" t="s">
        <v>149</v>
      </c>
      <c r="D689">
        <v>2016</v>
      </c>
      <c r="E689" s="9">
        <f ca="1">YEAR(TODAY())-Data_Source[[#This Row],[Year]]</f>
        <v>9</v>
      </c>
      <c r="F689" t="s">
        <v>44</v>
      </c>
      <c r="G689" t="s">
        <v>65</v>
      </c>
      <c r="H689" t="s">
        <v>17</v>
      </c>
      <c r="I689">
        <v>2</v>
      </c>
      <c r="J689" t="s">
        <v>18</v>
      </c>
      <c r="K689" t="s">
        <v>19</v>
      </c>
      <c r="L689">
        <v>129000</v>
      </c>
      <c r="M689" t="s">
        <v>45</v>
      </c>
      <c r="N689" t="s">
        <v>539</v>
      </c>
      <c r="O689" s="3">
        <v>134000</v>
      </c>
      <c r="P689" s="1">
        <f>MEDIAN(Data_Source[Price (SAR)])</f>
        <v>58000</v>
      </c>
      <c r="Q689" s="1" cm="1">
        <f t="array" ref="Q689">MEDIAN(_xlfn._xlws.FILTER(Data_Source[Price (SAR)],Data_Source[Maker] = Data_Source[[#This Row],[Maker]]))</f>
        <v>145000</v>
      </c>
    </row>
    <row r="690" spans="1:17" x14ac:dyDescent="0.35">
      <c r="A690">
        <v>689</v>
      </c>
      <c r="B690" t="s">
        <v>39</v>
      </c>
      <c r="C690" t="s">
        <v>40</v>
      </c>
      <c r="D690">
        <v>2019</v>
      </c>
      <c r="E690" s="9">
        <f ca="1">YEAR(TODAY())-Data_Source[[#This Row],[Year]]</f>
        <v>6</v>
      </c>
      <c r="F690" t="s">
        <v>44</v>
      </c>
      <c r="G690" t="s">
        <v>23</v>
      </c>
      <c r="H690" t="s">
        <v>26</v>
      </c>
      <c r="I690">
        <v>3.6</v>
      </c>
      <c r="J690" t="s">
        <v>18</v>
      </c>
      <c r="K690" t="s">
        <v>19</v>
      </c>
      <c r="L690">
        <v>144000</v>
      </c>
      <c r="M690" t="s">
        <v>45</v>
      </c>
      <c r="N690" t="s">
        <v>539</v>
      </c>
      <c r="O690" s="3">
        <v>77000</v>
      </c>
      <c r="P690" s="1">
        <f>MEDIAN(Data_Source[Price (SAR)])</f>
        <v>58000</v>
      </c>
      <c r="Q690" s="1" cm="1">
        <f t="array" ref="Q690">MEDIAN(_xlfn._xlws.FILTER(Data_Source[Price (SAR)],Data_Source[Maker] = Data_Source[[#This Row],[Maker]]))</f>
        <v>60000</v>
      </c>
    </row>
    <row r="691" spans="1:17" x14ac:dyDescent="0.35">
      <c r="A691">
        <v>690</v>
      </c>
      <c r="B691" t="s">
        <v>62</v>
      </c>
      <c r="C691" t="s">
        <v>63</v>
      </c>
      <c r="D691">
        <v>2017</v>
      </c>
      <c r="E691" s="9">
        <f ca="1">YEAR(TODAY())-Data_Source[[#This Row],[Year]]</f>
        <v>8</v>
      </c>
      <c r="F691" t="s">
        <v>15</v>
      </c>
      <c r="G691" t="s">
        <v>23</v>
      </c>
      <c r="H691" t="s">
        <v>17</v>
      </c>
      <c r="I691">
        <v>3</v>
      </c>
      <c r="J691" t="s">
        <v>18</v>
      </c>
      <c r="K691" t="s">
        <v>19</v>
      </c>
      <c r="L691">
        <v>72500</v>
      </c>
      <c r="M691" t="s">
        <v>54</v>
      </c>
      <c r="N691" t="s">
        <v>538</v>
      </c>
      <c r="O691" s="2">
        <v>295000</v>
      </c>
      <c r="P691" s="1">
        <f>MEDIAN(Data_Source[Price (SAR)])</f>
        <v>58000</v>
      </c>
      <c r="Q691" s="1" cm="1">
        <f t="array" ref="Q691">MEDIAN(_xlfn._xlws.FILTER(Data_Source[Price (SAR)],Data_Source[Maker] = Data_Source[[#This Row],[Maker]]))</f>
        <v>242500</v>
      </c>
    </row>
    <row r="692" spans="1:17" x14ac:dyDescent="0.35">
      <c r="A692">
        <v>691</v>
      </c>
      <c r="B692" t="s">
        <v>27</v>
      </c>
      <c r="C692" t="s">
        <v>89</v>
      </c>
      <c r="D692">
        <v>2018</v>
      </c>
      <c r="E692" s="9">
        <f ca="1">YEAR(TODAY())-Data_Source[[#This Row],[Year]]</f>
        <v>7</v>
      </c>
      <c r="F692" t="s">
        <v>15</v>
      </c>
      <c r="G692" t="s">
        <v>94</v>
      </c>
      <c r="H692" t="s">
        <v>26</v>
      </c>
      <c r="I692">
        <v>1</v>
      </c>
      <c r="J692" t="s">
        <v>18</v>
      </c>
      <c r="K692" t="s">
        <v>19</v>
      </c>
      <c r="L692">
        <v>130000</v>
      </c>
      <c r="M692" t="s">
        <v>20</v>
      </c>
      <c r="N692" t="s">
        <v>20</v>
      </c>
      <c r="O692" s="2">
        <v>50000</v>
      </c>
      <c r="P692" s="1">
        <f>MEDIAN(Data_Source[Price (SAR)])</f>
        <v>58000</v>
      </c>
      <c r="Q692" s="1" cm="1">
        <f t="array" ref="Q692">MEDIAN(_xlfn._xlws.FILTER(Data_Source[Price (SAR)],Data_Source[Maker] = Data_Source[[#This Row],[Maker]]))</f>
        <v>42000</v>
      </c>
    </row>
    <row r="693" spans="1:17" x14ac:dyDescent="0.35">
      <c r="A693">
        <v>692</v>
      </c>
      <c r="B693" t="s">
        <v>178</v>
      </c>
      <c r="C693" t="s">
        <v>396</v>
      </c>
      <c r="D693">
        <v>1990</v>
      </c>
      <c r="E693" s="9">
        <f ca="1">YEAR(TODAY())-Data_Source[[#This Row],[Year]]</f>
        <v>35</v>
      </c>
      <c r="F693" t="s">
        <v>15</v>
      </c>
      <c r="G693" t="s">
        <v>75</v>
      </c>
      <c r="H693" t="s">
        <v>17</v>
      </c>
      <c r="I693">
        <v>6.7</v>
      </c>
      <c r="J693" t="s">
        <v>18</v>
      </c>
      <c r="K693" t="s">
        <v>19</v>
      </c>
      <c r="L693">
        <v>5000</v>
      </c>
      <c r="M693" t="s">
        <v>45</v>
      </c>
      <c r="N693" t="s">
        <v>539</v>
      </c>
      <c r="O693" s="3">
        <v>500000</v>
      </c>
      <c r="P693" s="1">
        <f>MEDIAN(Data_Source[Price (SAR)])</f>
        <v>58000</v>
      </c>
      <c r="Q693" s="1" cm="1">
        <f t="array" ref="Q693">MEDIAN(_xlfn._xlws.FILTER(Data_Source[Price (SAR)],Data_Source[Maker] = Data_Source[[#This Row],[Maker]]))</f>
        <v>560000</v>
      </c>
    </row>
    <row r="694" spans="1:17" x14ac:dyDescent="0.35">
      <c r="A694">
        <v>693</v>
      </c>
      <c r="B694" t="s">
        <v>39</v>
      </c>
      <c r="C694" t="s">
        <v>46</v>
      </c>
      <c r="D694">
        <v>2018</v>
      </c>
      <c r="E694" s="9">
        <f ca="1">YEAR(TODAY())-Data_Source[[#This Row],[Year]]</f>
        <v>7</v>
      </c>
      <c r="F694" t="s">
        <v>15</v>
      </c>
      <c r="G694" t="s">
        <v>29</v>
      </c>
      <c r="H694" t="s">
        <v>26</v>
      </c>
      <c r="I694">
        <v>5.3</v>
      </c>
      <c r="J694" t="s">
        <v>18</v>
      </c>
      <c r="K694" t="s">
        <v>19</v>
      </c>
      <c r="L694">
        <v>90000</v>
      </c>
      <c r="M694" t="s">
        <v>45</v>
      </c>
      <c r="N694" t="s">
        <v>539</v>
      </c>
      <c r="O694" s="2">
        <v>128000</v>
      </c>
      <c r="P694" s="1">
        <f>MEDIAN(Data_Source[Price (SAR)])</f>
        <v>58000</v>
      </c>
      <c r="Q694" s="1" cm="1">
        <f t="array" ref="Q694">MEDIAN(_xlfn._xlws.FILTER(Data_Source[Price (SAR)],Data_Source[Maker] = Data_Source[[#This Row],[Maker]]))</f>
        <v>60000</v>
      </c>
    </row>
    <row r="695" spans="1:17" x14ac:dyDescent="0.35">
      <c r="A695">
        <v>694</v>
      </c>
      <c r="B695" t="s">
        <v>34</v>
      </c>
      <c r="C695" t="s">
        <v>161</v>
      </c>
      <c r="D695">
        <v>2009</v>
      </c>
      <c r="E695" s="9">
        <f ca="1">YEAR(TODAY())-Data_Source[[#This Row],[Year]]</f>
        <v>16</v>
      </c>
      <c r="F695" t="s">
        <v>15</v>
      </c>
      <c r="G695" t="s">
        <v>23</v>
      </c>
      <c r="H695" t="s">
        <v>30</v>
      </c>
      <c r="I695">
        <v>5.7</v>
      </c>
      <c r="J695" t="s">
        <v>18</v>
      </c>
      <c r="K695" t="s">
        <v>19</v>
      </c>
      <c r="L695">
        <v>275000</v>
      </c>
      <c r="M695" t="s">
        <v>64</v>
      </c>
      <c r="N695" t="s">
        <v>64</v>
      </c>
      <c r="O695" s="2">
        <v>55000</v>
      </c>
      <c r="P695" s="1">
        <f>MEDIAN(Data_Source[Price (SAR)])</f>
        <v>58000</v>
      </c>
      <c r="Q695" s="1" cm="1">
        <f t="array" ref="Q695">MEDIAN(_xlfn._xlws.FILTER(Data_Source[Price (SAR)],Data_Source[Maker] = Data_Source[[#This Row],[Maker]]))</f>
        <v>65000</v>
      </c>
    </row>
    <row r="696" spans="1:17" x14ac:dyDescent="0.35">
      <c r="A696">
        <v>695</v>
      </c>
      <c r="B696" t="s">
        <v>73</v>
      </c>
      <c r="C696" t="s">
        <v>74</v>
      </c>
      <c r="D696">
        <v>2020</v>
      </c>
      <c r="E696" s="9">
        <f ca="1">YEAR(TODAY())-Data_Source[[#This Row],[Year]]</f>
        <v>5</v>
      </c>
      <c r="F696" t="s">
        <v>15</v>
      </c>
      <c r="G696" t="s">
        <v>25</v>
      </c>
      <c r="H696" t="s">
        <v>26</v>
      </c>
      <c r="I696">
        <v>2.5</v>
      </c>
      <c r="J696" t="s">
        <v>18</v>
      </c>
      <c r="K696" t="s">
        <v>19</v>
      </c>
      <c r="L696">
        <v>31200</v>
      </c>
      <c r="M696" t="s">
        <v>45</v>
      </c>
      <c r="N696" t="s">
        <v>539</v>
      </c>
      <c r="O696" s="2">
        <v>110000</v>
      </c>
      <c r="P696" s="1">
        <f>MEDIAN(Data_Source[Price (SAR)])</f>
        <v>58000</v>
      </c>
      <c r="Q696" s="1" cm="1">
        <f t="array" ref="Q696">MEDIAN(_xlfn._xlws.FILTER(Data_Source[Price (SAR)],Data_Source[Maker] = Data_Source[[#This Row],[Maker]]))</f>
        <v>56000</v>
      </c>
    </row>
    <row r="697" spans="1:17" x14ac:dyDescent="0.35">
      <c r="A697">
        <v>696</v>
      </c>
      <c r="B697" t="s">
        <v>73</v>
      </c>
      <c r="C697">
        <v>6</v>
      </c>
      <c r="D697">
        <v>2017</v>
      </c>
      <c r="E697" s="9">
        <f ca="1">YEAR(TODAY())-Data_Source[[#This Row],[Year]]</f>
        <v>8</v>
      </c>
      <c r="F697" t="s">
        <v>15</v>
      </c>
      <c r="G697" t="s">
        <v>25</v>
      </c>
      <c r="H697" t="s">
        <v>26</v>
      </c>
      <c r="I697">
        <v>2.5</v>
      </c>
      <c r="J697" t="s">
        <v>18</v>
      </c>
      <c r="K697" t="s">
        <v>19</v>
      </c>
      <c r="L697">
        <v>175000</v>
      </c>
      <c r="M697" t="s">
        <v>45</v>
      </c>
      <c r="N697" t="s">
        <v>539</v>
      </c>
      <c r="O697" s="3">
        <v>50000</v>
      </c>
      <c r="P697" s="1">
        <f>MEDIAN(Data_Source[Price (SAR)])</f>
        <v>58000</v>
      </c>
      <c r="Q697" s="1" cm="1">
        <f t="array" ref="Q697">MEDIAN(_xlfn._xlws.FILTER(Data_Source[Price (SAR)],Data_Source[Maker] = Data_Source[[#This Row],[Maker]]))</f>
        <v>56000</v>
      </c>
    </row>
    <row r="698" spans="1:17" x14ac:dyDescent="0.35">
      <c r="A698">
        <v>697</v>
      </c>
      <c r="B698" t="s">
        <v>48</v>
      </c>
      <c r="C698" t="s">
        <v>106</v>
      </c>
      <c r="D698">
        <v>2015</v>
      </c>
      <c r="E698" s="9">
        <f ca="1">YEAR(TODAY())-Data_Source[[#This Row],[Year]]</f>
        <v>10</v>
      </c>
      <c r="F698" t="s">
        <v>15</v>
      </c>
      <c r="G698" t="s">
        <v>23</v>
      </c>
      <c r="H698" t="s">
        <v>17</v>
      </c>
      <c r="I698">
        <v>2.8</v>
      </c>
      <c r="J698" t="s">
        <v>18</v>
      </c>
      <c r="K698" t="s">
        <v>19</v>
      </c>
      <c r="L698">
        <v>180000</v>
      </c>
      <c r="M698" t="s">
        <v>42</v>
      </c>
      <c r="N698" t="s">
        <v>64</v>
      </c>
      <c r="O698" s="3">
        <v>200000</v>
      </c>
      <c r="P698" s="1">
        <f>MEDIAN(Data_Source[Price (SAR)])</f>
        <v>58000</v>
      </c>
      <c r="Q698" s="1" cm="1">
        <f t="array" ref="Q698">MEDIAN(_xlfn._xlws.FILTER(Data_Source[Price (SAR)],Data_Source[Maker] = Data_Source[[#This Row],[Maker]]))</f>
        <v>145000</v>
      </c>
    </row>
    <row r="699" spans="1:17" x14ac:dyDescent="0.35">
      <c r="A699">
        <v>698</v>
      </c>
      <c r="B699" t="s">
        <v>13</v>
      </c>
      <c r="C699">
        <v>300</v>
      </c>
      <c r="D699">
        <v>2007</v>
      </c>
      <c r="E699" s="9">
        <f ca="1">YEAR(TODAY())-Data_Source[[#This Row],[Year]]</f>
        <v>18</v>
      </c>
      <c r="F699" t="s">
        <v>15</v>
      </c>
      <c r="G699" t="s">
        <v>75</v>
      </c>
      <c r="H699" t="s">
        <v>17</v>
      </c>
      <c r="I699">
        <v>5.7</v>
      </c>
      <c r="J699" t="s">
        <v>18</v>
      </c>
      <c r="K699" t="s">
        <v>19</v>
      </c>
      <c r="L699">
        <v>240000</v>
      </c>
      <c r="M699" t="s">
        <v>45</v>
      </c>
      <c r="N699" t="s">
        <v>539</v>
      </c>
      <c r="O699" s="2">
        <v>17000</v>
      </c>
      <c r="P699" s="1">
        <f>MEDIAN(Data_Source[Price (SAR)])</f>
        <v>58000</v>
      </c>
      <c r="Q699" s="1" cm="1">
        <f t="array" ref="Q699">MEDIAN(_xlfn._xlws.FILTER(Data_Source[Price (SAR)],Data_Source[Maker] = Data_Source[[#This Row],[Maker]]))</f>
        <v>70000</v>
      </c>
    </row>
    <row r="700" spans="1:17" x14ac:dyDescent="0.35">
      <c r="A700">
        <v>699</v>
      </c>
      <c r="B700" t="s">
        <v>34</v>
      </c>
      <c r="C700" t="s">
        <v>51</v>
      </c>
      <c r="D700">
        <v>2018</v>
      </c>
      <c r="E700" s="9">
        <f ca="1">YEAR(TODAY())-Data_Source[[#This Row],[Year]]</f>
        <v>7</v>
      </c>
      <c r="F700" t="s">
        <v>15</v>
      </c>
      <c r="G700" t="s">
        <v>25</v>
      </c>
      <c r="H700" t="s">
        <v>26</v>
      </c>
      <c r="I700">
        <v>1.6</v>
      </c>
      <c r="J700" t="s">
        <v>18</v>
      </c>
      <c r="K700" t="s">
        <v>19</v>
      </c>
      <c r="L700">
        <v>40000</v>
      </c>
      <c r="M700" t="s">
        <v>45</v>
      </c>
      <c r="N700" t="s">
        <v>539</v>
      </c>
      <c r="O700" s="2">
        <v>42000</v>
      </c>
      <c r="P700" s="1">
        <f>MEDIAN(Data_Source[Price (SAR)])</f>
        <v>58000</v>
      </c>
      <c r="Q700" s="1" cm="1">
        <f t="array" ref="Q700">MEDIAN(_xlfn._xlws.FILTER(Data_Source[Price (SAR)],Data_Source[Maker] = Data_Source[[#This Row],[Maker]]))</f>
        <v>65000</v>
      </c>
    </row>
    <row r="701" spans="1:17" x14ac:dyDescent="0.35">
      <c r="A701">
        <v>700</v>
      </c>
      <c r="B701" t="s">
        <v>39</v>
      </c>
      <c r="C701" t="s">
        <v>225</v>
      </c>
      <c r="D701">
        <v>2014</v>
      </c>
      <c r="E701" s="9">
        <f ca="1">YEAR(TODAY())-Data_Source[[#This Row],[Year]]</f>
        <v>11</v>
      </c>
      <c r="F701" t="s">
        <v>47</v>
      </c>
      <c r="G701" t="s">
        <v>23</v>
      </c>
      <c r="H701" t="s">
        <v>30</v>
      </c>
      <c r="I701">
        <v>1.6</v>
      </c>
      <c r="J701" t="s">
        <v>18</v>
      </c>
      <c r="K701" t="s">
        <v>19</v>
      </c>
      <c r="L701">
        <v>1500000</v>
      </c>
      <c r="M701" t="s">
        <v>64</v>
      </c>
      <c r="N701" t="s">
        <v>64</v>
      </c>
      <c r="O701" s="2">
        <v>11000</v>
      </c>
      <c r="P701" s="1">
        <f>MEDIAN(Data_Source[Price (SAR)])</f>
        <v>58000</v>
      </c>
      <c r="Q701" s="1" cm="1">
        <f t="array" ref="Q701">MEDIAN(_xlfn._xlws.FILTER(Data_Source[Price (SAR)],Data_Source[Maker] = Data_Source[[#This Row],[Maker]]))</f>
        <v>60000</v>
      </c>
    </row>
    <row r="702" spans="1:17" x14ac:dyDescent="0.35">
      <c r="A702">
        <v>701</v>
      </c>
      <c r="B702" t="s">
        <v>174</v>
      </c>
      <c r="C702" t="s">
        <v>375</v>
      </c>
      <c r="D702">
        <v>2014</v>
      </c>
      <c r="E702" s="9">
        <f ca="1">YEAR(TODAY())-Data_Source[[#This Row],[Year]]</f>
        <v>11</v>
      </c>
      <c r="F702" t="s">
        <v>15</v>
      </c>
      <c r="G702" t="s">
        <v>78</v>
      </c>
      <c r="H702" t="s">
        <v>17</v>
      </c>
      <c r="I702">
        <v>2</v>
      </c>
      <c r="J702" t="s">
        <v>18</v>
      </c>
      <c r="K702" t="s">
        <v>19</v>
      </c>
      <c r="L702">
        <v>84000</v>
      </c>
      <c r="M702" t="s">
        <v>42</v>
      </c>
      <c r="N702" t="s">
        <v>64</v>
      </c>
      <c r="O702" s="3">
        <v>60000</v>
      </c>
      <c r="P702" s="1">
        <f>MEDIAN(Data_Source[Price (SAR)])</f>
        <v>58000</v>
      </c>
      <c r="Q702" s="1" cm="1">
        <f t="array" ref="Q702">MEDIAN(_xlfn._xlws.FILTER(Data_Source[Price (SAR)],Data_Source[Maker] = Data_Source[[#This Row],[Maker]]))</f>
        <v>110000</v>
      </c>
    </row>
    <row r="703" spans="1:17" x14ac:dyDescent="0.35">
      <c r="A703">
        <v>702</v>
      </c>
      <c r="B703" t="s">
        <v>76</v>
      </c>
      <c r="C703" t="s">
        <v>266</v>
      </c>
      <c r="D703">
        <v>2015</v>
      </c>
      <c r="E703" s="9">
        <f ca="1">YEAR(TODAY())-Data_Source[[#This Row],[Year]]</f>
        <v>10</v>
      </c>
      <c r="F703" t="s">
        <v>15</v>
      </c>
      <c r="G703" t="s">
        <v>23</v>
      </c>
      <c r="H703" t="s">
        <v>30</v>
      </c>
      <c r="I703">
        <v>2</v>
      </c>
      <c r="J703" t="s">
        <v>18</v>
      </c>
      <c r="K703" t="s">
        <v>68</v>
      </c>
      <c r="L703">
        <v>219000</v>
      </c>
      <c r="M703" t="s">
        <v>45</v>
      </c>
      <c r="N703" t="s">
        <v>539</v>
      </c>
      <c r="O703" s="2">
        <v>45000</v>
      </c>
      <c r="P703" s="1">
        <f>MEDIAN(Data_Source[Price (SAR)])</f>
        <v>58000</v>
      </c>
      <c r="Q703" s="1" cm="1">
        <f t="array" ref="Q703">MEDIAN(_xlfn._xlws.FILTER(Data_Source[Price (SAR)],Data_Source[Maker] = Data_Source[[#This Row],[Maker]]))</f>
        <v>55000</v>
      </c>
    </row>
    <row r="704" spans="1:17" x14ac:dyDescent="0.35">
      <c r="A704">
        <v>703</v>
      </c>
      <c r="B704" t="s">
        <v>27</v>
      </c>
      <c r="C704" t="s">
        <v>160</v>
      </c>
      <c r="D704">
        <v>2014</v>
      </c>
      <c r="E704" s="9">
        <f ca="1">YEAR(TODAY())-Data_Source[[#This Row],[Year]]</f>
        <v>11</v>
      </c>
      <c r="F704" t="s">
        <v>15</v>
      </c>
      <c r="G704" t="s">
        <v>25</v>
      </c>
      <c r="H704" t="s">
        <v>17</v>
      </c>
      <c r="I704">
        <v>2.4</v>
      </c>
      <c r="J704" t="s">
        <v>18</v>
      </c>
      <c r="K704" t="s">
        <v>19</v>
      </c>
      <c r="L704">
        <v>146000</v>
      </c>
      <c r="M704" t="s">
        <v>42</v>
      </c>
      <c r="N704" t="s">
        <v>64</v>
      </c>
      <c r="O704" s="2">
        <v>40000</v>
      </c>
      <c r="P704" s="1">
        <f>MEDIAN(Data_Source[Price (SAR)])</f>
        <v>58000</v>
      </c>
      <c r="Q704" s="1" cm="1">
        <f t="array" ref="Q704">MEDIAN(_xlfn._xlws.FILTER(Data_Source[Price (SAR)],Data_Source[Maker] = Data_Source[[#This Row],[Maker]]))</f>
        <v>42000</v>
      </c>
    </row>
    <row r="705" spans="1:17" x14ac:dyDescent="0.35">
      <c r="A705">
        <v>704</v>
      </c>
      <c r="B705" t="s">
        <v>36</v>
      </c>
      <c r="C705" t="s">
        <v>37</v>
      </c>
      <c r="D705">
        <v>2010</v>
      </c>
      <c r="E705" s="9">
        <f ca="1">YEAR(TODAY())-Data_Source[[#This Row],[Year]]</f>
        <v>15</v>
      </c>
      <c r="F705" t="s">
        <v>15</v>
      </c>
      <c r="G705" t="s">
        <v>16</v>
      </c>
      <c r="H705" t="s">
        <v>30</v>
      </c>
      <c r="I705">
        <v>4.5</v>
      </c>
      <c r="J705" t="s">
        <v>18</v>
      </c>
      <c r="K705" t="s">
        <v>19</v>
      </c>
      <c r="L705">
        <v>115000</v>
      </c>
      <c r="M705" t="s">
        <v>70</v>
      </c>
      <c r="N705" t="s">
        <v>70</v>
      </c>
      <c r="O705" s="3">
        <v>80000</v>
      </c>
      <c r="P705" s="1">
        <f>MEDIAN(Data_Source[Price (SAR)])</f>
        <v>58000</v>
      </c>
      <c r="Q705" s="1" cm="1">
        <f t="array" ref="Q705">MEDIAN(_xlfn._xlws.FILTER(Data_Source[Price (SAR)],Data_Source[Maker] = Data_Source[[#This Row],[Maker]]))</f>
        <v>72000</v>
      </c>
    </row>
    <row r="706" spans="1:17" x14ac:dyDescent="0.35">
      <c r="A706">
        <v>705</v>
      </c>
      <c r="B706" t="s">
        <v>31</v>
      </c>
      <c r="C706" t="s">
        <v>47</v>
      </c>
      <c r="D706">
        <v>2005</v>
      </c>
      <c r="E706" s="9">
        <f ca="1">YEAR(TODAY())-Data_Source[[#This Row],[Year]]</f>
        <v>20</v>
      </c>
      <c r="F706" t="s">
        <v>15</v>
      </c>
      <c r="G706" t="s">
        <v>65</v>
      </c>
      <c r="H706" t="s">
        <v>30</v>
      </c>
      <c r="I706">
        <v>4</v>
      </c>
      <c r="J706" t="s">
        <v>18</v>
      </c>
      <c r="K706" t="s">
        <v>68</v>
      </c>
      <c r="L706">
        <v>100</v>
      </c>
      <c r="M706" t="s">
        <v>20</v>
      </c>
      <c r="N706" t="s">
        <v>20</v>
      </c>
      <c r="O706" s="2">
        <v>20000</v>
      </c>
      <c r="P706" s="1">
        <f>MEDIAN(Data_Source[Price (SAR)])</f>
        <v>58000</v>
      </c>
      <c r="Q706" s="1" cm="1">
        <f t="array" ref="Q706">MEDIAN(_xlfn._xlws.FILTER(Data_Source[Price (SAR)],Data_Source[Maker] = Data_Source[[#This Row],[Maker]]))</f>
        <v>60500</v>
      </c>
    </row>
    <row r="707" spans="1:17" x14ac:dyDescent="0.35">
      <c r="A707">
        <v>706</v>
      </c>
      <c r="B707" t="s">
        <v>27</v>
      </c>
      <c r="C707" t="s">
        <v>154</v>
      </c>
      <c r="D707">
        <v>2017</v>
      </c>
      <c r="E707" s="9">
        <f ca="1">YEAR(TODAY())-Data_Source[[#This Row],[Year]]</f>
        <v>8</v>
      </c>
      <c r="F707" t="s">
        <v>15</v>
      </c>
      <c r="G707" t="s">
        <v>25</v>
      </c>
      <c r="H707" t="s">
        <v>30</v>
      </c>
      <c r="I707">
        <v>1.6</v>
      </c>
      <c r="J707" t="s">
        <v>18</v>
      </c>
      <c r="K707" t="s">
        <v>19</v>
      </c>
      <c r="L707">
        <v>120000</v>
      </c>
      <c r="M707" t="s">
        <v>42</v>
      </c>
      <c r="N707" t="s">
        <v>64</v>
      </c>
      <c r="O707" s="2">
        <v>50000</v>
      </c>
      <c r="P707" s="1">
        <f>MEDIAN(Data_Source[Price (SAR)])</f>
        <v>58000</v>
      </c>
      <c r="Q707" s="1" cm="1">
        <f t="array" ref="Q707">MEDIAN(_xlfn._xlws.FILTER(Data_Source[Price (SAR)],Data_Source[Maker] = Data_Source[[#This Row],[Maker]]))</f>
        <v>42000</v>
      </c>
    </row>
    <row r="708" spans="1:17" x14ac:dyDescent="0.35">
      <c r="A708">
        <v>707</v>
      </c>
      <c r="B708" t="s">
        <v>21</v>
      </c>
      <c r="C708" t="s">
        <v>218</v>
      </c>
      <c r="D708">
        <v>2016</v>
      </c>
      <c r="E708" s="9">
        <f ca="1">YEAR(TODAY())-Data_Source[[#This Row],[Year]]</f>
        <v>9</v>
      </c>
      <c r="F708" t="s">
        <v>15</v>
      </c>
      <c r="G708" t="s">
        <v>23</v>
      </c>
      <c r="H708" t="s">
        <v>26</v>
      </c>
      <c r="I708">
        <v>2.5</v>
      </c>
      <c r="J708" t="s">
        <v>18</v>
      </c>
      <c r="K708" t="s">
        <v>68</v>
      </c>
      <c r="L708">
        <v>55000</v>
      </c>
      <c r="M708" t="s">
        <v>45</v>
      </c>
      <c r="N708" t="s">
        <v>539</v>
      </c>
      <c r="O708" s="3">
        <v>45000</v>
      </c>
      <c r="P708" s="1">
        <f>MEDIAN(Data_Source[Price (SAR)])</f>
        <v>58000</v>
      </c>
      <c r="Q708" s="1" cm="1">
        <f t="array" ref="Q708">MEDIAN(_xlfn._xlws.FILTER(Data_Source[Price (SAR)],Data_Source[Maker] = Data_Source[[#This Row],[Maker]]))</f>
        <v>36500</v>
      </c>
    </row>
    <row r="709" spans="1:17" x14ac:dyDescent="0.35">
      <c r="A709">
        <v>708</v>
      </c>
      <c r="B709" t="s">
        <v>73</v>
      </c>
      <c r="C709">
        <v>6</v>
      </c>
      <c r="D709">
        <v>2018</v>
      </c>
      <c r="E709" s="9">
        <f ca="1">YEAR(TODAY())-Data_Source[[#This Row],[Year]]</f>
        <v>7</v>
      </c>
      <c r="F709" t="s">
        <v>15</v>
      </c>
      <c r="G709" t="s">
        <v>25</v>
      </c>
      <c r="H709" t="s">
        <v>17</v>
      </c>
      <c r="I709">
        <v>2.5</v>
      </c>
      <c r="J709" t="s">
        <v>18</v>
      </c>
      <c r="K709" t="s">
        <v>19</v>
      </c>
      <c r="L709">
        <v>76000</v>
      </c>
      <c r="M709" t="s">
        <v>64</v>
      </c>
      <c r="N709" t="s">
        <v>64</v>
      </c>
      <c r="O709" s="2">
        <v>1640</v>
      </c>
      <c r="P709" s="1">
        <f>MEDIAN(Data_Source[Price (SAR)])</f>
        <v>58000</v>
      </c>
      <c r="Q709" s="1" cm="1">
        <f t="array" ref="Q709">MEDIAN(_xlfn._xlws.FILTER(Data_Source[Price (SAR)],Data_Source[Maker] = Data_Source[[#This Row],[Maker]]))</f>
        <v>56000</v>
      </c>
    </row>
    <row r="710" spans="1:17" x14ac:dyDescent="0.35">
      <c r="A710">
        <v>709</v>
      </c>
      <c r="B710" t="s">
        <v>48</v>
      </c>
      <c r="C710" t="s">
        <v>106</v>
      </c>
      <c r="D710">
        <v>2016</v>
      </c>
      <c r="E710" s="9">
        <f ca="1">YEAR(TODAY())-Data_Source[[#This Row],[Year]]</f>
        <v>9</v>
      </c>
      <c r="F710" t="s">
        <v>15</v>
      </c>
      <c r="G710" t="s">
        <v>23</v>
      </c>
      <c r="H710" t="s">
        <v>17</v>
      </c>
      <c r="I710">
        <v>3</v>
      </c>
      <c r="J710" t="s">
        <v>18</v>
      </c>
      <c r="K710" t="s">
        <v>19</v>
      </c>
      <c r="L710">
        <v>14000</v>
      </c>
      <c r="M710" t="s">
        <v>155</v>
      </c>
      <c r="N710" t="s">
        <v>539</v>
      </c>
      <c r="O710" s="2">
        <v>270000</v>
      </c>
      <c r="P710" s="1">
        <f>MEDIAN(Data_Source[Price (SAR)])</f>
        <v>58000</v>
      </c>
      <c r="Q710" s="1" cm="1">
        <f t="array" ref="Q710">MEDIAN(_xlfn._xlws.FILTER(Data_Source[Price (SAR)],Data_Source[Maker] = Data_Source[[#This Row],[Maker]]))</f>
        <v>145000</v>
      </c>
    </row>
    <row r="711" spans="1:17" x14ac:dyDescent="0.35">
      <c r="A711">
        <v>710</v>
      </c>
      <c r="B711" t="s">
        <v>34</v>
      </c>
      <c r="C711" t="s">
        <v>43</v>
      </c>
      <c r="D711">
        <v>2008</v>
      </c>
      <c r="E711" s="9">
        <f ca="1">YEAR(TODAY())-Data_Source[[#This Row],[Year]]</f>
        <v>17</v>
      </c>
      <c r="F711" t="s">
        <v>15</v>
      </c>
      <c r="G711" t="s">
        <v>23</v>
      </c>
      <c r="H711" t="s">
        <v>17</v>
      </c>
      <c r="I711">
        <v>2.4</v>
      </c>
      <c r="J711" t="s">
        <v>18</v>
      </c>
      <c r="K711" t="s">
        <v>68</v>
      </c>
      <c r="L711">
        <v>360000</v>
      </c>
      <c r="M711" t="s">
        <v>64</v>
      </c>
      <c r="N711" t="s">
        <v>64</v>
      </c>
      <c r="O711" s="3">
        <v>19000</v>
      </c>
      <c r="P711" s="1">
        <f>MEDIAN(Data_Source[Price (SAR)])</f>
        <v>58000</v>
      </c>
      <c r="Q711" s="1" cm="1">
        <f t="array" ref="Q711">MEDIAN(_xlfn._xlws.FILTER(Data_Source[Price (SAR)],Data_Source[Maker] = Data_Source[[#This Row],[Maker]]))</f>
        <v>65000</v>
      </c>
    </row>
    <row r="712" spans="1:17" x14ac:dyDescent="0.35">
      <c r="A712">
        <v>711</v>
      </c>
      <c r="B712" t="s">
        <v>34</v>
      </c>
      <c r="C712" t="s">
        <v>123</v>
      </c>
      <c r="D712">
        <v>2021</v>
      </c>
      <c r="E712" s="9">
        <f ca="1">YEAR(TODAY())-Data_Source[[#This Row],[Year]]</f>
        <v>4</v>
      </c>
      <c r="F712" t="s">
        <v>15</v>
      </c>
      <c r="G712" t="s">
        <v>23</v>
      </c>
      <c r="H712" t="s">
        <v>17</v>
      </c>
      <c r="I712">
        <v>2.4</v>
      </c>
      <c r="J712" t="s">
        <v>56</v>
      </c>
      <c r="K712" t="s">
        <v>19</v>
      </c>
      <c r="L712">
        <v>4000</v>
      </c>
      <c r="M712" t="s">
        <v>20</v>
      </c>
      <c r="N712" t="s">
        <v>20</v>
      </c>
      <c r="O712" s="3">
        <v>158500</v>
      </c>
      <c r="P712" s="1">
        <f>MEDIAN(Data_Source[Price (SAR)])</f>
        <v>58000</v>
      </c>
      <c r="Q712" s="1" cm="1">
        <f t="array" ref="Q712">MEDIAN(_xlfn._xlws.FILTER(Data_Source[Price (SAR)],Data_Source[Maker] = Data_Source[[#This Row],[Maker]]))</f>
        <v>65000</v>
      </c>
    </row>
    <row r="713" spans="1:17" x14ac:dyDescent="0.35">
      <c r="A713">
        <v>712</v>
      </c>
      <c r="B713" t="s">
        <v>166</v>
      </c>
      <c r="C713" t="s">
        <v>306</v>
      </c>
      <c r="D713">
        <v>2019</v>
      </c>
      <c r="E713" s="9">
        <f ca="1">YEAR(TODAY())-Data_Source[[#This Row],[Year]]</f>
        <v>6</v>
      </c>
      <c r="F713" t="s">
        <v>15</v>
      </c>
      <c r="G713" t="s">
        <v>75</v>
      </c>
      <c r="H713" t="s">
        <v>17</v>
      </c>
      <c r="I713">
        <v>2</v>
      </c>
      <c r="J713" t="s">
        <v>18</v>
      </c>
      <c r="K713" t="s">
        <v>19</v>
      </c>
      <c r="L713">
        <v>47000</v>
      </c>
      <c r="M713" t="s">
        <v>42</v>
      </c>
      <c r="N713" t="s">
        <v>64</v>
      </c>
      <c r="O713" s="2">
        <v>77000</v>
      </c>
      <c r="P713" s="1">
        <f>MEDIAN(Data_Source[Price (SAR)])</f>
        <v>58000</v>
      </c>
      <c r="Q713" s="1" cm="1">
        <f t="array" ref="Q713">MEDIAN(_xlfn._xlws.FILTER(Data_Source[Price (SAR)],Data_Source[Maker] = Data_Source[[#This Row],[Maker]]))</f>
        <v>44000</v>
      </c>
    </row>
    <row r="714" spans="1:17" x14ac:dyDescent="0.35">
      <c r="A714">
        <v>713</v>
      </c>
      <c r="B714" t="s">
        <v>34</v>
      </c>
      <c r="C714" t="s">
        <v>43</v>
      </c>
      <c r="D714">
        <v>2017</v>
      </c>
      <c r="E714" s="9">
        <f ca="1">YEAR(TODAY())-Data_Source[[#This Row],[Year]]</f>
        <v>8</v>
      </c>
      <c r="F714" t="s">
        <v>15</v>
      </c>
      <c r="G714" t="s">
        <v>16</v>
      </c>
      <c r="H714" t="s">
        <v>26</v>
      </c>
      <c r="I714">
        <v>2.5</v>
      </c>
      <c r="J714" t="s">
        <v>18</v>
      </c>
      <c r="K714" t="s">
        <v>19</v>
      </c>
      <c r="L714">
        <v>120</v>
      </c>
      <c r="M714" t="s">
        <v>81</v>
      </c>
      <c r="N714" t="s">
        <v>541</v>
      </c>
      <c r="O714" s="3">
        <v>55000</v>
      </c>
      <c r="P714" s="1">
        <f>MEDIAN(Data_Source[Price (SAR)])</f>
        <v>58000</v>
      </c>
      <c r="Q714" s="1" cm="1">
        <f t="array" ref="Q714">MEDIAN(_xlfn._xlws.FILTER(Data_Source[Price (SAR)],Data_Source[Maker] = Data_Source[[#This Row],[Maker]]))</f>
        <v>65000</v>
      </c>
    </row>
    <row r="715" spans="1:17" x14ac:dyDescent="0.35">
      <c r="A715">
        <v>714</v>
      </c>
      <c r="B715" t="s">
        <v>76</v>
      </c>
      <c r="C715" t="s">
        <v>147</v>
      </c>
      <c r="D715">
        <v>2017</v>
      </c>
      <c r="E715" s="9">
        <f ca="1">YEAR(TODAY())-Data_Source[[#This Row],[Year]]</f>
        <v>8</v>
      </c>
      <c r="F715" t="s">
        <v>15</v>
      </c>
      <c r="G715" t="s">
        <v>23</v>
      </c>
      <c r="H715" t="s">
        <v>17</v>
      </c>
      <c r="I715">
        <v>2.8</v>
      </c>
      <c r="J715" t="s">
        <v>18</v>
      </c>
      <c r="K715" t="s">
        <v>19</v>
      </c>
      <c r="L715">
        <v>28000</v>
      </c>
      <c r="M715" t="s">
        <v>54</v>
      </c>
      <c r="N715" t="s">
        <v>538</v>
      </c>
      <c r="O715" s="2">
        <v>175000</v>
      </c>
      <c r="P715" s="1">
        <f>MEDIAN(Data_Source[Price (SAR)])</f>
        <v>58000</v>
      </c>
      <c r="Q715" s="1" cm="1">
        <f t="array" ref="Q715">MEDIAN(_xlfn._xlws.FILTER(Data_Source[Price (SAR)],Data_Source[Maker] = Data_Source[[#This Row],[Maker]]))</f>
        <v>55000</v>
      </c>
    </row>
    <row r="716" spans="1:17" x14ac:dyDescent="0.35">
      <c r="A716">
        <v>715</v>
      </c>
      <c r="B716" t="s">
        <v>48</v>
      </c>
      <c r="C716" t="s">
        <v>388</v>
      </c>
      <c r="D716">
        <v>2015</v>
      </c>
      <c r="E716" s="9">
        <f ca="1">YEAR(TODAY())-Data_Source[[#This Row],[Year]]</f>
        <v>10</v>
      </c>
      <c r="F716" t="s">
        <v>15</v>
      </c>
      <c r="G716" t="s">
        <v>23</v>
      </c>
      <c r="H716" t="s">
        <v>17</v>
      </c>
      <c r="I716">
        <v>4.5999999999999996</v>
      </c>
      <c r="J716" t="s">
        <v>18</v>
      </c>
      <c r="K716" t="s">
        <v>19</v>
      </c>
      <c r="L716">
        <v>178000</v>
      </c>
      <c r="M716" t="s">
        <v>20</v>
      </c>
      <c r="N716" t="s">
        <v>20</v>
      </c>
      <c r="O716" s="3">
        <v>145000</v>
      </c>
      <c r="P716" s="1">
        <f>MEDIAN(Data_Source[Price (SAR)])</f>
        <v>58000</v>
      </c>
      <c r="Q716" s="1" cm="1">
        <f t="array" ref="Q716">MEDIAN(_xlfn._xlws.FILTER(Data_Source[Price (SAR)],Data_Source[Maker] = Data_Source[[#This Row],[Maker]]))</f>
        <v>145000</v>
      </c>
    </row>
    <row r="717" spans="1:17" x14ac:dyDescent="0.35">
      <c r="A717">
        <v>716</v>
      </c>
      <c r="B717" t="s">
        <v>62</v>
      </c>
      <c r="C717" t="s">
        <v>63</v>
      </c>
      <c r="D717">
        <v>2015</v>
      </c>
      <c r="E717" s="9">
        <f ca="1">YEAR(TODAY())-Data_Source[[#This Row],[Year]]</f>
        <v>10</v>
      </c>
      <c r="F717" t="s">
        <v>15</v>
      </c>
      <c r="G717" t="s">
        <v>23</v>
      </c>
      <c r="H717" t="s">
        <v>17</v>
      </c>
      <c r="I717">
        <v>5</v>
      </c>
      <c r="J717" t="s">
        <v>18</v>
      </c>
      <c r="K717" t="s">
        <v>19</v>
      </c>
      <c r="L717">
        <v>140000</v>
      </c>
      <c r="M717" t="s">
        <v>45</v>
      </c>
      <c r="N717" t="s">
        <v>539</v>
      </c>
      <c r="O717" s="3">
        <v>245000</v>
      </c>
      <c r="P717" s="1">
        <f>MEDIAN(Data_Source[Price (SAR)])</f>
        <v>58000</v>
      </c>
      <c r="Q717" s="1" cm="1">
        <f t="array" ref="Q717">MEDIAN(_xlfn._xlws.FILTER(Data_Source[Price (SAR)],Data_Source[Maker] = Data_Source[[#This Row],[Maker]]))</f>
        <v>242500</v>
      </c>
    </row>
    <row r="718" spans="1:17" x14ac:dyDescent="0.35">
      <c r="A718">
        <v>717</v>
      </c>
      <c r="B718" t="s">
        <v>76</v>
      </c>
      <c r="C718" t="s">
        <v>256</v>
      </c>
      <c r="D718">
        <v>2010</v>
      </c>
      <c r="E718" s="9">
        <f ca="1">YEAR(TODAY())-Data_Source[[#This Row],[Year]]</f>
        <v>15</v>
      </c>
      <c r="F718" t="s">
        <v>47</v>
      </c>
      <c r="G718" t="s">
        <v>16</v>
      </c>
      <c r="H718" t="s">
        <v>30</v>
      </c>
      <c r="I718">
        <v>3.7</v>
      </c>
      <c r="J718" t="s">
        <v>18</v>
      </c>
      <c r="K718" t="s">
        <v>19</v>
      </c>
      <c r="L718">
        <v>290000</v>
      </c>
      <c r="M718" t="s">
        <v>70</v>
      </c>
      <c r="N718" t="s">
        <v>70</v>
      </c>
      <c r="O718" s="3">
        <v>38000</v>
      </c>
      <c r="P718" s="1">
        <f>MEDIAN(Data_Source[Price (SAR)])</f>
        <v>58000</v>
      </c>
      <c r="Q718" s="1" cm="1">
        <f t="array" ref="Q718">MEDIAN(_xlfn._xlws.FILTER(Data_Source[Price (SAR)],Data_Source[Maker] = Data_Source[[#This Row],[Maker]]))</f>
        <v>55000</v>
      </c>
    </row>
    <row r="719" spans="1:17" x14ac:dyDescent="0.35">
      <c r="A719">
        <v>718</v>
      </c>
      <c r="B719" t="s">
        <v>34</v>
      </c>
      <c r="C719" t="s">
        <v>35</v>
      </c>
      <c r="D719">
        <v>2019</v>
      </c>
      <c r="E719" s="9">
        <f ca="1">YEAR(TODAY())-Data_Source[[#This Row],[Year]]</f>
        <v>6</v>
      </c>
      <c r="F719" t="s">
        <v>44</v>
      </c>
      <c r="G719" t="s">
        <v>23</v>
      </c>
      <c r="H719" t="s">
        <v>17</v>
      </c>
      <c r="I719">
        <v>4</v>
      </c>
      <c r="J719" t="s">
        <v>18</v>
      </c>
      <c r="K719" t="s">
        <v>19</v>
      </c>
      <c r="L719">
        <v>62000</v>
      </c>
      <c r="M719" t="s">
        <v>20</v>
      </c>
      <c r="N719" t="s">
        <v>20</v>
      </c>
      <c r="O719" s="2">
        <v>195000</v>
      </c>
      <c r="P719" s="1">
        <f>MEDIAN(Data_Source[Price (SAR)])</f>
        <v>58000</v>
      </c>
      <c r="Q719" s="1" cm="1">
        <f t="array" ref="Q719">MEDIAN(_xlfn._xlws.FILTER(Data_Source[Price (SAR)],Data_Source[Maker] = Data_Source[[#This Row],[Maker]]))</f>
        <v>65000</v>
      </c>
    </row>
    <row r="720" spans="1:17" x14ac:dyDescent="0.35">
      <c r="A720">
        <v>719</v>
      </c>
      <c r="B720" t="s">
        <v>39</v>
      </c>
      <c r="C720" t="s">
        <v>115</v>
      </c>
      <c r="D720">
        <v>2018</v>
      </c>
      <c r="E720" s="9">
        <f ca="1">YEAR(TODAY())-Data_Source[[#This Row],[Year]]</f>
        <v>7</v>
      </c>
      <c r="F720" t="s">
        <v>44</v>
      </c>
      <c r="G720" t="s">
        <v>16</v>
      </c>
      <c r="H720" t="s">
        <v>30</v>
      </c>
      <c r="I720">
        <v>5.3</v>
      </c>
      <c r="J720" t="s">
        <v>18</v>
      </c>
      <c r="K720" t="s">
        <v>19</v>
      </c>
      <c r="L720">
        <v>58000</v>
      </c>
      <c r="M720" t="s">
        <v>20</v>
      </c>
      <c r="N720" t="s">
        <v>20</v>
      </c>
      <c r="O720" s="3">
        <v>170000</v>
      </c>
      <c r="P720" s="1">
        <f>MEDIAN(Data_Source[Price (SAR)])</f>
        <v>58000</v>
      </c>
      <c r="Q720" s="1" cm="1">
        <f t="array" ref="Q720">MEDIAN(_xlfn._xlws.FILTER(Data_Source[Price (SAR)],Data_Source[Maker] = Data_Source[[#This Row],[Maker]]))</f>
        <v>60000</v>
      </c>
    </row>
    <row r="721" spans="1:17" x14ac:dyDescent="0.35">
      <c r="A721">
        <v>720</v>
      </c>
      <c r="B721" t="s">
        <v>60</v>
      </c>
      <c r="C721" t="s">
        <v>61</v>
      </c>
      <c r="D721">
        <v>2008</v>
      </c>
      <c r="E721" s="9">
        <f ca="1">YEAR(TODAY())-Data_Source[[#This Row],[Year]]</f>
        <v>17</v>
      </c>
      <c r="F721" t="s">
        <v>47</v>
      </c>
      <c r="G721" t="s">
        <v>25</v>
      </c>
      <c r="H721" t="s">
        <v>17</v>
      </c>
      <c r="I721">
        <v>3.5</v>
      </c>
      <c r="J721" t="s">
        <v>18</v>
      </c>
      <c r="K721" t="s">
        <v>19</v>
      </c>
      <c r="L721">
        <v>225</v>
      </c>
      <c r="M721" t="s">
        <v>42</v>
      </c>
      <c r="N721" t="s">
        <v>64</v>
      </c>
      <c r="O721" s="3">
        <v>37000</v>
      </c>
      <c r="P721" s="1">
        <f>MEDIAN(Data_Source[Price (SAR)])</f>
        <v>58000</v>
      </c>
      <c r="Q721" s="1" cm="1">
        <f t="array" ref="Q721">MEDIAN(_xlfn._xlws.FILTER(Data_Source[Price (SAR)],Data_Source[Maker] = Data_Source[[#This Row],[Maker]]))</f>
        <v>142000</v>
      </c>
    </row>
    <row r="722" spans="1:17" x14ac:dyDescent="0.35">
      <c r="A722">
        <v>721</v>
      </c>
      <c r="B722" t="s">
        <v>76</v>
      </c>
      <c r="C722" t="s">
        <v>77</v>
      </c>
      <c r="D722">
        <v>2007</v>
      </c>
      <c r="E722" s="9">
        <f ca="1">YEAR(TODAY())-Data_Source[[#This Row],[Year]]</f>
        <v>18</v>
      </c>
      <c r="F722" t="s">
        <v>15</v>
      </c>
      <c r="G722" t="s">
        <v>102</v>
      </c>
      <c r="H722" t="s">
        <v>30</v>
      </c>
      <c r="I722">
        <v>5.4</v>
      </c>
      <c r="J722" t="s">
        <v>18</v>
      </c>
      <c r="K722" t="s">
        <v>19</v>
      </c>
      <c r="L722">
        <v>300</v>
      </c>
      <c r="M722" t="s">
        <v>111</v>
      </c>
      <c r="N722" t="s">
        <v>540</v>
      </c>
      <c r="O722" s="2">
        <v>18000</v>
      </c>
      <c r="P722" s="1">
        <f>MEDIAN(Data_Source[Price (SAR)])</f>
        <v>58000</v>
      </c>
      <c r="Q722" s="1" cm="1">
        <f t="array" ref="Q722">MEDIAN(_xlfn._xlws.FILTER(Data_Source[Price (SAR)],Data_Source[Maker] = Data_Source[[#This Row],[Maker]]))</f>
        <v>55000</v>
      </c>
    </row>
    <row r="723" spans="1:17" x14ac:dyDescent="0.35">
      <c r="A723">
        <v>722</v>
      </c>
      <c r="B723" t="s">
        <v>185</v>
      </c>
      <c r="C723" t="s">
        <v>277</v>
      </c>
      <c r="D723">
        <v>2016</v>
      </c>
      <c r="E723" s="9">
        <f ca="1">YEAR(TODAY())-Data_Source[[#This Row],[Year]]</f>
        <v>9</v>
      </c>
      <c r="F723" t="s">
        <v>15</v>
      </c>
      <c r="G723" t="s">
        <v>23</v>
      </c>
      <c r="H723" t="s">
        <v>26</v>
      </c>
      <c r="I723">
        <v>2.5</v>
      </c>
      <c r="J723" t="s">
        <v>56</v>
      </c>
      <c r="K723" t="s">
        <v>68</v>
      </c>
      <c r="L723">
        <v>275000</v>
      </c>
      <c r="M723" t="s">
        <v>20</v>
      </c>
      <c r="N723" t="s">
        <v>20</v>
      </c>
      <c r="O723" s="3">
        <v>55500</v>
      </c>
      <c r="P723" s="1">
        <f>MEDIAN(Data_Source[Price (SAR)])</f>
        <v>58000</v>
      </c>
      <c r="Q723" s="1" cm="1">
        <f t="array" ref="Q723">MEDIAN(_xlfn._xlws.FILTER(Data_Source[Price (SAR)],Data_Source[Maker] = Data_Source[[#This Row],[Maker]]))</f>
        <v>55500</v>
      </c>
    </row>
    <row r="724" spans="1:17" x14ac:dyDescent="0.35">
      <c r="A724">
        <v>723</v>
      </c>
      <c r="B724" t="s">
        <v>27</v>
      </c>
      <c r="C724" t="s">
        <v>89</v>
      </c>
      <c r="D724">
        <v>2016</v>
      </c>
      <c r="E724" s="9">
        <f ca="1">YEAR(TODAY())-Data_Source[[#This Row],[Year]]</f>
        <v>9</v>
      </c>
      <c r="F724" t="s">
        <v>15</v>
      </c>
      <c r="G724" t="s">
        <v>94</v>
      </c>
      <c r="H724" t="s">
        <v>17</v>
      </c>
      <c r="I724">
        <v>2</v>
      </c>
      <c r="J724" t="s">
        <v>18</v>
      </c>
      <c r="K724" t="s">
        <v>19</v>
      </c>
      <c r="L724">
        <v>104000</v>
      </c>
      <c r="M724" t="s">
        <v>20</v>
      </c>
      <c r="N724" t="s">
        <v>20</v>
      </c>
      <c r="O724" s="2">
        <v>58000</v>
      </c>
      <c r="P724" s="1">
        <f>MEDIAN(Data_Source[Price (SAR)])</f>
        <v>58000</v>
      </c>
      <c r="Q724" s="1" cm="1">
        <f t="array" ref="Q724">MEDIAN(_xlfn._xlws.FILTER(Data_Source[Price (SAR)],Data_Source[Maker] = Data_Source[[#This Row],[Maker]]))</f>
        <v>42000</v>
      </c>
    </row>
    <row r="725" spans="1:17" x14ac:dyDescent="0.35">
      <c r="A725">
        <v>724</v>
      </c>
      <c r="B725" t="s">
        <v>34</v>
      </c>
      <c r="C725" t="s">
        <v>161</v>
      </c>
      <c r="D725">
        <v>2010</v>
      </c>
      <c r="E725" s="9">
        <f ca="1">YEAR(TODAY())-Data_Source[[#This Row],[Year]]</f>
        <v>15</v>
      </c>
      <c r="F725" t="s">
        <v>15</v>
      </c>
      <c r="G725" t="s">
        <v>29</v>
      </c>
      <c r="H725" t="s">
        <v>30</v>
      </c>
      <c r="I725">
        <v>5.7</v>
      </c>
      <c r="J725" t="s">
        <v>18</v>
      </c>
      <c r="K725" t="s">
        <v>19</v>
      </c>
      <c r="L725">
        <v>270000</v>
      </c>
      <c r="M725" t="s">
        <v>253</v>
      </c>
      <c r="N725" t="s">
        <v>539</v>
      </c>
      <c r="O725" s="2">
        <v>65000</v>
      </c>
      <c r="P725" s="1">
        <f>MEDIAN(Data_Source[Price (SAR)])</f>
        <v>58000</v>
      </c>
      <c r="Q725" s="1" cm="1">
        <f t="array" ref="Q725">MEDIAN(_xlfn._xlws.FILTER(Data_Source[Price (SAR)],Data_Source[Maker] = Data_Source[[#This Row],[Maker]]))</f>
        <v>65000</v>
      </c>
    </row>
    <row r="726" spans="1:17" x14ac:dyDescent="0.35">
      <c r="A726">
        <v>725</v>
      </c>
      <c r="B726" t="s">
        <v>36</v>
      </c>
      <c r="C726" t="s">
        <v>115</v>
      </c>
      <c r="D726">
        <v>2000</v>
      </c>
      <c r="E726" s="9">
        <f ca="1">YEAR(TODAY())-Data_Source[[#This Row],[Year]]</f>
        <v>25</v>
      </c>
      <c r="F726" t="s">
        <v>15</v>
      </c>
      <c r="G726" t="s">
        <v>75</v>
      </c>
      <c r="H726" t="s">
        <v>30</v>
      </c>
      <c r="I726">
        <v>6</v>
      </c>
      <c r="J726" t="s">
        <v>18</v>
      </c>
      <c r="K726" t="s">
        <v>19</v>
      </c>
      <c r="L726">
        <v>128000</v>
      </c>
      <c r="M726" t="s">
        <v>111</v>
      </c>
      <c r="N726" t="s">
        <v>540</v>
      </c>
      <c r="O726" s="2">
        <v>80000</v>
      </c>
      <c r="P726" s="1">
        <f>MEDIAN(Data_Source[Price (SAR)])</f>
        <v>58000</v>
      </c>
      <c r="Q726" s="1" cm="1">
        <f t="array" ref="Q726">MEDIAN(_xlfn._xlws.FILTER(Data_Source[Price (SAR)],Data_Source[Maker] = Data_Source[[#This Row],[Maker]]))</f>
        <v>72000</v>
      </c>
    </row>
    <row r="727" spans="1:17" x14ac:dyDescent="0.35">
      <c r="A727">
        <v>726</v>
      </c>
      <c r="B727" t="s">
        <v>76</v>
      </c>
      <c r="C727" t="s">
        <v>77</v>
      </c>
      <c r="D727">
        <v>2018</v>
      </c>
      <c r="E727" s="9">
        <f ca="1">YEAR(TODAY())-Data_Source[[#This Row],[Year]]</f>
        <v>7</v>
      </c>
      <c r="F727" t="s">
        <v>15</v>
      </c>
      <c r="G727" t="s">
        <v>65</v>
      </c>
      <c r="H727" t="s">
        <v>17</v>
      </c>
      <c r="I727">
        <v>3.5</v>
      </c>
      <c r="J727" t="s">
        <v>18</v>
      </c>
      <c r="K727" t="s">
        <v>19</v>
      </c>
      <c r="L727">
        <v>36000</v>
      </c>
      <c r="M727" t="s">
        <v>20</v>
      </c>
      <c r="N727" t="s">
        <v>20</v>
      </c>
      <c r="O727" s="2">
        <v>155000</v>
      </c>
      <c r="P727" s="1">
        <f>MEDIAN(Data_Source[Price (SAR)])</f>
        <v>58000</v>
      </c>
      <c r="Q727" s="1" cm="1">
        <f t="array" ref="Q727">MEDIAN(_xlfn._xlws.FILTER(Data_Source[Price (SAR)],Data_Source[Maker] = Data_Source[[#This Row],[Maker]]))</f>
        <v>55000</v>
      </c>
    </row>
    <row r="728" spans="1:17" x14ac:dyDescent="0.35">
      <c r="A728">
        <v>727</v>
      </c>
      <c r="B728" t="s">
        <v>39</v>
      </c>
      <c r="C728" t="s">
        <v>46</v>
      </c>
      <c r="D728">
        <v>2011</v>
      </c>
      <c r="E728" s="9">
        <f ca="1">YEAR(TODAY())-Data_Source[[#This Row],[Year]]</f>
        <v>14</v>
      </c>
      <c r="F728" t="s">
        <v>15</v>
      </c>
      <c r="G728" t="s">
        <v>16</v>
      </c>
      <c r="H728" t="s">
        <v>30</v>
      </c>
      <c r="I728">
        <v>5.3</v>
      </c>
      <c r="J728" t="s">
        <v>18</v>
      </c>
      <c r="K728" t="s">
        <v>19</v>
      </c>
      <c r="L728">
        <v>200000</v>
      </c>
      <c r="M728" t="s">
        <v>20</v>
      </c>
      <c r="N728" t="s">
        <v>20</v>
      </c>
      <c r="O728" s="3">
        <v>42000</v>
      </c>
      <c r="P728" s="1">
        <f>MEDIAN(Data_Source[Price (SAR)])</f>
        <v>58000</v>
      </c>
      <c r="Q728" s="1" cm="1">
        <f t="array" ref="Q728">MEDIAN(_xlfn._xlws.FILTER(Data_Source[Price (SAR)],Data_Source[Maker] = Data_Source[[#This Row],[Maker]]))</f>
        <v>60000</v>
      </c>
    </row>
    <row r="729" spans="1:17" x14ac:dyDescent="0.35">
      <c r="A729">
        <v>728</v>
      </c>
      <c r="B729" t="s">
        <v>39</v>
      </c>
      <c r="C729" t="s">
        <v>46</v>
      </c>
      <c r="D729">
        <v>2017</v>
      </c>
      <c r="E729" s="9">
        <f ca="1">YEAR(TODAY())-Data_Source[[#This Row],[Year]]</f>
        <v>8</v>
      </c>
      <c r="F729" t="s">
        <v>15</v>
      </c>
      <c r="G729" t="s">
        <v>16</v>
      </c>
      <c r="H729" t="s">
        <v>17</v>
      </c>
      <c r="I729">
        <v>5.3</v>
      </c>
      <c r="J729" t="s">
        <v>18</v>
      </c>
      <c r="K729" t="s">
        <v>19</v>
      </c>
      <c r="L729">
        <v>83000</v>
      </c>
      <c r="M729" t="s">
        <v>228</v>
      </c>
      <c r="N729" t="s">
        <v>540</v>
      </c>
      <c r="O729" s="3">
        <v>135000</v>
      </c>
      <c r="P729" s="1">
        <f>MEDIAN(Data_Source[Price (SAR)])</f>
        <v>58000</v>
      </c>
      <c r="Q729" s="1" cm="1">
        <f t="array" ref="Q729">MEDIAN(_xlfn._xlws.FILTER(Data_Source[Price (SAR)],Data_Source[Maker] = Data_Source[[#This Row],[Maker]]))</f>
        <v>60000</v>
      </c>
    </row>
    <row r="730" spans="1:17" x14ac:dyDescent="0.35">
      <c r="A730">
        <v>729</v>
      </c>
      <c r="B730" t="s">
        <v>34</v>
      </c>
      <c r="C730" t="s">
        <v>145</v>
      </c>
      <c r="D730">
        <v>2015</v>
      </c>
      <c r="E730" s="9">
        <f ca="1">YEAR(TODAY())-Data_Source[[#This Row],[Year]]</f>
        <v>10</v>
      </c>
      <c r="F730" t="s">
        <v>15</v>
      </c>
      <c r="G730" t="s">
        <v>16</v>
      </c>
      <c r="H730" t="s">
        <v>30</v>
      </c>
      <c r="I730">
        <v>2.7</v>
      </c>
      <c r="J730" t="s">
        <v>18</v>
      </c>
      <c r="K730" t="s">
        <v>19</v>
      </c>
      <c r="L730">
        <v>216</v>
      </c>
      <c r="M730" t="s">
        <v>59</v>
      </c>
      <c r="N730" t="s">
        <v>59</v>
      </c>
      <c r="O730" s="2">
        <v>39000</v>
      </c>
      <c r="P730" s="1">
        <f>MEDIAN(Data_Source[Price (SAR)])</f>
        <v>58000</v>
      </c>
      <c r="Q730" s="1" cm="1">
        <f t="array" ref="Q730">MEDIAN(_xlfn._xlws.FILTER(Data_Source[Price (SAR)],Data_Source[Maker] = Data_Source[[#This Row],[Maker]]))</f>
        <v>65000</v>
      </c>
    </row>
    <row r="731" spans="1:17" x14ac:dyDescent="0.35">
      <c r="A731">
        <v>730</v>
      </c>
      <c r="B731" t="s">
        <v>76</v>
      </c>
      <c r="C731" t="s">
        <v>112</v>
      </c>
      <c r="D731">
        <v>2018</v>
      </c>
      <c r="E731" s="9">
        <f ca="1">YEAR(TODAY())-Data_Source[[#This Row],[Year]]</f>
        <v>7</v>
      </c>
      <c r="F731" t="s">
        <v>15</v>
      </c>
      <c r="G731" t="s">
        <v>25</v>
      </c>
      <c r="H731" t="s">
        <v>26</v>
      </c>
      <c r="I731">
        <v>2</v>
      </c>
      <c r="J731" t="s">
        <v>18</v>
      </c>
      <c r="K731" t="s">
        <v>19</v>
      </c>
      <c r="L731">
        <v>91000</v>
      </c>
      <c r="M731" t="s">
        <v>42</v>
      </c>
      <c r="N731" t="s">
        <v>64</v>
      </c>
      <c r="O731" s="3">
        <v>77000</v>
      </c>
      <c r="P731" s="1">
        <f>MEDIAN(Data_Source[Price (SAR)])</f>
        <v>58000</v>
      </c>
      <c r="Q731" s="1" cm="1">
        <f t="array" ref="Q731">MEDIAN(_xlfn._xlws.FILTER(Data_Source[Price (SAR)],Data_Source[Maker] = Data_Source[[#This Row],[Maker]]))</f>
        <v>55000</v>
      </c>
    </row>
    <row r="732" spans="1:17" x14ac:dyDescent="0.35">
      <c r="A732">
        <v>731</v>
      </c>
      <c r="B732" t="s">
        <v>76</v>
      </c>
      <c r="C732" t="s">
        <v>112</v>
      </c>
      <c r="D732">
        <v>2019</v>
      </c>
      <c r="E732" s="9">
        <f ca="1">YEAR(TODAY())-Data_Source[[#This Row],[Year]]</f>
        <v>6</v>
      </c>
      <c r="F732" t="s">
        <v>47</v>
      </c>
      <c r="G732" t="s">
        <v>65</v>
      </c>
      <c r="H732" t="s">
        <v>30</v>
      </c>
      <c r="I732">
        <v>3.5</v>
      </c>
      <c r="J732" t="s">
        <v>18</v>
      </c>
      <c r="K732" t="s">
        <v>19</v>
      </c>
      <c r="L732">
        <v>108000</v>
      </c>
      <c r="M732" t="s">
        <v>45</v>
      </c>
      <c r="N732" t="s">
        <v>539</v>
      </c>
      <c r="O732" s="3">
        <v>97000</v>
      </c>
      <c r="P732" s="1">
        <f>MEDIAN(Data_Source[Price (SAR)])</f>
        <v>58000</v>
      </c>
      <c r="Q732" s="1" cm="1">
        <f t="array" ref="Q732">MEDIAN(_xlfn._xlws.FILTER(Data_Source[Price (SAR)],Data_Source[Maker] = Data_Source[[#This Row],[Maker]]))</f>
        <v>55000</v>
      </c>
    </row>
    <row r="733" spans="1:17" x14ac:dyDescent="0.35">
      <c r="A733">
        <v>732</v>
      </c>
      <c r="B733" t="s">
        <v>34</v>
      </c>
      <c r="C733" t="s">
        <v>41</v>
      </c>
      <c r="D733">
        <v>2018</v>
      </c>
      <c r="E733" s="9">
        <f ca="1">YEAR(TODAY())-Data_Source[[#This Row],[Year]]</f>
        <v>7</v>
      </c>
      <c r="F733" t="s">
        <v>15</v>
      </c>
      <c r="G733" t="s">
        <v>65</v>
      </c>
      <c r="H733" t="s">
        <v>26</v>
      </c>
      <c r="I733">
        <v>1.5</v>
      </c>
      <c r="J733" t="s">
        <v>18</v>
      </c>
      <c r="K733" t="s">
        <v>19</v>
      </c>
      <c r="L733">
        <v>195000</v>
      </c>
      <c r="M733" t="s">
        <v>42</v>
      </c>
      <c r="N733" t="s">
        <v>64</v>
      </c>
      <c r="O733" s="3">
        <v>31000</v>
      </c>
      <c r="P733" s="1">
        <f>MEDIAN(Data_Source[Price (SAR)])</f>
        <v>58000</v>
      </c>
      <c r="Q733" s="1" cm="1">
        <f t="array" ref="Q733">MEDIAN(_xlfn._xlws.FILTER(Data_Source[Price (SAR)],Data_Source[Maker] = Data_Source[[#This Row],[Maker]]))</f>
        <v>65000</v>
      </c>
    </row>
    <row r="734" spans="1:17" x14ac:dyDescent="0.35">
      <c r="A734">
        <v>733</v>
      </c>
      <c r="B734" t="s">
        <v>48</v>
      </c>
      <c r="C734" t="s">
        <v>214</v>
      </c>
      <c r="D734">
        <v>2015</v>
      </c>
      <c r="E734" s="9">
        <f ca="1">YEAR(TODAY())-Data_Source[[#This Row],[Year]]</f>
        <v>10</v>
      </c>
      <c r="F734" t="s">
        <v>15</v>
      </c>
      <c r="G734" t="s">
        <v>23</v>
      </c>
      <c r="H734" t="s">
        <v>17</v>
      </c>
      <c r="I734">
        <v>8.8000000000000007</v>
      </c>
      <c r="J734" t="s">
        <v>18</v>
      </c>
      <c r="K734" t="s">
        <v>19</v>
      </c>
      <c r="L734">
        <v>213000</v>
      </c>
      <c r="M734" t="s">
        <v>20</v>
      </c>
      <c r="N734" t="s">
        <v>20</v>
      </c>
      <c r="O734" s="3">
        <v>240000</v>
      </c>
      <c r="P734" s="1">
        <f>MEDIAN(Data_Source[Price (SAR)])</f>
        <v>58000</v>
      </c>
      <c r="Q734" s="1" cm="1">
        <f t="array" ref="Q734">MEDIAN(_xlfn._xlws.FILTER(Data_Source[Price (SAR)],Data_Source[Maker] = Data_Source[[#This Row],[Maker]]))</f>
        <v>145000</v>
      </c>
    </row>
    <row r="735" spans="1:17" x14ac:dyDescent="0.35">
      <c r="A735">
        <v>734</v>
      </c>
      <c r="B735" t="s">
        <v>21</v>
      </c>
      <c r="C735" t="s">
        <v>120</v>
      </c>
      <c r="D735">
        <v>2015</v>
      </c>
      <c r="E735" s="9">
        <f ca="1">YEAR(TODAY())-Data_Source[[#This Row],[Year]]</f>
        <v>10</v>
      </c>
      <c r="F735" t="s">
        <v>15</v>
      </c>
      <c r="G735" t="s">
        <v>23</v>
      </c>
      <c r="H735" t="s">
        <v>17</v>
      </c>
      <c r="I735">
        <v>2.4</v>
      </c>
      <c r="J735" t="s">
        <v>18</v>
      </c>
      <c r="K735" t="s">
        <v>68</v>
      </c>
      <c r="L735">
        <v>28000</v>
      </c>
      <c r="M735" t="s">
        <v>111</v>
      </c>
      <c r="N735" t="s">
        <v>540</v>
      </c>
      <c r="O735" s="3">
        <v>48000</v>
      </c>
      <c r="P735" s="1">
        <f>MEDIAN(Data_Source[Price (SAR)])</f>
        <v>58000</v>
      </c>
      <c r="Q735" s="1" cm="1">
        <f t="array" ref="Q735">MEDIAN(_xlfn._xlws.FILTER(Data_Source[Price (SAR)],Data_Source[Maker] = Data_Source[[#This Row],[Maker]]))</f>
        <v>36500</v>
      </c>
    </row>
    <row r="736" spans="1:17" x14ac:dyDescent="0.35">
      <c r="A736">
        <v>735</v>
      </c>
      <c r="B736" t="s">
        <v>34</v>
      </c>
      <c r="C736" t="s">
        <v>43</v>
      </c>
      <c r="D736">
        <v>2017</v>
      </c>
      <c r="E736" s="9">
        <f ca="1">YEAR(TODAY())-Data_Source[[#This Row],[Year]]</f>
        <v>8</v>
      </c>
      <c r="F736" t="s">
        <v>47</v>
      </c>
      <c r="G736" t="s">
        <v>25</v>
      </c>
      <c r="H736" t="s">
        <v>17</v>
      </c>
      <c r="I736">
        <v>2.5</v>
      </c>
      <c r="J736" t="s">
        <v>18</v>
      </c>
      <c r="K736" t="s">
        <v>19</v>
      </c>
      <c r="L736">
        <v>88348</v>
      </c>
      <c r="M736" t="s">
        <v>59</v>
      </c>
      <c r="N736" t="s">
        <v>59</v>
      </c>
      <c r="O736" s="3">
        <v>70000</v>
      </c>
      <c r="P736" s="1">
        <f>MEDIAN(Data_Source[Price (SAR)])</f>
        <v>58000</v>
      </c>
      <c r="Q736" s="1" cm="1">
        <f t="array" ref="Q736">MEDIAN(_xlfn._xlws.FILTER(Data_Source[Price (SAR)],Data_Source[Maker] = Data_Source[[#This Row],[Maker]]))</f>
        <v>65000</v>
      </c>
    </row>
    <row r="737" spans="1:17" x14ac:dyDescent="0.35">
      <c r="A737">
        <v>736</v>
      </c>
      <c r="B737" t="s">
        <v>109</v>
      </c>
      <c r="C737" t="s">
        <v>110</v>
      </c>
      <c r="D737">
        <v>2014</v>
      </c>
      <c r="E737" s="9">
        <f ca="1">YEAR(TODAY())-Data_Source[[#This Row],[Year]]</f>
        <v>11</v>
      </c>
      <c r="F737" t="s">
        <v>47</v>
      </c>
      <c r="G737" t="s">
        <v>65</v>
      </c>
      <c r="H737" t="s">
        <v>17</v>
      </c>
      <c r="I737">
        <v>3.6</v>
      </c>
      <c r="J737" t="s">
        <v>18</v>
      </c>
      <c r="K737" t="s">
        <v>19</v>
      </c>
      <c r="L737">
        <v>300000</v>
      </c>
      <c r="M737" t="s">
        <v>42</v>
      </c>
      <c r="N737" t="s">
        <v>64</v>
      </c>
      <c r="O737" s="2">
        <v>35000</v>
      </c>
      <c r="P737" s="1">
        <f>MEDIAN(Data_Source[Price (SAR)])</f>
        <v>58000</v>
      </c>
      <c r="Q737" s="1" cm="1">
        <f t="array" ref="Q737">MEDIAN(_xlfn._xlws.FILTER(Data_Source[Price (SAR)],Data_Source[Maker] = Data_Source[[#This Row],[Maker]]))</f>
        <v>71000</v>
      </c>
    </row>
    <row r="738" spans="1:17" x14ac:dyDescent="0.35">
      <c r="A738">
        <v>737</v>
      </c>
      <c r="B738" t="s">
        <v>27</v>
      </c>
      <c r="C738" t="s">
        <v>89</v>
      </c>
      <c r="D738">
        <v>2020</v>
      </c>
      <c r="E738" s="9">
        <f ca="1">YEAR(TODAY())-Data_Source[[#This Row],[Year]]</f>
        <v>5</v>
      </c>
      <c r="F738" t="s">
        <v>47</v>
      </c>
      <c r="G738" t="s">
        <v>23</v>
      </c>
      <c r="H738" t="s">
        <v>30</v>
      </c>
      <c r="I738">
        <v>2.4</v>
      </c>
      <c r="J738" t="s">
        <v>18</v>
      </c>
      <c r="K738" t="s">
        <v>19</v>
      </c>
      <c r="L738">
        <v>52000</v>
      </c>
      <c r="M738" t="s">
        <v>42</v>
      </c>
      <c r="N738" t="s">
        <v>64</v>
      </c>
      <c r="O738" s="2">
        <v>1756</v>
      </c>
      <c r="P738" s="1">
        <f>MEDIAN(Data_Source[Price (SAR)])</f>
        <v>58000</v>
      </c>
      <c r="Q738" s="1" cm="1">
        <f t="array" ref="Q738">MEDIAN(_xlfn._xlws.FILTER(Data_Source[Price (SAR)],Data_Source[Maker] = Data_Source[[#This Row],[Maker]]))</f>
        <v>42000</v>
      </c>
    </row>
    <row r="739" spans="1:17" x14ac:dyDescent="0.35">
      <c r="A739">
        <v>738</v>
      </c>
      <c r="B739" t="s">
        <v>36</v>
      </c>
      <c r="C739" t="s">
        <v>146</v>
      </c>
      <c r="D739">
        <v>2016</v>
      </c>
      <c r="E739" s="9">
        <f ca="1">YEAR(TODAY())-Data_Source[[#This Row],[Year]]</f>
        <v>9</v>
      </c>
      <c r="F739" t="s">
        <v>15</v>
      </c>
      <c r="G739" t="s">
        <v>16</v>
      </c>
      <c r="H739" t="s">
        <v>30</v>
      </c>
      <c r="I739">
        <v>5.2</v>
      </c>
      <c r="J739" t="s">
        <v>18</v>
      </c>
      <c r="K739" t="s">
        <v>19</v>
      </c>
      <c r="L739">
        <v>180000</v>
      </c>
      <c r="M739" t="s">
        <v>42</v>
      </c>
      <c r="N739" t="s">
        <v>64</v>
      </c>
      <c r="O739" s="2">
        <v>72000</v>
      </c>
      <c r="P739" s="1">
        <f>MEDIAN(Data_Source[Price (SAR)])</f>
        <v>58000</v>
      </c>
      <c r="Q739" s="1" cm="1">
        <f t="array" ref="Q739">MEDIAN(_xlfn._xlws.FILTER(Data_Source[Price (SAR)],Data_Source[Maker] = Data_Source[[#This Row],[Maker]]))</f>
        <v>72000</v>
      </c>
    </row>
    <row r="740" spans="1:17" x14ac:dyDescent="0.35">
      <c r="A740">
        <v>739</v>
      </c>
      <c r="B740" t="s">
        <v>85</v>
      </c>
      <c r="C740" t="s">
        <v>230</v>
      </c>
      <c r="D740">
        <v>2016</v>
      </c>
      <c r="E740" s="9">
        <f ca="1">YEAR(TODAY())-Data_Source[[#This Row],[Year]]</f>
        <v>9</v>
      </c>
      <c r="F740" t="s">
        <v>15</v>
      </c>
      <c r="G740" t="s">
        <v>25</v>
      </c>
      <c r="H740" t="s">
        <v>26</v>
      </c>
      <c r="I740">
        <v>3.8</v>
      </c>
      <c r="J740" t="s">
        <v>18</v>
      </c>
      <c r="K740" t="s">
        <v>19</v>
      </c>
      <c r="L740">
        <v>131000</v>
      </c>
      <c r="M740" t="s">
        <v>20</v>
      </c>
      <c r="N740" t="s">
        <v>20</v>
      </c>
      <c r="O740" s="3">
        <v>74000</v>
      </c>
      <c r="P740" s="1">
        <f>MEDIAN(Data_Source[Price (SAR)])</f>
        <v>58000</v>
      </c>
      <c r="Q740" s="1" cm="1">
        <f t="array" ref="Q740">MEDIAN(_xlfn._xlws.FILTER(Data_Source[Price (SAR)],Data_Source[Maker] = Data_Source[[#This Row],[Maker]]))</f>
        <v>88000</v>
      </c>
    </row>
    <row r="741" spans="1:17" x14ac:dyDescent="0.35">
      <c r="A741">
        <v>740</v>
      </c>
      <c r="B741" t="s">
        <v>34</v>
      </c>
      <c r="C741" t="s">
        <v>55</v>
      </c>
      <c r="D741">
        <v>2016</v>
      </c>
      <c r="E741" s="9">
        <f ca="1">YEAR(TODAY())-Data_Source[[#This Row],[Year]]</f>
        <v>9</v>
      </c>
      <c r="F741" t="s">
        <v>15</v>
      </c>
      <c r="G741" t="s">
        <v>23</v>
      </c>
      <c r="H741" t="s">
        <v>30</v>
      </c>
      <c r="I741">
        <v>6</v>
      </c>
      <c r="J741" t="s">
        <v>18</v>
      </c>
      <c r="K741" t="s">
        <v>19</v>
      </c>
      <c r="L741">
        <v>180</v>
      </c>
      <c r="M741" t="s">
        <v>59</v>
      </c>
      <c r="N741" t="s">
        <v>59</v>
      </c>
      <c r="O741" s="2">
        <v>91000</v>
      </c>
      <c r="P741" s="1">
        <f>MEDIAN(Data_Source[Price (SAR)])</f>
        <v>58000</v>
      </c>
      <c r="Q741" s="1" cm="1">
        <f t="array" ref="Q741">MEDIAN(_xlfn._xlws.FILTER(Data_Source[Price (SAR)],Data_Source[Maker] = Data_Source[[#This Row],[Maker]]))</f>
        <v>65000</v>
      </c>
    </row>
    <row r="742" spans="1:17" x14ac:dyDescent="0.35">
      <c r="A742">
        <v>741</v>
      </c>
      <c r="B742" t="s">
        <v>39</v>
      </c>
      <c r="C742" t="s">
        <v>46</v>
      </c>
      <c r="D742">
        <v>2007</v>
      </c>
      <c r="E742" s="9">
        <f ca="1">YEAR(TODAY())-Data_Source[[#This Row],[Year]]</f>
        <v>18</v>
      </c>
      <c r="F742" t="s">
        <v>47</v>
      </c>
      <c r="G742" t="s">
        <v>75</v>
      </c>
      <c r="H742" t="s">
        <v>17</v>
      </c>
      <c r="I742">
        <v>5.3</v>
      </c>
      <c r="J742" t="s">
        <v>18</v>
      </c>
      <c r="K742" t="s">
        <v>19</v>
      </c>
      <c r="L742">
        <v>128</v>
      </c>
      <c r="M742" t="s">
        <v>42</v>
      </c>
      <c r="N742" t="s">
        <v>64</v>
      </c>
      <c r="O742" s="3">
        <v>35000</v>
      </c>
      <c r="P742" s="1">
        <f>MEDIAN(Data_Source[Price (SAR)])</f>
        <v>58000</v>
      </c>
      <c r="Q742" s="1" cm="1">
        <f t="array" ref="Q742">MEDIAN(_xlfn._xlws.FILTER(Data_Source[Price (SAR)],Data_Source[Maker] = Data_Source[[#This Row],[Maker]]))</f>
        <v>60000</v>
      </c>
    </row>
    <row r="743" spans="1:17" x14ac:dyDescent="0.35">
      <c r="A743">
        <v>742</v>
      </c>
      <c r="B743" t="s">
        <v>34</v>
      </c>
      <c r="C743" t="s">
        <v>123</v>
      </c>
      <c r="D743">
        <v>2016</v>
      </c>
      <c r="E743" s="9">
        <f ca="1">YEAR(TODAY())-Data_Source[[#This Row],[Year]]</f>
        <v>9</v>
      </c>
      <c r="F743" t="s">
        <v>15</v>
      </c>
      <c r="G743" t="s">
        <v>23</v>
      </c>
      <c r="H743" t="s">
        <v>30</v>
      </c>
      <c r="I743">
        <v>2.7</v>
      </c>
      <c r="J743" t="s">
        <v>18</v>
      </c>
      <c r="K743" t="s">
        <v>19</v>
      </c>
      <c r="L743">
        <v>211000</v>
      </c>
      <c r="M743" t="s">
        <v>64</v>
      </c>
      <c r="N743" t="s">
        <v>64</v>
      </c>
      <c r="O743" s="3">
        <v>66000</v>
      </c>
      <c r="P743" s="1">
        <f>MEDIAN(Data_Source[Price (SAR)])</f>
        <v>58000</v>
      </c>
      <c r="Q743" s="1" cm="1">
        <f t="array" ref="Q743">MEDIAN(_xlfn._xlws.FILTER(Data_Source[Price (SAR)],Data_Source[Maker] = Data_Source[[#This Row],[Maker]]))</f>
        <v>65000</v>
      </c>
    </row>
    <row r="744" spans="1:17" x14ac:dyDescent="0.35">
      <c r="A744">
        <v>743</v>
      </c>
      <c r="B744" t="s">
        <v>27</v>
      </c>
      <c r="C744" t="s">
        <v>28</v>
      </c>
      <c r="D744">
        <v>2019</v>
      </c>
      <c r="E744" s="9">
        <f ca="1">YEAR(TODAY())-Data_Source[[#This Row],[Year]]</f>
        <v>6</v>
      </c>
      <c r="F744" t="s">
        <v>15</v>
      </c>
      <c r="G744" t="s">
        <v>33</v>
      </c>
      <c r="H744" t="s">
        <v>26</v>
      </c>
      <c r="I744">
        <v>1.6</v>
      </c>
      <c r="J744" t="s">
        <v>18</v>
      </c>
      <c r="K744" t="s">
        <v>19</v>
      </c>
      <c r="L744">
        <v>16000</v>
      </c>
      <c r="M744" t="s">
        <v>42</v>
      </c>
      <c r="N744" t="s">
        <v>64</v>
      </c>
      <c r="O744" s="2">
        <v>57000</v>
      </c>
      <c r="P744" s="1">
        <f>MEDIAN(Data_Source[Price (SAR)])</f>
        <v>58000</v>
      </c>
      <c r="Q744" s="1" cm="1">
        <f t="array" ref="Q744">MEDIAN(_xlfn._xlws.FILTER(Data_Source[Price (SAR)],Data_Source[Maker] = Data_Source[[#This Row],[Maker]]))</f>
        <v>42000</v>
      </c>
    </row>
    <row r="745" spans="1:17" x14ac:dyDescent="0.35">
      <c r="A745">
        <v>744</v>
      </c>
      <c r="B745" t="s">
        <v>27</v>
      </c>
      <c r="C745" t="s">
        <v>89</v>
      </c>
      <c r="D745">
        <v>2019</v>
      </c>
      <c r="E745" s="9">
        <f ca="1">YEAR(TODAY())-Data_Source[[#This Row],[Year]]</f>
        <v>6</v>
      </c>
      <c r="F745" t="s">
        <v>15</v>
      </c>
      <c r="G745" t="s">
        <v>25</v>
      </c>
      <c r="H745" t="s">
        <v>26</v>
      </c>
      <c r="I745">
        <v>2.4</v>
      </c>
      <c r="J745" t="s">
        <v>18</v>
      </c>
      <c r="K745" t="s">
        <v>19</v>
      </c>
      <c r="L745">
        <v>110900</v>
      </c>
      <c r="M745" t="s">
        <v>20</v>
      </c>
      <c r="N745" t="s">
        <v>20</v>
      </c>
      <c r="O745" s="3">
        <v>57000</v>
      </c>
      <c r="P745" s="1">
        <f>MEDIAN(Data_Source[Price (SAR)])</f>
        <v>58000</v>
      </c>
      <c r="Q745" s="1" cm="1">
        <f t="array" ref="Q745">MEDIAN(_xlfn._xlws.FILTER(Data_Source[Price (SAR)],Data_Source[Maker] = Data_Source[[#This Row],[Maker]]))</f>
        <v>42000</v>
      </c>
    </row>
    <row r="746" spans="1:17" x14ac:dyDescent="0.35">
      <c r="A746">
        <v>745</v>
      </c>
      <c r="B746" t="s">
        <v>34</v>
      </c>
      <c r="C746" t="s">
        <v>123</v>
      </c>
      <c r="D746">
        <v>2018</v>
      </c>
      <c r="E746" s="9">
        <f ca="1">YEAR(TODAY())-Data_Source[[#This Row],[Year]]</f>
        <v>7</v>
      </c>
      <c r="F746" t="s">
        <v>15</v>
      </c>
      <c r="G746" t="s">
        <v>23</v>
      </c>
      <c r="H746" t="s">
        <v>17</v>
      </c>
      <c r="I746">
        <v>2.7</v>
      </c>
      <c r="J746" t="s">
        <v>18</v>
      </c>
      <c r="K746" t="s">
        <v>68</v>
      </c>
      <c r="L746">
        <v>122000</v>
      </c>
      <c r="M746" t="s">
        <v>254</v>
      </c>
      <c r="N746" t="s">
        <v>254</v>
      </c>
      <c r="O746" s="3">
        <v>65000</v>
      </c>
      <c r="P746" s="1">
        <f>MEDIAN(Data_Source[Price (SAR)])</f>
        <v>58000</v>
      </c>
      <c r="Q746" s="1" cm="1">
        <f t="array" ref="Q746">MEDIAN(_xlfn._xlws.FILTER(Data_Source[Price (SAR)],Data_Source[Maker] = Data_Source[[#This Row],[Maker]]))</f>
        <v>65000</v>
      </c>
    </row>
    <row r="747" spans="1:17" x14ac:dyDescent="0.35">
      <c r="A747">
        <v>746</v>
      </c>
      <c r="B747" t="s">
        <v>34</v>
      </c>
      <c r="C747" t="s">
        <v>127</v>
      </c>
      <c r="D747">
        <v>2011</v>
      </c>
      <c r="E747" s="9">
        <f ca="1">YEAR(TODAY())-Data_Source[[#This Row],[Year]]</f>
        <v>14</v>
      </c>
      <c r="F747" t="s">
        <v>15</v>
      </c>
      <c r="G747" t="s">
        <v>23</v>
      </c>
      <c r="H747" t="s">
        <v>30</v>
      </c>
      <c r="I747">
        <v>4</v>
      </c>
      <c r="J747" t="s">
        <v>18</v>
      </c>
      <c r="K747" t="s">
        <v>68</v>
      </c>
      <c r="L747">
        <v>352500</v>
      </c>
      <c r="M747" t="s">
        <v>126</v>
      </c>
      <c r="N747" t="s">
        <v>126</v>
      </c>
      <c r="O747" s="3">
        <v>58000</v>
      </c>
      <c r="P747" s="1">
        <f>MEDIAN(Data_Source[Price (SAR)])</f>
        <v>58000</v>
      </c>
      <c r="Q747" s="1" cm="1">
        <f t="array" ref="Q747">MEDIAN(_xlfn._xlws.FILTER(Data_Source[Price (SAR)],Data_Source[Maker] = Data_Source[[#This Row],[Maker]]))</f>
        <v>65000</v>
      </c>
    </row>
    <row r="748" spans="1:17" x14ac:dyDescent="0.35">
      <c r="A748">
        <v>747</v>
      </c>
      <c r="B748" t="s">
        <v>21</v>
      </c>
      <c r="C748" t="s">
        <v>231</v>
      </c>
      <c r="D748">
        <v>2017</v>
      </c>
      <c r="E748" s="9">
        <f ca="1">YEAR(TODAY())-Data_Source[[#This Row],[Year]]</f>
        <v>8</v>
      </c>
      <c r="F748" t="s">
        <v>15</v>
      </c>
      <c r="G748" t="s">
        <v>25</v>
      </c>
      <c r="H748" t="s">
        <v>26</v>
      </c>
      <c r="I748">
        <v>1.6</v>
      </c>
      <c r="J748" t="s">
        <v>18</v>
      </c>
      <c r="K748" t="s">
        <v>19</v>
      </c>
      <c r="L748">
        <v>105272</v>
      </c>
      <c r="M748" t="s">
        <v>20</v>
      </c>
      <c r="N748" t="s">
        <v>20</v>
      </c>
      <c r="O748" s="2">
        <v>38500</v>
      </c>
      <c r="P748" s="1">
        <f>MEDIAN(Data_Source[Price (SAR)])</f>
        <v>58000</v>
      </c>
      <c r="Q748" s="1" cm="1">
        <f t="array" ref="Q748">MEDIAN(_xlfn._xlws.FILTER(Data_Source[Price (SAR)],Data_Source[Maker] = Data_Source[[#This Row],[Maker]]))</f>
        <v>36500</v>
      </c>
    </row>
    <row r="749" spans="1:17" x14ac:dyDescent="0.35">
      <c r="A749">
        <v>748</v>
      </c>
      <c r="B749" t="s">
        <v>13</v>
      </c>
      <c r="C749">
        <v>300</v>
      </c>
      <c r="D749">
        <v>2016</v>
      </c>
      <c r="E749" s="9">
        <f ca="1">YEAR(TODAY())-Data_Source[[#This Row],[Year]]</f>
        <v>9</v>
      </c>
      <c r="F749" t="s">
        <v>44</v>
      </c>
      <c r="G749" t="s">
        <v>75</v>
      </c>
      <c r="H749" t="s">
        <v>30</v>
      </c>
      <c r="I749">
        <v>3.6</v>
      </c>
      <c r="J749" t="s">
        <v>18</v>
      </c>
      <c r="K749" t="s">
        <v>19</v>
      </c>
      <c r="L749">
        <v>85000</v>
      </c>
      <c r="M749" t="s">
        <v>20</v>
      </c>
      <c r="N749" t="s">
        <v>20</v>
      </c>
      <c r="O749" s="2">
        <v>78000</v>
      </c>
      <c r="P749" s="1">
        <f>MEDIAN(Data_Source[Price (SAR)])</f>
        <v>58000</v>
      </c>
      <c r="Q749" s="1" cm="1">
        <f t="array" ref="Q749">MEDIAN(_xlfn._xlws.FILTER(Data_Source[Price (SAR)],Data_Source[Maker] = Data_Source[[#This Row],[Maker]]))</f>
        <v>70000</v>
      </c>
    </row>
    <row r="750" spans="1:17" x14ac:dyDescent="0.35">
      <c r="A750">
        <v>749</v>
      </c>
      <c r="B750" t="s">
        <v>76</v>
      </c>
      <c r="C750" t="s">
        <v>112</v>
      </c>
      <c r="D750">
        <v>2018</v>
      </c>
      <c r="E750" s="9">
        <f ca="1">YEAR(TODAY())-Data_Source[[#This Row],[Year]]</f>
        <v>7</v>
      </c>
      <c r="F750" t="s">
        <v>47</v>
      </c>
      <c r="G750" t="s">
        <v>23</v>
      </c>
      <c r="H750" t="s">
        <v>30</v>
      </c>
      <c r="I750">
        <v>3.5</v>
      </c>
      <c r="J750" t="s">
        <v>18</v>
      </c>
      <c r="K750" t="s">
        <v>19</v>
      </c>
      <c r="L750">
        <v>75000</v>
      </c>
      <c r="M750" t="s">
        <v>45</v>
      </c>
      <c r="N750" t="s">
        <v>539</v>
      </c>
      <c r="O750" s="3">
        <v>96000</v>
      </c>
      <c r="P750" s="1">
        <f>MEDIAN(Data_Source[Price (SAR)])</f>
        <v>58000</v>
      </c>
      <c r="Q750" s="1" cm="1">
        <f t="array" ref="Q750">MEDIAN(_xlfn._xlws.FILTER(Data_Source[Price (SAR)],Data_Source[Maker] = Data_Source[[#This Row],[Maker]]))</f>
        <v>55000</v>
      </c>
    </row>
    <row r="751" spans="1:17" x14ac:dyDescent="0.35">
      <c r="A751">
        <v>750</v>
      </c>
      <c r="B751" t="s">
        <v>27</v>
      </c>
      <c r="C751" t="s">
        <v>89</v>
      </c>
      <c r="D751">
        <v>2017</v>
      </c>
      <c r="E751" s="9">
        <f ca="1">YEAR(TODAY())-Data_Source[[#This Row],[Year]]</f>
        <v>8</v>
      </c>
      <c r="F751" t="s">
        <v>15</v>
      </c>
      <c r="G751" t="s">
        <v>25</v>
      </c>
      <c r="H751" t="s">
        <v>26</v>
      </c>
      <c r="I751">
        <v>2.4</v>
      </c>
      <c r="J751" t="s">
        <v>18</v>
      </c>
      <c r="K751" t="s">
        <v>19</v>
      </c>
      <c r="L751">
        <v>61184</v>
      </c>
      <c r="M751" t="s">
        <v>20</v>
      </c>
      <c r="N751" t="s">
        <v>20</v>
      </c>
      <c r="O751" s="2">
        <v>54000</v>
      </c>
      <c r="P751" s="1">
        <f>MEDIAN(Data_Source[Price (SAR)])</f>
        <v>58000</v>
      </c>
      <c r="Q751" s="1" cm="1">
        <f t="array" ref="Q751">MEDIAN(_xlfn._xlws.FILTER(Data_Source[Price (SAR)],Data_Source[Maker] = Data_Source[[#This Row],[Maker]]))</f>
        <v>42000</v>
      </c>
    </row>
    <row r="752" spans="1:17" x14ac:dyDescent="0.35">
      <c r="A752">
        <v>751</v>
      </c>
      <c r="B752" t="s">
        <v>31</v>
      </c>
      <c r="C752" t="s">
        <v>32</v>
      </c>
      <c r="D752">
        <v>2016</v>
      </c>
      <c r="E752" s="9">
        <f ca="1">YEAR(TODAY())-Data_Source[[#This Row],[Year]]</f>
        <v>9</v>
      </c>
      <c r="F752" t="s">
        <v>44</v>
      </c>
      <c r="G752" t="s">
        <v>29</v>
      </c>
      <c r="H752" t="s">
        <v>26</v>
      </c>
      <c r="I752">
        <v>2.4</v>
      </c>
      <c r="J752" t="s">
        <v>18</v>
      </c>
      <c r="K752" t="s">
        <v>19</v>
      </c>
      <c r="L752">
        <v>106214</v>
      </c>
      <c r="M752" t="s">
        <v>20</v>
      </c>
      <c r="N752" t="s">
        <v>20</v>
      </c>
      <c r="O752" s="2">
        <v>67500</v>
      </c>
      <c r="P752" s="1">
        <f>MEDIAN(Data_Source[Price (SAR)])</f>
        <v>58000</v>
      </c>
      <c r="Q752" s="1" cm="1">
        <f t="array" ref="Q752">MEDIAN(_xlfn._xlws.FILTER(Data_Source[Price (SAR)],Data_Source[Maker] = Data_Source[[#This Row],[Maker]]))</f>
        <v>60500</v>
      </c>
    </row>
    <row r="753" spans="1:17" x14ac:dyDescent="0.35">
      <c r="A753">
        <v>752</v>
      </c>
      <c r="B753" t="s">
        <v>34</v>
      </c>
      <c r="C753" t="s">
        <v>287</v>
      </c>
      <c r="D753">
        <v>2013</v>
      </c>
      <c r="E753" s="9">
        <f ca="1">YEAR(TODAY())-Data_Source[[#This Row],[Year]]</f>
        <v>12</v>
      </c>
      <c r="F753" t="s">
        <v>15</v>
      </c>
      <c r="G753" t="s">
        <v>23</v>
      </c>
      <c r="H753" t="s">
        <v>26</v>
      </c>
      <c r="I753">
        <v>2.7</v>
      </c>
      <c r="J753" t="s">
        <v>18</v>
      </c>
      <c r="K753" t="s">
        <v>68</v>
      </c>
      <c r="L753">
        <v>300000</v>
      </c>
      <c r="M753" t="s">
        <v>42</v>
      </c>
      <c r="N753" t="s">
        <v>64</v>
      </c>
      <c r="O753" s="2">
        <v>42000</v>
      </c>
      <c r="P753" s="1">
        <f>MEDIAN(Data_Source[Price (SAR)])</f>
        <v>58000</v>
      </c>
      <c r="Q753" s="1" cm="1">
        <f t="array" ref="Q753">MEDIAN(_xlfn._xlws.FILTER(Data_Source[Price (SAR)],Data_Source[Maker] = Data_Source[[#This Row],[Maker]]))</f>
        <v>65000</v>
      </c>
    </row>
    <row r="754" spans="1:17" x14ac:dyDescent="0.35">
      <c r="A754">
        <v>753</v>
      </c>
      <c r="B754" t="s">
        <v>181</v>
      </c>
      <c r="C754" t="s">
        <v>199</v>
      </c>
      <c r="D754">
        <v>2016</v>
      </c>
      <c r="E754" s="9">
        <f ca="1">YEAR(TODAY())-Data_Source[[#This Row],[Year]]</f>
        <v>9</v>
      </c>
      <c r="F754" t="s">
        <v>44</v>
      </c>
      <c r="G754" t="s">
        <v>75</v>
      </c>
      <c r="H754" t="s">
        <v>17</v>
      </c>
      <c r="I754">
        <v>3.8</v>
      </c>
      <c r="J754" t="s">
        <v>18</v>
      </c>
      <c r="K754" t="s">
        <v>19</v>
      </c>
      <c r="L754">
        <v>132000</v>
      </c>
      <c r="M754" t="s">
        <v>111</v>
      </c>
      <c r="N754" t="s">
        <v>540</v>
      </c>
      <c r="O754" s="3">
        <v>63000</v>
      </c>
      <c r="P754" s="1">
        <f>MEDIAN(Data_Source[Price (SAR)])</f>
        <v>58000</v>
      </c>
      <c r="Q754" s="1" cm="1">
        <f t="array" ref="Q754">MEDIAN(_xlfn._xlws.FILTER(Data_Source[Price (SAR)],Data_Source[Maker] = Data_Source[[#This Row],[Maker]]))</f>
        <v>54000</v>
      </c>
    </row>
    <row r="755" spans="1:17" x14ac:dyDescent="0.35">
      <c r="A755">
        <v>754</v>
      </c>
      <c r="B755" t="s">
        <v>34</v>
      </c>
      <c r="C755" t="s">
        <v>123</v>
      </c>
      <c r="D755">
        <v>2019</v>
      </c>
      <c r="E755" s="9">
        <f ca="1">YEAR(TODAY())-Data_Source[[#This Row],[Year]]</f>
        <v>6</v>
      </c>
      <c r="F755" t="s">
        <v>15</v>
      </c>
      <c r="G755" t="s">
        <v>23</v>
      </c>
      <c r="H755" t="s">
        <v>17</v>
      </c>
      <c r="I755">
        <v>2.7</v>
      </c>
      <c r="J755" t="s">
        <v>56</v>
      </c>
      <c r="K755" t="s">
        <v>19</v>
      </c>
      <c r="L755">
        <v>73577</v>
      </c>
      <c r="M755" t="s">
        <v>20</v>
      </c>
      <c r="N755" t="s">
        <v>20</v>
      </c>
      <c r="O755" s="2">
        <v>135000</v>
      </c>
      <c r="P755" s="1">
        <f>MEDIAN(Data_Source[Price (SAR)])</f>
        <v>58000</v>
      </c>
      <c r="Q755" s="1" cm="1">
        <f t="array" ref="Q755">MEDIAN(_xlfn._xlws.FILTER(Data_Source[Price (SAR)],Data_Source[Maker] = Data_Source[[#This Row],[Maker]]))</f>
        <v>65000</v>
      </c>
    </row>
    <row r="756" spans="1:17" x14ac:dyDescent="0.35">
      <c r="A756">
        <v>755</v>
      </c>
      <c r="B756" t="s">
        <v>27</v>
      </c>
      <c r="C756" t="s">
        <v>91</v>
      </c>
      <c r="D756">
        <v>2016</v>
      </c>
      <c r="E756" s="9">
        <f ca="1">YEAR(TODAY())-Data_Source[[#This Row],[Year]]</f>
        <v>9</v>
      </c>
      <c r="F756" t="s">
        <v>47</v>
      </c>
      <c r="G756" t="s">
        <v>25</v>
      </c>
      <c r="H756" t="s">
        <v>30</v>
      </c>
      <c r="I756">
        <v>2</v>
      </c>
      <c r="J756" t="s">
        <v>56</v>
      </c>
      <c r="K756" t="s">
        <v>19</v>
      </c>
      <c r="L756">
        <v>105000</v>
      </c>
      <c r="M756" t="s">
        <v>20</v>
      </c>
      <c r="N756" t="s">
        <v>20</v>
      </c>
      <c r="O756" s="3">
        <v>76000</v>
      </c>
      <c r="P756" s="1">
        <f>MEDIAN(Data_Source[Price (SAR)])</f>
        <v>58000</v>
      </c>
      <c r="Q756" s="1" cm="1">
        <f t="array" ref="Q756">MEDIAN(_xlfn._xlws.FILTER(Data_Source[Price (SAR)],Data_Source[Maker] = Data_Source[[#This Row],[Maker]]))</f>
        <v>42000</v>
      </c>
    </row>
    <row r="757" spans="1:17" x14ac:dyDescent="0.35">
      <c r="A757">
        <v>756</v>
      </c>
      <c r="B757" t="s">
        <v>36</v>
      </c>
      <c r="C757" t="s">
        <v>37</v>
      </c>
      <c r="D757">
        <v>2020</v>
      </c>
      <c r="E757" s="9">
        <f ca="1">YEAR(TODAY())-Data_Source[[#This Row],[Year]]</f>
        <v>5</v>
      </c>
      <c r="F757" t="s">
        <v>47</v>
      </c>
      <c r="G757" t="s">
        <v>16</v>
      </c>
      <c r="H757" t="s">
        <v>17</v>
      </c>
      <c r="I757">
        <v>5.3</v>
      </c>
      <c r="J757" t="s">
        <v>18</v>
      </c>
      <c r="K757" t="s">
        <v>19</v>
      </c>
      <c r="L757">
        <v>63860</v>
      </c>
      <c r="M757" t="s">
        <v>42</v>
      </c>
      <c r="N757" t="s">
        <v>64</v>
      </c>
      <c r="O757" s="3">
        <v>175000</v>
      </c>
      <c r="P757" s="1">
        <f>MEDIAN(Data_Source[Price (SAR)])</f>
        <v>58000</v>
      </c>
      <c r="Q757" s="1" cm="1">
        <f t="array" ref="Q757">MEDIAN(_xlfn._xlws.FILTER(Data_Source[Price (SAR)],Data_Source[Maker] = Data_Source[[#This Row],[Maker]]))</f>
        <v>72000</v>
      </c>
    </row>
    <row r="758" spans="1:17" x14ac:dyDescent="0.35">
      <c r="A758">
        <v>757</v>
      </c>
      <c r="B758" t="s">
        <v>31</v>
      </c>
      <c r="C758" t="s">
        <v>47</v>
      </c>
      <c r="D758">
        <v>2011</v>
      </c>
      <c r="E758" s="9">
        <f ca="1">YEAR(TODAY())-Data_Source[[#This Row],[Year]]</f>
        <v>14</v>
      </c>
      <c r="F758" t="s">
        <v>15</v>
      </c>
      <c r="G758" t="s">
        <v>16</v>
      </c>
      <c r="H758" t="s">
        <v>26</v>
      </c>
      <c r="I758">
        <v>1</v>
      </c>
      <c r="J758" t="s">
        <v>18</v>
      </c>
      <c r="K758" t="s">
        <v>68</v>
      </c>
      <c r="L758">
        <v>4200</v>
      </c>
      <c r="M758" t="s">
        <v>42</v>
      </c>
      <c r="N758" t="s">
        <v>64</v>
      </c>
      <c r="O758" s="2">
        <v>6500</v>
      </c>
      <c r="P758" s="1">
        <f>MEDIAN(Data_Source[Price (SAR)])</f>
        <v>58000</v>
      </c>
      <c r="Q758" s="1" cm="1">
        <f t="array" ref="Q758">MEDIAN(_xlfn._xlws.FILTER(Data_Source[Price (SAR)],Data_Source[Maker] = Data_Source[[#This Row],[Maker]]))</f>
        <v>60500</v>
      </c>
    </row>
    <row r="759" spans="1:17" x14ac:dyDescent="0.35">
      <c r="A759">
        <v>758</v>
      </c>
      <c r="B759" t="s">
        <v>13</v>
      </c>
      <c r="C759" t="s">
        <v>475</v>
      </c>
      <c r="D759">
        <v>2015</v>
      </c>
      <c r="E759" s="9">
        <f ca="1">YEAR(TODAY())-Data_Source[[#This Row],[Year]]</f>
        <v>10</v>
      </c>
      <c r="F759" t="s">
        <v>15</v>
      </c>
      <c r="G759" t="s">
        <v>16</v>
      </c>
      <c r="H759" t="s">
        <v>17</v>
      </c>
      <c r="I759">
        <v>6.4</v>
      </c>
      <c r="J759" t="s">
        <v>18</v>
      </c>
      <c r="K759" t="s">
        <v>19</v>
      </c>
      <c r="L759">
        <v>200</v>
      </c>
      <c r="M759" t="s">
        <v>187</v>
      </c>
      <c r="N759" t="s">
        <v>539</v>
      </c>
      <c r="O759" s="2">
        <v>115000</v>
      </c>
      <c r="P759" s="1">
        <f>MEDIAN(Data_Source[Price (SAR)])</f>
        <v>58000</v>
      </c>
      <c r="Q759" s="1" cm="1">
        <f t="array" ref="Q759">MEDIAN(_xlfn._xlws.FILTER(Data_Source[Price (SAR)],Data_Source[Maker] = Data_Source[[#This Row],[Maker]]))</f>
        <v>70000</v>
      </c>
    </row>
    <row r="760" spans="1:17" x14ac:dyDescent="0.35">
      <c r="A760">
        <v>759</v>
      </c>
      <c r="B760" t="s">
        <v>62</v>
      </c>
      <c r="C760" t="s">
        <v>407</v>
      </c>
      <c r="D760">
        <v>2018</v>
      </c>
      <c r="E760" s="9">
        <f ca="1">YEAR(TODAY())-Data_Source[[#This Row],[Year]]</f>
        <v>7</v>
      </c>
      <c r="F760" t="s">
        <v>15</v>
      </c>
      <c r="G760" t="s">
        <v>102</v>
      </c>
      <c r="H760" t="s">
        <v>17</v>
      </c>
      <c r="I760">
        <v>2</v>
      </c>
      <c r="J760" t="s">
        <v>18</v>
      </c>
      <c r="K760" t="s">
        <v>19</v>
      </c>
      <c r="L760">
        <v>500</v>
      </c>
      <c r="M760" t="s">
        <v>45</v>
      </c>
      <c r="N760" t="s">
        <v>539</v>
      </c>
      <c r="O760" s="2">
        <v>240000</v>
      </c>
      <c r="P760" s="1">
        <f>MEDIAN(Data_Source[Price (SAR)])</f>
        <v>58000</v>
      </c>
      <c r="Q760" s="1" cm="1">
        <f t="array" ref="Q760">MEDIAN(_xlfn._xlws.FILTER(Data_Source[Price (SAR)],Data_Source[Maker] = Data_Source[[#This Row],[Maker]]))</f>
        <v>242500</v>
      </c>
    </row>
    <row r="761" spans="1:17" x14ac:dyDescent="0.35">
      <c r="A761">
        <v>760</v>
      </c>
      <c r="B761" t="s">
        <v>76</v>
      </c>
      <c r="C761" t="s">
        <v>77</v>
      </c>
      <c r="D761">
        <v>2016</v>
      </c>
      <c r="E761" s="9">
        <f ca="1">YEAR(TODAY())-Data_Source[[#This Row],[Year]]</f>
        <v>9</v>
      </c>
      <c r="F761" t="s">
        <v>44</v>
      </c>
      <c r="G761" t="s">
        <v>75</v>
      </c>
      <c r="H761" t="s">
        <v>30</v>
      </c>
      <c r="I761">
        <v>3.5</v>
      </c>
      <c r="J761" t="s">
        <v>18</v>
      </c>
      <c r="K761" t="s">
        <v>19</v>
      </c>
      <c r="L761">
        <v>63000</v>
      </c>
      <c r="M761" t="s">
        <v>20</v>
      </c>
      <c r="N761" t="s">
        <v>20</v>
      </c>
      <c r="O761" s="3">
        <v>95000</v>
      </c>
      <c r="P761" s="1">
        <f>MEDIAN(Data_Source[Price (SAR)])</f>
        <v>58000</v>
      </c>
      <c r="Q761" s="1" cm="1">
        <f t="array" ref="Q761">MEDIAN(_xlfn._xlws.FILTER(Data_Source[Price (SAR)],Data_Source[Maker] = Data_Source[[#This Row],[Maker]]))</f>
        <v>55000</v>
      </c>
    </row>
    <row r="762" spans="1:17" x14ac:dyDescent="0.35">
      <c r="A762">
        <v>761</v>
      </c>
      <c r="B762" t="s">
        <v>76</v>
      </c>
      <c r="C762" t="s">
        <v>77</v>
      </c>
      <c r="D762">
        <v>2008</v>
      </c>
      <c r="E762" s="9">
        <f ca="1">YEAR(TODAY())-Data_Source[[#This Row],[Year]]</f>
        <v>17</v>
      </c>
      <c r="F762" t="s">
        <v>15</v>
      </c>
      <c r="G762" t="s">
        <v>102</v>
      </c>
      <c r="H762" t="s">
        <v>30</v>
      </c>
      <c r="I762">
        <v>5.4</v>
      </c>
      <c r="J762" t="s">
        <v>18</v>
      </c>
      <c r="K762" t="s">
        <v>19</v>
      </c>
      <c r="L762">
        <v>346000</v>
      </c>
      <c r="M762" t="s">
        <v>45</v>
      </c>
      <c r="N762" t="s">
        <v>539</v>
      </c>
      <c r="O762" s="3">
        <v>27000</v>
      </c>
      <c r="P762" s="1">
        <f>MEDIAN(Data_Source[Price (SAR)])</f>
        <v>58000</v>
      </c>
      <c r="Q762" s="1" cm="1">
        <f t="array" ref="Q762">MEDIAN(_xlfn._xlws.FILTER(Data_Source[Price (SAR)],Data_Source[Maker] = Data_Source[[#This Row],[Maker]]))</f>
        <v>55000</v>
      </c>
    </row>
    <row r="763" spans="1:17" x14ac:dyDescent="0.35">
      <c r="A763">
        <v>762</v>
      </c>
      <c r="B763" t="s">
        <v>76</v>
      </c>
      <c r="C763" t="s">
        <v>112</v>
      </c>
      <c r="D763">
        <v>2012</v>
      </c>
      <c r="E763" s="9">
        <f ca="1">YEAR(TODAY())-Data_Source[[#This Row],[Year]]</f>
        <v>13</v>
      </c>
      <c r="F763" t="s">
        <v>15</v>
      </c>
      <c r="G763" t="s">
        <v>94</v>
      </c>
      <c r="H763" t="s">
        <v>26</v>
      </c>
      <c r="I763">
        <v>3.5</v>
      </c>
      <c r="J763" t="s">
        <v>18</v>
      </c>
      <c r="K763" t="s">
        <v>19</v>
      </c>
      <c r="L763">
        <v>237000</v>
      </c>
      <c r="M763" t="s">
        <v>20</v>
      </c>
      <c r="N763" t="s">
        <v>20</v>
      </c>
      <c r="O763" s="2">
        <v>25000</v>
      </c>
      <c r="P763" s="1">
        <f>MEDIAN(Data_Source[Price (SAR)])</f>
        <v>58000</v>
      </c>
      <c r="Q763" s="1" cm="1">
        <f t="array" ref="Q763">MEDIAN(_xlfn._xlws.FILTER(Data_Source[Price (SAR)],Data_Source[Maker] = Data_Source[[#This Row],[Maker]]))</f>
        <v>55000</v>
      </c>
    </row>
    <row r="764" spans="1:17" x14ac:dyDescent="0.35">
      <c r="A764">
        <v>763</v>
      </c>
      <c r="B764" t="s">
        <v>174</v>
      </c>
      <c r="C764" t="s">
        <v>204</v>
      </c>
      <c r="D764">
        <v>2020</v>
      </c>
      <c r="E764" s="9">
        <f ca="1">YEAR(TODAY())-Data_Source[[#This Row],[Year]]</f>
        <v>5</v>
      </c>
      <c r="F764" t="s">
        <v>44</v>
      </c>
      <c r="G764" t="s">
        <v>16</v>
      </c>
      <c r="H764" t="s">
        <v>30</v>
      </c>
      <c r="I764">
        <v>1.9</v>
      </c>
      <c r="J764" t="s">
        <v>18</v>
      </c>
      <c r="K764" t="s">
        <v>19</v>
      </c>
      <c r="L764">
        <v>7800</v>
      </c>
      <c r="M764" t="s">
        <v>45</v>
      </c>
      <c r="N764" t="s">
        <v>539</v>
      </c>
      <c r="O764" s="2">
        <v>177000</v>
      </c>
      <c r="P764" s="1">
        <f>MEDIAN(Data_Source[Price (SAR)])</f>
        <v>58000</v>
      </c>
      <c r="Q764" s="1" cm="1">
        <f t="array" ref="Q764">MEDIAN(_xlfn._xlws.FILTER(Data_Source[Price (SAR)],Data_Source[Maker] = Data_Source[[#This Row],[Maker]]))</f>
        <v>110000</v>
      </c>
    </row>
    <row r="765" spans="1:17" x14ac:dyDescent="0.35">
      <c r="A765">
        <v>764</v>
      </c>
      <c r="B765" t="s">
        <v>34</v>
      </c>
      <c r="C765" t="s">
        <v>43</v>
      </c>
      <c r="D765">
        <v>2017</v>
      </c>
      <c r="E765" s="9">
        <f ca="1">YEAR(TODAY())-Data_Source[[#This Row],[Year]]</f>
        <v>8</v>
      </c>
      <c r="F765" t="s">
        <v>15</v>
      </c>
      <c r="G765" t="s">
        <v>23</v>
      </c>
      <c r="H765" t="s">
        <v>26</v>
      </c>
      <c r="I765">
        <v>2.5</v>
      </c>
      <c r="J765" t="s">
        <v>18</v>
      </c>
      <c r="K765" t="s">
        <v>19</v>
      </c>
      <c r="L765">
        <v>190144</v>
      </c>
      <c r="M765" t="s">
        <v>20</v>
      </c>
      <c r="N765" t="s">
        <v>20</v>
      </c>
      <c r="O765" s="3">
        <v>54000</v>
      </c>
      <c r="P765" s="1">
        <f>MEDIAN(Data_Source[Price (SAR)])</f>
        <v>58000</v>
      </c>
      <c r="Q765" s="1" cm="1">
        <f t="array" ref="Q765">MEDIAN(_xlfn._xlws.FILTER(Data_Source[Price (SAR)],Data_Source[Maker] = Data_Source[[#This Row],[Maker]]))</f>
        <v>65000</v>
      </c>
    </row>
    <row r="766" spans="1:17" x14ac:dyDescent="0.35">
      <c r="A766">
        <v>765</v>
      </c>
      <c r="B766" t="s">
        <v>39</v>
      </c>
      <c r="C766" t="s">
        <v>131</v>
      </c>
      <c r="D766">
        <v>2013</v>
      </c>
      <c r="E766" s="9">
        <f ca="1">YEAR(TODAY())-Data_Source[[#This Row],[Year]]</f>
        <v>12</v>
      </c>
      <c r="F766" t="s">
        <v>15</v>
      </c>
      <c r="G766" t="s">
        <v>16</v>
      </c>
      <c r="H766" t="s">
        <v>30</v>
      </c>
      <c r="I766">
        <v>6</v>
      </c>
      <c r="J766" t="s">
        <v>18</v>
      </c>
      <c r="K766" t="s">
        <v>19</v>
      </c>
      <c r="L766">
        <v>325000</v>
      </c>
      <c r="M766" t="s">
        <v>20</v>
      </c>
      <c r="N766" t="s">
        <v>20</v>
      </c>
      <c r="O766" s="3">
        <v>53000</v>
      </c>
      <c r="P766" s="1">
        <f>MEDIAN(Data_Source[Price (SAR)])</f>
        <v>58000</v>
      </c>
      <c r="Q766" s="1" cm="1">
        <f t="array" ref="Q766">MEDIAN(_xlfn._xlws.FILTER(Data_Source[Price (SAR)],Data_Source[Maker] = Data_Source[[#This Row],[Maker]]))</f>
        <v>60000</v>
      </c>
    </row>
    <row r="767" spans="1:17" x14ac:dyDescent="0.35">
      <c r="A767">
        <v>766</v>
      </c>
      <c r="B767" t="s">
        <v>82</v>
      </c>
      <c r="C767" t="s">
        <v>142</v>
      </c>
      <c r="D767">
        <v>2016</v>
      </c>
      <c r="E767" s="9">
        <f ca="1">YEAR(TODAY())-Data_Source[[#This Row],[Year]]</f>
        <v>9</v>
      </c>
      <c r="F767" t="s">
        <v>47</v>
      </c>
      <c r="G767" t="s">
        <v>29</v>
      </c>
      <c r="H767" t="s">
        <v>26</v>
      </c>
      <c r="I767">
        <v>1.6</v>
      </c>
      <c r="J767" t="s">
        <v>18</v>
      </c>
      <c r="K767" t="s">
        <v>19</v>
      </c>
      <c r="L767">
        <v>18000</v>
      </c>
      <c r="M767" t="s">
        <v>155</v>
      </c>
      <c r="N767" t="s">
        <v>539</v>
      </c>
      <c r="O767" s="2">
        <v>31000</v>
      </c>
      <c r="P767" s="1">
        <f>MEDIAN(Data_Source[Price (SAR)])</f>
        <v>58000</v>
      </c>
      <c r="Q767" s="1" cm="1">
        <f t="array" ref="Q767">MEDIAN(_xlfn._xlws.FILTER(Data_Source[Price (SAR)],Data_Source[Maker] = Data_Source[[#This Row],[Maker]]))</f>
        <v>40000</v>
      </c>
    </row>
    <row r="768" spans="1:17" x14ac:dyDescent="0.35">
      <c r="A768">
        <v>767</v>
      </c>
      <c r="B768" t="s">
        <v>109</v>
      </c>
      <c r="C768" t="s">
        <v>110</v>
      </c>
      <c r="D768">
        <v>2019</v>
      </c>
      <c r="E768" s="9">
        <f ca="1">YEAR(TODAY())-Data_Source[[#This Row],[Year]]</f>
        <v>6</v>
      </c>
      <c r="F768" t="s">
        <v>15</v>
      </c>
      <c r="G768" t="s">
        <v>102</v>
      </c>
      <c r="H768" t="s">
        <v>30</v>
      </c>
      <c r="I768">
        <v>3.6</v>
      </c>
      <c r="J768" t="s">
        <v>18</v>
      </c>
      <c r="K768" t="s">
        <v>19</v>
      </c>
      <c r="L768">
        <v>56000</v>
      </c>
      <c r="M768" t="s">
        <v>54</v>
      </c>
      <c r="N768" t="s">
        <v>538</v>
      </c>
      <c r="O768" s="2">
        <v>108000</v>
      </c>
      <c r="P768" s="1">
        <f>MEDIAN(Data_Source[Price (SAR)])</f>
        <v>58000</v>
      </c>
      <c r="Q768" s="1" cm="1">
        <f t="array" ref="Q768">MEDIAN(_xlfn._xlws.FILTER(Data_Source[Price (SAR)],Data_Source[Maker] = Data_Source[[#This Row],[Maker]]))</f>
        <v>71000</v>
      </c>
    </row>
    <row r="769" spans="1:17" x14ac:dyDescent="0.35">
      <c r="A769">
        <v>768</v>
      </c>
      <c r="B769" t="s">
        <v>60</v>
      </c>
      <c r="C769" t="s">
        <v>80</v>
      </c>
      <c r="D769">
        <v>2015</v>
      </c>
      <c r="E769" s="9">
        <f ca="1">YEAR(TODAY())-Data_Source[[#This Row],[Year]]</f>
        <v>10</v>
      </c>
      <c r="F769" t="s">
        <v>44</v>
      </c>
      <c r="G769" t="s">
        <v>23</v>
      </c>
      <c r="H769" t="s">
        <v>30</v>
      </c>
      <c r="I769">
        <v>3.5</v>
      </c>
      <c r="J769" t="s">
        <v>18</v>
      </c>
      <c r="K769" t="s">
        <v>19</v>
      </c>
      <c r="L769">
        <v>161000</v>
      </c>
      <c r="M769" t="s">
        <v>126</v>
      </c>
      <c r="N769" t="s">
        <v>126</v>
      </c>
      <c r="O769" s="2">
        <v>74000</v>
      </c>
      <c r="P769" s="1">
        <f>MEDIAN(Data_Source[Price (SAR)])</f>
        <v>58000</v>
      </c>
      <c r="Q769" s="1" cm="1">
        <f t="array" ref="Q769">MEDIAN(_xlfn._xlws.FILTER(Data_Source[Price (SAR)],Data_Source[Maker] = Data_Source[[#This Row],[Maker]]))</f>
        <v>142000</v>
      </c>
    </row>
    <row r="770" spans="1:17" x14ac:dyDescent="0.35">
      <c r="A770">
        <v>769</v>
      </c>
      <c r="B770" t="s">
        <v>39</v>
      </c>
      <c r="C770" t="s">
        <v>40</v>
      </c>
      <c r="D770">
        <v>2019</v>
      </c>
      <c r="E770" s="9">
        <f ca="1">YEAR(TODAY())-Data_Source[[#This Row],[Year]]</f>
        <v>6</v>
      </c>
      <c r="F770" t="s">
        <v>44</v>
      </c>
      <c r="G770" t="s">
        <v>25</v>
      </c>
      <c r="H770" t="s">
        <v>26</v>
      </c>
      <c r="I770">
        <v>3.6</v>
      </c>
      <c r="J770" t="s">
        <v>18</v>
      </c>
      <c r="K770" t="s">
        <v>19</v>
      </c>
      <c r="L770">
        <v>58000</v>
      </c>
      <c r="M770" t="s">
        <v>20</v>
      </c>
      <c r="N770" t="s">
        <v>20</v>
      </c>
      <c r="O770" s="2">
        <v>65000</v>
      </c>
      <c r="P770" s="1">
        <f>MEDIAN(Data_Source[Price (SAR)])</f>
        <v>58000</v>
      </c>
      <c r="Q770" s="1" cm="1">
        <f t="array" ref="Q770">MEDIAN(_xlfn._xlws.FILTER(Data_Source[Price (SAR)],Data_Source[Maker] = Data_Source[[#This Row],[Maker]]))</f>
        <v>60000</v>
      </c>
    </row>
    <row r="771" spans="1:17" x14ac:dyDescent="0.35">
      <c r="A771">
        <v>770</v>
      </c>
      <c r="B771" t="s">
        <v>48</v>
      </c>
      <c r="C771" t="s">
        <v>149</v>
      </c>
      <c r="D771">
        <v>2016</v>
      </c>
      <c r="E771" s="9">
        <f ca="1">YEAR(TODAY())-Data_Source[[#This Row],[Year]]</f>
        <v>9</v>
      </c>
      <c r="F771" t="s">
        <v>47</v>
      </c>
      <c r="G771" t="s">
        <v>33</v>
      </c>
      <c r="H771" t="s">
        <v>17</v>
      </c>
      <c r="I771">
        <v>2.2000000000000002</v>
      </c>
      <c r="J771" t="s">
        <v>18</v>
      </c>
      <c r="K771" t="s">
        <v>19</v>
      </c>
      <c r="L771">
        <v>95000</v>
      </c>
      <c r="M771" t="s">
        <v>42</v>
      </c>
      <c r="N771" t="s">
        <v>64</v>
      </c>
      <c r="O771" s="2">
        <v>127000</v>
      </c>
      <c r="P771" s="1">
        <f>MEDIAN(Data_Source[Price (SAR)])</f>
        <v>58000</v>
      </c>
      <c r="Q771" s="1" cm="1">
        <f t="array" ref="Q771">MEDIAN(_xlfn._xlws.FILTER(Data_Source[Price (SAR)],Data_Source[Maker] = Data_Source[[#This Row],[Maker]]))</f>
        <v>145000</v>
      </c>
    </row>
    <row r="772" spans="1:17" x14ac:dyDescent="0.35">
      <c r="A772">
        <v>771</v>
      </c>
      <c r="B772" t="s">
        <v>21</v>
      </c>
      <c r="C772" t="s">
        <v>218</v>
      </c>
      <c r="D772">
        <v>2016</v>
      </c>
      <c r="E772" s="9">
        <f ca="1">YEAR(TODAY())-Data_Source[[#This Row],[Year]]</f>
        <v>9</v>
      </c>
      <c r="F772" t="s">
        <v>15</v>
      </c>
      <c r="G772" t="s">
        <v>23</v>
      </c>
      <c r="H772" t="s">
        <v>26</v>
      </c>
      <c r="I772">
        <v>2.4</v>
      </c>
      <c r="J772" t="s">
        <v>18</v>
      </c>
      <c r="K772" t="s">
        <v>68</v>
      </c>
      <c r="L772">
        <v>204000</v>
      </c>
      <c r="M772" t="s">
        <v>45</v>
      </c>
      <c r="N772" t="s">
        <v>539</v>
      </c>
      <c r="O772" s="3">
        <v>42000</v>
      </c>
      <c r="P772" s="1">
        <f>MEDIAN(Data_Source[Price (SAR)])</f>
        <v>58000</v>
      </c>
      <c r="Q772" s="1" cm="1">
        <f t="array" ref="Q772">MEDIAN(_xlfn._xlws.FILTER(Data_Source[Price (SAR)],Data_Source[Maker] = Data_Source[[#This Row],[Maker]]))</f>
        <v>36500</v>
      </c>
    </row>
    <row r="773" spans="1:17" x14ac:dyDescent="0.35">
      <c r="A773">
        <v>772</v>
      </c>
      <c r="B773" t="s">
        <v>27</v>
      </c>
      <c r="C773" t="s">
        <v>28</v>
      </c>
      <c r="D773">
        <v>2018</v>
      </c>
      <c r="E773" s="9">
        <f ca="1">YEAR(TODAY())-Data_Source[[#This Row],[Year]]</f>
        <v>7</v>
      </c>
      <c r="F773" t="s">
        <v>15</v>
      </c>
      <c r="G773" t="s">
        <v>23</v>
      </c>
      <c r="H773" t="s">
        <v>26</v>
      </c>
      <c r="I773">
        <v>1.6</v>
      </c>
      <c r="J773" t="s">
        <v>18</v>
      </c>
      <c r="K773" t="s">
        <v>19</v>
      </c>
      <c r="L773">
        <v>79882</v>
      </c>
      <c r="M773" t="s">
        <v>45</v>
      </c>
      <c r="N773" t="s">
        <v>539</v>
      </c>
      <c r="O773" s="2">
        <v>50500</v>
      </c>
      <c r="P773" s="1">
        <f>MEDIAN(Data_Source[Price (SAR)])</f>
        <v>58000</v>
      </c>
      <c r="Q773" s="1" cm="1">
        <f t="array" ref="Q773">MEDIAN(_xlfn._xlws.FILTER(Data_Source[Price (SAR)],Data_Source[Maker] = Data_Source[[#This Row],[Maker]]))</f>
        <v>42000</v>
      </c>
    </row>
    <row r="774" spans="1:17" x14ac:dyDescent="0.35">
      <c r="A774">
        <v>773</v>
      </c>
      <c r="B774" t="s">
        <v>36</v>
      </c>
      <c r="C774" t="s">
        <v>37</v>
      </c>
      <c r="D774">
        <v>2006</v>
      </c>
      <c r="E774" s="9">
        <f ca="1">YEAR(TODAY())-Data_Source[[#This Row],[Year]]</f>
        <v>19</v>
      </c>
      <c r="F774" t="s">
        <v>15</v>
      </c>
      <c r="G774" t="s">
        <v>78</v>
      </c>
      <c r="H774" t="s">
        <v>17</v>
      </c>
      <c r="I774">
        <v>5.3</v>
      </c>
      <c r="J774" t="s">
        <v>18</v>
      </c>
      <c r="K774" t="s">
        <v>19</v>
      </c>
      <c r="L774">
        <v>377000</v>
      </c>
      <c r="M774" t="s">
        <v>20</v>
      </c>
      <c r="N774" t="s">
        <v>20</v>
      </c>
      <c r="O774" s="3">
        <v>20000</v>
      </c>
      <c r="P774" s="1">
        <f>MEDIAN(Data_Source[Price (SAR)])</f>
        <v>58000</v>
      </c>
      <c r="Q774" s="1" cm="1">
        <f t="array" ref="Q774">MEDIAN(_xlfn._xlws.FILTER(Data_Source[Price (SAR)],Data_Source[Maker] = Data_Source[[#This Row],[Maker]]))</f>
        <v>72000</v>
      </c>
    </row>
    <row r="775" spans="1:17" x14ac:dyDescent="0.35">
      <c r="A775">
        <v>774</v>
      </c>
      <c r="B775" t="s">
        <v>27</v>
      </c>
      <c r="C775" t="s">
        <v>88</v>
      </c>
      <c r="D775">
        <v>2017</v>
      </c>
      <c r="E775" s="9">
        <f ca="1">YEAR(TODAY())-Data_Source[[#This Row],[Year]]</f>
        <v>8</v>
      </c>
      <c r="F775" t="s">
        <v>15</v>
      </c>
      <c r="G775" t="s">
        <v>23</v>
      </c>
      <c r="H775" t="s">
        <v>30</v>
      </c>
      <c r="I775">
        <v>1.6</v>
      </c>
      <c r="J775" t="s">
        <v>18</v>
      </c>
      <c r="K775" t="s">
        <v>19</v>
      </c>
      <c r="L775">
        <v>132567</v>
      </c>
      <c r="M775" t="s">
        <v>20</v>
      </c>
      <c r="N775" t="s">
        <v>20</v>
      </c>
      <c r="O775" s="3">
        <v>30000</v>
      </c>
      <c r="P775" s="1">
        <f>MEDIAN(Data_Source[Price (SAR)])</f>
        <v>58000</v>
      </c>
      <c r="Q775" s="1" cm="1">
        <f t="array" ref="Q775">MEDIAN(_xlfn._xlws.FILTER(Data_Source[Price (SAR)],Data_Source[Maker] = Data_Source[[#This Row],[Maker]]))</f>
        <v>42000</v>
      </c>
    </row>
    <row r="776" spans="1:17" x14ac:dyDescent="0.35">
      <c r="A776">
        <v>775</v>
      </c>
      <c r="B776" t="s">
        <v>34</v>
      </c>
      <c r="C776" t="s">
        <v>35</v>
      </c>
      <c r="D776">
        <v>2015</v>
      </c>
      <c r="E776" s="9">
        <f ca="1">YEAR(TODAY())-Data_Source[[#This Row],[Year]]</f>
        <v>10</v>
      </c>
      <c r="F776" t="s">
        <v>44</v>
      </c>
      <c r="G776" t="s">
        <v>23</v>
      </c>
      <c r="H776" t="s">
        <v>30</v>
      </c>
      <c r="I776">
        <v>4.5999999999999996</v>
      </c>
      <c r="J776" t="s">
        <v>18</v>
      </c>
      <c r="K776" t="s">
        <v>19</v>
      </c>
      <c r="L776">
        <v>248000</v>
      </c>
      <c r="M776" t="s">
        <v>45</v>
      </c>
      <c r="N776" t="s">
        <v>539</v>
      </c>
      <c r="O776" s="3">
        <v>135000</v>
      </c>
      <c r="P776" s="1">
        <f>MEDIAN(Data_Source[Price (SAR)])</f>
        <v>58000</v>
      </c>
      <c r="Q776" s="1" cm="1">
        <f t="array" ref="Q776">MEDIAN(_xlfn._xlws.FILTER(Data_Source[Price (SAR)],Data_Source[Maker] = Data_Source[[#This Row],[Maker]]))</f>
        <v>65000</v>
      </c>
    </row>
    <row r="777" spans="1:17" x14ac:dyDescent="0.35">
      <c r="A777">
        <v>776</v>
      </c>
      <c r="B777" t="s">
        <v>60</v>
      </c>
      <c r="C777" t="s">
        <v>148</v>
      </c>
      <c r="D777">
        <v>2020</v>
      </c>
      <c r="E777" s="9">
        <f ca="1">YEAR(TODAY())-Data_Source[[#This Row],[Year]]</f>
        <v>5</v>
      </c>
      <c r="F777" t="s">
        <v>44</v>
      </c>
      <c r="G777" t="s">
        <v>29</v>
      </c>
      <c r="H777" t="s">
        <v>17</v>
      </c>
      <c r="I777">
        <v>2</v>
      </c>
      <c r="J777" t="s">
        <v>18</v>
      </c>
      <c r="K777" t="s">
        <v>19</v>
      </c>
      <c r="L777">
        <v>25785</v>
      </c>
      <c r="M777" t="s">
        <v>20</v>
      </c>
      <c r="N777" t="s">
        <v>20</v>
      </c>
      <c r="O777" s="3">
        <v>146000</v>
      </c>
      <c r="P777" s="1">
        <f>MEDIAN(Data_Source[Price (SAR)])</f>
        <v>58000</v>
      </c>
      <c r="Q777" s="1" cm="1">
        <f t="array" ref="Q777">MEDIAN(_xlfn._xlws.FILTER(Data_Source[Price (SAR)],Data_Source[Maker] = Data_Source[[#This Row],[Maker]]))</f>
        <v>142000</v>
      </c>
    </row>
    <row r="778" spans="1:17" x14ac:dyDescent="0.35">
      <c r="A778">
        <v>777</v>
      </c>
      <c r="B778" t="s">
        <v>34</v>
      </c>
      <c r="C778" t="s">
        <v>124</v>
      </c>
      <c r="D778">
        <v>2017</v>
      </c>
      <c r="E778" s="9">
        <f ca="1">YEAR(TODAY())-Data_Source[[#This Row],[Year]]</f>
        <v>8</v>
      </c>
      <c r="F778" t="s">
        <v>15</v>
      </c>
      <c r="G778" t="s">
        <v>23</v>
      </c>
      <c r="H778" t="s">
        <v>17</v>
      </c>
      <c r="I778">
        <v>7.5</v>
      </c>
      <c r="J778" t="s">
        <v>18</v>
      </c>
      <c r="K778" t="s">
        <v>19</v>
      </c>
      <c r="L778">
        <v>138000</v>
      </c>
      <c r="M778" t="s">
        <v>111</v>
      </c>
      <c r="N778" t="s">
        <v>540</v>
      </c>
      <c r="O778" s="2">
        <v>118000</v>
      </c>
      <c r="P778" s="1">
        <f>MEDIAN(Data_Source[Price (SAR)])</f>
        <v>58000</v>
      </c>
      <c r="Q778" s="1" cm="1">
        <f t="array" ref="Q778">MEDIAN(_xlfn._xlws.FILTER(Data_Source[Price (SAR)],Data_Source[Maker] = Data_Source[[#This Row],[Maker]]))</f>
        <v>65000</v>
      </c>
    </row>
    <row r="779" spans="1:17" x14ac:dyDescent="0.35">
      <c r="A779">
        <v>778</v>
      </c>
      <c r="B779" t="s">
        <v>60</v>
      </c>
      <c r="C779" t="s">
        <v>80</v>
      </c>
      <c r="D779">
        <v>2019</v>
      </c>
      <c r="E779" s="9">
        <f ca="1">YEAR(TODAY())-Data_Source[[#This Row],[Year]]</f>
        <v>6</v>
      </c>
      <c r="F779" t="s">
        <v>15</v>
      </c>
      <c r="G779" t="s">
        <v>23</v>
      </c>
      <c r="H779" t="s">
        <v>17</v>
      </c>
      <c r="I779">
        <v>2.5</v>
      </c>
      <c r="J779" t="s">
        <v>18</v>
      </c>
      <c r="K779" t="s">
        <v>19</v>
      </c>
      <c r="L779">
        <v>16000</v>
      </c>
      <c r="M779" t="s">
        <v>42</v>
      </c>
      <c r="N779" t="s">
        <v>64</v>
      </c>
      <c r="O779" s="3">
        <v>191000</v>
      </c>
      <c r="P779" s="1">
        <f>MEDIAN(Data_Source[Price (SAR)])</f>
        <v>58000</v>
      </c>
      <c r="Q779" s="1" cm="1">
        <f t="array" ref="Q779">MEDIAN(_xlfn._xlws.FILTER(Data_Source[Price (SAR)],Data_Source[Maker] = Data_Source[[#This Row],[Maker]]))</f>
        <v>142000</v>
      </c>
    </row>
    <row r="780" spans="1:17" x14ac:dyDescent="0.35">
      <c r="A780">
        <v>779</v>
      </c>
      <c r="B780" t="s">
        <v>34</v>
      </c>
      <c r="C780" t="s">
        <v>43</v>
      </c>
      <c r="D780">
        <v>2016</v>
      </c>
      <c r="E780" s="9">
        <f ca="1">YEAR(TODAY())-Data_Source[[#This Row],[Year]]</f>
        <v>9</v>
      </c>
      <c r="F780" t="s">
        <v>15</v>
      </c>
      <c r="G780" t="s">
        <v>75</v>
      </c>
      <c r="H780" t="s">
        <v>17</v>
      </c>
      <c r="I780">
        <v>2.5</v>
      </c>
      <c r="J780" t="s">
        <v>18</v>
      </c>
      <c r="K780" t="s">
        <v>19</v>
      </c>
      <c r="L780">
        <v>222</v>
      </c>
      <c r="M780" t="s">
        <v>64</v>
      </c>
      <c r="N780" t="s">
        <v>64</v>
      </c>
      <c r="O780" s="2">
        <v>55000</v>
      </c>
      <c r="P780" s="1">
        <f>MEDIAN(Data_Source[Price (SAR)])</f>
        <v>58000</v>
      </c>
      <c r="Q780" s="1" cm="1">
        <f t="array" ref="Q780">MEDIAN(_xlfn._xlws.FILTER(Data_Source[Price (SAR)],Data_Source[Maker] = Data_Source[[#This Row],[Maker]]))</f>
        <v>65000</v>
      </c>
    </row>
    <row r="781" spans="1:17" x14ac:dyDescent="0.35">
      <c r="A781">
        <v>780</v>
      </c>
      <c r="B781" t="s">
        <v>76</v>
      </c>
      <c r="C781" t="s">
        <v>112</v>
      </c>
      <c r="D781">
        <v>2016</v>
      </c>
      <c r="E781" s="9">
        <f ca="1">YEAR(TODAY())-Data_Source[[#This Row],[Year]]</f>
        <v>9</v>
      </c>
      <c r="F781" t="s">
        <v>15</v>
      </c>
      <c r="G781" t="s">
        <v>75</v>
      </c>
      <c r="H781" t="s">
        <v>30</v>
      </c>
      <c r="I781">
        <v>3.5</v>
      </c>
      <c r="J781" t="s">
        <v>18</v>
      </c>
      <c r="K781" t="s">
        <v>19</v>
      </c>
      <c r="L781">
        <v>175000</v>
      </c>
      <c r="M781" t="s">
        <v>64</v>
      </c>
      <c r="N781" t="s">
        <v>64</v>
      </c>
      <c r="O781" s="3">
        <v>56008</v>
      </c>
      <c r="P781" s="1">
        <f>MEDIAN(Data_Source[Price (SAR)])</f>
        <v>58000</v>
      </c>
      <c r="Q781" s="1" cm="1">
        <f t="array" ref="Q781">MEDIAN(_xlfn._xlws.FILTER(Data_Source[Price (SAR)],Data_Source[Maker] = Data_Source[[#This Row],[Maker]]))</f>
        <v>55000</v>
      </c>
    </row>
    <row r="782" spans="1:17" x14ac:dyDescent="0.35">
      <c r="A782">
        <v>781</v>
      </c>
      <c r="B782" t="s">
        <v>39</v>
      </c>
      <c r="C782" t="s">
        <v>133</v>
      </c>
      <c r="D782">
        <v>2010</v>
      </c>
      <c r="E782" s="9">
        <f ca="1">YEAR(TODAY())-Data_Source[[#This Row],[Year]]</f>
        <v>15</v>
      </c>
      <c r="F782" t="s">
        <v>15</v>
      </c>
      <c r="G782" t="s">
        <v>25</v>
      </c>
      <c r="H782" t="s">
        <v>17</v>
      </c>
      <c r="I782">
        <v>3.6</v>
      </c>
      <c r="J782" t="s">
        <v>18</v>
      </c>
      <c r="K782" t="s">
        <v>19</v>
      </c>
      <c r="L782">
        <v>150000</v>
      </c>
      <c r="M782" t="s">
        <v>20</v>
      </c>
      <c r="N782" t="s">
        <v>20</v>
      </c>
      <c r="O782" s="2">
        <v>53000</v>
      </c>
      <c r="P782" s="1">
        <f>MEDIAN(Data_Source[Price (SAR)])</f>
        <v>58000</v>
      </c>
      <c r="Q782" s="1" cm="1">
        <f t="array" ref="Q782">MEDIAN(_xlfn._xlws.FILTER(Data_Source[Price (SAR)],Data_Source[Maker] = Data_Source[[#This Row],[Maker]]))</f>
        <v>60000</v>
      </c>
    </row>
    <row r="783" spans="1:17" x14ac:dyDescent="0.35">
      <c r="A783">
        <v>782</v>
      </c>
      <c r="B783" t="s">
        <v>181</v>
      </c>
      <c r="C783" t="s">
        <v>293</v>
      </c>
      <c r="D783">
        <v>2015</v>
      </c>
      <c r="E783" s="9">
        <f ca="1">YEAR(TODAY())-Data_Source[[#This Row],[Year]]</f>
        <v>10</v>
      </c>
      <c r="F783" t="s">
        <v>15</v>
      </c>
      <c r="G783" t="s">
        <v>23</v>
      </c>
      <c r="H783" t="s">
        <v>26</v>
      </c>
      <c r="I783">
        <v>2.4</v>
      </c>
      <c r="J783" t="s">
        <v>18</v>
      </c>
      <c r="K783" t="s">
        <v>19</v>
      </c>
      <c r="L783">
        <v>230000</v>
      </c>
      <c r="M783" t="s">
        <v>42</v>
      </c>
      <c r="N783" t="s">
        <v>64</v>
      </c>
      <c r="O783" s="2">
        <v>30000</v>
      </c>
      <c r="P783" s="1">
        <f>MEDIAN(Data_Source[Price (SAR)])</f>
        <v>58000</v>
      </c>
      <c r="Q783" s="1" cm="1">
        <f t="array" ref="Q783">MEDIAN(_xlfn._xlws.FILTER(Data_Source[Price (SAR)],Data_Source[Maker] = Data_Source[[#This Row],[Maker]]))</f>
        <v>54000</v>
      </c>
    </row>
    <row r="784" spans="1:17" x14ac:dyDescent="0.35">
      <c r="A784">
        <v>783</v>
      </c>
      <c r="B784" t="s">
        <v>36</v>
      </c>
      <c r="C784" t="s">
        <v>37</v>
      </c>
      <c r="D784">
        <v>2015</v>
      </c>
      <c r="E784" s="9">
        <f ca="1">YEAR(TODAY())-Data_Source[[#This Row],[Year]]</f>
        <v>10</v>
      </c>
      <c r="F784" t="s">
        <v>15</v>
      </c>
      <c r="G784" t="s">
        <v>16</v>
      </c>
      <c r="H784" t="s">
        <v>17</v>
      </c>
      <c r="I784">
        <v>5.3</v>
      </c>
      <c r="J784" t="s">
        <v>18</v>
      </c>
      <c r="K784" t="s">
        <v>19</v>
      </c>
      <c r="L784">
        <v>166616</v>
      </c>
      <c r="M784" t="s">
        <v>20</v>
      </c>
      <c r="N784" t="s">
        <v>20</v>
      </c>
      <c r="O784" s="2">
        <v>135000</v>
      </c>
      <c r="P784" s="1">
        <f>MEDIAN(Data_Source[Price (SAR)])</f>
        <v>58000</v>
      </c>
      <c r="Q784" s="1" cm="1">
        <f t="array" ref="Q784">MEDIAN(_xlfn._xlws.FILTER(Data_Source[Price (SAR)],Data_Source[Maker] = Data_Source[[#This Row],[Maker]]))</f>
        <v>72000</v>
      </c>
    </row>
    <row r="785" spans="1:17" x14ac:dyDescent="0.35">
      <c r="A785">
        <v>784</v>
      </c>
      <c r="B785" t="s">
        <v>76</v>
      </c>
      <c r="C785" t="s">
        <v>112</v>
      </c>
      <c r="D785">
        <v>2013</v>
      </c>
      <c r="E785" s="9">
        <f ca="1">YEAR(TODAY())-Data_Source[[#This Row],[Year]]</f>
        <v>12</v>
      </c>
      <c r="F785" t="s">
        <v>15</v>
      </c>
      <c r="G785" t="s">
        <v>23</v>
      </c>
      <c r="H785" t="s">
        <v>30</v>
      </c>
      <c r="I785">
        <v>3.5</v>
      </c>
      <c r="J785" t="s">
        <v>18</v>
      </c>
      <c r="K785" t="s">
        <v>19</v>
      </c>
      <c r="L785">
        <v>280000</v>
      </c>
      <c r="M785" t="s">
        <v>20</v>
      </c>
      <c r="N785" t="s">
        <v>20</v>
      </c>
      <c r="O785" s="2">
        <v>46000</v>
      </c>
      <c r="P785" s="1">
        <f>MEDIAN(Data_Source[Price (SAR)])</f>
        <v>58000</v>
      </c>
      <c r="Q785" s="1" cm="1">
        <f t="array" ref="Q785">MEDIAN(_xlfn._xlws.FILTER(Data_Source[Price (SAR)],Data_Source[Maker] = Data_Source[[#This Row],[Maker]]))</f>
        <v>55000</v>
      </c>
    </row>
    <row r="786" spans="1:17" x14ac:dyDescent="0.35">
      <c r="A786">
        <v>785</v>
      </c>
      <c r="B786" t="s">
        <v>34</v>
      </c>
      <c r="C786" t="s">
        <v>287</v>
      </c>
      <c r="D786">
        <v>2017</v>
      </c>
      <c r="E786" s="9">
        <f ca="1">YEAR(TODAY())-Data_Source[[#This Row],[Year]]</f>
        <v>8</v>
      </c>
      <c r="F786" t="s">
        <v>15</v>
      </c>
      <c r="G786" t="s">
        <v>65</v>
      </c>
      <c r="H786" t="s">
        <v>26</v>
      </c>
      <c r="I786">
        <v>2.7</v>
      </c>
      <c r="J786" t="s">
        <v>18</v>
      </c>
      <c r="K786" t="s">
        <v>68</v>
      </c>
      <c r="L786">
        <v>61000</v>
      </c>
      <c r="M786" t="s">
        <v>45</v>
      </c>
      <c r="N786" t="s">
        <v>539</v>
      </c>
      <c r="O786" s="2">
        <v>63000</v>
      </c>
      <c r="P786" s="1">
        <f>MEDIAN(Data_Source[Price (SAR)])</f>
        <v>58000</v>
      </c>
      <c r="Q786" s="1" cm="1">
        <f t="array" ref="Q786">MEDIAN(_xlfn._xlws.FILTER(Data_Source[Price (SAR)],Data_Source[Maker] = Data_Source[[#This Row],[Maker]]))</f>
        <v>65000</v>
      </c>
    </row>
    <row r="787" spans="1:17" x14ac:dyDescent="0.35">
      <c r="A787">
        <v>786</v>
      </c>
      <c r="B787" t="s">
        <v>76</v>
      </c>
      <c r="C787" t="s">
        <v>151</v>
      </c>
      <c r="D787">
        <v>2013</v>
      </c>
      <c r="E787" s="9">
        <f ca="1">YEAR(TODAY())-Data_Source[[#This Row],[Year]]</f>
        <v>12</v>
      </c>
      <c r="F787" t="s">
        <v>15</v>
      </c>
      <c r="G787" t="s">
        <v>65</v>
      </c>
      <c r="H787" t="s">
        <v>26</v>
      </c>
      <c r="I787">
        <v>3.5</v>
      </c>
      <c r="J787" t="s">
        <v>18</v>
      </c>
      <c r="K787" t="s">
        <v>19</v>
      </c>
      <c r="L787">
        <v>204000</v>
      </c>
      <c r="M787" t="s">
        <v>42</v>
      </c>
      <c r="N787" t="s">
        <v>64</v>
      </c>
      <c r="O787" s="2">
        <v>32000</v>
      </c>
      <c r="P787" s="1">
        <f>MEDIAN(Data_Source[Price (SAR)])</f>
        <v>58000</v>
      </c>
      <c r="Q787" s="1" cm="1">
        <f t="array" ref="Q787">MEDIAN(_xlfn._xlws.FILTER(Data_Source[Price (SAR)],Data_Source[Maker] = Data_Source[[#This Row],[Maker]]))</f>
        <v>55000</v>
      </c>
    </row>
    <row r="788" spans="1:17" x14ac:dyDescent="0.35">
      <c r="A788">
        <v>787</v>
      </c>
      <c r="B788" t="s">
        <v>34</v>
      </c>
      <c r="C788" t="s">
        <v>55</v>
      </c>
      <c r="D788">
        <v>2020</v>
      </c>
      <c r="E788" s="9">
        <f ca="1">YEAR(TODAY())-Data_Source[[#This Row],[Year]]</f>
        <v>5</v>
      </c>
      <c r="F788" t="s">
        <v>15</v>
      </c>
      <c r="G788" t="s">
        <v>23</v>
      </c>
      <c r="H788" t="s">
        <v>30</v>
      </c>
      <c r="I788">
        <v>4</v>
      </c>
      <c r="J788" t="s">
        <v>18</v>
      </c>
      <c r="K788" t="s">
        <v>19</v>
      </c>
      <c r="L788">
        <v>7000</v>
      </c>
      <c r="M788" t="s">
        <v>59</v>
      </c>
      <c r="N788" t="s">
        <v>59</v>
      </c>
      <c r="O788" s="3">
        <v>172000</v>
      </c>
      <c r="P788" s="1">
        <f>MEDIAN(Data_Source[Price (SAR)])</f>
        <v>58000</v>
      </c>
      <c r="Q788" s="1" cm="1">
        <f t="array" ref="Q788">MEDIAN(_xlfn._xlws.FILTER(Data_Source[Price (SAR)],Data_Source[Maker] = Data_Source[[#This Row],[Maker]]))</f>
        <v>65000</v>
      </c>
    </row>
    <row r="789" spans="1:17" x14ac:dyDescent="0.35">
      <c r="A789">
        <v>788</v>
      </c>
      <c r="B789" t="s">
        <v>174</v>
      </c>
      <c r="C789" t="s">
        <v>389</v>
      </c>
      <c r="D789">
        <v>2015</v>
      </c>
      <c r="E789" s="9">
        <f ca="1">YEAR(TODAY())-Data_Source[[#This Row],[Year]]</f>
        <v>10</v>
      </c>
      <c r="F789" t="s">
        <v>15</v>
      </c>
      <c r="G789" t="s">
        <v>16</v>
      </c>
      <c r="H789" t="s">
        <v>17</v>
      </c>
      <c r="I789">
        <v>3</v>
      </c>
      <c r="J789" t="s">
        <v>18</v>
      </c>
      <c r="K789" t="s">
        <v>19</v>
      </c>
      <c r="L789">
        <v>20000</v>
      </c>
      <c r="M789" t="s">
        <v>42</v>
      </c>
      <c r="N789" t="s">
        <v>64</v>
      </c>
      <c r="O789" s="3">
        <v>220000</v>
      </c>
      <c r="P789" s="1">
        <f>MEDIAN(Data_Source[Price (SAR)])</f>
        <v>58000</v>
      </c>
      <c r="Q789" s="1" cm="1">
        <f t="array" ref="Q789">MEDIAN(_xlfn._xlws.FILTER(Data_Source[Price (SAR)],Data_Source[Maker] = Data_Source[[#This Row],[Maker]]))</f>
        <v>110000</v>
      </c>
    </row>
    <row r="790" spans="1:17" x14ac:dyDescent="0.35">
      <c r="A790">
        <v>789</v>
      </c>
      <c r="B790" t="s">
        <v>181</v>
      </c>
      <c r="C790" t="s">
        <v>199</v>
      </c>
      <c r="D790">
        <v>2007</v>
      </c>
      <c r="E790" s="9">
        <f ca="1">YEAR(TODAY())-Data_Source[[#This Row],[Year]]</f>
        <v>18</v>
      </c>
      <c r="F790" t="s">
        <v>15</v>
      </c>
      <c r="G790" t="s">
        <v>23</v>
      </c>
      <c r="H790" t="s">
        <v>17</v>
      </c>
      <c r="I790">
        <v>3.5</v>
      </c>
      <c r="J790" t="s">
        <v>18</v>
      </c>
      <c r="K790" t="s">
        <v>19</v>
      </c>
      <c r="L790">
        <v>360000</v>
      </c>
      <c r="M790" t="s">
        <v>111</v>
      </c>
      <c r="N790" t="s">
        <v>540</v>
      </c>
      <c r="O790" s="3">
        <v>17500</v>
      </c>
      <c r="P790" s="1">
        <f>MEDIAN(Data_Source[Price (SAR)])</f>
        <v>58000</v>
      </c>
      <c r="Q790" s="1" cm="1">
        <f t="array" ref="Q790">MEDIAN(_xlfn._xlws.FILTER(Data_Source[Price (SAR)],Data_Source[Maker] = Data_Source[[#This Row],[Maker]]))</f>
        <v>54000</v>
      </c>
    </row>
    <row r="791" spans="1:17" x14ac:dyDescent="0.35">
      <c r="A791">
        <v>790</v>
      </c>
      <c r="B791" t="s">
        <v>34</v>
      </c>
      <c r="C791" t="s">
        <v>66</v>
      </c>
      <c r="D791">
        <v>2016</v>
      </c>
      <c r="E791" s="9">
        <f ca="1">YEAR(TODAY())-Data_Source[[#This Row],[Year]]</f>
        <v>9</v>
      </c>
      <c r="F791" t="s">
        <v>44</v>
      </c>
      <c r="G791" t="s">
        <v>25</v>
      </c>
      <c r="H791" t="s">
        <v>30</v>
      </c>
      <c r="I791">
        <v>3.5</v>
      </c>
      <c r="J791" t="s">
        <v>18</v>
      </c>
      <c r="K791" t="s">
        <v>19</v>
      </c>
      <c r="L791">
        <v>93000</v>
      </c>
      <c r="M791" t="s">
        <v>20</v>
      </c>
      <c r="N791" t="s">
        <v>20</v>
      </c>
      <c r="O791" s="3">
        <v>75000</v>
      </c>
      <c r="P791" s="1">
        <f>MEDIAN(Data_Source[Price (SAR)])</f>
        <v>58000</v>
      </c>
      <c r="Q791" s="1" cm="1">
        <f t="array" ref="Q791">MEDIAN(_xlfn._xlws.FILTER(Data_Source[Price (SAR)],Data_Source[Maker] = Data_Source[[#This Row],[Maker]]))</f>
        <v>65000</v>
      </c>
    </row>
    <row r="792" spans="1:17" x14ac:dyDescent="0.35">
      <c r="A792">
        <v>791</v>
      </c>
      <c r="B792" t="s">
        <v>95</v>
      </c>
      <c r="C792" t="s">
        <v>223</v>
      </c>
      <c r="D792">
        <v>2015</v>
      </c>
      <c r="E792" s="9">
        <f ca="1">YEAR(TODAY())-Data_Source[[#This Row],[Year]]</f>
        <v>10</v>
      </c>
      <c r="F792" t="s">
        <v>15</v>
      </c>
      <c r="G792" t="s">
        <v>94</v>
      </c>
      <c r="H792" t="s">
        <v>17</v>
      </c>
      <c r="I792">
        <v>8.3000000000000007</v>
      </c>
      <c r="J792" t="s">
        <v>18</v>
      </c>
      <c r="K792" t="s">
        <v>19</v>
      </c>
      <c r="L792">
        <v>241000</v>
      </c>
      <c r="M792" t="s">
        <v>54</v>
      </c>
      <c r="N792" t="s">
        <v>538</v>
      </c>
      <c r="O792" s="3">
        <v>140000</v>
      </c>
      <c r="P792" s="1">
        <f>MEDIAN(Data_Source[Price (SAR)])</f>
        <v>58000</v>
      </c>
      <c r="Q792" s="1" cm="1">
        <f t="array" ref="Q792">MEDIAN(_xlfn._xlws.FILTER(Data_Source[Price (SAR)],Data_Source[Maker] = Data_Source[[#This Row],[Maker]]))</f>
        <v>130000</v>
      </c>
    </row>
    <row r="793" spans="1:17" x14ac:dyDescent="0.35">
      <c r="A793">
        <v>792</v>
      </c>
      <c r="B793" t="s">
        <v>82</v>
      </c>
      <c r="C793" t="s">
        <v>169</v>
      </c>
      <c r="D793">
        <v>2016</v>
      </c>
      <c r="E793" s="9">
        <f ca="1">YEAR(TODAY())-Data_Source[[#This Row],[Year]]</f>
        <v>9</v>
      </c>
      <c r="F793" t="s">
        <v>44</v>
      </c>
      <c r="G793" t="s">
        <v>23</v>
      </c>
      <c r="H793" t="s">
        <v>30</v>
      </c>
      <c r="I793">
        <v>2.5</v>
      </c>
      <c r="J793" t="s">
        <v>18</v>
      </c>
      <c r="K793" t="s">
        <v>19</v>
      </c>
      <c r="L793">
        <v>85000</v>
      </c>
      <c r="M793" t="s">
        <v>45</v>
      </c>
      <c r="N793" t="s">
        <v>539</v>
      </c>
      <c r="O793" s="3">
        <v>62000</v>
      </c>
      <c r="P793" s="1">
        <f>MEDIAN(Data_Source[Price (SAR)])</f>
        <v>58000</v>
      </c>
      <c r="Q793" s="1" cm="1">
        <f t="array" ref="Q793">MEDIAN(_xlfn._xlws.FILTER(Data_Source[Price (SAR)],Data_Source[Maker] = Data_Source[[#This Row],[Maker]]))</f>
        <v>40000</v>
      </c>
    </row>
    <row r="794" spans="1:17" x14ac:dyDescent="0.35">
      <c r="A794">
        <v>793</v>
      </c>
      <c r="B794" t="s">
        <v>34</v>
      </c>
      <c r="C794" t="s">
        <v>55</v>
      </c>
      <c r="D794">
        <v>2017</v>
      </c>
      <c r="E794" s="9">
        <f ca="1">YEAR(TODAY())-Data_Source[[#This Row],[Year]]</f>
        <v>8</v>
      </c>
      <c r="F794" t="s">
        <v>15</v>
      </c>
      <c r="G794" t="s">
        <v>23</v>
      </c>
      <c r="H794" t="s">
        <v>30</v>
      </c>
      <c r="I794">
        <v>4</v>
      </c>
      <c r="J794" t="s">
        <v>18</v>
      </c>
      <c r="K794" t="s">
        <v>19</v>
      </c>
      <c r="L794">
        <v>138000</v>
      </c>
      <c r="M794" t="s">
        <v>20</v>
      </c>
      <c r="N794" t="s">
        <v>20</v>
      </c>
      <c r="O794" s="3">
        <v>132000</v>
      </c>
      <c r="P794" s="1">
        <f>MEDIAN(Data_Source[Price (SAR)])</f>
        <v>58000</v>
      </c>
      <c r="Q794" s="1" cm="1">
        <f t="array" ref="Q794">MEDIAN(_xlfn._xlws.FILTER(Data_Source[Price (SAR)],Data_Source[Maker] = Data_Source[[#This Row],[Maker]]))</f>
        <v>65000</v>
      </c>
    </row>
    <row r="795" spans="1:17" x14ac:dyDescent="0.35">
      <c r="A795">
        <v>794</v>
      </c>
      <c r="B795" t="s">
        <v>34</v>
      </c>
      <c r="C795" t="s">
        <v>55</v>
      </c>
      <c r="D795">
        <v>2017</v>
      </c>
      <c r="E795" s="9">
        <f ca="1">YEAR(TODAY())-Data_Source[[#This Row],[Year]]</f>
        <v>8</v>
      </c>
      <c r="F795" t="s">
        <v>15</v>
      </c>
      <c r="G795" t="s">
        <v>23</v>
      </c>
      <c r="H795" t="s">
        <v>30</v>
      </c>
      <c r="I795">
        <v>4</v>
      </c>
      <c r="J795" t="s">
        <v>18</v>
      </c>
      <c r="K795" t="s">
        <v>19</v>
      </c>
      <c r="L795">
        <v>89000</v>
      </c>
      <c r="M795" t="s">
        <v>45</v>
      </c>
      <c r="N795" t="s">
        <v>539</v>
      </c>
      <c r="O795" s="3">
        <v>118000</v>
      </c>
      <c r="P795" s="1">
        <f>MEDIAN(Data_Source[Price (SAR)])</f>
        <v>58000</v>
      </c>
      <c r="Q795" s="1" cm="1">
        <f t="array" ref="Q795">MEDIAN(_xlfn._xlws.FILTER(Data_Source[Price (SAR)],Data_Source[Maker] = Data_Source[[#This Row],[Maker]]))</f>
        <v>65000</v>
      </c>
    </row>
    <row r="796" spans="1:17" x14ac:dyDescent="0.35">
      <c r="A796">
        <v>795</v>
      </c>
      <c r="B796" t="s">
        <v>21</v>
      </c>
      <c r="C796" t="s">
        <v>22</v>
      </c>
      <c r="D796">
        <v>1998</v>
      </c>
      <c r="E796" s="9">
        <f ca="1">YEAR(TODAY())-Data_Source[[#This Row],[Year]]</f>
        <v>27</v>
      </c>
      <c r="F796" t="s">
        <v>44</v>
      </c>
      <c r="G796" t="s">
        <v>23</v>
      </c>
      <c r="H796" t="s">
        <v>17</v>
      </c>
      <c r="I796">
        <v>4.5</v>
      </c>
      <c r="J796" t="s">
        <v>18</v>
      </c>
      <c r="K796" t="s">
        <v>19</v>
      </c>
      <c r="L796">
        <v>595000</v>
      </c>
      <c r="M796" t="s">
        <v>138</v>
      </c>
      <c r="N796" t="s">
        <v>64</v>
      </c>
      <c r="O796" s="2">
        <v>20000</v>
      </c>
      <c r="P796" s="1">
        <f>MEDIAN(Data_Source[Price (SAR)])</f>
        <v>58000</v>
      </c>
      <c r="Q796" s="1" cm="1">
        <f t="array" ref="Q796">MEDIAN(_xlfn._xlws.FILTER(Data_Source[Price (SAR)],Data_Source[Maker] = Data_Source[[#This Row],[Maker]]))</f>
        <v>36500</v>
      </c>
    </row>
    <row r="797" spans="1:17" x14ac:dyDescent="0.35">
      <c r="A797">
        <v>796</v>
      </c>
      <c r="B797" t="s">
        <v>21</v>
      </c>
      <c r="C797" t="s">
        <v>237</v>
      </c>
      <c r="D797">
        <v>2014</v>
      </c>
      <c r="E797" s="9">
        <f ca="1">YEAR(TODAY())-Data_Source[[#This Row],[Year]]</f>
        <v>11</v>
      </c>
      <c r="F797" t="s">
        <v>15</v>
      </c>
      <c r="G797" t="s">
        <v>16</v>
      </c>
      <c r="H797" t="s">
        <v>30</v>
      </c>
      <c r="I797">
        <v>3.5</v>
      </c>
      <c r="J797" t="s">
        <v>18</v>
      </c>
      <c r="K797" t="s">
        <v>19</v>
      </c>
      <c r="L797">
        <v>119000</v>
      </c>
      <c r="M797" t="s">
        <v>187</v>
      </c>
      <c r="N797" t="s">
        <v>539</v>
      </c>
      <c r="O797" s="3">
        <v>40000</v>
      </c>
      <c r="P797" s="1">
        <f>MEDIAN(Data_Source[Price (SAR)])</f>
        <v>58000</v>
      </c>
      <c r="Q797" s="1" cm="1">
        <f t="array" ref="Q797">MEDIAN(_xlfn._xlws.FILTER(Data_Source[Price (SAR)],Data_Source[Maker] = Data_Source[[#This Row],[Maker]]))</f>
        <v>36500</v>
      </c>
    </row>
    <row r="798" spans="1:17" x14ac:dyDescent="0.35">
      <c r="A798">
        <v>797</v>
      </c>
      <c r="B798" t="s">
        <v>39</v>
      </c>
      <c r="C798" t="s">
        <v>46</v>
      </c>
      <c r="D798">
        <v>2014</v>
      </c>
      <c r="E798" s="9">
        <f ca="1">YEAR(TODAY())-Data_Source[[#This Row],[Year]]</f>
        <v>11</v>
      </c>
      <c r="F798" t="s">
        <v>15</v>
      </c>
      <c r="G798" t="s">
        <v>16</v>
      </c>
      <c r="H798" t="s">
        <v>30</v>
      </c>
      <c r="I798">
        <v>5.3</v>
      </c>
      <c r="J798" t="s">
        <v>18</v>
      </c>
      <c r="K798" t="s">
        <v>19</v>
      </c>
      <c r="L798">
        <v>160428</v>
      </c>
      <c r="M798" t="s">
        <v>20</v>
      </c>
      <c r="N798" t="s">
        <v>20</v>
      </c>
      <c r="O798" s="3">
        <v>65000</v>
      </c>
      <c r="P798" s="1">
        <f>MEDIAN(Data_Source[Price (SAR)])</f>
        <v>58000</v>
      </c>
      <c r="Q798" s="1" cm="1">
        <f t="array" ref="Q798">MEDIAN(_xlfn._xlws.FILTER(Data_Source[Price (SAR)],Data_Source[Maker] = Data_Source[[#This Row],[Maker]]))</f>
        <v>60000</v>
      </c>
    </row>
    <row r="799" spans="1:17" x14ac:dyDescent="0.35">
      <c r="A799">
        <v>798</v>
      </c>
      <c r="B799" t="s">
        <v>34</v>
      </c>
      <c r="C799" t="s">
        <v>353</v>
      </c>
      <c r="D799">
        <v>2014</v>
      </c>
      <c r="E799" s="9">
        <f ca="1">YEAR(TODAY())-Data_Source[[#This Row],[Year]]</f>
        <v>11</v>
      </c>
      <c r="F799" t="s">
        <v>15</v>
      </c>
      <c r="G799" t="s">
        <v>23</v>
      </c>
      <c r="H799" t="s">
        <v>26</v>
      </c>
      <c r="I799">
        <v>3</v>
      </c>
      <c r="J799" t="s">
        <v>18</v>
      </c>
      <c r="K799" t="s">
        <v>68</v>
      </c>
      <c r="L799">
        <v>195000</v>
      </c>
      <c r="M799" t="s">
        <v>45</v>
      </c>
      <c r="N799" t="s">
        <v>539</v>
      </c>
      <c r="O799" s="2">
        <v>75000</v>
      </c>
      <c r="P799" s="1">
        <f>MEDIAN(Data_Source[Price (SAR)])</f>
        <v>58000</v>
      </c>
      <c r="Q799" s="1" cm="1">
        <f t="array" ref="Q799">MEDIAN(_xlfn._xlws.FILTER(Data_Source[Price (SAR)],Data_Source[Maker] = Data_Source[[#This Row],[Maker]]))</f>
        <v>65000</v>
      </c>
    </row>
    <row r="800" spans="1:17" x14ac:dyDescent="0.35">
      <c r="A800">
        <v>799</v>
      </c>
      <c r="B800" t="s">
        <v>27</v>
      </c>
      <c r="C800" t="s">
        <v>91</v>
      </c>
      <c r="D800">
        <v>2014</v>
      </c>
      <c r="E800" s="9">
        <f ca="1">YEAR(TODAY())-Data_Source[[#This Row],[Year]]</f>
        <v>11</v>
      </c>
      <c r="F800" t="s">
        <v>15</v>
      </c>
      <c r="G800" t="s">
        <v>16</v>
      </c>
      <c r="H800" t="s">
        <v>17</v>
      </c>
      <c r="I800">
        <v>3.3</v>
      </c>
      <c r="J800" t="s">
        <v>18</v>
      </c>
      <c r="K800" t="s">
        <v>19</v>
      </c>
      <c r="L800">
        <v>150</v>
      </c>
      <c r="M800" t="s">
        <v>42</v>
      </c>
      <c r="N800" t="s">
        <v>64</v>
      </c>
      <c r="O800" s="3">
        <v>50000</v>
      </c>
      <c r="P800" s="1">
        <f>MEDIAN(Data_Source[Price (SAR)])</f>
        <v>58000</v>
      </c>
      <c r="Q800" s="1" cm="1">
        <f t="array" ref="Q800">MEDIAN(_xlfn._xlws.FILTER(Data_Source[Price (SAR)],Data_Source[Maker] = Data_Source[[#This Row],[Maker]]))</f>
        <v>42000</v>
      </c>
    </row>
    <row r="801" spans="1:17" x14ac:dyDescent="0.35">
      <c r="A801">
        <v>800</v>
      </c>
      <c r="B801" t="s">
        <v>34</v>
      </c>
      <c r="C801" t="s">
        <v>66</v>
      </c>
      <c r="D801">
        <v>2016</v>
      </c>
      <c r="E801" s="9">
        <f ca="1">YEAR(TODAY())-Data_Source[[#This Row],[Year]]</f>
        <v>9</v>
      </c>
      <c r="F801" t="s">
        <v>47</v>
      </c>
      <c r="G801" t="s">
        <v>25</v>
      </c>
      <c r="H801" t="s">
        <v>30</v>
      </c>
      <c r="I801">
        <v>3.5</v>
      </c>
      <c r="J801" t="s">
        <v>18</v>
      </c>
      <c r="K801" t="s">
        <v>19</v>
      </c>
      <c r="L801">
        <v>110000</v>
      </c>
      <c r="M801" t="s">
        <v>59</v>
      </c>
      <c r="N801" t="s">
        <v>59</v>
      </c>
      <c r="O801" s="3">
        <v>73000</v>
      </c>
      <c r="P801" s="1">
        <f>MEDIAN(Data_Source[Price (SAR)])</f>
        <v>58000</v>
      </c>
      <c r="Q801" s="1" cm="1">
        <f t="array" ref="Q801">MEDIAN(_xlfn._xlws.FILTER(Data_Source[Price (SAR)],Data_Source[Maker] = Data_Source[[#This Row],[Maker]]))</f>
        <v>65000</v>
      </c>
    </row>
    <row r="802" spans="1:17" x14ac:dyDescent="0.35">
      <c r="A802">
        <v>801</v>
      </c>
      <c r="B802" t="s">
        <v>48</v>
      </c>
      <c r="C802" t="s">
        <v>149</v>
      </c>
      <c r="D802">
        <v>2016</v>
      </c>
      <c r="E802" s="9">
        <f ca="1">YEAR(TODAY())-Data_Source[[#This Row],[Year]]</f>
        <v>9</v>
      </c>
      <c r="F802" t="s">
        <v>44</v>
      </c>
      <c r="G802" t="s">
        <v>25</v>
      </c>
      <c r="H802" t="s">
        <v>17</v>
      </c>
      <c r="I802">
        <v>2</v>
      </c>
      <c r="J802" t="s">
        <v>18</v>
      </c>
      <c r="K802" t="s">
        <v>19</v>
      </c>
      <c r="L802">
        <v>100500</v>
      </c>
      <c r="M802" t="s">
        <v>42</v>
      </c>
      <c r="N802" t="s">
        <v>64</v>
      </c>
      <c r="O802" s="2">
        <v>120000</v>
      </c>
      <c r="P802" s="1">
        <f>MEDIAN(Data_Source[Price (SAR)])</f>
        <v>58000</v>
      </c>
      <c r="Q802" s="1" cm="1">
        <f t="array" ref="Q802">MEDIAN(_xlfn._xlws.FILTER(Data_Source[Price (SAR)],Data_Source[Maker] = Data_Source[[#This Row],[Maker]]))</f>
        <v>145000</v>
      </c>
    </row>
    <row r="803" spans="1:17" x14ac:dyDescent="0.35">
      <c r="A803">
        <v>802</v>
      </c>
      <c r="B803" t="s">
        <v>36</v>
      </c>
      <c r="C803" t="s">
        <v>37</v>
      </c>
      <c r="D803">
        <v>2013</v>
      </c>
      <c r="E803" s="9">
        <f ca="1">YEAR(TODAY())-Data_Source[[#This Row],[Year]]</f>
        <v>12</v>
      </c>
      <c r="F803" t="s">
        <v>15</v>
      </c>
      <c r="G803" t="s">
        <v>94</v>
      </c>
      <c r="H803" t="s">
        <v>26</v>
      </c>
      <c r="I803">
        <v>3.5</v>
      </c>
      <c r="J803" t="s">
        <v>18</v>
      </c>
      <c r="K803" t="s">
        <v>19</v>
      </c>
      <c r="L803">
        <v>157000</v>
      </c>
      <c r="M803" t="s">
        <v>228</v>
      </c>
      <c r="N803" t="s">
        <v>540</v>
      </c>
      <c r="O803" s="3">
        <v>72000</v>
      </c>
      <c r="P803" s="1">
        <f>MEDIAN(Data_Source[Price (SAR)])</f>
        <v>58000</v>
      </c>
      <c r="Q803" s="1" cm="1">
        <f t="array" ref="Q803">MEDIAN(_xlfn._xlws.FILTER(Data_Source[Price (SAR)],Data_Source[Maker] = Data_Source[[#This Row],[Maker]]))</f>
        <v>72000</v>
      </c>
    </row>
    <row r="804" spans="1:17" x14ac:dyDescent="0.35">
      <c r="A804">
        <v>803</v>
      </c>
      <c r="B804" t="s">
        <v>34</v>
      </c>
      <c r="C804" t="s">
        <v>55</v>
      </c>
      <c r="D804">
        <v>2018</v>
      </c>
      <c r="E804" s="9">
        <f ca="1">YEAR(TODAY())-Data_Source[[#This Row],[Year]]</f>
        <v>7</v>
      </c>
      <c r="F804" t="s">
        <v>15</v>
      </c>
      <c r="G804" t="s">
        <v>23</v>
      </c>
      <c r="H804" t="s">
        <v>26</v>
      </c>
      <c r="I804">
        <v>4.0999999999999996</v>
      </c>
      <c r="J804" t="s">
        <v>18</v>
      </c>
      <c r="K804" t="s">
        <v>19</v>
      </c>
      <c r="L804">
        <v>97000</v>
      </c>
      <c r="M804" t="s">
        <v>20</v>
      </c>
      <c r="N804" t="s">
        <v>20</v>
      </c>
      <c r="O804" s="3">
        <v>127000</v>
      </c>
      <c r="P804" s="1">
        <f>MEDIAN(Data_Source[Price (SAR)])</f>
        <v>58000</v>
      </c>
      <c r="Q804" s="1" cm="1">
        <f t="array" ref="Q804">MEDIAN(_xlfn._xlws.FILTER(Data_Source[Price (SAR)],Data_Source[Maker] = Data_Source[[#This Row],[Maker]]))</f>
        <v>65000</v>
      </c>
    </row>
    <row r="805" spans="1:17" x14ac:dyDescent="0.35">
      <c r="A805">
        <v>804</v>
      </c>
      <c r="B805" t="s">
        <v>82</v>
      </c>
      <c r="C805" t="s">
        <v>156</v>
      </c>
      <c r="D805">
        <v>2013</v>
      </c>
      <c r="E805" s="9">
        <f ca="1">YEAR(TODAY())-Data_Source[[#This Row],[Year]]</f>
        <v>12</v>
      </c>
      <c r="F805" t="s">
        <v>15</v>
      </c>
      <c r="G805" t="s">
        <v>33</v>
      </c>
      <c r="H805" t="s">
        <v>26</v>
      </c>
      <c r="I805">
        <v>1.6</v>
      </c>
      <c r="J805" t="s">
        <v>18</v>
      </c>
      <c r="K805" t="s">
        <v>19</v>
      </c>
      <c r="L805">
        <v>300000</v>
      </c>
      <c r="M805" t="s">
        <v>253</v>
      </c>
      <c r="N805" t="s">
        <v>539</v>
      </c>
      <c r="O805" s="2">
        <v>19000</v>
      </c>
      <c r="P805" s="1">
        <f>MEDIAN(Data_Source[Price (SAR)])</f>
        <v>58000</v>
      </c>
      <c r="Q805" s="1" cm="1">
        <f t="array" ref="Q805">MEDIAN(_xlfn._xlws.FILTER(Data_Source[Price (SAR)],Data_Source[Maker] = Data_Source[[#This Row],[Maker]]))</f>
        <v>40000</v>
      </c>
    </row>
    <row r="806" spans="1:17" x14ac:dyDescent="0.35">
      <c r="A806">
        <v>805</v>
      </c>
      <c r="B806" t="s">
        <v>39</v>
      </c>
      <c r="C806" t="s">
        <v>133</v>
      </c>
      <c r="D806">
        <v>2018</v>
      </c>
      <c r="E806" s="9">
        <f ca="1">YEAR(TODAY())-Data_Source[[#This Row],[Year]]</f>
        <v>7</v>
      </c>
      <c r="F806" t="s">
        <v>47</v>
      </c>
      <c r="G806" t="s">
        <v>102</v>
      </c>
      <c r="H806" t="s">
        <v>17</v>
      </c>
      <c r="I806">
        <v>3.6</v>
      </c>
      <c r="J806" t="s">
        <v>18</v>
      </c>
      <c r="K806" t="s">
        <v>19</v>
      </c>
      <c r="L806">
        <v>79000</v>
      </c>
      <c r="M806" t="s">
        <v>45</v>
      </c>
      <c r="N806" t="s">
        <v>539</v>
      </c>
      <c r="O806" s="2">
        <v>113000</v>
      </c>
      <c r="P806" s="1">
        <f>MEDIAN(Data_Source[Price (SAR)])</f>
        <v>58000</v>
      </c>
      <c r="Q806" s="1" cm="1">
        <f t="array" ref="Q806">MEDIAN(_xlfn._xlws.FILTER(Data_Source[Price (SAR)],Data_Source[Maker] = Data_Source[[#This Row],[Maker]]))</f>
        <v>60000</v>
      </c>
    </row>
    <row r="807" spans="1:17" x14ac:dyDescent="0.35">
      <c r="A807">
        <v>806</v>
      </c>
      <c r="B807" t="s">
        <v>34</v>
      </c>
      <c r="C807" t="s">
        <v>123</v>
      </c>
      <c r="D807">
        <v>2016</v>
      </c>
      <c r="E807" s="9">
        <f ca="1">YEAR(TODAY())-Data_Source[[#This Row],[Year]]</f>
        <v>9</v>
      </c>
      <c r="F807" t="s">
        <v>47</v>
      </c>
      <c r="G807" t="s">
        <v>23</v>
      </c>
      <c r="H807" t="s">
        <v>17</v>
      </c>
      <c r="I807">
        <v>2.7</v>
      </c>
      <c r="J807" t="s">
        <v>18</v>
      </c>
      <c r="K807" t="s">
        <v>68</v>
      </c>
      <c r="L807">
        <v>110000</v>
      </c>
      <c r="M807" t="s">
        <v>42</v>
      </c>
      <c r="N807" t="s">
        <v>64</v>
      </c>
      <c r="O807" s="3">
        <v>55000</v>
      </c>
      <c r="P807" s="1">
        <f>MEDIAN(Data_Source[Price (SAR)])</f>
        <v>58000</v>
      </c>
      <c r="Q807" s="1" cm="1">
        <f t="array" ref="Q807">MEDIAN(_xlfn._xlws.FILTER(Data_Source[Price (SAR)],Data_Source[Maker] = Data_Source[[#This Row],[Maker]]))</f>
        <v>65000</v>
      </c>
    </row>
    <row r="808" spans="1:17" x14ac:dyDescent="0.35">
      <c r="A808">
        <v>807</v>
      </c>
      <c r="B808" t="s">
        <v>39</v>
      </c>
      <c r="C808" t="s">
        <v>46</v>
      </c>
      <c r="D808">
        <v>2013</v>
      </c>
      <c r="E808" s="9">
        <f ca="1">YEAR(TODAY())-Data_Source[[#This Row],[Year]]</f>
        <v>12</v>
      </c>
      <c r="F808" t="s">
        <v>15</v>
      </c>
      <c r="G808" t="s">
        <v>75</v>
      </c>
      <c r="H808" t="s">
        <v>30</v>
      </c>
      <c r="I808">
        <v>5.3</v>
      </c>
      <c r="J808" t="s">
        <v>18</v>
      </c>
      <c r="K808" t="s">
        <v>19</v>
      </c>
      <c r="L808">
        <v>172000</v>
      </c>
      <c r="M808" t="s">
        <v>42</v>
      </c>
      <c r="N808" t="s">
        <v>64</v>
      </c>
      <c r="O808" s="2">
        <v>60000</v>
      </c>
      <c r="P808" s="1">
        <f>MEDIAN(Data_Source[Price (SAR)])</f>
        <v>58000</v>
      </c>
      <c r="Q808" s="1" cm="1">
        <f t="array" ref="Q808">MEDIAN(_xlfn._xlws.FILTER(Data_Source[Price (SAR)],Data_Source[Maker] = Data_Source[[#This Row],[Maker]]))</f>
        <v>60000</v>
      </c>
    </row>
    <row r="809" spans="1:17" x14ac:dyDescent="0.35">
      <c r="A809">
        <v>808</v>
      </c>
      <c r="B809" t="s">
        <v>36</v>
      </c>
      <c r="C809" t="s">
        <v>37</v>
      </c>
      <c r="D809">
        <v>2018</v>
      </c>
      <c r="E809" s="9">
        <f ca="1">YEAR(TODAY())-Data_Source[[#This Row],[Year]]</f>
        <v>7</v>
      </c>
      <c r="F809" t="s">
        <v>15</v>
      </c>
      <c r="G809" t="s">
        <v>16</v>
      </c>
      <c r="H809" t="s">
        <v>30</v>
      </c>
      <c r="I809">
        <v>6</v>
      </c>
      <c r="J809" t="s">
        <v>18</v>
      </c>
      <c r="K809" t="s">
        <v>19</v>
      </c>
      <c r="L809">
        <v>168000</v>
      </c>
      <c r="M809" t="s">
        <v>20</v>
      </c>
      <c r="N809" t="s">
        <v>20</v>
      </c>
      <c r="O809" s="3">
        <v>150000</v>
      </c>
      <c r="P809" s="1">
        <f>MEDIAN(Data_Source[Price (SAR)])</f>
        <v>58000</v>
      </c>
      <c r="Q809" s="1" cm="1">
        <f t="array" ref="Q809">MEDIAN(_xlfn._xlws.FILTER(Data_Source[Price (SAR)],Data_Source[Maker] = Data_Source[[#This Row],[Maker]]))</f>
        <v>72000</v>
      </c>
    </row>
    <row r="810" spans="1:17" x14ac:dyDescent="0.35">
      <c r="A810">
        <v>809</v>
      </c>
      <c r="B810" t="s">
        <v>281</v>
      </c>
      <c r="C810" t="s">
        <v>328</v>
      </c>
      <c r="D810">
        <v>2018</v>
      </c>
      <c r="E810" s="9">
        <f ca="1">YEAR(TODAY())-Data_Source[[#This Row],[Year]]</f>
        <v>7</v>
      </c>
      <c r="F810" t="s">
        <v>44</v>
      </c>
      <c r="G810" t="s">
        <v>65</v>
      </c>
      <c r="H810" t="s">
        <v>17</v>
      </c>
      <c r="I810">
        <v>3</v>
      </c>
      <c r="J810" t="s">
        <v>18</v>
      </c>
      <c r="K810" t="s">
        <v>19</v>
      </c>
      <c r="L810">
        <v>44500</v>
      </c>
      <c r="M810" t="s">
        <v>45</v>
      </c>
      <c r="N810" t="s">
        <v>539</v>
      </c>
      <c r="O810" s="3">
        <v>310000</v>
      </c>
      <c r="P810" s="1">
        <f>MEDIAN(Data_Source[Price (SAR)])</f>
        <v>58000</v>
      </c>
      <c r="Q810" s="1" cm="1">
        <f t="array" ref="Q810">MEDIAN(_xlfn._xlws.FILTER(Data_Source[Price (SAR)],Data_Source[Maker] = Data_Source[[#This Row],[Maker]]))</f>
        <v>91000</v>
      </c>
    </row>
    <row r="811" spans="1:17" x14ac:dyDescent="0.35">
      <c r="A811">
        <v>810</v>
      </c>
      <c r="B811" t="s">
        <v>39</v>
      </c>
      <c r="C811" t="s">
        <v>46</v>
      </c>
      <c r="D811">
        <v>2014</v>
      </c>
      <c r="E811" s="9">
        <f ca="1">YEAR(TODAY())-Data_Source[[#This Row],[Year]]</f>
        <v>11</v>
      </c>
      <c r="F811" t="s">
        <v>15</v>
      </c>
      <c r="G811" t="s">
        <v>94</v>
      </c>
      <c r="H811" t="s">
        <v>30</v>
      </c>
      <c r="I811">
        <v>5.3</v>
      </c>
      <c r="J811" t="s">
        <v>18</v>
      </c>
      <c r="K811" t="s">
        <v>19</v>
      </c>
      <c r="L811">
        <v>315000</v>
      </c>
      <c r="M811" t="s">
        <v>45</v>
      </c>
      <c r="N811" t="s">
        <v>539</v>
      </c>
      <c r="O811" s="2">
        <v>52000</v>
      </c>
      <c r="P811" s="1">
        <f>MEDIAN(Data_Source[Price (SAR)])</f>
        <v>58000</v>
      </c>
      <c r="Q811" s="1" cm="1">
        <f t="array" ref="Q811">MEDIAN(_xlfn._xlws.FILTER(Data_Source[Price (SAR)],Data_Source[Maker] = Data_Source[[#This Row],[Maker]]))</f>
        <v>60000</v>
      </c>
    </row>
    <row r="812" spans="1:17" x14ac:dyDescent="0.35">
      <c r="A812">
        <v>811</v>
      </c>
      <c r="B812" t="s">
        <v>34</v>
      </c>
      <c r="C812" t="s">
        <v>35</v>
      </c>
      <c r="D812">
        <v>2019</v>
      </c>
      <c r="E812" s="9">
        <f ca="1">YEAR(TODAY())-Data_Source[[#This Row],[Year]]</f>
        <v>6</v>
      </c>
      <c r="F812" t="s">
        <v>15</v>
      </c>
      <c r="G812" t="s">
        <v>23</v>
      </c>
      <c r="H812" t="s">
        <v>17</v>
      </c>
      <c r="I812">
        <v>3.2</v>
      </c>
      <c r="J812" t="s">
        <v>18</v>
      </c>
      <c r="K812" t="s">
        <v>19</v>
      </c>
      <c r="L812">
        <v>43000</v>
      </c>
      <c r="M812" t="s">
        <v>20</v>
      </c>
      <c r="N812" t="s">
        <v>20</v>
      </c>
      <c r="O812" s="3">
        <v>236000</v>
      </c>
      <c r="P812" s="1">
        <f>MEDIAN(Data_Source[Price (SAR)])</f>
        <v>58000</v>
      </c>
      <c r="Q812" s="1" cm="1">
        <f t="array" ref="Q812">MEDIAN(_xlfn._xlws.FILTER(Data_Source[Price (SAR)],Data_Source[Maker] = Data_Source[[#This Row],[Maker]]))</f>
        <v>65000</v>
      </c>
    </row>
    <row r="813" spans="1:17" x14ac:dyDescent="0.35">
      <c r="A813">
        <v>812</v>
      </c>
      <c r="B813" t="s">
        <v>39</v>
      </c>
      <c r="C813" t="s">
        <v>46</v>
      </c>
      <c r="D813">
        <v>2008</v>
      </c>
      <c r="E813" s="9">
        <f ca="1">YEAR(TODAY())-Data_Source[[#This Row],[Year]]</f>
        <v>17</v>
      </c>
      <c r="F813" t="s">
        <v>15</v>
      </c>
      <c r="G813" t="s">
        <v>16</v>
      </c>
      <c r="H813" t="s">
        <v>30</v>
      </c>
      <c r="I813">
        <v>5.7</v>
      </c>
      <c r="J813" t="s">
        <v>18</v>
      </c>
      <c r="K813" t="s">
        <v>19</v>
      </c>
      <c r="L813">
        <v>230000</v>
      </c>
      <c r="M813" t="s">
        <v>20</v>
      </c>
      <c r="N813" t="s">
        <v>20</v>
      </c>
      <c r="O813" s="2">
        <v>38000</v>
      </c>
      <c r="P813" s="1">
        <f>MEDIAN(Data_Source[Price (SAR)])</f>
        <v>58000</v>
      </c>
      <c r="Q813" s="1" cm="1">
        <f t="array" ref="Q813">MEDIAN(_xlfn._xlws.FILTER(Data_Source[Price (SAR)],Data_Source[Maker] = Data_Source[[#This Row],[Maker]]))</f>
        <v>60000</v>
      </c>
    </row>
    <row r="814" spans="1:17" x14ac:dyDescent="0.35">
      <c r="A814">
        <v>813</v>
      </c>
      <c r="B814" t="s">
        <v>34</v>
      </c>
      <c r="C814" t="s">
        <v>43</v>
      </c>
      <c r="D814">
        <v>2017</v>
      </c>
      <c r="E814" s="9">
        <f ca="1">YEAR(TODAY())-Data_Source[[#This Row],[Year]]</f>
        <v>8</v>
      </c>
      <c r="F814" t="s">
        <v>15</v>
      </c>
      <c r="G814" t="s">
        <v>23</v>
      </c>
      <c r="H814" t="s">
        <v>26</v>
      </c>
      <c r="I814">
        <v>2.4</v>
      </c>
      <c r="J814" t="s">
        <v>18</v>
      </c>
      <c r="K814" t="s">
        <v>19</v>
      </c>
      <c r="L814">
        <v>97000</v>
      </c>
      <c r="M814" t="s">
        <v>20</v>
      </c>
      <c r="N814" t="s">
        <v>20</v>
      </c>
      <c r="O814" s="3">
        <v>68000</v>
      </c>
      <c r="P814" s="1">
        <f>MEDIAN(Data_Source[Price (SAR)])</f>
        <v>58000</v>
      </c>
      <c r="Q814" s="1" cm="1">
        <f t="array" ref="Q814">MEDIAN(_xlfn._xlws.FILTER(Data_Source[Price (SAR)],Data_Source[Maker] = Data_Source[[#This Row],[Maker]]))</f>
        <v>65000</v>
      </c>
    </row>
    <row r="815" spans="1:17" x14ac:dyDescent="0.35">
      <c r="A815">
        <v>814</v>
      </c>
      <c r="B815" t="s">
        <v>34</v>
      </c>
      <c r="C815" t="s">
        <v>35</v>
      </c>
      <c r="D815">
        <v>2003</v>
      </c>
      <c r="E815" s="9">
        <f ca="1">YEAR(TODAY())-Data_Source[[#This Row],[Year]]</f>
        <v>22</v>
      </c>
      <c r="F815" t="s">
        <v>15</v>
      </c>
      <c r="G815" t="s">
        <v>33</v>
      </c>
      <c r="H815" t="s">
        <v>17</v>
      </c>
      <c r="I815">
        <v>4.5999999999999996</v>
      </c>
      <c r="J815" t="s">
        <v>18</v>
      </c>
      <c r="K815" t="s">
        <v>68</v>
      </c>
      <c r="L815">
        <v>395735</v>
      </c>
      <c r="M815" t="s">
        <v>20</v>
      </c>
      <c r="N815" t="s">
        <v>20</v>
      </c>
      <c r="O815" s="2">
        <v>55000</v>
      </c>
      <c r="P815" s="1">
        <f>MEDIAN(Data_Source[Price (SAR)])</f>
        <v>58000</v>
      </c>
      <c r="Q815" s="1" cm="1">
        <f t="array" ref="Q815">MEDIAN(_xlfn._xlws.FILTER(Data_Source[Price (SAR)],Data_Source[Maker] = Data_Source[[#This Row],[Maker]]))</f>
        <v>65000</v>
      </c>
    </row>
    <row r="816" spans="1:17" x14ac:dyDescent="0.35">
      <c r="A816">
        <v>815</v>
      </c>
      <c r="B816" t="s">
        <v>281</v>
      </c>
      <c r="C816" t="s">
        <v>282</v>
      </c>
      <c r="D816">
        <v>2014</v>
      </c>
      <c r="E816" s="9">
        <f ca="1">YEAR(TODAY())-Data_Source[[#This Row],[Year]]</f>
        <v>11</v>
      </c>
      <c r="F816" t="s">
        <v>15</v>
      </c>
      <c r="G816" t="s">
        <v>23</v>
      </c>
      <c r="H816" t="s">
        <v>17</v>
      </c>
      <c r="I816">
        <v>3.5</v>
      </c>
      <c r="J816" t="s">
        <v>18</v>
      </c>
      <c r="K816" t="s">
        <v>19</v>
      </c>
      <c r="L816">
        <v>79000</v>
      </c>
      <c r="M816" t="s">
        <v>42</v>
      </c>
      <c r="N816" t="s">
        <v>64</v>
      </c>
      <c r="O816" s="2">
        <v>85000</v>
      </c>
      <c r="P816" s="1">
        <f>MEDIAN(Data_Source[Price (SAR)])</f>
        <v>58000</v>
      </c>
      <c r="Q816" s="1" cm="1">
        <f t="array" ref="Q816">MEDIAN(_xlfn._xlws.FILTER(Data_Source[Price (SAR)],Data_Source[Maker] = Data_Source[[#This Row],[Maker]]))</f>
        <v>91000</v>
      </c>
    </row>
    <row r="817" spans="1:17" x14ac:dyDescent="0.35">
      <c r="A817">
        <v>816</v>
      </c>
      <c r="B817" t="s">
        <v>27</v>
      </c>
      <c r="C817" t="s">
        <v>88</v>
      </c>
      <c r="D817">
        <v>2017</v>
      </c>
      <c r="E817" s="9">
        <f ca="1">YEAR(TODAY())-Data_Source[[#This Row],[Year]]</f>
        <v>8</v>
      </c>
      <c r="F817" t="s">
        <v>15</v>
      </c>
      <c r="G817" t="s">
        <v>23</v>
      </c>
      <c r="H817" t="s">
        <v>26</v>
      </c>
      <c r="I817">
        <v>1.6</v>
      </c>
      <c r="J817" t="s">
        <v>18</v>
      </c>
      <c r="K817" t="s">
        <v>19</v>
      </c>
      <c r="L817">
        <v>137000</v>
      </c>
      <c r="M817" t="s">
        <v>45</v>
      </c>
      <c r="N817" t="s">
        <v>539</v>
      </c>
      <c r="O817" s="2">
        <v>29000</v>
      </c>
      <c r="P817" s="1">
        <f>MEDIAN(Data_Source[Price (SAR)])</f>
        <v>58000</v>
      </c>
      <c r="Q817" s="1" cm="1">
        <f t="array" ref="Q817">MEDIAN(_xlfn._xlws.FILTER(Data_Source[Price (SAR)],Data_Source[Maker] = Data_Source[[#This Row],[Maker]]))</f>
        <v>42000</v>
      </c>
    </row>
    <row r="818" spans="1:17" x14ac:dyDescent="0.35">
      <c r="A818">
        <v>817</v>
      </c>
      <c r="B818" t="s">
        <v>34</v>
      </c>
      <c r="C818" t="s">
        <v>284</v>
      </c>
      <c r="D818">
        <v>2015</v>
      </c>
      <c r="E818" s="9">
        <f ca="1">YEAR(TODAY())-Data_Source[[#This Row],[Year]]</f>
        <v>10</v>
      </c>
      <c r="F818" t="s">
        <v>44</v>
      </c>
      <c r="G818" t="s">
        <v>23</v>
      </c>
      <c r="H818" t="s">
        <v>17</v>
      </c>
      <c r="I818">
        <v>2.4</v>
      </c>
      <c r="J818" t="s">
        <v>18</v>
      </c>
      <c r="K818" t="s">
        <v>19</v>
      </c>
      <c r="L818">
        <v>156000</v>
      </c>
      <c r="M818" t="s">
        <v>20</v>
      </c>
      <c r="N818" t="s">
        <v>20</v>
      </c>
      <c r="O818" s="2">
        <v>56500</v>
      </c>
      <c r="P818" s="1">
        <f>MEDIAN(Data_Source[Price (SAR)])</f>
        <v>58000</v>
      </c>
      <c r="Q818" s="1" cm="1">
        <f t="array" ref="Q818">MEDIAN(_xlfn._xlws.FILTER(Data_Source[Price (SAR)],Data_Source[Maker] = Data_Source[[#This Row],[Maker]]))</f>
        <v>65000</v>
      </c>
    </row>
    <row r="819" spans="1:17" x14ac:dyDescent="0.35">
      <c r="A819">
        <v>818</v>
      </c>
      <c r="B819" t="s">
        <v>34</v>
      </c>
      <c r="C819" t="s">
        <v>287</v>
      </c>
      <c r="D819">
        <v>2016</v>
      </c>
      <c r="E819" s="9">
        <f ca="1">YEAR(TODAY())-Data_Source[[#This Row],[Year]]</f>
        <v>9</v>
      </c>
      <c r="F819" t="s">
        <v>15</v>
      </c>
      <c r="G819" t="s">
        <v>23</v>
      </c>
      <c r="H819" t="s">
        <v>26</v>
      </c>
      <c r="I819">
        <v>2.4</v>
      </c>
      <c r="J819" t="s">
        <v>18</v>
      </c>
      <c r="K819" t="s">
        <v>68</v>
      </c>
      <c r="L819">
        <v>205812</v>
      </c>
      <c r="M819" t="s">
        <v>45</v>
      </c>
      <c r="N819" t="s">
        <v>539</v>
      </c>
      <c r="O819" s="2">
        <v>65000</v>
      </c>
      <c r="P819" s="1">
        <f>MEDIAN(Data_Source[Price (SAR)])</f>
        <v>58000</v>
      </c>
      <c r="Q819" s="1" cm="1">
        <f t="array" ref="Q819">MEDIAN(_xlfn._xlws.FILTER(Data_Source[Price (SAR)],Data_Source[Maker] = Data_Source[[#This Row],[Maker]]))</f>
        <v>65000</v>
      </c>
    </row>
    <row r="820" spans="1:17" x14ac:dyDescent="0.35">
      <c r="A820">
        <v>819</v>
      </c>
      <c r="B820" t="s">
        <v>39</v>
      </c>
      <c r="C820" t="s">
        <v>225</v>
      </c>
      <c r="D820">
        <v>2017</v>
      </c>
      <c r="E820" s="9">
        <f ca="1">YEAR(TODAY())-Data_Source[[#This Row],[Year]]</f>
        <v>8</v>
      </c>
      <c r="F820" t="s">
        <v>47</v>
      </c>
      <c r="G820" t="s">
        <v>25</v>
      </c>
      <c r="H820" t="s">
        <v>30</v>
      </c>
      <c r="I820">
        <v>1.6</v>
      </c>
      <c r="J820" t="s">
        <v>18</v>
      </c>
      <c r="K820" t="s">
        <v>19</v>
      </c>
      <c r="L820">
        <v>118000</v>
      </c>
      <c r="M820" t="s">
        <v>20</v>
      </c>
      <c r="N820" t="s">
        <v>20</v>
      </c>
      <c r="O820" s="3">
        <v>20000</v>
      </c>
      <c r="P820" s="1">
        <f>MEDIAN(Data_Source[Price (SAR)])</f>
        <v>58000</v>
      </c>
      <c r="Q820" s="1" cm="1">
        <f t="array" ref="Q820">MEDIAN(_xlfn._xlws.FILTER(Data_Source[Price (SAR)],Data_Source[Maker] = Data_Source[[#This Row],[Maker]]))</f>
        <v>60000</v>
      </c>
    </row>
    <row r="821" spans="1:17" x14ac:dyDescent="0.35">
      <c r="A821">
        <v>820</v>
      </c>
      <c r="B821" t="s">
        <v>27</v>
      </c>
      <c r="C821" t="s">
        <v>89</v>
      </c>
      <c r="D821">
        <v>2014</v>
      </c>
      <c r="E821" s="9">
        <f ca="1">YEAR(TODAY())-Data_Source[[#This Row],[Year]]</f>
        <v>11</v>
      </c>
      <c r="F821" t="s">
        <v>15</v>
      </c>
      <c r="G821" t="s">
        <v>23</v>
      </c>
      <c r="H821" t="s">
        <v>30</v>
      </c>
      <c r="I821">
        <v>2.4</v>
      </c>
      <c r="J821" t="s">
        <v>18</v>
      </c>
      <c r="K821" t="s">
        <v>19</v>
      </c>
      <c r="L821">
        <v>216000</v>
      </c>
      <c r="M821" t="s">
        <v>20</v>
      </c>
      <c r="N821" t="s">
        <v>20</v>
      </c>
      <c r="O821" s="3">
        <v>41000</v>
      </c>
      <c r="P821" s="1">
        <f>MEDIAN(Data_Source[Price (SAR)])</f>
        <v>58000</v>
      </c>
      <c r="Q821" s="1" cm="1">
        <f t="array" ref="Q821">MEDIAN(_xlfn._xlws.FILTER(Data_Source[Price (SAR)],Data_Source[Maker] = Data_Source[[#This Row],[Maker]]))</f>
        <v>42000</v>
      </c>
    </row>
    <row r="822" spans="1:17" x14ac:dyDescent="0.35">
      <c r="A822">
        <v>821</v>
      </c>
      <c r="B822" t="s">
        <v>34</v>
      </c>
      <c r="C822" t="s">
        <v>43</v>
      </c>
      <c r="D822">
        <v>2016</v>
      </c>
      <c r="E822" s="9">
        <f ca="1">YEAR(TODAY())-Data_Source[[#This Row],[Year]]</f>
        <v>9</v>
      </c>
      <c r="F822" t="s">
        <v>15</v>
      </c>
      <c r="G822" t="s">
        <v>23</v>
      </c>
      <c r="H822" t="s">
        <v>17</v>
      </c>
      <c r="I822">
        <v>4</v>
      </c>
      <c r="J822" t="s">
        <v>18</v>
      </c>
      <c r="K822" t="s">
        <v>19</v>
      </c>
      <c r="L822">
        <v>260000</v>
      </c>
      <c r="M822" t="s">
        <v>20</v>
      </c>
      <c r="N822" t="s">
        <v>20</v>
      </c>
      <c r="O822" s="3">
        <v>53000</v>
      </c>
      <c r="P822" s="1">
        <f>MEDIAN(Data_Source[Price (SAR)])</f>
        <v>58000</v>
      </c>
      <c r="Q822" s="1" cm="1">
        <f t="array" ref="Q822">MEDIAN(_xlfn._xlws.FILTER(Data_Source[Price (SAR)],Data_Source[Maker] = Data_Source[[#This Row],[Maker]]))</f>
        <v>65000</v>
      </c>
    </row>
    <row r="823" spans="1:17" x14ac:dyDescent="0.35">
      <c r="A823">
        <v>822</v>
      </c>
      <c r="B823" t="s">
        <v>76</v>
      </c>
      <c r="C823" t="s">
        <v>183</v>
      </c>
      <c r="D823">
        <v>2011</v>
      </c>
      <c r="E823" s="9">
        <f ca="1">YEAR(TODAY())-Data_Source[[#This Row],[Year]]</f>
        <v>14</v>
      </c>
      <c r="F823" t="s">
        <v>303</v>
      </c>
      <c r="G823" t="s">
        <v>23</v>
      </c>
      <c r="H823" t="s">
        <v>26</v>
      </c>
      <c r="I823">
        <v>1.6</v>
      </c>
      <c r="J823" t="s">
        <v>18</v>
      </c>
      <c r="K823" t="s">
        <v>19</v>
      </c>
      <c r="L823">
        <v>181000</v>
      </c>
      <c r="M823" t="s">
        <v>42</v>
      </c>
      <c r="N823" t="s">
        <v>64</v>
      </c>
      <c r="O823" s="3">
        <v>10000</v>
      </c>
      <c r="P823" s="1">
        <f>MEDIAN(Data_Source[Price (SAR)])</f>
        <v>58000</v>
      </c>
      <c r="Q823" s="1" cm="1">
        <f t="array" ref="Q823">MEDIAN(_xlfn._xlws.FILTER(Data_Source[Price (SAR)],Data_Source[Maker] = Data_Source[[#This Row],[Maker]]))</f>
        <v>55000</v>
      </c>
    </row>
    <row r="824" spans="1:17" x14ac:dyDescent="0.35">
      <c r="A824">
        <v>823</v>
      </c>
      <c r="B824" t="s">
        <v>181</v>
      </c>
      <c r="C824" t="s">
        <v>182</v>
      </c>
      <c r="D824">
        <v>2018</v>
      </c>
      <c r="E824" s="9">
        <f ca="1">YEAR(TODAY())-Data_Source[[#This Row],[Year]]</f>
        <v>7</v>
      </c>
      <c r="F824" t="s">
        <v>15</v>
      </c>
      <c r="G824" t="s">
        <v>25</v>
      </c>
      <c r="H824" t="s">
        <v>26</v>
      </c>
      <c r="I824">
        <v>1.2</v>
      </c>
      <c r="J824" t="s">
        <v>18</v>
      </c>
      <c r="K824" t="s">
        <v>19</v>
      </c>
      <c r="L824">
        <v>159000</v>
      </c>
      <c r="M824" t="s">
        <v>42</v>
      </c>
      <c r="N824" t="s">
        <v>64</v>
      </c>
      <c r="O824" s="3">
        <v>22000</v>
      </c>
      <c r="P824" s="1">
        <f>MEDIAN(Data_Source[Price (SAR)])</f>
        <v>58000</v>
      </c>
      <c r="Q824" s="1" cm="1">
        <f t="array" ref="Q824">MEDIAN(_xlfn._xlws.FILTER(Data_Source[Price (SAR)],Data_Source[Maker] = Data_Source[[#This Row],[Maker]]))</f>
        <v>54000</v>
      </c>
    </row>
    <row r="825" spans="1:17" x14ac:dyDescent="0.35">
      <c r="A825">
        <v>824</v>
      </c>
      <c r="B825" t="s">
        <v>76</v>
      </c>
      <c r="C825" t="s">
        <v>77</v>
      </c>
      <c r="D825">
        <v>2015</v>
      </c>
      <c r="E825" s="9">
        <f ca="1">YEAR(TODAY())-Data_Source[[#This Row],[Year]]</f>
        <v>10</v>
      </c>
      <c r="F825" t="s">
        <v>15</v>
      </c>
      <c r="G825" t="s">
        <v>23</v>
      </c>
      <c r="H825" t="s">
        <v>26</v>
      </c>
      <c r="I825">
        <v>3.5</v>
      </c>
      <c r="J825" t="s">
        <v>18</v>
      </c>
      <c r="K825" t="s">
        <v>19</v>
      </c>
      <c r="L825">
        <v>110790</v>
      </c>
      <c r="M825" t="s">
        <v>20</v>
      </c>
      <c r="N825" t="s">
        <v>20</v>
      </c>
      <c r="O825" s="2">
        <v>77000</v>
      </c>
      <c r="P825" s="1">
        <f>MEDIAN(Data_Source[Price (SAR)])</f>
        <v>58000</v>
      </c>
      <c r="Q825" s="1" cm="1">
        <f t="array" ref="Q825">MEDIAN(_xlfn._xlws.FILTER(Data_Source[Price (SAR)],Data_Source[Maker] = Data_Source[[#This Row],[Maker]]))</f>
        <v>55000</v>
      </c>
    </row>
    <row r="826" spans="1:17" x14ac:dyDescent="0.35">
      <c r="A826">
        <v>825</v>
      </c>
      <c r="B826" t="s">
        <v>27</v>
      </c>
      <c r="C826" t="s">
        <v>88</v>
      </c>
      <c r="D826">
        <v>2017</v>
      </c>
      <c r="E826" s="9">
        <f ca="1">YEAR(TODAY())-Data_Source[[#This Row],[Year]]</f>
        <v>8</v>
      </c>
      <c r="F826" t="s">
        <v>15</v>
      </c>
      <c r="G826" t="s">
        <v>23</v>
      </c>
      <c r="H826" t="s">
        <v>30</v>
      </c>
      <c r="I826">
        <v>1.6</v>
      </c>
      <c r="J826" t="s">
        <v>18</v>
      </c>
      <c r="K826" t="s">
        <v>19</v>
      </c>
      <c r="L826">
        <v>76938</v>
      </c>
      <c r="M826" t="s">
        <v>20</v>
      </c>
      <c r="N826" t="s">
        <v>20</v>
      </c>
      <c r="O826" s="3">
        <v>30000</v>
      </c>
      <c r="P826" s="1">
        <f>MEDIAN(Data_Source[Price (SAR)])</f>
        <v>58000</v>
      </c>
      <c r="Q826" s="1" cm="1">
        <f t="array" ref="Q826">MEDIAN(_xlfn._xlws.FILTER(Data_Source[Price (SAR)],Data_Source[Maker] = Data_Source[[#This Row],[Maker]]))</f>
        <v>42000</v>
      </c>
    </row>
    <row r="827" spans="1:17" x14ac:dyDescent="0.35">
      <c r="A827">
        <v>826</v>
      </c>
      <c r="B827" t="s">
        <v>76</v>
      </c>
      <c r="C827" t="s">
        <v>112</v>
      </c>
      <c r="D827">
        <v>2016</v>
      </c>
      <c r="E827" s="9">
        <f ca="1">YEAR(TODAY())-Data_Source[[#This Row],[Year]]</f>
        <v>9</v>
      </c>
      <c r="F827" t="s">
        <v>15</v>
      </c>
      <c r="G827" t="s">
        <v>16</v>
      </c>
      <c r="H827" t="s">
        <v>26</v>
      </c>
      <c r="I827">
        <v>3.5</v>
      </c>
      <c r="J827" t="s">
        <v>18</v>
      </c>
      <c r="K827" t="s">
        <v>19</v>
      </c>
      <c r="L827">
        <v>103000</v>
      </c>
      <c r="M827" t="s">
        <v>42</v>
      </c>
      <c r="N827" t="s">
        <v>64</v>
      </c>
      <c r="O827" s="2">
        <v>70000</v>
      </c>
      <c r="P827" s="1">
        <f>MEDIAN(Data_Source[Price (SAR)])</f>
        <v>58000</v>
      </c>
      <c r="Q827" s="1" cm="1">
        <f t="array" ref="Q827">MEDIAN(_xlfn._xlws.FILTER(Data_Source[Price (SAR)],Data_Source[Maker] = Data_Source[[#This Row],[Maker]]))</f>
        <v>55000</v>
      </c>
    </row>
    <row r="828" spans="1:17" x14ac:dyDescent="0.35">
      <c r="A828">
        <v>827</v>
      </c>
      <c r="B828" t="s">
        <v>34</v>
      </c>
      <c r="C828" t="s">
        <v>35</v>
      </c>
      <c r="D828">
        <v>2018</v>
      </c>
      <c r="E828" s="9">
        <f ca="1">YEAR(TODAY())-Data_Source[[#This Row],[Year]]</f>
        <v>7</v>
      </c>
      <c r="F828" t="s">
        <v>15</v>
      </c>
      <c r="G828" t="s">
        <v>23</v>
      </c>
      <c r="H828" t="s">
        <v>17</v>
      </c>
      <c r="I828">
        <v>4.5999999999999996</v>
      </c>
      <c r="J828" t="s">
        <v>18</v>
      </c>
      <c r="K828" t="s">
        <v>19</v>
      </c>
      <c r="L828">
        <v>141197</v>
      </c>
      <c r="M828" t="s">
        <v>20</v>
      </c>
      <c r="N828" t="s">
        <v>20</v>
      </c>
      <c r="O828" s="3">
        <v>195000</v>
      </c>
      <c r="P828" s="1">
        <f>MEDIAN(Data_Source[Price (SAR)])</f>
        <v>58000</v>
      </c>
      <c r="Q828" s="1" cm="1">
        <f t="array" ref="Q828">MEDIAN(_xlfn._xlws.FILTER(Data_Source[Price (SAR)],Data_Source[Maker] = Data_Source[[#This Row],[Maker]]))</f>
        <v>65000</v>
      </c>
    </row>
    <row r="829" spans="1:17" x14ac:dyDescent="0.35">
      <c r="A829">
        <v>828</v>
      </c>
      <c r="B829" t="s">
        <v>39</v>
      </c>
      <c r="C829" t="s">
        <v>46</v>
      </c>
      <c r="D829">
        <v>2017</v>
      </c>
      <c r="E829" s="9">
        <f ca="1">YEAR(TODAY())-Data_Source[[#This Row],[Year]]</f>
        <v>8</v>
      </c>
      <c r="F829" t="s">
        <v>15</v>
      </c>
      <c r="G829" t="s">
        <v>25</v>
      </c>
      <c r="H829" t="s">
        <v>30</v>
      </c>
      <c r="I829">
        <v>5.3</v>
      </c>
      <c r="J829" t="s">
        <v>18</v>
      </c>
      <c r="K829" t="s">
        <v>19</v>
      </c>
      <c r="L829">
        <v>153000</v>
      </c>
      <c r="M829" t="s">
        <v>45</v>
      </c>
      <c r="N829" t="s">
        <v>539</v>
      </c>
      <c r="O829" s="2">
        <v>125000</v>
      </c>
      <c r="P829" s="1">
        <f>MEDIAN(Data_Source[Price (SAR)])</f>
        <v>58000</v>
      </c>
      <c r="Q829" s="1" cm="1">
        <f t="array" ref="Q829">MEDIAN(_xlfn._xlws.FILTER(Data_Source[Price (SAR)],Data_Source[Maker] = Data_Source[[#This Row],[Maker]]))</f>
        <v>60000</v>
      </c>
    </row>
    <row r="830" spans="1:17" x14ac:dyDescent="0.35">
      <c r="A830">
        <v>829</v>
      </c>
      <c r="B830" t="s">
        <v>82</v>
      </c>
      <c r="C830" t="s">
        <v>294</v>
      </c>
      <c r="D830">
        <v>2006</v>
      </c>
      <c r="E830" s="9">
        <f ca="1">YEAR(TODAY())-Data_Source[[#This Row],[Year]]</f>
        <v>19</v>
      </c>
      <c r="F830" t="s">
        <v>15</v>
      </c>
      <c r="G830" t="s">
        <v>33</v>
      </c>
      <c r="H830" t="s">
        <v>17</v>
      </c>
      <c r="I830">
        <v>3.5</v>
      </c>
      <c r="J830" t="s">
        <v>18</v>
      </c>
      <c r="K830" t="s">
        <v>68</v>
      </c>
      <c r="L830">
        <v>257000</v>
      </c>
      <c r="M830" t="s">
        <v>45</v>
      </c>
      <c r="N830" t="s">
        <v>539</v>
      </c>
      <c r="O830" s="2">
        <v>15000</v>
      </c>
      <c r="P830" s="1">
        <f>MEDIAN(Data_Source[Price (SAR)])</f>
        <v>58000</v>
      </c>
      <c r="Q830" s="1" cm="1">
        <f t="array" ref="Q830">MEDIAN(_xlfn._xlws.FILTER(Data_Source[Price (SAR)],Data_Source[Maker] = Data_Source[[#This Row],[Maker]]))</f>
        <v>40000</v>
      </c>
    </row>
    <row r="831" spans="1:17" x14ac:dyDescent="0.35">
      <c r="A831">
        <v>830</v>
      </c>
      <c r="B831" t="s">
        <v>34</v>
      </c>
      <c r="C831" t="s">
        <v>35</v>
      </c>
      <c r="D831">
        <v>2020</v>
      </c>
      <c r="E831" s="9">
        <f ca="1">YEAR(TODAY())-Data_Source[[#This Row],[Year]]</f>
        <v>5</v>
      </c>
      <c r="F831" t="s">
        <v>15</v>
      </c>
      <c r="G831" t="s">
        <v>23</v>
      </c>
      <c r="H831" t="s">
        <v>26</v>
      </c>
      <c r="I831">
        <v>4</v>
      </c>
      <c r="J831" t="s">
        <v>18</v>
      </c>
      <c r="K831" t="s">
        <v>19</v>
      </c>
      <c r="L831">
        <v>560</v>
      </c>
      <c r="M831" t="s">
        <v>20</v>
      </c>
      <c r="N831" t="s">
        <v>20</v>
      </c>
      <c r="O831" s="2">
        <v>190000</v>
      </c>
      <c r="P831" s="1">
        <f>MEDIAN(Data_Source[Price (SAR)])</f>
        <v>58000</v>
      </c>
      <c r="Q831" s="1" cm="1">
        <f t="array" ref="Q831">MEDIAN(_xlfn._xlws.FILTER(Data_Source[Price (SAR)],Data_Source[Maker] = Data_Source[[#This Row],[Maker]]))</f>
        <v>65000</v>
      </c>
    </row>
    <row r="832" spans="1:17" x14ac:dyDescent="0.35">
      <c r="A832">
        <v>831</v>
      </c>
      <c r="B832" t="s">
        <v>34</v>
      </c>
      <c r="C832" t="s">
        <v>35</v>
      </c>
      <c r="D832">
        <v>2021</v>
      </c>
      <c r="E832" s="9">
        <f ca="1">YEAR(TODAY())-Data_Source[[#This Row],[Year]]</f>
        <v>4</v>
      </c>
      <c r="F832" t="s">
        <v>15</v>
      </c>
      <c r="G832" t="s">
        <v>23</v>
      </c>
      <c r="H832" t="s">
        <v>30</v>
      </c>
      <c r="I832">
        <v>4.5</v>
      </c>
      <c r="J832" t="s">
        <v>56</v>
      </c>
      <c r="K832" t="s">
        <v>19</v>
      </c>
      <c r="L832">
        <v>20000</v>
      </c>
      <c r="M832" t="s">
        <v>20</v>
      </c>
      <c r="N832" t="s">
        <v>20</v>
      </c>
      <c r="O832" s="2">
        <v>265000</v>
      </c>
      <c r="P832" s="1">
        <f>MEDIAN(Data_Source[Price (SAR)])</f>
        <v>58000</v>
      </c>
      <c r="Q832" s="1" cm="1">
        <f t="array" ref="Q832">MEDIAN(_xlfn._xlws.FILTER(Data_Source[Price (SAR)],Data_Source[Maker] = Data_Source[[#This Row],[Maker]]))</f>
        <v>65000</v>
      </c>
    </row>
    <row r="833" spans="1:17" x14ac:dyDescent="0.35">
      <c r="A833">
        <v>832</v>
      </c>
      <c r="B833" t="s">
        <v>21</v>
      </c>
      <c r="C833" t="s">
        <v>158</v>
      </c>
      <c r="D833">
        <v>1998</v>
      </c>
      <c r="E833" s="9">
        <f ca="1">YEAR(TODAY())-Data_Source[[#This Row],[Year]]</f>
        <v>27</v>
      </c>
      <c r="F833" t="s">
        <v>15</v>
      </c>
      <c r="G833" t="s">
        <v>23</v>
      </c>
      <c r="H833" t="s">
        <v>26</v>
      </c>
      <c r="I833">
        <v>3</v>
      </c>
      <c r="J833" t="s">
        <v>18</v>
      </c>
      <c r="K833" t="s">
        <v>68</v>
      </c>
      <c r="L833">
        <v>200000</v>
      </c>
      <c r="M833" t="s">
        <v>45</v>
      </c>
      <c r="N833" t="s">
        <v>539</v>
      </c>
      <c r="O833" s="2">
        <v>14000</v>
      </c>
      <c r="P833" s="1">
        <f>MEDIAN(Data_Source[Price (SAR)])</f>
        <v>58000</v>
      </c>
      <c r="Q833" s="1" cm="1">
        <f t="array" ref="Q833">MEDIAN(_xlfn._xlws.FILTER(Data_Source[Price (SAR)],Data_Source[Maker] = Data_Source[[#This Row],[Maker]]))</f>
        <v>36500</v>
      </c>
    </row>
    <row r="834" spans="1:17" x14ac:dyDescent="0.35">
      <c r="A834">
        <v>833</v>
      </c>
      <c r="B834" t="s">
        <v>82</v>
      </c>
      <c r="C834" t="s">
        <v>105</v>
      </c>
      <c r="D834">
        <v>2014</v>
      </c>
      <c r="E834" s="9">
        <f ca="1">YEAR(TODAY())-Data_Source[[#This Row],[Year]]</f>
        <v>11</v>
      </c>
      <c r="F834" t="s">
        <v>15</v>
      </c>
      <c r="G834" t="s">
        <v>23</v>
      </c>
      <c r="H834" t="s">
        <v>30</v>
      </c>
      <c r="I834">
        <v>2</v>
      </c>
      <c r="J834" t="s">
        <v>18</v>
      </c>
      <c r="K834" t="s">
        <v>19</v>
      </c>
      <c r="L834">
        <v>241000</v>
      </c>
      <c r="M834" t="s">
        <v>45</v>
      </c>
      <c r="N834" t="s">
        <v>539</v>
      </c>
      <c r="O834" s="2">
        <v>35000</v>
      </c>
      <c r="P834" s="1">
        <f>MEDIAN(Data_Source[Price (SAR)])</f>
        <v>58000</v>
      </c>
      <c r="Q834" s="1" cm="1">
        <f t="array" ref="Q834">MEDIAN(_xlfn._xlws.FILTER(Data_Source[Price (SAR)],Data_Source[Maker] = Data_Source[[#This Row],[Maker]]))</f>
        <v>40000</v>
      </c>
    </row>
    <row r="835" spans="1:17" x14ac:dyDescent="0.35">
      <c r="A835">
        <v>834</v>
      </c>
      <c r="B835" t="s">
        <v>34</v>
      </c>
      <c r="C835" t="s">
        <v>55</v>
      </c>
      <c r="D835">
        <v>2013</v>
      </c>
      <c r="E835" s="9">
        <f ca="1">YEAR(TODAY())-Data_Source[[#This Row],[Year]]</f>
        <v>12</v>
      </c>
      <c r="F835" t="s">
        <v>44</v>
      </c>
      <c r="G835" t="s">
        <v>78</v>
      </c>
      <c r="H835" t="s">
        <v>30</v>
      </c>
      <c r="I835">
        <v>4</v>
      </c>
      <c r="J835" t="s">
        <v>18</v>
      </c>
      <c r="K835" t="s">
        <v>19</v>
      </c>
      <c r="L835">
        <v>270000</v>
      </c>
      <c r="M835" t="s">
        <v>20</v>
      </c>
      <c r="N835" t="s">
        <v>20</v>
      </c>
      <c r="O835" s="3">
        <v>80000</v>
      </c>
      <c r="P835" s="1">
        <f>MEDIAN(Data_Source[Price (SAR)])</f>
        <v>58000</v>
      </c>
      <c r="Q835" s="1" cm="1">
        <f t="array" ref="Q835">MEDIAN(_xlfn._xlws.FILTER(Data_Source[Price (SAR)],Data_Source[Maker] = Data_Source[[#This Row],[Maker]]))</f>
        <v>65000</v>
      </c>
    </row>
    <row r="836" spans="1:17" x14ac:dyDescent="0.35">
      <c r="A836">
        <v>835</v>
      </c>
      <c r="B836" t="s">
        <v>34</v>
      </c>
      <c r="C836" t="s">
        <v>35</v>
      </c>
      <c r="D836">
        <v>2019</v>
      </c>
      <c r="E836" s="9">
        <f ca="1">YEAR(TODAY())-Data_Source[[#This Row],[Year]]</f>
        <v>6</v>
      </c>
      <c r="F836" t="s">
        <v>44</v>
      </c>
      <c r="G836" t="s">
        <v>23</v>
      </c>
      <c r="H836" t="s">
        <v>17</v>
      </c>
      <c r="I836">
        <v>4.5999999999999996</v>
      </c>
      <c r="J836" t="s">
        <v>18</v>
      </c>
      <c r="K836" t="s">
        <v>19</v>
      </c>
      <c r="L836">
        <v>6000</v>
      </c>
      <c r="M836" t="s">
        <v>45</v>
      </c>
      <c r="N836" t="s">
        <v>539</v>
      </c>
      <c r="O836" s="2">
        <v>267000</v>
      </c>
      <c r="P836" s="1">
        <f>MEDIAN(Data_Source[Price (SAR)])</f>
        <v>58000</v>
      </c>
      <c r="Q836" s="1" cm="1">
        <f t="array" ref="Q836">MEDIAN(_xlfn._xlws.FILTER(Data_Source[Price (SAR)],Data_Source[Maker] = Data_Source[[#This Row],[Maker]]))</f>
        <v>65000</v>
      </c>
    </row>
    <row r="837" spans="1:17" x14ac:dyDescent="0.35">
      <c r="A837">
        <v>836</v>
      </c>
      <c r="B837" t="s">
        <v>36</v>
      </c>
      <c r="C837" t="s">
        <v>146</v>
      </c>
      <c r="D837">
        <v>2013</v>
      </c>
      <c r="E837" s="9">
        <f ca="1">YEAR(TODAY())-Data_Source[[#This Row],[Year]]</f>
        <v>12</v>
      </c>
      <c r="F837" t="s">
        <v>15</v>
      </c>
      <c r="G837" t="s">
        <v>23</v>
      </c>
      <c r="H837" t="s">
        <v>26</v>
      </c>
      <c r="I837">
        <v>5.3</v>
      </c>
      <c r="J837" t="s">
        <v>18</v>
      </c>
      <c r="K837" t="s">
        <v>19</v>
      </c>
      <c r="L837">
        <v>300000</v>
      </c>
      <c r="M837" t="s">
        <v>45</v>
      </c>
      <c r="N837" t="s">
        <v>539</v>
      </c>
      <c r="O837" s="2">
        <v>45000</v>
      </c>
      <c r="P837" s="1">
        <f>MEDIAN(Data_Source[Price (SAR)])</f>
        <v>58000</v>
      </c>
      <c r="Q837" s="1" cm="1">
        <f t="array" ref="Q837">MEDIAN(_xlfn._xlws.FILTER(Data_Source[Price (SAR)],Data_Source[Maker] = Data_Source[[#This Row],[Maker]]))</f>
        <v>72000</v>
      </c>
    </row>
    <row r="838" spans="1:17" x14ac:dyDescent="0.35">
      <c r="A838">
        <v>837</v>
      </c>
      <c r="B838" t="s">
        <v>174</v>
      </c>
      <c r="C838" t="s">
        <v>246</v>
      </c>
      <c r="D838">
        <v>2013</v>
      </c>
      <c r="E838" s="9">
        <f ca="1">YEAR(TODAY())-Data_Source[[#This Row],[Year]]</f>
        <v>12</v>
      </c>
      <c r="F838" t="s">
        <v>15</v>
      </c>
      <c r="G838" t="s">
        <v>16</v>
      </c>
      <c r="H838" t="s">
        <v>17</v>
      </c>
      <c r="I838">
        <v>3</v>
      </c>
      <c r="J838" t="s">
        <v>18</v>
      </c>
      <c r="K838" t="s">
        <v>19</v>
      </c>
      <c r="L838">
        <v>108000</v>
      </c>
      <c r="M838" t="s">
        <v>45</v>
      </c>
      <c r="N838" t="s">
        <v>539</v>
      </c>
      <c r="O838" s="3">
        <v>120000</v>
      </c>
      <c r="P838" s="1">
        <f>MEDIAN(Data_Source[Price (SAR)])</f>
        <v>58000</v>
      </c>
      <c r="Q838" s="1" cm="1">
        <f t="array" ref="Q838">MEDIAN(_xlfn._xlws.FILTER(Data_Source[Price (SAR)],Data_Source[Maker] = Data_Source[[#This Row],[Maker]]))</f>
        <v>110000</v>
      </c>
    </row>
    <row r="839" spans="1:17" x14ac:dyDescent="0.35">
      <c r="A839">
        <v>838</v>
      </c>
      <c r="B839" t="s">
        <v>39</v>
      </c>
      <c r="C839" t="s">
        <v>115</v>
      </c>
      <c r="D839">
        <v>2016</v>
      </c>
      <c r="E839" s="9">
        <f ca="1">YEAR(TODAY())-Data_Source[[#This Row],[Year]]</f>
        <v>9</v>
      </c>
      <c r="F839" t="s">
        <v>44</v>
      </c>
      <c r="G839" t="s">
        <v>78</v>
      </c>
      <c r="H839" t="s">
        <v>26</v>
      </c>
      <c r="I839">
        <v>5.2</v>
      </c>
      <c r="J839" t="s">
        <v>18</v>
      </c>
      <c r="K839" t="s">
        <v>19</v>
      </c>
      <c r="L839">
        <v>96000</v>
      </c>
      <c r="M839" t="s">
        <v>20</v>
      </c>
      <c r="N839" t="s">
        <v>20</v>
      </c>
      <c r="O839" s="3">
        <v>126000</v>
      </c>
      <c r="P839" s="1">
        <f>MEDIAN(Data_Source[Price (SAR)])</f>
        <v>58000</v>
      </c>
      <c r="Q839" s="1" cm="1">
        <f t="array" ref="Q839">MEDIAN(_xlfn._xlws.FILTER(Data_Source[Price (SAR)],Data_Source[Maker] = Data_Source[[#This Row],[Maker]]))</f>
        <v>60000</v>
      </c>
    </row>
    <row r="840" spans="1:17" x14ac:dyDescent="0.35">
      <c r="A840">
        <v>839</v>
      </c>
      <c r="B840" t="s">
        <v>36</v>
      </c>
      <c r="C840" t="s">
        <v>146</v>
      </c>
      <c r="D840">
        <v>2011</v>
      </c>
      <c r="E840" s="9">
        <f ca="1">YEAR(TODAY())-Data_Source[[#This Row],[Year]]</f>
        <v>14</v>
      </c>
      <c r="F840" t="s">
        <v>15</v>
      </c>
      <c r="G840" t="s">
        <v>23</v>
      </c>
      <c r="H840" t="s">
        <v>26</v>
      </c>
      <c r="I840">
        <v>5.3</v>
      </c>
      <c r="J840" t="s">
        <v>18</v>
      </c>
      <c r="K840" t="s">
        <v>19</v>
      </c>
      <c r="L840">
        <v>231000</v>
      </c>
      <c r="M840" t="s">
        <v>20</v>
      </c>
      <c r="N840" t="s">
        <v>20</v>
      </c>
      <c r="O840" s="3">
        <v>45000</v>
      </c>
      <c r="P840" s="1">
        <f>MEDIAN(Data_Source[Price (SAR)])</f>
        <v>58000</v>
      </c>
      <c r="Q840" s="1" cm="1">
        <f t="array" ref="Q840">MEDIAN(_xlfn._xlws.FILTER(Data_Source[Price (SAR)],Data_Source[Maker] = Data_Source[[#This Row],[Maker]]))</f>
        <v>72000</v>
      </c>
    </row>
    <row r="841" spans="1:17" x14ac:dyDescent="0.35">
      <c r="A841">
        <v>840</v>
      </c>
      <c r="B841" t="s">
        <v>76</v>
      </c>
      <c r="C841" t="s">
        <v>112</v>
      </c>
      <c r="D841">
        <v>2019</v>
      </c>
      <c r="E841" s="9">
        <f ca="1">YEAR(TODAY())-Data_Source[[#This Row],[Year]]</f>
        <v>6</v>
      </c>
      <c r="F841" t="s">
        <v>15</v>
      </c>
      <c r="G841" t="s">
        <v>23</v>
      </c>
      <c r="H841" t="s">
        <v>26</v>
      </c>
      <c r="I841">
        <v>2</v>
      </c>
      <c r="J841" t="s">
        <v>18</v>
      </c>
      <c r="K841" t="s">
        <v>19</v>
      </c>
      <c r="L841">
        <v>85828</v>
      </c>
      <c r="M841" t="s">
        <v>20</v>
      </c>
      <c r="N841" t="s">
        <v>20</v>
      </c>
      <c r="O841" s="2">
        <v>80500</v>
      </c>
      <c r="P841" s="1">
        <f>MEDIAN(Data_Source[Price (SAR)])</f>
        <v>58000</v>
      </c>
      <c r="Q841" s="1" cm="1">
        <f t="array" ref="Q841">MEDIAN(_xlfn._xlws.FILTER(Data_Source[Price (SAR)],Data_Source[Maker] = Data_Source[[#This Row],[Maker]]))</f>
        <v>55000</v>
      </c>
    </row>
    <row r="842" spans="1:17" x14ac:dyDescent="0.35">
      <c r="A842">
        <v>841</v>
      </c>
      <c r="B842" t="s">
        <v>82</v>
      </c>
      <c r="C842" t="s">
        <v>83</v>
      </c>
      <c r="D842">
        <v>2019</v>
      </c>
      <c r="E842" s="9">
        <f ca="1">YEAR(TODAY())-Data_Source[[#This Row],[Year]]</f>
        <v>6</v>
      </c>
      <c r="F842" t="s">
        <v>44</v>
      </c>
      <c r="G842" t="s">
        <v>23</v>
      </c>
      <c r="H842" t="s">
        <v>30</v>
      </c>
      <c r="I842">
        <v>3.3</v>
      </c>
      <c r="J842" t="s">
        <v>18</v>
      </c>
      <c r="K842" t="s">
        <v>68</v>
      </c>
      <c r="L842">
        <v>72000</v>
      </c>
      <c r="M842" t="s">
        <v>20</v>
      </c>
      <c r="N842" t="s">
        <v>20</v>
      </c>
      <c r="O842" s="3">
        <v>88000</v>
      </c>
      <c r="P842" s="1">
        <f>MEDIAN(Data_Source[Price (SAR)])</f>
        <v>58000</v>
      </c>
      <c r="Q842" s="1" cm="1">
        <f t="array" ref="Q842">MEDIAN(_xlfn._xlws.FILTER(Data_Source[Price (SAR)],Data_Source[Maker] = Data_Source[[#This Row],[Maker]]))</f>
        <v>40000</v>
      </c>
    </row>
    <row r="843" spans="1:17" x14ac:dyDescent="0.35">
      <c r="A843">
        <v>842</v>
      </c>
      <c r="B843" t="s">
        <v>181</v>
      </c>
      <c r="C843" t="s">
        <v>199</v>
      </c>
      <c r="D843">
        <v>2016</v>
      </c>
      <c r="E843" s="9">
        <f ca="1">YEAR(TODAY())-Data_Source[[#This Row],[Year]]</f>
        <v>9</v>
      </c>
      <c r="F843" t="s">
        <v>44</v>
      </c>
      <c r="G843" t="s">
        <v>23</v>
      </c>
      <c r="H843" t="s">
        <v>17</v>
      </c>
      <c r="I843">
        <v>3.8</v>
      </c>
      <c r="J843" t="s">
        <v>18</v>
      </c>
      <c r="K843" t="s">
        <v>19</v>
      </c>
      <c r="L843">
        <v>216000</v>
      </c>
      <c r="M843" t="s">
        <v>45</v>
      </c>
      <c r="N843" t="s">
        <v>539</v>
      </c>
      <c r="O843" s="2">
        <v>58000</v>
      </c>
      <c r="P843" s="1">
        <f>MEDIAN(Data_Source[Price (SAR)])</f>
        <v>58000</v>
      </c>
      <c r="Q843" s="1" cm="1">
        <f t="array" ref="Q843">MEDIAN(_xlfn._xlws.FILTER(Data_Source[Price (SAR)],Data_Source[Maker] = Data_Source[[#This Row],[Maker]]))</f>
        <v>54000</v>
      </c>
    </row>
    <row r="844" spans="1:17" x14ac:dyDescent="0.35">
      <c r="A844">
        <v>843</v>
      </c>
      <c r="B844" t="s">
        <v>27</v>
      </c>
      <c r="C844" t="s">
        <v>89</v>
      </c>
      <c r="D844">
        <v>2019</v>
      </c>
      <c r="E844" s="9">
        <f ca="1">YEAR(TODAY())-Data_Source[[#This Row],[Year]]</f>
        <v>6</v>
      </c>
      <c r="F844" t="s">
        <v>15</v>
      </c>
      <c r="G844" t="s">
        <v>29</v>
      </c>
      <c r="H844" t="s">
        <v>26</v>
      </c>
      <c r="I844">
        <v>2.4</v>
      </c>
      <c r="J844" t="s">
        <v>18</v>
      </c>
      <c r="K844" t="s">
        <v>68</v>
      </c>
      <c r="L844">
        <v>3400</v>
      </c>
      <c r="M844" t="s">
        <v>155</v>
      </c>
      <c r="N844" t="s">
        <v>539</v>
      </c>
      <c r="O844" s="3">
        <v>58000</v>
      </c>
      <c r="P844" s="1">
        <f>MEDIAN(Data_Source[Price (SAR)])</f>
        <v>58000</v>
      </c>
      <c r="Q844" s="1" cm="1">
        <f t="array" ref="Q844">MEDIAN(_xlfn._xlws.FILTER(Data_Source[Price (SAR)],Data_Source[Maker] = Data_Source[[#This Row],[Maker]]))</f>
        <v>42000</v>
      </c>
    </row>
    <row r="845" spans="1:17" x14ac:dyDescent="0.35">
      <c r="A845">
        <v>844</v>
      </c>
      <c r="B845" t="s">
        <v>27</v>
      </c>
      <c r="C845" t="s">
        <v>89</v>
      </c>
      <c r="D845">
        <v>2016</v>
      </c>
      <c r="E845" s="9">
        <f ca="1">YEAR(TODAY())-Data_Source[[#This Row],[Year]]</f>
        <v>9</v>
      </c>
      <c r="F845" t="s">
        <v>15</v>
      </c>
      <c r="G845" t="s">
        <v>23</v>
      </c>
      <c r="H845" t="s">
        <v>30</v>
      </c>
      <c r="I845">
        <v>2.4</v>
      </c>
      <c r="J845" t="s">
        <v>18</v>
      </c>
      <c r="K845" t="s">
        <v>19</v>
      </c>
      <c r="L845">
        <v>305000</v>
      </c>
      <c r="M845" t="s">
        <v>20</v>
      </c>
      <c r="N845" t="s">
        <v>20</v>
      </c>
      <c r="O845" s="2">
        <v>45000</v>
      </c>
      <c r="P845" s="1">
        <f>MEDIAN(Data_Source[Price (SAR)])</f>
        <v>58000</v>
      </c>
      <c r="Q845" s="1" cm="1">
        <f t="array" ref="Q845">MEDIAN(_xlfn._xlws.FILTER(Data_Source[Price (SAR)],Data_Source[Maker] = Data_Source[[#This Row],[Maker]]))</f>
        <v>42000</v>
      </c>
    </row>
    <row r="846" spans="1:17" x14ac:dyDescent="0.35">
      <c r="A846">
        <v>845</v>
      </c>
      <c r="B846" t="s">
        <v>27</v>
      </c>
      <c r="C846" t="s">
        <v>88</v>
      </c>
      <c r="D846">
        <v>2018</v>
      </c>
      <c r="E846" s="9">
        <f ca="1">YEAR(TODAY())-Data_Source[[#This Row],[Year]]</f>
        <v>7</v>
      </c>
      <c r="F846" t="s">
        <v>15</v>
      </c>
      <c r="G846" t="s">
        <v>23</v>
      </c>
      <c r="H846" t="s">
        <v>26</v>
      </c>
      <c r="I846">
        <v>1.4</v>
      </c>
      <c r="J846" t="s">
        <v>18</v>
      </c>
      <c r="K846" t="s">
        <v>19</v>
      </c>
      <c r="L846">
        <v>130000</v>
      </c>
      <c r="M846" t="s">
        <v>45</v>
      </c>
      <c r="N846" t="s">
        <v>539</v>
      </c>
      <c r="O846" s="3">
        <v>32000</v>
      </c>
      <c r="P846" s="1">
        <f>MEDIAN(Data_Source[Price (SAR)])</f>
        <v>58000</v>
      </c>
      <c r="Q846" s="1" cm="1">
        <f t="array" ref="Q846">MEDIAN(_xlfn._xlws.FILTER(Data_Source[Price (SAR)],Data_Source[Maker] = Data_Source[[#This Row],[Maker]]))</f>
        <v>42000</v>
      </c>
    </row>
    <row r="847" spans="1:17" x14ac:dyDescent="0.35">
      <c r="A847">
        <v>846</v>
      </c>
      <c r="B847" t="s">
        <v>76</v>
      </c>
      <c r="C847" t="s">
        <v>147</v>
      </c>
      <c r="D847">
        <v>2019</v>
      </c>
      <c r="E847" s="9">
        <f ca="1">YEAR(TODAY())-Data_Source[[#This Row],[Year]]</f>
        <v>6</v>
      </c>
      <c r="F847" t="s">
        <v>44</v>
      </c>
      <c r="G847" t="s">
        <v>23</v>
      </c>
      <c r="H847" t="s">
        <v>26</v>
      </c>
      <c r="I847">
        <v>5</v>
      </c>
      <c r="J847" t="s">
        <v>18</v>
      </c>
      <c r="K847" t="s">
        <v>19</v>
      </c>
      <c r="L847">
        <v>22000</v>
      </c>
      <c r="M847" t="s">
        <v>59</v>
      </c>
      <c r="N847" t="s">
        <v>59</v>
      </c>
      <c r="O847" s="3">
        <v>110000</v>
      </c>
      <c r="P847" s="1">
        <f>MEDIAN(Data_Source[Price (SAR)])</f>
        <v>58000</v>
      </c>
      <c r="Q847" s="1" cm="1">
        <f t="array" ref="Q847">MEDIAN(_xlfn._xlws.FILTER(Data_Source[Price (SAR)],Data_Source[Maker] = Data_Source[[#This Row],[Maker]]))</f>
        <v>55000</v>
      </c>
    </row>
    <row r="848" spans="1:17" x14ac:dyDescent="0.35">
      <c r="A848">
        <v>847</v>
      </c>
      <c r="B848" t="s">
        <v>219</v>
      </c>
      <c r="C848" t="s">
        <v>334</v>
      </c>
      <c r="D848">
        <v>2013</v>
      </c>
      <c r="E848" s="9">
        <f ca="1">YEAR(TODAY())-Data_Source[[#This Row],[Year]]</f>
        <v>12</v>
      </c>
      <c r="F848" t="s">
        <v>15</v>
      </c>
      <c r="G848" t="s">
        <v>102</v>
      </c>
      <c r="H848" t="s">
        <v>26</v>
      </c>
      <c r="I848">
        <v>2.5</v>
      </c>
      <c r="J848" t="s">
        <v>18</v>
      </c>
      <c r="K848" t="s">
        <v>19</v>
      </c>
      <c r="L848">
        <v>160000</v>
      </c>
      <c r="M848" t="s">
        <v>42</v>
      </c>
      <c r="N848" t="s">
        <v>64</v>
      </c>
      <c r="O848" s="3">
        <v>35000</v>
      </c>
      <c r="P848" s="1">
        <f>MEDIAN(Data_Source[Price (SAR)])</f>
        <v>58000</v>
      </c>
      <c r="Q848" s="1" cm="1">
        <f t="array" ref="Q848">MEDIAN(_xlfn._xlws.FILTER(Data_Source[Price (SAR)],Data_Source[Maker] = Data_Source[[#This Row],[Maker]]))</f>
        <v>49500</v>
      </c>
    </row>
    <row r="849" spans="1:17" x14ac:dyDescent="0.35">
      <c r="A849">
        <v>848</v>
      </c>
      <c r="B849" t="s">
        <v>181</v>
      </c>
      <c r="C849" t="s">
        <v>229</v>
      </c>
      <c r="D849">
        <v>2017</v>
      </c>
      <c r="E849" s="9">
        <f ca="1">YEAR(TODAY())-Data_Source[[#This Row],[Year]]</f>
        <v>8</v>
      </c>
      <c r="F849" t="s">
        <v>15</v>
      </c>
      <c r="G849" t="s">
        <v>75</v>
      </c>
      <c r="H849" t="s">
        <v>17</v>
      </c>
      <c r="I849">
        <v>3.3</v>
      </c>
      <c r="J849" t="s">
        <v>18</v>
      </c>
      <c r="K849" t="s">
        <v>19</v>
      </c>
      <c r="L849">
        <v>199000</v>
      </c>
      <c r="M849" t="s">
        <v>20</v>
      </c>
      <c r="N849" t="s">
        <v>20</v>
      </c>
      <c r="O849" s="2">
        <v>73000</v>
      </c>
      <c r="P849" s="1">
        <f>MEDIAN(Data_Source[Price (SAR)])</f>
        <v>58000</v>
      </c>
      <c r="Q849" s="1" cm="1">
        <f t="array" ref="Q849">MEDIAN(_xlfn._xlws.FILTER(Data_Source[Price (SAR)],Data_Source[Maker] = Data_Source[[#This Row],[Maker]]))</f>
        <v>54000</v>
      </c>
    </row>
    <row r="850" spans="1:17" x14ac:dyDescent="0.35">
      <c r="A850">
        <v>849</v>
      </c>
      <c r="B850" t="s">
        <v>48</v>
      </c>
      <c r="C850" t="s">
        <v>106</v>
      </c>
      <c r="D850">
        <v>2011</v>
      </c>
      <c r="E850" s="9">
        <f ca="1">YEAR(TODAY())-Data_Source[[#This Row],[Year]]</f>
        <v>14</v>
      </c>
      <c r="F850" t="s">
        <v>15</v>
      </c>
      <c r="G850" t="s">
        <v>94</v>
      </c>
      <c r="H850" t="s">
        <v>17</v>
      </c>
      <c r="I850">
        <v>3</v>
      </c>
      <c r="J850" t="s">
        <v>18</v>
      </c>
      <c r="K850" t="s">
        <v>19</v>
      </c>
      <c r="L850">
        <v>137000</v>
      </c>
      <c r="M850" t="s">
        <v>42</v>
      </c>
      <c r="N850" t="s">
        <v>64</v>
      </c>
      <c r="O850" s="3">
        <v>85000</v>
      </c>
      <c r="P850" s="1">
        <f>MEDIAN(Data_Source[Price (SAR)])</f>
        <v>58000</v>
      </c>
      <c r="Q850" s="1" cm="1">
        <f t="array" ref="Q850">MEDIAN(_xlfn._xlws.FILTER(Data_Source[Price (SAR)],Data_Source[Maker] = Data_Source[[#This Row],[Maker]]))</f>
        <v>145000</v>
      </c>
    </row>
    <row r="851" spans="1:17" x14ac:dyDescent="0.35">
      <c r="A851">
        <v>850</v>
      </c>
      <c r="B851" t="s">
        <v>34</v>
      </c>
      <c r="C851" t="s">
        <v>123</v>
      </c>
      <c r="D851">
        <v>2020</v>
      </c>
      <c r="E851" s="9">
        <f ca="1">YEAR(TODAY())-Data_Source[[#This Row],[Year]]</f>
        <v>5</v>
      </c>
      <c r="F851" t="s">
        <v>44</v>
      </c>
      <c r="G851" t="s">
        <v>23</v>
      </c>
      <c r="H851" t="s">
        <v>17</v>
      </c>
      <c r="I851">
        <v>2.7</v>
      </c>
      <c r="J851" t="s">
        <v>18</v>
      </c>
      <c r="K851" t="s">
        <v>68</v>
      </c>
      <c r="L851">
        <v>15000</v>
      </c>
      <c r="M851" t="s">
        <v>20</v>
      </c>
      <c r="N851" t="s">
        <v>20</v>
      </c>
      <c r="O851" s="2">
        <v>105500</v>
      </c>
      <c r="P851" s="1">
        <f>MEDIAN(Data_Source[Price (SAR)])</f>
        <v>58000</v>
      </c>
      <c r="Q851" s="1" cm="1">
        <f t="array" ref="Q851">MEDIAN(_xlfn._xlws.FILTER(Data_Source[Price (SAR)],Data_Source[Maker] = Data_Source[[#This Row],[Maker]]))</f>
        <v>65000</v>
      </c>
    </row>
    <row r="852" spans="1:17" x14ac:dyDescent="0.35">
      <c r="A852">
        <v>851</v>
      </c>
      <c r="B852" t="s">
        <v>34</v>
      </c>
      <c r="C852" t="s">
        <v>58</v>
      </c>
      <c r="D852">
        <v>2013</v>
      </c>
      <c r="E852" s="9">
        <f ca="1">YEAR(TODAY())-Data_Source[[#This Row],[Year]]</f>
        <v>12</v>
      </c>
      <c r="F852" t="s">
        <v>15</v>
      </c>
      <c r="G852" t="s">
        <v>23</v>
      </c>
      <c r="H852" t="s">
        <v>26</v>
      </c>
      <c r="I852">
        <v>2.7</v>
      </c>
      <c r="J852" t="s">
        <v>18</v>
      </c>
      <c r="K852" t="s">
        <v>19</v>
      </c>
      <c r="L852">
        <v>180000</v>
      </c>
      <c r="M852" t="s">
        <v>20</v>
      </c>
      <c r="N852" t="s">
        <v>20</v>
      </c>
      <c r="O852" s="3">
        <v>45000</v>
      </c>
      <c r="P852" s="1">
        <f>MEDIAN(Data_Source[Price (SAR)])</f>
        <v>58000</v>
      </c>
      <c r="Q852" s="1" cm="1">
        <f t="array" ref="Q852">MEDIAN(_xlfn._xlws.FILTER(Data_Source[Price (SAR)],Data_Source[Maker] = Data_Source[[#This Row],[Maker]]))</f>
        <v>65000</v>
      </c>
    </row>
    <row r="853" spans="1:17" x14ac:dyDescent="0.35">
      <c r="A853">
        <v>852</v>
      </c>
      <c r="B853" t="s">
        <v>109</v>
      </c>
      <c r="C853" t="s">
        <v>227</v>
      </c>
      <c r="D853">
        <v>2012</v>
      </c>
      <c r="E853" s="9">
        <f ca="1">YEAR(TODAY())-Data_Source[[#This Row],[Year]]</f>
        <v>13</v>
      </c>
      <c r="F853" t="s">
        <v>47</v>
      </c>
      <c r="G853" t="s">
        <v>102</v>
      </c>
      <c r="H853" t="s">
        <v>30</v>
      </c>
      <c r="I853">
        <v>5.7</v>
      </c>
      <c r="J853" t="s">
        <v>18</v>
      </c>
      <c r="K853" t="s">
        <v>19</v>
      </c>
      <c r="L853">
        <v>315</v>
      </c>
      <c r="M853" t="s">
        <v>20</v>
      </c>
      <c r="N853" t="s">
        <v>20</v>
      </c>
      <c r="O853" s="2">
        <v>20000</v>
      </c>
      <c r="P853" s="1">
        <f>MEDIAN(Data_Source[Price (SAR)])</f>
        <v>58000</v>
      </c>
      <c r="Q853" s="1" cm="1">
        <f t="array" ref="Q853">MEDIAN(_xlfn._xlws.FILTER(Data_Source[Price (SAR)],Data_Source[Maker] = Data_Source[[#This Row],[Maker]]))</f>
        <v>71000</v>
      </c>
    </row>
    <row r="854" spans="1:17" x14ac:dyDescent="0.35">
      <c r="A854">
        <v>853</v>
      </c>
      <c r="B854" t="s">
        <v>48</v>
      </c>
      <c r="C854" t="s">
        <v>50</v>
      </c>
      <c r="D854">
        <v>2016</v>
      </c>
      <c r="E854" s="9">
        <f ca="1">YEAR(TODAY())-Data_Source[[#This Row],[Year]]</f>
        <v>9</v>
      </c>
      <c r="F854" t="s">
        <v>44</v>
      </c>
      <c r="G854" t="s">
        <v>23</v>
      </c>
      <c r="H854" t="s">
        <v>30</v>
      </c>
      <c r="I854">
        <v>2</v>
      </c>
      <c r="J854" t="s">
        <v>18</v>
      </c>
      <c r="K854" t="s">
        <v>19</v>
      </c>
      <c r="L854">
        <v>73000</v>
      </c>
      <c r="M854" t="s">
        <v>45</v>
      </c>
      <c r="N854" t="s">
        <v>539</v>
      </c>
      <c r="O854" s="3">
        <v>125000</v>
      </c>
      <c r="P854" s="1">
        <f>MEDIAN(Data_Source[Price (SAR)])</f>
        <v>58000</v>
      </c>
      <c r="Q854" s="1" cm="1">
        <f t="array" ref="Q854">MEDIAN(_xlfn._xlws.FILTER(Data_Source[Price (SAR)],Data_Source[Maker] = Data_Source[[#This Row],[Maker]]))</f>
        <v>145000</v>
      </c>
    </row>
    <row r="855" spans="1:17" x14ac:dyDescent="0.35">
      <c r="A855">
        <v>854</v>
      </c>
      <c r="B855" t="s">
        <v>48</v>
      </c>
      <c r="C855" t="s">
        <v>244</v>
      </c>
      <c r="D855">
        <v>1989</v>
      </c>
      <c r="E855" s="9">
        <f ca="1">YEAR(TODAY())-Data_Source[[#This Row],[Year]]</f>
        <v>36</v>
      </c>
      <c r="F855" t="s">
        <v>47</v>
      </c>
      <c r="G855" t="s">
        <v>102</v>
      </c>
      <c r="H855" t="s">
        <v>17</v>
      </c>
      <c r="I855">
        <v>3</v>
      </c>
      <c r="J855" t="s">
        <v>18</v>
      </c>
      <c r="K855" t="s">
        <v>19</v>
      </c>
      <c r="L855">
        <v>186000</v>
      </c>
      <c r="M855" t="s">
        <v>20</v>
      </c>
      <c r="N855" t="s">
        <v>20</v>
      </c>
      <c r="O855" s="3">
        <v>55000</v>
      </c>
      <c r="P855" s="1">
        <f>MEDIAN(Data_Source[Price (SAR)])</f>
        <v>58000</v>
      </c>
      <c r="Q855" s="1" cm="1">
        <f t="array" ref="Q855">MEDIAN(_xlfn._xlws.FILTER(Data_Source[Price (SAR)],Data_Source[Maker] = Data_Source[[#This Row],[Maker]]))</f>
        <v>145000</v>
      </c>
    </row>
    <row r="856" spans="1:17" x14ac:dyDescent="0.35">
      <c r="A856">
        <v>855</v>
      </c>
      <c r="B856" t="s">
        <v>21</v>
      </c>
      <c r="C856" t="s">
        <v>272</v>
      </c>
      <c r="D856">
        <v>2016</v>
      </c>
      <c r="E856" s="9">
        <f ca="1">YEAR(TODAY())-Data_Source[[#This Row],[Year]]</f>
        <v>9</v>
      </c>
      <c r="F856" t="s">
        <v>15</v>
      </c>
      <c r="G856" t="s">
        <v>23</v>
      </c>
      <c r="H856" t="s">
        <v>30</v>
      </c>
      <c r="I856">
        <v>4.8</v>
      </c>
      <c r="J856" t="s">
        <v>18</v>
      </c>
      <c r="K856" t="s">
        <v>68</v>
      </c>
      <c r="L856">
        <v>307801</v>
      </c>
      <c r="M856" t="s">
        <v>20</v>
      </c>
      <c r="N856" t="s">
        <v>20</v>
      </c>
      <c r="O856" s="2">
        <v>99000</v>
      </c>
      <c r="P856" s="1">
        <f>MEDIAN(Data_Source[Price (SAR)])</f>
        <v>58000</v>
      </c>
      <c r="Q856" s="1" cm="1">
        <f t="array" ref="Q856">MEDIAN(_xlfn._xlws.FILTER(Data_Source[Price (SAR)],Data_Source[Maker] = Data_Source[[#This Row],[Maker]]))</f>
        <v>36500</v>
      </c>
    </row>
    <row r="857" spans="1:17" x14ac:dyDescent="0.35">
      <c r="A857">
        <v>856</v>
      </c>
      <c r="B857" t="s">
        <v>60</v>
      </c>
      <c r="C857" t="s">
        <v>80</v>
      </c>
      <c r="D857">
        <v>2016</v>
      </c>
      <c r="E857" s="9">
        <f ca="1">YEAR(TODAY())-Data_Source[[#This Row],[Year]]</f>
        <v>9</v>
      </c>
      <c r="F857" t="s">
        <v>44</v>
      </c>
      <c r="G857" t="s">
        <v>23</v>
      </c>
      <c r="H857" t="s">
        <v>26</v>
      </c>
      <c r="I857">
        <v>3.5</v>
      </c>
      <c r="J857" t="s">
        <v>18</v>
      </c>
      <c r="K857" t="s">
        <v>19</v>
      </c>
      <c r="L857">
        <v>45000</v>
      </c>
      <c r="M857" t="s">
        <v>20</v>
      </c>
      <c r="N857" t="s">
        <v>20</v>
      </c>
      <c r="O857" s="3">
        <v>112000</v>
      </c>
      <c r="P857" s="1">
        <f>MEDIAN(Data_Source[Price (SAR)])</f>
        <v>58000</v>
      </c>
      <c r="Q857" s="1" cm="1">
        <f t="array" ref="Q857">MEDIAN(_xlfn._xlws.FILTER(Data_Source[Price (SAR)],Data_Source[Maker] = Data_Source[[#This Row],[Maker]]))</f>
        <v>142000</v>
      </c>
    </row>
    <row r="858" spans="1:17" x14ac:dyDescent="0.35">
      <c r="A858">
        <v>857</v>
      </c>
      <c r="B858" t="s">
        <v>36</v>
      </c>
      <c r="C858" t="s">
        <v>37</v>
      </c>
      <c r="D858">
        <v>2011</v>
      </c>
      <c r="E858" s="9">
        <f ca="1">YEAR(TODAY())-Data_Source[[#This Row],[Year]]</f>
        <v>14</v>
      </c>
      <c r="F858" t="s">
        <v>15</v>
      </c>
      <c r="G858" t="s">
        <v>16</v>
      </c>
      <c r="H858" t="s">
        <v>26</v>
      </c>
      <c r="I858">
        <v>5.3</v>
      </c>
      <c r="J858" t="s">
        <v>18</v>
      </c>
      <c r="K858" t="s">
        <v>19</v>
      </c>
      <c r="L858">
        <v>334000</v>
      </c>
      <c r="M858" t="s">
        <v>20</v>
      </c>
      <c r="N858" t="s">
        <v>20</v>
      </c>
      <c r="O858" s="3">
        <v>51000</v>
      </c>
      <c r="P858" s="1">
        <f>MEDIAN(Data_Source[Price (SAR)])</f>
        <v>58000</v>
      </c>
      <c r="Q858" s="1" cm="1">
        <f t="array" ref="Q858">MEDIAN(_xlfn._xlws.FILTER(Data_Source[Price (SAR)],Data_Source[Maker] = Data_Source[[#This Row],[Maker]]))</f>
        <v>72000</v>
      </c>
    </row>
    <row r="859" spans="1:17" x14ac:dyDescent="0.35">
      <c r="A859">
        <v>858</v>
      </c>
      <c r="B859" t="s">
        <v>21</v>
      </c>
      <c r="C859" t="s">
        <v>22</v>
      </c>
      <c r="D859">
        <v>2021</v>
      </c>
      <c r="E859" s="9">
        <f ca="1">YEAR(TODAY())-Data_Source[[#This Row],[Year]]</f>
        <v>4</v>
      </c>
      <c r="F859" t="s">
        <v>15</v>
      </c>
      <c r="G859" t="s">
        <v>25</v>
      </c>
      <c r="H859" t="s">
        <v>17</v>
      </c>
      <c r="I859">
        <v>4</v>
      </c>
      <c r="J859" t="s">
        <v>18</v>
      </c>
      <c r="K859" t="s">
        <v>19</v>
      </c>
      <c r="L859">
        <v>5000</v>
      </c>
      <c r="M859" t="s">
        <v>155</v>
      </c>
      <c r="N859" t="s">
        <v>539</v>
      </c>
      <c r="O859" s="2">
        <v>3772</v>
      </c>
      <c r="P859" s="1">
        <f>MEDIAN(Data_Source[Price (SAR)])</f>
        <v>58000</v>
      </c>
      <c r="Q859" s="1" cm="1">
        <f t="array" ref="Q859">MEDIAN(_xlfn._xlws.FILTER(Data_Source[Price (SAR)],Data_Source[Maker] = Data_Source[[#This Row],[Maker]]))</f>
        <v>36500</v>
      </c>
    </row>
    <row r="860" spans="1:17" x14ac:dyDescent="0.35">
      <c r="A860">
        <v>859</v>
      </c>
      <c r="B860" t="s">
        <v>34</v>
      </c>
      <c r="C860" t="s">
        <v>41</v>
      </c>
      <c r="D860">
        <v>2017</v>
      </c>
      <c r="E860" s="9">
        <f ca="1">YEAR(TODAY())-Data_Source[[#This Row],[Year]]</f>
        <v>8</v>
      </c>
      <c r="F860" t="s">
        <v>15</v>
      </c>
      <c r="G860" t="s">
        <v>29</v>
      </c>
      <c r="H860" t="s">
        <v>26</v>
      </c>
      <c r="I860">
        <v>1.3</v>
      </c>
      <c r="J860" t="s">
        <v>18</v>
      </c>
      <c r="K860" t="s">
        <v>19</v>
      </c>
      <c r="L860">
        <v>137200</v>
      </c>
      <c r="M860" t="s">
        <v>42</v>
      </c>
      <c r="N860" t="s">
        <v>64</v>
      </c>
      <c r="O860" s="2">
        <v>32000</v>
      </c>
      <c r="P860" s="1">
        <f>MEDIAN(Data_Source[Price (SAR)])</f>
        <v>58000</v>
      </c>
      <c r="Q860" s="1" cm="1">
        <f t="array" ref="Q860">MEDIAN(_xlfn._xlws.FILTER(Data_Source[Price (SAR)],Data_Source[Maker] = Data_Source[[#This Row],[Maker]]))</f>
        <v>65000</v>
      </c>
    </row>
    <row r="861" spans="1:17" x14ac:dyDescent="0.35">
      <c r="A861">
        <v>860</v>
      </c>
      <c r="B861" t="s">
        <v>34</v>
      </c>
      <c r="C861" t="s">
        <v>43</v>
      </c>
      <c r="D861">
        <v>2019</v>
      </c>
      <c r="E861" s="9">
        <f ca="1">YEAR(TODAY())-Data_Source[[#This Row],[Year]]</f>
        <v>6</v>
      </c>
      <c r="F861" t="s">
        <v>15</v>
      </c>
      <c r="G861" t="s">
        <v>16</v>
      </c>
      <c r="H861" t="s">
        <v>26</v>
      </c>
      <c r="I861">
        <v>2.5</v>
      </c>
      <c r="J861" t="s">
        <v>18</v>
      </c>
      <c r="K861" t="s">
        <v>19</v>
      </c>
      <c r="L861">
        <v>48000</v>
      </c>
      <c r="M861" t="s">
        <v>20</v>
      </c>
      <c r="N861" t="s">
        <v>20</v>
      </c>
      <c r="O861" s="2">
        <v>80000</v>
      </c>
      <c r="P861" s="1">
        <f>MEDIAN(Data_Source[Price (SAR)])</f>
        <v>58000</v>
      </c>
      <c r="Q861" s="1" cm="1">
        <f t="array" ref="Q861">MEDIAN(_xlfn._xlws.FILTER(Data_Source[Price (SAR)],Data_Source[Maker] = Data_Source[[#This Row],[Maker]]))</f>
        <v>65000</v>
      </c>
    </row>
    <row r="862" spans="1:17" x14ac:dyDescent="0.35">
      <c r="A862">
        <v>861</v>
      </c>
      <c r="B862" t="s">
        <v>21</v>
      </c>
      <c r="C862" t="s">
        <v>24</v>
      </c>
      <c r="D862">
        <v>2019</v>
      </c>
      <c r="E862" s="9">
        <f ca="1">YEAR(TODAY())-Data_Source[[#This Row],[Year]]</f>
        <v>6</v>
      </c>
      <c r="F862" t="s">
        <v>15</v>
      </c>
      <c r="G862" t="s">
        <v>29</v>
      </c>
      <c r="H862" t="s">
        <v>26</v>
      </c>
      <c r="I862">
        <v>1.5</v>
      </c>
      <c r="J862" t="s">
        <v>18</v>
      </c>
      <c r="K862" t="s">
        <v>19</v>
      </c>
      <c r="L862">
        <v>93049</v>
      </c>
      <c r="M862" t="s">
        <v>20</v>
      </c>
      <c r="N862" t="s">
        <v>20</v>
      </c>
      <c r="O862" s="3">
        <v>29500</v>
      </c>
      <c r="P862" s="1">
        <f>MEDIAN(Data_Source[Price (SAR)])</f>
        <v>58000</v>
      </c>
      <c r="Q862" s="1" cm="1">
        <f t="array" ref="Q862">MEDIAN(_xlfn._xlws.FILTER(Data_Source[Price (SAR)],Data_Source[Maker] = Data_Source[[#This Row],[Maker]]))</f>
        <v>36500</v>
      </c>
    </row>
    <row r="863" spans="1:17" x14ac:dyDescent="0.35">
      <c r="A863">
        <v>862</v>
      </c>
      <c r="B863" t="s">
        <v>48</v>
      </c>
      <c r="C863" t="s">
        <v>50</v>
      </c>
      <c r="D863">
        <v>2017</v>
      </c>
      <c r="E863" s="9">
        <f ca="1">YEAR(TODAY())-Data_Source[[#This Row],[Year]]</f>
        <v>8</v>
      </c>
      <c r="F863" t="s">
        <v>15</v>
      </c>
      <c r="G863" t="s">
        <v>33</v>
      </c>
      <c r="H863" t="s">
        <v>17</v>
      </c>
      <c r="I863">
        <v>2</v>
      </c>
      <c r="J863" t="s">
        <v>18</v>
      </c>
      <c r="K863" t="s">
        <v>19</v>
      </c>
      <c r="L863">
        <v>147</v>
      </c>
      <c r="M863" t="s">
        <v>20</v>
      </c>
      <c r="N863" t="s">
        <v>20</v>
      </c>
      <c r="O863" s="2">
        <v>142000</v>
      </c>
      <c r="P863" s="1">
        <f>MEDIAN(Data_Source[Price (SAR)])</f>
        <v>58000</v>
      </c>
      <c r="Q863" s="1" cm="1">
        <f t="array" ref="Q863">MEDIAN(_xlfn._xlws.FILTER(Data_Source[Price (SAR)],Data_Source[Maker] = Data_Source[[#This Row],[Maker]]))</f>
        <v>145000</v>
      </c>
    </row>
    <row r="864" spans="1:17" x14ac:dyDescent="0.35">
      <c r="A864">
        <v>863</v>
      </c>
      <c r="B864" t="s">
        <v>34</v>
      </c>
      <c r="C864" t="s">
        <v>123</v>
      </c>
      <c r="D864">
        <v>2020</v>
      </c>
      <c r="E864" s="9">
        <f ca="1">YEAR(TODAY())-Data_Source[[#This Row],[Year]]</f>
        <v>5</v>
      </c>
      <c r="F864" t="s">
        <v>44</v>
      </c>
      <c r="G864" t="s">
        <v>23</v>
      </c>
      <c r="H864" t="s">
        <v>30</v>
      </c>
      <c r="I864">
        <v>2.7</v>
      </c>
      <c r="J864" t="s">
        <v>18</v>
      </c>
      <c r="K864" t="s">
        <v>68</v>
      </c>
      <c r="L864">
        <v>49000</v>
      </c>
      <c r="M864" t="s">
        <v>20</v>
      </c>
      <c r="N864" t="s">
        <v>20</v>
      </c>
      <c r="O864" s="2">
        <v>103000</v>
      </c>
      <c r="P864" s="1">
        <f>MEDIAN(Data_Source[Price (SAR)])</f>
        <v>58000</v>
      </c>
      <c r="Q864" s="1" cm="1">
        <f t="array" ref="Q864">MEDIAN(_xlfn._xlws.FILTER(Data_Source[Price (SAR)],Data_Source[Maker] = Data_Source[[#This Row],[Maker]]))</f>
        <v>65000</v>
      </c>
    </row>
    <row r="865" spans="1:17" x14ac:dyDescent="0.35">
      <c r="A865">
        <v>864</v>
      </c>
      <c r="B865" t="s">
        <v>48</v>
      </c>
      <c r="C865" t="s">
        <v>149</v>
      </c>
      <c r="D865">
        <v>2016</v>
      </c>
      <c r="E865" s="9">
        <f ca="1">YEAR(TODAY())-Data_Source[[#This Row],[Year]]</f>
        <v>9</v>
      </c>
      <c r="F865" t="s">
        <v>47</v>
      </c>
      <c r="G865" t="s">
        <v>23</v>
      </c>
      <c r="H865" t="s">
        <v>17</v>
      </c>
      <c r="I865">
        <v>2</v>
      </c>
      <c r="J865" t="s">
        <v>18</v>
      </c>
      <c r="K865" t="s">
        <v>19</v>
      </c>
      <c r="L865">
        <v>99000</v>
      </c>
      <c r="M865" t="s">
        <v>45</v>
      </c>
      <c r="N865" t="s">
        <v>539</v>
      </c>
      <c r="O865" s="3">
        <v>129000</v>
      </c>
      <c r="P865" s="1">
        <f>MEDIAN(Data_Source[Price (SAR)])</f>
        <v>58000</v>
      </c>
      <c r="Q865" s="1" cm="1">
        <f t="array" ref="Q865">MEDIAN(_xlfn._xlws.FILTER(Data_Source[Price (SAR)],Data_Source[Maker] = Data_Source[[#This Row],[Maker]]))</f>
        <v>145000</v>
      </c>
    </row>
    <row r="866" spans="1:17" x14ac:dyDescent="0.35">
      <c r="A866">
        <v>865</v>
      </c>
      <c r="B866" t="s">
        <v>39</v>
      </c>
      <c r="C866" t="s">
        <v>46</v>
      </c>
      <c r="D866">
        <v>2013</v>
      </c>
      <c r="E866" s="9">
        <f ca="1">YEAR(TODAY())-Data_Source[[#This Row],[Year]]</f>
        <v>12</v>
      </c>
      <c r="F866" t="s">
        <v>15</v>
      </c>
      <c r="G866" t="s">
        <v>94</v>
      </c>
      <c r="H866" t="s">
        <v>30</v>
      </c>
      <c r="I866">
        <v>5.3</v>
      </c>
      <c r="J866" t="s">
        <v>18</v>
      </c>
      <c r="K866" t="s">
        <v>19</v>
      </c>
      <c r="L866">
        <v>342000</v>
      </c>
      <c r="M866" t="s">
        <v>20</v>
      </c>
      <c r="N866" t="s">
        <v>20</v>
      </c>
      <c r="O866" s="2">
        <v>53000</v>
      </c>
      <c r="P866" s="1">
        <f>MEDIAN(Data_Source[Price (SAR)])</f>
        <v>58000</v>
      </c>
      <c r="Q866" s="1" cm="1">
        <f t="array" ref="Q866">MEDIAN(_xlfn._xlws.FILTER(Data_Source[Price (SAR)],Data_Source[Maker] = Data_Source[[#This Row],[Maker]]))</f>
        <v>60000</v>
      </c>
    </row>
    <row r="867" spans="1:17" x14ac:dyDescent="0.35">
      <c r="A867">
        <v>866</v>
      </c>
      <c r="B867" t="s">
        <v>27</v>
      </c>
      <c r="C867" t="s">
        <v>28</v>
      </c>
      <c r="D867">
        <v>2019</v>
      </c>
      <c r="E867" s="9">
        <f ca="1">YEAR(TODAY())-Data_Source[[#This Row],[Year]]</f>
        <v>6</v>
      </c>
      <c r="F867" t="s">
        <v>15</v>
      </c>
      <c r="G867" t="s">
        <v>23</v>
      </c>
      <c r="H867" t="s">
        <v>26</v>
      </c>
      <c r="I867">
        <v>1.6</v>
      </c>
      <c r="J867" t="s">
        <v>18</v>
      </c>
      <c r="K867" t="s">
        <v>19</v>
      </c>
      <c r="L867">
        <v>73000</v>
      </c>
      <c r="M867" t="s">
        <v>45</v>
      </c>
      <c r="N867" t="s">
        <v>539</v>
      </c>
      <c r="O867" s="3">
        <v>48500</v>
      </c>
      <c r="P867" s="1">
        <f>MEDIAN(Data_Source[Price (SAR)])</f>
        <v>58000</v>
      </c>
      <c r="Q867" s="1" cm="1">
        <f t="array" ref="Q867">MEDIAN(_xlfn._xlws.FILTER(Data_Source[Price (SAR)],Data_Source[Maker] = Data_Source[[#This Row],[Maker]]))</f>
        <v>42000</v>
      </c>
    </row>
    <row r="868" spans="1:17" x14ac:dyDescent="0.35">
      <c r="A868">
        <v>867</v>
      </c>
      <c r="B868" t="s">
        <v>48</v>
      </c>
      <c r="C868" t="s">
        <v>194</v>
      </c>
      <c r="D868">
        <v>2015</v>
      </c>
      <c r="E868" s="9">
        <f ca="1">YEAR(TODAY())-Data_Source[[#This Row],[Year]]</f>
        <v>10</v>
      </c>
      <c r="F868" t="s">
        <v>15</v>
      </c>
      <c r="G868" t="s">
        <v>25</v>
      </c>
      <c r="H868" t="s">
        <v>17</v>
      </c>
      <c r="I868">
        <v>3.5</v>
      </c>
      <c r="J868" t="s">
        <v>18</v>
      </c>
      <c r="K868" t="s">
        <v>19</v>
      </c>
      <c r="L868">
        <v>125000</v>
      </c>
      <c r="M868" t="s">
        <v>42</v>
      </c>
      <c r="N868" t="s">
        <v>64</v>
      </c>
      <c r="O868" s="3">
        <v>100000</v>
      </c>
      <c r="P868" s="1">
        <f>MEDIAN(Data_Source[Price (SAR)])</f>
        <v>58000</v>
      </c>
      <c r="Q868" s="1" cm="1">
        <f t="array" ref="Q868">MEDIAN(_xlfn._xlws.FILTER(Data_Source[Price (SAR)],Data_Source[Maker] = Data_Source[[#This Row],[Maker]]))</f>
        <v>145000</v>
      </c>
    </row>
    <row r="869" spans="1:17" x14ac:dyDescent="0.35">
      <c r="A869">
        <v>868</v>
      </c>
      <c r="B869" t="s">
        <v>27</v>
      </c>
      <c r="C869" t="s">
        <v>91</v>
      </c>
      <c r="D869">
        <v>2018</v>
      </c>
      <c r="E869" s="9">
        <f ca="1">YEAR(TODAY())-Data_Source[[#This Row],[Year]]</f>
        <v>7</v>
      </c>
      <c r="F869" t="s">
        <v>15</v>
      </c>
      <c r="G869" t="s">
        <v>23</v>
      </c>
      <c r="H869" t="s">
        <v>26</v>
      </c>
      <c r="I869">
        <v>3.3</v>
      </c>
      <c r="J869" t="s">
        <v>18</v>
      </c>
      <c r="K869" t="s">
        <v>19</v>
      </c>
      <c r="L869">
        <v>41542</v>
      </c>
      <c r="M869" t="s">
        <v>20</v>
      </c>
      <c r="N869" t="s">
        <v>20</v>
      </c>
      <c r="O869" s="2">
        <v>69000</v>
      </c>
      <c r="P869" s="1">
        <f>MEDIAN(Data_Source[Price (SAR)])</f>
        <v>58000</v>
      </c>
      <c r="Q869" s="1" cm="1">
        <f t="array" ref="Q869">MEDIAN(_xlfn._xlws.FILTER(Data_Source[Price (SAR)],Data_Source[Maker] = Data_Source[[#This Row],[Maker]]))</f>
        <v>42000</v>
      </c>
    </row>
    <row r="870" spans="1:17" x14ac:dyDescent="0.35">
      <c r="A870">
        <v>869</v>
      </c>
      <c r="B870" t="s">
        <v>39</v>
      </c>
      <c r="C870" t="s">
        <v>46</v>
      </c>
      <c r="D870">
        <v>2008</v>
      </c>
      <c r="E870" s="9">
        <f ca="1">YEAR(TODAY())-Data_Source[[#This Row],[Year]]</f>
        <v>17</v>
      </c>
      <c r="F870" t="s">
        <v>47</v>
      </c>
      <c r="G870" t="s">
        <v>16</v>
      </c>
      <c r="H870" t="s">
        <v>17</v>
      </c>
      <c r="I870">
        <v>2.9</v>
      </c>
      <c r="J870" t="s">
        <v>18</v>
      </c>
      <c r="K870" t="s">
        <v>19</v>
      </c>
      <c r="L870">
        <v>265000</v>
      </c>
      <c r="M870" t="s">
        <v>20</v>
      </c>
      <c r="N870" t="s">
        <v>20</v>
      </c>
      <c r="O870" s="3">
        <v>33000</v>
      </c>
      <c r="P870" s="1">
        <f>MEDIAN(Data_Source[Price (SAR)])</f>
        <v>58000</v>
      </c>
      <c r="Q870" s="1" cm="1">
        <f t="array" ref="Q870">MEDIAN(_xlfn._xlws.FILTER(Data_Source[Price (SAR)],Data_Source[Maker] = Data_Source[[#This Row],[Maker]]))</f>
        <v>60000</v>
      </c>
    </row>
    <row r="871" spans="1:17" x14ac:dyDescent="0.35">
      <c r="A871">
        <v>870</v>
      </c>
      <c r="B871" t="s">
        <v>27</v>
      </c>
      <c r="C871" t="s">
        <v>89</v>
      </c>
      <c r="D871">
        <v>2011</v>
      </c>
      <c r="E871" s="9">
        <f ca="1">YEAR(TODAY())-Data_Source[[#This Row],[Year]]</f>
        <v>14</v>
      </c>
      <c r="F871" t="s">
        <v>47</v>
      </c>
      <c r="G871" t="s">
        <v>23</v>
      </c>
      <c r="H871" t="s">
        <v>17</v>
      </c>
      <c r="I871">
        <v>2.5</v>
      </c>
      <c r="J871" t="s">
        <v>18</v>
      </c>
      <c r="K871" t="s">
        <v>19</v>
      </c>
      <c r="L871">
        <v>261240</v>
      </c>
      <c r="M871" t="s">
        <v>20</v>
      </c>
      <c r="N871" t="s">
        <v>20</v>
      </c>
      <c r="O871" s="2">
        <v>27000</v>
      </c>
      <c r="P871" s="1">
        <f>MEDIAN(Data_Source[Price (SAR)])</f>
        <v>58000</v>
      </c>
      <c r="Q871" s="1" cm="1">
        <f t="array" ref="Q871">MEDIAN(_xlfn._xlws.FILTER(Data_Source[Price (SAR)],Data_Source[Maker] = Data_Source[[#This Row],[Maker]]))</f>
        <v>42000</v>
      </c>
    </row>
    <row r="872" spans="1:17" x14ac:dyDescent="0.35">
      <c r="A872">
        <v>871</v>
      </c>
      <c r="B872" t="s">
        <v>21</v>
      </c>
      <c r="C872" t="s">
        <v>24</v>
      </c>
      <c r="D872">
        <v>2019</v>
      </c>
      <c r="E872" s="9">
        <f ca="1">YEAR(TODAY())-Data_Source[[#This Row],[Year]]</f>
        <v>6</v>
      </c>
      <c r="F872" t="s">
        <v>15</v>
      </c>
      <c r="G872" t="s">
        <v>29</v>
      </c>
      <c r="H872" t="s">
        <v>26</v>
      </c>
      <c r="I872">
        <v>1.5</v>
      </c>
      <c r="J872" t="s">
        <v>18</v>
      </c>
      <c r="K872" t="s">
        <v>19</v>
      </c>
      <c r="L872">
        <v>87042</v>
      </c>
      <c r="M872" t="s">
        <v>20</v>
      </c>
      <c r="N872" t="s">
        <v>20</v>
      </c>
      <c r="O872" s="2">
        <v>29500</v>
      </c>
      <c r="P872" s="1">
        <f>MEDIAN(Data_Source[Price (SAR)])</f>
        <v>58000</v>
      </c>
      <c r="Q872" s="1" cm="1">
        <f t="array" ref="Q872">MEDIAN(_xlfn._xlws.FILTER(Data_Source[Price (SAR)],Data_Source[Maker] = Data_Source[[#This Row],[Maker]]))</f>
        <v>36500</v>
      </c>
    </row>
    <row r="873" spans="1:17" x14ac:dyDescent="0.35">
      <c r="A873">
        <v>872</v>
      </c>
      <c r="B873" t="s">
        <v>139</v>
      </c>
      <c r="C873" t="s">
        <v>354</v>
      </c>
      <c r="D873">
        <v>2006</v>
      </c>
      <c r="E873" s="9">
        <f ca="1">YEAR(TODAY())-Data_Source[[#This Row],[Year]]</f>
        <v>19</v>
      </c>
      <c r="F873" t="s">
        <v>15</v>
      </c>
      <c r="G873" t="s">
        <v>23</v>
      </c>
      <c r="H873" t="s">
        <v>26</v>
      </c>
      <c r="I873">
        <v>1</v>
      </c>
      <c r="J873" t="s">
        <v>18</v>
      </c>
      <c r="K873" t="s">
        <v>68</v>
      </c>
      <c r="L873">
        <v>139000</v>
      </c>
      <c r="M873" t="s">
        <v>59</v>
      </c>
      <c r="N873" t="s">
        <v>59</v>
      </c>
      <c r="O873" s="3">
        <v>12000</v>
      </c>
      <c r="P873" s="1">
        <f>MEDIAN(Data_Source[Price (SAR)])</f>
        <v>58000</v>
      </c>
      <c r="Q873" s="1" cm="1">
        <f t="array" ref="Q873">MEDIAN(_xlfn._xlws.FILTER(Data_Source[Price (SAR)],Data_Source[Maker] = Data_Source[[#This Row],[Maker]]))</f>
        <v>28000</v>
      </c>
    </row>
    <row r="874" spans="1:17" x14ac:dyDescent="0.35">
      <c r="A874">
        <v>873</v>
      </c>
      <c r="B874" t="s">
        <v>34</v>
      </c>
      <c r="C874" t="s">
        <v>43</v>
      </c>
      <c r="D874">
        <v>2016</v>
      </c>
      <c r="E874" s="9">
        <f ca="1">YEAR(TODAY())-Data_Source[[#This Row],[Year]]</f>
        <v>9</v>
      </c>
      <c r="F874" t="s">
        <v>15</v>
      </c>
      <c r="G874" t="s">
        <v>102</v>
      </c>
      <c r="H874" t="s">
        <v>17</v>
      </c>
      <c r="I874">
        <v>2.5</v>
      </c>
      <c r="J874" t="s">
        <v>18</v>
      </c>
      <c r="K874" t="s">
        <v>19</v>
      </c>
      <c r="L874">
        <v>164000</v>
      </c>
      <c r="M874" t="s">
        <v>42</v>
      </c>
      <c r="N874" t="s">
        <v>64</v>
      </c>
      <c r="O874" s="2">
        <v>51000</v>
      </c>
      <c r="P874" s="1">
        <f>MEDIAN(Data_Source[Price (SAR)])</f>
        <v>58000</v>
      </c>
      <c r="Q874" s="1" cm="1">
        <f t="array" ref="Q874">MEDIAN(_xlfn._xlws.FILTER(Data_Source[Price (SAR)],Data_Source[Maker] = Data_Source[[#This Row],[Maker]]))</f>
        <v>65000</v>
      </c>
    </row>
    <row r="875" spans="1:17" x14ac:dyDescent="0.35">
      <c r="A875">
        <v>874</v>
      </c>
      <c r="B875" t="s">
        <v>31</v>
      </c>
      <c r="C875" t="s">
        <v>32</v>
      </c>
      <c r="D875">
        <v>2013</v>
      </c>
      <c r="E875" s="9">
        <f ca="1">YEAR(TODAY())-Data_Source[[#This Row],[Year]]</f>
        <v>12</v>
      </c>
      <c r="F875" t="s">
        <v>15</v>
      </c>
      <c r="G875" t="s">
        <v>23</v>
      </c>
      <c r="H875" t="s">
        <v>30</v>
      </c>
      <c r="I875">
        <v>2.4</v>
      </c>
      <c r="J875" t="s">
        <v>18</v>
      </c>
      <c r="K875" t="s">
        <v>19</v>
      </c>
      <c r="L875">
        <v>363000</v>
      </c>
      <c r="M875" t="s">
        <v>54</v>
      </c>
      <c r="N875" t="s">
        <v>538</v>
      </c>
      <c r="O875" s="2">
        <v>42500</v>
      </c>
      <c r="P875" s="1">
        <f>MEDIAN(Data_Source[Price (SAR)])</f>
        <v>58000</v>
      </c>
      <c r="Q875" s="1" cm="1">
        <f t="array" ref="Q875">MEDIAN(_xlfn._xlws.FILTER(Data_Source[Price (SAR)],Data_Source[Maker] = Data_Source[[#This Row],[Maker]]))</f>
        <v>60500</v>
      </c>
    </row>
    <row r="876" spans="1:17" x14ac:dyDescent="0.35">
      <c r="A876">
        <v>875</v>
      </c>
      <c r="B876" t="s">
        <v>48</v>
      </c>
      <c r="C876" t="s">
        <v>106</v>
      </c>
      <c r="D876">
        <v>2013</v>
      </c>
      <c r="E876" s="9">
        <f ca="1">YEAR(TODAY())-Data_Source[[#This Row],[Year]]</f>
        <v>12</v>
      </c>
      <c r="F876" t="s">
        <v>15</v>
      </c>
      <c r="G876" t="s">
        <v>94</v>
      </c>
      <c r="H876" t="s">
        <v>17</v>
      </c>
      <c r="I876">
        <v>8</v>
      </c>
      <c r="J876" t="s">
        <v>18</v>
      </c>
      <c r="K876" t="s">
        <v>19</v>
      </c>
      <c r="L876">
        <v>160000</v>
      </c>
      <c r="M876" t="s">
        <v>42</v>
      </c>
      <c r="N876" t="s">
        <v>64</v>
      </c>
      <c r="O876" s="2">
        <v>110000</v>
      </c>
      <c r="P876" s="1">
        <f>MEDIAN(Data_Source[Price (SAR)])</f>
        <v>58000</v>
      </c>
      <c r="Q876" s="1" cm="1">
        <f t="array" ref="Q876">MEDIAN(_xlfn._xlws.FILTER(Data_Source[Price (SAR)],Data_Source[Maker] = Data_Source[[#This Row],[Maker]]))</f>
        <v>145000</v>
      </c>
    </row>
    <row r="877" spans="1:17" x14ac:dyDescent="0.35">
      <c r="A877">
        <v>876</v>
      </c>
      <c r="B877" t="s">
        <v>82</v>
      </c>
      <c r="C877" t="s">
        <v>142</v>
      </c>
      <c r="D877">
        <v>2017</v>
      </c>
      <c r="E877" s="9">
        <f ca="1">YEAR(TODAY())-Data_Source[[#This Row],[Year]]</f>
        <v>8</v>
      </c>
      <c r="F877" t="s">
        <v>15</v>
      </c>
      <c r="G877" t="s">
        <v>33</v>
      </c>
      <c r="H877" t="s">
        <v>17</v>
      </c>
      <c r="I877">
        <v>1.6</v>
      </c>
      <c r="J877" t="s">
        <v>18</v>
      </c>
      <c r="K877" t="s">
        <v>19</v>
      </c>
      <c r="L877">
        <v>77500</v>
      </c>
      <c r="M877" t="s">
        <v>42</v>
      </c>
      <c r="N877" t="s">
        <v>64</v>
      </c>
      <c r="O877" s="2">
        <v>42000</v>
      </c>
      <c r="P877" s="1">
        <f>MEDIAN(Data_Source[Price (SAR)])</f>
        <v>58000</v>
      </c>
      <c r="Q877" s="1" cm="1">
        <f t="array" ref="Q877">MEDIAN(_xlfn._xlws.FILTER(Data_Source[Price (SAR)],Data_Source[Maker] = Data_Source[[#This Row],[Maker]]))</f>
        <v>40000</v>
      </c>
    </row>
    <row r="878" spans="1:17" x14ac:dyDescent="0.35">
      <c r="A878">
        <v>877</v>
      </c>
      <c r="B878" t="s">
        <v>82</v>
      </c>
      <c r="C878" t="s">
        <v>105</v>
      </c>
      <c r="D878">
        <v>2019</v>
      </c>
      <c r="E878" s="9">
        <f ca="1">YEAR(TODAY())-Data_Source[[#This Row],[Year]]</f>
        <v>6</v>
      </c>
      <c r="F878" t="s">
        <v>15</v>
      </c>
      <c r="G878" t="s">
        <v>29</v>
      </c>
      <c r="H878" t="s">
        <v>30</v>
      </c>
      <c r="I878">
        <v>2.4</v>
      </c>
      <c r="J878" t="s">
        <v>18</v>
      </c>
      <c r="K878" t="s">
        <v>19</v>
      </c>
      <c r="L878">
        <v>54000</v>
      </c>
      <c r="M878" t="s">
        <v>111</v>
      </c>
      <c r="N878" t="s">
        <v>540</v>
      </c>
      <c r="O878" s="2">
        <v>1493</v>
      </c>
      <c r="P878" s="1">
        <f>MEDIAN(Data_Source[Price (SAR)])</f>
        <v>58000</v>
      </c>
      <c r="Q878" s="1" cm="1">
        <f t="array" ref="Q878">MEDIAN(_xlfn._xlws.FILTER(Data_Source[Price (SAR)],Data_Source[Maker] = Data_Source[[#This Row],[Maker]]))</f>
        <v>40000</v>
      </c>
    </row>
    <row r="879" spans="1:17" x14ac:dyDescent="0.35">
      <c r="A879">
        <v>878</v>
      </c>
      <c r="B879" t="s">
        <v>34</v>
      </c>
      <c r="C879" t="s">
        <v>58</v>
      </c>
      <c r="D879">
        <v>2019</v>
      </c>
      <c r="E879" s="9">
        <f ca="1">YEAR(TODAY())-Data_Source[[#This Row],[Year]]</f>
        <v>6</v>
      </c>
      <c r="F879" t="s">
        <v>15</v>
      </c>
      <c r="G879" t="s">
        <v>23</v>
      </c>
      <c r="H879" t="s">
        <v>17</v>
      </c>
      <c r="I879">
        <v>3.5</v>
      </c>
      <c r="J879" t="s">
        <v>18</v>
      </c>
      <c r="K879" t="s">
        <v>19</v>
      </c>
      <c r="L879">
        <v>40000</v>
      </c>
      <c r="M879" t="s">
        <v>20</v>
      </c>
      <c r="N879" t="s">
        <v>20</v>
      </c>
      <c r="O879" s="2">
        <v>120000</v>
      </c>
      <c r="P879" s="1">
        <f>MEDIAN(Data_Source[Price (SAR)])</f>
        <v>58000</v>
      </c>
      <c r="Q879" s="1" cm="1">
        <f t="array" ref="Q879">MEDIAN(_xlfn._xlws.FILTER(Data_Source[Price (SAR)],Data_Source[Maker] = Data_Source[[#This Row],[Maker]]))</f>
        <v>65000</v>
      </c>
    </row>
    <row r="880" spans="1:17" x14ac:dyDescent="0.35">
      <c r="A880">
        <v>879</v>
      </c>
      <c r="B880" t="s">
        <v>31</v>
      </c>
      <c r="C880" t="s">
        <v>32</v>
      </c>
      <c r="D880">
        <v>2019</v>
      </c>
      <c r="E880" s="9">
        <f ca="1">YEAR(TODAY())-Data_Source[[#This Row],[Year]]</f>
        <v>6</v>
      </c>
      <c r="F880" t="s">
        <v>44</v>
      </c>
      <c r="G880" t="s">
        <v>25</v>
      </c>
      <c r="H880" t="s">
        <v>17</v>
      </c>
      <c r="I880">
        <v>1.5</v>
      </c>
      <c r="J880" t="s">
        <v>18</v>
      </c>
      <c r="K880" t="s">
        <v>19</v>
      </c>
      <c r="L880">
        <v>81000</v>
      </c>
      <c r="M880" t="s">
        <v>45</v>
      </c>
      <c r="N880" t="s">
        <v>539</v>
      </c>
      <c r="O880" s="2">
        <v>95000</v>
      </c>
      <c r="P880" s="1">
        <f>MEDIAN(Data_Source[Price (SAR)])</f>
        <v>58000</v>
      </c>
      <c r="Q880" s="1" cm="1">
        <f t="array" ref="Q880">MEDIAN(_xlfn._xlws.FILTER(Data_Source[Price (SAR)],Data_Source[Maker] = Data_Source[[#This Row],[Maker]]))</f>
        <v>60500</v>
      </c>
    </row>
    <row r="881" spans="1:17" x14ac:dyDescent="0.35">
      <c r="A881">
        <v>880</v>
      </c>
      <c r="B881" t="s">
        <v>82</v>
      </c>
      <c r="C881" t="s">
        <v>142</v>
      </c>
      <c r="D881">
        <v>2015</v>
      </c>
      <c r="E881" s="9">
        <f ca="1">YEAR(TODAY())-Data_Source[[#This Row],[Year]]</f>
        <v>10</v>
      </c>
      <c r="F881" t="s">
        <v>44</v>
      </c>
      <c r="G881" t="s">
        <v>25</v>
      </c>
      <c r="H881" t="s">
        <v>26</v>
      </c>
      <c r="I881">
        <v>1.6</v>
      </c>
      <c r="J881" t="s">
        <v>18</v>
      </c>
      <c r="K881" t="s">
        <v>19</v>
      </c>
      <c r="L881">
        <v>141000</v>
      </c>
      <c r="M881" t="s">
        <v>45</v>
      </c>
      <c r="N881" t="s">
        <v>539</v>
      </c>
      <c r="O881" s="3">
        <v>25000</v>
      </c>
      <c r="P881" s="1">
        <f>MEDIAN(Data_Source[Price (SAR)])</f>
        <v>58000</v>
      </c>
      <c r="Q881" s="1" cm="1">
        <f t="array" ref="Q881">MEDIAN(_xlfn._xlws.FILTER(Data_Source[Price (SAR)],Data_Source[Maker] = Data_Source[[#This Row],[Maker]]))</f>
        <v>40000</v>
      </c>
    </row>
    <row r="882" spans="1:17" x14ac:dyDescent="0.35">
      <c r="A882">
        <v>881</v>
      </c>
      <c r="B882" t="s">
        <v>48</v>
      </c>
      <c r="C882" t="s">
        <v>149</v>
      </c>
      <c r="D882">
        <v>2016</v>
      </c>
      <c r="E882" s="9">
        <f ca="1">YEAR(TODAY())-Data_Source[[#This Row],[Year]]</f>
        <v>9</v>
      </c>
      <c r="F882" t="s">
        <v>15</v>
      </c>
      <c r="G882" t="s">
        <v>25</v>
      </c>
      <c r="H882" t="s">
        <v>30</v>
      </c>
      <c r="I882">
        <v>2</v>
      </c>
      <c r="J882" t="s">
        <v>18</v>
      </c>
      <c r="K882" t="s">
        <v>19</v>
      </c>
      <c r="L882">
        <v>140000</v>
      </c>
      <c r="M882" t="s">
        <v>45</v>
      </c>
      <c r="N882" t="s">
        <v>539</v>
      </c>
      <c r="O882" s="3">
        <v>105000</v>
      </c>
      <c r="P882" s="1">
        <f>MEDIAN(Data_Source[Price (SAR)])</f>
        <v>58000</v>
      </c>
      <c r="Q882" s="1" cm="1">
        <f t="array" ref="Q882">MEDIAN(_xlfn._xlws.FILTER(Data_Source[Price (SAR)],Data_Source[Maker] = Data_Source[[#This Row],[Maker]]))</f>
        <v>145000</v>
      </c>
    </row>
    <row r="883" spans="1:17" x14ac:dyDescent="0.35">
      <c r="A883">
        <v>882</v>
      </c>
      <c r="B883" t="s">
        <v>27</v>
      </c>
      <c r="C883" t="s">
        <v>88</v>
      </c>
      <c r="D883">
        <v>2018</v>
      </c>
      <c r="E883" s="9">
        <f ca="1">YEAR(TODAY())-Data_Source[[#This Row],[Year]]</f>
        <v>7</v>
      </c>
      <c r="F883" t="s">
        <v>15</v>
      </c>
      <c r="G883" t="s">
        <v>16</v>
      </c>
      <c r="H883" t="s">
        <v>17</v>
      </c>
      <c r="I883">
        <v>1.6</v>
      </c>
      <c r="J883" t="s">
        <v>18</v>
      </c>
      <c r="K883" t="s">
        <v>19</v>
      </c>
      <c r="L883">
        <v>130000</v>
      </c>
      <c r="M883" t="s">
        <v>42</v>
      </c>
      <c r="N883" t="s">
        <v>64</v>
      </c>
      <c r="O883" s="3">
        <v>38500</v>
      </c>
      <c r="P883" s="1">
        <f>MEDIAN(Data_Source[Price (SAR)])</f>
        <v>58000</v>
      </c>
      <c r="Q883" s="1" cm="1">
        <f t="array" ref="Q883">MEDIAN(_xlfn._xlws.FILTER(Data_Source[Price (SAR)],Data_Source[Maker] = Data_Source[[#This Row],[Maker]]))</f>
        <v>42000</v>
      </c>
    </row>
    <row r="884" spans="1:17" x14ac:dyDescent="0.35">
      <c r="A884">
        <v>883</v>
      </c>
      <c r="B884" t="s">
        <v>27</v>
      </c>
      <c r="C884" t="s">
        <v>89</v>
      </c>
      <c r="D884">
        <v>2018</v>
      </c>
      <c r="E884" s="9">
        <f ca="1">YEAR(TODAY())-Data_Source[[#This Row],[Year]]</f>
        <v>7</v>
      </c>
      <c r="F884" t="s">
        <v>15</v>
      </c>
      <c r="G884" t="s">
        <v>29</v>
      </c>
      <c r="H884" t="s">
        <v>26</v>
      </c>
      <c r="I884">
        <v>2.4</v>
      </c>
      <c r="J884" t="s">
        <v>18</v>
      </c>
      <c r="K884" t="s">
        <v>19</v>
      </c>
      <c r="L884">
        <v>161796</v>
      </c>
      <c r="M884" t="s">
        <v>20</v>
      </c>
      <c r="N884" t="s">
        <v>20</v>
      </c>
      <c r="O884" s="3">
        <v>54500</v>
      </c>
      <c r="P884" s="1">
        <f>MEDIAN(Data_Source[Price (SAR)])</f>
        <v>58000</v>
      </c>
      <c r="Q884" s="1" cm="1">
        <f t="array" ref="Q884">MEDIAN(_xlfn._xlws.FILTER(Data_Source[Price (SAR)],Data_Source[Maker] = Data_Source[[#This Row],[Maker]]))</f>
        <v>42000</v>
      </c>
    </row>
    <row r="885" spans="1:17" x14ac:dyDescent="0.35">
      <c r="A885">
        <v>884</v>
      </c>
      <c r="B885" t="s">
        <v>27</v>
      </c>
      <c r="C885" t="s">
        <v>89</v>
      </c>
      <c r="D885">
        <v>2020</v>
      </c>
      <c r="E885" s="9">
        <f ca="1">YEAR(TODAY())-Data_Source[[#This Row],[Year]]</f>
        <v>5</v>
      </c>
      <c r="F885" t="s">
        <v>15</v>
      </c>
      <c r="G885" t="s">
        <v>16</v>
      </c>
      <c r="H885" t="s">
        <v>17</v>
      </c>
      <c r="I885">
        <v>2.5</v>
      </c>
      <c r="J885" t="s">
        <v>18</v>
      </c>
      <c r="K885" t="s">
        <v>19</v>
      </c>
      <c r="L885">
        <v>3000</v>
      </c>
      <c r="M885" t="s">
        <v>42</v>
      </c>
      <c r="N885" t="s">
        <v>64</v>
      </c>
      <c r="O885" s="2">
        <v>118000</v>
      </c>
      <c r="P885" s="1">
        <f>MEDIAN(Data_Source[Price (SAR)])</f>
        <v>58000</v>
      </c>
      <c r="Q885" s="1" cm="1">
        <f t="array" ref="Q885">MEDIAN(_xlfn._xlws.FILTER(Data_Source[Price (SAR)],Data_Source[Maker] = Data_Source[[#This Row],[Maker]]))</f>
        <v>42000</v>
      </c>
    </row>
    <row r="886" spans="1:17" x14ac:dyDescent="0.35">
      <c r="A886">
        <v>885</v>
      </c>
      <c r="B886" t="s">
        <v>34</v>
      </c>
      <c r="C886" t="s">
        <v>66</v>
      </c>
      <c r="D886">
        <v>2008</v>
      </c>
      <c r="E886" s="9">
        <f ca="1">YEAR(TODAY())-Data_Source[[#This Row],[Year]]</f>
        <v>17</v>
      </c>
      <c r="F886" t="s">
        <v>15</v>
      </c>
      <c r="G886" t="s">
        <v>23</v>
      </c>
      <c r="H886" t="s">
        <v>26</v>
      </c>
      <c r="I886">
        <v>3.5</v>
      </c>
      <c r="J886" t="s">
        <v>18</v>
      </c>
      <c r="K886" t="s">
        <v>19</v>
      </c>
      <c r="L886">
        <v>320000</v>
      </c>
      <c r="M886" t="s">
        <v>20</v>
      </c>
      <c r="N886" t="s">
        <v>20</v>
      </c>
      <c r="O886" s="2">
        <v>30000</v>
      </c>
      <c r="P886" s="1">
        <f>MEDIAN(Data_Source[Price (SAR)])</f>
        <v>58000</v>
      </c>
      <c r="Q886" s="1" cm="1">
        <f t="array" ref="Q886">MEDIAN(_xlfn._xlws.FILTER(Data_Source[Price (SAR)],Data_Source[Maker] = Data_Source[[#This Row],[Maker]]))</f>
        <v>65000</v>
      </c>
    </row>
    <row r="887" spans="1:17" x14ac:dyDescent="0.35">
      <c r="A887">
        <v>886</v>
      </c>
      <c r="B887" t="s">
        <v>326</v>
      </c>
      <c r="C887" t="s">
        <v>327</v>
      </c>
      <c r="D887">
        <v>2007</v>
      </c>
      <c r="E887" s="9">
        <f ca="1">YEAR(TODAY())-Data_Source[[#This Row],[Year]]</f>
        <v>18</v>
      </c>
      <c r="F887" t="s">
        <v>47</v>
      </c>
      <c r="G887" t="s">
        <v>78</v>
      </c>
      <c r="H887" t="s">
        <v>17</v>
      </c>
      <c r="I887">
        <v>4.5999999999999996</v>
      </c>
      <c r="J887" t="s">
        <v>18</v>
      </c>
      <c r="K887" t="s">
        <v>19</v>
      </c>
      <c r="L887">
        <v>570000</v>
      </c>
      <c r="M887" t="s">
        <v>20</v>
      </c>
      <c r="N887" t="s">
        <v>20</v>
      </c>
      <c r="O887" s="3">
        <v>24000</v>
      </c>
      <c r="P887" s="1">
        <f>MEDIAN(Data_Source[Price (SAR)])</f>
        <v>58000</v>
      </c>
      <c r="Q887" s="1" cm="1">
        <f t="array" ref="Q887">MEDIAN(_xlfn._xlws.FILTER(Data_Source[Price (SAR)],Data_Source[Maker] = Data_Source[[#This Row],[Maker]]))</f>
        <v>19000</v>
      </c>
    </row>
    <row r="888" spans="1:17" x14ac:dyDescent="0.35">
      <c r="A888">
        <v>887</v>
      </c>
      <c r="B888" t="s">
        <v>34</v>
      </c>
      <c r="C888" t="s">
        <v>51</v>
      </c>
      <c r="D888">
        <v>2018</v>
      </c>
      <c r="E888" s="9">
        <f ca="1">YEAR(TODAY())-Data_Source[[#This Row],[Year]]</f>
        <v>7</v>
      </c>
      <c r="F888" t="s">
        <v>15</v>
      </c>
      <c r="G888" t="s">
        <v>75</v>
      </c>
      <c r="H888" t="s">
        <v>26</v>
      </c>
      <c r="I888">
        <v>1.6</v>
      </c>
      <c r="J888" t="s">
        <v>18</v>
      </c>
      <c r="K888" t="s">
        <v>19</v>
      </c>
      <c r="L888">
        <v>138000</v>
      </c>
      <c r="M888" t="s">
        <v>42</v>
      </c>
      <c r="N888" t="s">
        <v>64</v>
      </c>
      <c r="O888" s="3">
        <v>43000</v>
      </c>
      <c r="P888" s="1">
        <f>MEDIAN(Data_Source[Price (SAR)])</f>
        <v>58000</v>
      </c>
      <c r="Q888" s="1" cm="1">
        <f t="array" ref="Q888">MEDIAN(_xlfn._xlws.FILTER(Data_Source[Price (SAR)],Data_Source[Maker] = Data_Source[[#This Row],[Maker]]))</f>
        <v>65000</v>
      </c>
    </row>
    <row r="889" spans="1:17" x14ac:dyDescent="0.35">
      <c r="A889">
        <v>888</v>
      </c>
      <c r="B889" t="s">
        <v>13</v>
      </c>
      <c r="C889">
        <v>300</v>
      </c>
      <c r="D889">
        <v>2016</v>
      </c>
      <c r="E889" s="9">
        <f ca="1">YEAR(TODAY())-Data_Source[[#This Row],[Year]]</f>
        <v>9</v>
      </c>
      <c r="F889" t="s">
        <v>44</v>
      </c>
      <c r="G889" t="s">
        <v>23</v>
      </c>
      <c r="H889" t="s">
        <v>17</v>
      </c>
      <c r="I889">
        <v>3.5</v>
      </c>
      <c r="J889" t="s">
        <v>18</v>
      </c>
      <c r="K889" t="s">
        <v>19</v>
      </c>
      <c r="L889">
        <v>16000</v>
      </c>
      <c r="M889" t="s">
        <v>20</v>
      </c>
      <c r="N889" t="s">
        <v>20</v>
      </c>
      <c r="O889" s="2">
        <v>90000</v>
      </c>
      <c r="P889" s="1">
        <f>MEDIAN(Data_Source[Price (SAR)])</f>
        <v>58000</v>
      </c>
      <c r="Q889" s="1" cm="1">
        <f t="array" ref="Q889">MEDIAN(_xlfn._xlws.FILTER(Data_Source[Price (SAR)],Data_Source[Maker] = Data_Source[[#This Row],[Maker]]))</f>
        <v>70000</v>
      </c>
    </row>
    <row r="890" spans="1:17" x14ac:dyDescent="0.35">
      <c r="A890">
        <v>889</v>
      </c>
      <c r="B890" t="s">
        <v>76</v>
      </c>
      <c r="C890" t="s">
        <v>240</v>
      </c>
      <c r="D890">
        <v>2004</v>
      </c>
      <c r="E890" s="9">
        <f ca="1">YEAR(TODAY())-Data_Source[[#This Row],[Year]]</f>
        <v>21</v>
      </c>
      <c r="F890" t="s">
        <v>15</v>
      </c>
      <c r="G890" t="s">
        <v>25</v>
      </c>
      <c r="H890" t="s">
        <v>26</v>
      </c>
      <c r="I890">
        <v>4.5999999999999996</v>
      </c>
      <c r="J890" t="s">
        <v>18</v>
      </c>
      <c r="K890" t="s">
        <v>19</v>
      </c>
      <c r="L890">
        <v>78000</v>
      </c>
      <c r="M890" t="s">
        <v>211</v>
      </c>
      <c r="N890" t="s">
        <v>539</v>
      </c>
      <c r="O890" s="2">
        <v>40000</v>
      </c>
      <c r="P890" s="1">
        <f>MEDIAN(Data_Source[Price (SAR)])</f>
        <v>58000</v>
      </c>
      <c r="Q890" s="1" cm="1">
        <f t="array" ref="Q890">MEDIAN(_xlfn._xlws.FILTER(Data_Source[Price (SAR)],Data_Source[Maker] = Data_Source[[#This Row],[Maker]]))</f>
        <v>55000</v>
      </c>
    </row>
    <row r="891" spans="1:17" x14ac:dyDescent="0.35">
      <c r="A891">
        <v>890</v>
      </c>
      <c r="B891" t="s">
        <v>34</v>
      </c>
      <c r="C891" t="s">
        <v>58</v>
      </c>
      <c r="D891">
        <v>2020</v>
      </c>
      <c r="E891" s="9">
        <f ca="1">YEAR(TODAY())-Data_Source[[#This Row],[Year]]</f>
        <v>5</v>
      </c>
      <c r="F891" t="s">
        <v>15</v>
      </c>
      <c r="G891" t="s">
        <v>23</v>
      </c>
      <c r="H891" t="s">
        <v>30</v>
      </c>
      <c r="I891">
        <v>4</v>
      </c>
      <c r="J891" t="s">
        <v>18</v>
      </c>
      <c r="K891" t="s">
        <v>19</v>
      </c>
      <c r="L891">
        <v>18000</v>
      </c>
      <c r="M891" t="s">
        <v>45</v>
      </c>
      <c r="N891" t="s">
        <v>539</v>
      </c>
      <c r="O891" s="2">
        <v>128500</v>
      </c>
      <c r="P891" s="1">
        <f>MEDIAN(Data_Source[Price (SAR)])</f>
        <v>58000</v>
      </c>
      <c r="Q891" s="1" cm="1">
        <f t="array" ref="Q891">MEDIAN(_xlfn._xlws.FILTER(Data_Source[Price (SAR)],Data_Source[Maker] = Data_Source[[#This Row],[Maker]]))</f>
        <v>65000</v>
      </c>
    </row>
    <row r="892" spans="1:17" x14ac:dyDescent="0.35">
      <c r="A892">
        <v>891</v>
      </c>
      <c r="B892" t="s">
        <v>34</v>
      </c>
      <c r="C892" t="s">
        <v>124</v>
      </c>
      <c r="D892">
        <v>2016</v>
      </c>
      <c r="E892" s="9">
        <f ca="1">YEAR(TODAY())-Data_Source[[#This Row],[Year]]</f>
        <v>9</v>
      </c>
      <c r="F892" t="s">
        <v>15</v>
      </c>
      <c r="G892" t="s">
        <v>23</v>
      </c>
      <c r="H892" t="s">
        <v>30</v>
      </c>
      <c r="I892">
        <v>4.5999999999999996</v>
      </c>
      <c r="J892" t="s">
        <v>18</v>
      </c>
      <c r="K892" t="s">
        <v>19</v>
      </c>
      <c r="L892">
        <v>272</v>
      </c>
      <c r="M892" t="s">
        <v>126</v>
      </c>
      <c r="N892" t="s">
        <v>126</v>
      </c>
      <c r="O892" s="2">
        <v>85000</v>
      </c>
      <c r="P892" s="1">
        <f>MEDIAN(Data_Source[Price (SAR)])</f>
        <v>58000</v>
      </c>
      <c r="Q892" s="1" cm="1">
        <f t="array" ref="Q892">MEDIAN(_xlfn._xlws.FILTER(Data_Source[Price (SAR)],Data_Source[Maker] = Data_Source[[#This Row],[Maker]]))</f>
        <v>65000</v>
      </c>
    </row>
    <row r="893" spans="1:17" x14ac:dyDescent="0.35">
      <c r="A893">
        <v>892</v>
      </c>
      <c r="B893" t="s">
        <v>76</v>
      </c>
      <c r="C893" t="s">
        <v>77</v>
      </c>
      <c r="D893">
        <v>2014</v>
      </c>
      <c r="E893" s="9">
        <f ca="1">YEAR(TODAY())-Data_Source[[#This Row],[Year]]</f>
        <v>11</v>
      </c>
      <c r="F893" t="s">
        <v>15</v>
      </c>
      <c r="G893" t="s">
        <v>75</v>
      </c>
      <c r="H893" t="s">
        <v>26</v>
      </c>
      <c r="I893">
        <v>5.4</v>
      </c>
      <c r="J893" t="s">
        <v>18</v>
      </c>
      <c r="K893" t="s">
        <v>19</v>
      </c>
      <c r="L893">
        <v>143000</v>
      </c>
      <c r="M893" t="s">
        <v>20</v>
      </c>
      <c r="N893" t="s">
        <v>20</v>
      </c>
      <c r="O893" s="3">
        <v>60000</v>
      </c>
      <c r="P893" s="1">
        <f>MEDIAN(Data_Source[Price (SAR)])</f>
        <v>58000</v>
      </c>
      <c r="Q893" s="1" cm="1">
        <f t="array" ref="Q893">MEDIAN(_xlfn._xlws.FILTER(Data_Source[Price (SAR)],Data_Source[Maker] = Data_Source[[#This Row],[Maker]]))</f>
        <v>55000</v>
      </c>
    </row>
    <row r="894" spans="1:17" x14ac:dyDescent="0.35">
      <c r="A894">
        <v>893</v>
      </c>
      <c r="B894" t="s">
        <v>27</v>
      </c>
      <c r="C894" t="s">
        <v>28</v>
      </c>
      <c r="D894">
        <v>2018</v>
      </c>
      <c r="E894" s="9">
        <f ca="1">YEAR(TODAY())-Data_Source[[#This Row],[Year]]</f>
        <v>7</v>
      </c>
      <c r="F894" t="s">
        <v>47</v>
      </c>
      <c r="G894" t="s">
        <v>23</v>
      </c>
      <c r="H894" t="s">
        <v>26</v>
      </c>
      <c r="I894">
        <v>1.6</v>
      </c>
      <c r="J894" t="s">
        <v>56</v>
      </c>
      <c r="K894" t="s">
        <v>19</v>
      </c>
      <c r="L894">
        <v>45000</v>
      </c>
      <c r="M894" t="s">
        <v>20</v>
      </c>
      <c r="N894" t="s">
        <v>20</v>
      </c>
      <c r="O894" s="2">
        <v>54000</v>
      </c>
      <c r="P894" s="1">
        <f>MEDIAN(Data_Source[Price (SAR)])</f>
        <v>58000</v>
      </c>
      <c r="Q894" s="1" cm="1">
        <f t="array" ref="Q894">MEDIAN(_xlfn._xlws.FILTER(Data_Source[Price (SAR)],Data_Source[Maker] = Data_Source[[#This Row],[Maker]]))</f>
        <v>42000</v>
      </c>
    </row>
    <row r="895" spans="1:17" x14ac:dyDescent="0.35">
      <c r="A895">
        <v>894</v>
      </c>
      <c r="B895" t="s">
        <v>60</v>
      </c>
      <c r="C895" t="s">
        <v>309</v>
      </c>
      <c r="D895">
        <v>2016</v>
      </c>
      <c r="E895" s="9">
        <f ca="1">YEAR(TODAY())-Data_Source[[#This Row],[Year]]</f>
        <v>9</v>
      </c>
      <c r="F895" t="s">
        <v>47</v>
      </c>
      <c r="G895" t="s">
        <v>23</v>
      </c>
      <c r="H895" t="s">
        <v>17</v>
      </c>
      <c r="I895">
        <v>2</v>
      </c>
      <c r="J895" t="s">
        <v>18</v>
      </c>
      <c r="K895" t="s">
        <v>19</v>
      </c>
      <c r="L895">
        <v>96000</v>
      </c>
      <c r="M895" t="s">
        <v>45</v>
      </c>
      <c r="N895" t="s">
        <v>539</v>
      </c>
      <c r="O895" s="3">
        <v>108000</v>
      </c>
      <c r="P895" s="1">
        <f>MEDIAN(Data_Source[Price (SAR)])</f>
        <v>58000</v>
      </c>
      <c r="Q895" s="1" cm="1">
        <f t="array" ref="Q895">MEDIAN(_xlfn._xlws.FILTER(Data_Source[Price (SAR)],Data_Source[Maker] = Data_Source[[#This Row],[Maker]]))</f>
        <v>142000</v>
      </c>
    </row>
    <row r="896" spans="1:17" x14ac:dyDescent="0.35">
      <c r="A896">
        <v>895</v>
      </c>
      <c r="B896" t="s">
        <v>34</v>
      </c>
      <c r="C896" t="s">
        <v>145</v>
      </c>
      <c r="D896">
        <v>2018</v>
      </c>
      <c r="E896" s="9">
        <f ca="1">YEAR(TODAY())-Data_Source[[#This Row],[Year]]</f>
        <v>7</v>
      </c>
      <c r="F896" t="s">
        <v>15</v>
      </c>
      <c r="G896" t="s">
        <v>75</v>
      </c>
      <c r="H896" t="s">
        <v>30</v>
      </c>
      <c r="I896">
        <v>2.7</v>
      </c>
      <c r="J896" t="s">
        <v>18</v>
      </c>
      <c r="K896" t="s">
        <v>19</v>
      </c>
      <c r="L896">
        <v>340000</v>
      </c>
      <c r="M896" t="s">
        <v>20</v>
      </c>
      <c r="N896" t="s">
        <v>20</v>
      </c>
      <c r="O896" s="2">
        <v>67000</v>
      </c>
      <c r="P896" s="1">
        <f>MEDIAN(Data_Source[Price (SAR)])</f>
        <v>58000</v>
      </c>
      <c r="Q896" s="1" cm="1">
        <f t="array" ref="Q896">MEDIAN(_xlfn._xlws.FILTER(Data_Source[Price (SAR)],Data_Source[Maker] = Data_Source[[#This Row],[Maker]]))</f>
        <v>65000</v>
      </c>
    </row>
    <row r="897" spans="1:17" x14ac:dyDescent="0.35">
      <c r="A897">
        <v>896</v>
      </c>
      <c r="B897" t="s">
        <v>82</v>
      </c>
      <c r="C897" t="s">
        <v>164</v>
      </c>
      <c r="D897">
        <v>2016</v>
      </c>
      <c r="E897" s="9">
        <f ca="1">YEAR(TODAY())-Data_Source[[#This Row],[Year]]</f>
        <v>9</v>
      </c>
      <c r="F897" t="s">
        <v>47</v>
      </c>
      <c r="G897" t="s">
        <v>23</v>
      </c>
      <c r="H897" t="s">
        <v>26</v>
      </c>
      <c r="I897">
        <v>2</v>
      </c>
      <c r="J897" t="s">
        <v>56</v>
      </c>
      <c r="K897" t="s">
        <v>19</v>
      </c>
      <c r="L897">
        <v>55000</v>
      </c>
      <c r="M897" t="s">
        <v>20</v>
      </c>
      <c r="N897" t="s">
        <v>20</v>
      </c>
      <c r="O897" s="2">
        <v>68000</v>
      </c>
      <c r="P897" s="1">
        <f>MEDIAN(Data_Source[Price (SAR)])</f>
        <v>58000</v>
      </c>
      <c r="Q897" s="1" cm="1">
        <f t="array" ref="Q897">MEDIAN(_xlfn._xlws.FILTER(Data_Source[Price (SAR)],Data_Source[Maker] = Data_Source[[#This Row],[Maker]]))</f>
        <v>40000</v>
      </c>
    </row>
    <row r="898" spans="1:17" x14ac:dyDescent="0.35">
      <c r="A898">
        <v>897</v>
      </c>
      <c r="B898" t="s">
        <v>76</v>
      </c>
      <c r="C898" t="s">
        <v>77</v>
      </c>
      <c r="D898">
        <v>2014</v>
      </c>
      <c r="E898" s="9">
        <f ca="1">YEAR(TODAY())-Data_Source[[#This Row],[Year]]</f>
        <v>11</v>
      </c>
      <c r="F898" t="s">
        <v>15</v>
      </c>
      <c r="G898" t="s">
        <v>29</v>
      </c>
      <c r="H898" t="s">
        <v>26</v>
      </c>
      <c r="I898">
        <v>5.4</v>
      </c>
      <c r="J898" t="s">
        <v>18</v>
      </c>
      <c r="K898" t="s">
        <v>19</v>
      </c>
      <c r="L898">
        <v>16682</v>
      </c>
      <c r="M898" t="s">
        <v>20</v>
      </c>
      <c r="N898" t="s">
        <v>20</v>
      </c>
      <c r="O898" s="3">
        <v>76500</v>
      </c>
      <c r="P898" s="1">
        <f>MEDIAN(Data_Source[Price (SAR)])</f>
        <v>58000</v>
      </c>
      <c r="Q898" s="1" cm="1">
        <f t="array" ref="Q898">MEDIAN(_xlfn._xlws.FILTER(Data_Source[Price (SAR)],Data_Source[Maker] = Data_Source[[#This Row],[Maker]]))</f>
        <v>55000</v>
      </c>
    </row>
    <row r="899" spans="1:17" x14ac:dyDescent="0.35">
      <c r="A899">
        <v>898</v>
      </c>
      <c r="B899" t="s">
        <v>34</v>
      </c>
      <c r="C899" t="s">
        <v>35</v>
      </c>
      <c r="D899">
        <v>2015</v>
      </c>
      <c r="E899" s="9">
        <f ca="1">YEAR(TODAY())-Data_Source[[#This Row],[Year]]</f>
        <v>10</v>
      </c>
      <c r="F899" t="s">
        <v>15</v>
      </c>
      <c r="G899" t="s">
        <v>29</v>
      </c>
      <c r="H899" t="s">
        <v>17</v>
      </c>
      <c r="I899">
        <v>5.7</v>
      </c>
      <c r="J899" t="s">
        <v>18</v>
      </c>
      <c r="K899" t="s">
        <v>19</v>
      </c>
      <c r="L899">
        <v>240000</v>
      </c>
      <c r="M899" t="s">
        <v>20</v>
      </c>
      <c r="N899" t="s">
        <v>20</v>
      </c>
      <c r="O899" s="3">
        <v>158000</v>
      </c>
      <c r="P899" s="1">
        <f>MEDIAN(Data_Source[Price (SAR)])</f>
        <v>58000</v>
      </c>
      <c r="Q899" s="1" cm="1">
        <f t="array" ref="Q899">MEDIAN(_xlfn._xlws.FILTER(Data_Source[Price (SAR)],Data_Source[Maker] = Data_Source[[#This Row],[Maker]]))</f>
        <v>65000</v>
      </c>
    </row>
    <row r="900" spans="1:17" x14ac:dyDescent="0.35">
      <c r="A900">
        <v>899</v>
      </c>
      <c r="B900" t="s">
        <v>27</v>
      </c>
      <c r="C900" t="s">
        <v>154</v>
      </c>
      <c r="D900">
        <v>2019</v>
      </c>
      <c r="E900" s="9">
        <f ca="1">YEAR(TODAY())-Data_Source[[#This Row],[Year]]</f>
        <v>6</v>
      </c>
      <c r="F900" t="s">
        <v>15</v>
      </c>
      <c r="G900" t="s">
        <v>102</v>
      </c>
      <c r="H900" t="s">
        <v>26</v>
      </c>
      <c r="I900">
        <v>1.6</v>
      </c>
      <c r="J900" t="s">
        <v>18</v>
      </c>
      <c r="K900" t="s">
        <v>19</v>
      </c>
      <c r="L900">
        <v>24516</v>
      </c>
      <c r="M900" t="s">
        <v>20</v>
      </c>
      <c r="N900" t="s">
        <v>20</v>
      </c>
      <c r="O900" s="3">
        <v>56500</v>
      </c>
      <c r="P900" s="1">
        <f>MEDIAN(Data_Source[Price (SAR)])</f>
        <v>58000</v>
      </c>
      <c r="Q900" s="1" cm="1">
        <f t="array" ref="Q900">MEDIAN(_xlfn._xlws.FILTER(Data_Source[Price (SAR)],Data_Source[Maker] = Data_Source[[#This Row],[Maker]]))</f>
        <v>42000</v>
      </c>
    </row>
    <row r="901" spans="1:17" x14ac:dyDescent="0.35">
      <c r="A901">
        <v>900</v>
      </c>
      <c r="B901" t="s">
        <v>21</v>
      </c>
      <c r="C901" t="s">
        <v>120</v>
      </c>
      <c r="D901">
        <v>2013</v>
      </c>
      <c r="E901" s="9">
        <f ca="1">YEAR(TODAY())-Data_Source[[#This Row],[Year]]</f>
        <v>12</v>
      </c>
      <c r="F901" t="s">
        <v>15</v>
      </c>
      <c r="G901" t="s">
        <v>23</v>
      </c>
      <c r="H901" t="s">
        <v>26</v>
      </c>
      <c r="I901">
        <v>2.4</v>
      </c>
      <c r="J901" t="s">
        <v>18</v>
      </c>
      <c r="K901" t="s">
        <v>68</v>
      </c>
      <c r="L901">
        <v>340</v>
      </c>
      <c r="M901" t="s">
        <v>59</v>
      </c>
      <c r="N901" t="s">
        <v>59</v>
      </c>
      <c r="O901" s="3">
        <v>26000</v>
      </c>
      <c r="P901" s="1">
        <f>MEDIAN(Data_Source[Price (SAR)])</f>
        <v>58000</v>
      </c>
      <c r="Q901" s="1" cm="1">
        <f t="array" ref="Q901">MEDIAN(_xlfn._xlws.FILTER(Data_Source[Price (SAR)],Data_Source[Maker] = Data_Source[[#This Row],[Maker]]))</f>
        <v>36500</v>
      </c>
    </row>
    <row r="902" spans="1:17" x14ac:dyDescent="0.35">
      <c r="A902">
        <v>901</v>
      </c>
      <c r="B902" t="s">
        <v>76</v>
      </c>
      <c r="C902" t="s">
        <v>202</v>
      </c>
      <c r="D902">
        <v>2020</v>
      </c>
      <c r="E902" s="9">
        <f ca="1">YEAR(TODAY())-Data_Source[[#This Row],[Year]]</f>
        <v>5</v>
      </c>
      <c r="F902" t="s">
        <v>44</v>
      </c>
      <c r="G902" t="s">
        <v>23</v>
      </c>
      <c r="H902" t="s">
        <v>30</v>
      </c>
      <c r="I902">
        <v>2</v>
      </c>
      <c r="J902" t="s">
        <v>18</v>
      </c>
      <c r="K902" t="s">
        <v>19</v>
      </c>
      <c r="L902">
        <v>2700</v>
      </c>
      <c r="M902" t="s">
        <v>20</v>
      </c>
      <c r="N902" t="s">
        <v>20</v>
      </c>
      <c r="O902" s="2">
        <v>55000</v>
      </c>
      <c r="P902" s="1">
        <f>MEDIAN(Data_Source[Price (SAR)])</f>
        <v>58000</v>
      </c>
      <c r="Q902" s="1" cm="1">
        <f t="array" ref="Q902">MEDIAN(_xlfn._xlws.FILTER(Data_Source[Price (SAR)],Data_Source[Maker] = Data_Source[[#This Row],[Maker]]))</f>
        <v>55000</v>
      </c>
    </row>
    <row r="903" spans="1:17" x14ac:dyDescent="0.35">
      <c r="A903">
        <v>902</v>
      </c>
      <c r="B903" t="s">
        <v>60</v>
      </c>
      <c r="C903" t="s">
        <v>80</v>
      </c>
      <c r="D903">
        <v>2013</v>
      </c>
      <c r="E903" s="9">
        <f ca="1">YEAR(TODAY())-Data_Source[[#This Row],[Year]]</f>
        <v>12</v>
      </c>
      <c r="F903" t="s">
        <v>15</v>
      </c>
      <c r="G903" t="s">
        <v>23</v>
      </c>
      <c r="H903" t="s">
        <v>30</v>
      </c>
      <c r="I903">
        <v>3.5</v>
      </c>
      <c r="J903" t="s">
        <v>18</v>
      </c>
      <c r="K903" t="s">
        <v>19</v>
      </c>
      <c r="L903">
        <v>200000</v>
      </c>
      <c r="M903" t="s">
        <v>20</v>
      </c>
      <c r="N903" t="s">
        <v>20</v>
      </c>
      <c r="O903" s="3">
        <v>75000</v>
      </c>
      <c r="P903" s="1">
        <f>MEDIAN(Data_Source[Price (SAR)])</f>
        <v>58000</v>
      </c>
      <c r="Q903" s="1" cm="1">
        <f t="array" ref="Q903">MEDIAN(_xlfn._xlws.FILTER(Data_Source[Price (SAR)],Data_Source[Maker] = Data_Source[[#This Row],[Maker]]))</f>
        <v>142000</v>
      </c>
    </row>
    <row r="904" spans="1:17" x14ac:dyDescent="0.35">
      <c r="A904">
        <v>903</v>
      </c>
      <c r="B904" t="s">
        <v>48</v>
      </c>
      <c r="C904" t="s">
        <v>50</v>
      </c>
      <c r="D904">
        <v>2016</v>
      </c>
      <c r="E904" s="9">
        <f ca="1">YEAR(TODAY())-Data_Source[[#This Row],[Year]]</f>
        <v>9</v>
      </c>
      <c r="F904" t="s">
        <v>44</v>
      </c>
      <c r="G904" t="s">
        <v>23</v>
      </c>
      <c r="H904" t="s">
        <v>17</v>
      </c>
      <c r="I904">
        <v>3</v>
      </c>
      <c r="J904" t="s">
        <v>18</v>
      </c>
      <c r="K904" t="s">
        <v>19</v>
      </c>
      <c r="L904">
        <v>114000</v>
      </c>
      <c r="M904" t="s">
        <v>20</v>
      </c>
      <c r="N904" t="s">
        <v>20</v>
      </c>
      <c r="O904" s="2">
        <v>106000</v>
      </c>
      <c r="P904" s="1">
        <f>MEDIAN(Data_Source[Price (SAR)])</f>
        <v>58000</v>
      </c>
      <c r="Q904" s="1" cm="1">
        <f t="array" ref="Q904">MEDIAN(_xlfn._xlws.FILTER(Data_Source[Price (SAR)],Data_Source[Maker] = Data_Source[[#This Row],[Maker]]))</f>
        <v>145000</v>
      </c>
    </row>
    <row r="905" spans="1:17" x14ac:dyDescent="0.35">
      <c r="A905">
        <v>904</v>
      </c>
      <c r="B905" t="s">
        <v>34</v>
      </c>
      <c r="C905" t="s">
        <v>58</v>
      </c>
      <c r="D905">
        <v>2021</v>
      </c>
      <c r="E905" s="9">
        <f ca="1">YEAR(TODAY())-Data_Source[[#This Row],[Year]]</f>
        <v>4</v>
      </c>
      <c r="F905" t="s">
        <v>15</v>
      </c>
      <c r="G905" t="s">
        <v>23</v>
      </c>
      <c r="H905" t="s">
        <v>26</v>
      </c>
      <c r="I905">
        <v>2.7</v>
      </c>
      <c r="J905" t="s">
        <v>18</v>
      </c>
      <c r="K905" t="s">
        <v>19</v>
      </c>
      <c r="L905">
        <v>11000</v>
      </c>
      <c r="M905" t="s">
        <v>111</v>
      </c>
      <c r="N905" t="s">
        <v>540</v>
      </c>
      <c r="O905" s="2">
        <v>100000</v>
      </c>
      <c r="P905" s="1">
        <f>MEDIAN(Data_Source[Price (SAR)])</f>
        <v>58000</v>
      </c>
      <c r="Q905" s="1" cm="1">
        <f t="array" ref="Q905">MEDIAN(_xlfn._xlws.FILTER(Data_Source[Price (SAR)],Data_Source[Maker] = Data_Source[[#This Row],[Maker]]))</f>
        <v>65000</v>
      </c>
    </row>
    <row r="906" spans="1:17" x14ac:dyDescent="0.35">
      <c r="A906">
        <v>905</v>
      </c>
      <c r="B906" t="s">
        <v>39</v>
      </c>
      <c r="C906" t="s">
        <v>40</v>
      </c>
      <c r="D906">
        <v>2016</v>
      </c>
      <c r="E906" s="9">
        <f ca="1">YEAR(TODAY())-Data_Source[[#This Row],[Year]]</f>
        <v>9</v>
      </c>
      <c r="F906" t="s">
        <v>44</v>
      </c>
      <c r="G906" t="s">
        <v>23</v>
      </c>
      <c r="H906" t="s">
        <v>26</v>
      </c>
      <c r="I906">
        <v>3.5</v>
      </c>
      <c r="J906" t="s">
        <v>18</v>
      </c>
      <c r="K906" t="s">
        <v>19</v>
      </c>
      <c r="L906">
        <v>114000</v>
      </c>
      <c r="M906" t="s">
        <v>20</v>
      </c>
      <c r="N906" t="s">
        <v>20</v>
      </c>
      <c r="O906" s="3">
        <v>65000</v>
      </c>
      <c r="P906" s="1">
        <f>MEDIAN(Data_Source[Price (SAR)])</f>
        <v>58000</v>
      </c>
      <c r="Q906" s="1" cm="1">
        <f t="array" ref="Q906">MEDIAN(_xlfn._xlws.FILTER(Data_Source[Price (SAR)],Data_Source[Maker] = Data_Source[[#This Row],[Maker]]))</f>
        <v>60000</v>
      </c>
    </row>
    <row r="907" spans="1:17" x14ac:dyDescent="0.35">
      <c r="A907">
        <v>906</v>
      </c>
      <c r="B907" t="s">
        <v>60</v>
      </c>
      <c r="C907" t="s">
        <v>61</v>
      </c>
      <c r="D907">
        <v>2017</v>
      </c>
      <c r="E907" s="9">
        <f ca="1">YEAR(TODAY())-Data_Source[[#This Row],[Year]]</f>
        <v>8</v>
      </c>
      <c r="F907" t="s">
        <v>47</v>
      </c>
      <c r="G907" t="s">
        <v>29</v>
      </c>
      <c r="H907" t="s">
        <v>17</v>
      </c>
      <c r="I907">
        <v>3.5</v>
      </c>
      <c r="J907" t="s">
        <v>18</v>
      </c>
      <c r="K907" t="s">
        <v>19</v>
      </c>
      <c r="L907">
        <v>54000</v>
      </c>
      <c r="M907" t="s">
        <v>42</v>
      </c>
      <c r="N907" t="s">
        <v>64</v>
      </c>
      <c r="O907" s="3">
        <v>179000</v>
      </c>
      <c r="P907" s="1">
        <f>MEDIAN(Data_Source[Price (SAR)])</f>
        <v>58000</v>
      </c>
      <c r="Q907" s="1" cm="1">
        <f t="array" ref="Q907">MEDIAN(_xlfn._xlws.FILTER(Data_Source[Price (SAR)],Data_Source[Maker] = Data_Source[[#This Row],[Maker]]))</f>
        <v>142000</v>
      </c>
    </row>
    <row r="908" spans="1:17" x14ac:dyDescent="0.35">
      <c r="A908">
        <v>907</v>
      </c>
      <c r="B908" t="s">
        <v>34</v>
      </c>
      <c r="C908" t="s">
        <v>307</v>
      </c>
      <c r="D908">
        <v>2019</v>
      </c>
      <c r="E908" s="9">
        <f ca="1">YEAR(TODAY())-Data_Source[[#This Row],[Year]]</f>
        <v>6</v>
      </c>
      <c r="F908" t="s">
        <v>15</v>
      </c>
      <c r="G908" t="s">
        <v>75</v>
      </c>
      <c r="H908" t="s">
        <v>17</v>
      </c>
      <c r="I908">
        <v>1.5</v>
      </c>
      <c r="J908" t="s">
        <v>18</v>
      </c>
      <c r="K908" t="s">
        <v>19</v>
      </c>
      <c r="L908">
        <v>40000</v>
      </c>
      <c r="M908" t="s">
        <v>42</v>
      </c>
      <c r="N908" t="s">
        <v>64</v>
      </c>
      <c r="O908" s="2">
        <v>57000</v>
      </c>
      <c r="P908" s="1">
        <f>MEDIAN(Data_Source[Price (SAR)])</f>
        <v>58000</v>
      </c>
      <c r="Q908" s="1" cm="1">
        <f t="array" ref="Q908">MEDIAN(_xlfn._xlws.FILTER(Data_Source[Price (SAR)],Data_Source[Maker] = Data_Source[[#This Row],[Maker]]))</f>
        <v>65000</v>
      </c>
    </row>
    <row r="909" spans="1:17" x14ac:dyDescent="0.35">
      <c r="A909">
        <v>908</v>
      </c>
      <c r="B909" t="s">
        <v>27</v>
      </c>
      <c r="C909" t="s">
        <v>91</v>
      </c>
      <c r="D909">
        <v>2020</v>
      </c>
      <c r="E909" s="9">
        <f ca="1">YEAR(TODAY())-Data_Source[[#This Row],[Year]]</f>
        <v>5</v>
      </c>
      <c r="F909" t="s">
        <v>15</v>
      </c>
      <c r="G909" t="s">
        <v>29</v>
      </c>
      <c r="H909" t="s">
        <v>26</v>
      </c>
      <c r="I909">
        <v>2.4</v>
      </c>
      <c r="J909" t="s">
        <v>18</v>
      </c>
      <c r="K909" t="s">
        <v>19</v>
      </c>
      <c r="L909">
        <v>93000</v>
      </c>
      <c r="M909" t="s">
        <v>20</v>
      </c>
      <c r="N909" t="s">
        <v>20</v>
      </c>
      <c r="O909" s="2">
        <v>82000</v>
      </c>
      <c r="P909" s="1">
        <f>MEDIAN(Data_Source[Price (SAR)])</f>
        <v>58000</v>
      </c>
      <c r="Q909" s="1" cm="1">
        <f t="array" ref="Q909">MEDIAN(_xlfn._xlws.FILTER(Data_Source[Price (SAR)],Data_Source[Maker] = Data_Source[[#This Row],[Maker]]))</f>
        <v>42000</v>
      </c>
    </row>
    <row r="910" spans="1:17" x14ac:dyDescent="0.35">
      <c r="A910">
        <v>909</v>
      </c>
      <c r="B910" t="s">
        <v>85</v>
      </c>
      <c r="C910" t="s">
        <v>87</v>
      </c>
      <c r="D910">
        <v>2016</v>
      </c>
      <c r="E910" s="9">
        <f ca="1">YEAR(TODAY())-Data_Source[[#This Row],[Year]]</f>
        <v>9</v>
      </c>
      <c r="F910" t="s">
        <v>47</v>
      </c>
      <c r="G910" t="s">
        <v>23</v>
      </c>
      <c r="H910" t="s">
        <v>17</v>
      </c>
      <c r="I910">
        <v>3.8</v>
      </c>
      <c r="J910" t="s">
        <v>18</v>
      </c>
      <c r="K910" t="s">
        <v>19</v>
      </c>
      <c r="L910">
        <v>124000</v>
      </c>
      <c r="M910" t="s">
        <v>20</v>
      </c>
      <c r="N910" t="s">
        <v>20</v>
      </c>
      <c r="O910" s="3">
        <v>86000</v>
      </c>
      <c r="P910" s="1">
        <f>MEDIAN(Data_Source[Price (SAR)])</f>
        <v>58000</v>
      </c>
      <c r="Q910" s="1" cm="1">
        <f t="array" ref="Q910">MEDIAN(_xlfn._xlws.FILTER(Data_Source[Price (SAR)],Data_Source[Maker] = Data_Source[[#This Row],[Maker]]))</f>
        <v>88000</v>
      </c>
    </row>
    <row r="911" spans="1:17" x14ac:dyDescent="0.35">
      <c r="A911">
        <v>910</v>
      </c>
      <c r="B911" t="s">
        <v>34</v>
      </c>
      <c r="C911" t="s">
        <v>123</v>
      </c>
      <c r="D911">
        <v>2016</v>
      </c>
      <c r="E911" s="9">
        <f ca="1">YEAR(TODAY())-Data_Source[[#This Row],[Year]]</f>
        <v>9</v>
      </c>
      <c r="F911" t="s">
        <v>15</v>
      </c>
      <c r="G911" t="s">
        <v>23</v>
      </c>
      <c r="H911" t="s">
        <v>17</v>
      </c>
      <c r="I911">
        <v>2.7</v>
      </c>
      <c r="J911" t="s">
        <v>18</v>
      </c>
      <c r="K911" t="s">
        <v>68</v>
      </c>
      <c r="L911">
        <v>174172</v>
      </c>
      <c r="M911" t="s">
        <v>45</v>
      </c>
      <c r="N911" t="s">
        <v>539</v>
      </c>
      <c r="O911" s="2">
        <v>65000</v>
      </c>
      <c r="P911" s="1">
        <f>MEDIAN(Data_Source[Price (SAR)])</f>
        <v>58000</v>
      </c>
      <c r="Q911" s="1" cm="1">
        <f t="array" ref="Q911">MEDIAN(_xlfn._xlws.FILTER(Data_Source[Price (SAR)],Data_Source[Maker] = Data_Source[[#This Row],[Maker]]))</f>
        <v>65000</v>
      </c>
    </row>
    <row r="912" spans="1:17" x14ac:dyDescent="0.35">
      <c r="A912">
        <v>911</v>
      </c>
      <c r="B912" t="s">
        <v>34</v>
      </c>
      <c r="C912" t="s">
        <v>123</v>
      </c>
      <c r="D912">
        <v>2013</v>
      </c>
      <c r="E912" s="9">
        <f ca="1">YEAR(TODAY())-Data_Source[[#This Row],[Year]]</f>
        <v>12</v>
      </c>
      <c r="F912" t="s">
        <v>15</v>
      </c>
      <c r="G912" t="s">
        <v>23</v>
      </c>
      <c r="H912" t="s">
        <v>30</v>
      </c>
      <c r="I912">
        <v>2.7</v>
      </c>
      <c r="J912" t="s">
        <v>18</v>
      </c>
      <c r="K912" t="s">
        <v>68</v>
      </c>
      <c r="L912">
        <v>290</v>
      </c>
      <c r="M912" t="s">
        <v>81</v>
      </c>
      <c r="N912" t="s">
        <v>541</v>
      </c>
      <c r="O912" s="3">
        <v>55000</v>
      </c>
      <c r="P912" s="1">
        <f>MEDIAN(Data_Source[Price (SAR)])</f>
        <v>58000</v>
      </c>
      <c r="Q912" s="1" cm="1">
        <f t="array" ref="Q912">MEDIAN(_xlfn._xlws.FILTER(Data_Source[Price (SAR)],Data_Source[Maker] = Data_Source[[#This Row],[Maker]]))</f>
        <v>65000</v>
      </c>
    </row>
    <row r="913" spans="1:17" x14ac:dyDescent="0.35">
      <c r="A913">
        <v>912</v>
      </c>
      <c r="B913" t="s">
        <v>60</v>
      </c>
      <c r="C913" t="s">
        <v>198</v>
      </c>
      <c r="D913">
        <v>2016</v>
      </c>
      <c r="E913" s="9">
        <f ca="1">YEAR(TODAY())-Data_Source[[#This Row],[Year]]</f>
        <v>9</v>
      </c>
      <c r="F913" t="s">
        <v>15</v>
      </c>
      <c r="G913" t="s">
        <v>23</v>
      </c>
      <c r="H913" t="s">
        <v>17</v>
      </c>
      <c r="I913">
        <v>3.5</v>
      </c>
      <c r="J913" t="s">
        <v>18</v>
      </c>
      <c r="K913" t="s">
        <v>19</v>
      </c>
      <c r="L913">
        <v>216158</v>
      </c>
      <c r="M913" t="s">
        <v>20</v>
      </c>
      <c r="N913" t="s">
        <v>20</v>
      </c>
      <c r="O913" s="2">
        <v>126500</v>
      </c>
      <c r="P913" s="1">
        <f>MEDIAN(Data_Source[Price (SAR)])</f>
        <v>58000</v>
      </c>
      <c r="Q913" s="1" cm="1">
        <f t="array" ref="Q913">MEDIAN(_xlfn._xlws.FILTER(Data_Source[Price (SAR)],Data_Source[Maker] = Data_Source[[#This Row],[Maker]]))</f>
        <v>142000</v>
      </c>
    </row>
    <row r="914" spans="1:17" x14ac:dyDescent="0.35">
      <c r="A914">
        <v>913</v>
      </c>
      <c r="B914" t="s">
        <v>21</v>
      </c>
      <c r="C914" t="s">
        <v>207</v>
      </c>
      <c r="D914">
        <v>2018</v>
      </c>
      <c r="E914" s="9">
        <f ca="1">YEAR(TODAY())-Data_Source[[#This Row],[Year]]</f>
        <v>7</v>
      </c>
      <c r="F914" t="s">
        <v>44</v>
      </c>
      <c r="G914" t="s">
        <v>23</v>
      </c>
      <c r="H914" t="s">
        <v>30</v>
      </c>
      <c r="I914">
        <v>2.5</v>
      </c>
      <c r="J914" t="s">
        <v>18</v>
      </c>
      <c r="K914" t="s">
        <v>19</v>
      </c>
      <c r="L914">
        <v>48000</v>
      </c>
      <c r="M914" t="s">
        <v>20</v>
      </c>
      <c r="N914" t="s">
        <v>20</v>
      </c>
      <c r="O914" s="3">
        <v>68000</v>
      </c>
      <c r="P914" s="1">
        <f>MEDIAN(Data_Source[Price (SAR)])</f>
        <v>58000</v>
      </c>
      <c r="Q914" s="1" cm="1">
        <f t="array" ref="Q914">MEDIAN(_xlfn._xlws.FILTER(Data_Source[Price (SAR)],Data_Source[Maker] = Data_Source[[#This Row],[Maker]]))</f>
        <v>36500</v>
      </c>
    </row>
    <row r="915" spans="1:17" x14ac:dyDescent="0.35">
      <c r="A915">
        <v>914</v>
      </c>
      <c r="B915" t="s">
        <v>34</v>
      </c>
      <c r="C915" t="s">
        <v>51</v>
      </c>
      <c r="D915">
        <v>2018</v>
      </c>
      <c r="E915" s="9">
        <f ca="1">YEAR(TODAY())-Data_Source[[#This Row],[Year]]</f>
        <v>7</v>
      </c>
      <c r="F915" t="s">
        <v>15</v>
      </c>
      <c r="G915" t="s">
        <v>25</v>
      </c>
      <c r="H915" t="s">
        <v>26</v>
      </c>
      <c r="I915">
        <v>1.6</v>
      </c>
      <c r="J915" t="s">
        <v>18</v>
      </c>
      <c r="K915" t="s">
        <v>19</v>
      </c>
      <c r="L915">
        <v>83000</v>
      </c>
      <c r="M915" t="s">
        <v>45</v>
      </c>
      <c r="N915" t="s">
        <v>539</v>
      </c>
      <c r="O915" s="2">
        <v>45000</v>
      </c>
      <c r="P915" s="1">
        <f>MEDIAN(Data_Source[Price (SAR)])</f>
        <v>58000</v>
      </c>
      <c r="Q915" s="1" cm="1">
        <f t="array" ref="Q915">MEDIAN(_xlfn._xlws.FILTER(Data_Source[Price (SAR)],Data_Source[Maker] = Data_Source[[#This Row],[Maker]]))</f>
        <v>65000</v>
      </c>
    </row>
    <row r="916" spans="1:17" x14ac:dyDescent="0.35">
      <c r="A916">
        <v>915</v>
      </c>
      <c r="B916" t="s">
        <v>27</v>
      </c>
      <c r="C916" t="s">
        <v>89</v>
      </c>
      <c r="D916">
        <v>2018</v>
      </c>
      <c r="E916" s="9">
        <f ca="1">YEAR(TODAY())-Data_Source[[#This Row],[Year]]</f>
        <v>7</v>
      </c>
      <c r="F916" t="s">
        <v>15</v>
      </c>
      <c r="G916" t="s">
        <v>29</v>
      </c>
      <c r="H916" t="s">
        <v>26</v>
      </c>
      <c r="I916">
        <v>2.4</v>
      </c>
      <c r="J916" t="s">
        <v>18</v>
      </c>
      <c r="K916" t="s">
        <v>19</v>
      </c>
      <c r="L916">
        <v>55000</v>
      </c>
      <c r="M916" t="s">
        <v>20</v>
      </c>
      <c r="N916" t="s">
        <v>20</v>
      </c>
      <c r="O916" s="2">
        <v>60000</v>
      </c>
      <c r="P916" s="1">
        <f>MEDIAN(Data_Source[Price (SAR)])</f>
        <v>58000</v>
      </c>
      <c r="Q916" s="1" cm="1">
        <f t="array" ref="Q916">MEDIAN(_xlfn._xlws.FILTER(Data_Source[Price (SAR)],Data_Source[Maker] = Data_Source[[#This Row],[Maker]]))</f>
        <v>42000</v>
      </c>
    </row>
    <row r="917" spans="1:17" x14ac:dyDescent="0.35">
      <c r="A917">
        <v>916</v>
      </c>
      <c r="B917" t="s">
        <v>21</v>
      </c>
      <c r="C917" t="s">
        <v>24</v>
      </c>
      <c r="D917">
        <v>2019</v>
      </c>
      <c r="E917" s="9">
        <f ca="1">YEAR(TODAY())-Data_Source[[#This Row],[Year]]</f>
        <v>6</v>
      </c>
      <c r="F917" t="s">
        <v>15</v>
      </c>
      <c r="G917" t="s">
        <v>29</v>
      </c>
      <c r="H917" t="s">
        <v>26</v>
      </c>
      <c r="I917">
        <v>1.5</v>
      </c>
      <c r="J917" t="s">
        <v>18</v>
      </c>
      <c r="K917" t="s">
        <v>19</v>
      </c>
      <c r="L917">
        <v>85093</v>
      </c>
      <c r="M917" t="s">
        <v>20</v>
      </c>
      <c r="N917" t="s">
        <v>20</v>
      </c>
      <c r="O917" s="3">
        <v>29500</v>
      </c>
      <c r="P917" s="1">
        <f>MEDIAN(Data_Source[Price (SAR)])</f>
        <v>58000</v>
      </c>
      <c r="Q917" s="1" cm="1">
        <f t="array" ref="Q917">MEDIAN(_xlfn._xlws.FILTER(Data_Source[Price (SAR)],Data_Source[Maker] = Data_Source[[#This Row],[Maker]]))</f>
        <v>36500</v>
      </c>
    </row>
    <row r="918" spans="1:17" x14ac:dyDescent="0.35">
      <c r="A918">
        <v>917</v>
      </c>
      <c r="B918" t="s">
        <v>62</v>
      </c>
      <c r="C918" t="s">
        <v>63</v>
      </c>
      <c r="D918">
        <v>2017</v>
      </c>
      <c r="E918" s="9">
        <f ca="1">YEAR(TODAY())-Data_Source[[#This Row],[Year]]</f>
        <v>8</v>
      </c>
      <c r="F918" t="s">
        <v>15</v>
      </c>
      <c r="G918" t="s">
        <v>29</v>
      </c>
      <c r="H918" t="s">
        <v>17</v>
      </c>
      <c r="I918">
        <v>5</v>
      </c>
      <c r="J918" t="s">
        <v>18</v>
      </c>
      <c r="K918" t="s">
        <v>19</v>
      </c>
      <c r="L918">
        <v>150000</v>
      </c>
      <c r="M918" t="s">
        <v>20</v>
      </c>
      <c r="N918" t="s">
        <v>20</v>
      </c>
      <c r="O918" s="3">
        <v>115000</v>
      </c>
      <c r="P918" s="1">
        <f>MEDIAN(Data_Source[Price (SAR)])</f>
        <v>58000</v>
      </c>
      <c r="Q918" s="1" cm="1">
        <f t="array" ref="Q918">MEDIAN(_xlfn._xlws.FILTER(Data_Source[Price (SAR)],Data_Source[Maker] = Data_Source[[#This Row],[Maker]]))</f>
        <v>242500</v>
      </c>
    </row>
    <row r="919" spans="1:17" x14ac:dyDescent="0.35">
      <c r="A919">
        <v>918</v>
      </c>
      <c r="B919" t="s">
        <v>34</v>
      </c>
      <c r="C919" t="s">
        <v>35</v>
      </c>
      <c r="D919">
        <v>2003</v>
      </c>
      <c r="E919" s="9">
        <f ca="1">YEAR(TODAY())-Data_Source[[#This Row],[Year]]</f>
        <v>22</v>
      </c>
      <c r="F919" t="s">
        <v>47</v>
      </c>
      <c r="G919" t="s">
        <v>78</v>
      </c>
      <c r="H919" t="s">
        <v>17</v>
      </c>
      <c r="I919">
        <v>4.5999999999999996</v>
      </c>
      <c r="J919" t="s">
        <v>18</v>
      </c>
      <c r="K919" t="s">
        <v>19</v>
      </c>
      <c r="L919">
        <v>225</v>
      </c>
      <c r="M919" t="s">
        <v>81</v>
      </c>
      <c r="N919" t="s">
        <v>541</v>
      </c>
      <c r="O919" s="2">
        <v>35000</v>
      </c>
      <c r="P919" s="1">
        <f>MEDIAN(Data_Source[Price (SAR)])</f>
        <v>58000</v>
      </c>
      <c r="Q919" s="1" cm="1">
        <f t="array" ref="Q919">MEDIAN(_xlfn._xlws.FILTER(Data_Source[Price (SAR)],Data_Source[Maker] = Data_Source[[#This Row],[Maker]]))</f>
        <v>65000</v>
      </c>
    </row>
    <row r="920" spans="1:17" x14ac:dyDescent="0.35">
      <c r="A920">
        <v>919</v>
      </c>
      <c r="B920" t="s">
        <v>21</v>
      </c>
      <c r="C920" t="s">
        <v>22</v>
      </c>
      <c r="D920">
        <v>2019</v>
      </c>
      <c r="E920" s="9">
        <f ca="1">YEAR(TODAY())-Data_Source[[#This Row],[Year]]</f>
        <v>6</v>
      </c>
      <c r="F920" t="s">
        <v>15</v>
      </c>
      <c r="G920" t="s">
        <v>16</v>
      </c>
      <c r="H920" t="s">
        <v>17</v>
      </c>
      <c r="I920">
        <v>4</v>
      </c>
      <c r="J920" t="s">
        <v>18</v>
      </c>
      <c r="K920" t="s">
        <v>19</v>
      </c>
      <c r="L920">
        <v>42527</v>
      </c>
      <c r="M920" t="s">
        <v>20</v>
      </c>
      <c r="N920" t="s">
        <v>20</v>
      </c>
      <c r="O920" s="2">
        <v>170000</v>
      </c>
      <c r="P920" s="1">
        <f>MEDIAN(Data_Source[Price (SAR)])</f>
        <v>58000</v>
      </c>
      <c r="Q920" s="1" cm="1">
        <f t="array" ref="Q920">MEDIAN(_xlfn._xlws.FILTER(Data_Source[Price (SAR)],Data_Source[Maker] = Data_Source[[#This Row],[Maker]]))</f>
        <v>36500</v>
      </c>
    </row>
    <row r="921" spans="1:17" x14ac:dyDescent="0.35">
      <c r="A921">
        <v>920</v>
      </c>
      <c r="B921" t="s">
        <v>76</v>
      </c>
      <c r="C921" t="s">
        <v>112</v>
      </c>
      <c r="D921">
        <v>2017</v>
      </c>
      <c r="E921" s="9">
        <f ca="1">YEAR(TODAY())-Data_Source[[#This Row],[Year]]</f>
        <v>8</v>
      </c>
      <c r="F921" t="s">
        <v>15</v>
      </c>
      <c r="G921" t="s">
        <v>102</v>
      </c>
      <c r="H921" t="s">
        <v>30</v>
      </c>
      <c r="I921">
        <v>4</v>
      </c>
      <c r="J921" t="s">
        <v>18</v>
      </c>
      <c r="K921" t="s">
        <v>19</v>
      </c>
      <c r="L921">
        <v>89000</v>
      </c>
      <c r="M921" t="s">
        <v>20</v>
      </c>
      <c r="N921" t="s">
        <v>20</v>
      </c>
      <c r="O921" s="2">
        <v>75000</v>
      </c>
      <c r="P921" s="1">
        <f>MEDIAN(Data_Source[Price (SAR)])</f>
        <v>58000</v>
      </c>
      <c r="Q921" s="1" cm="1">
        <f t="array" ref="Q921">MEDIAN(_xlfn._xlws.FILTER(Data_Source[Price (SAR)],Data_Source[Maker] = Data_Source[[#This Row],[Maker]]))</f>
        <v>55000</v>
      </c>
    </row>
    <row r="922" spans="1:17" x14ac:dyDescent="0.35">
      <c r="A922">
        <v>921</v>
      </c>
      <c r="B922" t="s">
        <v>21</v>
      </c>
      <c r="C922" t="s">
        <v>120</v>
      </c>
      <c r="D922">
        <v>2016</v>
      </c>
      <c r="E922" s="9">
        <f ca="1">YEAR(TODAY())-Data_Source[[#This Row],[Year]]</f>
        <v>9</v>
      </c>
      <c r="F922" t="s">
        <v>44</v>
      </c>
      <c r="G922" t="s">
        <v>23</v>
      </c>
      <c r="H922" t="s">
        <v>30</v>
      </c>
      <c r="I922">
        <v>2.4</v>
      </c>
      <c r="J922" t="s">
        <v>18</v>
      </c>
      <c r="K922" t="s">
        <v>68</v>
      </c>
      <c r="L922">
        <v>71000</v>
      </c>
      <c r="M922" t="s">
        <v>64</v>
      </c>
      <c r="N922" t="s">
        <v>64</v>
      </c>
      <c r="O922" s="3">
        <v>40000</v>
      </c>
      <c r="P922" s="1">
        <f>MEDIAN(Data_Source[Price (SAR)])</f>
        <v>58000</v>
      </c>
      <c r="Q922" s="1" cm="1">
        <f t="array" ref="Q922">MEDIAN(_xlfn._xlws.FILTER(Data_Source[Price (SAR)],Data_Source[Maker] = Data_Source[[#This Row],[Maker]]))</f>
        <v>36500</v>
      </c>
    </row>
    <row r="923" spans="1:17" x14ac:dyDescent="0.35">
      <c r="A923">
        <v>922</v>
      </c>
      <c r="B923" t="s">
        <v>27</v>
      </c>
      <c r="C923" t="s">
        <v>93</v>
      </c>
      <c r="D923">
        <v>2012</v>
      </c>
      <c r="E923" s="9">
        <f ca="1">YEAR(TODAY())-Data_Source[[#This Row],[Year]]</f>
        <v>13</v>
      </c>
      <c r="F923" t="s">
        <v>44</v>
      </c>
      <c r="G923" t="s">
        <v>23</v>
      </c>
      <c r="H923" t="s">
        <v>30</v>
      </c>
      <c r="I923">
        <v>3</v>
      </c>
      <c r="J923" t="s">
        <v>18</v>
      </c>
      <c r="K923" t="s">
        <v>19</v>
      </c>
      <c r="L923">
        <v>433000</v>
      </c>
      <c r="M923" t="s">
        <v>64</v>
      </c>
      <c r="N923" t="s">
        <v>64</v>
      </c>
      <c r="O923" s="3">
        <v>30000</v>
      </c>
      <c r="P923" s="1">
        <f>MEDIAN(Data_Source[Price (SAR)])</f>
        <v>58000</v>
      </c>
      <c r="Q923" s="1" cm="1">
        <f t="array" ref="Q923">MEDIAN(_xlfn._xlws.FILTER(Data_Source[Price (SAR)],Data_Source[Maker] = Data_Source[[#This Row],[Maker]]))</f>
        <v>42000</v>
      </c>
    </row>
    <row r="924" spans="1:17" x14ac:dyDescent="0.35">
      <c r="A924">
        <v>923</v>
      </c>
      <c r="B924" t="s">
        <v>34</v>
      </c>
      <c r="C924" t="s">
        <v>51</v>
      </c>
      <c r="D924">
        <v>2016</v>
      </c>
      <c r="E924" s="9">
        <f ca="1">YEAR(TODAY())-Data_Source[[#This Row],[Year]]</f>
        <v>9</v>
      </c>
      <c r="F924" t="s">
        <v>15</v>
      </c>
      <c r="G924" t="s">
        <v>25</v>
      </c>
      <c r="H924" t="s">
        <v>26</v>
      </c>
      <c r="I924">
        <v>1.6</v>
      </c>
      <c r="J924" t="s">
        <v>18</v>
      </c>
      <c r="K924" t="s">
        <v>19</v>
      </c>
      <c r="L924">
        <v>190000</v>
      </c>
      <c r="M924" t="s">
        <v>170</v>
      </c>
      <c r="N924" t="s">
        <v>543</v>
      </c>
      <c r="O924" s="3">
        <v>32000</v>
      </c>
      <c r="P924" s="1">
        <f>MEDIAN(Data_Source[Price (SAR)])</f>
        <v>58000</v>
      </c>
      <c r="Q924" s="1" cm="1">
        <f t="array" ref="Q924">MEDIAN(_xlfn._xlws.FILTER(Data_Source[Price (SAR)],Data_Source[Maker] = Data_Source[[#This Row],[Maker]]))</f>
        <v>65000</v>
      </c>
    </row>
    <row r="925" spans="1:17" x14ac:dyDescent="0.35">
      <c r="A925">
        <v>924</v>
      </c>
      <c r="B925" t="s">
        <v>36</v>
      </c>
      <c r="C925" t="s">
        <v>37</v>
      </c>
      <c r="D925">
        <v>2012</v>
      </c>
      <c r="E925" s="9">
        <f ca="1">YEAR(TODAY())-Data_Source[[#This Row],[Year]]</f>
        <v>13</v>
      </c>
      <c r="F925" t="s">
        <v>15</v>
      </c>
      <c r="G925" t="s">
        <v>25</v>
      </c>
      <c r="H925" t="s">
        <v>26</v>
      </c>
      <c r="I925">
        <v>5.3</v>
      </c>
      <c r="J925" t="s">
        <v>18</v>
      </c>
      <c r="K925" t="s">
        <v>19</v>
      </c>
      <c r="L925">
        <v>235000</v>
      </c>
      <c r="M925" t="s">
        <v>81</v>
      </c>
      <c r="N925" t="s">
        <v>541</v>
      </c>
      <c r="O925" s="3">
        <v>67000</v>
      </c>
      <c r="P925" s="1">
        <f>MEDIAN(Data_Source[Price (SAR)])</f>
        <v>58000</v>
      </c>
      <c r="Q925" s="1" cm="1">
        <f t="array" ref="Q925">MEDIAN(_xlfn._xlws.FILTER(Data_Source[Price (SAR)],Data_Source[Maker] = Data_Source[[#This Row],[Maker]]))</f>
        <v>72000</v>
      </c>
    </row>
    <row r="926" spans="1:17" x14ac:dyDescent="0.35">
      <c r="A926">
        <v>925</v>
      </c>
      <c r="B926" t="s">
        <v>109</v>
      </c>
      <c r="C926" t="s">
        <v>110</v>
      </c>
      <c r="D926">
        <v>2013</v>
      </c>
      <c r="E926" s="9">
        <f ca="1">YEAR(TODAY())-Data_Source[[#This Row],[Year]]</f>
        <v>12</v>
      </c>
      <c r="F926" t="s">
        <v>47</v>
      </c>
      <c r="G926" t="s">
        <v>16</v>
      </c>
      <c r="H926" t="s">
        <v>17</v>
      </c>
      <c r="I926">
        <v>5.7</v>
      </c>
      <c r="J926" t="s">
        <v>18</v>
      </c>
      <c r="K926" t="s">
        <v>19</v>
      </c>
      <c r="L926">
        <v>175</v>
      </c>
      <c r="M926" t="s">
        <v>138</v>
      </c>
      <c r="N926" t="s">
        <v>64</v>
      </c>
      <c r="O926" s="3">
        <v>38000</v>
      </c>
      <c r="P926" s="1">
        <f>MEDIAN(Data_Source[Price (SAR)])</f>
        <v>58000</v>
      </c>
      <c r="Q926" s="1" cm="1">
        <f t="array" ref="Q926">MEDIAN(_xlfn._xlws.FILTER(Data_Source[Price (SAR)],Data_Source[Maker] = Data_Source[[#This Row],[Maker]]))</f>
        <v>71000</v>
      </c>
    </row>
    <row r="927" spans="1:17" x14ac:dyDescent="0.35">
      <c r="A927">
        <v>926</v>
      </c>
      <c r="B927" t="s">
        <v>34</v>
      </c>
      <c r="C927" t="s">
        <v>123</v>
      </c>
      <c r="D927">
        <v>2018</v>
      </c>
      <c r="E927" s="9">
        <f ca="1">YEAR(TODAY())-Data_Source[[#This Row],[Year]]</f>
        <v>7</v>
      </c>
      <c r="F927" t="s">
        <v>15</v>
      </c>
      <c r="G927" t="s">
        <v>23</v>
      </c>
      <c r="H927" t="s">
        <v>17</v>
      </c>
      <c r="I927">
        <v>2.7</v>
      </c>
      <c r="J927" t="s">
        <v>18</v>
      </c>
      <c r="K927" t="s">
        <v>68</v>
      </c>
      <c r="L927">
        <v>27000</v>
      </c>
      <c r="M927" t="s">
        <v>42</v>
      </c>
      <c r="N927" t="s">
        <v>64</v>
      </c>
      <c r="O927" s="2">
        <v>88000</v>
      </c>
      <c r="P927" s="1">
        <f>MEDIAN(Data_Source[Price (SAR)])</f>
        <v>58000</v>
      </c>
      <c r="Q927" s="1" cm="1">
        <f t="array" ref="Q927">MEDIAN(_xlfn._xlws.FILTER(Data_Source[Price (SAR)],Data_Source[Maker] = Data_Source[[#This Row],[Maker]]))</f>
        <v>65000</v>
      </c>
    </row>
    <row r="928" spans="1:17" x14ac:dyDescent="0.35">
      <c r="A928">
        <v>927</v>
      </c>
      <c r="B928" t="s">
        <v>85</v>
      </c>
      <c r="C928" t="s">
        <v>87</v>
      </c>
      <c r="D928">
        <v>2018</v>
      </c>
      <c r="E928" s="9">
        <f ca="1">YEAR(TODAY())-Data_Source[[#This Row],[Year]]</f>
        <v>7</v>
      </c>
      <c r="F928" t="s">
        <v>15</v>
      </c>
      <c r="G928" t="s">
        <v>33</v>
      </c>
      <c r="H928" t="s">
        <v>30</v>
      </c>
      <c r="I928">
        <v>3.8</v>
      </c>
      <c r="J928" t="s">
        <v>18</v>
      </c>
      <c r="K928" t="s">
        <v>19</v>
      </c>
      <c r="L928">
        <v>160000</v>
      </c>
      <c r="M928" t="s">
        <v>20</v>
      </c>
      <c r="N928" t="s">
        <v>20</v>
      </c>
      <c r="O928" s="3">
        <v>100000</v>
      </c>
      <c r="P928" s="1">
        <f>MEDIAN(Data_Source[Price (SAR)])</f>
        <v>58000</v>
      </c>
      <c r="Q928" s="1" cm="1">
        <f t="array" ref="Q928">MEDIAN(_xlfn._xlws.FILTER(Data_Source[Price (SAR)],Data_Source[Maker] = Data_Source[[#This Row],[Maker]]))</f>
        <v>88000</v>
      </c>
    </row>
    <row r="929" spans="1:17" x14ac:dyDescent="0.35">
      <c r="A929">
        <v>928</v>
      </c>
      <c r="B929" t="s">
        <v>174</v>
      </c>
      <c r="C929" t="s">
        <v>208</v>
      </c>
      <c r="D929">
        <v>2015</v>
      </c>
      <c r="E929" s="9">
        <f ca="1">YEAR(TODAY())-Data_Source[[#This Row],[Year]]</f>
        <v>10</v>
      </c>
      <c r="F929" t="s">
        <v>15</v>
      </c>
      <c r="G929" t="s">
        <v>23</v>
      </c>
      <c r="H929" t="s">
        <v>17</v>
      </c>
      <c r="I929">
        <v>2</v>
      </c>
      <c r="J929" t="s">
        <v>18</v>
      </c>
      <c r="K929" t="s">
        <v>19</v>
      </c>
      <c r="L929">
        <v>92000</v>
      </c>
      <c r="M929" t="s">
        <v>42</v>
      </c>
      <c r="N929" t="s">
        <v>64</v>
      </c>
      <c r="O929" s="2">
        <v>72000</v>
      </c>
      <c r="P929" s="1">
        <f>MEDIAN(Data_Source[Price (SAR)])</f>
        <v>58000</v>
      </c>
      <c r="Q929" s="1" cm="1">
        <f t="array" ref="Q929">MEDIAN(_xlfn._xlws.FILTER(Data_Source[Price (SAR)],Data_Source[Maker] = Data_Source[[#This Row],[Maker]]))</f>
        <v>110000</v>
      </c>
    </row>
    <row r="930" spans="1:17" x14ac:dyDescent="0.35">
      <c r="A930">
        <v>929</v>
      </c>
      <c r="B930" t="s">
        <v>76</v>
      </c>
      <c r="C930" t="s">
        <v>112</v>
      </c>
      <c r="D930">
        <v>2019</v>
      </c>
      <c r="E930" s="9">
        <f ca="1">YEAR(TODAY())-Data_Source[[#This Row],[Year]]</f>
        <v>6</v>
      </c>
      <c r="F930" t="s">
        <v>15</v>
      </c>
      <c r="G930" t="s">
        <v>23</v>
      </c>
      <c r="H930" t="s">
        <v>26</v>
      </c>
      <c r="I930">
        <v>2</v>
      </c>
      <c r="J930" t="s">
        <v>18</v>
      </c>
      <c r="K930" t="s">
        <v>19</v>
      </c>
      <c r="L930">
        <v>82569</v>
      </c>
      <c r="M930" t="s">
        <v>20</v>
      </c>
      <c r="N930" t="s">
        <v>20</v>
      </c>
      <c r="O930" s="3">
        <v>80500</v>
      </c>
      <c r="P930" s="1">
        <f>MEDIAN(Data_Source[Price (SAR)])</f>
        <v>58000</v>
      </c>
      <c r="Q930" s="1" cm="1">
        <f t="array" ref="Q930">MEDIAN(_xlfn._xlws.FILTER(Data_Source[Price (SAR)],Data_Source[Maker] = Data_Source[[#This Row],[Maker]]))</f>
        <v>55000</v>
      </c>
    </row>
    <row r="931" spans="1:17" x14ac:dyDescent="0.35">
      <c r="A931">
        <v>930</v>
      </c>
      <c r="B931" t="s">
        <v>174</v>
      </c>
      <c r="C931" t="s">
        <v>175</v>
      </c>
      <c r="D931">
        <v>2019</v>
      </c>
      <c r="E931" s="9">
        <f ca="1">YEAR(TODAY())-Data_Source[[#This Row],[Year]]</f>
        <v>6</v>
      </c>
      <c r="F931" t="s">
        <v>15</v>
      </c>
      <c r="G931" t="s">
        <v>16</v>
      </c>
      <c r="H931" t="s">
        <v>17</v>
      </c>
      <c r="I931">
        <v>2.5</v>
      </c>
      <c r="J931" t="s">
        <v>18</v>
      </c>
      <c r="K931" t="s">
        <v>19</v>
      </c>
      <c r="L931">
        <v>41000</v>
      </c>
      <c r="M931" t="s">
        <v>42</v>
      </c>
      <c r="N931" t="s">
        <v>64</v>
      </c>
      <c r="O931" s="3">
        <v>235000</v>
      </c>
      <c r="P931" s="1">
        <f>MEDIAN(Data_Source[Price (SAR)])</f>
        <v>58000</v>
      </c>
      <c r="Q931" s="1" cm="1">
        <f t="array" ref="Q931">MEDIAN(_xlfn._xlws.FILTER(Data_Source[Price (SAR)],Data_Source[Maker] = Data_Source[[#This Row],[Maker]]))</f>
        <v>110000</v>
      </c>
    </row>
    <row r="932" spans="1:17" x14ac:dyDescent="0.35">
      <c r="A932">
        <v>931</v>
      </c>
      <c r="B932" t="s">
        <v>39</v>
      </c>
      <c r="C932" t="s">
        <v>143</v>
      </c>
      <c r="D932">
        <v>2016</v>
      </c>
      <c r="E932" s="9">
        <f ca="1">YEAR(TODAY())-Data_Source[[#This Row],[Year]]</f>
        <v>9</v>
      </c>
      <c r="F932" t="s">
        <v>15</v>
      </c>
      <c r="G932" t="s">
        <v>23</v>
      </c>
      <c r="H932" t="s">
        <v>26</v>
      </c>
      <c r="I932">
        <v>3.6</v>
      </c>
      <c r="J932" t="s">
        <v>18</v>
      </c>
      <c r="K932" t="s">
        <v>19</v>
      </c>
      <c r="L932">
        <v>56500</v>
      </c>
      <c r="M932" t="s">
        <v>81</v>
      </c>
      <c r="N932" t="s">
        <v>541</v>
      </c>
      <c r="O932" s="3">
        <v>65000</v>
      </c>
      <c r="P932" s="1">
        <f>MEDIAN(Data_Source[Price (SAR)])</f>
        <v>58000</v>
      </c>
      <c r="Q932" s="1" cm="1">
        <f t="array" ref="Q932">MEDIAN(_xlfn._xlws.FILTER(Data_Source[Price (SAR)],Data_Source[Maker] = Data_Source[[#This Row],[Maker]]))</f>
        <v>60000</v>
      </c>
    </row>
    <row r="933" spans="1:17" x14ac:dyDescent="0.35">
      <c r="A933">
        <v>932</v>
      </c>
      <c r="B933" t="s">
        <v>103</v>
      </c>
      <c r="C933" t="s">
        <v>104</v>
      </c>
      <c r="D933">
        <v>2015</v>
      </c>
      <c r="E933" s="9">
        <f ca="1">YEAR(TODAY())-Data_Source[[#This Row],[Year]]</f>
        <v>10</v>
      </c>
      <c r="F933" t="s">
        <v>15</v>
      </c>
      <c r="G933" t="s">
        <v>23</v>
      </c>
      <c r="H933" t="s">
        <v>17</v>
      </c>
      <c r="I933">
        <v>5.7</v>
      </c>
      <c r="J933" t="s">
        <v>18</v>
      </c>
      <c r="K933" t="s">
        <v>19</v>
      </c>
      <c r="L933">
        <v>138000</v>
      </c>
      <c r="M933" t="s">
        <v>42</v>
      </c>
      <c r="N933" t="s">
        <v>64</v>
      </c>
      <c r="O933" s="3">
        <v>85000</v>
      </c>
      <c r="P933" s="1">
        <f>MEDIAN(Data_Source[Price (SAR)])</f>
        <v>58000</v>
      </c>
      <c r="Q933" s="1" cm="1">
        <f t="array" ref="Q933">MEDIAN(_xlfn._xlws.FILTER(Data_Source[Price (SAR)],Data_Source[Maker] = Data_Source[[#This Row],[Maker]]))</f>
        <v>83000</v>
      </c>
    </row>
    <row r="934" spans="1:17" x14ac:dyDescent="0.35">
      <c r="A934">
        <v>933</v>
      </c>
      <c r="B934" t="s">
        <v>52</v>
      </c>
      <c r="C934" t="s">
        <v>53</v>
      </c>
      <c r="D934">
        <v>2016</v>
      </c>
      <c r="E934" s="9">
        <f ca="1">YEAR(TODAY())-Data_Source[[#This Row],[Year]]</f>
        <v>9</v>
      </c>
      <c r="F934" t="s">
        <v>44</v>
      </c>
      <c r="G934" t="s">
        <v>29</v>
      </c>
      <c r="H934" t="s">
        <v>17</v>
      </c>
      <c r="I934">
        <v>2</v>
      </c>
      <c r="J934" t="s">
        <v>18</v>
      </c>
      <c r="K934" t="s">
        <v>19</v>
      </c>
      <c r="L934">
        <v>110000</v>
      </c>
      <c r="M934" t="s">
        <v>45</v>
      </c>
      <c r="N934" t="s">
        <v>539</v>
      </c>
      <c r="O934" s="3">
        <v>83000</v>
      </c>
      <c r="P934" s="1">
        <f>MEDIAN(Data_Source[Price (SAR)])</f>
        <v>58000</v>
      </c>
      <c r="Q934" s="1" cm="1">
        <f t="array" ref="Q934">MEDIAN(_xlfn._xlws.FILTER(Data_Source[Price (SAR)],Data_Source[Maker] = Data_Source[[#This Row],[Maker]]))</f>
        <v>80000</v>
      </c>
    </row>
    <row r="935" spans="1:17" x14ac:dyDescent="0.35">
      <c r="A935">
        <v>934</v>
      </c>
      <c r="B935" t="s">
        <v>34</v>
      </c>
      <c r="C935" t="s">
        <v>51</v>
      </c>
      <c r="D935">
        <v>2018</v>
      </c>
      <c r="E935" s="9">
        <f ca="1">YEAR(TODAY())-Data_Source[[#This Row],[Year]]</f>
        <v>7</v>
      </c>
      <c r="F935" t="s">
        <v>15</v>
      </c>
      <c r="G935" t="s">
        <v>23</v>
      </c>
      <c r="H935" t="s">
        <v>26</v>
      </c>
      <c r="I935">
        <v>1.6</v>
      </c>
      <c r="J935" t="s">
        <v>18</v>
      </c>
      <c r="K935" t="s">
        <v>19</v>
      </c>
      <c r="L935">
        <v>28449</v>
      </c>
      <c r="M935" t="s">
        <v>20</v>
      </c>
      <c r="N935" t="s">
        <v>20</v>
      </c>
      <c r="O935" s="3">
        <v>59500</v>
      </c>
      <c r="P935" s="1">
        <f>MEDIAN(Data_Source[Price (SAR)])</f>
        <v>58000</v>
      </c>
      <c r="Q935" s="1" cm="1">
        <f t="array" ref="Q935">MEDIAN(_xlfn._xlws.FILTER(Data_Source[Price (SAR)],Data_Source[Maker] = Data_Source[[#This Row],[Maker]]))</f>
        <v>65000</v>
      </c>
    </row>
    <row r="936" spans="1:17" x14ac:dyDescent="0.35">
      <c r="A936">
        <v>935</v>
      </c>
      <c r="B936" t="s">
        <v>82</v>
      </c>
      <c r="C936" t="s">
        <v>142</v>
      </c>
      <c r="D936">
        <v>2018</v>
      </c>
      <c r="E936" s="9">
        <f ca="1">YEAR(TODAY())-Data_Source[[#This Row],[Year]]</f>
        <v>7</v>
      </c>
      <c r="F936" t="s">
        <v>15</v>
      </c>
      <c r="G936" t="s">
        <v>25</v>
      </c>
      <c r="H936" t="s">
        <v>26</v>
      </c>
      <c r="I936">
        <v>1.6</v>
      </c>
      <c r="J936" t="s">
        <v>18</v>
      </c>
      <c r="K936" t="s">
        <v>19</v>
      </c>
      <c r="L936">
        <v>57000</v>
      </c>
      <c r="M936" t="s">
        <v>45</v>
      </c>
      <c r="N936" t="s">
        <v>539</v>
      </c>
      <c r="O936" s="2">
        <v>39500</v>
      </c>
      <c r="P936" s="1">
        <f>MEDIAN(Data_Source[Price (SAR)])</f>
        <v>58000</v>
      </c>
      <c r="Q936" s="1" cm="1">
        <f t="array" ref="Q936">MEDIAN(_xlfn._xlws.FILTER(Data_Source[Price (SAR)],Data_Source[Maker] = Data_Source[[#This Row],[Maker]]))</f>
        <v>40000</v>
      </c>
    </row>
    <row r="937" spans="1:17" x14ac:dyDescent="0.35">
      <c r="A937">
        <v>936</v>
      </c>
      <c r="B937" t="s">
        <v>27</v>
      </c>
      <c r="C937" t="s">
        <v>89</v>
      </c>
      <c r="D937">
        <v>2016</v>
      </c>
      <c r="E937" s="9">
        <f ca="1">YEAR(TODAY())-Data_Source[[#This Row],[Year]]</f>
        <v>9</v>
      </c>
      <c r="F937" t="s">
        <v>15</v>
      </c>
      <c r="G937" t="s">
        <v>75</v>
      </c>
      <c r="H937" t="s">
        <v>17</v>
      </c>
      <c r="I937">
        <v>2.4</v>
      </c>
      <c r="J937" t="s">
        <v>18</v>
      </c>
      <c r="K937" t="s">
        <v>19</v>
      </c>
      <c r="L937">
        <v>136000</v>
      </c>
      <c r="M937" t="s">
        <v>20</v>
      </c>
      <c r="N937" t="s">
        <v>20</v>
      </c>
      <c r="O937" s="3">
        <v>42500</v>
      </c>
      <c r="P937" s="1">
        <f>MEDIAN(Data_Source[Price (SAR)])</f>
        <v>58000</v>
      </c>
      <c r="Q937" s="1" cm="1">
        <f t="array" ref="Q937">MEDIAN(_xlfn._xlws.FILTER(Data_Source[Price (SAR)],Data_Source[Maker] = Data_Source[[#This Row],[Maker]]))</f>
        <v>42000</v>
      </c>
    </row>
    <row r="938" spans="1:17" x14ac:dyDescent="0.35">
      <c r="A938">
        <v>937</v>
      </c>
      <c r="B938" t="s">
        <v>34</v>
      </c>
      <c r="C938" t="s">
        <v>35</v>
      </c>
      <c r="D938">
        <v>2020</v>
      </c>
      <c r="E938" s="9">
        <f ca="1">YEAR(TODAY())-Data_Source[[#This Row],[Year]]</f>
        <v>5</v>
      </c>
      <c r="F938" t="s">
        <v>44</v>
      </c>
      <c r="G938" t="s">
        <v>29</v>
      </c>
      <c r="H938" t="s">
        <v>17</v>
      </c>
      <c r="I938">
        <v>4.5999999999999996</v>
      </c>
      <c r="J938" t="s">
        <v>18</v>
      </c>
      <c r="K938" t="s">
        <v>19</v>
      </c>
      <c r="L938">
        <v>19800</v>
      </c>
      <c r="M938" t="s">
        <v>45</v>
      </c>
      <c r="N938" t="s">
        <v>539</v>
      </c>
      <c r="O938" s="3">
        <v>265000</v>
      </c>
      <c r="P938" s="1">
        <f>MEDIAN(Data_Source[Price (SAR)])</f>
        <v>58000</v>
      </c>
      <c r="Q938" s="1" cm="1">
        <f t="array" ref="Q938">MEDIAN(_xlfn._xlws.FILTER(Data_Source[Price (SAR)],Data_Source[Maker] = Data_Source[[#This Row],[Maker]]))</f>
        <v>65000</v>
      </c>
    </row>
    <row r="939" spans="1:17" x14ac:dyDescent="0.35">
      <c r="A939">
        <v>938</v>
      </c>
      <c r="B939" t="s">
        <v>39</v>
      </c>
      <c r="C939" t="s">
        <v>261</v>
      </c>
      <c r="D939">
        <v>2009</v>
      </c>
      <c r="E939" s="9">
        <f ca="1">YEAR(TODAY())-Data_Source[[#This Row],[Year]]</f>
        <v>16</v>
      </c>
      <c r="F939" t="s">
        <v>15</v>
      </c>
      <c r="G939" t="s">
        <v>25</v>
      </c>
      <c r="H939" t="s">
        <v>30</v>
      </c>
      <c r="I939">
        <v>2</v>
      </c>
      <c r="J939" t="s">
        <v>18</v>
      </c>
      <c r="K939" t="s">
        <v>68</v>
      </c>
      <c r="L939">
        <v>290000</v>
      </c>
      <c r="M939" t="s">
        <v>45</v>
      </c>
      <c r="N939" t="s">
        <v>539</v>
      </c>
      <c r="O939" s="2">
        <v>7500</v>
      </c>
      <c r="P939" s="1">
        <f>MEDIAN(Data_Source[Price (SAR)])</f>
        <v>58000</v>
      </c>
      <c r="Q939" s="1" cm="1">
        <f t="array" ref="Q939">MEDIAN(_xlfn._xlws.FILTER(Data_Source[Price (SAR)],Data_Source[Maker] = Data_Source[[#This Row],[Maker]]))</f>
        <v>60000</v>
      </c>
    </row>
    <row r="940" spans="1:17" x14ac:dyDescent="0.35">
      <c r="A940">
        <v>939</v>
      </c>
      <c r="B940" t="s">
        <v>36</v>
      </c>
      <c r="C940" t="s">
        <v>37</v>
      </c>
      <c r="D940">
        <v>2018</v>
      </c>
      <c r="E940" s="9">
        <f ca="1">YEAR(TODAY())-Data_Source[[#This Row],[Year]]</f>
        <v>7</v>
      </c>
      <c r="F940" t="s">
        <v>15</v>
      </c>
      <c r="G940" t="s">
        <v>25</v>
      </c>
      <c r="H940" t="s">
        <v>26</v>
      </c>
      <c r="I940">
        <v>5.3</v>
      </c>
      <c r="J940" t="s">
        <v>18</v>
      </c>
      <c r="K940" t="s">
        <v>19</v>
      </c>
      <c r="L940">
        <v>196600</v>
      </c>
      <c r="M940" t="s">
        <v>45</v>
      </c>
      <c r="N940" t="s">
        <v>539</v>
      </c>
      <c r="O940" s="3">
        <v>130000</v>
      </c>
      <c r="P940" s="1">
        <f>MEDIAN(Data_Source[Price (SAR)])</f>
        <v>58000</v>
      </c>
      <c r="Q940" s="1" cm="1">
        <f t="array" ref="Q940">MEDIAN(_xlfn._xlws.FILTER(Data_Source[Price (SAR)],Data_Source[Maker] = Data_Source[[#This Row],[Maker]]))</f>
        <v>72000</v>
      </c>
    </row>
    <row r="941" spans="1:17" x14ac:dyDescent="0.35">
      <c r="A941">
        <v>940</v>
      </c>
      <c r="B941" t="s">
        <v>21</v>
      </c>
      <c r="C941" t="s">
        <v>162</v>
      </c>
      <c r="D941">
        <v>2016</v>
      </c>
      <c r="E941" s="9">
        <f ca="1">YEAR(TODAY())-Data_Source[[#This Row],[Year]]</f>
        <v>9</v>
      </c>
      <c r="F941" t="s">
        <v>15</v>
      </c>
      <c r="G941" t="s">
        <v>23</v>
      </c>
      <c r="H941" t="s">
        <v>17</v>
      </c>
      <c r="I941">
        <v>4.8</v>
      </c>
      <c r="J941" t="s">
        <v>18</v>
      </c>
      <c r="K941" t="s">
        <v>19</v>
      </c>
      <c r="L941">
        <v>44000</v>
      </c>
      <c r="M941" t="s">
        <v>20</v>
      </c>
      <c r="N941" t="s">
        <v>20</v>
      </c>
      <c r="O941" s="3">
        <v>95000</v>
      </c>
      <c r="P941" s="1">
        <f>MEDIAN(Data_Source[Price (SAR)])</f>
        <v>58000</v>
      </c>
      <c r="Q941" s="1" cm="1">
        <f t="array" ref="Q941">MEDIAN(_xlfn._xlws.FILTER(Data_Source[Price (SAR)],Data_Source[Maker] = Data_Source[[#This Row],[Maker]]))</f>
        <v>36500</v>
      </c>
    </row>
    <row r="942" spans="1:17" x14ac:dyDescent="0.35">
      <c r="A942">
        <v>941</v>
      </c>
      <c r="B942" t="s">
        <v>82</v>
      </c>
      <c r="C942" t="s">
        <v>105</v>
      </c>
      <c r="D942">
        <v>2015</v>
      </c>
      <c r="E942" s="9">
        <f ca="1">YEAR(TODAY())-Data_Source[[#This Row],[Year]]</f>
        <v>10</v>
      </c>
      <c r="F942" t="s">
        <v>15</v>
      </c>
      <c r="G942" t="s">
        <v>16</v>
      </c>
      <c r="H942" t="s">
        <v>26</v>
      </c>
      <c r="I942">
        <v>2</v>
      </c>
      <c r="J942" t="s">
        <v>18</v>
      </c>
      <c r="K942" t="s">
        <v>19</v>
      </c>
      <c r="L942">
        <v>72000</v>
      </c>
      <c r="M942" t="s">
        <v>42</v>
      </c>
      <c r="N942" t="s">
        <v>64</v>
      </c>
      <c r="O942" s="2">
        <v>43000</v>
      </c>
      <c r="P942" s="1">
        <f>MEDIAN(Data_Source[Price (SAR)])</f>
        <v>58000</v>
      </c>
      <c r="Q942" s="1" cm="1">
        <f t="array" ref="Q942">MEDIAN(_xlfn._xlws.FILTER(Data_Source[Price (SAR)],Data_Source[Maker] = Data_Source[[#This Row],[Maker]]))</f>
        <v>40000</v>
      </c>
    </row>
    <row r="943" spans="1:17" x14ac:dyDescent="0.35">
      <c r="A943">
        <v>942</v>
      </c>
      <c r="B943" t="s">
        <v>21</v>
      </c>
      <c r="C943" t="s">
        <v>24</v>
      </c>
      <c r="D943">
        <v>2019</v>
      </c>
      <c r="E943" s="9">
        <f ca="1">YEAR(TODAY())-Data_Source[[#This Row],[Year]]</f>
        <v>6</v>
      </c>
      <c r="F943" t="s">
        <v>15</v>
      </c>
      <c r="G943" t="s">
        <v>23</v>
      </c>
      <c r="H943" t="s">
        <v>26</v>
      </c>
      <c r="I943">
        <v>1.5</v>
      </c>
      <c r="J943" t="s">
        <v>18</v>
      </c>
      <c r="K943" t="s">
        <v>19</v>
      </c>
      <c r="L943">
        <v>68000</v>
      </c>
      <c r="M943" t="s">
        <v>45</v>
      </c>
      <c r="N943" t="s">
        <v>539</v>
      </c>
      <c r="O943" s="2">
        <v>33000</v>
      </c>
      <c r="P943" s="1">
        <f>MEDIAN(Data_Source[Price (SAR)])</f>
        <v>58000</v>
      </c>
      <c r="Q943" s="1" cm="1">
        <f t="array" ref="Q943">MEDIAN(_xlfn._xlws.FILTER(Data_Source[Price (SAR)],Data_Source[Maker] = Data_Source[[#This Row],[Maker]]))</f>
        <v>36500</v>
      </c>
    </row>
    <row r="944" spans="1:17" x14ac:dyDescent="0.35">
      <c r="A944">
        <v>943</v>
      </c>
      <c r="B944" t="s">
        <v>48</v>
      </c>
      <c r="C944" t="s">
        <v>106</v>
      </c>
      <c r="D944">
        <v>2014</v>
      </c>
      <c r="E944" s="9">
        <f ca="1">YEAR(TODAY())-Data_Source[[#This Row],[Year]]</f>
        <v>11</v>
      </c>
      <c r="F944" t="s">
        <v>44</v>
      </c>
      <c r="G944" t="s">
        <v>16</v>
      </c>
      <c r="H944" t="s">
        <v>17</v>
      </c>
      <c r="I944">
        <v>3</v>
      </c>
      <c r="J944" t="s">
        <v>18</v>
      </c>
      <c r="K944" t="s">
        <v>19</v>
      </c>
      <c r="L944">
        <v>49000</v>
      </c>
      <c r="M944" t="s">
        <v>20</v>
      </c>
      <c r="N944" t="s">
        <v>20</v>
      </c>
      <c r="O944" s="3">
        <v>250000</v>
      </c>
      <c r="P944" s="1">
        <f>MEDIAN(Data_Source[Price (SAR)])</f>
        <v>58000</v>
      </c>
      <c r="Q944" s="1" cm="1">
        <f t="array" ref="Q944">MEDIAN(_xlfn._xlws.FILTER(Data_Source[Price (SAR)],Data_Source[Maker] = Data_Source[[#This Row],[Maker]]))</f>
        <v>145000</v>
      </c>
    </row>
    <row r="945" spans="1:17" x14ac:dyDescent="0.35">
      <c r="A945">
        <v>944</v>
      </c>
      <c r="B945" t="s">
        <v>34</v>
      </c>
      <c r="C945" t="s">
        <v>51</v>
      </c>
      <c r="D945">
        <v>2018</v>
      </c>
      <c r="E945" s="9">
        <f ca="1">YEAR(TODAY())-Data_Source[[#This Row],[Year]]</f>
        <v>7</v>
      </c>
      <c r="F945" t="s">
        <v>15</v>
      </c>
      <c r="G945" t="s">
        <v>25</v>
      </c>
      <c r="H945" t="s">
        <v>26</v>
      </c>
      <c r="I945">
        <v>1.6</v>
      </c>
      <c r="J945" t="s">
        <v>18</v>
      </c>
      <c r="K945" t="s">
        <v>19</v>
      </c>
      <c r="L945">
        <v>69600</v>
      </c>
      <c r="M945" t="s">
        <v>45</v>
      </c>
      <c r="N945" t="s">
        <v>539</v>
      </c>
      <c r="O945" s="3">
        <v>52000</v>
      </c>
      <c r="P945" s="1">
        <f>MEDIAN(Data_Source[Price (SAR)])</f>
        <v>58000</v>
      </c>
      <c r="Q945" s="1" cm="1">
        <f t="array" ref="Q945">MEDIAN(_xlfn._xlws.FILTER(Data_Source[Price (SAR)],Data_Source[Maker] = Data_Source[[#This Row],[Maker]]))</f>
        <v>65000</v>
      </c>
    </row>
    <row r="946" spans="1:17" x14ac:dyDescent="0.35">
      <c r="A946">
        <v>945</v>
      </c>
      <c r="B946" t="s">
        <v>109</v>
      </c>
      <c r="C946" t="s">
        <v>450</v>
      </c>
      <c r="D946">
        <v>2011</v>
      </c>
      <c r="E946" s="9">
        <f ca="1">YEAR(TODAY())-Data_Source[[#This Row],[Year]]</f>
        <v>14</v>
      </c>
      <c r="F946" t="s">
        <v>15</v>
      </c>
      <c r="G946" t="s">
        <v>23</v>
      </c>
      <c r="H946" t="s">
        <v>30</v>
      </c>
      <c r="I946">
        <v>3.7</v>
      </c>
      <c r="J946" t="s">
        <v>18</v>
      </c>
      <c r="K946" t="s">
        <v>19</v>
      </c>
      <c r="L946">
        <v>346410</v>
      </c>
      <c r="M946" t="s">
        <v>20</v>
      </c>
      <c r="N946" t="s">
        <v>20</v>
      </c>
      <c r="O946" s="3">
        <v>15000</v>
      </c>
      <c r="P946" s="1">
        <f>MEDIAN(Data_Source[Price (SAR)])</f>
        <v>58000</v>
      </c>
      <c r="Q946" s="1" cm="1">
        <f t="array" ref="Q946">MEDIAN(_xlfn._xlws.FILTER(Data_Source[Price (SAR)],Data_Source[Maker] = Data_Source[[#This Row],[Maker]]))</f>
        <v>71000</v>
      </c>
    </row>
    <row r="947" spans="1:17" x14ac:dyDescent="0.35">
      <c r="A947">
        <v>946</v>
      </c>
      <c r="B947" t="s">
        <v>62</v>
      </c>
      <c r="C947" t="s">
        <v>63</v>
      </c>
      <c r="D947">
        <v>2016</v>
      </c>
      <c r="E947" s="9">
        <f ca="1">YEAR(TODAY())-Data_Source[[#This Row],[Year]]</f>
        <v>9</v>
      </c>
      <c r="F947" t="s">
        <v>44</v>
      </c>
      <c r="G947" t="s">
        <v>23</v>
      </c>
      <c r="H947" t="s">
        <v>17</v>
      </c>
      <c r="I947">
        <v>5</v>
      </c>
      <c r="J947" t="s">
        <v>18</v>
      </c>
      <c r="K947" t="s">
        <v>19</v>
      </c>
      <c r="L947">
        <v>110000</v>
      </c>
      <c r="M947" t="s">
        <v>20</v>
      </c>
      <c r="N947" t="s">
        <v>20</v>
      </c>
      <c r="O947" s="3">
        <v>255000</v>
      </c>
      <c r="P947" s="1">
        <f>MEDIAN(Data_Source[Price (SAR)])</f>
        <v>58000</v>
      </c>
      <c r="Q947" s="1" cm="1">
        <f t="array" ref="Q947">MEDIAN(_xlfn._xlws.FILTER(Data_Source[Price (SAR)],Data_Source[Maker] = Data_Source[[#This Row],[Maker]]))</f>
        <v>242500</v>
      </c>
    </row>
    <row r="948" spans="1:17" x14ac:dyDescent="0.35">
      <c r="A948">
        <v>947</v>
      </c>
      <c r="B948" t="s">
        <v>27</v>
      </c>
      <c r="C948" t="s">
        <v>88</v>
      </c>
      <c r="D948">
        <v>2018</v>
      </c>
      <c r="E948" s="9">
        <f ca="1">YEAR(TODAY())-Data_Source[[#This Row],[Year]]</f>
        <v>7</v>
      </c>
      <c r="F948" t="s">
        <v>15</v>
      </c>
      <c r="G948" t="s">
        <v>23</v>
      </c>
      <c r="H948" t="s">
        <v>26</v>
      </c>
      <c r="I948">
        <v>1.4</v>
      </c>
      <c r="J948" t="s">
        <v>18</v>
      </c>
      <c r="K948" t="s">
        <v>19</v>
      </c>
      <c r="L948">
        <v>79000</v>
      </c>
      <c r="M948" t="s">
        <v>45</v>
      </c>
      <c r="N948" t="s">
        <v>539</v>
      </c>
      <c r="O948" s="3">
        <v>33000</v>
      </c>
      <c r="P948" s="1">
        <f>MEDIAN(Data_Source[Price (SAR)])</f>
        <v>58000</v>
      </c>
      <c r="Q948" s="1" cm="1">
        <f t="array" ref="Q948">MEDIAN(_xlfn._xlws.FILTER(Data_Source[Price (SAR)],Data_Source[Maker] = Data_Source[[#This Row],[Maker]]))</f>
        <v>42000</v>
      </c>
    </row>
    <row r="949" spans="1:17" x14ac:dyDescent="0.35">
      <c r="A949">
        <v>948</v>
      </c>
      <c r="B949" t="s">
        <v>34</v>
      </c>
      <c r="C949" t="s">
        <v>66</v>
      </c>
      <c r="D949">
        <v>2016</v>
      </c>
      <c r="E949" s="9">
        <f ca="1">YEAR(TODAY())-Data_Source[[#This Row],[Year]]</f>
        <v>9</v>
      </c>
      <c r="F949" t="s">
        <v>15</v>
      </c>
      <c r="G949" t="s">
        <v>23</v>
      </c>
      <c r="H949" t="s">
        <v>30</v>
      </c>
      <c r="I949">
        <v>3.5</v>
      </c>
      <c r="J949" t="s">
        <v>18</v>
      </c>
      <c r="K949" t="s">
        <v>19</v>
      </c>
      <c r="L949">
        <v>86000</v>
      </c>
      <c r="M949" t="s">
        <v>42</v>
      </c>
      <c r="N949" t="s">
        <v>64</v>
      </c>
      <c r="O949" s="2">
        <v>87000</v>
      </c>
      <c r="P949" s="1">
        <f>MEDIAN(Data_Source[Price (SAR)])</f>
        <v>58000</v>
      </c>
      <c r="Q949" s="1" cm="1">
        <f t="array" ref="Q949">MEDIAN(_xlfn._xlws.FILTER(Data_Source[Price (SAR)],Data_Source[Maker] = Data_Source[[#This Row],[Maker]]))</f>
        <v>65000</v>
      </c>
    </row>
    <row r="950" spans="1:17" x14ac:dyDescent="0.35">
      <c r="A950">
        <v>949</v>
      </c>
      <c r="B950" t="s">
        <v>27</v>
      </c>
      <c r="C950" t="s">
        <v>89</v>
      </c>
      <c r="D950">
        <v>2019</v>
      </c>
      <c r="E950" s="9">
        <f ca="1">YEAR(TODAY())-Data_Source[[#This Row],[Year]]</f>
        <v>6</v>
      </c>
      <c r="F950" t="s">
        <v>15</v>
      </c>
      <c r="G950" t="s">
        <v>29</v>
      </c>
      <c r="H950" t="s">
        <v>30</v>
      </c>
      <c r="I950">
        <v>2.4</v>
      </c>
      <c r="J950" t="s">
        <v>18</v>
      </c>
      <c r="K950" t="s">
        <v>19</v>
      </c>
      <c r="L950">
        <v>100000</v>
      </c>
      <c r="M950" t="s">
        <v>20</v>
      </c>
      <c r="N950" t="s">
        <v>20</v>
      </c>
      <c r="O950" s="2">
        <v>50000</v>
      </c>
      <c r="P950" s="1">
        <f>MEDIAN(Data_Source[Price (SAR)])</f>
        <v>58000</v>
      </c>
      <c r="Q950" s="1" cm="1">
        <f t="array" ref="Q950">MEDIAN(_xlfn._xlws.FILTER(Data_Source[Price (SAR)],Data_Source[Maker] = Data_Source[[#This Row],[Maker]]))</f>
        <v>42000</v>
      </c>
    </row>
    <row r="951" spans="1:17" x14ac:dyDescent="0.35">
      <c r="A951">
        <v>950</v>
      </c>
      <c r="B951" t="s">
        <v>48</v>
      </c>
      <c r="C951" t="s">
        <v>106</v>
      </c>
      <c r="D951">
        <v>2006</v>
      </c>
      <c r="E951" s="9">
        <f ca="1">YEAR(TODAY())-Data_Source[[#This Row],[Year]]</f>
        <v>19</v>
      </c>
      <c r="F951" t="s">
        <v>15</v>
      </c>
      <c r="G951" t="s">
        <v>23</v>
      </c>
      <c r="H951" t="s">
        <v>17</v>
      </c>
      <c r="I951">
        <v>9</v>
      </c>
      <c r="J951" t="s">
        <v>18</v>
      </c>
      <c r="K951" t="s">
        <v>19</v>
      </c>
      <c r="L951">
        <v>280000</v>
      </c>
      <c r="M951" t="s">
        <v>42</v>
      </c>
      <c r="N951" t="s">
        <v>64</v>
      </c>
      <c r="O951" s="2">
        <v>58000</v>
      </c>
      <c r="P951" s="1">
        <f>MEDIAN(Data_Source[Price (SAR)])</f>
        <v>58000</v>
      </c>
      <c r="Q951" s="1" cm="1">
        <f t="array" ref="Q951">MEDIAN(_xlfn._xlws.FILTER(Data_Source[Price (SAR)],Data_Source[Maker] = Data_Source[[#This Row],[Maker]]))</f>
        <v>145000</v>
      </c>
    </row>
    <row r="952" spans="1:17" x14ac:dyDescent="0.35">
      <c r="A952">
        <v>951</v>
      </c>
      <c r="B952" t="s">
        <v>34</v>
      </c>
      <c r="C952" t="s">
        <v>123</v>
      </c>
      <c r="D952">
        <v>2016</v>
      </c>
      <c r="E952" s="9">
        <f ca="1">YEAR(TODAY())-Data_Source[[#This Row],[Year]]</f>
        <v>9</v>
      </c>
      <c r="F952" t="s">
        <v>44</v>
      </c>
      <c r="G952" t="s">
        <v>23</v>
      </c>
      <c r="H952" t="s">
        <v>26</v>
      </c>
      <c r="I952">
        <v>2.7</v>
      </c>
      <c r="J952" t="s">
        <v>18</v>
      </c>
      <c r="K952" t="s">
        <v>68</v>
      </c>
      <c r="L952">
        <v>97173</v>
      </c>
      <c r="M952" t="s">
        <v>45</v>
      </c>
      <c r="N952" t="s">
        <v>539</v>
      </c>
      <c r="O952" s="3">
        <v>64000</v>
      </c>
      <c r="P952" s="1">
        <f>MEDIAN(Data_Source[Price (SAR)])</f>
        <v>58000</v>
      </c>
      <c r="Q952" s="1" cm="1">
        <f t="array" ref="Q952">MEDIAN(_xlfn._xlws.FILTER(Data_Source[Price (SAR)],Data_Source[Maker] = Data_Source[[#This Row],[Maker]]))</f>
        <v>65000</v>
      </c>
    </row>
    <row r="953" spans="1:17" x14ac:dyDescent="0.35">
      <c r="A953">
        <v>952</v>
      </c>
      <c r="B953" t="s">
        <v>21</v>
      </c>
      <c r="C953" t="s">
        <v>130</v>
      </c>
      <c r="D953">
        <v>2017</v>
      </c>
      <c r="E953" s="9">
        <f ca="1">YEAR(TODAY())-Data_Source[[#This Row],[Year]]</f>
        <v>8</v>
      </c>
      <c r="F953" t="s">
        <v>15</v>
      </c>
      <c r="G953" t="s">
        <v>23</v>
      </c>
      <c r="H953" t="s">
        <v>30</v>
      </c>
      <c r="I953">
        <v>3.5</v>
      </c>
      <c r="J953" t="s">
        <v>18</v>
      </c>
      <c r="K953" t="s">
        <v>19</v>
      </c>
      <c r="L953">
        <v>56000</v>
      </c>
      <c r="M953" t="s">
        <v>42</v>
      </c>
      <c r="N953" t="s">
        <v>64</v>
      </c>
      <c r="O953" s="3">
        <v>78000</v>
      </c>
      <c r="P953" s="1">
        <f>MEDIAN(Data_Source[Price (SAR)])</f>
        <v>58000</v>
      </c>
      <c r="Q953" s="1" cm="1">
        <f t="array" ref="Q953">MEDIAN(_xlfn._xlws.FILTER(Data_Source[Price (SAR)],Data_Source[Maker] = Data_Source[[#This Row],[Maker]]))</f>
        <v>36500</v>
      </c>
    </row>
    <row r="954" spans="1:17" x14ac:dyDescent="0.35">
      <c r="A954">
        <v>953</v>
      </c>
      <c r="B954" t="s">
        <v>21</v>
      </c>
      <c r="C954" t="s">
        <v>24</v>
      </c>
      <c r="D954">
        <v>2018</v>
      </c>
      <c r="E954" s="9">
        <f ca="1">YEAR(TODAY())-Data_Source[[#This Row],[Year]]</f>
        <v>7</v>
      </c>
      <c r="F954" t="s">
        <v>15</v>
      </c>
      <c r="G954" t="s">
        <v>25</v>
      </c>
      <c r="H954" t="s">
        <v>26</v>
      </c>
      <c r="I954">
        <v>1.5</v>
      </c>
      <c r="J954" t="s">
        <v>18</v>
      </c>
      <c r="K954" t="s">
        <v>19</v>
      </c>
      <c r="L954">
        <v>97000</v>
      </c>
      <c r="M954" t="s">
        <v>45</v>
      </c>
      <c r="N954" t="s">
        <v>539</v>
      </c>
      <c r="O954" s="3">
        <v>28000</v>
      </c>
      <c r="P954" s="1">
        <f>MEDIAN(Data_Source[Price (SAR)])</f>
        <v>58000</v>
      </c>
      <c r="Q954" s="1" cm="1">
        <f t="array" ref="Q954">MEDIAN(_xlfn._xlws.FILTER(Data_Source[Price (SAR)],Data_Source[Maker] = Data_Source[[#This Row],[Maker]]))</f>
        <v>36500</v>
      </c>
    </row>
    <row r="955" spans="1:17" x14ac:dyDescent="0.35">
      <c r="A955">
        <v>954</v>
      </c>
      <c r="B955" t="s">
        <v>13</v>
      </c>
      <c r="C955" t="s">
        <v>320</v>
      </c>
      <c r="D955">
        <v>2015</v>
      </c>
      <c r="E955" s="9">
        <f ca="1">YEAR(TODAY())-Data_Source[[#This Row],[Year]]</f>
        <v>10</v>
      </c>
      <c r="F955" t="s">
        <v>47</v>
      </c>
      <c r="G955" t="s">
        <v>23</v>
      </c>
      <c r="H955" t="s">
        <v>30</v>
      </c>
      <c r="I955">
        <v>3.6</v>
      </c>
      <c r="J955" t="s">
        <v>18</v>
      </c>
      <c r="K955" t="s">
        <v>19</v>
      </c>
      <c r="L955">
        <v>106000</v>
      </c>
      <c r="M955" t="s">
        <v>42</v>
      </c>
      <c r="N955" t="s">
        <v>64</v>
      </c>
      <c r="O955" s="3">
        <v>75000</v>
      </c>
      <c r="P955" s="1">
        <f>MEDIAN(Data_Source[Price (SAR)])</f>
        <v>58000</v>
      </c>
      <c r="Q955" s="1" cm="1">
        <f t="array" ref="Q955">MEDIAN(_xlfn._xlws.FILTER(Data_Source[Price (SAR)],Data_Source[Maker] = Data_Source[[#This Row],[Maker]]))</f>
        <v>70000</v>
      </c>
    </row>
    <row r="956" spans="1:17" x14ac:dyDescent="0.35">
      <c r="A956">
        <v>955</v>
      </c>
      <c r="B956" t="s">
        <v>76</v>
      </c>
      <c r="C956" t="s">
        <v>112</v>
      </c>
      <c r="D956">
        <v>2016</v>
      </c>
      <c r="E956" s="9">
        <f ca="1">YEAR(TODAY())-Data_Source[[#This Row],[Year]]</f>
        <v>9</v>
      </c>
      <c r="F956" t="s">
        <v>47</v>
      </c>
      <c r="G956" t="s">
        <v>29</v>
      </c>
      <c r="H956" t="s">
        <v>30</v>
      </c>
      <c r="I956">
        <v>3.5</v>
      </c>
      <c r="J956" t="s">
        <v>18</v>
      </c>
      <c r="K956" t="s">
        <v>19</v>
      </c>
      <c r="L956">
        <v>123000</v>
      </c>
      <c r="M956" t="s">
        <v>45</v>
      </c>
      <c r="N956" t="s">
        <v>539</v>
      </c>
      <c r="O956" s="2">
        <v>65000</v>
      </c>
      <c r="P956" s="1">
        <f>MEDIAN(Data_Source[Price (SAR)])</f>
        <v>58000</v>
      </c>
      <c r="Q956" s="1" cm="1">
        <f t="array" ref="Q956">MEDIAN(_xlfn._xlws.FILTER(Data_Source[Price (SAR)],Data_Source[Maker] = Data_Source[[#This Row],[Maker]]))</f>
        <v>55000</v>
      </c>
    </row>
    <row r="957" spans="1:17" x14ac:dyDescent="0.35">
      <c r="A957">
        <v>956</v>
      </c>
      <c r="B957" t="s">
        <v>27</v>
      </c>
      <c r="C957" t="s">
        <v>93</v>
      </c>
      <c r="D957">
        <v>2018</v>
      </c>
      <c r="E957" s="9">
        <f ca="1">YEAR(TODAY())-Data_Source[[#This Row],[Year]]</f>
        <v>7</v>
      </c>
      <c r="F957" t="s">
        <v>15</v>
      </c>
      <c r="G957" t="s">
        <v>102</v>
      </c>
      <c r="H957" t="s">
        <v>26</v>
      </c>
      <c r="I957">
        <v>3.5</v>
      </c>
      <c r="J957" t="s">
        <v>18</v>
      </c>
      <c r="K957" t="s">
        <v>19</v>
      </c>
      <c r="L957">
        <v>98530</v>
      </c>
      <c r="M957" t="s">
        <v>20</v>
      </c>
      <c r="N957" t="s">
        <v>20</v>
      </c>
      <c r="O957" s="2">
        <v>56500</v>
      </c>
      <c r="P957" s="1">
        <f>MEDIAN(Data_Source[Price (SAR)])</f>
        <v>58000</v>
      </c>
      <c r="Q957" s="1" cm="1">
        <f t="array" ref="Q957">MEDIAN(_xlfn._xlws.FILTER(Data_Source[Price (SAR)],Data_Source[Maker] = Data_Source[[#This Row],[Maker]]))</f>
        <v>42000</v>
      </c>
    </row>
    <row r="958" spans="1:17" x14ac:dyDescent="0.35">
      <c r="A958">
        <v>957</v>
      </c>
      <c r="B958" t="s">
        <v>36</v>
      </c>
      <c r="C958" t="s">
        <v>351</v>
      </c>
      <c r="D958">
        <v>1999</v>
      </c>
      <c r="E958" s="9">
        <f ca="1">YEAR(TODAY())-Data_Source[[#This Row],[Year]]</f>
        <v>26</v>
      </c>
      <c r="F958" t="s">
        <v>47</v>
      </c>
      <c r="G958" t="s">
        <v>65</v>
      </c>
      <c r="H958" t="s">
        <v>17</v>
      </c>
      <c r="I958">
        <v>1.5</v>
      </c>
      <c r="J958" t="s">
        <v>18</v>
      </c>
      <c r="K958" t="s">
        <v>19</v>
      </c>
      <c r="L958">
        <v>200000</v>
      </c>
      <c r="M958" t="s">
        <v>42</v>
      </c>
      <c r="N958" t="s">
        <v>64</v>
      </c>
      <c r="O958" s="2">
        <v>11500</v>
      </c>
      <c r="P958" s="1">
        <f>MEDIAN(Data_Source[Price (SAR)])</f>
        <v>58000</v>
      </c>
      <c r="Q958" s="1" cm="1">
        <f t="array" ref="Q958">MEDIAN(_xlfn._xlws.FILTER(Data_Source[Price (SAR)],Data_Source[Maker] = Data_Source[[#This Row],[Maker]]))</f>
        <v>72000</v>
      </c>
    </row>
    <row r="959" spans="1:17" x14ac:dyDescent="0.35">
      <c r="A959">
        <v>958</v>
      </c>
      <c r="B959" t="s">
        <v>34</v>
      </c>
      <c r="C959" t="s">
        <v>43</v>
      </c>
      <c r="D959">
        <v>2011</v>
      </c>
      <c r="E959" s="9">
        <f ca="1">YEAR(TODAY())-Data_Source[[#This Row],[Year]]</f>
        <v>14</v>
      </c>
      <c r="F959" t="s">
        <v>47</v>
      </c>
      <c r="G959" t="s">
        <v>29</v>
      </c>
      <c r="H959" t="s">
        <v>17</v>
      </c>
      <c r="I959">
        <v>2.5</v>
      </c>
      <c r="J959" t="s">
        <v>18</v>
      </c>
      <c r="K959" t="s">
        <v>19</v>
      </c>
      <c r="L959">
        <v>137502</v>
      </c>
      <c r="M959" t="s">
        <v>155</v>
      </c>
      <c r="N959" t="s">
        <v>539</v>
      </c>
      <c r="O959" s="3">
        <v>35000</v>
      </c>
      <c r="P959" s="1">
        <f>MEDIAN(Data_Source[Price (SAR)])</f>
        <v>58000</v>
      </c>
      <c r="Q959" s="1" cm="1">
        <f t="array" ref="Q959">MEDIAN(_xlfn._xlws.FILTER(Data_Source[Price (SAR)],Data_Source[Maker] = Data_Source[[#This Row],[Maker]]))</f>
        <v>65000</v>
      </c>
    </row>
    <row r="960" spans="1:17" x14ac:dyDescent="0.35">
      <c r="A960">
        <v>959</v>
      </c>
      <c r="B960" t="s">
        <v>48</v>
      </c>
      <c r="C960" t="s">
        <v>50</v>
      </c>
      <c r="D960">
        <v>2010</v>
      </c>
      <c r="E960" s="9">
        <f ca="1">YEAR(TODAY())-Data_Source[[#This Row],[Year]]</f>
        <v>15</v>
      </c>
      <c r="F960" t="s">
        <v>47</v>
      </c>
      <c r="G960" t="s">
        <v>33</v>
      </c>
      <c r="H960" t="s">
        <v>17</v>
      </c>
      <c r="I960">
        <v>3.5</v>
      </c>
      <c r="J960" t="s">
        <v>18</v>
      </c>
      <c r="K960" t="s">
        <v>19</v>
      </c>
      <c r="L960">
        <v>168000</v>
      </c>
      <c r="M960" t="s">
        <v>42</v>
      </c>
      <c r="N960" t="s">
        <v>64</v>
      </c>
      <c r="O960" s="3">
        <v>58000</v>
      </c>
      <c r="P960" s="1">
        <f>MEDIAN(Data_Source[Price (SAR)])</f>
        <v>58000</v>
      </c>
      <c r="Q960" s="1" cm="1">
        <f t="array" ref="Q960">MEDIAN(_xlfn._xlws.FILTER(Data_Source[Price (SAR)],Data_Source[Maker] = Data_Source[[#This Row],[Maker]]))</f>
        <v>145000</v>
      </c>
    </row>
    <row r="961" spans="1:17" x14ac:dyDescent="0.35">
      <c r="A961">
        <v>960</v>
      </c>
      <c r="B961" t="s">
        <v>27</v>
      </c>
      <c r="C961" t="s">
        <v>88</v>
      </c>
      <c r="D961">
        <v>2019</v>
      </c>
      <c r="E961" s="9">
        <f ca="1">YEAR(TODAY())-Data_Source[[#This Row],[Year]]</f>
        <v>6</v>
      </c>
      <c r="F961" t="s">
        <v>15</v>
      </c>
      <c r="G961" t="s">
        <v>23</v>
      </c>
      <c r="H961" t="s">
        <v>26</v>
      </c>
      <c r="I961">
        <v>1.4</v>
      </c>
      <c r="J961" t="s">
        <v>18</v>
      </c>
      <c r="K961" t="s">
        <v>19</v>
      </c>
      <c r="L961">
        <v>98000</v>
      </c>
      <c r="M961" t="s">
        <v>42</v>
      </c>
      <c r="N961" t="s">
        <v>64</v>
      </c>
      <c r="O961" s="2">
        <v>35000</v>
      </c>
      <c r="P961" s="1">
        <f>MEDIAN(Data_Source[Price (SAR)])</f>
        <v>58000</v>
      </c>
      <c r="Q961" s="1" cm="1">
        <f t="array" ref="Q961">MEDIAN(_xlfn._xlws.FILTER(Data_Source[Price (SAR)],Data_Source[Maker] = Data_Source[[#This Row],[Maker]]))</f>
        <v>42000</v>
      </c>
    </row>
    <row r="962" spans="1:17" x14ac:dyDescent="0.35">
      <c r="A962">
        <v>961</v>
      </c>
      <c r="B962" t="s">
        <v>31</v>
      </c>
      <c r="C962" t="s">
        <v>57</v>
      </c>
      <c r="D962">
        <v>2018</v>
      </c>
      <c r="E962" s="9">
        <f ca="1">YEAR(TODAY())-Data_Source[[#This Row],[Year]]</f>
        <v>7</v>
      </c>
      <c r="F962" t="s">
        <v>15</v>
      </c>
      <c r="G962" t="s">
        <v>23</v>
      </c>
      <c r="H962" t="s">
        <v>30</v>
      </c>
      <c r="I962">
        <v>1.6</v>
      </c>
      <c r="J962" t="s">
        <v>18</v>
      </c>
      <c r="K962" t="s">
        <v>19</v>
      </c>
      <c r="L962">
        <v>91000</v>
      </c>
      <c r="M962" t="s">
        <v>42</v>
      </c>
      <c r="N962" t="s">
        <v>64</v>
      </c>
      <c r="O962" s="3">
        <v>45000</v>
      </c>
      <c r="P962" s="1">
        <f>MEDIAN(Data_Source[Price (SAR)])</f>
        <v>58000</v>
      </c>
      <c r="Q962" s="1" cm="1">
        <f t="array" ref="Q962">MEDIAN(_xlfn._xlws.FILTER(Data_Source[Price (SAR)],Data_Source[Maker] = Data_Source[[#This Row],[Maker]]))</f>
        <v>60500</v>
      </c>
    </row>
    <row r="963" spans="1:17" x14ac:dyDescent="0.35">
      <c r="A963">
        <v>962</v>
      </c>
      <c r="B963" t="s">
        <v>185</v>
      </c>
      <c r="C963" t="s">
        <v>277</v>
      </c>
      <c r="D963">
        <v>2018</v>
      </c>
      <c r="E963" s="9">
        <f ca="1">YEAR(TODAY())-Data_Source[[#This Row],[Year]]</f>
        <v>7</v>
      </c>
      <c r="F963" t="s">
        <v>15</v>
      </c>
      <c r="G963" t="s">
        <v>23</v>
      </c>
      <c r="H963" t="s">
        <v>26</v>
      </c>
      <c r="I963">
        <v>2.5</v>
      </c>
      <c r="J963" t="s">
        <v>56</v>
      </c>
      <c r="K963" t="s">
        <v>68</v>
      </c>
      <c r="L963">
        <v>203957</v>
      </c>
      <c r="M963" t="s">
        <v>20</v>
      </c>
      <c r="N963" t="s">
        <v>20</v>
      </c>
      <c r="O963" s="2">
        <v>68500</v>
      </c>
      <c r="P963" s="1">
        <f>MEDIAN(Data_Source[Price (SAR)])</f>
        <v>58000</v>
      </c>
      <c r="Q963" s="1" cm="1">
        <f t="array" ref="Q963">MEDIAN(_xlfn._xlws.FILTER(Data_Source[Price (SAR)],Data_Source[Maker] = Data_Source[[#This Row],[Maker]]))</f>
        <v>55500</v>
      </c>
    </row>
    <row r="964" spans="1:17" x14ac:dyDescent="0.35">
      <c r="A964">
        <v>963</v>
      </c>
      <c r="B964" t="s">
        <v>174</v>
      </c>
      <c r="C964" t="s">
        <v>208</v>
      </c>
      <c r="D964">
        <v>2020</v>
      </c>
      <c r="E964" s="9">
        <f ca="1">YEAR(TODAY())-Data_Source[[#This Row],[Year]]</f>
        <v>5</v>
      </c>
      <c r="F964" t="s">
        <v>47</v>
      </c>
      <c r="G964" t="s">
        <v>16</v>
      </c>
      <c r="H964" t="s">
        <v>26</v>
      </c>
      <c r="I964">
        <v>3</v>
      </c>
      <c r="J964" t="s">
        <v>18</v>
      </c>
      <c r="K964" t="s">
        <v>19</v>
      </c>
      <c r="L964">
        <v>15900</v>
      </c>
      <c r="M964" t="s">
        <v>20</v>
      </c>
      <c r="N964" t="s">
        <v>20</v>
      </c>
      <c r="O964" s="3">
        <v>270000</v>
      </c>
      <c r="P964" s="1">
        <f>MEDIAN(Data_Source[Price (SAR)])</f>
        <v>58000</v>
      </c>
      <c r="Q964" s="1" cm="1">
        <f t="array" ref="Q964">MEDIAN(_xlfn._xlws.FILTER(Data_Source[Price (SAR)],Data_Source[Maker] = Data_Source[[#This Row],[Maker]]))</f>
        <v>110000</v>
      </c>
    </row>
    <row r="965" spans="1:17" x14ac:dyDescent="0.35">
      <c r="A965">
        <v>964</v>
      </c>
      <c r="B965" t="s">
        <v>27</v>
      </c>
      <c r="C965" t="s">
        <v>28</v>
      </c>
      <c r="D965">
        <v>2020</v>
      </c>
      <c r="E965" s="9">
        <f ca="1">YEAR(TODAY())-Data_Source[[#This Row],[Year]]</f>
        <v>5</v>
      </c>
      <c r="F965" t="s">
        <v>15</v>
      </c>
      <c r="G965" t="s">
        <v>23</v>
      </c>
      <c r="H965" t="s">
        <v>26</v>
      </c>
      <c r="I965">
        <v>2</v>
      </c>
      <c r="J965" t="s">
        <v>18</v>
      </c>
      <c r="K965" t="s">
        <v>19</v>
      </c>
      <c r="L965">
        <v>120000</v>
      </c>
      <c r="M965" t="s">
        <v>45</v>
      </c>
      <c r="N965" t="s">
        <v>539</v>
      </c>
      <c r="O965" s="3">
        <v>53000</v>
      </c>
      <c r="P965" s="1">
        <f>MEDIAN(Data_Source[Price (SAR)])</f>
        <v>58000</v>
      </c>
      <c r="Q965" s="1" cm="1">
        <f t="array" ref="Q965">MEDIAN(_xlfn._xlws.FILTER(Data_Source[Price (SAR)],Data_Source[Maker] = Data_Source[[#This Row],[Maker]]))</f>
        <v>42000</v>
      </c>
    </row>
    <row r="966" spans="1:17" x14ac:dyDescent="0.35">
      <c r="A966">
        <v>965</v>
      </c>
      <c r="B966" t="s">
        <v>34</v>
      </c>
      <c r="C966" t="s">
        <v>41</v>
      </c>
      <c r="D966">
        <v>2019</v>
      </c>
      <c r="E966" s="9">
        <f ca="1">YEAR(TODAY())-Data_Source[[#This Row],[Year]]</f>
        <v>6</v>
      </c>
      <c r="F966" t="s">
        <v>15</v>
      </c>
      <c r="G966" t="s">
        <v>23</v>
      </c>
      <c r="H966" t="s">
        <v>26</v>
      </c>
      <c r="I966">
        <v>1.5</v>
      </c>
      <c r="J966" t="s">
        <v>18</v>
      </c>
      <c r="K966" t="s">
        <v>19</v>
      </c>
      <c r="L966">
        <v>61000</v>
      </c>
      <c r="M966" t="s">
        <v>45</v>
      </c>
      <c r="N966" t="s">
        <v>539</v>
      </c>
      <c r="O966" s="2">
        <v>38000</v>
      </c>
      <c r="P966" s="1">
        <f>MEDIAN(Data_Source[Price (SAR)])</f>
        <v>58000</v>
      </c>
      <c r="Q966" s="1" cm="1">
        <f t="array" ref="Q966">MEDIAN(_xlfn._xlws.FILTER(Data_Source[Price (SAR)],Data_Source[Maker] = Data_Source[[#This Row],[Maker]]))</f>
        <v>65000</v>
      </c>
    </row>
    <row r="967" spans="1:17" x14ac:dyDescent="0.35">
      <c r="A967">
        <v>966</v>
      </c>
      <c r="B967" t="s">
        <v>27</v>
      </c>
      <c r="C967" t="s">
        <v>89</v>
      </c>
      <c r="D967">
        <v>2016</v>
      </c>
      <c r="E967" s="9">
        <f ca="1">YEAR(TODAY())-Data_Source[[#This Row],[Year]]</f>
        <v>9</v>
      </c>
      <c r="F967" t="s">
        <v>44</v>
      </c>
      <c r="G967" t="s">
        <v>23</v>
      </c>
      <c r="H967" t="s">
        <v>30</v>
      </c>
      <c r="I967">
        <v>2</v>
      </c>
      <c r="J967" t="s">
        <v>18</v>
      </c>
      <c r="K967" t="s">
        <v>19</v>
      </c>
      <c r="L967">
        <v>280000</v>
      </c>
      <c r="M967" t="s">
        <v>20</v>
      </c>
      <c r="N967" t="s">
        <v>20</v>
      </c>
      <c r="O967" s="2">
        <v>34000</v>
      </c>
      <c r="P967" s="1">
        <f>MEDIAN(Data_Source[Price (SAR)])</f>
        <v>58000</v>
      </c>
      <c r="Q967" s="1" cm="1">
        <f t="array" ref="Q967">MEDIAN(_xlfn._xlws.FILTER(Data_Source[Price (SAR)],Data_Source[Maker] = Data_Source[[#This Row],[Maker]]))</f>
        <v>42000</v>
      </c>
    </row>
    <row r="968" spans="1:17" x14ac:dyDescent="0.35">
      <c r="A968">
        <v>967</v>
      </c>
      <c r="B968" t="s">
        <v>76</v>
      </c>
      <c r="C968" t="s">
        <v>112</v>
      </c>
      <c r="D968">
        <v>2015</v>
      </c>
      <c r="E968" s="9">
        <f ca="1">YEAR(TODAY())-Data_Source[[#This Row],[Year]]</f>
        <v>10</v>
      </c>
      <c r="F968" t="s">
        <v>47</v>
      </c>
      <c r="G968" t="s">
        <v>23</v>
      </c>
      <c r="H968" t="s">
        <v>17</v>
      </c>
      <c r="I968">
        <v>3.1</v>
      </c>
      <c r="J968" t="s">
        <v>18</v>
      </c>
      <c r="K968" t="s">
        <v>19</v>
      </c>
      <c r="L968">
        <v>96000</v>
      </c>
      <c r="M968" t="s">
        <v>45</v>
      </c>
      <c r="N968" t="s">
        <v>539</v>
      </c>
      <c r="O968" s="2">
        <v>81000</v>
      </c>
      <c r="P968" s="1">
        <f>MEDIAN(Data_Source[Price (SAR)])</f>
        <v>58000</v>
      </c>
      <c r="Q968" s="1" cm="1">
        <f t="array" ref="Q968">MEDIAN(_xlfn._xlws.FILTER(Data_Source[Price (SAR)],Data_Source[Maker] = Data_Source[[#This Row],[Maker]]))</f>
        <v>55000</v>
      </c>
    </row>
    <row r="969" spans="1:17" x14ac:dyDescent="0.35">
      <c r="A969">
        <v>968</v>
      </c>
      <c r="B969" t="s">
        <v>27</v>
      </c>
      <c r="C969" t="s">
        <v>93</v>
      </c>
      <c r="D969">
        <v>2017</v>
      </c>
      <c r="E969" s="9">
        <f ca="1">YEAR(TODAY())-Data_Source[[#This Row],[Year]]</f>
        <v>8</v>
      </c>
      <c r="F969" t="s">
        <v>15</v>
      </c>
      <c r="G969" t="s">
        <v>23</v>
      </c>
      <c r="H969" t="s">
        <v>17</v>
      </c>
      <c r="I969">
        <v>3</v>
      </c>
      <c r="J969" t="s">
        <v>18</v>
      </c>
      <c r="K969" t="s">
        <v>19</v>
      </c>
      <c r="L969">
        <v>168000</v>
      </c>
      <c r="M969" t="s">
        <v>20</v>
      </c>
      <c r="N969" t="s">
        <v>20</v>
      </c>
      <c r="O969" s="2">
        <v>55000</v>
      </c>
      <c r="P969" s="1">
        <f>MEDIAN(Data_Source[Price (SAR)])</f>
        <v>58000</v>
      </c>
      <c r="Q969" s="1" cm="1">
        <f t="array" ref="Q969">MEDIAN(_xlfn._xlws.FILTER(Data_Source[Price (SAR)],Data_Source[Maker] = Data_Source[[#This Row],[Maker]]))</f>
        <v>42000</v>
      </c>
    </row>
    <row r="970" spans="1:17" x14ac:dyDescent="0.35">
      <c r="A970">
        <v>969</v>
      </c>
      <c r="B970" t="s">
        <v>109</v>
      </c>
      <c r="C970" t="s">
        <v>110</v>
      </c>
      <c r="D970">
        <v>2015</v>
      </c>
      <c r="E970" s="9">
        <f ca="1">YEAR(TODAY())-Data_Source[[#This Row],[Year]]</f>
        <v>10</v>
      </c>
      <c r="F970" t="s">
        <v>47</v>
      </c>
      <c r="G970" t="s">
        <v>102</v>
      </c>
      <c r="H970" t="s">
        <v>17</v>
      </c>
      <c r="I970">
        <v>5.7</v>
      </c>
      <c r="J970" t="s">
        <v>18</v>
      </c>
      <c r="K970" t="s">
        <v>19</v>
      </c>
      <c r="L970">
        <v>119000</v>
      </c>
      <c r="M970" t="s">
        <v>45</v>
      </c>
      <c r="N970" t="s">
        <v>539</v>
      </c>
      <c r="O970" s="2">
        <v>105000</v>
      </c>
      <c r="P970" s="1">
        <f>MEDIAN(Data_Source[Price (SAR)])</f>
        <v>58000</v>
      </c>
      <c r="Q970" s="1" cm="1">
        <f t="array" ref="Q970">MEDIAN(_xlfn._xlws.FILTER(Data_Source[Price (SAR)],Data_Source[Maker] = Data_Source[[#This Row],[Maker]]))</f>
        <v>71000</v>
      </c>
    </row>
    <row r="971" spans="1:17" x14ac:dyDescent="0.35">
      <c r="A971">
        <v>970</v>
      </c>
      <c r="B971" t="s">
        <v>27</v>
      </c>
      <c r="C971" t="s">
        <v>84</v>
      </c>
      <c r="D971">
        <v>2019</v>
      </c>
      <c r="E971" s="9">
        <f ca="1">YEAR(TODAY())-Data_Source[[#This Row],[Year]]</f>
        <v>6</v>
      </c>
      <c r="F971" t="s">
        <v>15</v>
      </c>
      <c r="G971" t="s">
        <v>23</v>
      </c>
      <c r="H971" t="s">
        <v>30</v>
      </c>
      <c r="I971">
        <v>1</v>
      </c>
      <c r="J971" t="s">
        <v>18</v>
      </c>
      <c r="K971" t="s">
        <v>19</v>
      </c>
      <c r="L971">
        <v>67000</v>
      </c>
      <c r="M971" t="s">
        <v>20</v>
      </c>
      <c r="N971" t="s">
        <v>20</v>
      </c>
      <c r="O971" s="2">
        <v>75000</v>
      </c>
      <c r="P971" s="1">
        <f>MEDIAN(Data_Source[Price (SAR)])</f>
        <v>58000</v>
      </c>
      <c r="Q971" s="1" cm="1">
        <f t="array" ref="Q971">MEDIAN(_xlfn._xlws.FILTER(Data_Source[Price (SAR)],Data_Source[Maker] = Data_Source[[#This Row],[Maker]]))</f>
        <v>42000</v>
      </c>
    </row>
    <row r="972" spans="1:17" x14ac:dyDescent="0.35">
      <c r="A972">
        <v>971</v>
      </c>
      <c r="B972" t="s">
        <v>48</v>
      </c>
      <c r="C972" t="s">
        <v>194</v>
      </c>
      <c r="D972">
        <v>2010</v>
      </c>
      <c r="E972" s="9">
        <f ca="1">YEAR(TODAY())-Data_Source[[#This Row],[Year]]</f>
        <v>15</v>
      </c>
      <c r="F972" t="s">
        <v>15</v>
      </c>
      <c r="G972" t="s">
        <v>29</v>
      </c>
      <c r="H972" t="s">
        <v>30</v>
      </c>
      <c r="I972">
        <v>3.5</v>
      </c>
      <c r="J972" t="s">
        <v>18</v>
      </c>
      <c r="K972" t="s">
        <v>19</v>
      </c>
      <c r="L972">
        <v>139240</v>
      </c>
      <c r="M972" t="s">
        <v>42</v>
      </c>
      <c r="N972" t="s">
        <v>64</v>
      </c>
      <c r="O972" s="2">
        <v>45000</v>
      </c>
      <c r="P972" s="1">
        <f>MEDIAN(Data_Source[Price (SAR)])</f>
        <v>58000</v>
      </c>
      <c r="Q972" s="1" cm="1">
        <f t="array" ref="Q972">MEDIAN(_xlfn._xlws.FILTER(Data_Source[Price (SAR)],Data_Source[Maker] = Data_Source[[#This Row],[Maker]]))</f>
        <v>145000</v>
      </c>
    </row>
    <row r="973" spans="1:17" x14ac:dyDescent="0.35">
      <c r="A973">
        <v>972</v>
      </c>
      <c r="B973" t="s">
        <v>36</v>
      </c>
      <c r="C973" t="s">
        <v>37</v>
      </c>
      <c r="D973">
        <v>2015</v>
      </c>
      <c r="E973" s="9">
        <f ca="1">YEAR(TODAY())-Data_Source[[#This Row],[Year]]</f>
        <v>10</v>
      </c>
      <c r="F973" t="s">
        <v>15</v>
      </c>
      <c r="G973" t="s">
        <v>16</v>
      </c>
      <c r="H973" t="s">
        <v>17</v>
      </c>
      <c r="I973">
        <v>6.2</v>
      </c>
      <c r="J973" t="s">
        <v>18</v>
      </c>
      <c r="K973" t="s">
        <v>19</v>
      </c>
      <c r="L973">
        <v>216000</v>
      </c>
      <c r="M973" t="s">
        <v>195</v>
      </c>
      <c r="N973" t="s">
        <v>540</v>
      </c>
      <c r="O973" s="2">
        <v>98000</v>
      </c>
      <c r="P973" s="1">
        <f>MEDIAN(Data_Source[Price (SAR)])</f>
        <v>58000</v>
      </c>
      <c r="Q973" s="1" cm="1">
        <f t="array" ref="Q973">MEDIAN(_xlfn._xlws.FILTER(Data_Source[Price (SAR)],Data_Source[Maker] = Data_Source[[#This Row],[Maker]]))</f>
        <v>72000</v>
      </c>
    </row>
    <row r="974" spans="1:17" x14ac:dyDescent="0.35">
      <c r="A974">
        <v>973</v>
      </c>
      <c r="B974" t="s">
        <v>34</v>
      </c>
      <c r="C974" t="s">
        <v>145</v>
      </c>
      <c r="D974">
        <v>2016</v>
      </c>
      <c r="E974" s="9">
        <f ca="1">YEAR(TODAY())-Data_Source[[#This Row],[Year]]</f>
        <v>9</v>
      </c>
      <c r="F974" t="s">
        <v>15</v>
      </c>
      <c r="G974" t="s">
        <v>23</v>
      </c>
      <c r="H974" t="s">
        <v>17</v>
      </c>
      <c r="I974">
        <v>2.7</v>
      </c>
      <c r="J974" t="s">
        <v>18</v>
      </c>
      <c r="K974" t="s">
        <v>19</v>
      </c>
      <c r="L974">
        <v>84000</v>
      </c>
      <c r="M974" t="s">
        <v>20</v>
      </c>
      <c r="N974" t="s">
        <v>20</v>
      </c>
      <c r="O974" s="3">
        <v>69000</v>
      </c>
      <c r="P974" s="1">
        <f>MEDIAN(Data_Source[Price (SAR)])</f>
        <v>58000</v>
      </c>
      <c r="Q974" s="1" cm="1">
        <f t="array" ref="Q974">MEDIAN(_xlfn._xlws.FILTER(Data_Source[Price (SAR)],Data_Source[Maker] = Data_Source[[#This Row],[Maker]]))</f>
        <v>65000</v>
      </c>
    </row>
    <row r="975" spans="1:17" x14ac:dyDescent="0.35">
      <c r="A975">
        <v>974</v>
      </c>
      <c r="B975" t="s">
        <v>34</v>
      </c>
      <c r="C975" t="s">
        <v>35</v>
      </c>
      <c r="D975">
        <v>2017</v>
      </c>
      <c r="E975" s="9">
        <f ca="1">YEAR(TODAY())-Data_Source[[#This Row],[Year]]</f>
        <v>8</v>
      </c>
      <c r="F975" t="s">
        <v>15</v>
      </c>
      <c r="G975" t="s">
        <v>23</v>
      </c>
      <c r="H975" t="s">
        <v>17</v>
      </c>
      <c r="I975">
        <v>4</v>
      </c>
      <c r="J975" t="s">
        <v>18</v>
      </c>
      <c r="K975" t="s">
        <v>19</v>
      </c>
      <c r="L975">
        <v>78000</v>
      </c>
      <c r="M975" t="s">
        <v>45</v>
      </c>
      <c r="N975" t="s">
        <v>539</v>
      </c>
      <c r="O975" s="2">
        <v>182000</v>
      </c>
      <c r="P975" s="1">
        <f>MEDIAN(Data_Source[Price (SAR)])</f>
        <v>58000</v>
      </c>
      <c r="Q975" s="1" cm="1">
        <f t="array" ref="Q975">MEDIAN(_xlfn._xlws.FILTER(Data_Source[Price (SAR)],Data_Source[Maker] = Data_Source[[#This Row],[Maker]]))</f>
        <v>65000</v>
      </c>
    </row>
    <row r="976" spans="1:17" x14ac:dyDescent="0.35">
      <c r="A976">
        <v>975</v>
      </c>
      <c r="B976" t="s">
        <v>36</v>
      </c>
      <c r="C976" t="s">
        <v>37</v>
      </c>
      <c r="D976">
        <v>2011</v>
      </c>
      <c r="E976" s="9">
        <f ca="1">YEAR(TODAY())-Data_Source[[#This Row],[Year]]</f>
        <v>14</v>
      </c>
      <c r="F976" t="s">
        <v>15</v>
      </c>
      <c r="G976" t="s">
        <v>78</v>
      </c>
      <c r="H976" t="s">
        <v>26</v>
      </c>
      <c r="I976">
        <v>8</v>
      </c>
      <c r="J976" t="s">
        <v>18</v>
      </c>
      <c r="K976" t="s">
        <v>19</v>
      </c>
      <c r="L976">
        <v>320000</v>
      </c>
      <c r="M976" t="s">
        <v>42</v>
      </c>
      <c r="N976" t="s">
        <v>64</v>
      </c>
      <c r="O976" s="3">
        <v>50000</v>
      </c>
      <c r="P976" s="1">
        <f>MEDIAN(Data_Source[Price (SAR)])</f>
        <v>58000</v>
      </c>
      <c r="Q976" s="1" cm="1">
        <f t="array" ref="Q976">MEDIAN(_xlfn._xlws.FILTER(Data_Source[Price (SAR)],Data_Source[Maker] = Data_Source[[#This Row],[Maker]]))</f>
        <v>72000</v>
      </c>
    </row>
    <row r="977" spans="1:17" x14ac:dyDescent="0.35">
      <c r="A977">
        <v>976</v>
      </c>
      <c r="B977" t="s">
        <v>39</v>
      </c>
      <c r="C977" t="s">
        <v>459</v>
      </c>
      <c r="D977">
        <v>2013</v>
      </c>
      <c r="E977" s="9">
        <f ca="1">YEAR(TODAY())-Data_Source[[#This Row],[Year]]</f>
        <v>12</v>
      </c>
      <c r="F977" t="s">
        <v>15</v>
      </c>
      <c r="G977" t="s">
        <v>23</v>
      </c>
      <c r="H977" t="s">
        <v>26</v>
      </c>
      <c r="I977">
        <v>1.4</v>
      </c>
      <c r="J977" t="s">
        <v>18</v>
      </c>
      <c r="K977" t="s">
        <v>68</v>
      </c>
      <c r="L977">
        <v>196000</v>
      </c>
      <c r="M977" t="s">
        <v>45</v>
      </c>
      <c r="N977" t="s">
        <v>539</v>
      </c>
      <c r="O977" s="2">
        <v>28000</v>
      </c>
      <c r="P977" s="1">
        <f>MEDIAN(Data_Source[Price (SAR)])</f>
        <v>58000</v>
      </c>
      <c r="Q977" s="1" cm="1">
        <f t="array" ref="Q977">MEDIAN(_xlfn._xlws.FILTER(Data_Source[Price (SAR)],Data_Source[Maker] = Data_Source[[#This Row],[Maker]]))</f>
        <v>60000</v>
      </c>
    </row>
    <row r="978" spans="1:17" x14ac:dyDescent="0.35">
      <c r="A978">
        <v>977</v>
      </c>
      <c r="B978" t="s">
        <v>109</v>
      </c>
      <c r="C978" t="s">
        <v>110</v>
      </c>
      <c r="D978">
        <v>2018</v>
      </c>
      <c r="E978" s="9">
        <f ca="1">YEAR(TODAY())-Data_Source[[#This Row],[Year]]</f>
        <v>7</v>
      </c>
      <c r="F978" t="s">
        <v>15</v>
      </c>
      <c r="G978" t="s">
        <v>29</v>
      </c>
      <c r="H978" t="s">
        <v>26</v>
      </c>
      <c r="I978">
        <v>3.6</v>
      </c>
      <c r="J978" t="s">
        <v>18</v>
      </c>
      <c r="K978" t="s">
        <v>19</v>
      </c>
      <c r="L978">
        <v>99288</v>
      </c>
      <c r="M978" t="s">
        <v>20</v>
      </c>
      <c r="N978" t="s">
        <v>20</v>
      </c>
      <c r="O978" s="3">
        <v>84500</v>
      </c>
      <c r="P978" s="1">
        <f>MEDIAN(Data_Source[Price (SAR)])</f>
        <v>58000</v>
      </c>
      <c r="Q978" s="1" cm="1">
        <f t="array" ref="Q978">MEDIAN(_xlfn._xlws.FILTER(Data_Source[Price (SAR)],Data_Source[Maker] = Data_Source[[#This Row],[Maker]]))</f>
        <v>71000</v>
      </c>
    </row>
    <row r="979" spans="1:17" x14ac:dyDescent="0.35">
      <c r="A979">
        <v>978</v>
      </c>
      <c r="B979" t="s">
        <v>36</v>
      </c>
      <c r="C979" t="s">
        <v>37</v>
      </c>
      <c r="D979">
        <v>2008</v>
      </c>
      <c r="E979" s="9">
        <f ca="1">YEAR(TODAY())-Data_Source[[#This Row],[Year]]</f>
        <v>17</v>
      </c>
      <c r="F979" t="s">
        <v>15</v>
      </c>
      <c r="G979" t="s">
        <v>23</v>
      </c>
      <c r="H979" t="s">
        <v>17</v>
      </c>
      <c r="I979">
        <v>5.3</v>
      </c>
      <c r="J979" t="s">
        <v>18</v>
      </c>
      <c r="K979" t="s">
        <v>19</v>
      </c>
      <c r="L979">
        <v>200000</v>
      </c>
      <c r="M979" t="s">
        <v>42</v>
      </c>
      <c r="N979" t="s">
        <v>64</v>
      </c>
      <c r="O979" s="3">
        <v>38000</v>
      </c>
      <c r="P979" s="1">
        <f>MEDIAN(Data_Source[Price (SAR)])</f>
        <v>58000</v>
      </c>
      <c r="Q979" s="1" cm="1">
        <f t="array" ref="Q979">MEDIAN(_xlfn._xlws.FILTER(Data_Source[Price (SAR)],Data_Source[Maker] = Data_Source[[#This Row],[Maker]]))</f>
        <v>72000</v>
      </c>
    </row>
    <row r="980" spans="1:17" x14ac:dyDescent="0.35">
      <c r="A980">
        <v>979</v>
      </c>
      <c r="B980" t="s">
        <v>52</v>
      </c>
      <c r="C980" t="s">
        <v>53</v>
      </c>
      <c r="D980">
        <v>2016</v>
      </c>
      <c r="E980" s="9">
        <f ca="1">YEAR(TODAY())-Data_Source[[#This Row],[Year]]</f>
        <v>9</v>
      </c>
      <c r="F980" t="s">
        <v>44</v>
      </c>
      <c r="G980" t="s">
        <v>102</v>
      </c>
      <c r="H980" t="s">
        <v>30</v>
      </c>
      <c r="I980">
        <v>2</v>
      </c>
      <c r="J980" t="s">
        <v>18</v>
      </c>
      <c r="K980" t="s">
        <v>19</v>
      </c>
      <c r="L980">
        <v>75000</v>
      </c>
      <c r="M980" t="s">
        <v>42</v>
      </c>
      <c r="N980" t="s">
        <v>64</v>
      </c>
      <c r="O980" s="3">
        <v>80000</v>
      </c>
      <c r="P980" s="1">
        <f>MEDIAN(Data_Source[Price (SAR)])</f>
        <v>58000</v>
      </c>
      <c r="Q980" s="1" cm="1">
        <f t="array" ref="Q980">MEDIAN(_xlfn._xlws.FILTER(Data_Source[Price (SAR)],Data_Source[Maker] = Data_Source[[#This Row],[Maker]]))</f>
        <v>80000</v>
      </c>
    </row>
    <row r="981" spans="1:17" x14ac:dyDescent="0.35">
      <c r="A981">
        <v>980</v>
      </c>
      <c r="B981" t="s">
        <v>185</v>
      </c>
      <c r="C981" t="s">
        <v>277</v>
      </c>
      <c r="D981">
        <v>2018</v>
      </c>
      <c r="E981" s="9">
        <f ca="1">YEAR(TODAY())-Data_Source[[#This Row],[Year]]</f>
        <v>7</v>
      </c>
      <c r="F981" t="s">
        <v>15</v>
      </c>
      <c r="G981" t="s">
        <v>23</v>
      </c>
      <c r="H981" t="s">
        <v>26</v>
      </c>
      <c r="I981">
        <v>2.5</v>
      </c>
      <c r="J981" t="s">
        <v>56</v>
      </c>
      <c r="K981" t="s">
        <v>68</v>
      </c>
      <c r="L981">
        <v>52849</v>
      </c>
      <c r="M981" t="s">
        <v>20</v>
      </c>
      <c r="N981" t="s">
        <v>20</v>
      </c>
      <c r="O981" s="2">
        <v>69500</v>
      </c>
      <c r="P981" s="1">
        <f>MEDIAN(Data_Source[Price (SAR)])</f>
        <v>58000</v>
      </c>
      <c r="Q981" s="1" cm="1">
        <f t="array" ref="Q981">MEDIAN(_xlfn._xlws.FILTER(Data_Source[Price (SAR)],Data_Source[Maker] = Data_Source[[#This Row],[Maker]]))</f>
        <v>55500</v>
      </c>
    </row>
    <row r="982" spans="1:17" x14ac:dyDescent="0.35">
      <c r="A982">
        <v>981</v>
      </c>
      <c r="B982" t="s">
        <v>76</v>
      </c>
      <c r="C982" t="s">
        <v>112</v>
      </c>
      <c r="D982">
        <v>2010</v>
      </c>
      <c r="E982" s="9">
        <f ca="1">YEAR(TODAY())-Data_Source[[#This Row],[Year]]</f>
        <v>15</v>
      </c>
      <c r="F982" t="s">
        <v>47</v>
      </c>
      <c r="G982" t="s">
        <v>16</v>
      </c>
      <c r="H982" t="s">
        <v>30</v>
      </c>
      <c r="I982">
        <v>3.5</v>
      </c>
      <c r="J982" t="s">
        <v>18</v>
      </c>
      <c r="K982" t="s">
        <v>19</v>
      </c>
      <c r="L982">
        <v>406593</v>
      </c>
      <c r="M982" t="s">
        <v>42</v>
      </c>
      <c r="N982" t="s">
        <v>64</v>
      </c>
      <c r="O982" s="3">
        <v>19000</v>
      </c>
      <c r="P982" s="1">
        <f>MEDIAN(Data_Source[Price (SAR)])</f>
        <v>58000</v>
      </c>
      <c r="Q982" s="1" cm="1">
        <f t="array" ref="Q982">MEDIAN(_xlfn._xlws.FILTER(Data_Source[Price (SAR)],Data_Source[Maker] = Data_Source[[#This Row],[Maker]]))</f>
        <v>55000</v>
      </c>
    </row>
    <row r="983" spans="1:17" x14ac:dyDescent="0.35">
      <c r="A983">
        <v>982</v>
      </c>
      <c r="B983" t="s">
        <v>27</v>
      </c>
      <c r="C983" t="s">
        <v>89</v>
      </c>
      <c r="D983">
        <v>2017</v>
      </c>
      <c r="E983" s="9">
        <f ca="1">YEAR(TODAY())-Data_Source[[#This Row],[Year]]</f>
        <v>8</v>
      </c>
      <c r="F983" t="s">
        <v>47</v>
      </c>
      <c r="G983" t="s">
        <v>23</v>
      </c>
      <c r="H983" t="s">
        <v>17</v>
      </c>
      <c r="I983">
        <v>2</v>
      </c>
      <c r="J983" t="s">
        <v>18</v>
      </c>
      <c r="K983" t="s">
        <v>19</v>
      </c>
      <c r="L983">
        <v>42157</v>
      </c>
      <c r="M983" t="s">
        <v>59</v>
      </c>
      <c r="N983" t="s">
        <v>59</v>
      </c>
      <c r="O983" s="3">
        <v>55000</v>
      </c>
      <c r="P983" s="1">
        <f>MEDIAN(Data_Source[Price (SAR)])</f>
        <v>58000</v>
      </c>
      <c r="Q983" s="1" cm="1">
        <f t="array" ref="Q983">MEDIAN(_xlfn._xlws.FILTER(Data_Source[Price (SAR)],Data_Source[Maker] = Data_Source[[#This Row],[Maker]]))</f>
        <v>42000</v>
      </c>
    </row>
    <row r="984" spans="1:17" x14ac:dyDescent="0.35">
      <c r="A984">
        <v>983</v>
      </c>
      <c r="B984" t="s">
        <v>21</v>
      </c>
      <c r="C984" t="s">
        <v>218</v>
      </c>
      <c r="D984">
        <v>2015</v>
      </c>
      <c r="E984" s="9">
        <f ca="1">YEAR(TODAY())-Data_Source[[#This Row],[Year]]</f>
        <v>10</v>
      </c>
      <c r="F984" t="s">
        <v>15</v>
      </c>
      <c r="G984" t="s">
        <v>23</v>
      </c>
      <c r="H984" t="s">
        <v>17</v>
      </c>
      <c r="I984">
        <v>2.5</v>
      </c>
      <c r="J984" t="s">
        <v>18</v>
      </c>
      <c r="K984" t="s">
        <v>68</v>
      </c>
      <c r="L984">
        <v>83000</v>
      </c>
      <c r="M984" t="s">
        <v>42</v>
      </c>
      <c r="N984" t="s">
        <v>64</v>
      </c>
      <c r="O984" s="3">
        <v>45000</v>
      </c>
      <c r="P984" s="1">
        <f>MEDIAN(Data_Source[Price (SAR)])</f>
        <v>58000</v>
      </c>
      <c r="Q984" s="1" cm="1">
        <f t="array" ref="Q984">MEDIAN(_xlfn._xlws.FILTER(Data_Source[Price (SAR)],Data_Source[Maker] = Data_Source[[#This Row],[Maker]]))</f>
        <v>36500</v>
      </c>
    </row>
    <row r="985" spans="1:17" x14ac:dyDescent="0.35">
      <c r="A985">
        <v>984</v>
      </c>
      <c r="B985" t="s">
        <v>13</v>
      </c>
      <c r="C985" t="s">
        <v>14</v>
      </c>
      <c r="D985">
        <v>2012</v>
      </c>
      <c r="E985" s="9">
        <f ca="1">YEAR(TODAY())-Data_Source[[#This Row],[Year]]</f>
        <v>13</v>
      </c>
      <c r="F985" t="s">
        <v>47</v>
      </c>
      <c r="G985" t="s">
        <v>25</v>
      </c>
      <c r="H985" t="s">
        <v>17</v>
      </c>
      <c r="I985">
        <v>5.7</v>
      </c>
      <c r="J985" t="s">
        <v>18</v>
      </c>
      <c r="K985" t="s">
        <v>19</v>
      </c>
      <c r="L985">
        <v>143000</v>
      </c>
      <c r="M985" t="s">
        <v>45</v>
      </c>
      <c r="N985" t="s">
        <v>539</v>
      </c>
      <c r="O985" s="3">
        <v>51000</v>
      </c>
      <c r="P985" s="1">
        <f>MEDIAN(Data_Source[Price (SAR)])</f>
        <v>58000</v>
      </c>
      <c r="Q985" s="1" cm="1">
        <f t="array" ref="Q985">MEDIAN(_xlfn._xlws.FILTER(Data_Source[Price (SAR)],Data_Source[Maker] = Data_Source[[#This Row],[Maker]]))</f>
        <v>70000</v>
      </c>
    </row>
    <row r="986" spans="1:17" x14ac:dyDescent="0.35">
      <c r="A986">
        <v>985</v>
      </c>
      <c r="B986" t="s">
        <v>48</v>
      </c>
      <c r="C986" t="s">
        <v>50</v>
      </c>
      <c r="D986">
        <v>1993</v>
      </c>
      <c r="E986" s="9">
        <f ca="1">YEAR(TODAY())-Data_Source[[#This Row],[Year]]</f>
        <v>32</v>
      </c>
      <c r="F986" t="s">
        <v>44</v>
      </c>
      <c r="G986" t="s">
        <v>23</v>
      </c>
      <c r="H986" t="s">
        <v>17</v>
      </c>
      <c r="I986">
        <v>3.2</v>
      </c>
      <c r="J986" t="s">
        <v>18</v>
      </c>
      <c r="K986" t="s">
        <v>19</v>
      </c>
      <c r="L986">
        <v>217396</v>
      </c>
      <c r="M986" t="s">
        <v>42</v>
      </c>
      <c r="N986" t="s">
        <v>64</v>
      </c>
      <c r="O986" s="3">
        <v>35000</v>
      </c>
      <c r="P986" s="1">
        <f>MEDIAN(Data_Source[Price (SAR)])</f>
        <v>58000</v>
      </c>
      <c r="Q986" s="1" cm="1">
        <f t="array" ref="Q986">MEDIAN(_xlfn._xlws.FILTER(Data_Source[Price (SAR)],Data_Source[Maker] = Data_Source[[#This Row],[Maker]]))</f>
        <v>145000</v>
      </c>
    </row>
    <row r="987" spans="1:17" x14ac:dyDescent="0.35">
      <c r="A987">
        <v>986</v>
      </c>
      <c r="B987" t="s">
        <v>21</v>
      </c>
      <c r="C987" t="s">
        <v>24</v>
      </c>
      <c r="D987">
        <v>2011</v>
      </c>
      <c r="E987" s="9">
        <f ca="1">YEAR(TODAY())-Data_Source[[#This Row],[Year]]</f>
        <v>14</v>
      </c>
      <c r="F987" t="s">
        <v>15</v>
      </c>
      <c r="G987" t="s">
        <v>23</v>
      </c>
      <c r="H987" t="s">
        <v>26</v>
      </c>
      <c r="I987">
        <v>1.5</v>
      </c>
      <c r="J987" t="s">
        <v>18</v>
      </c>
      <c r="K987" t="s">
        <v>19</v>
      </c>
      <c r="L987">
        <v>182000</v>
      </c>
      <c r="M987" t="s">
        <v>253</v>
      </c>
      <c r="N987" t="s">
        <v>539</v>
      </c>
      <c r="O987" s="2">
        <v>15000</v>
      </c>
      <c r="P987" s="1">
        <f>MEDIAN(Data_Source[Price (SAR)])</f>
        <v>58000</v>
      </c>
      <c r="Q987" s="1" cm="1">
        <f t="array" ref="Q987">MEDIAN(_xlfn._xlws.FILTER(Data_Source[Price (SAR)],Data_Source[Maker] = Data_Source[[#This Row],[Maker]]))</f>
        <v>36500</v>
      </c>
    </row>
    <row r="988" spans="1:17" x14ac:dyDescent="0.35">
      <c r="A988">
        <v>987</v>
      </c>
      <c r="B988" t="s">
        <v>27</v>
      </c>
      <c r="C988" t="s">
        <v>84</v>
      </c>
      <c r="D988">
        <v>2016</v>
      </c>
      <c r="E988" s="9">
        <f ca="1">YEAR(TODAY())-Data_Source[[#This Row],[Year]]</f>
        <v>9</v>
      </c>
      <c r="F988" t="s">
        <v>15</v>
      </c>
      <c r="G988" t="s">
        <v>23</v>
      </c>
      <c r="H988" t="s">
        <v>17</v>
      </c>
      <c r="I988">
        <v>2</v>
      </c>
      <c r="J988" t="s">
        <v>18</v>
      </c>
      <c r="K988" t="s">
        <v>19</v>
      </c>
      <c r="L988">
        <v>170000</v>
      </c>
      <c r="M988" t="s">
        <v>20</v>
      </c>
      <c r="N988" t="s">
        <v>20</v>
      </c>
      <c r="O988" s="2">
        <v>58000</v>
      </c>
      <c r="P988" s="1">
        <f>MEDIAN(Data_Source[Price (SAR)])</f>
        <v>58000</v>
      </c>
      <c r="Q988" s="1" cm="1">
        <f t="array" ref="Q988">MEDIAN(_xlfn._xlws.FILTER(Data_Source[Price (SAR)],Data_Source[Maker] = Data_Source[[#This Row],[Maker]]))</f>
        <v>42000</v>
      </c>
    </row>
    <row r="989" spans="1:17" x14ac:dyDescent="0.35">
      <c r="A989">
        <v>988</v>
      </c>
      <c r="B989" t="s">
        <v>34</v>
      </c>
      <c r="C989" t="s">
        <v>43</v>
      </c>
      <c r="D989">
        <v>2018</v>
      </c>
      <c r="E989" s="9">
        <f ca="1">YEAR(TODAY())-Data_Source[[#This Row],[Year]]</f>
        <v>7</v>
      </c>
      <c r="F989" t="s">
        <v>44</v>
      </c>
      <c r="G989" t="s">
        <v>23</v>
      </c>
      <c r="H989" t="s">
        <v>17</v>
      </c>
      <c r="I989">
        <v>2.5</v>
      </c>
      <c r="J989" t="s">
        <v>18</v>
      </c>
      <c r="K989" t="s">
        <v>19</v>
      </c>
      <c r="L989">
        <v>42000</v>
      </c>
      <c r="M989" t="s">
        <v>20</v>
      </c>
      <c r="N989" t="s">
        <v>20</v>
      </c>
      <c r="O989" s="2">
        <v>95000</v>
      </c>
      <c r="P989" s="1">
        <f>MEDIAN(Data_Source[Price (SAR)])</f>
        <v>58000</v>
      </c>
      <c r="Q989" s="1" cm="1">
        <f t="array" ref="Q989">MEDIAN(_xlfn._xlws.FILTER(Data_Source[Price (SAR)],Data_Source[Maker] = Data_Source[[#This Row],[Maker]]))</f>
        <v>65000</v>
      </c>
    </row>
    <row r="990" spans="1:17" x14ac:dyDescent="0.35">
      <c r="A990">
        <v>989</v>
      </c>
      <c r="B990" t="s">
        <v>48</v>
      </c>
      <c r="C990" t="s">
        <v>149</v>
      </c>
      <c r="D990">
        <v>2015</v>
      </c>
      <c r="E990" s="9">
        <f ca="1">YEAR(TODAY())-Data_Source[[#This Row],[Year]]</f>
        <v>10</v>
      </c>
      <c r="F990" t="s">
        <v>44</v>
      </c>
      <c r="G990" t="s">
        <v>23</v>
      </c>
      <c r="H990" t="s">
        <v>30</v>
      </c>
      <c r="I990">
        <v>2</v>
      </c>
      <c r="J990" t="s">
        <v>18</v>
      </c>
      <c r="K990" t="s">
        <v>19</v>
      </c>
      <c r="L990">
        <v>173000</v>
      </c>
      <c r="M990" t="s">
        <v>20</v>
      </c>
      <c r="N990" t="s">
        <v>20</v>
      </c>
      <c r="O990" s="2">
        <v>108000</v>
      </c>
      <c r="P990" s="1">
        <f>MEDIAN(Data_Source[Price (SAR)])</f>
        <v>58000</v>
      </c>
      <c r="Q990" s="1" cm="1">
        <f t="array" ref="Q990">MEDIAN(_xlfn._xlws.FILTER(Data_Source[Price (SAR)],Data_Source[Maker] = Data_Source[[#This Row],[Maker]]))</f>
        <v>145000</v>
      </c>
    </row>
    <row r="991" spans="1:17" x14ac:dyDescent="0.35">
      <c r="A991">
        <v>990</v>
      </c>
      <c r="B991" t="s">
        <v>172</v>
      </c>
      <c r="C991" t="s">
        <v>249</v>
      </c>
      <c r="D991">
        <v>2020</v>
      </c>
      <c r="E991" s="9">
        <f ca="1">YEAR(TODAY())-Data_Source[[#This Row],[Year]]</f>
        <v>5</v>
      </c>
      <c r="F991" t="s">
        <v>44</v>
      </c>
      <c r="G991" t="s">
        <v>65</v>
      </c>
      <c r="H991" t="s">
        <v>30</v>
      </c>
      <c r="I991">
        <v>1</v>
      </c>
      <c r="J991" t="s">
        <v>18</v>
      </c>
      <c r="K991" t="s">
        <v>19</v>
      </c>
      <c r="L991">
        <v>29289</v>
      </c>
      <c r="M991" t="s">
        <v>64</v>
      </c>
      <c r="N991" t="s">
        <v>64</v>
      </c>
      <c r="O991" s="2">
        <v>50000</v>
      </c>
      <c r="P991" s="1">
        <f>MEDIAN(Data_Source[Price (SAR)])</f>
        <v>58000</v>
      </c>
      <c r="Q991" s="1" cm="1">
        <f t="array" ref="Q991">MEDIAN(_xlfn._xlws.FILTER(Data_Source[Price (SAR)],Data_Source[Maker] = Data_Source[[#This Row],[Maker]]))</f>
        <v>69000</v>
      </c>
    </row>
    <row r="992" spans="1:17" x14ac:dyDescent="0.35">
      <c r="A992">
        <v>991</v>
      </c>
      <c r="B992" t="s">
        <v>21</v>
      </c>
      <c r="C992" t="s">
        <v>22</v>
      </c>
      <c r="D992">
        <v>2016</v>
      </c>
      <c r="E992" s="9">
        <f ca="1">YEAR(TODAY())-Data_Source[[#This Row],[Year]]</f>
        <v>9</v>
      </c>
      <c r="F992" t="s">
        <v>15</v>
      </c>
      <c r="G992" t="s">
        <v>23</v>
      </c>
      <c r="H992" t="s">
        <v>26</v>
      </c>
      <c r="I992">
        <v>4.8</v>
      </c>
      <c r="J992" t="s">
        <v>18</v>
      </c>
      <c r="K992" t="s">
        <v>19</v>
      </c>
      <c r="L992">
        <v>93000</v>
      </c>
      <c r="M992" t="s">
        <v>42</v>
      </c>
      <c r="N992" t="s">
        <v>64</v>
      </c>
      <c r="O992" s="2">
        <v>83000</v>
      </c>
      <c r="P992" s="1">
        <f>MEDIAN(Data_Source[Price (SAR)])</f>
        <v>58000</v>
      </c>
      <c r="Q992" s="1" cm="1">
        <f t="array" ref="Q992">MEDIAN(_xlfn._xlws.FILTER(Data_Source[Price (SAR)],Data_Source[Maker] = Data_Source[[#This Row],[Maker]]))</f>
        <v>36500</v>
      </c>
    </row>
    <row r="993" spans="1:17" x14ac:dyDescent="0.35">
      <c r="A993">
        <v>992</v>
      </c>
      <c r="B993" t="s">
        <v>76</v>
      </c>
      <c r="C993" t="s">
        <v>112</v>
      </c>
      <c r="D993">
        <v>2013</v>
      </c>
      <c r="E993" s="9">
        <f ca="1">YEAR(TODAY())-Data_Source[[#This Row],[Year]]</f>
        <v>12</v>
      </c>
      <c r="F993" t="s">
        <v>15</v>
      </c>
      <c r="G993" t="s">
        <v>25</v>
      </c>
      <c r="H993" t="s">
        <v>26</v>
      </c>
      <c r="I993">
        <v>1.6</v>
      </c>
      <c r="J993" t="s">
        <v>18</v>
      </c>
      <c r="K993" t="s">
        <v>19</v>
      </c>
      <c r="L993">
        <v>251</v>
      </c>
      <c r="M993" t="s">
        <v>20</v>
      </c>
      <c r="N993" t="s">
        <v>20</v>
      </c>
      <c r="O993" s="2">
        <v>35000</v>
      </c>
      <c r="P993" s="1">
        <f>MEDIAN(Data_Source[Price (SAR)])</f>
        <v>58000</v>
      </c>
      <c r="Q993" s="1" cm="1">
        <f t="array" ref="Q993">MEDIAN(_xlfn._xlws.FILTER(Data_Source[Price (SAR)],Data_Source[Maker] = Data_Source[[#This Row],[Maker]]))</f>
        <v>55000</v>
      </c>
    </row>
    <row r="994" spans="1:17" x14ac:dyDescent="0.35">
      <c r="A994">
        <v>993</v>
      </c>
      <c r="B994" t="s">
        <v>39</v>
      </c>
      <c r="C994" t="s">
        <v>261</v>
      </c>
      <c r="D994">
        <v>2010</v>
      </c>
      <c r="E994" s="9">
        <f ca="1">YEAR(TODAY())-Data_Source[[#This Row],[Year]]</f>
        <v>15</v>
      </c>
      <c r="F994" t="s">
        <v>44</v>
      </c>
      <c r="G994" t="s">
        <v>25</v>
      </c>
      <c r="H994" t="s">
        <v>17</v>
      </c>
      <c r="I994">
        <v>1.6</v>
      </c>
      <c r="J994" t="s">
        <v>18</v>
      </c>
      <c r="K994" t="s">
        <v>19</v>
      </c>
      <c r="L994">
        <v>206000</v>
      </c>
      <c r="M994" t="s">
        <v>42</v>
      </c>
      <c r="N994" t="s">
        <v>64</v>
      </c>
      <c r="O994" s="3">
        <v>8000</v>
      </c>
      <c r="P994" s="1">
        <f>MEDIAN(Data_Source[Price (SAR)])</f>
        <v>58000</v>
      </c>
      <c r="Q994" s="1" cm="1">
        <f t="array" ref="Q994">MEDIAN(_xlfn._xlws.FILTER(Data_Source[Price (SAR)],Data_Source[Maker] = Data_Source[[#This Row],[Maker]]))</f>
        <v>60000</v>
      </c>
    </row>
    <row r="995" spans="1:17" x14ac:dyDescent="0.35">
      <c r="A995">
        <v>994</v>
      </c>
      <c r="B995" t="s">
        <v>332</v>
      </c>
      <c r="C995">
        <v>500</v>
      </c>
      <c r="D995">
        <v>2019</v>
      </c>
      <c r="E995" s="9">
        <f ca="1">YEAR(TODAY())-Data_Source[[#This Row],[Year]]</f>
        <v>6</v>
      </c>
      <c r="F995" t="s">
        <v>15</v>
      </c>
      <c r="G995" t="s">
        <v>16</v>
      </c>
      <c r="H995" t="s">
        <v>17</v>
      </c>
      <c r="I995">
        <v>1.4</v>
      </c>
      <c r="J995" t="s">
        <v>18</v>
      </c>
      <c r="K995" t="s">
        <v>19</v>
      </c>
      <c r="L995">
        <v>19000</v>
      </c>
      <c r="M995" t="s">
        <v>45</v>
      </c>
      <c r="N995" t="s">
        <v>539</v>
      </c>
      <c r="O995" s="3">
        <v>70000</v>
      </c>
      <c r="P995" s="1">
        <f>MEDIAN(Data_Source[Price (SAR)])</f>
        <v>58000</v>
      </c>
      <c r="Q995" s="1" cm="1">
        <f t="array" ref="Q995">MEDIAN(_xlfn._xlws.FILTER(Data_Source[Price (SAR)],Data_Source[Maker] = Data_Source[[#This Row],[Maker]]))</f>
        <v>62000</v>
      </c>
    </row>
    <row r="996" spans="1:17" x14ac:dyDescent="0.35">
      <c r="A996">
        <v>995</v>
      </c>
      <c r="B996" t="s">
        <v>166</v>
      </c>
      <c r="C996" t="s">
        <v>274</v>
      </c>
      <c r="D996">
        <v>2019</v>
      </c>
      <c r="E996" s="9">
        <f ca="1">YEAR(TODAY())-Data_Source[[#This Row],[Year]]</f>
        <v>6</v>
      </c>
      <c r="F996" t="s">
        <v>15</v>
      </c>
      <c r="G996" t="s">
        <v>29</v>
      </c>
      <c r="H996" t="s">
        <v>17</v>
      </c>
      <c r="I996">
        <v>1.6</v>
      </c>
      <c r="J996" t="s">
        <v>18</v>
      </c>
      <c r="K996" t="s">
        <v>19</v>
      </c>
      <c r="L996">
        <v>150000</v>
      </c>
      <c r="M996" t="s">
        <v>45</v>
      </c>
      <c r="N996" t="s">
        <v>539</v>
      </c>
      <c r="O996" s="2">
        <v>40000</v>
      </c>
      <c r="P996" s="1">
        <f>MEDIAN(Data_Source[Price (SAR)])</f>
        <v>58000</v>
      </c>
      <c r="Q996" s="1" cm="1">
        <f t="array" ref="Q996">MEDIAN(_xlfn._xlws.FILTER(Data_Source[Price (SAR)],Data_Source[Maker] = Data_Source[[#This Row],[Maker]]))</f>
        <v>44000</v>
      </c>
    </row>
    <row r="997" spans="1:17" x14ac:dyDescent="0.35">
      <c r="A997">
        <v>996</v>
      </c>
      <c r="B997" t="s">
        <v>181</v>
      </c>
      <c r="C997" t="s">
        <v>199</v>
      </c>
      <c r="D997">
        <v>2018</v>
      </c>
      <c r="E997" s="9">
        <f ca="1">YEAR(TODAY())-Data_Source[[#This Row],[Year]]</f>
        <v>7</v>
      </c>
      <c r="F997" t="s">
        <v>44</v>
      </c>
      <c r="G997" t="s">
        <v>78</v>
      </c>
      <c r="H997" t="s">
        <v>30</v>
      </c>
      <c r="I997">
        <v>3.5</v>
      </c>
      <c r="J997" t="s">
        <v>18</v>
      </c>
      <c r="K997" t="s">
        <v>19</v>
      </c>
      <c r="L997">
        <v>108000</v>
      </c>
      <c r="M997" t="s">
        <v>20</v>
      </c>
      <c r="N997" t="s">
        <v>20</v>
      </c>
      <c r="O997" s="3">
        <v>77000</v>
      </c>
      <c r="P997" s="1">
        <f>MEDIAN(Data_Source[Price (SAR)])</f>
        <v>58000</v>
      </c>
      <c r="Q997" s="1" cm="1">
        <f t="array" ref="Q997">MEDIAN(_xlfn._xlws.FILTER(Data_Source[Price (SAR)],Data_Source[Maker] = Data_Source[[#This Row],[Maker]]))</f>
        <v>54000</v>
      </c>
    </row>
    <row r="998" spans="1:17" x14ac:dyDescent="0.35">
      <c r="A998">
        <v>997</v>
      </c>
      <c r="B998" t="s">
        <v>34</v>
      </c>
      <c r="C998" t="s">
        <v>123</v>
      </c>
      <c r="D998">
        <v>2016</v>
      </c>
      <c r="E998" s="9">
        <f ca="1">YEAR(TODAY())-Data_Source[[#This Row],[Year]]</f>
        <v>9</v>
      </c>
      <c r="F998" t="s">
        <v>15</v>
      </c>
      <c r="G998" t="s">
        <v>23</v>
      </c>
      <c r="H998" t="s">
        <v>26</v>
      </c>
      <c r="I998">
        <v>2.7</v>
      </c>
      <c r="J998" t="s">
        <v>18</v>
      </c>
      <c r="K998" t="s">
        <v>68</v>
      </c>
      <c r="L998">
        <v>166085</v>
      </c>
      <c r="M998" t="s">
        <v>45</v>
      </c>
      <c r="N998" t="s">
        <v>539</v>
      </c>
      <c r="O998" s="3">
        <v>63000</v>
      </c>
      <c r="P998" s="1">
        <f>MEDIAN(Data_Source[Price (SAR)])</f>
        <v>58000</v>
      </c>
      <c r="Q998" s="1" cm="1">
        <f t="array" ref="Q998">MEDIAN(_xlfn._xlws.FILTER(Data_Source[Price (SAR)],Data_Source[Maker] = Data_Source[[#This Row],[Maker]]))</f>
        <v>65000</v>
      </c>
    </row>
    <row r="999" spans="1:17" x14ac:dyDescent="0.35">
      <c r="A999">
        <v>998</v>
      </c>
      <c r="B999" t="s">
        <v>27</v>
      </c>
      <c r="C999" t="s">
        <v>28</v>
      </c>
      <c r="D999">
        <v>2019</v>
      </c>
      <c r="E999" s="9">
        <f ca="1">YEAR(TODAY())-Data_Source[[#This Row],[Year]]</f>
        <v>6</v>
      </c>
      <c r="F999" t="s">
        <v>15</v>
      </c>
      <c r="G999" t="s">
        <v>29</v>
      </c>
      <c r="H999" t="s">
        <v>30</v>
      </c>
      <c r="I999">
        <v>1.6</v>
      </c>
      <c r="J999" t="s">
        <v>18</v>
      </c>
      <c r="K999" t="s">
        <v>19</v>
      </c>
      <c r="L999">
        <v>86000</v>
      </c>
      <c r="M999" t="s">
        <v>45</v>
      </c>
      <c r="N999" t="s">
        <v>539</v>
      </c>
      <c r="O999" s="3">
        <v>54000</v>
      </c>
      <c r="P999" s="1">
        <f>MEDIAN(Data_Source[Price (SAR)])</f>
        <v>58000</v>
      </c>
      <c r="Q999" s="1" cm="1">
        <f t="array" ref="Q999">MEDIAN(_xlfn._xlws.FILTER(Data_Source[Price (SAR)],Data_Source[Maker] = Data_Source[[#This Row],[Maker]]))</f>
        <v>42000</v>
      </c>
    </row>
    <row r="1000" spans="1:17" x14ac:dyDescent="0.35">
      <c r="A1000">
        <v>999</v>
      </c>
      <c r="B1000" t="s">
        <v>174</v>
      </c>
      <c r="C1000" t="s">
        <v>204</v>
      </c>
      <c r="D1000">
        <v>2015</v>
      </c>
      <c r="E1000" s="9">
        <f ca="1">YEAR(TODAY())-Data_Source[[#This Row],[Year]]</f>
        <v>10</v>
      </c>
      <c r="F1000" t="s">
        <v>15</v>
      </c>
      <c r="G1000" t="s">
        <v>94</v>
      </c>
      <c r="H1000" t="s">
        <v>30</v>
      </c>
      <c r="I1000">
        <v>2</v>
      </c>
      <c r="J1000" t="s">
        <v>18</v>
      </c>
      <c r="K1000" t="s">
        <v>19</v>
      </c>
      <c r="L1000">
        <v>89000</v>
      </c>
      <c r="M1000" t="s">
        <v>42</v>
      </c>
      <c r="N1000" t="s">
        <v>64</v>
      </c>
      <c r="O1000" s="2">
        <v>80000</v>
      </c>
      <c r="P1000" s="1">
        <f>MEDIAN(Data_Source[Price (SAR)])</f>
        <v>58000</v>
      </c>
      <c r="Q1000" s="1" cm="1">
        <f t="array" ref="Q1000">MEDIAN(_xlfn._xlws.FILTER(Data_Source[Price (SAR)],Data_Source[Maker] = Data_Source[[#This Row],[Maker]]))</f>
        <v>110000</v>
      </c>
    </row>
    <row r="1001" spans="1:17" x14ac:dyDescent="0.35">
      <c r="A1001">
        <v>1000</v>
      </c>
      <c r="B1001" t="s">
        <v>34</v>
      </c>
      <c r="C1001" t="s">
        <v>55</v>
      </c>
      <c r="D1001">
        <v>2014</v>
      </c>
      <c r="E1001" s="9">
        <f ca="1">YEAR(TODAY())-Data_Source[[#This Row],[Year]]</f>
        <v>11</v>
      </c>
      <c r="F1001" t="s">
        <v>15</v>
      </c>
      <c r="G1001" t="s">
        <v>75</v>
      </c>
      <c r="H1001" t="s">
        <v>30</v>
      </c>
      <c r="I1001">
        <v>2.7</v>
      </c>
      <c r="J1001" t="s">
        <v>18</v>
      </c>
      <c r="K1001" t="s">
        <v>19</v>
      </c>
      <c r="L1001">
        <v>198000</v>
      </c>
      <c r="M1001" t="s">
        <v>42</v>
      </c>
      <c r="N1001" t="s">
        <v>64</v>
      </c>
      <c r="O1001" s="2">
        <v>76000</v>
      </c>
      <c r="P1001" s="1">
        <f>MEDIAN(Data_Source[Price (SAR)])</f>
        <v>58000</v>
      </c>
      <c r="Q1001" s="1" cm="1">
        <f t="array" ref="Q1001">MEDIAN(_xlfn._xlws.FILTER(Data_Source[Price (SAR)],Data_Source[Maker] = Data_Source[[#This Row],[Maker]]))</f>
        <v>65000</v>
      </c>
    </row>
    <row r="1002" spans="1:17" x14ac:dyDescent="0.35">
      <c r="A1002">
        <v>1001</v>
      </c>
      <c r="B1002" t="s">
        <v>39</v>
      </c>
      <c r="C1002" t="s">
        <v>131</v>
      </c>
      <c r="D1002">
        <v>2013</v>
      </c>
      <c r="E1002" s="9">
        <f ca="1">YEAR(TODAY())-Data_Source[[#This Row],[Year]]</f>
        <v>12</v>
      </c>
      <c r="F1002" t="s">
        <v>15</v>
      </c>
      <c r="G1002" t="s">
        <v>25</v>
      </c>
      <c r="H1002" t="s">
        <v>26</v>
      </c>
      <c r="I1002">
        <v>6</v>
      </c>
      <c r="J1002" t="s">
        <v>18</v>
      </c>
      <c r="K1002" t="s">
        <v>19</v>
      </c>
      <c r="L1002">
        <v>54000</v>
      </c>
      <c r="M1002" t="s">
        <v>45</v>
      </c>
      <c r="N1002" t="s">
        <v>539</v>
      </c>
      <c r="O1002" s="2">
        <v>79000</v>
      </c>
      <c r="P1002" s="1">
        <f>MEDIAN(Data_Source[Price (SAR)])</f>
        <v>58000</v>
      </c>
      <c r="Q1002" s="1" cm="1">
        <f t="array" ref="Q1002">MEDIAN(_xlfn._xlws.FILTER(Data_Source[Price (SAR)],Data_Source[Maker] = Data_Source[[#This Row],[Maker]]))</f>
        <v>60000</v>
      </c>
    </row>
    <row r="1003" spans="1:17" x14ac:dyDescent="0.35">
      <c r="A1003">
        <v>1002</v>
      </c>
      <c r="B1003" t="s">
        <v>174</v>
      </c>
      <c r="C1003" t="s">
        <v>175</v>
      </c>
      <c r="D1003">
        <v>2019</v>
      </c>
      <c r="E1003" s="9">
        <f ca="1">YEAR(TODAY())-Data_Source[[#This Row],[Year]]</f>
        <v>6</v>
      </c>
      <c r="F1003" t="s">
        <v>15</v>
      </c>
      <c r="G1003" t="s">
        <v>23</v>
      </c>
      <c r="H1003" t="s">
        <v>17</v>
      </c>
      <c r="I1003">
        <v>3</v>
      </c>
      <c r="J1003" t="s">
        <v>18</v>
      </c>
      <c r="K1003" t="s">
        <v>19</v>
      </c>
      <c r="L1003">
        <v>14000</v>
      </c>
      <c r="M1003" t="s">
        <v>42</v>
      </c>
      <c r="N1003" t="s">
        <v>64</v>
      </c>
      <c r="O1003" s="3">
        <v>247000</v>
      </c>
      <c r="P1003" s="1">
        <f>MEDIAN(Data_Source[Price (SAR)])</f>
        <v>58000</v>
      </c>
      <c r="Q1003" s="1" cm="1">
        <f t="array" ref="Q1003">MEDIAN(_xlfn._xlws.FILTER(Data_Source[Price (SAR)],Data_Source[Maker] = Data_Source[[#This Row],[Maker]]))</f>
        <v>110000</v>
      </c>
    </row>
    <row r="1004" spans="1:17" x14ac:dyDescent="0.35">
      <c r="A1004">
        <v>1003</v>
      </c>
      <c r="B1004" t="s">
        <v>27</v>
      </c>
      <c r="C1004" t="s">
        <v>28</v>
      </c>
      <c r="D1004">
        <v>2011</v>
      </c>
      <c r="E1004" s="9">
        <f ca="1">YEAR(TODAY())-Data_Source[[#This Row],[Year]]</f>
        <v>14</v>
      </c>
      <c r="F1004" t="s">
        <v>15</v>
      </c>
      <c r="G1004" t="s">
        <v>23</v>
      </c>
      <c r="H1004" t="s">
        <v>26</v>
      </c>
      <c r="I1004">
        <v>2</v>
      </c>
      <c r="J1004" t="s">
        <v>18</v>
      </c>
      <c r="K1004" t="s">
        <v>68</v>
      </c>
      <c r="L1004">
        <v>337000</v>
      </c>
      <c r="M1004" t="s">
        <v>42</v>
      </c>
      <c r="N1004" t="s">
        <v>64</v>
      </c>
      <c r="O1004" s="2">
        <v>10000</v>
      </c>
      <c r="P1004" s="1">
        <f>MEDIAN(Data_Source[Price (SAR)])</f>
        <v>58000</v>
      </c>
      <c r="Q1004" s="1" cm="1">
        <f t="array" ref="Q1004">MEDIAN(_xlfn._xlws.FILTER(Data_Source[Price (SAR)],Data_Source[Maker] = Data_Source[[#This Row],[Maker]]))</f>
        <v>42000</v>
      </c>
    </row>
    <row r="1005" spans="1:17" x14ac:dyDescent="0.35">
      <c r="A1005">
        <v>1004</v>
      </c>
      <c r="B1005" t="s">
        <v>34</v>
      </c>
      <c r="C1005" t="s">
        <v>55</v>
      </c>
      <c r="D1005">
        <v>2016</v>
      </c>
      <c r="E1005" s="9">
        <f ca="1">YEAR(TODAY())-Data_Source[[#This Row],[Year]]</f>
        <v>9</v>
      </c>
      <c r="F1005" t="s">
        <v>15</v>
      </c>
      <c r="G1005" t="s">
        <v>25</v>
      </c>
      <c r="H1005" t="s">
        <v>30</v>
      </c>
      <c r="I1005">
        <v>4</v>
      </c>
      <c r="J1005" t="s">
        <v>18</v>
      </c>
      <c r="K1005" t="s">
        <v>19</v>
      </c>
      <c r="L1005">
        <v>97000</v>
      </c>
      <c r="M1005" t="s">
        <v>45</v>
      </c>
      <c r="N1005" t="s">
        <v>539</v>
      </c>
      <c r="O1005" s="3">
        <v>119000</v>
      </c>
      <c r="P1005" s="1">
        <f>MEDIAN(Data_Source[Price (SAR)])</f>
        <v>58000</v>
      </c>
      <c r="Q1005" s="1" cm="1">
        <f t="array" ref="Q1005">MEDIAN(_xlfn._xlws.FILTER(Data_Source[Price (SAR)],Data_Source[Maker] = Data_Source[[#This Row],[Maker]]))</f>
        <v>65000</v>
      </c>
    </row>
    <row r="1006" spans="1:17" x14ac:dyDescent="0.35">
      <c r="A1006">
        <v>1005</v>
      </c>
      <c r="B1006" t="s">
        <v>27</v>
      </c>
      <c r="C1006" t="s">
        <v>28</v>
      </c>
      <c r="D1006">
        <v>2017</v>
      </c>
      <c r="E1006" s="9">
        <f ca="1">YEAR(TODAY())-Data_Source[[#This Row],[Year]]</f>
        <v>8</v>
      </c>
      <c r="F1006" t="s">
        <v>44</v>
      </c>
      <c r="G1006" t="s">
        <v>29</v>
      </c>
      <c r="H1006" t="s">
        <v>17</v>
      </c>
      <c r="I1006">
        <v>1.6</v>
      </c>
      <c r="J1006" t="s">
        <v>18</v>
      </c>
      <c r="K1006" t="s">
        <v>19</v>
      </c>
      <c r="L1006">
        <v>136000</v>
      </c>
      <c r="M1006" t="s">
        <v>155</v>
      </c>
      <c r="N1006" t="s">
        <v>539</v>
      </c>
      <c r="O1006" s="3">
        <v>39000</v>
      </c>
      <c r="P1006" s="1">
        <f>MEDIAN(Data_Source[Price (SAR)])</f>
        <v>58000</v>
      </c>
      <c r="Q1006" s="1" cm="1">
        <f t="array" ref="Q1006">MEDIAN(_xlfn._xlws.FILTER(Data_Source[Price (SAR)],Data_Source[Maker] = Data_Source[[#This Row],[Maker]]))</f>
        <v>42000</v>
      </c>
    </row>
    <row r="1007" spans="1:17" x14ac:dyDescent="0.35">
      <c r="A1007">
        <v>1006</v>
      </c>
      <c r="B1007" t="s">
        <v>27</v>
      </c>
      <c r="C1007" t="s">
        <v>28</v>
      </c>
      <c r="D1007">
        <v>2015</v>
      </c>
      <c r="E1007" s="9">
        <f ca="1">YEAR(TODAY())-Data_Source[[#This Row],[Year]]</f>
        <v>10</v>
      </c>
      <c r="F1007" t="s">
        <v>15</v>
      </c>
      <c r="G1007" t="s">
        <v>23</v>
      </c>
      <c r="H1007" t="s">
        <v>17</v>
      </c>
      <c r="I1007">
        <v>2</v>
      </c>
      <c r="J1007" t="s">
        <v>18</v>
      </c>
      <c r="K1007" t="s">
        <v>19</v>
      </c>
      <c r="L1007">
        <v>245000</v>
      </c>
      <c r="M1007" t="s">
        <v>111</v>
      </c>
      <c r="N1007" t="s">
        <v>540</v>
      </c>
      <c r="O1007" s="2">
        <v>30000</v>
      </c>
      <c r="P1007" s="1">
        <f>MEDIAN(Data_Source[Price (SAR)])</f>
        <v>58000</v>
      </c>
      <c r="Q1007" s="1" cm="1">
        <f t="array" ref="Q1007">MEDIAN(_xlfn._xlws.FILTER(Data_Source[Price (SAR)],Data_Source[Maker] = Data_Source[[#This Row],[Maker]]))</f>
        <v>42000</v>
      </c>
    </row>
    <row r="1008" spans="1:17" x14ac:dyDescent="0.35">
      <c r="A1008">
        <v>1007</v>
      </c>
      <c r="B1008" t="s">
        <v>82</v>
      </c>
      <c r="C1008" t="s">
        <v>473</v>
      </c>
      <c r="D1008">
        <v>2016</v>
      </c>
      <c r="E1008" s="9">
        <f ca="1">YEAR(TODAY())-Data_Source[[#This Row],[Year]]</f>
        <v>9</v>
      </c>
      <c r="F1008" t="s">
        <v>47</v>
      </c>
      <c r="G1008" t="s">
        <v>29</v>
      </c>
      <c r="H1008" t="s">
        <v>30</v>
      </c>
      <c r="I1008">
        <v>3.2</v>
      </c>
      <c r="J1008" t="s">
        <v>18</v>
      </c>
      <c r="K1008" t="s">
        <v>19</v>
      </c>
      <c r="L1008">
        <v>118000</v>
      </c>
      <c r="M1008" t="s">
        <v>42</v>
      </c>
      <c r="N1008" t="s">
        <v>64</v>
      </c>
      <c r="O1008" s="3">
        <v>65000</v>
      </c>
      <c r="P1008" s="1">
        <f>MEDIAN(Data_Source[Price (SAR)])</f>
        <v>58000</v>
      </c>
      <c r="Q1008" s="1" cm="1">
        <f t="array" ref="Q1008">MEDIAN(_xlfn._xlws.FILTER(Data_Source[Price (SAR)],Data_Source[Maker] = Data_Source[[#This Row],[Maker]]))</f>
        <v>40000</v>
      </c>
    </row>
    <row r="1009" spans="1:17" x14ac:dyDescent="0.35">
      <c r="A1009">
        <v>1008</v>
      </c>
      <c r="B1009" t="s">
        <v>27</v>
      </c>
      <c r="C1009" t="s">
        <v>91</v>
      </c>
      <c r="D1009">
        <v>2014</v>
      </c>
      <c r="E1009" s="9">
        <f ca="1">YEAR(TODAY())-Data_Source[[#This Row],[Year]]</f>
        <v>11</v>
      </c>
      <c r="F1009" t="s">
        <v>15</v>
      </c>
      <c r="G1009" t="s">
        <v>16</v>
      </c>
      <c r="H1009" t="s">
        <v>17</v>
      </c>
      <c r="I1009">
        <v>3.3</v>
      </c>
      <c r="J1009" t="s">
        <v>18</v>
      </c>
      <c r="K1009" t="s">
        <v>19</v>
      </c>
      <c r="L1009">
        <v>201421</v>
      </c>
      <c r="M1009" t="s">
        <v>20</v>
      </c>
      <c r="N1009" t="s">
        <v>20</v>
      </c>
      <c r="O1009" s="2">
        <v>57500</v>
      </c>
      <c r="P1009" s="1">
        <f>MEDIAN(Data_Source[Price (SAR)])</f>
        <v>58000</v>
      </c>
      <c r="Q1009" s="1" cm="1">
        <f t="array" ref="Q1009">MEDIAN(_xlfn._xlws.FILTER(Data_Source[Price (SAR)],Data_Source[Maker] = Data_Source[[#This Row],[Maker]]))</f>
        <v>42000</v>
      </c>
    </row>
    <row r="1010" spans="1:17" x14ac:dyDescent="0.35">
      <c r="A1010">
        <v>1009</v>
      </c>
      <c r="B1010" t="s">
        <v>76</v>
      </c>
      <c r="C1010" t="s">
        <v>202</v>
      </c>
      <c r="D1010">
        <v>2020</v>
      </c>
      <c r="E1010" s="9">
        <f ca="1">YEAR(TODAY())-Data_Source[[#This Row],[Year]]</f>
        <v>5</v>
      </c>
      <c r="F1010" t="s">
        <v>44</v>
      </c>
      <c r="G1010" t="s">
        <v>16</v>
      </c>
      <c r="H1010" t="s">
        <v>30</v>
      </c>
      <c r="I1010">
        <v>2</v>
      </c>
      <c r="J1010" t="s">
        <v>18</v>
      </c>
      <c r="K1010" t="s">
        <v>19</v>
      </c>
      <c r="L1010">
        <v>2400</v>
      </c>
      <c r="M1010" t="s">
        <v>20</v>
      </c>
      <c r="N1010" t="s">
        <v>20</v>
      </c>
      <c r="O1010" s="2">
        <v>55000</v>
      </c>
      <c r="P1010" s="1">
        <f>MEDIAN(Data_Source[Price (SAR)])</f>
        <v>58000</v>
      </c>
      <c r="Q1010" s="1" cm="1">
        <f t="array" ref="Q1010">MEDIAN(_xlfn._xlws.FILTER(Data_Source[Price (SAR)],Data_Source[Maker] = Data_Source[[#This Row],[Maker]]))</f>
        <v>55000</v>
      </c>
    </row>
    <row r="1011" spans="1:17" x14ac:dyDescent="0.35">
      <c r="A1011">
        <v>1010</v>
      </c>
      <c r="B1011" t="s">
        <v>21</v>
      </c>
      <c r="C1011" t="s">
        <v>130</v>
      </c>
      <c r="D1011">
        <v>2016</v>
      </c>
      <c r="E1011" s="9">
        <f ca="1">YEAR(TODAY())-Data_Source[[#This Row],[Year]]</f>
        <v>9</v>
      </c>
      <c r="F1011" t="s">
        <v>15</v>
      </c>
      <c r="G1011" t="s">
        <v>102</v>
      </c>
      <c r="H1011" t="s">
        <v>26</v>
      </c>
      <c r="I1011">
        <v>3.5</v>
      </c>
      <c r="J1011" t="s">
        <v>18</v>
      </c>
      <c r="K1011" t="s">
        <v>19</v>
      </c>
      <c r="L1011">
        <v>84000</v>
      </c>
      <c r="M1011" t="s">
        <v>42</v>
      </c>
      <c r="N1011" t="s">
        <v>64</v>
      </c>
      <c r="O1011" s="2">
        <v>67000</v>
      </c>
      <c r="P1011" s="1">
        <f>MEDIAN(Data_Source[Price (SAR)])</f>
        <v>58000</v>
      </c>
      <c r="Q1011" s="1" cm="1">
        <f t="array" ref="Q1011">MEDIAN(_xlfn._xlws.FILTER(Data_Source[Price (SAR)],Data_Source[Maker] = Data_Source[[#This Row],[Maker]]))</f>
        <v>36500</v>
      </c>
    </row>
    <row r="1012" spans="1:17" x14ac:dyDescent="0.35">
      <c r="A1012">
        <v>1011</v>
      </c>
      <c r="B1012" t="s">
        <v>39</v>
      </c>
      <c r="C1012" t="s">
        <v>459</v>
      </c>
      <c r="D1012">
        <v>2013</v>
      </c>
      <c r="E1012" s="9">
        <f ca="1">YEAR(TODAY())-Data_Source[[#This Row],[Year]]</f>
        <v>12</v>
      </c>
      <c r="F1012" t="s">
        <v>15</v>
      </c>
      <c r="G1012" t="s">
        <v>23</v>
      </c>
      <c r="H1012" t="s">
        <v>26</v>
      </c>
      <c r="I1012">
        <v>2</v>
      </c>
      <c r="J1012" t="s">
        <v>18</v>
      </c>
      <c r="K1012" t="s">
        <v>68</v>
      </c>
      <c r="L1012">
        <v>196000</v>
      </c>
      <c r="M1012" t="s">
        <v>45</v>
      </c>
      <c r="N1012" t="s">
        <v>539</v>
      </c>
      <c r="O1012" s="3">
        <v>28000</v>
      </c>
      <c r="P1012" s="1">
        <f>MEDIAN(Data_Source[Price (SAR)])</f>
        <v>58000</v>
      </c>
      <c r="Q1012" s="1" cm="1">
        <f t="array" ref="Q1012">MEDIAN(_xlfn._xlws.FILTER(Data_Source[Price (SAR)],Data_Source[Maker] = Data_Source[[#This Row],[Maker]]))</f>
        <v>60000</v>
      </c>
    </row>
    <row r="1013" spans="1:17" x14ac:dyDescent="0.35">
      <c r="A1013">
        <v>1012</v>
      </c>
      <c r="B1013" t="s">
        <v>34</v>
      </c>
      <c r="C1013" t="s">
        <v>43</v>
      </c>
      <c r="D1013">
        <v>2017</v>
      </c>
      <c r="E1013" s="9">
        <f ca="1">YEAR(TODAY())-Data_Source[[#This Row],[Year]]</f>
        <v>8</v>
      </c>
      <c r="F1013" t="s">
        <v>15</v>
      </c>
      <c r="G1013" t="s">
        <v>23</v>
      </c>
      <c r="H1013" t="s">
        <v>26</v>
      </c>
      <c r="I1013">
        <v>2.5</v>
      </c>
      <c r="J1013" t="s">
        <v>18</v>
      </c>
      <c r="K1013" t="s">
        <v>19</v>
      </c>
      <c r="L1013">
        <v>109862</v>
      </c>
      <c r="M1013" t="s">
        <v>20</v>
      </c>
      <c r="N1013" t="s">
        <v>20</v>
      </c>
      <c r="O1013" s="2">
        <v>59500</v>
      </c>
      <c r="P1013" s="1">
        <f>MEDIAN(Data_Source[Price (SAR)])</f>
        <v>58000</v>
      </c>
      <c r="Q1013" s="1" cm="1">
        <f t="array" ref="Q1013">MEDIAN(_xlfn._xlws.FILTER(Data_Source[Price (SAR)],Data_Source[Maker] = Data_Source[[#This Row],[Maker]]))</f>
        <v>65000</v>
      </c>
    </row>
    <row r="1014" spans="1:17" x14ac:dyDescent="0.35">
      <c r="A1014">
        <v>1013</v>
      </c>
      <c r="B1014" t="s">
        <v>34</v>
      </c>
      <c r="C1014" t="s">
        <v>55</v>
      </c>
      <c r="D1014">
        <v>2015</v>
      </c>
      <c r="E1014" s="9">
        <f ca="1">YEAR(TODAY())-Data_Source[[#This Row],[Year]]</f>
        <v>10</v>
      </c>
      <c r="F1014" t="s">
        <v>15</v>
      </c>
      <c r="G1014" t="s">
        <v>23</v>
      </c>
      <c r="H1014" t="s">
        <v>17</v>
      </c>
      <c r="I1014">
        <v>1.6</v>
      </c>
      <c r="J1014" t="s">
        <v>18</v>
      </c>
      <c r="K1014" t="s">
        <v>19</v>
      </c>
      <c r="L1014">
        <v>55000</v>
      </c>
      <c r="M1014" t="s">
        <v>253</v>
      </c>
      <c r="N1014" t="s">
        <v>539</v>
      </c>
      <c r="O1014" s="2">
        <v>130000</v>
      </c>
      <c r="P1014" s="1">
        <f>MEDIAN(Data_Source[Price (SAR)])</f>
        <v>58000</v>
      </c>
      <c r="Q1014" s="1" cm="1">
        <f t="array" ref="Q1014">MEDIAN(_xlfn._xlws.FILTER(Data_Source[Price (SAR)],Data_Source[Maker] = Data_Source[[#This Row],[Maker]]))</f>
        <v>65000</v>
      </c>
    </row>
    <row r="1015" spans="1:17" x14ac:dyDescent="0.35">
      <c r="A1015">
        <v>1014</v>
      </c>
      <c r="B1015" t="s">
        <v>85</v>
      </c>
      <c r="C1015" t="s">
        <v>414</v>
      </c>
      <c r="D1015">
        <v>2014</v>
      </c>
      <c r="E1015" s="9">
        <f ca="1">YEAR(TODAY())-Data_Source[[#This Row],[Year]]</f>
        <v>11</v>
      </c>
      <c r="F1015" t="s">
        <v>15</v>
      </c>
      <c r="G1015" t="s">
        <v>23</v>
      </c>
      <c r="H1015" t="s">
        <v>17</v>
      </c>
      <c r="I1015">
        <v>3.8</v>
      </c>
      <c r="J1015" t="s">
        <v>18</v>
      </c>
      <c r="K1015" t="s">
        <v>19</v>
      </c>
      <c r="L1015">
        <v>89000</v>
      </c>
      <c r="M1015" t="s">
        <v>45</v>
      </c>
      <c r="N1015" t="s">
        <v>539</v>
      </c>
      <c r="O1015" s="2">
        <v>65000</v>
      </c>
      <c r="P1015" s="1">
        <f>MEDIAN(Data_Source[Price (SAR)])</f>
        <v>58000</v>
      </c>
      <c r="Q1015" s="1" cm="1">
        <f t="array" ref="Q1015">MEDIAN(_xlfn._xlws.FILTER(Data_Source[Price (SAR)],Data_Source[Maker] = Data_Source[[#This Row],[Maker]]))</f>
        <v>88000</v>
      </c>
    </row>
    <row r="1016" spans="1:17" x14ac:dyDescent="0.35">
      <c r="A1016">
        <v>1015</v>
      </c>
      <c r="B1016" t="s">
        <v>76</v>
      </c>
      <c r="C1016" t="s">
        <v>112</v>
      </c>
      <c r="D1016">
        <v>2017</v>
      </c>
      <c r="E1016" s="9">
        <f ca="1">YEAR(TODAY())-Data_Source[[#This Row],[Year]]</f>
        <v>8</v>
      </c>
      <c r="F1016" t="s">
        <v>15</v>
      </c>
      <c r="G1016" t="s">
        <v>29</v>
      </c>
      <c r="H1016" t="s">
        <v>26</v>
      </c>
      <c r="I1016">
        <v>3.5</v>
      </c>
      <c r="J1016" t="s">
        <v>18</v>
      </c>
      <c r="K1016" t="s">
        <v>19</v>
      </c>
      <c r="L1016">
        <v>123000</v>
      </c>
      <c r="M1016" t="s">
        <v>45</v>
      </c>
      <c r="N1016" t="s">
        <v>539</v>
      </c>
      <c r="O1016" s="2">
        <v>69000</v>
      </c>
      <c r="P1016" s="1">
        <f>MEDIAN(Data_Source[Price (SAR)])</f>
        <v>58000</v>
      </c>
      <c r="Q1016" s="1" cm="1">
        <f t="array" ref="Q1016">MEDIAN(_xlfn._xlws.FILTER(Data_Source[Price (SAR)],Data_Source[Maker] = Data_Source[[#This Row],[Maker]]))</f>
        <v>55000</v>
      </c>
    </row>
    <row r="1017" spans="1:17" x14ac:dyDescent="0.35">
      <c r="A1017">
        <v>1016</v>
      </c>
      <c r="B1017" t="s">
        <v>27</v>
      </c>
      <c r="C1017" t="s">
        <v>88</v>
      </c>
      <c r="D1017">
        <v>2018</v>
      </c>
      <c r="E1017" s="9">
        <f ca="1">YEAR(TODAY())-Data_Source[[#This Row],[Year]]</f>
        <v>7</v>
      </c>
      <c r="F1017" t="s">
        <v>15</v>
      </c>
      <c r="G1017" t="s">
        <v>29</v>
      </c>
      <c r="H1017" t="s">
        <v>26</v>
      </c>
      <c r="I1017">
        <v>1.4</v>
      </c>
      <c r="J1017" t="s">
        <v>18</v>
      </c>
      <c r="K1017" t="s">
        <v>19</v>
      </c>
      <c r="L1017">
        <v>93788</v>
      </c>
      <c r="M1017" t="s">
        <v>20</v>
      </c>
      <c r="N1017" t="s">
        <v>20</v>
      </c>
      <c r="O1017" s="3">
        <v>29000</v>
      </c>
      <c r="P1017" s="1">
        <f>MEDIAN(Data_Source[Price (SAR)])</f>
        <v>58000</v>
      </c>
      <c r="Q1017" s="1" cm="1">
        <f t="array" ref="Q1017">MEDIAN(_xlfn._xlws.FILTER(Data_Source[Price (SAR)],Data_Source[Maker] = Data_Source[[#This Row],[Maker]]))</f>
        <v>42000</v>
      </c>
    </row>
    <row r="1018" spans="1:17" x14ac:dyDescent="0.35">
      <c r="A1018">
        <v>1017</v>
      </c>
      <c r="B1018" t="s">
        <v>34</v>
      </c>
      <c r="C1018" t="s">
        <v>51</v>
      </c>
      <c r="D1018">
        <v>2018</v>
      </c>
      <c r="E1018" s="9">
        <f ca="1">YEAR(TODAY())-Data_Source[[#This Row],[Year]]</f>
        <v>7</v>
      </c>
      <c r="F1018" t="s">
        <v>15</v>
      </c>
      <c r="G1018" t="s">
        <v>78</v>
      </c>
      <c r="H1018" t="s">
        <v>26</v>
      </c>
      <c r="I1018">
        <v>1.6</v>
      </c>
      <c r="J1018" t="s">
        <v>18</v>
      </c>
      <c r="K1018" t="s">
        <v>19</v>
      </c>
      <c r="L1018">
        <v>85258</v>
      </c>
      <c r="M1018" t="s">
        <v>45</v>
      </c>
      <c r="N1018" t="s">
        <v>539</v>
      </c>
      <c r="O1018" s="3">
        <v>50000</v>
      </c>
      <c r="P1018" s="1">
        <f>MEDIAN(Data_Source[Price (SAR)])</f>
        <v>58000</v>
      </c>
      <c r="Q1018" s="1" cm="1">
        <f t="array" ref="Q1018">MEDIAN(_xlfn._xlws.FILTER(Data_Source[Price (SAR)],Data_Source[Maker] = Data_Source[[#This Row],[Maker]]))</f>
        <v>65000</v>
      </c>
    </row>
    <row r="1019" spans="1:17" x14ac:dyDescent="0.35">
      <c r="A1019">
        <v>1018</v>
      </c>
      <c r="B1019" t="s">
        <v>34</v>
      </c>
      <c r="C1019" t="s">
        <v>145</v>
      </c>
      <c r="D1019">
        <v>2015</v>
      </c>
      <c r="E1019" s="9">
        <f ca="1">YEAR(TODAY())-Data_Source[[#This Row],[Year]]</f>
        <v>10</v>
      </c>
      <c r="F1019" t="s">
        <v>44</v>
      </c>
      <c r="G1019" t="s">
        <v>23</v>
      </c>
      <c r="H1019" t="s">
        <v>26</v>
      </c>
      <c r="I1019">
        <v>2.7</v>
      </c>
      <c r="J1019" t="s">
        <v>18</v>
      </c>
      <c r="K1019" t="s">
        <v>19</v>
      </c>
      <c r="L1019">
        <v>749000</v>
      </c>
      <c r="M1019" t="s">
        <v>20</v>
      </c>
      <c r="N1019" t="s">
        <v>20</v>
      </c>
      <c r="O1019" s="3">
        <v>46000</v>
      </c>
      <c r="P1019" s="1">
        <f>MEDIAN(Data_Source[Price (SAR)])</f>
        <v>58000</v>
      </c>
      <c r="Q1019" s="1" cm="1">
        <f t="array" ref="Q1019">MEDIAN(_xlfn._xlws.FILTER(Data_Source[Price (SAR)],Data_Source[Maker] = Data_Source[[#This Row],[Maker]]))</f>
        <v>65000</v>
      </c>
    </row>
    <row r="1020" spans="1:17" x14ac:dyDescent="0.35">
      <c r="A1020">
        <v>1019</v>
      </c>
      <c r="B1020" t="s">
        <v>21</v>
      </c>
      <c r="C1020" t="s">
        <v>22</v>
      </c>
      <c r="D1020">
        <v>2010</v>
      </c>
      <c r="E1020" s="9">
        <f ca="1">YEAR(TODAY())-Data_Source[[#This Row],[Year]]</f>
        <v>15</v>
      </c>
      <c r="F1020" t="s">
        <v>15</v>
      </c>
      <c r="G1020" t="s">
        <v>16</v>
      </c>
      <c r="H1020" t="s">
        <v>17</v>
      </c>
      <c r="I1020">
        <v>5.6</v>
      </c>
      <c r="J1020" t="s">
        <v>18</v>
      </c>
      <c r="K1020" t="s">
        <v>19</v>
      </c>
      <c r="L1020">
        <v>346000</v>
      </c>
      <c r="M1020" t="s">
        <v>20</v>
      </c>
      <c r="N1020" t="s">
        <v>20</v>
      </c>
      <c r="O1020" s="2">
        <v>70000</v>
      </c>
      <c r="P1020" s="1">
        <f>MEDIAN(Data_Source[Price (SAR)])</f>
        <v>58000</v>
      </c>
      <c r="Q1020" s="1" cm="1">
        <f t="array" ref="Q1020">MEDIAN(_xlfn._xlws.FILTER(Data_Source[Price (SAR)],Data_Source[Maker] = Data_Source[[#This Row],[Maker]]))</f>
        <v>36500</v>
      </c>
    </row>
    <row r="1021" spans="1:17" x14ac:dyDescent="0.35">
      <c r="A1021">
        <v>1020</v>
      </c>
      <c r="B1021" t="s">
        <v>27</v>
      </c>
      <c r="C1021" t="s">
        <v>89</v>
      </c>
      <c r="D1021">
        <v>2012</v>
      </c>
      <c r="E1021" s="9">
        <f ca="1">YEAR(TODAY())-Data_Source[[#This Row],[Year]]</f>
        <v>13</v>
      </c>
      <c r="F1021" t="s">
        <v>15</v>
      </c>
      <c r="G1021" t="s">
        <v>23</v>
      </c>
      <c r="H1021" t="s">
        <v>17</v>
      </c>
      <c r="I1021">
        <v>2.4</v>
      </c>
      <c r="J1021" t="s">
        <v>18</v>
      </c>
      <c r="K1021" t="s">
        <v>19</v>
      </c>
      <c r="L1021">
        <v>257000</v>
      </c>
      <c r="M1021" t="s">
        <v>20</v>
      </c>
      <c r="N1021" t="s">
        <v>20</v>
      </c>
      <c r="O1021" s="2">
        <v>28000</v>
      </c>
      <c r="P1021" s="1">
        <f>MEDIAN(Data_Source[Price (SAR)])</f>
        <v>58000</v>
      </c>
      <c r="Q1021" s="1" cm="1">
        <f t="array" ref="Q1021">MEDIAN(_xlfn._xlws.FILTER(Data_Source[Price (SAR)],Data_Source[Maker] = Data_Source[[#This Row],[Maker]]))</f>
        <v>42000</v>
      </c>
    </row>
    <row r="1022" spans="1:17" x14ac:dyDescent="0.35">
      <c r="A1022">
        <v>1021</v>
      </c>
      <c r="B1022" t="s">
        <v>27</v>
      </c>
      <c r="C1022" t="s">
        <v>89</v>
      </c>
      <c r="D1022">
        <v>2017</v>
      </c>
      <c r="E1022" s="9">
        <f ca="1">YEAR(TODAY())-Data_Source[[#This Row],[Year]]</f>
        <v>8</v>
      </c>
      <c r="F1022" t="s">
        <v>15</v>
      </c>
      <c r="G1022" t="s">
        <v>23</v>
      </c>
      <c r="H1022" t="s">
        <v>26</v>
      </c>
      <c r="I1022">
        <v>2.4</v>
      </c>
      <c r="J1022" t="s">
        <v>18</v>
      </c>
      <c r="K1022" t="s">
        <v>19</v>
      </c>
      <c r="L1022">
        <v>155000</v>
      </c>
      <c r="M1022" t="s">
        <v>20</v>
      </c>
      <c r="N1022" t="s">
        <v>20</v>
      </c>
      <c r="O1022" s="2">
        <v>54000</v>
      </c>
      <c r="P1022" s="1">
        <f>MEDIAN(Data_Source[Price (SAR)])</f>
        <v>58000</v>
      </c>
      <c r="Q1022" s="1" cm="1">
        <f t="array" ref="Q1022">MEDIAN(_xlfn._xlws.FILTER(Data_Source[Price (SAR)],Data_Source[Maker] = Data_Source[[#This Row],[Maker]]))</f>
        <v>42000</v>
      </c>
    </row>
    <row r="1023" spans="1:17" x14ac:dyDescent="0.35">
      <c r="A1023">
        <v>1022</v>
      </c>
      <c r="B1023" t="s">
        <v>48</v>
      </c>
      <c r="C1023" t="s">
        <v>106</v>
      </c>
      <c r="D1023">
        <v>2009</v>
      </c>
      <c r="E1023" s="9">
        <f ca="1">YEAR(TODAY())-Data_Source[[#This Row],[Year]]</f>
        <v>16</v>
      </c>
      <c r="F1023" t="s">
        <v>15</v>
      </c>
      <c r="G1023" t="s">
        <v>94</v>
      </c>
      <c r="H1023" t="s">
        <v>17</v>
      </c>
      <c r="I1023">
        <v>3.5</v>
      </c>
      <c r="J1023" t="s">
        <v>18</v>
      </c>
      <c r="K1023" t="s">
        <v>19</v>
      </c>
      <c r="L1023">
        <v>174000</v>
      </c>
      <c r="M1023" t="s">
        <v>20</v>
      </c>
      <c r="N1023" t="s">
        <v>20</v>
      </c>
      <c r="O1023" s="3">
        <v>72000</v>
      </c>
      <c r="P1023" s="1">
        <f>MEDIAN(Data_Source[Price (SAR)])</f>
        <v>58000</v>
      </c>
      <c r="Q1023" s="1" cm="1">
        <f t="array" ref="Q1023">MEDIAN(_xlfn._xlws.FILTER(Data_Source[Price (SAR)],Data_Source[Maker] = Data_Source[[#This Row],[Maker]]))</f>
        <v>145000</v>
      </c>
    </row>
    <row r="1024" spans="1:17" x14ac:dyDescent="0.35">
      <c r="A1024">
        <v>1023</v>
      </c>
      <c r="B1024" t="s">
        <v>34</v>
      </c>
      <c r="C1024" t="s">
        <v>123</v>
      </c>
      <c r="D1024">
        <v>2015</v>
      </c>
      <c r="E1024" s="9">
        <f ca="1">YEAR(TODAY())-Data_Source[[#This Row],[Year]]</f>
        <v>10</v>
      </c>
      <c r="F1024" t="s">
        <v>15</v>
      </c>
      <c r="G1024" t="s">
        <v>23</v>
      </c>
      <c r="H1024" t="s">
        <v>17</v>
      </c>
      <c r="I1024">
        <v>2.7</v>
      </c>
      <c r="J1024" t="s">
        <v>18</v>
      </c>
      <c r="K1024" t="s">
        <v>68</v>
      </c>
      <c r="L1024">
        <v>157000</v>
      </c>
      <c r="M1024" t="s">
        <v>20</v>
      </c>
      <c r="N1024" t="s">
        <v>20</v>
      </c>
      <c r="O1024" s="3">
        <v>60000</v>
      </c>
      <c r="P1024" s="1">
        <f>MEDIAN(Data_Source[Price (SAR)])</f>
        <v>58000</v>
      </c>
      <c r="Q1024" s="1" cm="1">
        <f t="array" ref="Q1024">MEDIAN(_xlfn._xlws.FILTER(Data_Source[Price (SAR)],Data_Source[Maker] = Data_Source[[#This Row],[Maker]]))</f>
        <v>65000</v>
      </c>
    </row>
    <row r="1025" spans="1:17" x14ac:dyDescent="0.35">
      <c r="A1025">
        <v>1024</v>
      </c>
      <c r="B1025" t="s">
        <v>27</v>
      </c>
      <c r="C1025" t="s">
        <v>88</v>
      </c>
      <c r="D1025">
        <v>2018</v>
      </c>
      <c r="E1025" s="9">
        <f ca="1">YEAR(TODAY())-Data_Source[[#This Row],[Year]]</f>
        <v>7</v>
      </c>
      <c r="F1025" t="s">
        <v>15</v>
      </c>
      <c r="G1025" t="s">
        <v>25</v>
      </c>
      <c r="H1025" t="s">
        <v>26</v>
      </c>
      <c r="I1025">
        <v>1.4</v>
      </c>
      <c r="J1025" t="s">
        <v>18</v>
      </c>
      <c r="K1025" t="s">
        <v>19</v>
      </c>
      <c r="L1025">
        <v>106818</v>
      </c>
      <c r="M1025" t="s">
        <v>20</v>
      </c>
      <c r="N1025" t="s">
        <v>20</v>
      </c>
      <c r="O1025" s="2">
        <v>29500</v>
      </c>
      <c r="P1025" s="1">
        <f>MEDIAN(Data_Source[Price (SAR)])</f>
        <v>58000</v>
      </c>
      <c r="Q1025" s="1" cm="1">
        <f t="array" ref="Q1025">MEDIAN(_xlfn._xlws.FILTER(Data_Source[Price (SAR)],Data_Source[Maker] = Data_Source[[#This Row],[Maker]]))</f>
        <v>42000</v>
      </c>
    </row>
    <row r="1026" spans="1:17" x14ac:dyDescent="0.35">
      <c r="A1026">
        <v>1025</v>
      </c>
      <c r="B1026" t="s">
        <v>76</v>
      </c>
      <c r="C1026" t="s">
        <v>147</v>
      </c>
      <c r="D1026">
        <v>2019</v>
      </c>
      <c r="E1026" s="9">
        <f ca="1">YEAR(TODAY())-Data_Source[[#This Row],[Year]]</f>
        <v>6</v>
      </c>
      <c r="F1026" t="s">
        <v>15</v>
      </c>
      <c r="G1026" t="s">
        <v>94</v>
      </c>
      <c r="H1026" t="s">
        <v>30</v>
      </c>
      <c r="I1026">
        <v>5.4</v>
      </c>
      <c r="J1026" t="s">
        <v>18</v>
      </c>
      <c r="K1026" t="s">
        <v>19</v>
      </c>
      <c r="L1026">
        <v>13000</v>
      </c>
      <c r="M1026" t="s">
        <v>45</v>
      </c>
      <c r="N1026" t="s">
        <v>539</v>
      </c>
      <c r="O1026" s="3">
        <v>108000</v>
      </c>
      <c r="P1026" s="1">
        <f>MEDIAN(Data_Source[Price (SAR)])</f>
        <v>58000</v>
      </c>
      <c r="Q1026" s="1" cm="1">
        <f t="array" ref="Q1026">MEDIAN(_xlfn._xlws.FILTER(Data_Source[Price (SAR)],Data_Source[Maker] = Data_Source[[#This Row],[Maker]]))</f>
        <v>55000</v>
      </c>
    </row>
    <row r="1027" spans="1:17" x14ac:dyDescent="0.35">
      <c r="A1027">
        <v>1026</v>
      </c>
      <c r="B1027" t="s">
        <v>21</v>
      </c>
      <c r="C1027" t="s">
        <v>312</v>
      </c>
      <c r="D1027">
        <v>2019</v>
      </c>
      <c r="E1027" s="9">
        <f ca="1">YEAR(TODAY())-Data_Source[[#This Row],[Year]]</f>
        <v>6</v>
      </c>
      <c r="F1027" t="s">
        <v>15</v>
      </c>
      <c r="G1027" t="s">
        <v>23</v>
      </c>
      <c r="H1027" t="s">
        <v>26</v>
      </c>
      <c r="I1027">
        <v>1.5</v>
      </c>
      <c r="J1027" t="s">
        <v>18</v>
      </c>
      <c r="K1027" t="s">
        <v>19</v>
      </c>
      <c r="L1027">
        <v>28000</v>
      </c>
      <c r="M1027" t="s">
        <v>42</v>
      </c>
      <c r="N1027" t="s">
        <v>64</v>
      </c>
      <c r="O1027" s="3">
        <v>58000</v>
      </c>
      <c r="P1027" s="1">
        <f>MEDIAN(Data_Source[Price (SAR)])</f>
        <v>58000</v>
      </c>
      <c r="Q1027" s="1" cm="1">
        <f t="array" ref="Q1027">MEDIAN(_xlfn._xlws.FILTER(Data_Source[Price (SAR)],Data_Source[Maker] = Data_Source[[#This Row],[Maker]]))</f>
        <v>36500</v>
      </c>
    </row>
    <row r="1028" spans="1:17" x14ac:dyDescent="0.35">
      <c r="A1028">
        <v>1027</v>
      </c>
      <c r="B1028" t="s">
        <v>73</v>
      </c>
      <c r="C1028" t="s">
        <v>74</v>
      </c>
      <c r="D1028">
        <v>2017</v>
      </c>
      <c r="E1028" s="9">
        <f ca="1">YEAR(TODAY())-Data_Source[[#This Row],[Year]]</f>
        <v>8</v>
      </c>
      <c r="F1028" t="s">
        <v>47</v>
      </c>
      <c r="G1028" t="s">
        <v>29</v>
      </c>
      <c r="H1028" t="s">
        <v>17</v>
      </c>
      <c r="I1028">
        <v>2.5</v>
      </c>
      <c r="J1028" t="s">
        <v>18</v>
      </c>
      <c r="K1028" t="s">
        <v>19</v>
      </c>
      <c r="L1028">
        <v>93000</v>
      </c>
      <c r="M1028" t="s">
        <v>45</v>
      </c>
      <c r="N1028" t="s">
        <v>539</v>
      </c>
      <c r="O1028" s="3">
        <v>111000</v>
      </c>
      <c r="P1028" s="1">
        <f>MEDIAN(Data_Source[Price (SAR)])</f>
        <v>58000</v>
      </c>
      <c r="Q1028" s="1" cm="1">
        <f t="array" ref="Q1028">MEDIAN(_xlfn._xlws.FILTER(Data_Source[Price (SAR)],Data_Source[Maker] = Data_Source[[#This Row],[Maker]]))</f>
        <v>56000</v>
      </c>
    </row>
    <row r="1029" spans="1:17" x14ac:dyDescent="0.35">
      <c r="A1029">
        <v>1028</v>
      </c>
      <c r="B1029" t="s">
        <v>48</v>
      </c>
      <c r="C1029" t="s">
        <v>149</v>
      </c>
      <c r="D1029">
        <v>2018</v>
      </c>
      <c r="E1029" s="9">
        <f ca="1">YEAR(TODAY())-Data_Source[[#This Row],[Year]]</f>
        <v>7</v>
      </c>
      <c r="F1029" t="s">
        <v>15</v>
      </c>
      <c r="G1029" t="s">
        <v>25</v>
      </c>
      <c r="H1029" t="s">
        <v>17</v>
      </c>
      <c r="I1029">
        <v>2.1</v>
      </c>
      <c r="J1029" t="s">
        <v>18</v>
      </c>
      <c r="K1029" t="s">
        <v>19</v>
      </c>
      <c r="L1029">
        <v>10000</v>
      </c>
      <c r="M1029" t="s">
        <v>42</v>
      </c>
      <c r="N1029" t="s">
        <v>64</v>
      </c>
      <c r="O1029" s="2">
        <v>200000</v>
      </c>
      <c r="P1029" s="1">
        <f>MEDIAN(Data_Source[Price (SAR)])</f>
        <v>58000</v>
      </c>
      <c r="Q1029" s="1" cm="1">
        <f t="array" ref="Q1029">MEDIAN(_xlfn._xlws.FILTER(Data_Source[Price (SAR)],Data_Source[Maker] = Data_Source[[#This Row],[Maker]]))</f>
        <v>145000</v>
      </c>
    </row>
    <row r="1030" spans="1:17" x14ac:dyDescent="0.35">
      <c r="A1030">
        <v>1029</v>
      </c>
      <c r="B1030" t="s">
        <v>76</v>
      </c>
      <c r="C1030" t="s">
        <v>240</v>
      </c>
      <c r="D1030">
        <v>2015</v>
      </c>
      <c r="E1030" s="9">
        <f ca="1">YEAR(TODAY())-Data_Source[[#This Row],[Year]]</f>
        <v>10</v>
      </c>
      <c r="F1030" t="s">
        <v>15</v>
      </c>
      <c r="G1030" t="s">
        <v>16</v>
      </c>
      <c r="H1030" t="s">
        <v>30</v>
      </c>
      <c r="I1030">
        <v>4.5999999999999996</v>
      </c>
      <c r="J1030" t="s">
        <v>18</v>
      </c>
      <c r="K1030" t="s">
        <v>19</v>
      </c>
      <c r="L1030">
        <v>130000</v>
      </c>
      <c r="M1030" t="s">
        <v>45</v>
      </c>
      <c r="N1030" t="s">
        <v>539</v>
      </c>
      <c r="O1030" s="3">
        <v>70000</v>
      </c>
      <c r="P1030" s="1">
        <f>MEDIAN(Data_Source[Price (SAR)])</f>
        <v>58000</v>
      </c>
      <c r="Q1030" s="1" cm="1">
        <f t="array" ref="Q1030">MEDIAN(_xlfn._xlws.FILTER(Data_Source[Price (SAR)],Data_Source[Maker] = Data_Source[[#This Row],[Maker]]))</f>
        <v>55000</v>
      </c>
    </row>
    <row r="1031" spans="1:17" x14ac:dyDescent="0.35">
      <c r="A1031">
        <v>1030</v>
      </c>
      <c r="B1031" t="s">
        <v>39</v>
      </c>
      <c r="C1031" t="s">
        <v>46</v>
      </c>
      <c r="D1031">
        <v>2016</v>
      </c>
      <c r="E1031" s="9">
        <f ca="1">YEAR(TODAY())-Data_Source[[#This Row],[Year]]</f>
        <v>9</v>
      </c>
      <c r="F1031" t="s">
        <v>47</v>
      </c>
      <c r="G1031" t="s">
        <v>23</v>
      </c>
      <c r="H1031" t="s">
        <v>17</v>
      </c>
      <c r="I1031">
        <v>5.3</v>
      </c>
      <c r="J1031" t="s">
        <v>18</v>
      </c>
      <c r="K1031" t="s">
        <v>19</v>
      </c>
      <c r="L1031">
        <v>149000</v>
      </c>
      <c r="M1031" t="s">
        <v>45</v>
      </c>
      <c r="N1031" t="s">
        <v>539</v>
      </c>
      <c r="O1031" s="2">
        <v>149000</v>
      </c>
      <c r="P1031" s="1">
        <f>MEDIAN(Data_Source[Price (SAR)])</f>
        <v>58000</v>
      </c>
      <c r="Q1031" s="1" cm="1">
        <f t="array" ref="Q1031">MEDIAN(_xlfn._xlws.FILTER(Data_Source[Price (SAR)],Data_Source[Maker] = Data_Source[[#This Row],[Maker]]))</f>
        <v>60000</v>
      </c>
    </row>
    <row r="1032" spans="1:17" x14ac:dyDescent="0.35">
      <c r="A1032">
        <v>1031</v>
      </c>
      <c r="B1032" t="s">
        <v>76</v>
      </c>
      <c r="C1032" t="s">
        <v>112</v>
      </c>
      <c r="D1032">
        <v>2018</v>
      </c>
      <c r="E1032" s="9">
        <f ca="1">YEAR(TODAY())-Data_Source[[#This Row],[Year]]</f>
        <v>7</v>
      </c>
      <c r="F1032" t="s">
        <v>15</v>
      </c>
      <c r="G1032" t="s">
        <v>23</v>
      </c>
      <c r="H1032" t="s">
        <v>26</v>
      </c>
      <c r="I1032">
        <v>2</v>
      </c>
      <c r="J1032" t="s">
        <v>18</v>
      </c>
      <c r="K1032" t="s">
        <v>19</v>
      </c>
      <c r="L1032">
        <v>82000</v>
      </c>
      <c r="M1032" t="s">
        <v>20</v>
      </c>
      <c r="N1032" t="s">
        <v>20</v>
      </c>
      <c r="O1032" s="2">
        <v>77000</v>
      </c>
      <c r="P1032" s="1">
        <f>MEDIAN(Data_Source[Price (SAR)])</f>
        <v>58000</v>
      </c>
      <c r="Q1032" s="1" cm="1">
        <f t="array" ref="Q1032">MEDIAN(_xlfn._xlws.FILTER(Data_Source[Price (SAR)],Data_Source[Maker] = Data_Source[[#This Row],[Maker]]))</f>
        <v>55000</v>
      </c>
    </row>
    <row r="1033" spans="1:17" x14ac:dyDescent="0.35">
      <c r="A1033">
        <v>1032</v>
      </c>
      <c r="B1033" t="s">
        <v>31</v>
      </c>
      <c r="C1033" t="s">
        <v>32</v>
      </c>
      <c r="D1033">
        <v>2018</v>
      </c>
      <c r="E1033" s="9">
        <f ca="1">YEAR(TODAY())-Data_Source[[#This Row],[Year]]</f>
        <v>7</v>
      </c>
      <c r="F1033" t="s">
        <v>44</v>
      </c>
      <c r="G1033" t="s">
        <v>25</v>
      </c>
      <c r="H1033" t="s">
        <v>30</v>
      </c>
      <c r="I1033">
        <v>1.5</v>
      </c>
      <c r="J1033" t="s">
        <v>18</v>
      </c>
      <c r="K1033" t="s">
        <v>19</v>
      </c>
      <c r="L1033">
        <v>38000</v>
      </c>
      <c r="M1033" t="s">
        <v>20</v>
      </c>
      <c r="N1033" t="s">
        <v>20</v>
      </c>
      <c r="O1033" s="3">
        <v>87000</v>
      </c>
      <c r="P1033" s="1">
        <f>MEDIAN(Data_Source[Price (SAR)])</f>
        <v>58000</v>
      </c>
      <c r="Q1033" s="1" cm="1">
        <f t="array" ref="Q1033">MEDIAN(_xlfn._xlws.FILTER(Data_Source[Price (SAR)],Data_Source[Maker] = Data_Source[[#This Row],[Maker]]))</f>
        <v>60500</v>
      </c>
    </row>
    <row r="1034" spans="1:17" x14ac:dyDescent="0.35">
      <c r="A1034">
        <v>1033</v>
      </c>
      <c r="B1034" t="s">
        <v>76</v>
      </c>
      <c r="C1034" t="s">
        <v>112</v>
      </c>
      <c r="D1034">
        <v>2018</v>
      </c>
      <c r="E1034" s="9">
        <f ca="1">YEAR(TODAY())-Data_Source[[#This Row],[Year]]</f>
        <v>7</v>
      </c>
      <c r="F1034" t="s">
        <v>47</v>
      </c>
      <c r="G1034" t="s">
        <v>16</v>
      </c>
      <c r="H1034" t="s">
        <v>30</v>
      </c>
      <c r="I1034">
        <v>3.5</v>
      </c>
      <c r="J1034" t="s">
        <v>18</v>
      </c>
      <c r="K1034" t="s">
        <v>19</v>
      </c>
      <c r="L1034">
        <v>107000</v>
      </c>
      <c r="M1034" t="s">
        <v>45</v>
      </c>
      <c r="N1034" t="s">
        <v>539</v>
      </c>
      <c r="O1034" s="3">
        <v>77000</v>
      </c>
      <c r="P1034" s="1">
        <f>MEDIAN(Data_Source[Price (SAR)])</f>
        <v>58000</v>
      </c>
      <c r="Q1034" s="1" cm="1">
        <f t="array" ref="Q1034">MEDIAN(_xlfn._xlws.FILTER(Data_Source[Price (SAR)],Data_Source[Maker] = Data_Source[[#This Row],[Maker]]))</f>
        <v>55000</v>
      </c>
    </row>
    <row r="1035" spans="1:17" x14ac:dyDescent="0.35">
      <c r="A1035">
        <v>1034</v>
      </c>
      <c r="B1035" t="s">
        <v>39</v>
      </c>
      <c r="C1035" t="s">
        <v>46</v>
      </c>
      <c r="D1035">
        <v>2012</v>
      </c>
      <c r="E1035" s="9">
        <f ca="1">YEAR(TODAY())-Data_Source[[#This Row],[Year]]</f>
        <v>13</v>
      </c>
      <c r="F1035" t="s">
        <v>15</v>
      </c>
      <c r="G1035" t="s">
        <v>25</v>
      </c>
      <c r="H1035" t="s">
        <v>30</v>
      </c>
      <c r="I1035">
        <v>5.3</v>
      </c>
      <c r="J1035" t="s">
        <v>18</v>
      </c>
      <c r="K1035" t="s">
        <v>19</v>
      </c>
      <c r="L1035">
        <v>250385</v>
      </c>
      <c r="M1035" t="s">
        <v>45</v>
      </c>
      <c r="N1035" t="s">
        <v>539</v>
      </c>
      <c r="O1035" s="2">
        <v>47500</v>
      </c>
      <c r="P1035" s="1">
        <f>MEDIAN(Data_Source[Price (SAR)])</f>
        <v>58000</v>
      </c>
      <c r="Q1035" s="1" cm="1">
        <f t="array" ref="Q1035">MEDIAN(_xlfn._xlws.FILTER(Data_Source[Price (SAR)],Data_Source[Maker] = Data_Source[[#This Row],[Maker]]))</f>
        <v>60000</v>
      </c>
    </row>
    <row r="1036" spans="1:17" x14ac:dyDescent="0.35">
      <c r="A1036">
        <v>1035</v>
      </c>
      <c r="B1036" t="s">
        <v>21</v>
      </c>
      <c r="C1036" t="s">
        <v>272</v>
      </c>
      <c r="D1036">
        <v>2009</v>
      </c>
      <c r="E1036" s="9">
        <f ca="1">YEAR(TODAY())-Data_Source[[#This Row],[Year]]</f>
        <v>16</v>
      </c>
      <c r="F1036" t="s">
        <v>15</v>
      </c>
      <c r="G1036" t="s">
        <v>23</v>
      </c>
      <c r="H1036" t="s">
        <v>30</v>
      </c>
      <c r="I1036">
        <v>4.8</v>
      </c>
      <c r="J1036" t="s">
        <v>18</v>
      </c>
      <c r="K1036" t="s">
        <v>68</v>
      </c>
      <c r="L1036">
        <v>251000</v>
      </c>
      <c r="M1036" t="s">
        <v>20</v>
      </c>
      <c r="N1036" t="s">
        <v>20</v>
      </c>
      <c r="O1036" s="2">
        <v>60000</v>
      </c>
      <c r="P1036" s="1">
        <f>MEDIAN(Data_Source[Price (SAR)])</f>
        <v>58000</v>
      </c>
      <c r="Q1036" s="1" cm="1">
        <f t="array" ref="Q1036">MEDIAN(_xlfn._xlws.FILTER(Data_Source[Price (SAR)],Data_Source[Maker] = Data_Source[[#This Row],[Maker]]))</f>
        <v>36500</v>
      </c>
    </row>
    <row r="1037" spans="1:17" x14ac:dyDescent="0.35">
      <c r="A1037">
        <v>1036</v>
      </c>
      <c r="B1037" t="s">
        <v>34</v>
      </c>
      <c r="C1037" t="s">
        <v>51</v>
      </c>
      <c r="D1037">
        <v>2016</v>
      </c>
      <c r="E1037" s="9">
        <f ca="1">YEAR(TODAY())-Data_Source[[#This Row],[Year]]</f>
        <v>9</v>
      </c>
      <c r="F1037" t="s">
        <v>15</v>
      </c>
      <c r="G1037" t="s">
        <v>23</v>
      </c>
      <c r="H1037" t="s">
        <v>26</v>
      </c>
      <c r="I1037">
        <v>1.6</v>
      </c>
      <c r="J1037" t="s">
        <v>18</v>
      </c>
      <c r="K1037" t="s">
        <v>19</v>
      </c>
      <c r="L1037">
        <v>148000</v>
      </c>
      <c r="M1037" t="s">
        <v>45</v>
      </c>
      <c r="N1037" t="s">
        <v>539</v>
      </c>
      <c r="O1037" s="3">
        <v>39500</v>
      </c>
      <c r="P1037" s="1">
        <f>MEDIAN(Data_Source[Price (SAR)])</f>
        <v>58000</v>
      </c>
      <c r="Q1037" s="1" cm="1">
        <f t="array" ref="Q1037">MEDIAN(_xlfn._xlws.FILTER(Data_Source[Price (SAR)],Data_Source[Maker] = Data_Source[[#This Row],[Maker]]))</f>
        <v>65000</v>
      </c>
    </row>
    <row r="1038" spans="1:17" x14ac:dyDescent="0.35">
      <c r="A1038">
        <v>1037</v>
      </c>
      <c r="B1038" t="s">
        <v>34</v>
      </c>
      <c r="C1038" t="s">
        <v>43</v>
      </c>
      <c r="D1038">
        <v>2017</v>
      </c>
      <c r="E1038" s="9">
        <f ca="1">YEAR(TODAY())-Data_Source[[#This Row],[Year]]</f>
        <v>8</v>
      </c>
      <c r="F1038" t="s">
        <v>15</v>
      </c>
      <c r="G1038" t="s">
        <v>23</v>
      </c>
      <c r="H1038" t="s">
        <v>17</v>
      </c>
      <c r="I1038">
        <v>2.5</v>
      </c>
      <c r="J1038" t="s">
        <v>18</v>
      </c>
      <c r="K1038" t="s">
        <v>19</v>
      </c>
      <c r="L1038">
        <v>265</v>
      </c>
      <c r="M1038" t="s">
        <v>20</v>
      </c>
      <c r="N1038" t="s">
        <v>20</v>
      </c>
      <c r="O1038" s="3">
        <v>65000</v>
      </c>
      <c r="P1038" s="1">
        <f>MEDIAN(Data_Source[Price (SAR)])</f>
        <v>58000</v>
      </c>
      <c r="Q1038" s="1" cm="1">
        <f t="array" ref="Q1038">MEDIAN(_xlfn._xlws.FILTER(Data_Source[Price (SAR)],Data_Source[Maker] = Data_Source[[#This Row],[Maker]]))</f>
        <v>65000</v>
      </c>
    </row>
    <row r="1039" spans="1:17" x14ac:dyDescent="0.35">
      <c r="A1039">
        <v>1038</v>
      </c>
      <c r="B1039" t="s">
        <v>73</v>
      </c>
      <c r="C1039">
        <v>3</v>
      </c>
      <c r="D1039">
        <v>2018</v>
      </c>
      <c r="E1039" s="9">
        <f ca="1">YEAR(TODAY())-Data_Source[[#This Row],[Year]]</f>
        <v>7</v>
      </c>
      <c r="F1039" t="s">
        <v>44</v>
      </c>
      <c r="G1039" t="s">
        <v>33</v>
      </c>
      <c r="H1039" t="s">
        <v>30</v>
      </c>
      <c r="I1039">
        <v>1.6</v>
      </c>
      <c r="J1039" t="s">
        <v>18</v>
      </c>
      <c r="K1039" t="s">
        <v>19</v>
      </c>
      <c r="L1039">
        <v>70000</v>
      </c>
      <c r="M1039" t="s">
        <v>42</v>
      </c>
      <c r="N1039" t="s">
        <v>64</v>
      </c>
      <c r="O1039" s="2">
        <v>46000</v>
      </c>
      <c r="P1039" s="1">
        <f>MEDIAN(Data_Source[Price (SAR)])</f>
        <v>58000</v>
      </c>
      <c r="Q1039" s="1" cm="1">
        <f t="array" ref="Q1039">MEDIAN(_xlfn._xlws.FILTER(Data_Source[Price (SAR)],Data_Source[Maker] = Data_Source[[#This Row],[Maker]]))</f>
        <v>56000</v>
      </c>
    </row>
    <row r="1040" spans="1:17" x14ac:dyDescent="0.35">
      <c r="A1040">
        <v>1039</v>
      </c>
      <c r="B1040" t="s">
        <v>82</v>
      </c>
      <c r="C1040" t="s">
        <v>105</v>
      </c>
      <c r="D1040">
        <v>2014</v>
      </c>
      <c r="E1040" s="9">
        <f ca="1">YEAR(TODAY())-Data_Source[[#This Row],[Year]]</f>
        <v>11</v>
      </c>
      <c r="F1040" t="s">
        <v>44</v>
      </c>
      <c r="G1040" t="s">
        <v>23</v>
      </c>
      <c r="H1040" t="s">
        <v>17</v>
      </c>
      <c r="I1040">
        <v>2.4</v>
      </c>
      <c r="J1040" t="s">
        <v>18</v>
      </c>
      <c r="K1040" t="s">
        <v>19</v>
      </c>
      <c r="L1040">
        <v>215000</v>
      </c>
      <c r="M1040" t="s">
        <v>42</v>
      </c>
      <c r="N1040" t="s">
        <v>64</v>
      </c>
      <c r="O1040" s="3">
        <v>40000</v>
      </c>
      <c r="P1040" s="1">
        <f>MEDIAN(Data_Source[Price (SAR)])</f>
        <v>58000</v>
      </c>
      <c r="Q1040" s="1" cm="1">
        <f t="array" ref="Q1040">MEDIAN(_xlfn._xlws.FILTER(Data_Source[Price (SAR)],Data_Source[Maker] = Data_Source[[#This Row],[Maker]]))</f>
        <v>40000</v>
      </c>
    </row>
    <row r="1041" spans="1:17" x14ac:dyDescent="0.35">
      <c r="A1041">
        <v>1040</v>
      </c>
      <c r="B1041" t="s">
        <v>82</v>
      </c>
      <c r="C1041" t="s">
        <v>105</v>
      </c>
      <c r="D1041">
        <v>2018</v>
      </c>
      <c r="E1041" s="9">
        <f ca="1">YEAR(TODAY())-Data_Source[[#This Row],[Year]]</f>
        <v>7</v>
      </c>
      <c r="F1041" t="s">
        <v>15</v>
      </c>
      <c r="G1041" t="s">
        <v>25</v>
      </c>
      <c r="H1041" t="s">
        <v>30</v>
      </c>
      <c r="I1041">
        <v>2.4</v>
      </c>
      <c r="J1041" t="s">
        <v>18</v>
      </c>
      <c r="K1041" t="s">
        <v>19</v>
      </c>
      <c r="L1041">
        <v>131000</v>
      </c>
      <c r="M1041" t="s">
        <v>20</v>
      </c>
      <c r="N1041" t="s">
        <v>20</v>
      </c>
      <c r="O1041" s="2">
        <v>59000</v>
      </c>
      <c r="P1041" s="1">
        <f>MEDIAN(Data_Source[Price (SAR)])</f>
        <v>58000</v>
      </c>
      <c r="Q1041" s="1" cm="1">
        <f t="array" ref="Q1041">MEDIAN(_xlfn._xlws.FILTER(Data_Source[Price (SAR)],Data_Source[Maker] = Data_Source[[#This Row],[Maker]]))</f>
        <v>40000</v>
      </c>
    </row>
    <row r="1042" spans="1:17" x14ac:dyDescent="0.35">
      <c r="A1042">
        <v>1041</v>
      </c>
      <c r="B1042" t="s">
        <v>13</v>
      </c>
      <c r="C1042" t="s">
        <v>14</v>
      </c>
      <c r="D1042">
        <v>2016</v>
      </c>
      <c r="E1042" s="9">
        <f ca="1">YEAR(TODAY())-Data_Source[[#This Row],[Year]]</f>
        <v>9</v>
      </c>
      <c r="F1042" t="s">
        <v>47</v>
      </c>
      <c r="G1042" t="s">
        <v>23</v>
      </c>
      <c r="H1042" t="s">
        <v>17</v>
      </c>
      <c r="I1042">
        <v>3.5</v>
      </c>
      <c r="J1042" t="s">
        <v>18</v>
      </c>
      <c r="K1042" t="s">
        <v>19</v>
      </c>
      <c r="L1042">
        <v>83000</v>
      </c>
      <c r="M1042" t="s">
        <v>45</v>
      </c>
      <c r="N1042" t="s">
        <v>539</v>
      </c>
      <c r="O1042" s="2">
        <v>86000</v>
      </c>
      <c r="P1042" s="1">
        <f>MEDIAN(Data_Source[Price (SAR)])</f>
        <v>58000</v>
      </c>
      <c r="Q1042" s="1" cm="1">
        <f t="array" ref="Q1042">MEDIAN(_xlfn._xlws.FILTER(Data_Source[Price (SAR)],Data_Source[Maker] = Data_Source[[#This Row],[Maker]]))</f>
        <v>70000</v>
      </c>
    </row>
    <row r="1043" spans="1:17" x14ac:dyDescent="0.35">
      <c r="A1043">
        <v>1042</v>
      </c>
      <c r="B1043" t="s">
        <v>166</v>
      </c>
      <c r="C1043" t="s">
        <v>268</v>
      </c>
      <c r="D1043">
        <v>2020</v>
      </c>
      <c r="E1043" s="9">
        <f ca="1">YEAR(TODAY())-Data_Source[[#This Row],[Year]]</f>
        <v>5</v>
      </c>
      <c r="F1043" t="s">
        <v>15</v>
      </c>
      <c r="G1043" t="s">
        <v>65</v>
      </c>
      <c r="H1043" t="s">
        <v>17</v>
      </c>
      <c r="I1043">
        <v>1.6</v>
      </c>
      <c r="J1043" t="s">
        <v>18</v>
      </c>
      <c r="K1043" t="s">
        <v>19</v>
      </c>
      <c r="L1043">
        <v>9061</v>
      </c>
      <c r="M1043" t="s">
        <v>45</v>
      </c>
      <c r="N1043" t="s">
        <v>539</v>
      </c>
      <c r="O1043" s="2">
        <v>50000</v>
      </c>
      <c r="P1043" s="1">
        <f>MEDIAN(Data_Source[Price (SAR)])</f>
        <v>58000</v>
      </c>
      <c r="Q1043" s="1" cm="1">
        <f t="array" ref="Q1043">MEDIAN(_xlfn._xlws.FILTER(Data_Source[Price (SAR)],Data_Source[Maker] = Data_Source[[#This Row],[Maker]]))</f>
        <v>44000</v>
      </c>
    </row>
    <row r="1044" spans="1:17" x14ac:dyDescent="0.35">
      <c r="A1044">
        <v>1043</v>
      </c>
      <c r="B1044" t="s">
        <v>76</v>
      </c>
      <c r="C1044" t="s">
        <v>112</v>
      </c>
      <c r="D1044">
        <v>2013</v>
      </c>
      <c r="E1044" s="9">
        <f ca="1">YEAR(TODAY())-Data_Source[[#This Row],[Year]]</f>
        <v>12</v>
      </c>
      <c r="F1044" t="s">
        <v>303</v>
      </c>
      <c r="G1044" t="s">
        <v>23</v>
      </c>
      <c r="H1044" t="s">
        <v>26</v>
      </c>
      <c r="I1044">
        <v>3.5</v>
      </c>
      <c r="J1044" t="s">
        <v>18</v>
      </c>
      <c r="K1044" t="s">
        <v>19</v>
      </c>
      <c r="L1044">
        <v>300000</v>
      </c>
      <c r="M1044" t="s">
        <v>45</v>
      </c>
      <c r="N1044" t="s">
        <v>539</v>
      </c>
      <c r="O1044" s="2">
        <v>40000</v>
      </c>
      <c r="P1044" s="1">
        <f>MEDIAN(Data_Source[Price (SAR)])</f>
        <v>58000</v>
      </c>
      <c r="Q1044" s="1" cm="1">
        <f t="array" ref="Q1044">MEDIAN(_xlfn._xlws.FILTER(Data_Source[Price (SAR)],Data_Source[Maker] = Data_Source[[#This Row],[Maker]]))</f>
        <v>55000</v>
      </c>
    </row>
    <row r="1045" spans="1:17" x14ac:dyDescent="0.35">
      <c r="A1045">
        <v>1044</v>
      </c>
      <c r="B1045" t="s">
        <v>34</v>
      </c>
      <c r="C1045" t="s">
        <v>318</v>
      </c>
      <c r="D1045">
        <v>2015</v>
      </c>
      <c r="E1045" s="9">
        <f ca="1">YEAR(TODAY())-Data_Source[[#This Row],[Year]]</f>
        <v>10</v>
      </c>
      <c r="F1045" t="s">
        <v>15</v>
      </c>
      <c r="G1045" t="s">
        <v>23</v>
      </c>
      <c r="H1045" t="s">
        <v>26</v>
      </c>
      <c r="I1045">
        <v>2.4</v>
      </c>
      <c r="J1045" t="s">
        <v>18</v>
      </c>
      <c r="K1045" t="s">
        <v>19</v>
      </c>
      <c r="L1045">
        <v>233000</v>
      </c>
      <c r="M1045" t="s">
        <v>20</v>
      </c>
      <c r="N1045" t="s">
        <v>20</v>
      </c>
      <c r="O1045" s="3">
        <v>28000</v>
      </c>
      <c r="P1045" s="1">
        <f>MEDIAN(Data_Source[Price (SAR)])</f>
        <v>58000</v>
      </c>
      <c r="Q1045" s="1" cm="1">
        <f t="array" ref="Q1045">MEDIAN(_xlfn._xlws.FILTER(Data_Source[Price (SAR)],Data_Source[Maker] = Data_Source[[#This Row],[Maker]]))</f>
        <v>65000</v>
      </c>
    </row>
    <row r="1046" spans="1:17" x14ac:dyDescent="0.35">
      <c r="A1046">
        <v>1045</v>
      </c>
      <c r="B1046" t="s">
        <v>60</v>
      </c>
      <c r="C1046" t="s">
        <v>90</v>
      </c>
      <c r="D1046">
        <v>2012</v>
      </c>
      <c r="E1046" s="9">
        <f ca="1">YEAR(TODAY())-Data_Source[[#This Row],[Year]]</f>
        <v>13</v>
      </c>
      <c r="F1046" t="s">
        <v>15</v>
      </c>
      <c r="G1046" t="s">
        <v>23</v>
      </c>
      <c r="H1046" t="s">
        <v>17</v>
      </c>
      <c r="I1046">
        <v>5.7</v>
      </c>
      <c r="J1046" t="s">
        <v>18</v>
      </c>
      <c r="K1046" t="s">
        <v>19</v>
      </c>
      <c r="L1046">
        <v>201000</v>
      </c>
      <c r="M1046" t="s">
        <v>45</v>
      </c>
      <c r="N1046" t="s">
        <v>539</v>
      </c>
      <c r="O1046" s="3">
        <v>152000</v>
      </c>
      <c r="P1046" s="1">
        <f>MEDIAN(Data_Source[Price (SAR)])</f>
        <v>58000</v>
      </c>
      <c r="Q1046" s="1" cm="1">
        <f t="array" ref="Q1046">MEDIAN(_xlfn._xlws.FILTER(Data_Source[Price (SAR)],Data_Source[Maker] = Data_Source[[#This Row],[Maker]]))</f>
        <v>142000</v>
      </c>
    </row>
    <row r="1047" spans="1:17" x14ac:dyDescent="0.35">
      <c r="A1047">
        <v>1046</v>
      </c>
      <c r="B1047" t="s">
        <v>31</v>
      </c>
      <c r="C1047" t="s">
        <v>453</v>
      </c>
      <c r="D1047">
        <v>2010</v>
      </c>
      <c r="E1047" s="9">
        <f ca="1">YEAR(TODAY())-Data_Source[[#This Row],[Year]]</f>
        <v>15</v>
      </c>
      <c r="F1047" t="s">
        <v>15</v>
      </c>
      <c r="G1047" t="s">
        <v>25</v>
      </c>
      <c r="H1047" t="s">
        <v>17</v>
      </c>
      <c r="I1047">
        <v>3.5</v>
      </c>
      <c r="J1047" t="s">
        <v>18</v>
      </c>
      <c r="K1047" t="s">
        <v>19</v>
      </c>
      <c r="L1047">
        <v>135000</v>
      </c>
      <c r="M1047" t="s">
        <v>45</v>
      </c>
      <c r="N1047" t="s">
        <v>539</v>
      </c>
      <c r="O1047" s="3">
        <v>43000</v>
      </c>
      <c r="P1047" s="1">
        <f>MEDIAN(Data_Source[Price (SAR)])</f>
        <v>58000</v>
      </c>
      <c r="Q1047" s="1" cm="1">
        <f t="array" ref="Q1047">MEDIAN(_xlfn._xlws.FILTER(Data_Source[Price (SAR)],Data_Source[Maker] = Data_Source[[#This Row],[Maker]]))</f>
        <v>60500</v>
      </c>
    </row>
    <row r="1048" spans="1:17" x14ac:dyDescent="0.35">
      <c r="A1048">
        <v>1047</v>
      </c>
      <c r="B1048" t="s">
        <v>27</v>
      </c>
      <c r="C1048" t="s">
        <v>88</v>
      </c>
      <c r="D1048">
        <v>2019</v>
      </c>
      <c r="E1048" s="9">
        <f ca="1">YEAR(TODAY())-Data_Source[[#This Row],[Year]]</f>
        <v>6</v>
      </c>
      <c r="F1048" t="s">
        <v>15</v>
      </c>
      <c r="G1048" t="s">
        <v>23</v>
      </c>
      <c r="H1048" t="s">
        <v>26</v>
      </c>
      <c r="I1048">
        <v>1.4</v>
      </c>
      <c r="J1048" t="s">
        <v>18</v>
      </c>
      <c r="K1048" t="s">
        <v>19</v>
      </c>
      <c r="L1048">
        <v>57000</v>
      </c>
      <c r="M1048" t="s">
        <v>45</v>
      </c>
      <c r="N1048" t="s">
        <v>539</v>
      </c>
      <c r="O1048" s="3">
        <v>35000</v>
      </c>
      <c r="P1048" s="1">
        <f>MEDIAN(Data_Source[Price (SAR)])</f>
        <v>58000</v>
      </c>
      <c r="Q1048" s="1" cm="1">
        <f t="array" ref="Q1048">MEDIAN(_xlfn._xlws.FILTER(Data_Source[Price (SAR)],Data_Source[Maker] = Data_Source[[#This Row],[Maker]]))</f>
        <v>42000</v>
      </c>
    </row>
    <row r="1049" spans="1:17" x14ac:dyDescent="0.35">
      <c r="A1049">
        <v>1048</v>
      </c>
      <c r="B1049" t="s">
        <v>27</v>
      </c>
      <c r="C1049" t="s">
        <v>91</v>
      </c>
      <c r="D1049">
        <v>2016</v>
      </c>
      <c r="E1049" s="9">
        <f ca="1">YEAR(TODAY())-Data_Source[[#This Row],[Year]]</f>
        <v>9</v>
      </c>
      <c r="F1049" t="s">
        <v>15</v>
      </c>
      <c r="G1049" t="s">
        <v>23</v>
      </c>
      <c r="H1049" t="s">
        <v>30</v>
      </c>
      <c r="I1049">
        <v>3.3</v>
      </c>
      <c r="J1049" t="s">
        <v>18</v>
      </c>
      <c r="K1049" t="s">
        <v>19</v>
      </c>
      <c r="L1049">
        <v>212000</v>
      </c>
      <c r="M1049" t="s">
        <v>45</v>
      </c>
      <c r="N1049" t="s">
        <v>539</v>
      </c>
      <c r="O1049" s="3">
        <v>57000</v>
      </c>
      <c r="P1049" s="1">
        <f>MEDIAN(Data_Source[Price (SAR)])</f>
        <v>58000</v>
      </c>
      <c r="Q1049" s="1" cm="1">
        <f t="array" ref="Q1049">MEDIAN(_xlfn._xlws.FILTER(Data_Source[Price (SAR)],Data_Source[Maker] = Data_Source[[#This Row],[Maker]]))</f>
        <v>42000</v>
      </c>
    </row>
    <row r="1050" spans="1:17" x14ac:dyDescent="0.35">
      <c r="A1050">
        <v>1049</v>
      </c>
      <c r="B1050" t="s">
        <v>31</v>
      </c>
      <c r="C1050" t="s">
        <v>57</v>
      </c>
      <c r="D1050">
        <v>2005</v>
      </c>
      <c r="E1050" s="9">
        <f ca="1">YEAR(TODAY())-Data_Source[[#This Row],[Year]]</f>
        <v>20</v>
      </c>
      <c r="F1050" t="s">
        <v>15</v>
      </c>
      <c r="G1050" t="s">
        <v>23</v>
      </c>
      <c r="H1050" t="s">
        <v>26</v>
      </c>
      <c r="I1050">
        <v>1.7</v>
      </c>
      <c r="J1050" t="s">
        <v>18</v>
      </c>
      <c r="K1050" t="s">
        <v>68</v>
      </c>
      <c r="L1050">
        <v>400</v>
      </c>
      <c r="M1050" t="s">
        <v>45</v>
      </c>
      <c r="N1050" t="s">
        <v>539</v>
      </c>
      <c r="O1050" s="3">
        <v>7000</v>
      </c>
      <c r="P1050" s="1">
        <f>MEDIAN(Data_Source[Price (SAR)])</f>
        <v>58000</v>
      </c>
      <c r="Q1050" s="1" cm="1">
        <f t="array" ref="Q1050">MEDIAN(_xlfn._xlws.FILTER(Data_Source[Price (SAR)],Data_Source[Maker] = Data_Source[[#This Row],[Maker]]))</f>
        <v>60500</v>
      </c>
    </row>
    <row r="1051" spans="1:17" x14ac:dyDescent="0.35">
      <c r="A1051">
        <v>1050</v>
      </c>
      <c r="B1051" t="s">
        <v>34</v>
      </c>
      <c r="C1051" t="s">
        <v>43</v>
      </c>
      <c r="D1051">
        <v>2014</v>
      </c>
      <c r="E1051" s="9">
        <f ca="1">YEAR(TODAY())-Data_Source[[#This Row],[Year]]</f>
        <v>11</v>
      </c>
      <c r="F1051" t="s">
        <v>44</v>
      </c>
      <c r="G1051" t="s">
        <v>23</v>
      </c>
      <c r="H1051" t="s">
        <v>26</v>
      </c>
      <c r="I1051">
        <v>2.5</v>
      </c>
      <c r="J1051" t="s">
        <v>18</v>
      </c>
      <c r="K1051" t="s">
        <v>19</v>
      </c>
      <c r="L1051">
        <v>130000</v>
      </c>
      <c r="M1051" t="s">
        <v>42</v>
      </c>
      <c r="N1051" t="s">
        <v>64</v>
      </c>
      <c r="O1051" s="2">
        <v>37000</v>
      </c>
      <c r="P1051" s="1">
        <f>MEDIAN(Data_Source[Price (SAR)])</f>
        <v>58000</v>
      </c>
      <c r="Q1051" s="1" cm="1">
        <f t="array" ref="Q1051">MEDIAN(_xlfn._xlws.FILTER(Data_Source[Price (SAR)],Data_Source[Maker] = Data_Source[[#This Row],[Maker]]))</f>
        <v>65000</v>
      </c>
    </row>
    <row r="1052" spans="1:17" x14ac:dyDescent="0.35">
      <c r="A1052">
        <v>1051</v>
      </c>
      <c r="B1052" t="s">
        <v>31</v>
      </c>
      <c r="C1052" t="s">
        <v>32</v>
      </c>
      <c r="D1052">
        <v>2019</v>
      </c>
      <c r="E1052" s="9">
        <f ca="1">YEAR(TODAY())-Data_Source[[#This Row],[Year]]</f>
        <v>6</v>
      </c>
      <c r="F1052" t="s">
        <v>44</v>
      </c>
      <c r="G1052" t="s">
        <v>25</v>
      </c>
      <c r="H1052" t="s">
        <v>17</v>
      </c>
      <c r="I1052">
        <v>1.5</v>
      </c>
      <c r="J1052" t="s">
        <v>18</v>
      </c>
      <c r="K1052" t="s">
        <v>19</v>
      </c>
      <c r="L1052">
        <v>8200</v>
      </c>
      <c r="M1052" t="s">
        <v>45</v>
      </c>
      <c r="N1052" t="s">
        <v>539</v>
      </c>
      <c r="O1052" s="2">
        <v>107000</v>
      </c>
      <c r="P1052" s="1">
        <f>MEDIAN(Data_Source[Price (SAR)])</f>
        <v>58000</v>
      </c>
      <c r="Q1052" s="1" cm="1">
        <f t="array" ref="Q1052">MEDIAN(_xlfn._xlws.FILTER(Data_Source[Price (SAR)],Data_Source[Maker] = Data_Source[[#This Row],[Maker]]))</f>
        <v>60500</v>
      </c>
    </row>
    <row r="1053" spans="1:17" x14ac:dyDescent="0.35">
      <c r="A1053">
        <v>1052</v>
      </c>
      <c r="B1053" t="s">
        <v>109</v>
      </c>
      <c r="C1053" t="s">
        <v>132</v>
      </c>
      <c r="D1053">
        <v>2013</v>
      </c>
      <c r="E1053" s="9">
        <f ca="1">YEAR(TODAY())-Data_Source[[#This Row],[Year]]</f>
        <v>12</v>
      </c>
      <c r="F1053" t="s">
        <v>15</v>
      </c>
      <c r="G1053" t="s">
        <v>29</v>
      </c>
      <c r="H1053" t="s">
        <v>17</v>
      </c>
      <c r="I1053">
        <v>6.4</v>
      </c>
      <c r="J1053" t="s">
        <v>18</v>
      </c>
      <c r="K1053" t="s">
        <v>19</v>
      </c>
      <c r="L1053">
        <v>249000</v>
      </c>
      <c r="M1053" t="s">
        <v>42</v>
      </c>
      <c r="N1053" t="s">
        <v>64</v>
      </c>
      <c r="O1053" s="2">
        <v>70000</v>
      </c>
      <c r="P1053" s="1">
        <f>MEDIAN(Data_Source[Price (SAR)])</f>
        <v>58000</v>
      </c>
      <c r="Q1053" s="1" cm="1">
        <f t="array" ref="Q1053">MEDIAN(_xlfn._xlws.FILTER(Data_Source[Price (SAR)],Data_Source[Maker] = Data_Source[[#This Row],[Maker]]))</f>
        <v>71000</v>
      </c>
    </row>
    <row r="1054" spans="1:17" x14ac:dyDescent="0.35">
      <c r="A1054">
        <v>1053</v>
      </c>
      <c r="B1054" t="s">
        <v>73</v>
      </c>
      <c r="C1054">
        <v>6</v>
      </c>
      <c r="D1054">
        <v>2017</v>
      </c>
      <c r="E1054" s="9">
        <f ca="1">YEAR(TODAY())-Data_Source[[#This Row],[Year]]</f>
        <v>8</v>
      </c>
      <c r="F1054" t="s">
        <v>15</v>
      </c>
      <c r="G1054" t="s">
        <v>65</v>
      </c>
      <c r="H1054" t="s">
        <v>26</v>
      </c>
      <c r="I1054">
        <v>2.5</v>
      </c>
      <c r="J1054" t="s">
        <v>18</v>
      </c>
      <c r="K1054" t="s">
        <v>19</v>
      </c>
      <c r="L1054">
        <v>91170</v>
      </c>
      <c r="M1054" t="s">
        <v>20</v>
      </c>
      <c r="N1054" t="s">
        <v>20</v>
      </c>
      <c r="O1054" s="3">
        <v>60500</v>
      </c>
      <c r="P1054" s="1">
        <f>MEDIAN(Data_Source[Price (SAR)])</f>
        <v>58000</v>
      </c>
      <c r="Q1054" s="1" cm="1">
        <f t="array" ref="Q1054">MEDIAN(_xlfn._xlws.FILTER(Data_Source[Price (SAR)],Data_Source[Maker] = Data_Source[[#This Row],[Maker]]))</f>
        <v>56000</v>
      </c>
    </row>
    <row r="1055" spans="1:17" x14ac:dyDescent="0.35">
      <c r="A1055">
        <v>1054</v>
      </c>
      <c r="B1055" t="s">
        <v>34</v>
      </c>
      <c r="C1055" t="s">
        <v>43</v>
      </c>
      <c r="D1055">
        <v>2001</v>
      </c>
      <c r="E1055" s="9">
        <f ca="1">YEAR(TODAY())-Data_Source[[#This Row],[Year]]</f>
        <v>24</v>
      </c>
      <c r="F1055" t="s">
        <v>15</v>
      </c>
      <c r="G1055" t="s">
        <v>25</v>
      </c>
      <c r="H1055" t="s">
        <v>26</v>
      </c>
      <c r="I1055">
        <v>2.5</v>
      </c>
      <c r="J1055" t="s">
        <v>18</v>
      </c>
      <c r="K1055" t="s">
        <v>68</v>
      </c>
      <c r="L1055">
        <v>439000</v>
      </c>
      <c r="M1055" t="s">
        <v>45</v>
      </c>
      <c r="N1055" t="s">
        <v>539</v>
      </c>
      <c r="O1055" s="2">
        <v>12000</v>
      </c>
      <c r="P1055" s="1">
        <f>MEDIAN(Data_Source[Price (SAR)])</f>
        <v>58000</v>
      </c>
      <c r="Q1055" s="1" cm="1">
        <f t="array" ref="Q1055">MEDIAN(_xlfn._xlws.FILTER(Data_Source[Price (SAR)],Data_Source[Maker] = Data_Source[[#This Row],[Maker]]))</f>
        <v>65000</v>
      </c>
    </row>
    <row r="1056" spans="1:17" x14ac:dyDescent="0.35">
      <c r="A1056">
        <v>1055</v>
      </c>
      <c r="B1056" t="s">
        <v>34</v>
      </c>
      <c r="C1056" t="s">
        <v>35</v>
      </c>
      <c r="D1056">
        <v>2016</v>
      </c>
      <c r="E1056" s="9">
        <f ca="1">YEAR(TODAY())-Data_Source[[#This Row],[Year]]</f>
        <v>9</v>
      </c>
      <c r="F1056" t="s">
        <v>44</v>
      </c>
      <c r="G1056" t="s">
        <v>23</v>
      </c>
      <c r="H1056" t="s">
        <v>17</v>
      </c>
      <c r="I1056">
        <v>4.5999999999999996</v>
      </c>
      <c r="J1056" t="s">
        <v>18</v>
      </c>
      <c r="K1056" t="s">
        <v>19</v>
      </c>
      <c r="L1056">
        <v>42000</v>
      </c>
      <c r="M1056" t="s">
        <v>20</v>
      </c>
      <c r="N1056" t="s">
        <v>20</v>
      </c>
      <c r="O1056" s="2">
        <v>138000</v>
      </c>
      <c r="P1056" s="1">
        <f>MEDIAN(Data_Source[Price (SAR)])</f>
        <v>58000</v>
      </c>
      <c r="Q1056" s="1" cm="1">
        <f t="array" ref="Q1056">MEDIAN(_xlfn._xlws.FILTER(Data_Source[Price (SAR)],Data_Source[Maker] = Data_Source[[#This Row],[Maker]]))</f>
        <v>65000</v>
      </c>
    </row>
    <row r="1057" spans="1:17" x14ac:dyDescent="0.35">
      <c r="A1057">
        <v>1056</v>
      </c>
      <c r="B1057" t="s">
        <v>34</v>
      </c>
      <c r="C1057" t="s">
        <v>55</v>
      </c>
      <c r="D1057">
        <v>2019</v>
      </c>
      <c r="E1057" s="9">
        <f ca="1">YEAR(TODAY())-Data_Source[[#This Row],[Year]]</f>
        <v>6</v>
      </c>
      <c r="F1057" t="s">
        <v>44</v>
      </c>
      <c r="G1057" t="s">
        <v>23</v>
      </c>
      <c r="H1057" t="s">
        <v>17</v>
      </c>
      <c r="I1057">
        <v>4</v>
      </c>
      <c r="J1057" t="s">
        <v>18</v>
      </c>
      <c r="K1057" t="s">
        <v>19</v>
      </c>
      <c r="L1057">
        <v>58000</v>
      </c>
      <c r="M1057" t="s">
        <v>20</v>
      </c>
      <c r="N1057" t="s">
        <v>20</v>
      </c>
      <c r="O1057" s="3">
        <v>151000</v>
      </c>
      <c r="P1057" s="1">
        <f>MEDIAN(Data_Source[Price (SAR)])</f>
        <v>58000</v>
      </c>
      <c r="Q1057" s="1" cm="1">
        <f t="array" ref="Q1057">MEDIAN(_xlfn._xlws.FILTER(Data_Source[Price (SAR)],Data_Source[Maker] = Data_Source[[#This Row],[Maker]]))</f>
        <v>65000</v>
      </c>
    </row>
    <row r="1058" spans="1:17" x14ac:dyDescent="0.35">
      <c r="A1058">
        <v>1057</v>
      </c>
      <c r="B1058" t="s">
        <v>21</v>
      </c>
      <c r="C1058" t="s">
        <v>24</v>
      </c>
      <c r="D1058">
        <v>2019</v>
      </c>
      <c r="E1058" s="9">
        <f ca="1">YEAR(TODAY())-Data_Source[[#This Row],[Year]]</f>
        <v>6</v>
      </c>
      <c r="F1058" t="s">
        <v>15</v>
      </c>
      <c r="G1058" t="s">
        <v>23</v>
      </c>
      <c r="H1058" t="s">
        <v>26</v>
      </c>
      <c r="I1058">
        <v>1.5</v>
      </c>
      <c r="J1058" t="s">
        <v>18</v>
      </c>
      <c r="K1058" t="s">
        <v>19</v>
      </c>
      <c r="L1058">
        <v>55526</v>
      </c>
      <c r="M1058" t="s">
        <v>20</v>
      </c>
      <c r="N1058" t="s">
        <v>20</v>
      </c>
      <c r="O1058" s="2">
        <v>27500</v>
      </c>
      <c r="P1058" s="1">
        <f>MEDIAN(Data_Source[Price (SAR)])</f>
        <v>58000</v>
      </c>
      <c r="Q1058" s="1" cm="1">
        <f t="array" ref="Q1058">MEDIAN(_xlfn._xlws.FILTER(Data_Source[Price (SAR)],Data_Source[Maker] = Data_Source[[#This Row],[Maker]]))</f>
        <v>36500</v>
      </c>
    </row>
    <row r="1059" spans="1:17" x14ac:dyDescent="0.35">
      <c r="A1059">
        <v>1058</v>
      </c>
      <c r="B1059" t="s">
        <v>34</v>
      </c>
      <c r="C1059" t="s">
        <v>123</v>
      </c>
      <c r="D1059">
        <v>2016</v>
      </c>
      <c r="E1059" s="9">
        <f ca="1">YEAR(TODAY())-Data_Source[[#This Row],[Year]]</f>
        <v>9</v>
      </c>
      <c r="F1059" t="s">
        <v>15</v>
      </c>
      <c r="G1059" t="s">
        <v>23</v>
      </c>
      <c r="H1059" t="s">
        <v>30</v>
      </c>
      <c r="I1059">
        <v>2.7</v>
      </c>
      <c r="J1059" t="s">
        <v>18</v>
      </c>
      <c r="K1059" t="s">
        <v>68</v>
      </c>
      <c r="L1059">
        <v>156495</v>
      </c>
      <c r="M1059" t="s">
        <v>20</v>
      </c>
      <c r="N1059" t="s">
        <v>20</v>
      </c>
      <c r="O1059" s="3">
        <v>62500</v>
      </c>
      <c r="P1059" s="1">
        <f>MEDIAN(Data_Source[Price (SAR)])</f>
        <v>58000</v>
      </c>
      <c r="Q1059" s="1" cm="1">
        <f t="array" ref="Q1059">MEDIAN(_xlfn._xlws.FILTER(Data_Source[Price (SAR)],Data_Source[Maker] = Data_Source[[#This Row],[Maker]]))</f>
        <v>65000</v>
      </c>
    </row>
    <row r="1060" spans="1:17" x14ac:dyDescent="0.35">
      <c r="A1060">
        <v>1059</v>
      </c>
      <c r="B1060" t="s">
        <v>76</v>
      </c>
      <c r="C1060" t="s">
        <v>77</v>
      </c>
      <c r="D1060">
        <v>2014</v>
      </c>
      <c r="E1060" s="9">
        <f ca="1">YEAR(TODAY())-Data_Source[[#This Row],[Year]]</f>
        <v>11</v>
      </c>
      <c r="F1060" t="s">
        <v>15</v>
      </c>
      <c r="G1060" t="s">
        <v>23</v>
      </c>
      <c r="H1060" t="s">
        <v>26</v>
      </c>
      <c r="I1060">
        <v>5.4</v>
      </c>
      <c r="J1060" t="s">
        <v>18</v>
      </c>
      <c r="K1060" t="s">
        <v>19</v>
      </c>
      <c r="L1060">
        <v>97000</v>
      </c>
      <c r="M1060" t="s">
        <v>20</v>
      </c>
      <c r="N1060" t="s">
        <v>20</v>
      </c>
      <c r="O1060" s="3">
        <v>55000</v>
      </c>
      <c r="P1060" s="1">
        <f>MEDIAN(Data_Source[Price (SAR)])</f>
        <v>58000</v>
      </c>
      <c r="Q1060" s="1" cm="1">
        <f t="array" ref="Q1060">MEDIAN(_xlfn._xlws.FILTER(Data_Source[Price (SAR)],Data_Source[Maker] = Data_Source[[#This Row],[Maker]]))</f>
        <v>55000</v>
      </c>
    </row>
    <row r="1061" spans="1:17" x14ac:dyDescent="0.35">
      <c r="A1061">
        <v>1060</v>
      </c>
      <c r="B1061" t="s">
        <v>48</v>
      </c>
      <c r="C1061" t="s">
        <v>106</v>
      </c>
      <c r="D1061">
        <v>2007</v>
      </c>
      <c r="E1061" s="9">
        <f ca="1">YEAR(TODAY())-Data_Source[[#This Row],[Year]]</f>
        <v>18</v>
      </c>
      <c r="F1061" t="s">
        <v>47</v>
      </c>
      <c r="G1061" t="s">
        <v>38</v>
      </c>
      <c r="H1061" t="s">
        <v>17</v>
      </c>
      <c r="I1061">
        <v>4</v>
      </c>
      <c r="J1061" t="s">
        <v>18</v>
      </c>
      <c r="K1061" t="s">
        <v>19</v>
      </c>
      <c r="L1061">
        <v>315000</v>
      </c>
      <c r="M1061" t="s">
        <v>45</v>
      </c>
      <c r="N1061" t="s">
        <v>539</v>
      </c>
      <c r="O1061" s="3">
        <v>42000</v>
      </c>
      <c r="P1061" s="1">
        <f>MEDIAN(Data_Source[Price (SAR)])</f>
        <v>58000</v>
      </c>
      <c r="Q1061" s="1" cm="1">
        <f t="array" ref="Q1061">MEDIAN(_xlfn._xlws.FILTER(Data_Source[Price (SAR)],Data_Source[Maker] = Data_Source[[#This Row],[Maker]]))</f>
        <v>145000</v>
      </c>
    </row>
    <row r="1062" spans="1:17" x14ac:dyDescent="0.35">
      <c r="A1062">
        <v>1061</v>
      </c>
      <c r="B1062" t="s">
        <v>27</v>
      </c>
      <c r="C1062" t="s">
        <v>28</v>
      </c>
      <c r="D1062">
        <v>2016</v>
      </c>
      <c r="E1062" s="9">
        <f ca="1">YEAR(TODAY())-Data_Source[[#This Row],[Year]]</f>
        <v>9</v>
      </c>
      <c r="F1062" t="s">
        <v>47</v>
      </c>
      <c r="G1062" t="s">
        <v>23</v>
      </c>
      <c r="H1062" t="s">
        <v>26</v>
      </c>
      <c r="I1062">
        <v>1.6</v>
      </c>
      <c r="J1062" t="s">
        <v>56</v>
      </c>
      <c r="K1062" t="s">
        <v>19</v>
      </c>
      <c r="L1062">
        <v>55000</v>
      </c>
      <c r="M1062" t="s">
        <v>20</v>
      </c>
      <c r="N1062" t="s">
        <v>20</v>
      </c>
      <c r="O1062" s="2">
        <v>48000</v>
      </c>
      <c r="P1062" s="1">
        <f>MEDIAN(Data_Source[Price (SAR)])</f>
        <v>58000</v>
      </c>
      <c r="Q1062" s="1" cm="1">
        <f t="array" ref="Q1062">MEDIAN(_xlfn._xlws.FILTER(Data_Source[Price (SAR)],Data_Source[Maker] = Data_Source[[#This Row],[Maker]]))</f>
        <v>42000</v>
      </c>
    </row>
    <row r="1063" spans="1:17" x14ac:dyDescent="0.35">
      <c r="A1063">
        <v>1062</v>
      </c>
      <c r="B1063" t="s">
        <v>21</v>
      </c>
      <c r="C1063" t="s">
        <v>120</v>
      </c>
      <c r="D1063">
        <v>2015</v>
      </c>
      <c r="E1063" s="9">
        <f ca="1">YEAR(TODAY())-Data_Source[[#This Row],[Year]]</f>
        <v>10</v>
      </c>
      <c r="F1063" t="s">
        <v>15</v>
      </c>
      <c r="G1063" t="s">
        <v>23</v>
      </c>
      <c r="H1063" t="s">
        <v>17</v>
      </c>
      <c r="I1063">
        <v>2.4</v>
      </c>
      <c r="J1063" t="s">
        <v>18</v>
      </c>
      <c r="K1063" t="s">
        <v>68</v>
      </c>
      <c r="L1063">
        <v>212000</v>
      </c>
      <c r="M1063" t="s">
        <v>20</v>
      </c>
      <c r="N1063" t="s">
        <v>20</v>
      </c>
      <c r="O1063" s="2">
        <v>42000</v>
      </c>
      <c r="P1063" s="1">
        <f>MEDIAN(Data_Source[Price (SAR)])</f>
        <v>58000</v>
      </c>
      <c r="Q1063" s="1" cm="1">
        <f t="array" ref="Q1063">MEDIAN(_xlfn._xlws.FILTER(Data_Source[Price (SAR)],Data_Source[Maker] = Data_Source[[#This Row],[Maker]]))</f>
        <v>36500</v>
      </c>
    </row>
    <row r="1064" spans="1:17" x14ac:dyDescent="0.35">
      <c r="A1064">
        <v>1063</v>
      </c>
      <c r="B1064" t="s">
        <v>60</v>
      </c>
      <c r="C1064" t="s">
        <v>80</v>
      </c>
      <c r="D1064">
        <v>2016</v>
      </c>
      <c r="E1064" s="9">
        <f ca="1">YEAR(TODAY())-Data_Source[[#This Row],[Year]]</f>
        <v>9</v>
      </c>
      <c r="F1064" t="s">
        <v>47</v>
      </c>
      <c r="G1064" t="s">
        <v>75</v>
      </c>
      <c r="H1064" t="s">
        <v>17</v>
      </c>
      <c r="I1064">
        <v>3.5</v>
      </c>
      <c r="J1064" t="s">
        <v>18</v>
      </c>
      <c r="K1064" t="s">
        <v>19</v>
      </c>
      <c r="L1064">
        <v>87000</v>
      </c>
      <c r="M1064" t="s">
        <v>45</v>
      </c>
      <c r="N1064" t="s">
        <v>539</v>
      </c>
      <c r="O1064" s="2">
        <v>119000</v>
      </c>
      <c r="P1064" s="1">
        <f>MEDIAN(Data_Source[Price (SAR)])</f>
        <v>58000</v>
      </c>
      <c r="Q1064" s="1" cm="1">
        <f t="array" ref="Q1064">MEDIAN(_xlfn._xlws.FILTER(Data_Source[Price (SAR)],Data_Source[Maker] = Data_Source[[#This Row],[Maker]]))</f>
        <v>142000</v>
      </c>
    </row>
    <row r="1065" spans="1:17" x14ac:dyDescent="0.35">
      <c r="A1065">
        <v>1064</v>
      </c>
      <c r="B1065" t="s">
        <v>48</v>
      </c>
      <c r="C1065" t="s">
        <v>149</v>
      </c>
      <c r="D1065">
        <v>2017</v>
      </c>
      <c r="E1065" s="9">
        <f ca="1">YEAR(TODAY())-Data_Source[[#This Row],[Year]]</f>
        <v>8</v>
      </c>
      <c r="F1065" t="s">
        <v>47</v>
      </c>
      <c r="G1065" t="s">
        <v>23</v>
      </c>
      <c r="H1065" t="s">
        <v>17</v>
      </c>
      <c r="I1065">
        <v>2</v>
      </c>
      <c r="J1065" t="s">
        <v>18</v>
      </c>
      <c r="K1065" t="s">
        <v>19</v>
      </c>
      <c r="L1065">
        <v>54000</v>
      </c>
      <c r="M1065" t="s">
        <v>45</v>
      </c>
      <c r="N1065" t="s">
        <v>539</v>
      </c>
      <c r="O1065" s="3">
        <v>153000</v>
      </c>
      <c r="P1065" s="1">
        <f>MEDIAN(Data_Source[Price (SAR)])</f>
        <v>58000</v>
      </c>
      <c r="Q1065" s="1" cm="1">
        <f t="array" ref="Q1065">MEDIAN(_xlfn._xlws.FILTER(Data_Source[Price (SAR)],Data_Source[Maker] = Data_Source[[#This Row],[Maker]]))</f>
        <v>145000</v>
      </c>
    </row>
    <row r="1066" spans="1:17" x14ac:dyDescent="0.35">
      <c r="A1066">
        <v>1065</v>
      </c>
      <c r="B1066" t="s">
        <v>31</v>
      </c>
      <c r="C1066" t="s">
        <v>32</v>
      </c>
      <c r="D1066">
        <v>2016</v>
      </c>
      <c r="E1066" s="9">
        <f ca="1">YEAR(TODAY())-Data_Source[[#This Row],[Year]]</f>
        <v>9</v>
      </c>
      <c r="F1066" t="s">
        <v>44</v>
      </c>
      <c r="G1066" t="s">
        <v>65</v>
      </c>
      <c r="H1066" t="s">
        <v>30</v>
      </c>
      <c r="I1066">
        <v>2.4</v>
      </c>
      <c r="J1066" t="s">
        <v>18</v>
      </c>
      <c r="K1066" t="s">
        <v>19</v>
      </c>
      <c r="L1066">
        <v>80000</v>
      </c>
      <c r="M1066" t="s">
        <v>20</v>
      </c>
      <c r="N1066" t="s">
        <v>20</v>
      </c>
      <c r="O1066" s="3">
        <v>69000</v>
      </c>
      <c r="P1066" s="1">
        <f>MEDIAN(Data_Source[Price (SAR)])</f>
        <v>58000</v>
      </c>
      <c r="Q1066" s="1" cm="1">
        <f t="array" ref="Q1066">MEDIAN(_xlfn._xlws.FILTER(Data_Source[Price (SAR)],Data_Source[Maker] = Data_Source[[#This Row],[Maker]]))</f>
        <v>60500</v>
      </c>
    </row>
    <row r="1067" spans="1:17" x14ac:dyDescent="0.35">
      <c r="A1067">
        <v>1066</v>
      </c>
      <c r="B1067" t="s">
        <v>82</v>
      </c>
      <c r="C1067" t="s">
        <v>142</v>
      </c>
      <c r="D1067">
        <v>2018</v>
      </c>
      <c r="E1067" s="9">
        <f ca="1">YEAR(TODAY())-Data_Source[[#This Row],[Year]]</f>
        <v>7</v>
      </c>
      <c r="F1067" t="s">
        <v>15</v>
      </c>
      <c r="G1067" t="s">
        <v>23</v>
      </c>
      <c r="H1067" t="s">
        <v>26</v>
      </c>
      <c r="I1067">
        <v>1.6</v>
      </c>
      <c r="J1067" t="s">
        <v>18</v>
      </c>
      <c r="K1067" t="s">
        <v>19</v>
      </c>
      <c r="L1067">
        <v>127000</v>
      </c>
      <c r="M1067" t="s">
        <v>20</v>
      </c>
      <c r="N1067" t="s">
        <v>20</v>
      </c>
      <c r="O1067" s="2">
        <v>41500</v>
      </c>
      <c r="P1067" s="1">
        <f>MEDIAN(Data_Source[Price (SAR)])</f>
        <v>58000</v>
      </c>
      <c r="Q1067" s="1" cm="1">
        <f t="array" ref="Q1067">MEDIAN(_xlfn._xlws.FILTER(Data_Source[Price (SAR)],Data_Source[Maker] = Data_Source[[#This Row],[Maker]]))</f>
        <v>40000</v>
      </c>
    </row>
    <row r="1068" spans="1:17" x14ac:dyDescent="0.35">
      <c r="A1068">
        <v>1067</v>
      </c>
      <c r="B1068" t="s">
        <v>27</v>
      </c>
      <c r="C1068" t="s">
        <v>88</v>
      </c>
      <c r="D1068">
        <v>2017</v>
      </c>
      <c r="E1068" s="9">
        <f ca="1">YEAR(TODAY())-Data_Source[[#This Row],[Year]]</f>
        <v>8</v>
      </c>
      <c r="F1068" t="s">
        <v>15</v>
      </c>
      <c r="G1068" t="s">
        <v>23</v>
      </c>
      <c r="H1068" t="s">
        <v>30</v>
      </c>
      <c r="I1068">
        <v>1.6</v>
      </c>
      <c r="J1068" t="s">
        <v>18</v>
      </c>
      <c r="K1068" t="s">
        <v>19</v>
      </c>
      <c r="L1068">
        <v>114482</v>
      </c>
      <c r="M1068" t="s">
        <v>20</v>
      </c>
      <c r="N1068" t="s">
        <v>20</v>
      </c>
      <c r="O1068" s="3">
        <v>30000</v>
      </c>
      <c r="P1068" s="1">
        <f>MEDIAN(Data_Source[Price (SAR)])</f>
        <v>58000</v>
      </c>
      <c r="Q1068" s="1" cm="1">
        <f t="array" ref="Q1068">MEDIAN(_xlfn._xlws.FILTER(Data_Source[Price (SAR)],Data_Source[Maker] = Data_Source[[#This Row],[Maker]]))</f>
        <v>42000</v>
      </c>
    </row>
    <row r="1069" spans="1:17" x14ac:dyDescent="0.35">
      <c r="A1069">
        <v>1068</v>
      </c>
      <c r="B1069" t="s">
        <v>82</v>
      </c>
      <c r="C1069" t="s">
        <v>142</v>
      </c>
      <c r="D1069">
        <v>2014</v>
      </c>
      <c r="E1069" s="9">
        <f ca="1">YEAR(TODAY())-Data_Source[[#This Row],[Year]]</f>
        <v>11</v>
      </c>
      <c r="F1069" t="s">
        <v>15</v>
      </c>
      <c r="G1069" t="s">
        <v>25</v>
      </c>
      <c r="H1069" t="s">
        <v>30</v>
      </c>
      <c r="I1069">
        <v>1.6</v>
      </c>
      <c r="J1069" t="s">
        <v>18</v>
      </c>
      <c r="K1069" t="s">
        <v>19</v>
      </c>
      <c r="L1069">
        <v>175000</v>
      </c>
      <c r="M1069" t="s">
        <v>45</v>
      </c>
      <c r="N1069" t="s">
        <v>539</v>
      </c>
      <c r="O1069" s="2">
        <v>25000</v>
      </c>
      <c r="P1069" s="1">
        <f>MEDIAN(Data_Source[Price (SAR)])</f>
        <v>58000</v>
      </c>
      <c r="Q1069" s="1" cm="1">
        <f t="array" ref="Q1069">MEDIAN(_xlfn._xlws.FILTER(Data_Source[Price (SAR)],Data_Source[Maker] = Data_Source[[#This Row],[Maker]]))</f>
        <v>40000</v>
      </c>
    </row>
    <row r="1070" spans="1:17" x14ac:dyDescent="0.35">
      <c r="A1070">
        <v>1069</v>
      </c>
      <c r="B1070" t="s">
        <v>48</v>
      </c>
      <c r="C1070" t="s">
        <v>335</v>
      </c>
      <c r="D1070">
        <v>2007</v>
      </c>
      <c r="E1070" s="9">
        <f ca="1">YEAR(TODAY())-Data_Source[[#This Row],[Year]]</f>
        <v>18</v>
      </c>
      <c r="F1070" t="s">
        <v>15</v>
      </c>
      <c r="G1070" t="s">
        <v>16</v>
      </c>
      <c r="H1070" t="s">
        <v>17</v>
      </c>
      <c r="I1070">
        <v>6.3</v>
      </c>
      <c r="J1070" t="s">
        <v>18</v>
      </c>
      <c r="K1070" t="s">
        <v>19</v>
      </c>
      <c r="L1070">
        <v>178000</v>
      </c>
      <c r="M1070" t="s">
        <v>45</v>
      </c>
      <c r="N1070" t="s">
        <v>539</v>
      </c>
      <c r="O1070" s="2">
        <v>33000</v>
      </c>
      <c r="P1070" s="1">
        <f>MEDIAN(Data_Source[Price (SAR)])</f>
        <v>58000</v>
      </c>
      <c r="Q1070" s="1" cm="1">
        <f t="array" ref="Q1070">MEDIAN(_xlfn._xlws.FILTER(Data_Source[Price (SAR)],Data_Source[Maker] = Data_Source[[#This Row],[Maker]]))</f>
        <v>145000</v>
      </c>
    </row>
    <row r="1071" spans="1:17" x14ac:dyDescent="0.35">
      <c r="A1071">
        <v>1070</v>
      </c>
      <c r="B1071" t="s">
        <v>34</v>
      </c>
      <c r="C1071" t="s">
        <v>41</v>
      </c>
      <c r="D1071">
        <v>2018</v>
      </c>
      <c r="E1071" s="9">
        <f ca="1">YEAR(TODAY())-Data_Source[[#This Row],[Year]]</f>
        <v>7</v>
      </c>
      <c r="F1071" t="s">
        <v>15</v>
      </c>
      <c r="G1071" t="s">
        <v>94</v>
      </c>
      <c r="H1071" t="s">
        <v>26</v>
      </c>
      <c r="I1071">
        <v>1.5</v>
      </c>
      <c r="J1071" t="s">
        <v>18</v>
      </c>
      <c r="K1071" t="s">
        <v>19</v>
      </c>
      <c r="L1071">
        <v>122000</v>
      </c>
      <c r="M1071" t="s">
        <v>45</v>
      </c>
      <c r="N1071" t="s">
        <v>539</v>
      </c>
      <c r="O1071" s="3">
        <v>37000</v>
      </c>
      <c r="P1071" s="1">
        <f>MEDIAN(Data_Source[Price (SAR)])</f>
        <v>58000</v>
      </c>
      <c r="Q1071" s="1" cm="1">
        <f t="array" ref="Q1071">MEDIAN(_xlfn._xlws.FILTER(Data_Source[Price (SAR)],Data_Source[Maker] = Data_Source[[#This Row],[Maker]]))</f>
        <v>65000</v>
      </c>
    </row>
    <row r="1072" spans="1:17" x14ac:dyDescent="0.35">
      <c r="A1072">
        <v>1071</v>
      </c>
      <c r="B1072" t="s">
        <v>62</v>
      </c>
      <c r="C1072" t="s">
        <v>63</v>
      </c>
      <c r="D1072">
        <v>2008</v>
      </c>
      <c r="E1072" s="9">
        <f ca="1">YEAR(TODAY())-Data_Source[[#This Row],[Year]]</f>
        <v>17</v>
      </c>
      <c r="F1072" t="s">
        <v>15</v>
      </c>
      <c r="G1072" t="s">
        <v>16</v>
      </c>
      <c r="H1072" t="s">
        <v>17</v>
      </c>
      <c r="I1072">
        <v>5</v>
      </c>
      <c r="J1072" t="s">
        <v>18</v>
      </c>
      <c r="K1072" t="s">
        <v>19</v>
      </c>
      <c r="L1072">
        <v>300000</v>
      </c>
      <c r="M1072" t="s">
        <v>45</v>
      </c>
      <c r="N1072" t="s">
        <v>539</v>
      </c>
      <c r="O1072" s="3">
        <v>27000</v>
      </c>
      <c r="P1072" s="1">
        <f>MEDIAN(Data_Source[Price (SAR)])</f>
        <v>58000</v>
      </c>
      <c r="Q1072" s="1" cm="1">
        <f t="array" ref="Q1072">MEDIAN(_xlfn._xlws.FILTER(Data_Source[Price (SAR)],Data_Source[Maker] = Data_Source[[#This Row],[Maker]]))</f>
        <v>242500</v>
      </c>
    </row>
    <row r="1073" spans="1:17" x14ac:dyDescent="0.35">
      <c r="A1073">
        <v>1072</v>
      </c>
      <c r="B1073" t="s">
        <v>27</v>
      </c>
      <c r="C1073" t="s">
        <v>160</v>
      </c>
      <c r="D1073">
        <v>2016</v>
      </c>
      <c r="E1073" s="9">
        <f ca="1">YEAR(TODAY())-Data_Source[[#This Row],[Year]]</f>
        <v>9</v>
      </c>
      <c r="F1073" t="s">
        <v>15</v>
      </c>
      <c r="G1073" t="s">
        <v>25</v>
      </c>
      <c r="H1073" t="s">
        <v>30</v>
      </c>
      <c r="I1073">
        <v>2.4</v>
      </c>
      <c r="J1073" t="s">
        <v>18</v>
      </c>
      <c r="K1073" t="s">
        <v>19</v>
      </c>
      <c r="L1073">
        <v>91000</v>
      </c>
      <c r="M1073" t="s">
        <v>45</v>
      </c>
      <c r="N1073" t="s">
        <v>539</v>
      </c>
      <c r="O1073" s="2">
        <v>52000</v>
      </c>
      <c r="P1073" s="1">
        <f>MEDIAN(Data_Source[Price (SAR)])</f>
        <v>58000</v>
      </c>
      <c r="Q1073" s="1" cm="1">
        <f t="array" ref="Q1073">MEDIAN(_xlfn._xlws.FILTER(Data_Source[Price (SAR)],Data_Source[Maker] = Data_Source[[#This Row],[Maker]]))</f>
        <v>42000</v>
      </c>
    </row>
    <row r="1074" spans="1:17" x14ac:dyDescent="0.35">
      <c r="A1074">
        <v>1073</v>
      </c>
      <c r="B1074" t="s">
        <v>27</v>
      </c>
      <c r="C1074" t="s">
        <v>28</v>
      </c>
      <c r="D1074">
        <v>2017</v>
      </c>
      <c r="E1074" s="9">
        <f ca="1">YEAR(TODAY())-Data_Source[[#This Row],[Year]]</f>
        <v>8</v>
      </c>
      <c r="F1074" t="s">
        <v>15</v>
      </c>
      <c r="G1074" t="s">
        <v>23</v>
      </c>
      <c r="H1074" t="s">
        <v>30</v>
      </c>
      <c r="I1074">
        <v>2</v>
      </c>
      <c r="J1074" t="s">
        <v>18</v>
      </c>
      <c r="K1074" t="s">
        <v>19</v>
      </c>
      <c r="L1074">
        <v>126009</v>
      </c>
      <c r="M1074" t="s">
        <v>20</v>
      </c>
      <c r="N1074" t="s">
        <v>20</v>
      </c>
      <c r="O1074" s="3">
        <v>40500</v>
      </c>
      <c r="P1074" s="1">
        <f>MEDIAN(Data_Source[Price (SAR)])</f>
        <v>58000</v>
      </c>
      <c r="Q1074" s="1" cm="1">
        <f t="array" ref="Q1074">MEDIAN(_xlfn._xlws.FILTER(Data_Source[Price (SAR)],Data_Source[Maker] = Data_Source[[#This Row],[Maker]]))</f>
        <v>42000</v>
      </c>
    </row>
    <row r="1075" spans="1:17" x14ac:dyDescent="0.35">
      <c r="A1075">
        <v>1074</v>
      </c>
      <c r="B1075" t="s">
        <v>21</v>
      </c>
      <c r="C1075" t="s">
        <v>67</v>
      </c>
      <c r="D1075">
        <v>2010</v>
      </c>
      <c r="E1075" s="9">
        <f ca="1">YEAR(TODAY())-Data_Source[[#This Row],[Year]]</f>
        <v>15</v>
      </c>
      <c r="F1075" t="s">
        <v>44</v>
      </c>
      <c r="G1075" t="s">
        <v>23</v>
      </c>
      <c r="H1075" t="s">
        <v>17</v>
      </c>
      <c r="I1075">
        <v>2.7</v>
      </c>
      <c r="J1075" t="s">
        <v>18</v>
      </c>
      <c r="K1075" t="s">
        <v>68</v>
      </c>
      <c r="L1075">
        <v>2012</v>
      </c>
      <c r="M1075" t="s">
        <v>45</v>
      </c>
      <c r="N1075" t="s">
        <v>539</v>
      </c>
      <c r="O1075" s="3">
        <v>14500</v>
      </c>
      <c r="P1075" s="1">
        <f>MEDIAN(Data_Source[Price (SAR)])</f>
        <v>58000</v>
      </c>
      <c r="Q1075" s="1" cm="1">
        <f t="array" ref="Q1075">MEDIAN(_xlfn._xlws.FILTER(Data_Source[Price (SAR)],Data_Source[Maker] = Data_Source[[#This Row],[Maker]]))</f>
        <v>36500</v>
      </c>
    </row>
    <row r="1076" spans="1:17" x14ac:dyDescent="0.35">
      <c r="A1076">
        <v>1075</v>
      </c>
      <c r="B1076" t="s">
        <v>73</v>
      </c>
      <c r="C1076">
        <v>2</v>
      </c>
      <c r="D1076">
        <v>2011</v>
      </c>
      <c r="E1076" s="9">
        <f ca="1">YEAR(TODAY())-Data_Source[[#This Row],[Year]]</f>
        <v>14</v>
      </c>
      <c r="F1076" t="s">
        <v>15</v>
      </c>
      <c r="G1076" t="s">
        <v>25</v>
      </c>
      <c r="H1076" t="s">
        <v>26</v>
      </c>
      <c r="I1076">
        <v>1.5</v>
      </c>
      <c r="J1076" t="s">
        <v>18</v>
      </c>
      <c r="K1076" t="s">
        <v>19</v>
      </c>
      <c r="L1076">
        <v>37000</v>
      </c>
      <c r="M1076" t="s">
        <v>20</v>
      </c>
      <c r="N1076" t="s">
        <v>20</v>
      </c>
      <c r="O1076" s="3">
        <v>14000</v>
      </c>
      <c r="P1076" s="1">
        <f>MEDIAN(Data_Source[Price (SAR)])</f>
        <v>58000</v>
      </c>
      <c r="Q1076" s="1" cm="1">
        <f t="array" ref="Q1076">MEDIAN(_xlfn._xlws.FILTER(Data_Source[Price (SAR)],Data_Source[Maker] = Data_Source[[#This Row],[Maker]]))</f>
        <v>56000</v>
      </c>
    </row>
    <row r="1077" spans="1:17" x14ac:dyDescent="0.35">
      <c r="A1077">
        <v>1076</v>
      </c>
      <c r="B1077" t="s">
        <v>27</v>
      </c>
      <c r="C1077" t="s">
        <v>88</v>
      </c>
      <c r="D1077">
        <v>2017</v>
      </c>
      <c r="E1077" s="9">
        <f ca="1">YEAR(TODAY())-Data_Source[[#This Row],[Year]]</f>
        <v>8</v>
      </c>
      <c r="F1077" t="s">
        <v>15</v>
      </c>
      <c r="G1077" t="s">
        <v>23</v>
      </c>
      <c r="H1077" t="s">
        <v>26</v>
      </c>
      <c r="I1077">
        <v>1.4</v>
      </c>
      <c r="J1077" t="s">
        <v>18</v>
      </c>
      <c r="K1077" t="s">
        <v>19</v>
      </c>
      <c r="L1077">
        <v>183000</v>
      </c>
      <c r="M1077" t="s">
        <v>20</v>
      </c>
      <c r="N1077" t="s">
        <v>20</v>
      </c>
      <c r="O1077" s="2">
        <v>27000</v>
      </c>
      <c r="P1077" s="1">
        <f>MEDIAN(Data_Source[Price (SAR)])</f>
        <v>58000</v>
      </c>
      <c r="Q1077" s="1" cm="1">
        <f t="array" ref="Q1077">MEDIAN(_xlfn._xlws.FILTER(Data_Source[Price (SAR)],Data_Source[Maker] = Data_Source[[#This Row],[Maker]]))</f>
        <v>42000</v>
      </c>
    </row>
    <row r="1078" spans="1:17" x14ac:dyDescent="0.35">
      <c r="A1078">
        <v>1077</v>
      </c>
      <c r="B1078" t="s">
        <v>27</v>
      </c>
      <c r="C1078" t="s">
        <v>88</v>
      </c>
      <c r="D1078">
        <v>2017</v>
      </c>
      <c r="E1078" s="9">
        <f ca="1">YEAR(TODAY())-Data_Source[[#This Row],[Year]]</f>
        <v>8</v>
      </c>
      <c r="F1078" t="s">
        <v>15</v>
      </c>
      <c r="G1078" t="s">
        <v>23</v>
      </c>
      <c r="H1078" t="s">
        <v>30</v>
      </c>
      <c r="I1078">
        <v>1.6</v>
      </c>
      <c r="J1078" t="s">
        <v>18</v>
      </c>
      <c r="K1078" t="s">
        <v>19</v>
      </c>
      <c r="L1078">
        <v>168347</v>
      </c>
      <c r="M1078" t="s">
        <v>20</v>
      </c>
      <c r="N1078" t="s">
        <v>20</v>
      </c>
      <c r="O1078" s="2">
        <v>30000</v>
      </c>
      <c r="P1078" s="1">
        <f>MEDIAN(Data_Source[Price (SAR)])</f>
        <v>58000</v>
      </c>
      <c r="Q1078" s="1" cm="1">
        <f t="array" ref="Q1078">MEDIAN(_xlfn._xlws.FILTER(Data_Source[Price (SAR)],Data_Source[Maker] = Data_Source[[#This Row],[Maker]]))</f>
        <v>42000</v>
      </c>
    </row>
    <row r="1079" spans="1:17" x14ac:dyDescent="0.35">
      <c r="A1079">
        <v>1078</v>
      </c>
      <c r="B1079" t="s">
        <v>34</v>
      </c>
      <c r="C1079" t="s">
        <v>51</v>
      </c>
      <c r="D1079">
        <v>2016</v>
      </c>
      <c r="E1079" s="9">
        <f ca="1">YEAR(TODAY())-Data_Source[[#This Row],[Year]]</f>
        <v>9</v>
      </c>
      <c r="F1079" t="s">
        <v>15</v>
      </c>
      <c r="G1079" t="s">
        <v>23</v>
      </c>
      <c r="H1079" t="s">
        <v>26</v>
      </c>
      <c r="I1079">
        <v>1.6</v>
      </c>
      <c r="J1079" t="s">
        <v>18</v>
      </c>
      <c r="K1079" t="s">
        <v>19</v>
      </c>
      <c r="L1079">
        <v>270000</v>
      </c>
      <c r="M1079" t="s">
        <v>20</v>
      </c>
      <c r="N1079" t="s">
        <v>20</v>
      </c>
      <c r="O1079" s="3">
        <v>33000</v>
      </c>
      <c r="P1079" s="1">
        <f>MEDIAN(Data_Source[Price (SAR)])</f>
        <v>58000</v>
      </c>
      <c r="Q1079" s="1" cm="1">
        <f t="array" ref="Q1079">MEDIAN(_xlfn._xlws.FILTER(Data_Source[Price (SAR)],Data_Source[Maker] = Data_Source[[#This Row],[Maker]]))</f>
        <v>65000</v>
      </c>
    </row>
    <row r="1080" spans="1:17" x14ac:dyDescent="0.35">
      <c r="A1080">
        <v>1079</v>
      </c>
      <c r="B1080" t="s">
        <v>76</v>
      </c>
      <c r="C1080" t="s">
        <v>235</v>
      </c>
      <c r="D1080">
        <v>2012</v>
      </c>
      <c r="E1080" s="9">
        <f ca="1">YEAR(TODAY())-Data_Source[[#This Row],[Year]]</f>
        <v>13</v>
      </c>
      <c r="F1080" t="s">
        <v>15</v>
      </c>
      <c r="G1080" t="s">
        <v>25</v>
      </c>
      <c r="H1080" t="s">
        <v>30</v>
      </c>
      <c r="I1080">
        <v>2.5</v>
      </c>
      <c r="J1080" t="s">
        <v>18</v>
      </c>
      <c r="K1080" t="s">
        <v>19</v>
      </c>
      <c r="L1080">
        <v>240000</v>
      </c>
      <c r="M1080" t="s">
        <v>42</v>
      </c>
      <c r="N1080" t="s">
        <v>64</v>
      </c>
      <c r="O1080" s="3">
        <v>19500</v>
      </c>
      <c r="P1080" s="1">
        <f>MEDIAN(Data_Source[Price (SAR)])</f>
        <v>58000</v>
      </c>
      <c r="Q1080" s="1" cm="1">
        <f t="array" ref="Q1080">MEDIAN(_xlfn._xlws.FILTER(Data_Source[Price (SAR)],Data_Source[Maker] = Data_Source[[#This Row],[Maker]]))</f>
        <v>55000</v>
      </c>
    </row>
    <row r="1081" spans="1:17" x14ac:dyDescent="0.35">
      <c r="A1081">
        <v>1080</v>
      </c>
      <c r="B1081" t="s">
        <v>31</v>
      </c>
      <c r="C1081" t="s">
        <v>32</v>
      </c>
      <c r="D1081">
        <v>2018</v>
      </c>
      <c r="E1081" s="9">
        <f ca="1">YEAR(TODAY())-Data_Source[[#This Row],[Year]]</f>
        <v>7</v>
      </c>
      <c r="F1081" t="s">
        <v>15</v>
      </c>
      <c r="G1081" t="s">
        <v>23</v>
      </c>
      <c r="H1081" t="s">
        <v>30</v>
      </c>
      <c r="I1081">
        <v>1.6</v>
      </c>
      <c r="J1081" t="s">
        <v>18</v>
      </c>
      <c r="K1081" t="s">
        <v>19</v>
      </c>
      <c r="L1081">
        <v>32000</v>
      </c>
      <c r="M1081" t="s">
        <v>42</v>
      </c>
      <c r="N1081" t="s">
        <v>64</v>
      </c>
      <c r="O1081" s="2">
        <v>97000</v>
      </c>
      <c r="P1081" s="1">
        <f>MEDIAN(Data_Source[Price (SAR)])</f>
        <v>58000</v>
      </c>
      <c r="Q1081" s="1" cm="1">
        <f t="array" ref="Q1081">MEDIAN(_xlfn._xlws.FILTER(Data_Source[Price (SAR)],Data_Source[Maker] = Data_Source[[#This Row],[Maker]]))</f>
        <v>60500</v>
      </c>
    </row>
    <row r="1082" spans="1:17" x14ac:dyDescent="0.35">
      <c r="A1082">
        <v>1081</v>
      </c>
      <c r="B1082" t="s">
        <v>27</v>
      </c>
      <c r="C1082" t="s">
        <v>160</v>
      </c>
      <c r="D1082">
        <v>2016</v>
      </c>
      <c r="E1082" s="9">
        <f ca="1">YEAR(TODAY())-Data_Source[[#This Row],[Year]]</f>
        <v>9</v>
      </c>
      <c r="F1082" t="s">
        <v>15</v>
      </c>
      <c r="G1082" t="s">
        <v>23</v>
      </c>
      <c r="H1082" t="s">
        <v>30</v>
      </c>
      <c r="I1082">
        <v>2.4</v>
      </c>
      <c r="J1082" t="s">
        <v>18</v>
      </c>
      <c r="K1082" t="s">
        <v>19</v>
      </c>
      <c r="L1082">
        <v>92000</v>
      </c>
      <c r="M1082" t="s">
        <v>45</v>
      </c>
      <c r="N1082" t="s">
        <v>539</v>
      </c>
      <c r="O1082" s="3">
        <v>60000</v>
      </c>
      <c r="P1082" s="1">
        <f>MEDIAN(Data_Source[Price (SAR)])</f>
        <v>58000</v>
      </c>
      <c r="Q1082" s="1" cm="1">
        <f t="array" ref="Q1082">MEDIAN(_xlfn._xlws.FILTER(Data_Source[Price (SAR)],Data_Source[Maker] = Data_Source[[#This Row],[Maker]]))</f>
        <v>42000</v>
      </c>
    </row>
    <row r="1083" spans="1:17" x14ac:dyDescent="0.35">
      <c r="A1083">
        <v>1082</v>
      </c>
      <c r="B1083" t="s">
        <v>34</v>
      </c>
      <c r="C1083" t="s">
        <v>123</v>
      </c>
      <c r="D1083">
        <v>2016</v>
      </c>
      <c r="E1083" s="9">
        <f ca="1">YEAR(TODAY())-Data_Source[[#This Row],[Year]]</f>
        <v>9</v>
      </c>
      <c r="F1083" t="s">
        <v>44</v>
      </c>
      <c r="G1083" t="s">
        <v>23</v>
      </c>
      <c r="H1083" t="s">
        <v>30</v>
      </c>
      <c r="I1083">
        <v>2.7</v>
      </c>
      <c r="J1083" t="s">
        <v>18</v>
      </c>
      <c r="K1083" t="s">
        <v>68</v>
      </c>
      <c r="L1083">
        <v>70000</v>
      </c>
      <c r="M1083" t="s">
        <v>45</v>
      </c>
      <c r="N1083" t="s">
        <v>539</v>
      </c>
      <c r="O1083" s="2">
        <v>77000</v>
      </c>
      <c r="P1083" s="1">
        <f>MEDIAN(Data_Source[Price (SAR)])</f>
        <v>58000</v>
      </c>
      <c r="Q1083" s="1" cm="1">
        <f t="array" ref="Q1083">MEDIAN(_xlfn._xlws.FILTER(Data_Source[Price (SAR)],Data_Source[Maker] = Data_Source[[#This Row],[Maker]]))</f>
        <v>65000</v>
      </c>
    </row>
    <row r="1084" spans="1:17" x14ac:dyDescent="0.35">
      <c r="A1084">
        <v>1083</v>
      </c>
      <c r="B1084" t="s">
        <v>39</v>
      </c>
      <c r="C1084" t="s">
        <v>40</v>
      </c>
      <c r="D1084">
        <v>2016</v>
      </c>
      <c r="E1084" s="9">
        <f ca="1">YEAR(TODAY())-Data_Source[[#This Row],[Year]]</f>
        <v>9</v>
      </c>
      <c r="F1084" t="s">
        <v>15</v>
      </c>
      <c r="G1084" t="s">
        <v>16</v>
      </c>
      <c r="H1084" t="s">
        <v>26</v>
      </c>
      <c r="I1084">
        <v>3.5</v>
      </c>
      <c r="J1084" t="s">
        <v>18</v>
      </c>
      <c r="K1084" t="s">
        <v>19</v>
      </c>
      <c r="L1084">
        <v>192000</v>
      </c>
      <c r="M1084" t="s">
        <v>45</v>
      </c>
      <c r="N1084" t="s">
        <v>539</v>
      </c>
      <c r="O1084" s="2">
        <v>65000</v>
      </c>
      <c r="P1084" s="1">
        <f>MEDIAN(Data_Source[Price (SAR)])</f>
        <v>58000</v>
      </c>
      <c r="Q1084" s="1" cm="1">
        <f t="array" ref="Q1084">MEDIAN(_xlfn._xlws.FILTER(Data_Source[Price (SAR)],Data_Source[Maker] = Data_Source[[#This Row],[Maker]]))</f>
        <v>60000</v>
      </c>
    </row>
    <row r="1085" spans="1:17" x14ac:dyDescent="0.35">
      <c r="A1085">
        <v>1084</v>
      </c>
      <c r="B1085" t="s">
        <v>36</v>
      </c>
      <c r="C1085" t="s">
        <v>37</v>
      </c>
      <c r="D1085">
        <v>2010</v>
      </c>
      <c r="E1085" s="9">
        <f ca="1">YEAR(TODAY())-Data_Source[[#This Row],[Year]]</f>
        <v>15</v>
      </c>
      <c r="F1085" t="s">
        <v>15</v>
      </c>
      <c r="G1085" t="s">
        <v>78</v>
      </c>
      <c r="H1085" t="s">
        <v>26</v>
      </c>
      <c r="I1085">
        <v>5.3</v>
      </c>
      <c r="J1085" t="s">
        <v>18</v>
      </c>
      <c r="K1085" t="s">
        <v>19</v>
      </c>
      <c r="L1085">
        <v>352000</v>
      </c>
      <c r="M1085" t="s">
        <v>20</v>
      </c>
      <c r="N1085" t="s">
        <v>20</v>
      </c>
      <c r="O1085" s="3">
        <v>42000</v>
      </c>
      <c r="P1085" s="1">
        <f>MEDIAN(Data_Source[Price (SAR)])</f>
        <v>58000</v>
      </c>
      <c r="Q1085" s="1" cm="1">
        <f t="array" ref="Q1085">MEDIAN(_xlfn._xlws.FILTER(Data_Source[Price (SAR)],Data_Source[Maker] = Data_Source[[#This Row],[Maker]]))</f>
        <v>72000</v>
      </c>
    </row>
    <row r="1086" spans="1:17" x14ac:dyDescent="0.35">
      <c r="A1086">
        <v>1085</v>
      </c>
      <c r="B1086" t="s">
        <v>34</v>
      </c>
      <c r="C1086" t="s">
        <v>51</v>
      </c>
      <c r="D1086">
        <v>2016</v>
      </c>
      <c r="E1086" s="9">
        <f ca="1">YEAR(TODAY())-Data_Source[[#This Row],[Year]]</f>
        <v>9</v>
      </c>
      <c r="F1086" t="s">
        <v>15</v>
      </c>
      <c r="G1086" t="s">
        <v>23</v>
      </c>
      <c r="H1086" t="s">
        <v>26</v>
      </c>
      <c r="I1086">
        <v>1.6</v>
      </c>
      <c r="J1086" t="s">
        <v>18</v>
      </c>
      <c r="K1086" t="s">
        <v>19</v>
      </c>
      <c r="L1086">
        <v>294000</v>
      </c>
      <c r="M1086" t="s">
        <v>45</v>
      </c>
      <c r="N1086" t="s">
        <v>539</v>
      </c>
      <c r="O1086" s="2">
        <v>38500</v>
      </c>
      <c r="P1086" s="1">
        <f>MEDIAN(Data_Source[Price (SAR)])</f>
        <v>58000</v>
      </c>
      <c r="Q1086" s="1" cm="1">
        <f t="array" ref="Q1086">MEDIAN(_xlfn._xlws.FILTER(Data_Source[Price (SAR)],Data_Source[Maker] = Data_Source[[#This Row],[Maker]]))</f>
        <v>65000</v>
      </c>
    </row>
    <row r="1087" spans="1:17" x14ac:dyDescent="0.35">
      <c r="A1087">
        <v>1086</v>
      </c>
      <c r="B1087" t="s">
        <v>82</v>
      </c>
      <c r="C1087" t="s">
        <v>156</v>
      </c>
      <c r="D1087">
        <v>2017</v>
      </c>
      <c r="E1087" s="9">
        <f ca="1">YEAR(TODAY())-Data_Source[[#This Row],[Year]]</f>
        <v>8</v>
      </c>
      <c r="F1087" t="s">
        <v>15</v>
      </c>
      <c r="G1087" t="s">
        <v>23</v>
      </c>
      <c r="H1087" t="s">
        <v>26</v>
      </c>
      <c r="I1087">
        <v>1.4</v>
      </c>
      <c r="J1087" t="s">
        <v>18</v>
      </c>
      <c r="K1087" t="s">
        <v>19</v>
      </c>
      <c r="L1087">
        <v>170000</v>
      </c>
      <c r="M1087" t="s">
        <v>42</v>
      </c>
      <c r="N1087" t="s">
        <v>64</v>
      </c>
      <c r="O1087" s="2">
        <v>26000</v>
      </c>
      <c r="P1087" s="1">
        <f>MEDIAN(Data_Source[Price (SAR)])</f>
        <v>58000</v>
      </c>
      <c r="Q1087" s="1" cm="1">
        <f t="array" ref="Q1087">MEDIAN(_xlfn._xlws.FILTER(Data_Source[Price (SAR)],Data_Source[Maker] = Data_Source[[#This Row],[Maker]]))</f>
        <v>40000</v>
      </c>
    </row>
    <row r="1088" spans="1:17" x14ac:dyDescent="0.35">
      <c r="A1088">
        <v>1087</v>
      </c>
      <c r="B1088" t="s">
        <v>27</v>
      </c>
      <c r="C1088" t="s">
        <v>91</v>
      </c>
      <c r="D1088">
        <v>2013</v>
      </c>
      <c r="E1088" s="9">
        <f ca="1">YEAR(TODAY())-Data_Source[[#This Row],[Year]]</f>
        <v>12</v>
      </c>
      <c r="F1088" t="s">
        <v>15</v>
      </c>
      <c r="G1088" t="s">
        <v>23</v>
      </c>
      <c r="H1088" t="s">
        <v>30</v>
      </c>
      <c r="I1088">
        <v>3.3</v>
      </c>
      <c r="J1088" t="s">
        <v>18</v>
      </c>
      <c r="K1088" t="s">
        <v>19</v>
      </c>
      <c r="L1088">
        <v>16700</v>
      </c>
      <c r="M1088" t="s">
        <v>42</v>
      </c>
      <c r="N1088" t="s">
        <v>64</v>
      </c>
      <c r="O1088" s="3">
        <v>52000</v>
      </c>
      <c r="P1088" s="1">
        <f>MEDIAN(Data_Source[Price (SAR)])</f>
        <v>58000</v>
      </c>
      <c r="Q1088" s="1" cm="1">
        <f t="array" ref="Q1088">MEDIAN(_xlfn._xlws.FILTER(Data_Source[Price (SAR)],Data_Source[Maker] = Data_Source[[#This Row],[Maker]]))</f>
        <v>42000</v>
      </c>
    </row>
    <row r="1089" spans="1:17" x14ac:dyDescent="0.35">
      <c r="A1089">
        <v>1088</v>
      </c>
      <c r="B1089" t="s">
        <v>27</v>
      </c>
      <c r="C1089" t="s">
        <v>93</v>
      </c>
      <c r="D1089">
        <v>2015</v>
      </c>
      <c r="E1089" s="9">
        <f ca="1">YEAR(TODAY())-Data_Source[[#This Row],[Year]]</f>
        <v>10</v>
      </c>
      <c r="F1089" t="s">
        <v>15</v>
      </c>
      <c r="G1089" t="s">
        <v>23</v>
      </c>
      <c r="H1089" t="s">
        <v>17</v>
      </c>
      <c r="I1089">
        <v>3</v>
      </c>
      <c r="J1089" t="s">
        <v>18</v>
      </c>
      <c r="K1089" t="s">
        <v>19</v>
      </c>
      <c r="L1089">
        <v>272783</v>
      </c>
      <c r="M1089" t="s">
        <v>45</v>
      </c>
      <c r="N1089" t="s">
        <v>539</v>
      </c>
      <c r="O1089" s="3">
        <v>36000</v>
      </c>
      <c r="P1089" s="1">
        <f>MEDIAN(Data_Source[Price (SAR)])</f>
        <v>58000</v>
      </c>
      <c r="Q1089" s="1" cm="1">
        <f t="array" ref="Q1089">MEDIAN(_xlfn._xlws.FILTER(Data_Source[Price (SAR)],Data_Source[Maker] = Data_Source[[#This Row],[Maker]]))</f>
        <v>42000</v>
      </c>
    </row>
    <row r="1090" spans="1:17" x14ac:dyDescent="0.35">
      <c r="A1090">
        <v>1089</v>
      </c>
      <c r="B1090" t="s">
        <v>48</v>
      </c>
      <c r="C1090" t="s">
        <v>269</v>
      </c>
      <c r="D1090">
        <v>2020</v>
      </c>
      <c r="E1090" s="9">
        <f ca="1">YEAR(TODAY())-Data_Source[[#This Row],[Year]]</f>
        <v>5</v>
      </c>
      <c r="F1090" t="s">
        <v>15</v>
      </c>
      <c r="G1090" t="s">
        <v>33</v>
      </c>
      <c r="H1090" t="s">
        <v>17</v>
      </c>
      <c r="I1090">
        <v>3</v>
      </c>
      <c r="J1090" t="s">
        <v>18</v>
      </c>
      <c r="K1090" t="s">
        <v>19</v>
      </c>
      <c r="L1090">
        <v>13000</v>
      </c>
      <c r="M1090" t="s">
        <v>45</v>
      </c>
      <c r="N1090" t="s">
        <v>539</v>
      </c>
      <c r="O1090" s="3">
        <v>375000</v>
      </c>
      <c r="P1090" s="1">
        <f>MEDIAN(Data_Source[Price (SAR)])</f>
        <v>58000</v>
      </c>
      <c r="Q1090" s="1" cm="1">
        <f t="array" ref="Q1090">MEDIAN(_xlfn._xlws.FILTER(Data_Source[Price (SAR)],Data_Source[Maker] = Data_Source[[#This Row],[Maker]]))</f>
        <v>145000</v>
      </c>
    </row>
    <row r="1091" spans="1:17" x14ac:dyDescent="0.35">
      <c r="A1091">
        <v>1090</v>
      </c>
      <c r="B1091" t="s">
        <v>21</v>
      </c>
      <c r="C1091" t="s">
        <v>22</v>
      </c>
      <c r="D1091">
        <v>1999</v>
      </c>
      <c r="E1091" s="9">
        <f ca="1">YEAR(TODAY())-Data_Source[[#This Row],[Year]]</f>
        <v>26</v>
      </c>
      <c r="F1091" t="s">
        <v>15</v>
      </c>
      <c r="G1091" t="s">
        <v>196</v>
      </c>
      <c r="H1091" t="s">
        <v>26</v>
      </c>
      <c r="I1091">
        <v>1.6</v>
      </c>
      <c r="J1091" t="s">
        <v>18</v>
      </c>
      <c r="K1091" t="s">
        <v>68</v>
      </c>
      <c r="L1091">
        <v>600</v>
      </c>
      <c r="M1091" t="s">
        <v>54</v>
      </c>
      <c r="N1091" t="s">
        <v>538</v>
      </c>
      <c r="O1091" s="2">
        <v>16000</v>
      </c>
      <c r="P1091" s="1">
        <f>MEDIAN(Data_Source[Price (SAR)])</f>
        <v>58000</v>
      </c>
      <c r="Q1091" s="1" cm="1">
        <f t="array" ref="Q1091">MEDIAN(_xlfn._xlws.FILTER(Data_Source[Price (SAR)],Data_Source[Maker] = Data_Source[[#This Row],[Maker]]))</f>
        <v>36500</v>
      </c>
    </row>
    <row r="1092" spans="1:17" x14ac:dyDescent="0.35">
      <c r="A1092">
        <v>1091</v>
      </c>
      <c r="B1092" t="s">
        <v>27</v>
      </c>
      <c r="C1092" t="s">
        <v>88</v>
      </c>
      <c r="D1092">
        <v>2018</v>
      </c>
      <c r="E1092" s="9">
        <f ca="1">YEAR(TODAY())-Data_Source[[#This Row],[Year]]</f>
        <v>7</v>
      </c>
      <c r="F1092" t="s">
        <v>15</v>
      </c>
      <c r="G1092" t="s">
        <v>23</v>
      </c>
      <c r="H1092" t="s">
        <v>26</v>
      </c>
      <c r="I1092">
        <v>1.4</v>
      </c>
      <c r="J1092" t="s">
        <v>18</v>
      </c>
      <c r="K1092" t="s">
        <v>19</v>
      </c>
      <c r="L1092">
        <v>81000</v>
      </c>
      <c r="M1092" t="s">
        <v>45</v>
      </c>
      <c r="N1092" t="s">
        <v>539</v>
      </c>
      <c r="O1092" s="3">
        <v>35500</v>
      </c>
      <c r="P1092" s="1">
        <f>MEDIAN(Data_Source[Price (SAR)])</f>
        <v>58000</v>
      </c>
      <c r="Q1092" s="1" cm="1">
        <f t="array" ref="Q1092">MEDIAN(_xlfn._xlws.FILTER(Data_Source[Price (SAR)],Data_Source[Maker] = Data_Source[[#This Row],[Maker]]))</f>
        <v>42000</v>
      </c>
    </row>
    <row r="1093" spans="1:17" x14ac:dyDescent="0.35">
      <c r="A1093">
        <v>1092</v>
      </c>
      <c r="B1093" t="s">
        <v>76</v>
      </c>
      <c r="C1093" t="s">
        <v>144</v>
      </c>
      <c r="D1093">
        <v>2011</v>
      </c>
      <c r="E1093" s="9">
        <f ca="1">YEAR(TODAY())-Data_Source[[#This Row],[Year]]</f>
        <v>14</v>
      </c>
      <c r="F1093" t="s">
        <v>47</v>
      </c>
      <c r="G1093" t="s">
        <v>38</v>
      </c>
      <c r="H1093" t="s">
        <v>30</v>
      </c>
      <c r="I1093">
        <v>4.5999999999999996</v>
      </c>
      <c r="J1093" t="s">
        <v>18</v>
      </c>
      <c r="K1093" t="s">
        <v>19</v>
      </c>
      <c r="L1093">
        <v>300000</v>
      </c>
      <c r="M1093" t="s">
        <v>20</v>
      </c>
      <c r="N1093" t="s">
        <v>20</v>
      </c>
      <c r="O1093" s="2">
        <v>22000</v>
      </c>
      <c r="P1093" s="1">
        <f>MEDIAN(Data_Source[Price (SAR)])</f>
        <v>58000</v>
      </c>
      <c r="Q1093" s="1" cm="1">
        <f t="array" ref="Q1093">MEDIAN(_xlfn._xlws.FILTER(Data_Source[Price (SAR)],Data_Source[Maker] = Data_Source[[#This Row],[Maker]]))</f>
        <v>55000</v>
      </c>
    </row>
    <row r="1094" spans="1:17" x14ac:dyDescent="0.35">
      <c r="A1094">
        <v>1093</v>
      </c>
      <c r="B1094" t="s">
        <v>221</v>
      </c>
      <c r="C1094" t="s">
        <v>222</v>
      </c>
      <c r="D1094">
        <v>2014</v>
      </c>
      <c r="E1094" s="9">
        <f ca="1">YEAR(TODAY())-Data_Source[[#This Row],[Year]]</f>
        <v>11</v>
      </c>
      <c r="F1094" t="s">
        <v>15</v>
      </c>
      <c r="G1094" t="s">
        <v>23</v>
      </c>
      <c r="H1094" t="s">
        <v>26</v>
      </c>
      <c r="I1094">
        <v>1.5</v>
      </c>
      <c r="J1094" t="s">
        <v>18</v>
      </c>
      <c r="K1094" t="s">
        <v>68</v>
      </c>
      <c r="L1094">
        <v>254000</v>
      </c>
      <c r="M1094" t="s">
        <v>20</v>
      </c>
      <c r="N1094" t="s">
        <v>20</v>
      </c>
      <c r="O1094" s="3">
        <v>25000</v>
      </c>
      <c r="P1094" s="1">
        <f>MEDIAN(Data_Source[Price (SAR)])</f>
        <v>58000</v>
      </c>
      <c r="Q1094" s="1" cm="1">
        <f t="array" ref="Q1094">MEDIAN(_xlfn._xlws.FILTER(Data_Source[Price (SAR)],Data_Source[Maker] = Data_Source[[#This Row],[Maker]]))</f>
        <v>32000</v>
      </c>
    </row>
    <row r="1095" spans="1:17" x14ac:dyDescent="0.35">
      <c r="A1095">
        <v>1094</v>
      </c>
      <c r="B1095" t="s">
        <v>60</v>
      </c>
      <c r="C1095" t="s">
        <v>61</v>
      </c>
      <c r="D1095">
        <v>2017</v>
      </c>
      <c r="E1095" s="9">
        <f ca="1">YEAR(TODAY())-Data_Source[[#This Row],[Year]]</f>
        <v>8</v>
      </c>
      <c r="F1095" t="s">
        <v>44</v>
      </c>
      <c r="G1095" t="s">
        <v>16</v>
      </c>
      <c r="H1095" t="s">
        <v>17</v>
      </c>
      <c r="I1095">
        <v>3.5</v>
      </c>
      <c r="J1095" t="s">
        <v>18</v>
      </c>
      <c r="K1095" t="s">
        <v>19</v>
      </c>
      <c r="L1095">
        <v>59073</v>
      </c>
      <c r="M1095" t="s">
        <v>20</v>
      </c>
      <c r="N1095" t="s">
        <v>20</v>
      </c>
      <c r="O1095" s="3">
        <v>186500</v>
      </c>
      <c r="P1095" s="1">
        <f>MEDIAN(Data_Source[Price (SAR)])</f>
        <v>58000</v>
      </c>
      <c r="Q1095" s="1" cm="1">
        <f t="array" ref="Q1095">MEDIAN(_xlfn._xlws.FILTER(Data_Source[Price (SAR)],Data_Source[Maker] = Data_Source[[#This Row],[Maker]]))</f>
        <v>142000</v>
      </c>
    </row>
    <row r="1096" spans="1:17" x14ac:dyDescent="0.35">
      <c r="A1096">
        <v>1095</v>
      </c>
      <c r="B1096" t="s">
        <v>34</v>
      </c>
      <c r="C1096" t="s">
        <v>55</v>
      </c>
      <c r="D1096">
        <v>2019</v>
      </c>
      <c r="E1096" s="9">
        <f ca="1">YEAR(TODAY())-Data_Source[[#This Row],[Year]]</f>
        <v>6</v>
      </c>
      <c r="F1096" t="s">
        <v>44</v>
      </c>
      <c r="G1096" t="s">
        <v>23</v>
      </c>
      <c r="H1096" t="s">
        <v>17</v>
      </c>
      <c r="I1096">
        <v>4</v>
      </c>
      <c r="J1096" t="s">
        <v>18</v>
      </c>
      <c r="K1096" t="s">
        <v>19</v>
      </c>
      <c r="L1096">
        <v>82000</v>
      </c>
      <c r="M1096" t="s">
        <v>20</v>
      </c>
      <c r="N1096" t="s">
        <v>20</v>
      </c>
      <c r="O1096" s="3">
        <v>149500</v>
      </c>
      <c r="P1096" s="1">
        <f>MEDIAN(Data_Source[Price (SAR)])</f>
        <v>58000</v>
      </c>
      <c r="Q1096" s="1" cm="1">
        <f t="array" ref="Q1096">MEDIAN(_xlfn._xlws.FILTER(Data_Source[Price (SAR)],Data_Source[Maker] = Data_Source[[#This Row],[Maker]]))</f>
        <v>65000</v>
      </c>
    </row>
    <row r="1097" spans="1:17" x14ac:dyDescent="0.35">
      <c r="A1097">
        <v>1096</v>
      </c>
      <c r="B1097" t="s">
        <v>76</v>
      </c>
      <c r="C1097" t="s">
        <v>112</v>
      </c>
      <c r="D1097">
        <v>2015</v>
      </c>
      <c r="E1097" s="9">
        <f ca="1">YEAR(TODAY())-Data_Source[[#This Row],[Year]]</f>
        <v>10</v>
      </c>
      <c r="F1097" t="s">
        <v>47</v>
      </c>
      <c r="G1097" t="s">
        <v>75</v>
      </c>
      <c r="H1097" t="s">
        <v>30</v>
      </c>
      <c r="I1097">
        <v>3.5</v>
      </c>
      <c r="J1097" t="s">
        <v>18</v>
      </c>
      <c r="K1097" t="s">
        <v>19</v>
      </c>
      <c r="L1097">
        <v>120000</v>
      </c>
      <c r="M1097" t="s">
        <v>45</v>
      </c>
      <c r="N1097" t="s">
        <v>539</v>
      </c>
      <c r="O1097" s="3">
        <v>65000</v>
      </c>
      <c r="P1097" s="1">
        <f>MEDIAN(Data_Source[Price (SAR)])</f>
        <v>58000</v>
      </c>
      <c r="Q1097" s="1" cm="1">
        <f t="array" ref="Q1097">MEDIAN(_xlfn._xlws.FILTER(Data_Source[Price (SAR)],Data_Source[Maker] = Data_Source[[#This Row],[Maker]]))</f>
        <v>55000</v>
      </c>
    </row>
    <row r="1098" spans="1:17" x14ac:dyDescent="0.35">
      <c r="A1098">
        <v>1097</v>
      </c>
      <c r="B1098" t="s">
        <v>60</v>
      </c>
      <c r="C1098" t="s">
        <v>80</v>
      </c>
      <c r="D1098">
        <v>2017</v>
      </c>
      <c r="E1098" s="9">
        <f ca="1">YEAR(TODAY())-Data_Source[[#This Row],[Year]]</f>
        <v>8</v>
      </c>
      <c r="F1098" t="s">
        <v>44</v>
      </c>
      <c r="G1098" t="s">
        <v>23</v>
      </c>
      <c r="H1098" t="s">
        <v>17</v>
      </c>
      <c r="I1098">
        <v>3.5</v>
      </c>
      <c r="J1098" t="s">
        <v>18</v>
      </c>
      <c r="K1098" t="s">
        <v>19</v>
      </c>
      <c r="L1098">
        <v>85000</v>
      </c>
      <c r="M1098" t="s">
        <v>20</v>
      </c>
      <c r="N1098" t="s">
        <v>20</v>
      </c>
      <c r="O1098" s="3">
        <v>141000</v>
      </c>
      <c r="P1098" s="1">
        <f>MEDIAN(Data_Source[Price (SAR)])</f>
        <v>58000</v>
      </c>
      <c r="Q1098" s="1" cm="1">
        <f t="array" ref="Q1098">MEDIAN(_xlfn._xlws.FILTER(Data_Source[Price (SAR)],Data_Source[Maker] = Data_Source[[#This Row],[Maker]]))</f>
        <v>142000</v>
      </c>
    </row>
    <row r="1099" spans="1:17" x14ac:dyDescent="0.35">
      <c r="A1099">
        <v>1098</v>
      </c>
      <c r="B1099" t="s">
        <v>34</v>
      </c>
      <c r="C1099" t="s">
        <v>123</v>
      </c>
      <c r="D1099">
        <v>2018</v>
      </c>
      <c r="E1099" s="9">
        <f ca="1">YEAR(TODAY())-Data_Source[[#This Row],[Year]]</f>
        <v>7</v>
      </c>
      <c r="F1099" t="s">
        <v>15</v>
      </c>
      <c r="G1099" t="s">
        <v>23</v>
      </c>
      <c r="H1099" t="s">
        <v>26</v>
      </c>
      <c r="I1099">
        <v>2.7</v>
      </c>
      <c r="J1099" t="s">
        <v>18</v>
      </c>
      <c r="K1099" t="s">
        <v>68</v>
      </c>
      <c r="L1099">
        <v>59000</v>
      </c>
      <c r="M1099" t="s">
        <v>42</v>
      </c>
      <c r="N1099" t="s">
        <v>64</v>
      </c>
      <c r="O1099" s="2">
        <v>66000</v>
      </c>
      <c r="P1099" s="1">
        <f>MEDIAN(Data_Source[Price (SAR)])</f>
        <v>58000</v>
      </c>
      <c r="Q1099" s="1" cm="1">
        <f t="array" ref="Q1099">MEDIAN(_xlfn._xlws.FILTER(Data_Source[Price (SAR)],Data_Source[Maker] = Data_Source[[#This Row],[Maker]]))</f>
        <v>65000</v>
      </c>
    </row>
    <row r="1100" spans="1:17" x14ac:dyDescent="0.35">
      <c r="A1100">
        <v>1099</v>
      </c>
      <c r="B1100" t="s">
        <v>82</v>
      </c>
      <c r="C1100" t="s">
        <v>142</v>
      </c>
      <c r="D1100">
        <v>2019</v>
      </c>
      <c r="E1100" s="9">
        <f ca="1">YEAR(TODAY())-Data_Source[[#This Row],[Year]]</f>
        <v>6</v>
      </c>
      <c r="F1100" t="s">
        <v>15</v>
      </c>
      <c r="G1100" t="s">
        <v>23</v>
      </c>
      <c r="H1100" t="s">
        <v>26</v>
      </c>
      <c r="I1100">
        <v>1.6</v>
      </c>
      <c r="J1100" t="s">
        <v>18</v>
      </c>
      <c r="K1100" t="s">
        <v>19</v>
      </c>
      <c r="L1100">
        <v>43629</v>
      </c>
      <c r="M1100" t="s">
        <v>42</v>
      </c>
      <c r="N1100" t="s">
        <v>64</v>
      </c>
      <c r="O1100" s="2">
        <v>43500</v>
      </c>
      <c r="P1100" s="1">
        <f>MEDIAN(Data_Source[Price (SAR)])</f>
        <v>58000</v>
      </c>
      <c r="Q1100" s="1" cm="1">
        <f t="array" ref="Q1100">MEDIAN(_xlfn._xlws.FILTER(Data_Source[Price (SAR)],Data_Source[Maker] = Data_Source[[#This Row],[Maker]]))</f>
        <v>40000</v>
      </c>
    </row>
    <row r="1101" spans="1:17" x14ac:dyDescent="0.35">
      <c r="A1101">
        <v>1100</v>
      </c>
      <c r="B1101" t="s">
        <v>174</v>
      </c>
      <c r="C1101" t="s">
        <v>204</v>
      </c>
      <c r="D1101">
        <v>1997</v>
      </c>
      <c r="E1101" s="9">
        <f ca="1">YEAR(TODAY())-Data_Source[[#This Row],[Year]]</f>
        <v>28</v>
      </c>
      <c r="F1101" t="s">
        <v>44</v>
      </c>
      <c r="G1101" t="s">
        <v>213</v>
      </c>
      <c r="H1101" t="s">
        <v>17</v>
      </c>
      <c r="I1101">
        <v>2</v>
      </c>
      <c r="J1101" t="s">
        <v>18</v>
      </c>
      <c r="K1101" t="s">
        <v>19</v>
      </c>
      <c r="L1101">
        <v>300000</v>
      </c>
      <c r="M1101" t="s">
        <v>211</v>
      </c>
      <c r="N1101" t="s">
        <v>539</v>
      </c>
      <c r="O1101" s="3">
        <v>10000</v>
      </c>
      <c r="P1101" s="1">
        <f>MEDIAN(Data_Source[Price (SAR)])</f>
        <v>58000</v>
      </c>
      <c r="Q1101" s="1" cm="1">
        <f t="array" ref="Q1101">MEDIAN(_xlfn._xlws.FILTER(Data_Source[Price (SAR)],Data_Source[Maker] = Data_Source[[#This Row],[Maker]]))</f>
        <v>110000</v>
      </c>
    </row>
    <row r="1102" spans="1:17" x14ac:dyDescent="0.35">
      <c r="A1102">
        <v>1101</v>
      </c>
      <c r="B1102" t="s">
        <v>39</v>
      </c>
      <c r="C1102" t="s">
        <v>71</v>
      </c>
      <c r="D1102">
        <v>2013</v>
      </c>
      <c r="E1102" s="9">
        <f ca="1">YEAR(TODAY())-Data_Source[[#This Row],[Year]]</f>
        <v>12</v>
      </c>
      <c r="F1102" t="s">
        <v>15</v>
      </c>
      <c r="G1102" t="s">
        <v>75</v>
      </c>
      <c r="H1102" t="s">
        <v>30</v>
      </c>
      <c r="I1102">
        <v>2.5</v>
      </c>
      <c r="J1102" t="s">
        <v>18</v>
      </c>
      <c r="K1102" t="s">
        <v>19</v>
      </c>
      <c r="L1102">
        <v>250000</v>
      </c>
      <c r="M1102" t="s">
        <v>45</v>
      </c>
      <c r="N1102" t="s">
        <v>539</v>
      </c>
      <c r="O1102" s="3">
        <v>30000</v>
      </c>
      <c r="P1102" s="1">
        <f>MEDIAN(Data_Source[Price (SAR)])</f>
        <v>58000</v>
      </c>
      <c r="Q1102" s="1" cm="1">
        <f t="array" ref="Q1102">MEDIAN(_xlfn._xlws.FILTER(Data_Source[Price (SAR)],Data_Source[Maker] = Data_Source[[#This Row],[Maker]]))</f>
        <v>60000</v>
      </c>
    </row>
    <row r="1103" spans="1:17" x14ac:dyDescent="0.35">
      <c r="A1103">
        <v>1102</v>
      </c>
      <c r="B1103" t="s">
        <v>219</v>
      </c>
      <c r="C1103" t="s">
        <v>334</v>
      </c>
      <c r="D1103">
        <v>2015</v>
      </c>
      <c r="E1103" s="9">
        <f ca="1">YEAR(TODAY())-Data_Source[[#This Row],[Year]]</f>
        <v>10</v>
      </c>
      <c r="F1103" t="s">
        <v>15</v>
      </c>
      <c r="G1103" t="s">
        <v>16</v>
      </c>
      <c r="H1103" t="s">
        <v>30</v>
      </c>
      <c r="I1103">
        <v>2.5</v>
      </c>
      <c r="J1103" t="s">
        <v>18</v>
      </c>
      <c r="K1103" t="s">
        <v>19</v>
      </c>
      <c r="L1103">
        <v>143000</v>
      </c>
      <c r="M1103" t="s">
        <v>64</v>
      </c>
      <c r="N1103" t="s">
        <v>64</v>
      </c>
      <c r="O1103" s="2">
        <v>36000</v>
      </c>
      <c r="P1103" s="1">
        <f>MEDIAN(Data_Source[Price (SAR)])</f>
        <v>58000</v>
      </c>
      <c r="Q1103" s="1" cm="1">
        <f t="array" ref="Q1103">MEDIAN(_xlfn._xlws.FILTER(Data_Source[Price (SAR)],Data_Source[Maker] = Data_Source[[#This Row],[Maker]]))</f>
        <v>49500</v>
      </c>
    </row>
    <row r="1104" spans="1:17" x14ac:dyDescent="0.35">
      <c r="A1104">
        <v>1103</v>
      </c>
      <c r="B1104" t="s">
        <v>34</v>
      </c>
      <c r="C1104" t="s">
        <v>35</v>
      </c>
      <c r="D1104">
        <v>2018</v>
      </c>
      <c r="E1104" s="9">
        <f ca="1">YEAR(TODAY())-Data_Source[[#This Row],[Year]]</f>
        <v>7</v>
      </c>
      <c r="F1104" t="s">
        <v>15</v>
      </c>
      <c r="G1104" t="s">
        <v>23</v>
      </c>
      <c r="H1104" t="s">
        <v>17</v>
      </c>
      <c r="I1104">
        <v>4.5999999999999996</v>
      </c>
      <c r="J1104" t="s">
        <v>18</v>
      </c>
      <c r="K1104" t="s">
        <v>19</v>
      </c>
      <c r="L1104">
        <v>124226</v>
      </c>
      <c r="M1104" t="s">
        <v>20</v>
      </c>
      <c r="N1104" t="s">
        <v>20</v>
      </c>
      <c r="O1104" s="2">
        <v>206500</v>
      </c>
      <c r="P1104" s="1">
        <f>MEDIAN(Data_Source[Price (SAR)])</f>
        <v>58000</v>
      </c>
      <c r="Q1104" s="1" cm="1">
        <f t="array" ref="Q1104">MEDIAN(_xlfn._xlws.FILTER(Data_Source[Price (SAR)],Data_Source[Maker] = Data_Source[[#This Row],[Maker]]))</f>
        <v>65000</v>
      </c>
    </row>
    <row r="1105" spans="1:17" x14ac:dyDescent="0.35">
      <c r="A1105">
        <v>1104</v>
      </c>
      <c r="B1105" t="s">
        <v>34</v>
      </c>
      <c r="C1105" t="s">
        <v>35</v>
      </c>
      <c r="D1105">
        <v>2015</v>
      </c>
      <c r="E1105" s="9">
        <f ca="1">YEAR(TODAY())-Data_Source[[#This Row],[Year]]</f>
        <v>10</v>
      </c>
      <c r="F1105" t="s">
        <v>15</v>
      </c>
      <c r="G1105" t="s">
        <v>23</v>
      </c>
      <c r="H1105" t="s">
        <v>17</v>
      </c>
      <c r="I1105">
        <v>5.7</v>
      </c>
      <c r="J1105" t="s">
        <v>18</v>
      </c>
      <c r="K1105" t="s">
        <v>19</v>
      </c>
      <c r="L1105">
        <v>153281</v>
      </c>
      <c r="M1105" t="s">
        <v>20</v>
      </c>
      <c r="N1105" t="s">
        <v>20</v>
      </c>
      <c r="O1105" s="2">
        <v>171500</v>
      </c>
      <c r="P1105" s="1">
        <f>MEDIAN(Data_Source[Price (SAR)])</f>
        <v>58000</v>
      </c>
      <c r="Q1105" s="1" cm="1">
        <f t="array" ref="Q1105">MEDIAN(_xlfn._xlws.FILTER(Data_Source[Price (SAR)],Data_Source[Maker] = Data_Source[[#This Row],[Maker]]))</f>
        <v>65000</v>
      </c>
    </row>
    <row r="1106" spans="1:17" x14ac:dyDescent="0.35">
      <c r="A1106">
        <v>1105</v>
      </c>
      <c r="B1106" t="s">
        <v>134</v>
      </c>
      <c r="C1106" t="s">
        <v>165</v>
      </c>
      <c r="D1106">
        <v>2016</v>
      </c>
      <c r="E1106" s="9">
        <f ca="1">YEAR(TODAY())-Data_Source[[#This Row],[Year]]</f>
        <v>9</v>
      </c>
      <c r="F1106" t="s">
        <v>15</v>
      </c>
      <c r="G1106" t="s">
        <v>23</v>
      </c>
      <c r="H1106" t="s">
        <v>26</v>
      </c>
      <c r="I1106">
        <v>2</v>
      </c>
      <c r="J1106" t="s">
        <v>18</v>
      </c>
      <c r="K1106" t="s">
        <v>19</v>
      </c>
      <c r="L1106">
        <v>157000</v>
      </c>
      <c r="M1106" t="s">
        <v>45</v>
      </c>
      <c r="N1106" t="s">
        <v>539</v>
      </c>
      <c r="O1106" s="3">
        <v>18000</v>
      </c>
      <c r="P1106" s="1">
        <f>MEDIAN(Data_Source[Price (SAR)])</f>
        <v>58000</v>
      </c>
      <c r="Q1106" s="1" cm="1">
        <f t="array" ref="Q1106">MEDIAN(_xlfn._xlws.FILTER(Data_Source[Price (SAR)],Data_Source[Maker] = Data_Source[[#This Row],[Maker]]))</f>
        <v>26000</v>
      </c>
    </row>
    <row r="1107" spans="1:17" x14ac:dyDescent="0.35">
      <c r="A1107">
        <v>1106</v>
      </c>
      <c r="B1107" t="s">
        <v>76</v>
      </c>
      <c r="C1107" t="s">
        <v>125</v>
      </c>
      <c r="D1107">
        <v>2010</v>
      </c>
      <c r="E1107" s="9">
        <f ca="1">YEAR(TODAY())-Data_Source[[#This Row],[Year]]</f>
        <v>15</v>
      </c>
      <c r="F1107" t="s">
        <v>47</v>
      </c>
      <c r="G1107" t="s">
        <v>75</v>
      </c>
      <c r="H1107" t="s">
        <v>26</v>
      </c>
      <c r="I1107">
        <v>6.6</v>
      </c>
      <c r="J1107" t="s">
        <v>18</v>
      </c>
      <c r="K1107" t="s">
        <v>19</v>
      </c>
      <c r="L1107">
        <v>190000</v>
      </c>
      <c r="M1107" t="s">
        <v>42</v>
      </c>
      <c r="N1107" t="s">
        <v>64</v>
      </c>
      <c r="O1107" s="3">
        <v>20000</v>
      </c>
      <c r="P1107" s="1">
        <f>MEDIAN(Data_Source[Price (SAR)])</f>
        <v>58000</v>
      </c>
      <c r="Q1107" s="1" cm="1">
        <f t="array" ref="Q1107">MEDIAN(_xlfn._xlws.FILTER(Data_Source[Price (SAR)],Data_Source[Maker] = Data_Source[[#This Row],[Maker]]))</f>
        <v>55000</v>
      </c>
    </row>
    <row r="1108" spans="1:17" x14ac:dyDescent="0.35">
      <c r="A1108">
        <v>1107</v>
      </c>
      <c r="B1108" t="s">
        <v>27</v>
      </c>
      <c r="C1108" t="s">
        <v>88</v>
      </c>
      <c r="D1108">
        <v>2017</v>
      </c>
      <c r="E1108" s="9">
        <f ca="1">YEAR(TODAY())-Data_Source[[#This Row],[Year]]</f>
        <v>8</v>
      </c>
      <c r="F1108" t="s">
        <v>15</v>
      </c>
      <c r="G1108" t="s">
        <v>23</v>
      </c>
      <c r="H1108" t="s">
        <v>26</v>
      </c>
      <c r="I1108">
        <v>1.6</v>
      </c>
      <c r="J1108" t="s">
        <v>18</v>
      </c>
      <c r="K1108" t="s">
        <v>19</v>
      </c>
      <c r="L1108">
        <v>109000</v>
      </c>
      <c r="M1108" t="s">
        <v>45</v>
      </c>
      <c r="N1108" t="s">
        <v>539</v>
      </c>
      <c r="O1108" s="2">
        <v>33000</v>
      </c>
      <c r="P1108" s="1">
        <f>MEDIAN(Data_Source[Price (SAR)])</f>
        <v>58000</v>
      </c>
      <c r="Q1108" s="1" cm="1">
        <f t="array" ref="Q1108">MEDIAN(_xlfn._xlws.FILTER(Data_Source[Price (SAR)],Data_Source[Maker] = Data_Source[[#This Row],[Maker]]))</f>
        <v>42000</v>
      </c>
    </row>
    <row r="1109" spans="1:17" x14ac:dyDescent="0.35">
      <c r="A1109">
        <v>1108</v>
      </c>
      <c r="B1109" t="s">
        <v>39</v>
      </c>
      <c r="C1109" t="s">
        <v>71</v>
      </c>
      <c r="D1109">
        <v>2017</v>
      </c>
      <c r="E1109" s="9">
        <f ca="1">YEAR(TODAY())-Data_Source[[#This Row],[Year]]</f>
        <v>8</v>
      </c>
      <c r="F1109" t="s">
        <v>15</v>
      </c>
      <c r="G1109" t="s">
        <v>23</v>
      </c>
      <c r="H1109" t="s">
        <v>30</v>
      </c>
      <c r="I1109">
        <v>2.5</v>
      </c>
      <c r="J1109" t="s">
        <v>18</v>
      </c>
      <c r="K1109" t="s">
        <v>19</v>
      </c>
      <c r="L1109">
        <v>176000</v>
      </c>
      <c r="M1109" t="s">
        <v>45</v>
      </c>
      <c r="N1109" t="s">
        <v>539</v>
      </c>
      <c r="O1109" s="3">
        <v>49000</v>
      </c>
      <c r="P1109" s="1">
        <f>MEDIAN(Data_Source[Price (SAR)])</f>
        <v>58000</v>
      </c>
      <c r="Q1109" s="1" cm="1">
        <f t="array" ref="Q1109">MEDIAN(_xlfn._xlws.FILTER(Data_Source[Price (SAR)],Data_Source[Maker] = Data_Source[[#This Row],[Maker]]))</f>
        <v>60000</v>
      </c>
    </row>
    <row r="1110" spans="1:17" x14ac:dyDescent="0.35">
      <c r="A1110">
        <v>1109</v>
      </c>
      <c r="B1110" t="s">
        <v>39</v>
      </c>
      <c r="C1110" t="s">
        <v>46</v>
      </c>
      <c r="D1110">
        <v>2008</v>
      </c>
      <c r="E1110" s="9">
        <f ca="1">YEAR(TODAY())-Data_Source[[#This Row],[Year]]</f>
        <v>17</v>
      </c>
      <c r="F1110" t="s">
        <v>15</v>
      </c>
      <c r="G1110" t="s">
        <v>16</v>
      </c>
      <c r="H1110" t="s">
        <v>30</v>
      </c>
      <c r="I1110">
        <v>5.7</v>
      </c>
      <c r="J1110" t="s">
        <v>18</v>
      </c>
      <c r="K1110" t="s">
        <v>19</v>
      </c>
      <c r="L1110">
        <v>330000</v>
      </c>
      <c r="M1110" t="s">
        <v>20</v>
      </c>
      <c r="N1110" t="s">
        <v>20</v>
      </c>
      <c r="O1110" s="3">
        <v>27000</v>
      </c>
      <c r="P1110" s="1">
        <f>MEDIAN(Data_Source[Price (SAR)])</f>
        <v>58000</v>
      </c>
      <c r="Q1110" s="1" cm="1">
        <f t="array" ref="Q1110">MEDIAN(_xlfn._xlws.FILTER(Data_Source[Price (SAR)],Data_Source[Maker] = Data_Source[[#This Row],[Maker]]))</f>
        <v>60000</v>
      </c>
    </row>
    <row r="1111" spans="1:17" x14ac:dyDescent="0.35">
      <c r="A1111">
        <v>1110</v>
      </c>
      <c r="B1111" t="s">
        <v>34</v>
      </c>
      <c r="C1111" t="s">
        <v>35</v>
      </c>
      <c r="D1111">
        <v>2019</v>
      </c>
      <c r="E1111" s="9">
        <f ca="1">YEAR(TODAY())-Data_Source[[#This Row],[Year]]</f>
        <v>6</v>
      </c>
      <c r="F1111" t="s">
        <v>15</v>
      </c>
      <c r="G1111" t="s">
        <v>23</v>
      </c>
      <c r="H1111" t="s">
        <v>26</v>
      </c>
      <c r="I1111">
        <v>4</v>
      </c>
      <c r="J1111" t="s">
        <v>18</v>
      </c>
      <c r="K1111" t="s">
        <v>19</v>
      </c>
      <c r="L1111">
        <v>20000</v>
      </c>
      <c r="M1111" t="s">
        <v>20</v>
      </c>
      <c r="N1111" t="s">
        <v>20</v>
      </c>
      <c r="O1111" s="2">
        <v>181000</v>
      </c>
      <c r="P1111" s="1">
        <f>MEDIAN(Data_Source[Price (SAR)])</f>
        <v>58000</v>
      </c>
      <c r="Q1111" s="1" cm="1">
        <f t="array" ref="Q1111">MEDIAN(_xlfn._xlws.FILTER(Data_Source[Price (SAR)],Data_Source[Maker] = Data_Source[[#This Row],[Maker]]))</f>
        <v>65000</v>
      </c>
    </row>
    <row r="1112" spans="1:17" x14ac:dyDescent="0.35">
      <c r="A1112">
        <v>1111</v>
      </c>
      <c r="B1112" t="s">
        <v>73</v>
      </c>
      <c r="C1112" t="s">
        <v>190</v>
      </c>
      <c r="D1112">
        <v>2014</v>
      </c>
      <c r="E1112" s="9">
        <f ca="1">YEAR(TODAY())-Data_Source[[#This Row],[Year]]</f>
        <v>11</v>
      </c>
      <c r="F1112" t="s">
        <v>44</v>
      </c>
      <c r="G1112" t="s">
        <v>25</v>
      </c>
      <c r="H1112" t="s">
        <v>26</v>
      </c>
      <c r="I1112">
        <v>2.5</v>
      </c>
      <c r="J1112" t="s">
        <v>18</v>
      </c>
      <c r="K1112" t="s">
        <v>19</v>
      </c>
      <c r="L1112">
        <v>110000</v>
      </c>
      <c r="M1112" t="s">
        <v>20</v>
      </c>
      <c r="N1112" t="s">
        <v>20</v>
      </c>
      <c r="O1112" s="2">
        <v>41000</v>
      </c>
      <c r="P1112" s="1">
        <f>MEDIAN(Data_Source[Price (SAR)])</f>
        <v>58000</v>
      </c>
      <c r="Q1112" s="1" cm="1">
        <f t="array" ref="Q1112">MEDIAN(_xlfn._xlws.FILTER(Data_Source[Price (SAR)],Data_Source[Maker] = Data_Source[[#This Row],[Maker]]))</f>
        <v>56000</v>
      </c>
    </row>
    <row r="1113" spans="1:17" x14ac:dyDescent="0.35">
      <c r="A1113">
        <v>1112</v>
      </c>
      <c r="B1113" t="s">
        <v>60</v>
      </c>
      <c r="C1113" t="s">
        <v>198</v>
      </c>
      <c r="D1113">
        <v>2017</v>
      </c>
      <c r="E1113" s="9">
        <f ca="1">YEAR(TODAY())-Data_Source[[#This Row],[Year]]</f>
        <v>8</v>
      </c>
      <c r="F1113" t="s">
        <v>15</v>
      </c>
      <c r="G1113" t="s">
        <v>38</v>
      </c>
      <c r="H1113" t="s">
        <v>17</v>
      </c>
      <c r="I1113">
        <v>3.5</v>
      </c>
      <c r="J1113" t="s">
        <v>18</v>
      </c>
      <c r="K1113" t="s">
        <v>19</v>
      </c>
      <c r="L1113">
        <v>80000</v>
      </c>
      <c r="M1113" t="s">
        <v>45</v>
      </c>
      <c r="N1113" t="s">
        <v>539</v>
      </c>
      <c r="O1113" s="2">
        <v>175000</v>
      </c>
      <c r="P1113" s="1">
        <f>MEDIAN(Data_Source[Price (SAR)])</f>
        <v>58000</v>
      </c>
      <c r="Q1113" s="1" cm="1">
        <f t="array" ref="Q1113">MEDIAN(_xlfn._xlws.FILTER(Data_Source[Price (SAR)],Data_Source[Maker] = Data_Source[[#This Row],[Maker]]))</f>
        <v>142000</v>
      </c>
    </row>
    <row r="1114" spans="1:17" x14ac:dyDescent="0.35">
      <c r="A1114">
        <v>1113</v>
      </c>
      <c r="B1114" t="s">
        <v>21</v>
      </c>
      <c r="C1114" t="s">
        <v>272</v>
      </c>
      <c r="D1114">
        <v>2015</v>
      </c>
      <c r="E1114" s="9">
        <f ca="1">YEAR(TODAY())-Data_Source[[#This Row],[Year]]</f>
        <v>10</v>
      </c>
      <c r="F1114" t="s">
        <v>15</v>
      </c>
      <c r="G1114" t="s">
        <v>23</v>
      </c>
      <c r="H1114" t="s">
        <v>30</v>
      </c>
      <c r="I1114">
        <v>4.8</v>
      </c>
      <c r="J1114" t="s">
        <v>18</v>
      </c>
      <c r="K1114" t="s">
        <v>68</v>
      </c>
      <c r="L1114">
        <v>10000</v>
      </c>
      <c r="M1114" t="s">
        <v>42</v>
      </c>
      <c r="N1114" t="s">
        <v>64</v>
      </c>
      <c r="O1114" s="3">
        <v>75000</v>
      </c>
      <c r="P1114" s="1">
        <f>MEDIAN(Data_Source[Price (SAR)])</f>
        <v>58000</v>
      </c>
      <c r="Q1114" s="1" cm="1">
        <f t="array" ref="Q1114">MEDIAN(_xlfn._xlws.FILTER(Data_Source[Price (SAR)],Data_Source[Maker] = Data_Source[[#This Row],[Maker]]))</f>
        <v>36500</v>
      </c>
    </row>
    <row r="1115" spans="1:17" x14ac:dyDescent="0.35">
      <c r="A1115">
        <v>1114</v>
      </c>
      <c r="B1115" t="s">
        <v>27</v>
      </c>
      <c r="C1115" t="s">
        <v>91</v>
      </c>
      <c r="D1115">
        <v>2011</v>
      </c>
      <c r="E1115" s="9">
        <f ca="1">YEAR(TODAY())-Data_Source[[#This Row],[Year]]</f>
        <v>14</v>
      </c>
      <c r="F1115" t="s">
        <v>15</v>
      </c>
      <c r="G1115" t="s">
        <v>23</v>
      </c>
      <c r="H1115" t="s">
        <v>30</v>
      </c>
      <c r="I1115">
        <v>3.5</v>
      </c>
      <c r="J1115" t="s">
        <v>18</v>
      </c>
      <c r="K1115" t="s">
        <v>19</v>
      </c>
      <c r="L1115">
        <v>140000</v>
      </c>
      <c r="M1115" t="s">
        <v>20</v>
      </c>
      <c r="N1115" t="s">
        <v>20</v>
      </c>
      <c r="O1115" s="2">
        <v>39000</v>
      </c>
      <c r="P1115" s="1">
        <f>MEDIAN(Data_Source[Price (SAR)])</f>
        <v>58000</v>
      </c>
      <c r="Q1115" s="1" cm="1">
        <f t="array" ref="Q1115">MEDIAN(_xlfn._xlws.FILTER(Data_Source[Price (SAR)],Data_Source[Maker] = Data_Source[[#This Row],[Maker]]))</f>
        <v>42000</v>
      </c>
    </row>
    <row r="1116" spans="1:17" x14ac:dyDescent="0.35">
      <c r="A1116">
        <v>1115</v>
      </c>
      <c r="B1116" t="s">
        <v>34</v>
      </c>
      <c r="C1116" t="s">
        <v>161</v>
      </c>
      <c r="D1116">
        <v>2013</v>
      </c>
      <c r="E1116" s="9">
        <f ca="1">YEAR(TODAY())-Data_Source[[#This Row],[Year]]</f>
        <v>12</v>
      </c>
      <c r="F1116" t="s">
        <v>15</v>
      </c>
      <c r="G1116" t="s">
        <v>23</v>
      </c>
      <c r="H1116" t="s">
        <v>30</v>
      </c>
      <c r="I1116">
        <v>5.7</v>
      </c>
      <c r="J1116" t="s">
        <v>18</v>
      </c>
      <c r="K1116" t="s">
        <v>19</v>
      </c>
      <c r="L1116">
        <v>235000</v>
      </c>
      <c r="M1116" t="s">
        <v>155</v>
      </c>
      <c r="N1116" t="s">
        <v>539</v>
      </c>
      <c r="O1116" s="2">
        <v>85000</v>
      </c>
      <c r="P1116" s="1">
        <f>MEDIAN(Data_Source[Price (SAR)])</f>
        <v>58000</v>
      </c>
      <c r="Q1116" s="1" cm="1">
        <f t="array" ref="Q1116">MEDIAN(_xlfn._xlws.FILTER(Data_Source[Price (SAR)],Data_Source[Maker] = Data_Source[[#This Row],[Maker]]))</f>
        <v>65000</v>
      </c>
    </row>
    <row r="1117" spans="1:17" x14ac:dyDescent="0.35">
      <c r="A1117">
        <v>1116</v>
      </c>
      <c r="B1117" t="s">
        <v>21</v>
      </c>
      <c r="C1117" t="s">
        <v>355</v>
      </c>
      <c r="D1117">
        <v>2014</v>
      </c>
      <c r="E1117" s="9">
        <f ca="1">YEAR(TODAY())-Data_Source[[#This Row],[Year]]</f>
        <v>11</v>
      </c>
      <c r="F1117" t="s">
        <v>15</v>
      </c>
      <c r="G1117" t="s">
        <v>29</v>
      </c>
      <c r="H1117" t="s">
        <v>30</v>
      </c>
      <c r="I1117">
        <v>1.5</v>
      </c>
      <c r="J1117" t="s">
        <v>18</v>
      </c>
      <c r="K1117" t="s">
        <v>19</v>
      </c>
      <c r="L1117">
        <v>225000</v>
      </c>
      <c r="M1117" t="s">
        <v>20</v>
      </c>
      <c r="N1117" t="s">
        <v>20</v>
      </c>
      <c r="O1117" s="3">
        <v>26000</v>
      </c>
      <c r="P1117" s="1">
        <f>MEDIAN(Data_Source[Price (SAR)])</f>
        <v>58000</v>
      </c>
      <c r="Q1117" s="1" cm="1">
        <f t="array" ref="Q1117">MEDIAN(_xlfn._xlws.FILTER(Data_Source[Price (SAR)],Data_Source[Maker] = Data_Source[[#This Row],[Maker]]))</f>
        <v>36500</v>
      </c>
    </row>
    <row r="1118" spans="1:17" x14ac:dyDescent="0.35">
      <c r="A1118">
        <v>1117</v>
      </c>
      <c r="B1118" t="s">
        <v>109</v>
      </c>
      <c r="C1118" t="s">
        <v>110</v>
      </c>
      <c r="D1118">
        <v>2016</v>
      </c>
      <c r="E1118" s="9">
        <f ca="1">YEAR(TODAY())-Data_Source[[#This Row],[Year]]</f>
        <v>9</v>
      </c>
      <c r="F1118" t="s">
        <v>15</v>
      </c>
      <c r="G1118" t="s">
        <v>29</v>
      </c>
      <c r="H1118" t="s">
        <v>30</v>
      </c>
      <c r="I1118">
        <v>3.6</v>
      </c>
      <c r="J1118" t="s">
        <v>18</v>
      </c>
      <c r="K1118" t="s">
        <v>19</v>
      </c>
      <c r="L1118">
        <v>157136</v>
      </c>
      <c r="M1118" t="s">
        <v>20</v>
      </c>
      <c r="N1118" t="s">
        <v>20</v>
      </c>
      <c r="O1118" s="2">
        <v>84500</v>
      </c>
      <c r="P1118" s="1">
        <f>MEDIAN(Data_Source[Price (SAR)])</f>
        <v>58000</v>
      </c>
      <c r="Q1118" s="1" cm="1">
        <f t="array" ref="Q1118">MEDIAN(_xlfn._xlws.FILTER(Data_Source[Price (SAR)],Data_Source[Maker] = Data_Source[[#This Row],[Maker]]))</f>
        <v>71000</v>
      </c>
    </row>
    <row r="1119" spans="1:17" x14ac:dyDescent="0.35">
      <c r="A1119">
        <v>1118</v>
      </c>
      <c r="B1119" t="s">
        <v>181</v>
      </c>
      <c r="C1119" t="s">
        <v>199</v>
      </c>
      <c r="D1119">
        <v>2017</v>
      </c>
      <c r="E1119" s="9">
        <f ca="1">YEAR(TODAY())-Data_Source[[#This Row],[Year]]</f>
        <v>8</v>
      </c>
      <c r="F1119" t="s">
        <v>15</v>
      </c>
      <c r="G1119" t="s">
        <v>23</v>
      </c>
      <c r="H1119" t="s">
        <v>17</v>
      </c>
      <c r="I1119">
        <v>3.5</v>
      </c>
      <c r="J1119" t="s">
        <v>18</v>
      </c>
      <c r="K1119" t="s">
        <v>19</v>
      </c>
      <c r="L1119">
        <v>81000</v>
      </c>
      <c r="M1119" t="s">
        <v>45</v>
      </c>
      <c r="N1119" t="s">
        <v>539</v>
      </c>
      <c r="O1119" s="2">
        <v>72000</v>
      </c>
      <c r="P1119" s="1">
        <f>MEDIAN(Data_Source[Price (SAR)])</f>
        <v>58000</v>
      </c>
      <c r="Q1119" s="1" cm="1">
        <f t="array" ref="Q1119">MEDIAN(_xlfn._xlws.FILTER(Data_Source[Price (SAR)],Data_Source[Maker] = Data_Source[[#This Row],[Maker]]))</f>
        <v>54000</v>
      </c>
    </row>
    <row r="1120" spans="1:17" x14ac:dyDescent="0.35">
      <c r="A1120">
        <v>1119</v>
      </c>
      <c r="B1120" t="s">
        <v>95</v>
      </c>
      <c r="C1120" t="s">
        <v>96</v>
      </c>
      <c r="D1120">
        <v>2019</v>
      </c>
      <c r="E1120" s="9">
        <f ca="1">YEAR(TODAY())-Data_Source[[#This Row],[Year]]</f>
        <v>6</v>
      </c>
      <c r="F1120" t="s">
        <v>15</v>
      </c>
      <c r="G1120" t="s">
        <v>23</v>
      </c>
      <c r="H1120" t="s">
        <v>30</v>
      </c>
      <c r="I1120">
        <v>2</v>
      </c>
      <c r="J1120" t="s">
        <v>18</v>
      </c>
      <c r="K1120" t="s">
        <v>19</v>
      </c>
      <c r="L1120">
        <v>43000</v>
      </c>
      <c r="M1120" t="s">
        <v>45</v>
      </c>
      <c r="N1120" t="s">
        <v>539</v>
      </c>
      <c r="O1120" s="3">
        <v>135000</v>
      </c>
      <c r="P1120" s="1">
        <f>MEDIAN(Data_Source[Price (SAR)])</f>
        <v>58000</v>
      </c>
      <c r="Q1120" s="1" cm="1">
        <f t="array" ref="Q1120">MEDIAN(_xlfn._xlws.FILTER(Data_Source[Price (SAR)],Data_Source[Maker] = Data_Source[[#This Row],[Maker]]))</f>
        <v>130000</v>
      </c>
    </row>
    <row r="1121" spans="1:17" x14ac:dyDescent="0.35">
      <c r="A1121">
        <v>1120</v>
      </c>
      <c r="B1121" t="s">
        <v>166</v>
      </c>
      <c r="C1121" t="s">
        <v>268</v>
      </c>
      <c r="D1121">
        <v>2020</v>
      </c>
      <c r="E1121" s="9">
        <f ca="1">YEAR(TODAY())-Data_Source[[#This Row],[Year]]</f>
        <v>5</v>
      </c>
      <c r="F1121" t="s">
        <v>15</v>
      </c>
      <c r="G1121" t="s">
        <v>23</v>
      </c>
      <c r="H1121" t="s">
        <v>26</v>
      </c>
      <c r="I1121">
        <v>1.6</v>
      </c>
      <c r="J1121" t="s">
        <v>18</v>
      </c>
      <c r="K1121" t="s">
        <v>19</v>
      </c>
      <c r="L1121">
        <v>86000</v>
      </c>
      <c r="M1121" t="s">
        <v>20</v>
      </c>
      <c r="N1121" t="s">
        <v>20</v>
      </c>
      <c r="O1121" s="2">
        <v>42500</v>
      </c>
      <c r="P1121" s="1">
        <f>MEDIAN(Data_Source[Price (SAR)])</f>
        <v>58000</v>
      </c>
      <c r="Q1121" s="1" cm="1">
        <f t="array" ref="Q1121">MEDIAN(_xlfn._xlws.FILTER(Data_Source[Price (SAR)],Data_Source[Maker] = Data_Source[[#This Row],[Maker]]))</f>
        <v>44000</v>
      </c>
    </row>
    <row r="1122" spans="1:17" x14ac:dyDescent="0.35">
      <c r="A1122">
        <v>1121</v>
      </c>
      <c r="B1122" t="s">
        <v>39</v>
      </c>
      <c r="C1122" t="s">
        <v>225</v>
      </c>
      <c r="D1122">
        <v>2007</v>
      </c>
      <c r="E1122" s="9">
        <f ca="1">YEAR(TODAY())-Data_Source[[#This Row],[Year]]</f>
        <v>18</v>
      </c>
      <c r="F1122" t="s">
        <v>15</v>
      </c>
      <c r="G1122" t="s">
        <v>33</v>
      </c>
      <c r="H1122" t="s">
        <v>26</v>
      </c>
      <c r="I1122">
        <v>1.6</v>
      </c>
      <c r="J1122" t="s">
        <v>18</v>
      </c>
      <c r="K1122" t="s">
        <v>68</v>
      </c>
      <c r="L1122">
        <v>280</v>
      </c>
      <c r="M1122" t="s">
        <v>138</v>
      </c>
      <c r="N1122" t="s">
        <v>64</v>
      </c>
      <c r="O1122" s="2">
        <v>8000</v>
      </c>
      <c r="P1122" s="1">
        <f>MEDIAN(Data_Source[Price (SAR)])</f>
        <v>58000</v>
      </c>
      <c r="Q1122" s="1" cm="1">
        <f t="array" ref="Q1122">MEDIAN(_xlfn._xlws.FILTER(Data_Source[Price (SAR)],Data_Source[Maker] = Data_Source[[#This Row],[Maker]]))</f>
        <v>60000</v>
      </c>
    </row>
    <row r="1123" spans="1:17" x14ac:dyDescent="0.35">
      <c r="A1123">
        <v>1122</v>
      </c>
      <c r="B1123" t="s">
        <v>34</v>
      </c>
      <c r="C1123" t="s">
        <v>145</v>
      </c>
      <c r="D1123">
        <v>2014</v>
      </c>
      <c r="E1123" s="9">
        <f ca="1">YEAR(TODAY())-Data_Source[[#This Row],[Year]]</f>
        <v>11</v>
      </c>
      <c r="F1123" t="s">
        <v>15</v>
      </c>
      <c r="G1123" t="s">
        <v>23</v>
      </c>
      <c r="H1123" t="s">
        <v>26</v>
      </c>
      <c r="I1123">
        <v>2.7</v>
      </c>
      <c r="J1123" t="s">
        <v>18</v>
      </c>
      <c r="K1123" t="s">
        <v>68</v>
      </c>
      <c r="L1123">
        <v>282000</v>
      </c>
      <c r="M1123" t="s">
        <v>253</v>
      </c>
      <c r="N1123" t="s">
        <v>539</v>
      </c>
      <c r="O1123" s="2">
        <v>35000</v>
      </c>
      <c r="P1123" s="1">
        <f>MEDIAN(Data_Source[Price (SAR)])</f>
        <v>58000</v>
      </c>
      <c r="Q1123" s="1" cm="1">
        <f t="array" ref="Q1123">MEDIAN(_xlfn._xlws.FILTER(Data_Source[Price (SAR)],Data_Source[Maker] = Data_Source[[#This Row],[Maker]]))</f>
        <v>65000</v>
      </c>
    </row>
    <row r="1124" spans="1:17" x14ac:dyDescent="0.35">
      <c r="A1124">
        <v>1123</v>
      </c>
      <c r="B1124" t="s">
        <v>27</v>
      </c>
      <c r="C1124" t="s">
        <v>89</v>
      </c>
      <c r="D1124">
        <v>2016</v>
      </c>
      <c r="E1124" s="9">
        <f ca="1">YEAR(TODAY())-Data_Source[[#This Row],[Year]]</f>
        <v>9</v>
      </c>
      <c r="F1124" t="s">
        <v>44</v>
      </c>
      <c r="G1124" t="s">
        <v>29</v>
      </c>
      <c r="H1124" t="s">
        <v>26</v>
      </c>
      <c r="I1124">
        <v>2.4</v>
      </c>
      <c r="J1124" t="s">
        <v>18</v>
      </c>
      <c r="K1124" t="s">
        <v>19</v>
      </c>
      <c r="L1124">
        <v>94000</v>
      </c>
      <c r="M1124" t="s">
        <v>64</v>
      </c>
      <c r="N1124" t="s">
        <v>64</v>
      </c>
      <c r="O1124" s="3">
        <v>50000</v>
      </c>
      <c r="P1124" s="1">
        <f>MEDIAN(Data_Source[Price (SAR)])</f>
        <v>58000</v>
      </c>
      <c r="Q1124" s="1" cm="1">
        <f t="array" ref="Q1124">MEDIAN(_xlfn._xlws.FILTER(Data_Source[Price (SAR)],Data_Source[Maker] = Data_Source[[#This Row],[Maker]]))</f>
        <v>42000</v>
      </c>
    </row>
    <row r="1125" spans="1:17" x14ac:dyDescent="0.35">
      <c r="A1125">
        <v>1124</v>
      </c>
      <c r="B1125" t="s">
        <v>34</v>
      </c>
      <c r="C1125" t="s">
        <v>35</v>
      </c>
      <c r="D1125">
        <v>2015</v>
      </c>
      <c r="E1125" s="9">
        <f ca="1">YEAR(TODAY())-Data_Source[[#This Row],[Year]]</f>
        <v>10</v>
      </c>
      <c r="F1125" t="s">
        <v>15</v>
      </c>
      <c r="G1125" t="s">
        <v>23</v>
      </c>
      <c r="H1125" t="s">
        <v>30</v>
      </c>
      <c r="I1125">
        <v>5.7</v>
      </c>
      <c r="J1125" t="s">
        <v>18</v>
      </c>
      <c r="K1125" t="s">
        <v>19</v>
      </c>
      <c r="L1125">
        <v>170000</v>
      </c>
      <c r="M1125" t="s">
        <v>20</v>
      </c>
      <c r="N1125" t="s">
        <v>20</v>
      </c>
      <c r="O1125" s="2">
        <v>150000</v>
      </c>
      <c r="P1125" s="1">
        <f>MEDIAN(Data_Source[Price (SAR)])</f>
        <v>58000</v>
      </c>
      <c r="Q1125" s="1" cm="1">
        <f t="array" ref="Q1125">MEDIAN(_xlfn._xlws.FILTER(Data_Source[Price (SAR)],Data_Source[Maker] = Data_Source[[#This Row],[Maker]]))</f>
        <v>65000</v>
      </c>
    </row>
    <row r="1126" spans="1:17" x14ac:dyDescent="0.35">
      <c r="A1126">
        <v>1125</v>
      </c>
      <c r="B1126" t="s">
        <v>174</v>
      </c>
      <c r="C1126" t="s">
        <v>175</v>
      </c>
      <c r="D1126">
        <v>2014</v>
      </c>
      <c r="E1126" s="9">
        <f ca="1">YEAR(TODAY())-Data_Source[[#This Row],[Year]]</f>
        <v>11</v>
      </c>
      <c r="F1126" t="s">
        <v>44</v>
      </c>
      <c r="G1126" t="s">
        <v>25</v>
      </c>
      <c r="H1126" t="s">
        <v>17</v>
      </c>
      <c r="I1126">
        <v>2</v>
      </c>
      <c r="J1126" t="s">
        <v>18</v>
      </c>
      <c r="K1126" t="s">
        <v>19</v>
      </c>
      <c r="L1126">
        <v>139000</v>
      </c>
      <c r="M1126" t="s">
        <v>20</v>
      </c>
      <c r="N1126" t="s">
        <v>20</v>
      </c>
      <c r="O1126" s="3">
        <v>90000</v>
      </c>
      <c r="P1126" s="1">
        <f>MEDIAN(Data_Source[Price (SAR)])</f>
        <v>58000</v>
      </c>
      <c r="Q1126" s="1" cm="1">
        <f t="array" ref="Q1126">MEDIAN(_xlfn._xlws.FILTER(Data_Source[Price (SAR)],Data_Source[Maker] = Data_Source[[#This Row],[Maker]]))</f>
        <v>110000</v>
      </c>
    </row>
    <row r="1127" spans="1:17" x14ac:dyDescent="0.35">
      <c r="A1127">
        <v>1126</v>
      </c>
      <c r="B1127" t="s">
        <v>73</v>
      </c>
      <c r="C1127">
        <v>6</v>
      </c>
      <c r="D1127">
        <v>2019</v>
      </c>
      <c r="E1127" s="9">
        <f ca="1">YEAR(TODAY())-Data_Source[[#This Row],[Year]]</f>
        <v>6</v>
      </c>
      <c r="F1127" t="s">
        <v>15</v>
      </c>
      <c r="G1127" t="s">
        <v>16</v>
      </c>
      <c r="H1127" t="s">
        <v>26</v>
      </c>
      <c r="I1127">
        <v>2.5</v>
      </c>
      <c r="J1127" t="s">
        <v>18</v>
      </c>
      <c r="K1127" t="s">
        <v>19</v>
      </c>
      <c r="L1127">
        <v>66000</v>
      </c>
      <c r="M1127" t="s">
        <v>45</v>
      </c>
      <c r="N1127" t="s">
        <v>539</v>
      </c>
      <c r="O1127" s="3">
        <v>72000</v>
      </c>
      <c r="P1127" s="1">
        <f>MEDIAN(Data_Source[Price (SAR)])</f>
        <v>58000</v>
      </c>
      <c r="Q1127" s="1" cm="1">
        <f t="array" ref="Q1127">MEDIAN(_xlfn._xlws.FILTER(Data_Source[Price (SAR)],Data_Source[Maker] = Data_Source[[#This Row],[Maker]]))</f>
        <v>56000</v>
      </c>
    </row>
    <row r="1128" spans="1:17" x14ac:dyDescent="0.35">
      <c r="A1128">
        <v>1127</v>
      </c>
      <c r="B1128" t="s">
        <v>34</v>
      </c>
      <c r="C1128" t="s">
        <v>318</v>
      </c>
      <c r="D1128">
        <v>2016</v>
      </c>
      <c r="E1128" s="9">
        <f ca="1">YEAR(TODAY())-Data_Source[[#This Row],[Year]]</f>
        <v>9</v>
      </c>
      <c r="F1128" t="s">
        <v>15</v>
      </c>
      <c r="G1128" t="s">
        <v>102</v>
      </c>
      <c r="H1128" t="s">
        <v>26</v>
      </c>
      <c r="I1128">
        <v>1.6</v>
      </c>
      <c r="J1128" t="s">
        <v>18</v>
      </c>
      <c r="K1128" t="s">
        <v>19</v>
      </c>
      <c r="L1128">
        <v>217</v>
      </c>
      <c r="M1128" t="s">
        <v>42</v>
      </c>
      <c r="N1128" t="s">
        <v>64</v>
      </c>
      <c r="O1128" s="3">
        <v>37500</v>
      </c>
      <c r="P1128" s="1">
        <f>MEDIAN(Data_Source[Price (SAR)])</f>
        <v>58000</v>
      </c>
      <c r="Q1128" s="1" cm="1">
        <f t="array" ref="Q1128">MEDIAN(_xlfn._xlws.FILTER(Data_Source[Price (SAR)],Data_Source[Maker] = Data_Source[[#This Row],[Maker]]))</f>
        <v>65000</v>
      </c>
    </row>
    <row r="1129" spans="1:17" x14ac:dyDescent="0.35">
      <c r="A1129">
        <v>1128</v>
      </c>
      <c r="B1129" t="s">
        <v>60</v>
      </c>
      <c r="C1129" t="s">
        <v>80</v>
      </c>
      <c r="D1129">
        <v>2017</v>
      </c>
      <c r="E1129" s="9">
        <f ca="1">YEAR(TODAY())-Data_Source[[#This Row],[Year]]</f>
        <v>8</v>
      </c>
      <c r="F1129" t="s">
        <v>44</v>
      </c>
      <c r="G1129" t="s">
        <v>23</v>
      </c>
      <c r="H1129" t="s">
        <v>17</v>
      </c>
      <c r="I1129">
        <v>3.5</v>
      </c>
      <c r="J1129" t="s">
        <v>18</v>
      </c>
      <c r="K1129" t="s">
        <v>19</v>
      </c>
      <c r="L1129">
        <v>75000</v>
      </c>
      <c r="M1129" t="s">
        <v>20</v>
      </c>
      <c r="N1129" t="s">
        <v>20</v>
      </c>
      <c r="O1129" s="2">
        <v>141000</v>
      </c>
      <c r="P1129" s="1">
        <f>MEDIAN(Data_Source[Price (SAR)])</f>
        <v>58000</v>
      </c>
      <c r="Q1129" s="1" cm="1">
        <f t="array" ref="Q1129">MEDIAN(_xlfn._xlws.FILTER(Data_Source[Price (SAR)],Data_Source[Maker] = Data_Source[[#This Row],[Maker]]))</f>
        <v>142000</v>
      </c>
    </row>
    <row r="1130" spans="1:17" x14ac:dyDescent="0.35">
      <c r="A1130">
        <v>1129</v>
      </c>
      <c r="B1130" t="s">
        <v>34</v>
      </c>
      <c r="C1130" t="s">
        <v>162</v>
      </c>
      <c r="D1130">
        <v>2013</v>
      </c>
      <c r="E1130" s="9">
        <f ca="1">YEAR(TODAY())-Data_Source[[#This Row],[Year]]</f>
        <v>12</v>
      </c>
      <c r="F1130" t="s">
        <v>15</v>
      </c>
      <c r="G1130" t="s">
        <v>75</v>
      </c>
      <c r="H1130" t="s">
        <v>17</v>
      </c>
      <c r="I1130">
        <v>4</v>
      </c>
      <c r="J1130" t="s">
        <v>18</v>
      </c>
      <c r="K1130" t="s">
        <v>68</v>
      </c>
      <c r="L1130">
        <v>73000</v>
      </c>
      <c r="M1130" t="s">
        <v>42</v>
      </c>
      <c r="N1130" t="s">
        <v>64</v>
      </c>
      <c r="O1130" s="3">
        <v>103000</v>
      </c>
      <c r="P1130" s="1">
        <f>MEDIAN(Data_Source[Price (SAR)])</f>
        <v>58000</v>
      </c>
      <c r="Q1130" s="1" cm="1">
        <f t="array" ref="Q1130">MEDIAN(_xlfn._xlws.FILTER(Data_Source[Price (SAR)],Data_Source[Maker] = Data_Source[[#This Row],[Maker]]))</f>
        <v>65000</v>
      </c>
    </row>
    <row r="1131" spans="1:17" x14ac:dyDescent="0.35">
      <c r="A1131">
        <v>1130</v>
      </c>
      <c r="B1131" t="s">
        <v>82</v>
      </c>
      <c r="C1131" t="s">
        <v>142</v>
      </c>
      <c r="D1131">
        <v>2017</v>
      </c>
      <c r="E1131" s="9">
        <f ca="1">YEAR(TODAY())-Data_Source[[#This Row],[Year]]</f>
        <v>8</v>
      </c>
      <c r="F1131" t="s">
        <v>15</v>
      </c>
      <c r="G1131" t="s">
        <v>29</v>
      </c>
      <c r="H1131" t="s">
        <v>26</v>
      </c>
      <c r="I1131">
        <v>1.6</v>
      </c>
      <c r="J1131" t="s">
        <v>18</v>
      </c>
      <c r="K1131" t="s">
        <v>19</v>
      </c>
      <c r="L1131">
        <v>97000</v>
      </c>
      <c r="M1131" t="s">
        <v>20</v>
      </c>
      <c r="N1131" t="s">
        <v>20</v>
      </c>
      <c r="O1131" s="3">
        <v>38500</v>
      </c>
      <c r="P1131" s="1">
        <f>MEDIAN(Data_Source[Price (SAR)])</f>
        <v>58000</v>
      </c>
      <c r="Q1131" s="1" cm="1">
        <f t="array" ref="Q1131">MEDIAN(_xlfn._xlws.FILTER(Data_Source[Price (SAR)],Data_Source[Maker] = Data_Source[[#This Row],[Maker]]))</f>
        <v>40000</v>
      </c>
    </row>
    <row r="1132" spans="1:17" x14ac:dyDescent="0.35">
      <c r="A1132">
        <v>1131</v>
      </c>
      <c r="B1132" t="s">
        <v>174</v>
      </c>
      <c r="C1132" t="s">
        <v>175</v>
      </c>
      <c r="D1132">
        <v>2006</v>
      </c>
      <c r="E1132" s="9">
        <f ca="1">YEAR(TODAY())-Data_Source[[#This Row],[Year]]</f>
        <v>19</v>
      </c>
      <c r="F1132" t="s">
        <v>15</v>
      </c>
      <c r="G1132" t="s">
        <v>65</v>
      </c>
      <c r="H1132" t="s">
        <v>17</v>
      </c>
      <c r="I1132">
        <v>2.8</v>
      </c>
      <c r="J1132" t="s">
        <v>18</v>
      </c>
      <c r="K1132" t="s">
        <v>19</v>
      </c>
      <c r="L1132">
        <v>220</v>
      </c>
      <c r="M1132" t="s">
        <v>42</v>
      </c>
      <c r="N1132" t="s">
        <v>64</v>
      </c>
      <c r="O1132" s="2">
        <v>26000</v>
      </c>
      <c r="P1132" s="1">
        <f>MEDIAN(Data_Source[Price (SAR)])</f>
        <v>58000</v>
      </c>
      <c r="Q1132" s="1" cm="1">
        <f t="array" ref="Q1132">MEDIAN(_xlfn._xlws.FILTER(Data_Source[Price (SAR)],Data_Source[Maker] = Data_Source[[#This Row],[Maker]]))</f>
        <v>110000</v>
      </c>
    </row>
    <row r="1133" spans="1:17" x14ac:dyDescent="0.35">
      <c r="A1133">
        <v>1132</v>
      </c>
      <c r="B1133" t="s">
        <v>60</v>
      </c>
      <c r="C1133" t="s">
        <v>80</v>
      </c>
      <c r="D1133">
        <v>2016</v>
      </c>
      <c r="E1133" s="9">
        <f ca="1">YEAR(TODAY())-Data_Source[[#This Row],[Year]]</f>
        <v>9</v>
      </c>
      <c r="F1133" t="s">
        <v>47</v>
      </c>
      <c r="G1133" t="s">
        <v>23</v>
      </c>
      <c r="H1133" t="s">
        <v>30</v>
      </c>
      <c r="I1133">
        <v>3.5</v>
      </c>
      <c r="J1133" t="s">
        <v>18</v>
      </c>
      <c r="K1133" t="s">
        <v>19</v>
      </c>
      <c r="L1133">
        <v>95000</v>
      </c>
      <c r="M1133" t="s">
        <v>155</v>
      </c>
      <c r="N1133" t="s">
        <v>539</v>
      </c>
      <c r="O1133" s="2">
        <v>103000</v>
      </c>
      <c r="P1133" s="1">
        <f>MEDIAN(Data_Source[Price (SAR)])</f>
        <v>58000</v>
      </c>
      <c r="Q1133" s="1" cm="1">
        <f t="array" ref="Q1133">MEDIAN(_xlfn._xlws.FILTER(Data_Source[Price (SAR)],Data_Source[Maker] = Data_Source[[#This Row],[Maker]]))</f>
        <v>142000</v>
      </c>
    </row>
    <row r="1134" spans="1:17" x14ac:dyDescent="0.35">
      <c r="A1134">
        <v>1133</v>
      </c>
      <c r="B1134" t="s">
        <v>34</v>
      </c>
      <c r="C1134" t="s">
        <v>123</v>
      </c>
      <c r="D1134">
        <v>2020</v>
      </c>
      <c r="E1134" s="9">
        <f ca="1">YEAR(TODAY())-Data_Source[[#This Row],[Year]]</f>
        <v>5</v>
      </c>
      <c r="F1134" t="s">
        <v>44</v>
      </c>
      <c r="G1134" t="s">
        <v>23</v>
      </c>
      <c r="H1134" t="s">
        <v>30</v>
      </c>
      <c r="I1134">
        <v>2.7</v>
      </c>
      <c r="J1134" t="s">
        <v>18</v>
      </c>
      <c r="K1134" t="s">
        <v>68</v>
      </c>
      <c r="L1134">
        <v>27000</v>
      </c>
      <c r="M1134" t="s">
        <v>20</v>
      </c>
      <c r="N1134" t="s">
        <v>20</v>
      </c>
      <c r="O1134" s="2">
        <v>104500</v>
      </c>
      <c r="P1134" s="1">
        <f>MEDIAN(Data_Source[Price (SAR)])</f>
        <v>58000</v>
      </c>
      <c r="Q1134" s="1" cm="1">
        <f t="array" ref="Q1134">MEDIAN(_xlfn._xlws.FILTER(Data_Source[Price (SAR)],Data_Source[Maker] = Data_Source[[#This Row],[Maker]]))</f>
        <v>65000</v>
      </c>
    </row>
    <row r="1135" spans="1:17" x14ac:dyDescent="0.35">
      <c r="A1135">
        <v>1134</v>
      </c>
      <c r="B1135" t="s">
        <v>34</v>
      </c>
      <c r="C1135" t="s">
        <v>127</v>
      </c>
      <c r="D1135">
        <v>2006</v>
      </c>
      <c r="E1135" s="9">
        <f ca="1">YEAR(TODAY())-Data_Source[[#This Row],[Year]]</f>
        <v>19</v>
      </c>
      <c r="F1135" t="s">
        <v>15</v>
      </c>
      <c r="G1135" t="s">
        <v>38</v>
      </c>
      <c r="H1135" t="s">
        <v>26</v>
      </c>
      <c r="I1135">
        <v>4.5</v>
      </c>
      <c r="J1135" t="s">
        <v>18</v>
      </c>
      <c r="K1135" t="s">
        <v>68</v>
      </c>
      <c r="L1135">
        <v>239</v>
      </c>
      <c r="M1135" t="s">
        <v>111</v>
      </c>
      <c r="N1135" t="s">
        <v>540</v>
      </c>
      <c r="O1135" s="3">
        <v>70000</v>
      </c>
      <c r="P1135" s="1">
        <f>MEDIAN(Data_Source[Price (SAR)])</f>
        <v>58000</v>
      </c>
      <c r="Q1135" s="1" cm="1">
        <f t="array" ref="Q1135">MEDIAN(_xlfn._xlws.FILTER(Data_Source[Price (SAR)],Data_Source[Maker] = Data_Source[[#This Row],[Maker]]))</f>
        <v>65000</v>
      </c>
    </row>
    <row r="1136" spans="1:17" x14ac:dyDescent="0.35">
      <c r="A1136">
        <v>1135</v>
      </c>
      <c r="B1136" t="s">
        <v>181</v>
      </c>
      <c r="C1136" t="s">
        <v>199</v>
      </c>
      <c r="D1136">
        <v>2017</v>
      </c>
      <c r="E1136" s="9">
        <f ca="1">YEAR(TODAY())-Data_Source[[#This Row],[Year]]</f>
        <v>8</v>
      </c>
      <c r="F1136" t="s">
        <v>15</v>
      </c>
      <c r="G1136" t="s">
        <v>75</v>
      </c>
      <c r="H1136" t="s">
        <v>17</v>
      </c>
      <c r="I1136">
        <v>3.8</v>
      </c>
      <c r="J1136" t="s">
        <v>18</v>
      </c>
      <c r="K1136" t="s">
        <v>19</v>
      </c>
      <c r="L1136">
        <v>28000</v>
      </c>
      <c r="M1136" t="s">
        <v>42</v>
      </c>
      <c r="N1136" t="s">
        <v>64</v>
      </c>
      <c r="O1136" s="3">
        <v>88000</v>
      </c>
      <c r="P1136" s="1">
        <f>MEDIAN(Data_Source[Price (SAR)])</f>
        <v>58000</v>
      </c>
      <c r="Q1136" s="1" cm="1">
        <f t="array" ref="Q1136">MEDIAN(_xlfn._xlws.FILTER(Data_Source[Price (SAR)],Data_Source[Maker] = Data_Source[[#This Row],[Maker]]))</f>
        <v>54000</v>
      </c>
    </row>
    <row r="1137" spans="1:17" x14ac:dyDescent="0.35">
      <c r="A1137">
        <v>1136</v>
      </c>
      <c r="B1137" t="s">
        <v>27</v>
      </c>
      <c r="C1137" t="s">
        <v>88</v>
      </c>
      <c r="D1137">
        <v>2017</v>
      </c>
      <c r="E1137" s="9">
        <f ca="1">YEAR(TODAY())-Data_Source[[#This Row],[Year]]</f>
        <v>8</v>
      </c>
      <c r="F1137" t="s">
        <v>15</v>
      </c>
      <c r="G1137" t="s">
        <v>23</v>
      </c>
      <c r="H1137" t="s">
        <v>26</v>
      </c>
      <c r="I1137">
        <v>1.4</v>
      </c>
      <c r="J1137" t="s">
        <v>18</v>
      </c>
      <c r="K1137" t="s">
        <v>19</v>
      </c>
      <c r="L1137">
        <v>32000</v>
      </c>
      <c r="M1137" t="s">
        <v>45</v>
      </c>
      <c r="N1137" t="s">
        <v>539</v>
      </c>
      <c r="O1137" s="3">
        <v>33000</v>
      </c>
      <c r="P1137" s="1">
        <f>MEDIAN(Data_Source[Price (SAR)])</f>
        <v>58000</v>
      </c>
      <c r="Q1137" s="1" cm="1">
        <f t="array" ref="Q1137">MEDIAN(_xlfn._xlws.FILTER(Data_Source[Price (SAR)],Data_Source[Maker] = Data_Source[[#This Row],[Maker]]))</f>
        <v>42000</v>
      </c>
    </row>
    <row r="1138" spans="1:17" x14ac:dyDescent="0.35">
      <c r="A1138">
        <v>1137</v>
      </c>
      <c r="B1138" t="s">
        <v>34</v>
      </c>
      <c r="C1138" t="s">
        <v>51</v>
      </c>
      <c r="D1138">
        <v>2018</v>
      </c>
      <c r="E1138" s="9">
        <f ca="1">YEAR(TODAY())-Data_Source[[#This Row],[Year]]</f>
        <v>7</v>
      </c>
      <c r="F1138" t="s">
        <v>15</v>
      </c>
      <c r="G1138" t="s">
        <v>29</v>
      </c>
      <c r="H1138" t="s">
        <v>26</v>
      </c>
      <c r="I1138">
        <v>1.6</v>
      </c>
      <c r="J1138" t="s">
        <v>18</v>
      </c>
      <c r="K1138" t="s">
        <v>19</v>
      </c>
      <c r="L1138">
        <v>68000</v>
      </c>
      <c r="M1138" t="s">
        <v>42</v>
      </c>
      <c r="N1138" t="s">
        <v>64</v>
      </c>
      <c r="O1138" s="3">
        <v>44000</v>
      </c>
      <c r="P1138" s="1">
        <f>MEDIAN(Data_Source[Price (SAR)])</f>
        <v>58000</v>
      </c>
      <c r="Q1138" s="1" cm="1">
        <f t="array" ref="Q1138">MEDIAN(_xlfn._xlws.FILTER(Data_Source[Price (SAR)],Data_Source[Maker] = Data_Source[[#This Row],[Maker]]))</f>
        <v>65000</v>
      </c>
    </row>
    <row r="1139" spans="1:17" x14ac:dyDescent="0.35">
      <c r="A1139">
        <v>1138</v>
      </c>
      <c r="B1139" t="s">
        <v>27</v>
      </c>
      <c r="C1139" t="s">
        <v>28</v>
      </c>
      <c r="D1139">
        <v>2018</v>
      </c>
      <c r="E1139" s="9">
        <f ca="1">YEAR(TODAY())-Data_Source[[#This Row],[Year]]</f>
        <v>7</v>
      </c>
      <c r="F1139" t="s">
        <v>15</v>
      </c>
      <c r="G1139" t="s">
        <v>94</v>
      </c>
      <c r="H1139" t="s">
        <v>26</v>
      </c>
      <c r="I1139">
        <v>1.6</v>
      </c>
      <c r="J1139" t="s">
        <v>18</v>
      </c>
      <c r="K1139" t="s">
        <v>19</v>
      </c>
      <c r="L1139">
        <v>91700</v>
      </c>
      <c r="M1139" t="s">
        <v>45</v>
      </c>
      <c r="N1139" t="s">
        <v>539</v>
      </c>
      <c r="O1139" s="3">
        <v>48000</v>
      </c>
      <c r="P1139" s="1">
        <f>MEDIAN(Data_Source[Price (SAR)])</f>
        <v>58000</v>
      </c>
      <c r="Q1139" s="1" cm="1">
        <f t="array" ref="Q1139">MEDIAN(_xlfn._xlws.FILTER(Data_Source[Price (SAR)],Data_Source[Maker] = Data_Source[[#This Row],[Maker]]))</f>
        <v>42000</v>
      </c>
    </row>
    <row r="1140" spans="1:17" x14ac:dyDescent="0.35">
      <c r="A1140">
        <v>1139</v>
      </c>
      <c r="B1140" t="s">
        <v>76</v>
      </c>
      <c r="C1140" t="s">
        <v>256</v>
      </c>
      <c r="D1140">
        <v>2019</v>
      </c>
      <c r="E1140" s="9">
        <f ca="1">YEAR(TODAY())-Data_Source[[#This Row],[Year]]</f>
        <v>6</v>
      </c>
      <c r="F1140" t="s">
        <v>47</v>
      </c>
      <c r="G1140" t="s">
        <v>65</v>
      </c>
      <c r="H1140" t="s">
        <v>17</v>
      </c>
      <c r="I1140">
        <v>2.2999999999999998</v>
      </c>
      <c r="J1140" t="s">
        <v>18</v>
      </c>
      <c r="K1140" t="s">
        <v>19</v>
      </c>
      <c r="L1140">
        <v>41000</v>
      </c>
      <c r="M1140" t="s">
        <v>45</v>
      </c>
      <c r="N1140" t="s">
        <v>539</v>
      </c>
      <c r="O1140" s="2">
        <v>123000</v>
      </c>
      <c r="P1140" s="1">
        <f>MEDIAN(Data_Source[Price (SAR)])</f>
        <v>58000</v>
      </c>
      <c r="Q1140" s="1" cm="1">
        <f t="array" ref="Q1140">MEDIAN(_xlfn._xlws.FILTER(Data_Source[Price (SAR)],Data_Source[Maker] = Data_Source[[#This Row],[Maker]]))</f>
        <v>55000</v>
      </c>
    </row>
    <row r="1141" spans="1:17" x14ac:dyDescent="0.35">
      <c r="A1141">
        <v>1140</v>
      </c>
      <c r="B1141" t="s">
        <v>365</v>
      </c>
      <c r="C1141" t="s">
        <v>404</v>
      </c>
      <c r="D1141">
        <v>2008</v>
      </c>
      <c r="E1141" s="9">
        <f ca="1">YEAR(TODAY())-Data_Source[[#This Row],[Year]]</f>
        <v>17</v>
      </c>
      <c r="F1141" t="s">
        <v>15</v>
      </c>
      <c r="G1141" t="s">
        <v>102</v>
      </c>
      <c r="H1141" t="s">
        <v>17</v>
      </c>
      <c r="I1141">
        <v>6.2</v>
      </c>
      <c r="J1141" t="s">
        <v>18</v>
      </c>
      <c r="K1141" t="s">
        <v>19</v>
      </c>
      <c r="L1141">
        <v>208</v>
      </c>
      <c r="M1141" t="s">
        <v>20</v>
      </c>
      <c r="N1141" t="s">
        <v>20</v>
      </c>
      <c r="O1141" s="2">
        <v>96000</v>
      </c>
      <c r="P1141" s="1">
        <f>MEDIAN(Data_Source[Price (SAR)])</f>
        <v>58000</v>
      </c>
      <c r="Q1141" s="1" cm="1">
        <f t="array" ref="Q1141">MEDIAN(_xlfn._xlws.FILTER(Data_Source[Price (SAR)],Data_Source[Maker] = Data_Source[[#This Row],[Maker]]))</f>
        <v>30000</v>
      </c>
    </row>
    <row r="1142" spans="1:17" x14ac:dyDescent="0.35">
      <c r="A1142">
        <v>1141</v>
      </c>
      <c r="B1142" t="s">
        <v>34</v>
      </c>
      <c r="C1142" t="s">
        <v>123</v>
      </c>
      <c r="D1142">
        <v>2018</v>
      </c>
      <c r="E1142" s="9">
        <f ca="1">YEAR(TODAY())-Data_Source[[#This Row],[Year]]</f>
        <v>7</v>
      </c>
      <c r="F1142" t="s">
        <v>15</v>
      </c>
      <c r="G1142" t="s">
        <v>23</v>
      </c>
      <c r="H1142" t="s">
        <v>26</v>
      </c>
      <c r="I1142">
        <v>2.7</v>
      </c>
      <c r="J1142" t="s">
        <v>18</v>
      </c>
      <c r="K1142" t="s">
        <v>68</v>
      </c>
      <c r="L1142">
        <v>126000</v>
      </c>
      <c r="M1142" t="s">
        <v>20</v>
      </c>
      <c r="N1142" t="s">
        <v>20</v>
      </c>
      <c r="O1142" s="3">
        <v>82000</v>
      </c>
      <c r="P1142" s="1">
        <f>MEDIAN(Data_Source[Price (SAR)])</f>
        <v>58000</v>
      </c>
      <c r="Q1142" s="1" cm="1">
        <f t="array" ref="Q1142">MEDIAN(_xlfn._xlws.FILTER(Data_Source[Price (SAR)],Data_Source[Maker] = Data_Source[[#This Row],[Maker]]))</f>
        <v>65000</v>
      </c>
    </row>
    <row r="1143" spans="1:17" x14ac:dyDescent="0.35">
      <c r="A1143">
        <v>1142</v>
      </c>
      <c r="B1143" t="s">
        <v>60</v>
      </c>
      <c r="C1143" t="s">
        <v>61</v>
      </c>
      <c r="D1143">
        <v>2015</v>
      </c>
      <c r="E1143" s="9">
        <f ca="1">YEAR(TODAY())-Data_Source[[#This Row],[Year]]</f>
        <v>10</v>
      </c>
      <c r="F1143" t="s">
        <v>15</v>
      </c>
      <c r="G1143" t="s">
        <v>29</v>
      </c>
      <c r="H1143" t="s">
        <v>26</v>
      </c>
      <c r="I1143">
        <v>3.5</v>
      </c>
      <c r="J1143" t="s">
        <v>18</v>
      </c>
      <c r="K1143" t="s">
        <v>19</v>
      </c>
      <c r="L1143">
        <v>70000</v>
      </c>
      <c r="M1143" t="s">
        <v>42</v>
      </c>
      <c r="N1143" t="s">
        <v>64</v>
      </c>
      <c r="O1143" s="3">
        <v>95000</v>
      </c>
      <c r="P1143" s="1">
        <f>MEDIAN(Data_Source[Price (SAR)])</f>
        <v>58000</v>
      </c>
      <c r="Q1143" s="1" cm="1">
        <f t="array" ref="Q1143">MEDIAN(_xlfn._xlws.FILTER(Data_Source[Price (SAR)],Data_Source[Maker] = Data_Source[[#This Row],[Maker]]))</f>
        <v>142000</v>
      </c>
    </row>
    <row r="1144" spans="1:17" x14ac:dyDescent="0.35">
      <c r="A1144">
        <v>1143</v>
      </c>
      <c r="B1144" t="s">
        <v>103</v>
      </c>
      <c r="C1144" t="s">
        <v>212</v>
      </c>
      <c r="D1144">
        <v>2015</v>
      </c>
      <c r="E1144" s="9">
        <f ca="1">YEAR(TODAY())-Data_Source[[#This Row],[Year]]</f>
        <v>10</v>
      </c>
      <c r="F1144" t="s">
        <v>15</v>
      </c>
      <c r="G1144" t="s">
        <v>16</v>
      </c>
      <c r="H1144" t="s">
        <v>17</v>
      </c>
      <c r="I1144">
        <v>3.5</v>
      </c>
      <c r="J1144" t="s">
        <v>18</v>
      </c>
      <c r="K1144" t="s">
        <v>19</v>
      </c>
      <c r="L1144">
        <v>27956</v>
      </c>
      <c r="M1144" t="s">
        <v>42</v>
      </c>
      <c r="N1144" t="s">
        <v>64</v>
      </c>
      <c r="O1144" s="3">
        <v>105000</v>
      </c>
      <c r="P1144" s="1">
        <f>MEDIAN(Data_Source[Price (SAR)])</f>
        <v>58000</v>
      </c>
      <c r="Q1144" s="1" cm="1">
        <f t="array" ref="Q1144">MEDIAN(_xlfn._xlws.FILTER(Data_Source[Price (SAR)],Data_Source[Maker] = Data_Source[[#This Row],[Maker]]))</f>
        <v>83000</v>
      </c>
    </row>
    <row r="1145" spans="1:17" x14ac:dyDescent="0.35">
      <c r="A1145">
        <v>1144</v>
      </c>
      <c r="B1145" t="s">
        <v>60</v>
      </c>
      <c r="C1145" t="s">
        <v>80</v>
      </c>
      <c r="D1145">
        <v>2016</v>
      </c>
      <c r="E1145" s="9">
        <f ca="1">YEAR(TODAY())-Data_Source[[#This Row],[Year]]</f>
        <v>9</v>
      </c>
      <c r="F1145" t="s">
        <v>44</v>
      </c>
      <c r="G1145" t="s">
        <v>38</v>
      </c>
      <c r="H1145" t="s">
        <v>30</v>
      </c>
      <c r="I1145">
        <v>2.6</v>
      </c>
      <c r="J1145" t="s">
        <v>18</v>
      </c>
      <c r="K1145" t="s">
        <v>19</v>
      </c>
      <c r="L1145">
        <v>92000</v>
      </c>
      <c r="M1145" t="s">
        <v>45</v>
      </c>
      <c r="N1145" t="s">
        <v>539</v>
      </c>
      <c r="O1145" s="3">
        <v>98000</v>
      </c>
      <c r="P1145" s="1">
        <f>MEDIAN(Data_Source[Price (SAR)])</f>
        <v>58000</v>
      </c>
      <c r="Q1145" s="1" cm="1">
        <f t="array" ref="Q1145">MEDIAN(_xlfn._xlws.FILTER(Data_Source[Price (SAR)],Data_Source[Maker] = Data_Source[[#This Row],[Maker]]))</f>
        <v>142000</v>
      </c>
    </row>
    <row r="1146" spans="1:17" x14ac:dyDescent="0.35">
      <c r="A1146">
        <v>1145</v>
      </c>
      <c r="B1146" t="s">
        <v>76</v>
      </c>
      <c r="C1146" t="s">
        <v>144</v>
      </c>
      <c r="D1146">
        <v>2008</v>
      </c>
      <c r="E1146" s="9">
        <f ca="1">YEAR(TODAY())-Data_Source[[#This Row],[Year]]</f>
        <v>17</v>
      </c>
      <c r="F1146" t="s">
        <v>47</v>
      </c>
      <c r="G1146" t="s">
        <v>25</v>
      </c>
      <c r="H1146" t="s">
        <v>17</v>
      </c>
      <c r="I1146">
        <v>4.5999999999999996</v>
      </c>
      <c r="J1146" t="s">
        <v>18</v>
      </c>
      <c r="K1146" t="s">
        <v>19</v>
      </c>
      <c r="L1146">
        <v>171000</v>
      </c>
      <c r="M1146" t="s">
        <v>20</v>
      </c>
      <c r="N1146" t="s">
        <v>20</v>
      </c>
      <c r="O1146" s="2">
        <v>27000</v>
      </c>
      <c r="P1146" s="1">
        <f>MEDIAN(Data_Source[Price (SAR)])</f>
        <v>58000</v>
      </c>
      <c r="Q1146" s="1" cm="1">
        <f t="array" ref="Q1146">MEDIAN(_xlfn._xlws.FILTER(Data_Source[Price (SAR)],Data_Source[Maker] = Data_Source[[#This Row],[Maker]]))</f>
        <v>55000</v>
      </c>
    </row>
    <row r="1147" spans="1:17" x14ac:dyDescent="0.35">
      <c r="A1147">
        <v>1146</v>
      </c>
      <c r="B1147" t="s">
        <v>39</v>
      </c>
      <c r="C1147" t="s">
        <v>46</v>
      </c>
      <c r="D1147">
        <v>2011</v>
      </c>
      <c r="E1147" s="9">
        <f ca="1">YEAR(TODAY())-Data_Source[[#This Row],[Year]]</f>
        <v>14</v>
      </c>
      <c r="F1147" t="s">
        <v>15</v>
      </c>
      <c r="G1147" t="s">
        <v>29</v>
      </c>
      <c r="H1147" t="s">
        <v>26</v>
      </c>
      <c r="I1147">
        <v>5.3</v>
      </c>
      <c r="J1147" t="s">
        <v>18</v>
      </c>
      <c r="K1147" t="s">
        <v>19</v>
      </c>
      <c r="L1147">
        <v>304000</v>
      </c>
      <c r="M1147" t="s">
        <v>253</v>
      </c>
      <c r="N1147" t="s">
        <v>539</v>
      </c>
      <c r="O1147" s="2">
        <v>50000</v>
      </c>
      <c r="P1147" s="1">
        <f>MEDIAN(Data_Source[Price (SAR)])</f>
        <v>58000</v>
      </c>
      <c r="Q1147" s="1" cm="1">
        <f t="array" ref="Q1147">MEDIAN(_xlfn._xlws.FILTER(Data_Source[Price (SAR)],Data_Source[Maker] = Data_Source[[#This Row],[Maker]]))</f>
        <v>60000</v>
      </c>
    </row>
    <row r="1148" spans="1:17" x14ac:dyDescent="0.35">
      <c r="A1148">
        <v>1147</v>
      </c>
      <c r="B1148" t="s">
        <v>47</v>
      </c>
      <c r="C1148" t="s">
        <v>47</v>
      </c>
      <c r="D1148">
        <v>2007</v>
      </c>
      <c r="E1148" s="9">
        <f ca="1">YEAR(TODAY())-Data_Source[[#This Row],[Year]]</f>
        <v>18</v>
      </c>
      <c r="F1148" t="s">
        <v>15</v>
      </c>
      <c r="G1148" t="s">
        <v>65</v>
      </c>
      <c r="H1148" t="s">
        <v>26</v>
      </c>
      <c r="I1148">
        <v>3.5</v>
      </c>
      <c r="J1148" t="s">
        <v>18</v>
      </c>
      <c r="K1148" t="s">
        <v>68</v>
      </c>
      <c r="L1148">
        <v>125</v>
      </c>
      <c r="M1148" t="s">
        <v>59</v>
      </c>
      <c r="N1148" t="s">
        <v>59</v>
      </c>
      <c r="O1148" s="2">
        <v>7000</v>
      </c>
      <c r="P1148" s="1">
        <f>MEDIAN(Data_Source[Price (SAR)])</f>
        <v>58000</v>
      </c>
      <c r="Q1148" s="1" cm="1">
        <f t="array" ref="Q1148">MEDIAN(_xlfn._xlws.FILTER(Data_Source[Price (SAR)],Data_Source[Maker] = Data_Source[[#This Row],[Maker]]))</f>
        <v>32500</v>
      </c>
    </row>
    <row r="1149" spans="1:17" x14ac:dyDescent="0.35">
      <c r="A1149">
        <v>1148</v>
      </c>
      <c r="B1149" t="s">
        <v>27</v>
      </c>
      <c r="C1149" t="s">
        <v>89</v>
      </c>
      <c r="D1149">
        <v>2019</v>
      </c>
      <c r="E1149" s="9">
        <f ca="1">YEAR(TODAY())-Data_Source[[#This Row],[Year]]</f>
        <v>6</v>
      </c>
      <c r="F1149" t="s">
        <v>15</v>
      </c>
      <c r="G1149" t="s">
        <v>25</v>
      </c>
      <c r="H1149" t="s">
        <v>26</v>
      </c>
      <c r="I1149">
        <v>2.4</v>
      </c>
      <c r="J1149" t="s">
        <v>18</v>
      </c>
      <c r="K1149" t="s">
        <v>19</v>
      </c>
      <c r="L1149">
        <v>129413</v>
      </c>
      <c r="M1149" t="s">
        <v>20</v>
      </c>
      <c r="N1149" t="s">
        <v>20</v>
      </c>
      <c r="O1149" s="3">
        <v>57500</v>
      </c>
      <c r="P1149" s="1">
        <f>MEDIAN(Data_Source[Price (SAR)])</f>
        <v>58000</v>
      </c>
      <c r="Q1149" s="1" cm="1">
        <f t="array" ref="Q1149">MEDIAN(_xlfn._xlws.FILTER(Data_Source[Price (SAR)],Data_Source[Maker] = Data_Source[[#This Row],[Maker]]))</f>
        <v>42000</v>
      </c>
    </row>
    <row r="1150" spans="1:17" x14ac:dyDescent="0.35">
      <c r="A1150">
        <v>1149</v>
      </c>
      <c r="B1150" t="s">
        <v>82</v>
      </c>
      <c r="C1150" t="s">
        <v>294</v>
      </c>
      <c r="D1150">
        <v>2017</v>
      </c>
      <c r="E1150" s="9">
        <f ca="1">YEAR(TODAY())-Data_Source[[#This Row],[Year]]</f>
        <v>8</v>
      </c>
      <c r="F1150" t="s">
        <v>15</v>
      </c>
      <c r="G1150" t="s">
        <v>75</v>
      </c>
      <c r="H1150" t="s">
        <v>30</v>
      </c>
      <c r="I1150">
        <v>3.5</v>
      </c>
      <c r="J1150" t="s">
        <v>18</v>
      </c>
      <c r="K1150" t="s">
        <v>19</v>
      </c>
      <c r="L1150">
        <v>79260</v>
      </c>
      <c r="M1150" t="s">
        <v>45</v>
      </c>
      <c r="N1150" t="s">
        <v>539</v>
      </c>
      <c r="O1150" s="2">
        <v>70000</v>
      </c>
      <c r="P1150" s="1">
        <f>MEDIAN(Data_Source[Price (SAR)])</f>
        <v>58000</v>
      </c>
      <c r="Q1150" s="1" cm="1">
        <f t="array" ref="Q1150">MEDIAN(_xlfn._xlws.FILTER(Data_Source[Price (SAR)],Data_Source[Maker] = Data_Source[[#This Row],[Maker]]))</f>
        <v>40000</v>
      </c>
    </row>
    <row r="1151" spans="1:17" x14ac:dyDescent="0.35">
      <c r="A1151">
        <v>1150</v>
      </c>
      <c r="B1151" t="s">
        <v>34</v>
      </c>
      <c r="C1151" t="s">
        <v>145</v>
      </c>
      <c r="D1151">
        <v>2015</v>
      </c>
      <c r="E1151" s="9">
        <f ca="1">YEAR(TODAY())-Data_Source[[#This Row],[Year]]</f>
        <v>10</v>
      </c>
      <c r="F1151" t="s">
        <v>15</v>
      </c>
      <c r="G1151" t="s">
        <v>29</v>
      </c>
      <c r="H1151" t="s">
        <v>26</v>
      </c>
      <c r="I1151">
        <v>2.7</v>
      </c>
      <c r="J1151" t="s">
        <v>18</v>
      </c>
      <c r="K1151" t="s">
        <v>19</v>
      </c>
      <c r="L1151">
        <v>230000</v>
      </c>
      <c r="M1151" t="s">
        <v>45</v>
      </c>
      <c r="N1151" t="s">
        <v>539</v>
      </c>
      <c r="O1151" s="2">
        <v>45000</v>
      </c>
      <c r="P1151" s="1">
        <f>MEDIAN(Data_Source[Price (SAR)])</f>
        <v>58000</v>
      </c>
      <c r="Q1151" s="1" cm="1">
        <f t="array" ref="Q1151">MEDIAN(_xlfn._xlws.FILTER(Data_Source[Price (SAR)],Data_Source[Maker] = Data_Source[[#This Row],[Maker]]))</f>
        <v>65000</v>
      </c>
    </row>
    <row r="1152" spans="1:17" x14ac:dyDescent="0.35">
      <c r="A1152">
        <v>1151</v>
      </c>
      <c r="B1152" t="s">
        <v>27</v>
      </c>
      <c r="C1152" t="s">
        <v>93</v>
      </c>
      <c r="D1152">
        <v>2012</v>
      </c>
      <c r="E1152" s="9">
        <f ca="1">YEAR(TODAY())-Data_Source[[#This Row],[Year]]</f>
        <v>13</v>
      </c>
      <c r="F1152" t="s">
        <v>15</v>
      </c>
      <c r="G1152" t="s">
        <v>75</v>
      </c>
      <c r="H1152" t="s">
        <v>30</v>
      </c>
      <c r="I1152">
        <v>3</v>
      </c>
      <c r="J1152" t="s">
        <v>18</v>
      </c>
      <c r="K1152" t="s">
        <v>19</v>
      </c>
      <c r="L1152">
        <v>380000</v>
      </c>
      <c r="M1152" t="s">
        <v>111</v>
      </c>
      <c r="N1152" t="s">
        <v>540</v>
      </c>
      <c r="O1152" s="2">
        <v>24000</v>
      </c>
      <c r="P1152" s="1">
        <f>MEDIAN(Data_Source[Price (SAR)])</f>
        <v>58000</v>
      </c>
      <c r="Q1152" s="1" cm="1">
        <f t="array" ref="Q1152">MEDIAN(_xlfn._xlws.FILTER(Data_Source[Price (SAR)],Data_Source[Maker] = Data_Source[[#This Row],[Maker]]))</f>
        <v>42000</v>
      </c>
    </row>
    <row r="1153" spans="1:17" x14ac:dyDescent="0.35">
      <c r="A1153">
        <v>1152</v>
      </c>
      <c r="B1153" t="s">
        <v>21</v>
      </c>
      <c r="C1153" t="s">
        <v>120</v>
      </c>
      <c r="D1153">
        <v>2015</v>
      </c>
      <c r="E1153" s="9">
        <f ca="1">YEAR(TODAY())-Data_Source[[#This Row],[Year]]</f>
        <v>10</v>
      </c>
      <c r="F1153" t="s">
        <v>15</v>
      </c>
      <c r="G1153" t="s">
        <v>23</v>
      </c>
      <c r="H1153" t="s">
        <v>26</v>
      </c>
      <c r="I1153">
        <v>2.4</v>
      </c>
      <c r="J1153" t="s">
        <v>18</v>
      </c>
      <c r="K1153" t="s">
        <v>68</v>
      </c>
      <c r="L1153">
        <v>77000</v>
      </c>
      <c r="M1153" t="s">
        <v>42</v>
      </c>
      <c r="N1153" t="s">
        <v>64</v>
      </c>
      <c r="O1153" s="2">
        <v>53000</v>
      </c>
      <c r="P1153" s="1">
        <f>MEDIAN(Data_Source[Price (SAR)])</f>
        <v>58000</v>
      </c>
      <c r="Q1153" s="1" cm="1">
        <f t="array" ref="Q1153">MEDIAN(_xlfn._xlws.FILTER(Data_Source[Price (SAR)],Data_Source[Maker] = Data_Source[[#This Row],[Maker]]))</f>
        <v>36500</v>
      </c>
    </row>
    <row r="1154" spans="1:17" x14ac:dyDescent="0.35">
      <c r="A1154">
        <v>1153</v>
      </c>
      <c r="B1154" t="s">
        <v>34</v>
      </c>
      <c r="C1154" t="s">
        <v>123</v>
      </c>
      <c r="D1154">
        <v>2015</v>
      </c>
      <c r="E1154" s="9">
        <f ca="1">YEAR(TODAY())-Data_Source[[#This Row],[Year]]</f>
        <v>10</v>
      </c>
      <c r="F1154" t="s">
        <v>44</v>
      </c>
      <c r="G1154" t="s">
        <v>23</v>
      </c>
      <c r="H1154" t="s">
        <v>30</v>
      </c>
      <c r="I1154">
        <v>2.7</v>
      </c>
      <c r="J1154" t="s">
        <v>18</v>
      </c>
      <c r="K1154" t="s">
        <v>68</v>
      </c>
      <c r="L1154">
        <v>246000</v>
      </c>
      <c r="M1154" t="s">
        <v>45</v>
      </c>
      <c r="N1154" t="s">
        <v>539</v>
      </c>
      <c r="O1154" s="2">
        <v>57000</v>
      </c>
      <c r="P1154" s="1">
        <f>MEDIAN(Data_Source[Price (SAR)])</f>
        <v>58000</v>
      </c>
      <c r="Q1154" s="1" cm="1">
        <f t="array" ref="Q1154">MEDIAN(_xlfn._xlws.FILTER(Data_Source[Price (SAR)],Data_Source[Maker] = Data_Source[[#This Row],[Maker]]))</f>
        <v>65000</v>
      </c>
    </row>
    <row r="1155" spans="1:17" x14ac:dyDescent="0.35">
      <c r="A1155">
        <v>1154</v>
      </c>
      <c r="B1155" t="s">
        <v>76</v>
      </c>
      <c r="C1155" t="s">
        <v>112</v>
      </c>
      <c r="D1155">
        <v>2014</v>
      </c>
      <c r="E1155" s="9">
        <f ca="1">YEAR(TODAY())-Data_Source[[#This Row],[Year]]</f>
        <v>11</v>
      </c>
      <c r="F1155" t="s">
        <v>15</v>
      </c>
      <c r="G1155" t="s">
        <v>216</v>
      </c>
      <c r="H1155" t="s">
        <v>26</v>
      </c>
      <c r="I1155">
        <v>2</v>
      </c>
      <c r="J1155" t="s">
        <v>18</v>
      </c>
      <c r="K1155" t="s">
        <v>19</v>
      </c>
      <c r="L1155">
        <v>152000</v>
      </c>
      <c r="M1155" t="s">
        <v>45</v>
      </c>
      <c r="N1155" t="s">
        <v>539</v>
      </c>
      <c r="O1155" s="2">
        <v>55000</v>
      </c>
      <c r="P1155" s="1">
        <f>MEDIAN(Data_Source[Price (SAR)])</f>
        <v>58000</v>
      </c>
      <c r="Q1155" s="1" cm="1">
        <f t="array" ref="Q1155">MEDIAN(_xlfn._xlws.FILTER(Data_Source[Price (SAR)],Data_Source[Maker] = Data_Source[[#This Row],[Maker]]))</f>
        <v>55000</v>
      </c>
    </row>
    <row r="1156" spans="1:17" x14ac:dyDescent="0.35">
      <c r="A1156">
        <v>1155</v>
      </c>
      <c r="B1156" t="s">
        <v>27</v>
      </c>
      <c r="C1156" t="s">
        <v>89</v>
      </c>
      <c r="D1156">
        <v>2018</v>
      </c>
      <c r="E1156" s="9">
        <f ca="1">YEAR(TODAY())-Data_Source[[#This Row],[Year]]</f>
        <v>7</v>
      </c>
      <c r="F1156" t="s">
        <v>15</v>
      </c>
      <c r="G1156" t="s">
        <v>94</v>
      </c>
      <c r="H1156" t="s">
        <v>30</v>
      </c>
      <c r="I1156">
        <v>2.4</v>
      </c>
      <c r="J1156" t="s">
        <v>18</v>
      </c>
      <c r="K1156" t="s">
        <v>19</v>
      </c>
      <c r="L1156">
        <v>90000</v>
      </c>
      <c r="M1156" t="s">
        <v>20</v>
      </c>
      <c r="N1156" t="s">
        <v>20</v>
      </c>
      <c r="O1156" s="3">
        <v>57000</v>
      </c>
      <c r="P1156" s="1">
        <f>MEDIAN(Data_Source[Price (SAR)])</f>
        <v>58000</v>
      </c>
      <c r="Q1156" s="1" cm="1">
        <f t="array" ref="Q1156">MEDIAN(_xlfn._xlws.FILTER(Data_Source[Price (SAR)],Data_Source[Maker] = Data_Source[[#This Row],[Maker]]))</f>
        <v>42000</v>
      </c>
    </row>
    <row r="1157" spans="1:17" x14ac:dyDescent="0.35">
      <c r="A1157">
        <v>1156</v>
      </c>
      <c r="B1157" t="s">
        <v>34</v>
      </c>
      <c r="C1157" t="s">
        <v>284</v>
      </c>
      <c r="D1157">
        <v>2017</v>
      </c>
      <c r="E1157" s="9">
        <f ca="1">YEAR(TODAY())-Data_Source[[#This Row],[Year]]</f>
        <v>8</v>
      </c>
      <c r="F1157" t="s">
        <v>44</v>
      </c>
      <c r="G1157" t="s">
        <v>23</v>
      </c>
      <c r="H1157" t="s">
        <v>26</v>
      </c>
      <c r="I1157">
        <v>2.4</v>
      </c>
      <c r="J1157" t="s">
        <v>18</v>
      </c>
      <c r="K1157" t="s">
        <v>19</v>
      </c>
      <c r="L1157">
        <v>139000</v>
      </c>
      <c r="M1157" t="s">
        <v>20</v>
      </c>
      <c r="N1157" t="s">
        <v>20</v>
      </c>
      <c r="O1157" s="2">
        <v>62000</v>
      </c>
      <c r="P1157" s="1">
        <f>MEDIAN(Data_Source[Price (SAR)])</f>
        <v>58000</v>
      </c>
      <c r="Q1157" s="1" cm="1">
        <f t="array" ref="Q1157">MEDIAN(_xlfn._xlws.FILTER(Data_Source[Price (SAR)],Data_Source[Maker] = Data_Source[[#This Row],[Maker]]))</f>
        <v>65000</v>
      </c>
    </row>
    <row r="1158" spans="1:17" x14ac:dyDescent="0.35">
      <c r="A1158">
        <v>1157</v>
      </c>
      <c r="B1158" t="s">
        <v>76</v>
      </c>
      <c r="C1158" t="s">
        <v>325</v>
      </c>
      <c r="D1158">
        <v>2013</v>
      </c>
      <c r="E1158" s="9">
        <f ca="1">YEAR(TODAY())-Data_Source[[#This Row],[Year]]</f>
        <v>12</v>
      </c>
      <c r="F1158" t="s">
        <v>15</v>
      </c>
      <c r="G1158" t="s">
        <v>25</v>
      </c>
      <c r="H1158" t="s">
        <v>26</v>
      </c>
      <c r="I1158">
        <v>3.5</v>
      </c>
      <c r="J1158" t="s">
        <v>18</v>
      </c>
      <c r="K1158" t="s">
        <v>19</v>
      </c>
      <c r="L1158">
        <v>208000</v>
      </c>
      <c r="M1158" t="s">
        <v>64</v>
      </c>
      <c r="N1158" t="s">
        <v>64</v>
      </c>
      <c r="O1158" s="3">
        <v>39000</v>
      </c>
      <c r="P1158" s="1">
        <f>MEDIAN(Data_Source[Price (SAR)])</f>
        <v>58000</v>
      </c>
      <c r="Q1158" s="1" cm="1">
        <f t="array" ref="Q1158">MEDIAN(_xlfn._xlws.FILTER(Data_Source[Price (SAR)],Data_Source[Maker] = Data_Source[[#This Row],[Maker]]))</f>
        <v>55000</v>
      </c>
    </row>
    <row r="1159" spans="1:17" x14ac:dyDescent="0.35">
      <c r="A1159">
        <v>1158</v>
      </c>
      <c r="B1159" t="s">
        <v>82</v>
      </c>
      <c r="C1159" t="s">
        <v>164</v>
      </c>
      <c r="D1159">
        <v>2019</v>
      </c>
      <c r="E1159" s="9">
        <f ca="1">YEAR(TODAY())-Data_Source[[#This Row],[Year]]</f>
        <v>6</v>
      </c>
      <c r="F1159" t="s">
        <v>15</v>
      </c>
      <c r="G1159" t="s">
        <v>102</v>
      </c>
      <c r="H1159" t="s">
        <v>26</v>
      </c>
      <c r="I1159">
        <v>1.6</v>
      </c>
      <c r="J1159" t="s">
        <v>18</v>
      </c>
      <c r="K1159" t="s">
        <v>19</v>
      </c>
      <c r="L1159">
        <v>69358</v>
      </c>
      <c r="M1159" t="s">
        <v>20</v>
      </c>
      <c r="N1159" t="s">
        <v>20</v>
      </c>
      <c r="O1159" s="2">
        <v>60500</v>
      </c>
      <c r="P1159" s="1">
        <f>MEDIAN(Data_Source[Price (SAR)])</f>
        <v>58000</v>
      </c>
      <c r="Q1159" s="1" cm="1">
        <f t="array" ref="Q1159">MEDIAN(_xlfn._xlws.FILTER(Data_Source[Price (SAR)],Data_Source[Maker] = Data_Source[[#This Row],[Maker]]))</f>
        <v>40000</v>
      </c>
    </row>
    <row r="1160" spans="1:17" x14ac:dyDescent="0.35">
      <c r="A1160">
        <v>1159</v>
      </c>
      <c r="B1160" t="s">
        <v>141</v>
      </c>
      <c r="C1160" t="s">
        <v>280</v>
      </c>
      <c r="D1160">
        <v>2016</v>
      </c>
      <c r="E1160" s="9">
        <f ca="1">YEAR(TODAY())-Data_Source[[#This Row],[Year]]</f>
        <v>9</v>
      </c>
      <c r="F1160" t="s">
        <v>15</v>
      </c>
      <c r="G1160" t="s">
        <v>23</v>
      </c>
      <c r="H1160" t="s">
        <v>26</v>
      </c>
      <c r="I1160">
        <v>1.6</v>
      </c>
      <c r="J1160" t="s">
        <v>18</v>
      </c>
      <c r="K1160" t="s">
        <v>68</v>
      </c>
      <c r="L1160">
        <v>114000</v>
      </c>
      <c r="M1160" t="s">
        <v>45</v>
      </c>
      <c r="N1160" t="s">
        <v>539</v>
      </c>
      <c r="O1160" s="3">
        <v>22000</v>
      </c>
      <c r="P1160" s="1">
        <f>MEDIAN(Data_Source[Price (SAR)])</f>
        <v>58000</v>
      </c>
      <c r="Q1160" s="1" cm="1">
        <f t="array" ref="Q1160">MEDIAN(_xlfn._xlws.FILTER(Data_Source[Price (SAR)],Data_Source[Maker] = Data_Source[[#This Row],[Maker]]))</f>
        <v>23500</v>
      </c>
    </row>
    <row r="1161" spans="1:17" x14ac:dyDescent="0.35">
      <c r="A1161">
        <v>1160</v>
      </c>
      <c r="B1161" t="s">
        <v>31</v>
      </c>
      <c r="C1161" t="s">
        <v>32</v>
      </c>
      <c r="D1161">
        <v>2014</v>
      </c>
      <c r="E1161" s="9">
        <f ca="1">YEAR(TODAY())-Data_Source[[#This Row],[Year]]</f>
        <v>11</v>
      </c>
      <c r="F1161" t="s">
        <v>15</v>
      </c>
      <c r="G1161" t="s">
        <v>23</v>
      </c>
      <c r="H1161" t="s">
        <v>30</v>
      </c>
      <c r="I1161">
        <v>2.4</v>
      </c>
      <c r="J1161" t="s">
        <v>18</v>
      </c>
      <c r="K1161" t="s">
        <v>19</v>
      </c>
      <c r="L1161">
        <v>202000</v>
      </c>
      <c r="M1161" t="s">
        <v>20</v>
      </c>
      <c r="N1161" t="s">
        <v>20</v>
      </c>
      <c r="O1161" s="3">
        <v>54000</v>
      </c>
      <c r="P1161" s="1">
        <f>MEDIAN(Data_Source[Price (SAR)])</f>
        <v>58000</v>
      </c>
      <c r="Q1161" s="1" cm="1">
        <f t="array" ref="Q1161">MEDIAN(_xlfn._xlws.FILTER(Data_Source[Price (SAR)],Data_Source[Maker] = Data_Source[[#This Row],[Maker]]))</f>
        <v>60500</v>
      </c>
    </row>
    <row r="1162" spans="1:17" x14ac:dyDescent="0.35">
      <c r="A1162">
        <v>1161</v>
      </c>
      <c r="B1162" t="s">
        <v>99</v>
      </c>
      <c r="C1162">
        <v>360</v>
      </c>
      <c r="D1162">
        <v>2018</v>
      </c>
      <c r="E1162" s="9">
        <f ca="1">YEAR(TODAY())-Data_Source[[#This Row],[Year]]</f>
        <v>7</v>
      </c>
      <c r="F1162" t="s">
        <v>15</v>
      </c>
      <c r="G1162" t="s">
        <v>78</v>
      </c>
      <c r="H1162" t="s">
        <v>26</v>
      </c>
      <c r="I1162">
        <v>1.5</v>
      </c>
      <c r="J1162" t="s">
        <v>18</v>
      </c>
      <c r="K1162" t="s">
        <v>19</v>
      </c>
      <c r="L1162">
        <v>50000</v>
      </c>
      <c r="M1162" t="s">
        <v>20</v>
      </c>
      <c r="N1162" t="s">
        <v>20</v>
      </c>
      <c r="O1162" s="2">
        <v>26500</v>
      </c>
      <c r="P1162" s="1">
        <f>MEDIAN(Data_Source[Price (SAR)])</f>
        <v>58000</v>
      </c>
      <c r="Q1162" s="1" cm="1">
        <f t="array" ref="Q1162">MEDIAN(_xlfn._xlws.FILTER(Data_Source[Price (SAR)],Data_Source[Maker] = Data_Source[[#This Row],[Maker]]))</f>
        <v>48000</v>
      </c>
    </row>
    <row r="1163" spans="1:17" x14ac:dyDescent="0.35">
      <c r="A1163">
        <v>1162</v>
      </c>
      <c r="B1163" t="s">
        <v>76</v>
      </c>
      <c r="C1163" t="s">
        <v>77</v>
      </c>
      <c r="D1163">
        <v>2013</v>
      </c>
      <c r="E1163" s="9">
        <f ca="1">YEAR(TODAY())-Data_Source[[#This Row],[Year]]</f>
        <v>12</v>
      </c>
      <c r="F1163" t="s">
        <v>15</v>
      </c>
      <c r="G1163" t="s">
        <v>23</v>
      </c>
      <c r="H1163" t="s">
        <v>17</v>
      </c>
      <c r="I1163">
        <v>5</v>
      </c>
      <c r="J1163" t="s">
        <v>18</v>
      </c>
      <c r="K1163" t="s">
        <v>19</v>
      </c>
      <c r="L1163">
        <v>195000</v>
      </c>
      <c r="M1163" t="s">
        <v>42</v>
      </c>
      <c r="N1163" t="s">
        <v>64</v>
      </c>
      <c r="O1163" s="3">
        <v>70000</v>
      </c>
      <c r="P1163" s="1">
        <f>MEDIAN(Data_Source[Price (SAR)])</f>
        <v>58000</v>
      </c>
      <c r="Q1163" s="1" cm="1">
        <f t="array" ref="Q1163">MEDIAN(_xlfn._xlws.FILTER(Data_Source[Price (SAR)],Data_Source[Maker] = Data_Source[[#This Row],[Maker]]))</f>
        <v>55000</v>
      </c>
    </row>
    <row r="1164" spans="1:17" x14ac:dyDescent="0.35">
      <c r="A1164">
        <v>1163</v>
      </c>
      <c r="B1164" t="s">
        <v>76</v>
      </c>
      <c r="C1164" t="s">
        <v>112</v>
      </c>
      <c r="D1164">
        <v>2016</v>
      </c>
      <c r="E1164" s="9">
        <f ca="1">YEAR(TODAY())-Data_Source[[#This Row],[Year]]</f>
        <v>9</v>
      </c>
      <c r="F1164" t="s">
        <v>47</v>
      </c>
      <c r="G1164" t="s">
        <v>23</v>
      </c>
      <c r="H1164" t="s">
        <v>30</v>
      </c>
      <c r="I1164">
        <v>3.5</v>
      </c>
      <c r="J1164" t="s">
        <v>18</v>
      </c>
      <c r="K1164" t="s">
        <v>19</v>
      </c>
      <c r="L1164">
        <v>108000</v>
      </c>
      <c r="M1164" t="s">
        <v>45</v>
      </c>
      <c r="N1164" t="s">
        <v>539</v>
      </c>
      <c r="O1164" s="3">
        <v>79000</v>
      </c>
      <c r="P1164" s="1">
        <f>MEDIAN(Data_Source[Price (SAR)])</f>
        <v>58000</v>
      </c>
      <c r="Q1164" s="1" cm="1">
        <f t="array" ref="Q1164">MEDIAN(_xlfn._xlws.FILTER(Data_Source[Price (SAR)],Data_Source[Maker] = Data_Source[[#This Row],[Maker]]))</f>
        <v>55000</v>
      </c>
    </row>
    <row r="1165" spans="1:17" x14ac:dyDescent="0.35">
      <c r="A1165">
        <v>1164</v>
      </c>
      <c r="B1165" t="s">
        <v>73</v>
      </c>
      <c r="C1165">
        <v>6</v>
      </c>
      <c r="D1165">
        <v>2014</v>
      </c>
      <c r="E1165" s="9">
        <f ca="1">YEAR(TODAY())-Data_Source[[#This Row],[Year]]</f>
        <v>11</v>
      </c>
      <c r="F1165" t="s">
        <v>15</v>
      </c>
      <c r="G1165" t="s">
        <v>23</v>
      </c>
      <c r="H1165" t="s">
        <v>30</v>
      </c>
      <c r="I1165">
        <v>2.5</v>
      </c>
      <c r="J1165" t="s">
        <v>18</v>
      </c>
      <c r="K1165" t="s">
        <v>19</v>
      </c>
      <c r="L1165">
        <v>185000</v>
      </c>
      <c r="M1165" t="s">
        <v>54</v>
      </c>
      <c r="N1165" t="s">
        <v>538</v>
      </c>
      <c r="O1165" s="3">
        <v>45000</v>
      </c>
      <c r="P1165" s="1">
        <f>MEDIAN(Data_Source[Price (SAR)])</f>
        <v>58000</v>
      </c>
      <c r="Q1165" s="1" cm="1">
        <f t="array" ref="Q1165">MEDIAN(_xlfn._xlws.FILTER(Data_Source[Price (SAR)],Data_Source[Maker] = Data_Source[[#This Row],[Maker]]))</f>
        <v>56000</v>
      </c>
    </row>
    <row r="1166" spans="1:17" x14ac:dyDescent="0.35">
      <c r="A1166">
        <v>1165</v>
      </c>
      <c r="B1166" t="s">
        <v>60</v>
      </c>
      <c r="C1166" t="s">
        <v>92</v>
      </c>
      <c r="D1166">
        <v>2015</v>
      </c>
      <c r="E1166" s="9">
        <f ca="1">YEAR(TODAY())-Data_Source[[#This Row],[Year]]</f>
        <v>10</v>
      </c>
      <c r="F1166" t="s">
        <v>15</v>
      </c>
      <c r="G1166" t="s">
        <v>23</v>
      </c>
      <c r="H1166" t="s">
        <v>17</v>
      </c>
      <c r="I1166">
        <v>4.5999999999999996</v>
      </c>
      <c r="J1166" t="s">
        <v>18</v>
      </c>
      <c r="K1166" t="s">
        <v>19</v>
      </c>
      <c r="L1166">
        <v>137000</v>
      </c>
      <c r="M1166" t="s">
        <v>42</v>
      </c>
      <c r="N1166" t="s">
        <v>64</v>
      </c>
      <c r="O1166" s="3">
        <v>133000</v>
      </c>
      <c r="P1166" s="1">
        <f>MEDIAN(Data_Source[Price (SAR)])</f>
        <v>58000</v>
      </c>
      <c r="Q1166" s="1" cm="1">
        <f t="array" ref="Q1166">MEDIAN(_xlfn._xlws.FILTER(Data_Source[Price (SAR)],Data_Source[Maker] = Data_Source[[#This Row],[Maker]]))</f>
        <v>142000</v>
      </c>
    </row>
    <row r="1167" spans="1:17" x14ac:dyDescent="0.35">
      <c r="A1167">
        <v>1166</v>
      </c>
      <c r="B1167" t="s">
        <v>39</v>
      </c>
      <c r="C1167" t="s">
        <v>71</v>
      </c>
      <c r="D1167">
        <v>2013</v>
      </c>
      <c r="E1167" s="9">
        <f ca="1">YEAR(TODAY())-Data_Source[[#This Row],[Year]]</f>
        <v>12</v>
      </c>
      <c r="F1167" t="s">
        <v>15</v>
      </c>
      <c r="G1167" t="s">
        <v>23</v>
      </c>
      <c r="H1167" t="s">
        <v>17</v>
      </c>
      <c r="I1167">
        <v>3.6</v>
      </c>
      <c r="J1167" t="s">
        <v>18</v>
      </c>
      <c r="K1167" t="s">
        <v>19</v>
      </c>
      <c r="L1167">
        <v>177000</v>
      </c>
      <c r="M1167" t="s">
        <v>45</v>
      </c>
      <c r="N1167" t="s">
        <v>539</v>
      </c>
      <c r="O1167" s="2">
        <v>30000</v>
      </c>
      <c r="P1167" s="1">
        <f>MEDIAN(Data_Source[Price (SAR)])</f>
        <v>58000</v>
      </c>
      <c r="Q1167" s="1" cm="1">
        <f t="array" ref="Q1167">MEDIAN(_xlfn._xlws.FILTER(Data_Source[Price (SAR)],Data_Source[Maker] = Data_Source[[#This Row],[Maker]]))</f>
        <v>60000</v>
      </c>
    </row>
    <row r="1168" spans="1:17" x14ac:dyDescent="0.35">
      <c r="A1168">
        <v>1167</v>
      </c>
      <c r="B1168" t="s">
        <v>34</v>
      </c>
      <c r="C1168" t="s">
        <v>145</v>
      </c>
      <c r="D1168">
        <v>2017</v>
      </c>
      <c r="E1168" s="9">
        <f ca="1">YEAR(TODAY())-Data_Source[[#This Row],[Year]]</f>
        <v>8</v>
      </c>
      <c r="F1168" t="s">
        <v>15</v>
      </c>
      <c r="G1168" t="s">
        <v>23</v>
      </c>
      <c r="H1168" t="s">
        <v>26</v>
      </c>
      <c r="I1168">
        <v>2.7</v>
      </c>
      <c r="J1168" t="s">
        <v>18</v>
      </c>
      <c r="K1168" t="s">
        <v>19</v>
      </c>
      <c r="L1168">
        <v>203312</v>
      </c>
      <c r="M1168" t="s">
        <v>20</v>
      </c>
      <c r="N1168" t="s">
        <v>20</v>
      </c>
      <c r="O1168" s="2">
        <v>62500</v>
      </c>
      <c r="P1168" s="1">
        <f>MEDIAN(Data_Source[Price (SAR)])</f>
        <v>58000</v>
      </c>
      <c r="Q1168" s="1" cm="1">
        <f t="array" ref="Q1168">MEDIAN(_xlfn._xlws.FILTER(Data_Source[Price (SAR)],Data_Source[Maker] = Data_Source[[#This Row],[Maker]]))</f>
        <v>65000</v>
      </c>
    </row>
    <row r="1169" spans="1:17" x14ac:dyDescent="0.35">
      <c r="A1169">
        <v>1168</v>
      </c>
      <c r="B1169" t="s">
        <v>27</v>
      </c>
      <c r="C1169" t="s">
        <v>28</v>
      </c>
      <c r="D1169">
        <v>2016</v>
      </c>
      <c r="E1169" s="9">
        <f ca="1">YEAR(TODAY())-Data_Source[[#This Row],[Year]]</f>
        <v>9</v>
      </c>
      <c r="F1169" t="s">
        <v>15</v>
      </c>
      <c r="G1169" t="s">
        <v>25</v>
      </c>
      <c r="H1169" t="s">
        <v>17</v>
      </c>
      <c r="I1169">
        <v>2</v>
      </c>
      <c r="J1169" t="s">
        <v>18</v>
      </c>
      <c r="K1169" t="s">
        <v>19</v>
      </c>
      <c r="L1169">
        <v>150000</v>
      </c>
      <c r="M1169" t="s">
        <v>20</v>
      </c>
      <c r="N1169" t="s">
        <v>20</v>
      </c>
      <c r="O1169" s="3">
        <v>47000</v>
      </c>
      <c r="P1169" s="1">
        <f>MEDIAN(Data_Source[Price (SAR)])</f>
        <v>58000</v>
      </c>
      <c r="Q1169" s="1" cm="1">
        <f t="array" ref="Q1169">MEDIAN(_xlfn._xlws.FILTER(Data_Source[Price (SAR)],Data_Source[Maker] = Data_Source[[#This Row],[Maker]]))</f>
        <v>42000</v>
      </c>
    </row>
    <row r="1170" spans="1:17" x14ac:dyDescent="0.35">
      <c r="A1170">
        <v>1169</v>
      </c>
      <c r="B1170" t="s">
        <v>31</v>
      </c>
      <c r="C1170" t="s">
        <v>32</v>
      </c>
      <c r="D1170">
        <v>2017</v>
      </c>
      <c r="E1170" s="9">
        <f ca="1">YEAR(TODAY())-Data_Source[[#This Row],[Year]]</f>
        <v>8</v>
      </c>
      <c r="F1170" t="s">
        <v>44</v>
      </c>
      <c r="G1170" t="s">
        <v>102</v>
      </c>
      <c r="H1170" t="s">
        <v>17</v>
      </c>
      <c r="I1170">
        <v>2.5</v>
      </c>
      <c r="J1170" t="s">
        <v>18</v>
      </c>
      <c r="K1170" t="s">
        <v>19</v>
      </c>
      <c r="L1170">
        <v>75000</v>
      </c>
      <c r="M1170" t="s">
        <v>20</v>
      </c>
      <c r="N1170" t="s">
        <v>20</v>
      </c>
      <c r="O1170" s="2">
        <v>90000</v>
      </c>
      <c r="P1170" s="1">
        <f>MEDIAN(Data_Source[Price (SAR)])</f>
        <v>58000</v>
      </c>
      <c r="Q1170" s="1" cm="1">
        <f t="array" ref="Q1170">MEDIAN(_xlfn._xlws.FILTER(Data_Source[Price (SAR)],Data_Source[Maker] = Data_Source[[#This Row],[Maker]]))</f>
        <v>60500</v>
      </c>
    </row>
    <row r="1171" spans="1:17" x14ac:dyDescent="0.35">
      <c r="A1171">
        <v>1170</v>
      </c>
      <c r="B1171" t="s">
        <v>60</v>
      </c>
      <c r="C1171" t="s">
        <v>80</v>
      </c>
      <c r="D1171">
        <v>2018</v>
      </c>
      <c r="E1171" s="9">
        <f ca="1">YEAR(TODAY())-Data_Source[[#This Row],[Year]]</f>
        <v>7</v>
      </c>
      <c r="F1171" t="s">
        <v>44</v>
      </c>
      <c r="G1171" t="s">
        <v>94</v>
      </c>
      <c r="H1171" t="s">
        <v>17</v>
      </c>
      <c r="I1171">
        <v>2.4</v>
      </c>
      <c r="J1171" t="s">
        <v>18</v>
      </c>
      <c r="K1171" t="s">
        <v>19</v>
      </c>
      <c r="L1171">
        <v>20000</v>
      </c>
      <c r="M1171" t="s">
        <v>20</v>
      </c>
      <c r="N1171" t="s">
        <v>20</v>
      </c>
      <c r="O1171" s="2">
        <v>126000</v>
      </c>
      <c r="P1171" s="1">
        <f>MEDIAN(Data_Source[Price (SAR)])</f>
        <v>58000</v>
      </c>
      <c r="Q1171" s="1" cm="1">
        <f t="array" ref="Q1171">MEDIAN(_xlfn._xlws.FILTER(Data_Source[Price (SAR)],Data_Source[Maker] = Data_Source[[#This Row],[Maker]]))</f>
        <v>142000</v>
      </c>
    </row>
    <row r="1172" spans="1:17" x14ac:dyDescent="0.35">
      <c r="A1172">
        <v>1171</v>
      </c>
      <c r="B1172" t="s">
        <v>76</v>
      </c>
      <c r="C1172" t="s">
        <v>325</v>
      </c>
      <c r="D1172">
        <v>2017</v>
      </c>
      <c r="E1172" s="9">
        <f ca="1">YEAR(TODAY())-Data_Source[[#This Row],[Year]]</f>
        <v>8</v>
      </c>
      <c r="F1172" t="s">
        <v>44</v>
      </c>
      <c r="G1172" t="s">
        <v>102</v>
      </c>
      <c r="H1172" t="s">
        <v>26</v>
      </c>
      <c r="I1172">
        <v>3.5</v>
      </c>
      <c r="J1172" t="s">
        <v>18</v>
      </c>
      <c r="K1172" t="s">
        <v>19</v>
      </c>
      <c r="L1172">
        <v>82000</v>
      </c>
      <c r="M1172" t="s">
        <v>20</v>
      </c>
      <c r="N1172" t="s">
        <v>20</v>
      </c>
      <c r="O1172" s="3">
        <v>80000</v>
      </c>
      <c r="P1172" s="1">
        <f>MEDIAN(Data_Source[Price (SAR)])</f>
        <v>58000</v>
      </c>
      <c r="Q1172" s="1" cm="1">
        <f t="array" ref="Q1172">MEDIAN(_xlfn._xlws.FILTER(Data_Source[Price (SAR)],Data_Source[Maker] = Data_Source[[#This Row],[Maker]]))</f>
        <v>55000</v>
      </c>
    </row>
    <row r="1173" spans="1:17" x14ac:dyDescent="0.35">
      <c r="A1173">
        <v>1172</v>
      </c>
      <c r="B1173" t="s">
        <v>13</v>
      </c>
      <c r="C1173" t="s">
        <v>14</v>
      </c>
      <c r="D1173">
        <v>2018</v>
      </c>
      <c r="E1173" s="9">
        <f ca="1">YEAR(TODAY())-Data_Source[[#This Row],[Year]]</f>
        <v>7</v>
      </c>
      <c r="F1173" t="s">
        <v>15</v>
      </c>
      <c r="G1173" t="s">
        <v>16</v>
      </c>
      <c r="H1173" t="s">
        <v>17</v>
      </c>
      <c r="I1173">
        <v>5.7</v>
      </c>
      <c r="J1173" t="s">
        <v>18</v>
      </c>
      <c r="K1173" t="s">
        <v>19</v>
      </c>
      <c r="L1173">
        <v>103000</v>
      </c>
      <c r="M1173" t="s">
        <v>20</v>
      </c>
      <c r="N1173" t="s">
        <v>20</v>
      </c>
      <c r="O1173" s="3">
        <v>114000</v>
      </c>
      <c r="P1173" s="1">
        <f>MEDIAN(Data_Source[Price (SAR)])</f>
        <v>58000</v>
      </c>
      <c r="Q1173" s="1" cm="1">
        <f t="array" ref="Q1173">MEDIAN(_xlfn._xlws.FILTER(Data_Source[Price (SAR)],Data_Source[Maker] = Data_Source[[#This Row],[Maker]]))</f>
        <v>70000</v>
      </c>
    </row>
    <row r="1174" spans="1:17" x14ac:dyDescent="0.35">
      <c r="A1174">
        <v>1173</v>
      </c>
      <c r="B1174" t="s">
        <v>27</v>
      </c>
      <c r="C1174" t="s">
        <v>28</v>
      </c>
      <c r="D1174">
        <v>2019</v>
      </c>
      <c r="E1174" s="9">
        <f ca="1">YEAR(TODAY())-Data_Source[[#This Row],[Year]]</f>
        <v>6</v>
      </c>
      <c r="F1174" t="s">
        <v>15</v>
      </c>
      <c r="G1174" t="s">
        <v>23</v>
      </c>
      <c r="H1174" t="s">
        <v>26</v>
      </c>
      <c r="I1174">
        <v>1.6</v>
      </c>
      <c r="J1174" t="s">
        <v>18</v>
      </c>
      <c r="K1174" t="s">
        <v>19</v>
      </c>
      <c r="L1174">
        <v>102000</v>
      </c>
      <c r="M1174" t="s">
        <v>45</v>
      </c>
      <c r="N1174" t="s">
        <v>539</v>
      </c>
      <c r="O1174" s="2">
        <v>48000</v>
      </c>
      <c r="P1174" s="1">
        <f>MEDIAN(Data_Source[Price (SAR)])</f>
        <v>58000</v>
      </c>
      <c r="Q1174" s="1" cm="1">
        <f t="array" ref="Q1174">MEDIAN(_xlfn._xlws.FILTER(Data_Source[Price (SAR)],Data_Source[Maker] = Data_Source[[#This Row],[Maker]]))</f>
        <v>42000</v>
      </c>
    </row>
    <row r="1175" spans="1:17" x14ac:dyDescent="0.35">
      <c r="A1175">
        <v>1174</v>
      </c>
      <c r="B1175" t="s">
        <v>62</v>
      </c>
      <c r="C1175" t="s">
        <v>63</v>
      </c>
      <c r="D1175">
        <v>2015</v>
      </c>
      <c r="E1175" s="9">
        <f ca="1">YEAR(TODAY())-Data_Source[[#This Row],[Year]]</f>
        <v>10</v>
      </c>
      <c r="F1175" t="s">
        <v>47</v>
      </c>
      <c r="G1175" t="s">
        <v>29</v>
      </c>
      <c r="H1175" t="s">
        <v>17</v>
      </c>
      <c r="I1175">
        <v>2.8</v>
      </c>
      <c r="J1175" t="s">
        <v>18</v>
      </c>
      <c r="K1175" t="s">
        <v>19</v>
      </c>
      <c r="L1175">
        <v>102000</v>
      </c>
      <c r="M1175" t="s">
        <v>155</v>
      </c>
      <c r="N1175" t="s">
        <v>539</v>
      </c>
      <c r="O1175" s="2">
        <v>158000</v>
      </c>
      <c r="P1175" s="1">
        <f>MEDIAN(Data_Source[Price (SAR)])</f>
        <v>58000</v>
      </c>
      <c r="Q1175" s="1" cm="1">
        <f t="array" ref="Q1175">MEDIAN(_xlfn._xlws.FILTER(Data_Source[Price (SAR)],Data_Source[Maker] = Data_Source[[#This Row],[Maker]]))</f>
        <v>242500</v>
      </c>
    </row>
    <row r="1176" spans="1:17" x14ac:dyDescent="0.35">
      <c r="A1176">
        <v>1175</v>
      </c>
      <c r="B1176" t="s">
        <v>27</v>
      </c>
      <c r="C1176" t="s">
        <v>28</v>
      </c>
      <c r="D1176">
        <v>2017</v>
      </c>
      <c r="E1176" s="9">
        <f ca="1">YEAR(TODAY())-Data_Source[[#This Row],[Year]]</f>
        <v>8</v>
      </c>
      <c r="F1176" t="s">
        <v>15</v>
      </c>
      <c r="G1176" t="s">
        <v>75</v>
      </c>
      <c r="H1176" t="s">
        <v>26</v>
      </c>
      <c r="I1176">
        <v>1.6</v>
      </c>
      <c r="J1176" t="s">
        <v>18</v>
      </c>
      <c r="K1176" t="s">
        <v>19</v>
      </c>
      <c r="L1176">
        <v>91000</v>
      </c>
      <c r="M1176" t="s">
        <v>45</v>
      </c>
      <c r="N1176" t="s">
        <v>539</v>
      </c>
      <c r="O1176" s="3">
        <v>43500</v>
      </c>
      <c r="P1176" s="1">
        <f>MEDIAN(Data_Source[Price (SAR)])</f>
        <v>58000</v>
      </c>
      <c r="Q1176" s="1" cm="1">
        <f t="array" ref="Q1176">MEDIAN(_xlfn._xlws.FILTER(Data_Source[Price (SAR)],Data_Source[Maker] = Data_Source[[#This Row],[Maker]]))</f>
        <v>42000</v>
      </c>
    </row>
    <row r="1177" spans="1:17" x14ac:dyDescent="0.35">
      <c r="A1177">
        <v>1176</v>
      </c>
      <c r="B1177" t="s">
        <v>34</v>
      </c>
      <c r="C1177" t="s">
        <v>123</v>
      </c>
      <c r="D1177">
        <v>2015</v>
      </c>
      <c r="E1177" s="9">
        <f ca="1">YEAR(TODAY())-Data_Source[[#This Row],[Year]]</f>
        <v>10</v>
      </c>
      <c r="F1177" t="s">
        <v>15</v>
      </c>
      <c r="G1177" t="s">
        <v>23</v>
      </c>
      <c r="H1177" t="s">
        <v>17</v>
      </c>
      <c r="I1177">
        <v>2.7</v>
      </c>
      <c r="J1177" t="s">
        <v>18</v>
      </c>
      <c r="K1177" t="s">
        <v>68</v>
      </c>
      <c r="L1177">
        <v>234000</v>
      </c>
      <c r="M1177" t="s">
        <v>70</v>
      </c>
      <c r="N1177" t="s">
        <v>70</v>
      </c>
      <c r="O1177" s="3">
        <v>56000</v>
      </c>
      <c r="P1177" s="1">
        <f>MEDIAN(Data_Source[Price (SAR)])</f>
        <v>58000</v>
      </c>
      <c r="Q1177" s="1" cm="1">
        <f t="array" ref="Q1177">MEDIAN(_xlfn._xlws.FILTER(Data_Source[Price (SAR)],Data_Source[Maker] = Data_Source[[#This Row],[Maker]]))</f>
        <v>65000</v>
      </c>
    </row>
    <row r="1178" spans="1:17" x14ac:dyDescent="0.35">
      <c r="A1178">
        <v>1177</v>
      </c>
      <c r="B1178" t="s">
        <v>31</v>
      </c>
      <c r="C1178" t="s">
        <v>57</v>
      </c>
      <c r="D1178">
        <v>2017</v>
      </c>
      <c r="E1178" s="9">
        <f ca="1">YEAR(TODAY())-Data_Source[[#This Row],[Year]]</f>
        <v>8</v>
      </c>
      <c r="F1178" t="s">
        <v>15</v>
      </c>
      <c r="G1178" t="s">
        <v>16</v>
      </c>
      <c r="H1178" t="s">
        <v>26</v>
      </c>
      <c r="I1178">
        <v>1.5</v>
      </c>
      <c r="J1178" t="s">
        <v>18</v>
      </c>
      <c r="K1178" t="s">
        <v>19</v>
      </c>
      <c r="L1178">
        <v>200000</v>
      </c>
      <c r="M1178" t="s">
        <v>42</v>
      </c>
      <c r="N1178" t="s">
        <v>64</v>
      </c>
      <c r="O1178" s="2">
        <v>38000</v>
      </c>
      <c r="P1178" s="1">
        <f>MEDIAN(Data_Source[Price (SAR)])</f>
        <v>58000</v>
      </c>
      <c r="Q1178" s="1" cm="1">
        <f t="array" ref="Q1178">MEDIAN(_xlfn._xlws.FILTER(Data_Source[Price (SAR)],Data_Source[Maker] = Data_Source[[#This Row],[Maker]]))</f>
        <v>60500</v>
      </c>
    </row>
    <row r="1179" spans="1:17" x14ac:dyDescent="0.35">
      <c r="A1179">
        <v>1178</v>
      </c>
      <c r="B1179" t="s">
        <v>95</v>
      </c>
      <c r="C1179" t="s">
        <v>159</v>
      </c>
      <c r="D1179">
        <v>2017</v>
      </c>
      <c r="E1179" s="9">
        <f ca="1">YEAR(TODAY())-Data_Source[[#This Row],[Year]]</f>
        <v>8</v>
      </c>
      <c r="F1179" t="s">
        <v>15</v>
      </c>
      <c r="G1179" t="s">
        <v>25</v>
      </c>
      <c r="H1179" t="s">
        <v>17</v>
      </c>
      <c r="I1179">
        <v>3</v>
      </c>
      <c r="J1179" t="s">
        <v>18</v>
      </c>
      <c r="K1179" t="s">
        <v>19</v>
      </c>
      <c r="L1179">
        <v>70000</v>
      </c>
      <c r="M1179" t="s">
        <v>42</v>
      </c>
      <c r="N1179" t="s">
        <v>64</v>
      </c>
      <c r="O1179" s="3">
        <v>175000</v>
      </c>
      <c r="P1179" s="1">
        <f>MEDIAN(Data_Source[Price (SAR)])</f>
        <v>58000</v>
      </c>
      <c r="Q1179" s="1" cm="1">
        <f t="array" ref="Q1179">MEDIAN(_xlfn._xlws.FILTER(Data_Source[Price (SAR)],Data_Source[Maker] = Data_Source[[#This Row],[Maker]]))</f>
        <v>130000</v>
      </c>
    </row>
    <row r="1180" spans="1:17" x14ac:dyDescent="0.35">
      <c r="A1180">
        <v>1179</v>
      </c>
      <c r="B1180" t="s">
        <v>82</v>
      </c>
      <c r="C1180" t="s">
        <v>164</v>
      </c>
      <c r="D1180">
        <v>2016</v>
      </c>
      <c r="E1180" s="9">
        <f ca="1">YEAR(TODAY())-Data_Source[[#This Row],[Year]]</f>
        <v>9</v>
      </c>
      <c r="F1180" t="s">
        <v>15</v>
      </c>
      <c r="G1180" t="s">
        <v>75</v>
      </c>
      <c r="H1180" t="s">
        <v>26</v>
      </c>
      <c r="I1180">
        <v>2</v>
      </c>
      <c r="J1180" t="s">
        <v>18</v>
      </c>
      <c r="K1180" t="s">
        <v>19</v>
      </c>
      <c r="L1180">
        <v>155000</v>
      </c>
      <c r="M1180" t="s">
        <v>45</v>
      </c>
      <c r="N1180" t="s">
        <v>539</v>
      </c>
      <c r="O1180" s="2">
        <v>42000</v>
      </c>
      <c r="P1180" s="1">
        <f>MEDIAN(Data_Source[Price (SAR)])</f>
        <v>58000</v>
      </c>
      <c r="Q1180" s="1" cm="1">
        <f t="array" ref="Q1180">MEDIAN(_xlfn._xlws.FILTER(Data_Source[Price (SAR)],Data_Source[Maker] = Data_Source[[#This Row],[Maker]]))</f>
        <v>40000</v>
      </c>
    </row>
    <row r="1181" spans="1:17" x14ac:dyDescent="0.35">
      <c r="A1181">
        <v>1180</v>
      </c>
      <c r="B1181" t="s">
        <v>21</v>
      </c>
      <c r="C1181" t="s">
        <v>237</v>
      </c>
      <c r="D1181">
        <v>2010</v>
      </c>
      <c r="E1181" s="9">
        <f ca="1">YEAR(TODAY())-Data_Source[[#This Row],[Year]]</f>
        <v>15</v>
      </c>
      <c r="F1181" t="s">
        <v>15</v>
      </c>
      <c r="G1181" t="s">
        <v>23</v>
      </c>
      <c r="H1181" t="s">
        <v>30</v>
      </c>
      <c r="I1181">
        <v>3.5</v>
      </c>
      <c r="J1181" t="s">
        <v>18</v>
      </c>
      <c r="K1181" t="s">
        <v>19</v>
      </c>
      <c r="L1181">
        <v>400000</v>
      </c>
      <c r="M1181" t="s">
        <v>126</v>
      </c>
      <c r="N1181" t="s">
        <v>126</v>
      </c>
      <c r="O1181" s="2">
        <v>22500</v>
      </c>
      <c r="P1181" s="1">
        <f>MEDIAN(Data_Source[Price (SAR)])</f>
        <v>58000</v>
      </c>
      <c r="Q1181" s="1" cm="1">
        <f t="array" ref="Q1181">MEDIAN(_xlfn._xlws.FILTER(Data_Source[Price (SAR)],Data_Source[Maker] = Data_Source[[#This Row],[Maker]]))</f>
        <v>36500</v>
      </c>
    </row>
    <row r="1182" spans="1:17" x14ac:dyDescent="0.35">
      <c r="A1182">
        <v>1181</v>
      </c>
      <c r="B1182" t="s">
        <v>62</v>
      </c>
      <c r="C1182" t="s">
        <v>63</v>
      </c>
      <c r="D1182">
        <v>2014</v>
      </c>
      <c r="E1182" s="9">
        <f ca="1">YEAR(TODAY())-Data_Source[[#This Row],[Year]]</f>
        <v>11</v>
      </c>
      <c r="F1182" t="s">
        <v>15</v>
      </c>
      <c r="G1182" t="s">
        <v>94</v>
      </c>
      <c r="H1182" t="s">
        <v>17</v>
      </c>
      <c r="I1182">
        <v>2</v>
      </c>
      <c r="J1182" t="s">
        <v>18</v>
      </c>
      <c r="K1182" t="s">
        <v>19</v>
      </c>
      <c r="L1182">
        <v>48000</v>
      </c>
      <c r="M1182" t="s">
        <v>42</v>
      </c>
      <c r="N1182" t="s">
        <v>64</v>
      </c>
      <c r="O1182" s="2">
        <v>100000</v>
      </c>
      <c r="P1182" s="1">
        <f>MEDIAN(Data_Source[Price (SAR)])</f>
        <v>58000</v>
      </c>
      <c r="Q1182" s="1" cm="1">
        <f t="array" ref="Q1182">MEDIAN(_xlfn._xlws.FILTER(Data_Source[Price (SAR)],Data_Source[Maker] = Data_Source[[#This Row],[Maker]]))</f>
        <v>242500</v>
      </c>
    </row>
    <row r="1183" spans="1:17" x14ac:dyDescent="0.35">
      <c r="A1183">
        <v>1182</v>
      </c>
      <c r="B1183" t="s">
        <v>174</v>
      </c>
      <c r="C1183" t="s">
        <v>175</v>
      </c>
      <c r="D1183">
        <v>2009</v>
      </c>
      <c r="E1183" s="9">
        <f ca="1">YEAR(TODAY())-Data_Source[[#This Row],[Year]]</f>
        <v>16</v>
      </c>
      <c r="F1183" t="s">
        <v>15</v>
      </c>
      <c r="G1183" t="s">
        <v>16</v>
      </c>
      <c r="H1183" t="s">
        <v>17</v>
      </c>
      <c r="I1183">
        <v>1</v>
      </c>
      <c r="J1183" t="s">
        <v>18</v>
      </c>
      <c r="K1183" t="s">
        <v>19</v>
      </c>
      <c r="L1183">
        <v>327000</v>
      </c>
      <c r="M1183" t="s">
        <v>42</v>
      </c>
      <c r="N1183" t="s">
        <v>64</v>
      </c>
      <c r="O1183" s="3">
        <v>48000</v>
      </c>
      <c r="P1183" s="1">
        <f>MEDIAN(Data_Source[Price (SAR)])</f>
        <v>58000</v>
      </c>
      <c r="Q1183" s="1" cm="1">
        <f t="array" ref="Q1183">MEDIAN(_xlfn._xlws.FILTER(Data_Source[Price (SAR)],Data_Source[Maker] = Data_Source[[#This Row],[Maker]]))</f>
        <v>110000</v>
      </c>
    </row>
    <row r="1184" spans="1:17" x14ac:dyDescent="0.35">
      <c r="A1184">
        <v>1183</v>
      </c>
      <c r="B1184" t="s">
        <v>34</v>
      </c>
      <c r="C1184" t="s">
        <v>51</v>
      </c>
      <c r="D1184">
        <v>2020</v>
      </c>
      <c r="E1184" s="9">
        <f ca="1">YEAR(TODAY())-Data_Source[[#This Row],[Year]]</f>
        <v>5</v>
      </c>
      <c r="F1184" t="s">
        <v>15</v>
      </c>
      <c r="G1184" t="s">
        <v>75</v>
      </c>
      <c r="H1184" t="s">
        <v>30</v>
      </c>
      <c r="I1184">
        <v>1.6</v>
      </c>
      <c r="J1184" t="s">
        <v>18</v>
      </c>
      <c r="K1184" t="s">
        <v>19</v>
      </c>
      <c r="L1184">
        <v>39000</v>
      </c>
      <c r="M1184" t="s">
        <v>42</v>
      </c>
      <c r="N1184" t="s">
        <v>64</v>
      </c>
      <c r="O1184" s="2">
        <v>69000</v>
      </c>
      <c r="P1184" s="1">
        <f>MEDIAN(Data_Source[Price (SAR)])</f>
        <v>58000</v>
      </c>
      <c r="Q1184" s="1" cm="1">
        <f t="array" ref="Q1184">MEDIAN(_xlfn._xlws.FILTER(Data_Source[Price (SAR)],Data_Source[Maker] = Data_Source[[#This Row],[Maker]]))</f>
        <v>65000</v>
      </c>
    </row>
    <row r="1185" spans="1:17" x14ac:dyDescent="0.35">
      <c r="A1185">
        <v>1184</v>
      </c>
      <c r="B1185" t="s">
        <v>34</v>
      </c>
      <c r="C1185" t="s">
        <v>43</v>
      </c>
      <c r="D1185">
        <v>2013</v>
      </c>
      <c r="E1185" s="9">
        <f ca="1">YEAR(TODAY())-Data_Source[[#This Row],[Year]]</f>
        <v>12</v>
      </c>
      <c r="F1185" t="s">
        <v>15</v>
      </c>
      <c r="G1185" t="s">
        <v>23</v>
      </c>
      <c r="H1185" t="s">
        <v>17</v>
      </c>
      <c r="I1185">
        <v>2.5</v>
      </c>
      <c r="J1185" t="s">
        <v>18</v>
      </c>
      <c r="K1185" t="s">
        <v>19</v>
      </c>
      <c r="L1185">
        <v>410000</v>
      </c>
      <c r="M1185" t="s">
        <v>187</v>
      </c>
      <c r="N1185" t="s">
        <v>539</v>
      </c>
      <c r="O1185" s="3">
        <v>40000</v>
      </c>
      <c r="P1185" s="1">
        <f>MEDIAN(Data_Source[Price (SAR)])</f>
        <v>58000</v>
      </c>
      <c r="Q1185" s="1" cm="1">
        <f t="array" ref="Q1185">MEDIAN(_xlfn._xlws.FILTER(Data_Source[Price (SAR)],Data_Source[Maker] = Data_Source[[#This Row],[Maker]]))</f>
        <v>65000</v>
      </c>
    </row>
    <row r="1186" spans="1:17" x14ac:dyDescent="0.35">
      <c r="A1186">
        <v>1185</v>
      </c>
      <c r="B1186" t="s">
        <v>34</v>
      </c>
      <c r="C1186" t="s">
        <v>51</v>
      </c>
      <c r="D1186">
        <v>2018</v>
      </c>
      <c r="E1186" s="9">
        <f ca="1">YEAR(TODAY())-Data_Source[[#This Row],[Year]]</f>
        <v>7</v>
      </c>
      <c r="F1186" t="s">
        <v>15</v>
      </c>
      <c r="G1186" t="s">
        <v>23</v>
      </c>
      <c r="H1186" t="s">
        <v>30</v>
      </c>
      <c r="I1186">
        <v>1.6</v>
      </c>
      <c r="J1186" t="s">
        <v>18</v>
      </c>
      <c r="K1186" t="s">
        <v>19</v>
      </c>
      <c r="L1186">
        <v>43000</v>
      </c>
      <c r="M1186" t="s">
        <v>20</v>
      </c>
      <c r="N1186" t="s">
        <v>20</v>
      </c>
      <c r="O1186" s="2">
        <v>54500</v>
      </c>
      <c r="P1186" s="1">
        <f>MEDIAN(Data_Source[Price (SAR)])</f>
        <v>58000</v>
      </c>
      <c r="Q1186" s="1" cm="1">
        <f t="array" ref="Q1186">MEDIAN(_xlfn._xlws.FILTER(Data_Source[Price (SAR)],Data_Source[Maker] = Data_Source[[#This Row],[Maker]]))</f>
        <v>65000</v>
      </c>
    </row>
    <row r="1187" spans="1:17" x14ac:dyDescent="0.35">
      <c r="A1187">
        <v>1186</v>
      </c>
      <c r="B1187" t="s">
        <v>27</v>
      </c>
      <c r="C1187" t="s">
        <v>88</v>
      </c>
      <c r="D1187">
        <v>2020</v>
      </c>
      <c r="E1187" s="9">
        <f ca="1">YEAR(TODAY())-Data_Source[[#This Row],[Year]]</f>
        <v>5</v>
      </c>
      <c r="F1187" t="s">
        <v>15</v>
      </c>
      <c r="G1187" t="s">
        <v>23</v>
      </c>
      <c r="H1187" t="s">
        <v>17</v>
      </c>
      <c r="I1187">
        <v>1.6</v>
      </c>
      <c r="J1187" t="s">
        <v>18</v>
      </c>
      <c r="K1187" t="s">
        <v>19</v>
      </c>
      <c r="L1187">
        <v>34000</v>
      </c>
      <c r="M1187" t="s">
        <v>42</v>
      </c>
      <c r="N1187" t="s">
        <v>64</v>
      </c>
      <c r="O1187" s="2">
        <v>56000</v>
      </c>
      <c r="P1187" s="1">
        <f>MEDIAN(Data_Source[Price (SAR)])</f>
        <v>58000</v>
      </c>
      <c r="Q1187" s="1" cm="1">
        <f t="array" ref="Q1187">MEDIAN(_xlfn._xlws.FILTER(Data_Source[Price (SAR)],Data_Source[Maker] = Data_Source[[#This Row],[Maker]]))</f>
        <v>42000</v>
      </c>
    </row>
    <row r="1188" spans="1:17" x14ac:dyDescent="0.35">
      <c r="A1188">
        <v>1187</v>
      </c>
      <c r="B1188" t="s">
        <v>34</v>
      </c>
      <c r="C1188" t="s">
        <v>41</v>
      </c>
      <c r="D1188">
        <v>2019</v>
      </c>
      <c r="E1188" s="9">
        <f ca="1">YEAR(TODAY())-Data_Source[[#This Row],[Year]]</f>
        <v>6</v>
      </c>
      <c r="F1188" t="s">
        <v>15</v>
      </c>
      <c r="G1188" t="s">
        <v>23</v>
      </c>
      <c r="H1188" t="s">
        <v>26</v>
      </c>
      <c r="I1188">
        <v>1.5</v>
      </c>
      <c r="J1188" t="s">
        <v>18</v>
      </c>
      <c r="K1188" t="s">
        <v>19</v>
      </c>
      <c r="L1188">
        <v>36000</v>
      </c>
      <c r="M1188" t="s">
        <v>155</v>
      </c>
      <c r="N1188" t="s">
        <v>539</v>
      </c>
      <c r="O1188" s="2">
        <v>43000</v>
      </c>
      <c r="P1188" s="1">
        <f>MEDIAN(Data_Source[Price (SAR)])</f>
        <v>58000</v>
      </c>
      <c r="Q1188" s="1" cm="1">
        <f t="array" ref="Q1188">MEDIAN(_xlfn._xlws.FILTER(Data_Source[Price (SAR)],Data_Source[Maker] = Data_Source[[#This Row],[Maker]]))</f>
        <v>65000</v>
      </c>
    </row>
    <row r="1189" spans="1:17" x14ac:dyDescent="0.35">
      <c r="A1189">
        <v>1188</v>
      </c>
      <c r="B1189" t="s">
        <v>34</v>
      </c>
      <c r="C1189" t="s">
        <v>35</v>
      </c>
      <c r="D1189">
        <v>2007</v>
      </c>
      <c r="E1189" s="9">
        <f ca="1">YEAR(TODAY())-Data_Source[[#This Row],[Year]]</f>
        <v>18</v>
      </c>
      <c r="F1189" t="s">
        <v>15</v>
      </c>
      <c r="G1189" t="s">
        <v>23</v>
      </c>
      <c r="H1189" t="s">
        <v>26</v>
      </c>
      <c r="I1189">
        <v>1.2</v>
      </c>
      <c r="J1189" t="s">
        <v>18</v>
      </c>
      <c r="K1189" t="s">
        <v>19</v>
      </c>
      <c r="L1189">
        <v>300000</v>
      </c>
      <c r="M1189" t="s">
        <v>138</v>
      </c>
      <c r="N1189" t="s">
        <v>64</v>
      </c>
      <c r="O1189" s="3">
        <v>30000</v>
      </c>
      <c r="P1189" s="1">
        <f>MEDIAN(Data_Source[Price (SAR)])</f>
        <v>58000</v>
      </c>
      <c r="Q1189" s="1" cm="1">
        <f t="array" ref="Q1189">MEDIAN(_xlfn._xlws.FILTER(Data_Source[Price (SAR)],Data_Source[Maker] = Data_Source[[#This Row],[Maker]]))</f>
        <v>65000</v>
      </c>
    </row>
    <row r="1190" spans="1:17" x14ac:dyDescent="0.35">
      <c r="A1190">
        <v>1189</v>
      </c>
      <c r="B1190" t="s">
        <v>39</v>
      </c>
      <c r="C1190" t="s">
        <v>46</v>
      </c>
      <c r="D1190">
        <v>2011</v>
      </c>
      <c r="E1190" s="9">
        <f ca="1">YEAR(TODAY())-Data_Source[[#This Row],[Year]]</f>
        <v>14</v>
      </c>
      <c r="F1190" t="s">
        <v>15</v>
      </c>
      <c r="G1190" t="s">
        <v>65</v>
      </c>
      <c r="H1190" t="s">
        <v>30</v>
      </c>
      <c r="I1190">
        <v>5.3</v>
      </c>
      <c r="J1190" t="s">
        <v>18</v>
      </c>
      <c r="K1190" t="s">
        <v>19</v>
      </c>
      <c r="L1190">
        <v>188000</v>
      </c>
      <c r="M1190" t="s">
        <v>20</v>
      </c>
      <c r="N1190" t="s">
        <v>20</v>
      </c>
      <c r="O1190" s="3">
        <v>53000</v>
      </c>
      <c r="P1190" s="1">
        <f>MEDIAN(Data_Source[Price (SAR)])</f>
        <v>58000</v>
      </c>
      <c r="Q1190" s="1" cm="1">
        <f t="array" ref="Q1190">MEDIAN(_xlfn._xlws.FILTER(Data_Source[Price (SAR)],Data_Source[Maker] = Data_Source[[#This Row],[Maker]]))</f>
        <v>60000</v>
      </c>
    </row>
    <row r="1191" spans="1:17" x14ac:dyDescent="0.35">
      <c r="A1191">
        <v>1190</v>
      </c>
      <c r="B1191" t="s">
        <v>34</v>
      </c>
      <c r="C1191" t="s">
        <v>123</v>
      </c>
      <c r="D1191">
        <v>2020</v>
      </c>
      <c r="E1191" s="9">
        <f ca="1">YEAR(TODAY())-Data_Source[[#This Row],[Year]]</f>
        <v>5</v>
      </c>
      <c r="F1191" t="s">
        <v>15</v>
      </c>
      <c r="G1191" t="s">
        <v>23</v>
      </c>
      <c r="H1191" t="s">
        <v>17</v>
      </c>
      <c r="I1191">
        <v>2.4</v>
      </c>
      <c r="J1191" t="s">
        <v>56</v>
      </c>
      <c r="K1191" t="s">
        <v>68</v>
      </c>
      <c r="L1191">
        <v>24000</v>
      </c>
      <c r="M1191" t="s">
        <v>20</v>
      </c>
      <c r="N1191" t="s">
        <v>20</v>
      </c>
      <c r="O1191" s="3">
        <v>120000</v>
      </c>
      <c r="P1191" s="1">
        <f>MEDIAN(Data_Source[Price (SAR)])</f>
        <v>58000</v>
      </c>
      <c r="Q1191" s="1" cm="1">
        <f t="array" ref="Q1191">MEDIAN(_xlfn._xlws.FILTER(Data_Source[Price (SAR)],Data_Source[Maker] = Data_Source[[#This Row],[Maker]]))</f>
        <v>65000</v>
      </c>
    </row>
    <row r="1192" spans="1:17" x14ac:dyDescent="0.35">
      <c r="A1192">
        <v>1191</v>
      </c>
      <c r="B1192" t="s">
        <v>174</v>
      </c>
      <c r="C1192" t="s">
        <v>175</v>
      </c>
      <c r="D1192">
        <v>2004</v>
      </c>
      <c r="E1192" s="9">
        <f ca="1">YEAR(TODAY())-Data_Source[[#This Row],[Year]]</f>
        <v>21</v>
      </c>
      <c r="F1192" t="s">
        <v>15</v>
      </c>
      <c r="G1192" t="s">
        <v>16</v>
      </c>
      <c r="H1192" t="s">
        <v>17</v>
      </c>
      <c r="I1192">
        <v>6.6</v>
      </c>
      <c r="J1192" t="s">
        <v>18</v>
      </c>
      <c r="K1192" t="s">
        <v>19</v>
      </c>
      <c r="L1192">
        <v>70000</v>
      </c>
      <c r="M1192" t="s">
        <v>20</v>
      </c>
      <c r="N1192" t="s">
        <v>20</v>
      </c>
      <c r="O1192" s="2">
        <v>49000</v>
      </c>
      <c r="P1192" s="1">
        <f>MEDIAN(Data_Source[Price (SAR)])</f>
        <v>58000</v>
      </c>
      <c r="Q1192" s="1" cm="1">
        <f t="array" ref="Q1192">MEDIAN(_xlfn._xlws.FILTER(Data_Source[Price (SAR)],Data_Source[Maker] = Data_Source[[#This Row],[Maker]]))</f>
        <v>110000</v>
      </c>
    </row>
    <row r="1193" spans="1:17" x14ac:dyDescent="0.35">
      <c r="A1193">
        <v>1192</v>
      </c>
      <c r="B1193" t="s">
        <v>76</v>
      </c>
      <c r="C1193" t="s">
        <v>77</v>
      </c>
      <c r="D1193">
        <v>2012</v>
      </c>
      <c r="E1193" s="9">
        <f ca="1">YEAR(TODAY())-Data_Source[[#This Row],[Year]]</f>
        <v>13</v>
      </c>
      <c r="F1193" t="s">
        <v>15</v>
      </c>
      <c r="G1193" t="s">
        <v>29</v>
      </c>
      <c r="H1193" t="s">
        <v>30</v>
      </c>
      <c r="I1193">
        <v>3.5</v>
      </c>
      <c r="J1193" t="s">
        <v>18</v>
      </c>
      <c r="K1193" t="s">
        <v>19</v>
      </c>
      <c r="L1193">
        <v>452000</v>
      </c>
      <c r="M1193" t="s">
        <v>42</v>
      </c>
      <c r="N1193" t="s">
        <v>64</v>
      </c>
      <c r="O1193" s="2">
        <v>40000</v>
      </c>
      <c r="P1193" s="1">
        <f>MEDIAN(Data_Source[Price (SAR)])</f>
        <v>58000</v>
      </c>
      <c r="Q1193" s="1" cm="1">
        <f t="array" ref="Q1193">MEDIAN(_xlfn._xlws.FILTER(Data_Source[Price (SAR)],Data_Source[Maker] = Data_Source[[#This Row],[Maker]]))</f>
        <v>55000</v>
      </c>
    </row>
    <row r="1194" spans="1:17" x14ac:dyDescent="0.35">
      <c r="A1194">
        <v>1193</v>
      </c>
      <c r="B1194" t="s">
        <v>21</v>
      </c>
      <c r="C1194" t="s">
        <v>24</v>
      </c>
      <c r="D1194">
        <v>2017</v>
      </c>
      <c r="E1194" s="9">
        <f ca="1">YEAR(TODAY())-Data_Source[[#This Row],[Year]]</f>
        <v>8</v>
      </c>
      <c r="F1194" t="s">
        <v>15</v>
      </c>
      <c r="G1194" t="s">
        <v>23</v>
      </c>
      <c r="H1194" t="s">
        <v>26</v>
      </c>
      <c r="I1194">
        <v>1.5</v>
      </c>
      <c r="J1194" t="s">
        <v>18</v>
      </c>
      <c r="K1194" t="s">
        <v>19</v>
      </c>
      <c r="L1194">
        <v>106475</v>
      </c>
      <c r="M1194" t="s">
        <v>20</v>
      </c>
      <c r="N1194" t="s">
        <v>20</v>
      </c>
      <c r="O1194" s="3">
        <v>21500</v>
      </c>
      <c r="P1194" s="1">
        <f>MEDIAN(Data_Source[Price (SAR)])</f>
        <v>58000</v>
      </c>
      <c r="Q1194" s="1" cm="1">
        <f t="array" ref="Q1194">MEDIAN(_xlfn._xlws.FILTER(Data_Source[Price (SAR)],Data_Source[Maker] = Data_Source[[#This Row],[Maker]]))</f>
        <v>36500</v>
      </c>
    </row>
    <row r="1195" spans="1:17" x14ac:dyDescent="0.35">
      <c r="A1195">
        <v>1194</v>
      </c>
      <c r="B1195" t="s">
        <v>181</v>
      </c>
      <c r="C1195" t="s">
        <v>199</v>
      </c>
      <c r="D1195">
        <v>2017</v>
      </c>
      <c r="E1195" s="9">
        <f ca="1">YEAR(TODAY())-Data_Source[[#This Row],[Year]]</f>
        <v>8</v>
      </c>
      <c r="F1195" t="s">
        <v>15</v>
      </c>
      <c r="G1195" t="s">
        <v>16</v>
      </c>
      <c r="H1195" t="s">
        <v>17</v>
      </c>
      <c r="I1195">
        <v>3.8</v>
      </c>
      <c r="J1195" t="s">
        <v>18</v>
      </c>
      <c r="K1195" t="s">
        <v>19</v>
      </c>
      <c r="L1195">
        <v>251000</v>
      </c>
      <c r="M1195" t="s">
        <v>42</v>
      </c>
      <c r="N1195" t="s">
        <v>64</v>
      </c>
      <c r="O1195" s="2">
        <v>65000</v>
      </c>
      <c r="P1195" s="1">
        <f>MEDIAN(Data_Source[Price (SAR)])</f>
        <v>58000</v>
      </c>
      <c r="Q1195" s="1" cm="1">
        <f t="array" ref="Q1195">MEDIAN(_xlfn._xlws.FILTER(Data_Source[Price (SAR)],Data_Source[Maker] = Data_Source[[#This Row],[Maker]]))</f>
        <v>54000</v>
      </c>
    </row>
    <row r="1196" spans="1:17" x14ac:dyDescent="0.35">
      <c r="A1196">
        <v>1195</v>
      </c>
      <c r="B1196" t="s">
        <v>34</v>
      </c>
      <c r="C1196" t="s">
        <v>51</v>
      </c>
      <c r="D1196">
        <v>2013</v>
      </c>
      <c r="E1196" s="9">
        <f ca="1">YEAR(TODAY())-Data_Source[[#This Row],[Year]]</f>
        <v>12</v>
      </c>
      <c r="F1196" t="s">
        <v>15</v>
      </c>
      <c r="G1196" t="s">
        <v>23</v>
      </c>
      <c r="H1196" t="s">
        <v>30</v>
      </c>
      <c r="I1196">
        <v>1.6</v>
      </c>
      <c r="J1196" t="s">
        <v>18</v>
      </c>
      <c r="K1196" t="s">
        <v>19</v>
      </c>
      <c r="L1196">
        <v>220000</v>
      </c>
      <c r="M1196" t="s">
        <v>70</v>
      </c>
      <c r="N1196" t="s">
        <v>70</v>
      </c>
      <c r="O1196" s="2">
        <v>30000</v>
      </c>
      <c r="P1196" s="1">
        <f>MEDIAN(Data_Source[Price (SAR)])</f>
        <v>58000</v>
      </c>
      <c r="Q1196" s="1" cm="1">
        <f t="array" ref="Q1196">MEDIAN(_xlfn._xlws.FILTER(Data_Source[Price (SAR)],Data_Source[Maker] = Data_Source[[#This Row],[Maker]]))</f>
        <v>65000</v>
      </c>
    </row>
    <row r="1197" spans="1:17" x14ac:dyDescent="0.35">
      <c r="A1197">
        <v>1196</v>
      </c>
      <c r="B1197" t="s">
        <v>34</v>
      </c>
      <c r="C1197" t="s">
        <v>123</v>
      </c>
      <c r="D1197">
        <v>2005</v>
      </c>
      <c r="E1197" s="9">
        <f ca="1">YEAR(TODAY())-Data_Source[[#This Row],[Year]]</f>
        <v>20</v>
      </c>
      <c r="F1197" t="s">
        <v>15</v>
      </c>
      <c r="G1197" t="s">
        <v>23</v>
      </c>
      <c r="H1197" t="s">
        <v>26</v>
      </c>
      <c r="I1197">
        <v>2.8</v>
      </c>
      <c r="J1197" t="s">
        <v>56</v>
      </c>
      <c r="K1197" t="s">
        <v>68</v>
      </c>
      <c r="L1197">
        <v>533000</v>
      </c>
      <c r="M1197" t="s">
        <v>20</v>
      </c>
      <c r="N1197" t="s">
        <v>20</v>
      </c>
      <c r="O1197" s="2">
        <v>25000</v>
      </c>
      <c r="P1197" s="1">
        <f>MEDIAN(Data_Source[Price (SAR)])</f>
        <v>58000</v>
      </c>
      <c r="Q1197" s="1" cm="1">
        <f t="array" ref="Q1197">MEDIAN(_xlfn._xlws.FILTER(Data_Source[Price (SAR)],Data_Source[Maker] = Data_Source[[#This Row],[Maker]]))</f>
        <v>65000</v>
      </c>
    </row>
    <row r="1198" spans="1:17" x14ac:dyDescent="0.35">
      <c r="A1198">
        <v>1197</v>
      </c>
      <c r="B1198" t="s">
        <v>27</v>
      </c>
      <c r="C1198" t="s">
        <v>88</v>
      </c>
      <c r="D1198">
        <v>2019</v>
      </c>
      <c r="E1198" s="9">
        <f ca="1">YEAR(TODAY())-Data_Source[[#This Row],[Year]]</f>
        <v>6</v>
      </c>
      <c r="F1198" t="s">
        <v>15</v>
      </c>
      <c r="G1198" t="s">
        <v>25</v>
      </c>
      <c r="H1198" t="s">
        <v>26</v>
      </c>
      <c r="I1198">
        <v>1.6</v>
      </c>
      <c r="J1198" t="s">
        <v>18</v>
      </c>
      <c r="K1198" t="s">
        <v>19</v>
      </c>
      <c r="L1198">
        <v>105444</v>
      </c>
      <c r="M1198" t="s">
        <v>20</v>
      </c>
      <c r="N1198" t="s">
        <v>20</v>
      </c>
      <c r="O1198" s="2">
        <v>33000</v>
      </c>
      <c r="P1198" s="1">
        <f>MEDIAN(Data_Source[Price (SAR)])</f>
        <v>58000</v>
      </c>
      <c r="Q1198" s="1" cm="1">
        <f t="array" ref="Q1198">MEDIAN(_xlfn._xlws.FILTER(Data_Source[Price (SAR)],Data_Source[Maker] = Data_Source[[#This Row],[Maker]]))</f>
        <v>42000</v>
      </c>
    </row>
    <row r="1199" spans="1:17" x14ac:dyDescent="0.35">
      <c r="A1199">
        <v>1198</v>
      </c>
      <c r="B1199" t="s">
        <v>76</v>
      </c>
      <c r="C1199" t="s">
        <v>235</v>
      </c>
      <c r="D1199">
        <v>2018</v>
      </c>
      <c r="E1199" s="9">
        <f ca="1">YEAR(TODAY())-Data_Source[[#This Row],[Year]]</f>
        <v>7</v>
      </c>
      <c r="F1199" t="s">
        <v>47</v>
      </c>
      <c r="G1199" t="s">
        <v>102</v>
      </c>
      <c r="H1199" t="s">
        <v>30</v>
      </c>
      <c r="I1199">
        <v>1.5</v>
      </c>
      <c r="J1199" t="s">
        <v>18</v>
      </c>
      <c r="K1199" t="s">
        <v>19</v>
      </c>
      <c r="L1199">
        <v>125000</v>
      </c>
      <c r="M1199" t="s">
        <v>155</v>
      </c>
      <c r="N1199" t="s">
        <v>539</v>
      </c>
      <c r="O1199" s="2">
        <v>57000</v>
      </c>
      <c r="P1199" s="1">
        <f>MEDIAN(Data_Source[Price (SAR)])</f>
        <v>58000</v>
      </c>
      <c r="Q1199" s="1" cm="1">
        <f t="array" ref="Q1199">MEDIAN(_xlfn._xlws.FILTER(Data_Source[Price (SAR)],Data_Source[Maker] = Data_Source[[#This Row],[Maker]]))</f>
        <v>55000</v>
      </c>
    </row>
    <row r="1200" spans="1:17" x14ac:dyDescent="0.35">
      <c r="A1200">
        <v>1199</v>
      </c>
      <c r="B1200" t="s">
        <v>34</v>
      </c>
      <c r="C1200" t="s">
        <v>43</v>
      </c>
      <c r="D1200">
        <v>2017</v>
      </c>
      <c r="E1200" s="9">
        <f ca="1">YEAR(TODAY())-Data_Source[[#This Row],[Year]]</f>
        <v>8</v>
      </c>
      <c r="F1200" t="s">
        <v>15</v>
      </c>
      <c r="G1200" t="s">
        <v>29</v>
      </c>
      <c r="H1200" t="s">
        <v>26</v>
      </c>
      <c r="I1200">
        <v>2.4</v>
      </c>
      <c r="J1200" t="s">
        <v>18</v>
      </c>
      <c r="K1200" t="s">
        <v>19</v>
      </c>
      <c r="L1200">
        <v>209000</v>
      </c>
      <c r="M1200" t="s">
        <v>20</v>
      </c>
      <c r="N1200" t="s">
        <v>20</v>
      </c>
      <c r="O1200" s="3">
        <v>57000</v>
      </c>
      <c r="P1200" s="1">
        <f>MEDIAN(Data_Source[Price (SAR)])</f>
        <v>58000</v>
      </c>
      <c r="Q1200" s="1" cm="1">
        <f t="array" ref="Q1200">MEDIAN(_xlfn._xlws.FILTER(Data_Source[Price (SAR)],Data_Source[Maker] = Data_Source[[#This Row],[Maker]]))</f>
        <v>65000</v>
      </c>
    </row>
    <row r="1201" spans="1:17" x14ac:dyDescent="0.35">
      <c r="A1201">
        <v>1200</v>
      </c>
      <c r="B1201" t="s">
        <v>34</v>
      </c>
      <c r="C1201" t="s">
        <v>66</v>
      </c>
      <c r="D1201">
        <v>2020</v>
      </c>
      <c r="E1201" s="9">
        <f ca="1">YEAR(TODAY())-Data_Source[[#This Row],[Year]]</f>
        <v>5</v>
      </c>
      <c r="F1201" t="s">
        <v>15</v>
      </c>
      <c r="G1201" t="s">
        <v>16</v>
      </c>
      <c r="H1201" t="s">
        <v>30</v>
      </c>
      <c r="I1201">
        <v>3.5</v>
      </c>
      <c r="J1201" t="s">
        <v>18</v>
      </c>
      <c r="K1201" t="s">
        <v>19</v>
      </c>
      <c r="L1201">
        <v>30000</v>
      </c>
      <c r="M1201" t="s">
        <v>20</v>
      </c>
      <c r="N1201" t="s">
        <v>20</v>
      </c>
      <c r="O1201" s="2">
        <v>127000</v>
      </c>
      <c r="P1201" s="1">
        <f>MEDIAN(Data_Source[Price (SAR)])</f>
        <v>58000</v>
      </c>
      <c r="Q1201" s="1" cm="1">
        <f t="array" ref="Q1201">MEDIAN(_xlfn._xlws.FILTER(Data_Source[Price (SAR)],Data_Source[Maker] = Data_Source[[#This Row],[Maker]]))</f>
        <v>65000</v>
      </c>
    </row>
    <row r="1202" spans="1:17" x14ac:dyDescent="0.35">
      <c r="A1202">
        <v>1201</v>
      </c>
      <c r="B1202" t="s">
        <v>174</v>
      </c>
      <c r="C1202" t="s">
        <v>175</v>
      </c>
      <c r="D1202">
        <v>1989</v>
      </c>
      <c r="E1202" s="9">
        <f ca="1">YEAR(TODAY())-Data_Source[[#This Row],[Year]]</f>
        <v>36</v>
      </c>
      <c r="F1202" t="s">
        <v>47</v>
      </c>
      <c r="G1202" t="s">
        <v>33</v>
      </c>
      <c r="H1202" t="s">
        <v>17</v>
      </c>
      <c r="I1202">
        <v>5</v>
      </c>
      <c r="J1202" t="s">
        <v>18</v>
      </c>
      <c r="K1202" t="s">
        <v>19</v>
      </c>
      <c r="L1202">
        <v>67000</v>
      </c>
      <c r="M1202" t="s">
        <v>45</v>
      </c>
      <c r="N1202" t="s">
        <v>539</v>
      </c>
      <c r="O1202" s="2">
        <v>48000</v>
      </c>
      <c r="P1202" s="1">
        <f>MEDIAN(Data_Source[Price (SAR)])</f>
        <v>58000</v>
      </c>
      <c r="Q1202" s="1" cm="1">
        <f t="array" ref="Q1202">MEDIAN(_xlfn._xlws.FILTER(Data_Source[Price (SAR)],Data_Source[Maker] = Data_Source[[#This Row],[Maker]]))</f>
        <v>110000</v>
      </c>
    </row>
    <row r="1203" spans="1:17" x14ac:dyDescent="0.35">
      <c r="A1203">
        <v>1202</v>
      </c>
      <c r="B1203" t="s">
        <v>39</v>
      </c>
      <c r="C1203" t="s">
        <v>71</v>
      </c>
      <c r="D1203">
        <v>2019</v>
      </c>
      <c r="E1203" s="9">
        <f ca="1">YEAR(TODAY())-Data_Source[[#This Row],[Year]]</f>
        <v>6</v>
      </c>
      <c r="F1203" t="s">
        <v>15</v>
      </c>
      <c r="G1203" t="s">
        <v>16</v>
      </c>
      <c r="H1203" t="s">
        <v>26</v>
      </c>
      <c r="I1203">
        <v>1.5</v>
      </c>
      <c r="J1203" t="s">
        <v>18</v>
      </c>
      <c r="K1203" t="s">
        <v>19</v>
      </c>
      <c r="L1203">
        <v>127000</v>
      </c>
      <c r="M1203" t="s">
        <v>20</v>
      </c>
      <c r="N1203" t="s">
        <v>20</v>
      </c>
      <c r="O1203" s="2">
        <v>57000</v>
      </c>
      <c r="P1203" s="1">
        <f>MEDIAN(Data_Source[Price (SAR)])</f>
        <v>58000</v>
      </c>
      <c r="Q1203" s="1" cm="1">
        <f t="array" ref="Q1203">MEDIAN(_xlfn._xlws.FILTER(Data_Source[Price (SAR)],Data_Source[Maker] = Data_Source[[#This Row],[Maker]]))</f>
        <v>60000</v>
      </c>
    </row>
    <row r="1204" spans="1:17" x14ac:dyDescent="0.35">
      <c r="A1204">
        <v>1203</v>
      </c>
      <c r="B1204" t="s">
        <v>34</v>
      </c>
      <c r="C1204" t="s">
        <v>123</v>
      </c>
      <c r="D1204">
        <v>2015</v>
      </c>
      <c r="E1204" s="9">
        <f ca="1">YEAR(TODAY())-Data_Source[[#This Row],[Year]]</f>
        <v>10</v>
      </c>
      <c r="F1204" t="s">
        <v>15</v>
      </c>
      <c r="G1204" t="s">
        <v>23</v>
      </c>
      <c r="H1204" t="s">
        <v>26</v>
      </c>
      <c r="I1204">
        <v>2.7</v>
      </c>
      <c r="J1204" t="s">
        <v>18</v>
      </c>
      <c r="K1204" t="s">
        <v>68</v>
      </c>
      <c r="L1204">
        <v>239900</v>
      </c>
      <c r="M1204" t="s">
        <v>45</v>
      </c>
      <c r="N1204" t="s">
        <v>539</v>
      </c>
      <c r="O1204" s="3">
        <v>46000</v>
      </c>
      <c r="P1204" s="1">
        <f>MEDIAN(Data_Source[Price (SAR)])</f>
        <v>58000</v>
      </c>
      <c r="Q1204" s="1" cm="1">
        <f t="array" ref="Q1204">MEDIAN(_xlfn._xlws.FILTER(Data_Source[Price (SAR)],Data_Source[Maker] = Data_Source[[#This Row],[Maker]]))</f>
        <v>65000</v>
      </c>
    </row>
    <row r="1205" spans="1:17" x14ac:dyDescent="0.35">
      <c r="A1205">
        <v>1204</v>
      </c>
      <c r="B1205" t="s">
        <v>34</v>
      </c>
      <c r="C1205" t="s">
        <v>145</v>
      </c>
      <c r="D1205">
        <v>2015</v>
      </c>
      <c r="E1205" s="9">
        <f ca="1">YEAR(TODAY())-Data_Source[[#This Row],[Year]]</f>
        <v>10</v>
      </c>
      <c r="F1205" t="s">
        <v>15</v>
      </c>
      <c r="G1205" t="s">
        <v>23</v>
      </c>
      <c r="H1205" t="s">
        <v>17</v>
      </c>
      <c r="I1205">
        <v>2.7</v>
      </c>
      <c r="J1205" t="s">
        <v>18</v>
      </c>
      <c r="K1205" t="s">
        <v>19</v>
      </c>
      <c r="L1205">
        <v>185000</v>
      </c>
      <c r="M1205" t="s">
        <v>20</v>
      </c>
      <c r="N1205" t="s">
        <v>20</v>
      </c>
      <c r="O1205" s="2">
        <v>45000</v>
      </c>
      <c r="P1205" s="1">
        <f>MEDIAN(Data_Source[Price (SAR)])</f>
        <v>58000</v>
      </c>
      <c r="Q1205" s="1" cm="1">
        <f t="array" ref="Q1205">MEDIAN(_xlfn._xlws.FILTER(Data_Source[Price (SAR)],Data_Source[Maker] = Data_Source[[#This Row],[Maker]]))</f>
        <v>65000</v>
      </c>
    </row>
    <row r="1206" spans="1:17" x14ac:dyDescent="0.35">
      <c r="A1206">
        <v>1205</v>
      </c>
      <c r="B1206" t="s">
        <v>34</v>
      </c>
      <c r="C1206" t="s">
        <v>51</v>
      </c>
      <c r="D1206">
        <v>2016</v>
      </c>
      <c r="E1206" s="9">
        <f ca="1">YEAR(TODAY())-Data_Source[[#This Row],[Year]]</f>
        <v>9</v>
      </c>
      <c r="F1206" t="s">
        <v>15</v>
      </c>
      <c r="G1206" t="s">
        <v>75</v>
      </c>
      <c r="H1206" t="s">
        <v>26</v>
      </c>
      <c r="I1206">
        <v>1.6</v>
      </c>
      <c r="J1206" t="s">
        <v>18</v>
      </c>
      <c r="K1206" t="s">
        <v>19</v>
      </c>
      <c r="L1206">
        <v>141195</v>
      </c>
      <c r="M1206" t="s">
        <v>45</v>
      </c>
      <c r="N1206" t="s">
        <v>539</v>
      </c>
      <c r="O1206" s="2">
        <v>37000</v>
      </c>
      <c r="P1206" s="1">
        <f>MEDIAN(Data_Source[Price (SAR)])</f>
        <v>58000</v>
      </c>
      <c r="Q1206" s="1" cm="1">
        <f t="array" ref="Q1206">MEDIAN(_xlfn._xlws.FILTER(Data_Source[Price (SAR)],Data_Source[Maker] = Data_Source[[#This Row],[Maker]]))</f>
        <v>65000</v>
      </c>
    </row>
    <row r="1207" spans="1:17" x14ac:dyDescent="0.35">
      <c r="A1207">
        <v>1206</v>
      </c>
      <c r="B1207" t="s">
        <v>34</v>
      </c>
      <c r="C1207" t="s">
        <v>124</v>
      </c>
      <c r="D1207">
        <v>2012</v>
      </c>
      <c r="E1207" s="9">
        <f ca="1">YEAR(TODAY())-Data_Source[[#This Row],[Year]]</f>
        <v>13</v>
      </c>
      <c r="F1207" t="s">
        <v>15</v>
      </c>
      <c r="G1207" t="s">
        <v>16</v>
      </c>
      <c r="H1207" t="s">
        <v>17</v>
      </c>
      <c r="I1207">
        <v>4</v>
      </c>
      <c r="J1207" t="s">
        <v>18</v>
      </c>
      <c r="K1207" t="s">
        <v>19</v>
      </c>
      <c r="L1207">
        <v>310</v>
      </c>
      <c r="M1207" t="s">
        <v>170</v>
      </c>
      <c r="N1207" t="s">
        <v>543</v>
      </c>
      <c r="O1207" s="2">
        <v>70000</v>
      </c>
      <c r="P1207" s="1">
        <f>MEDIAN(Data_Source[Price (SAR)])</f>
        <v>58000</v>
      </c>
      <c r="Q1207" s="1" cm="1">
        <f t="array" ref="Q1207">MEDIAN(_xlfn._xlws.FILTER(Data_Source[Price (SAR)],Data_Source[Maker] = Data_Source[[#This Row],[Maker]]))</f>
        <v>65000</v>
      </c>
    </row>
    <row r="1208" spans="1:17" x14ac:dyDescent="0.35">
      <c r="A1208">
        <v>1207</v>
      </c>
      <c r="B1208" t="s">
        <v>21</v>
      </c>
      <c r="C1208" t="s">
        <v>207</v>
      </c>
      <c r="D1208">
        <v>2017</v>
      </c>
      <c r="E1208" s="9">
        <f ca="1">YEAR(TODAY())-Data_Source[[#This Row],[Year]]</f>
        <v>8</v>
      </c>
      <c r="F1208" t="s">
        <v>15</v>
      </c>
      <c r="G1208" t="s">
        <v>75</v>
      </c>
      <c r="H1208" t="s">
        <v>26</v>
      </c>
      <c r="I1208">
        <v>2.5</v>
      </c>
      <c r="J1208" t="s">
        <v>18</v>
      </c>
      <c r="K1208" t="s">
        <v>19</v>
      </c>
      <c r="L1208">
        <v>105000</v>
      </c>
      <c r="M1208" t="s">
        <v>20</v>
      </c>
      <c r="N1208" t="s">
        <v>20</v>
      </c>
      <c r="O1208" s="3">
        <v>35000</v>
      </c>
      <c r="P1208" s="1">
        <f>MEDIAN(Data_Source[Price (SAR)])</f>
        <v>58000</v>
      </c>
      <c r="Q1208" s="1" cm="1">
        <f t="array" ref="Q1208">MEDIAN(_xlfn._xlws.FILTER(Data_Source[Price (SAR)],Data_Source[Maker] = Data_Source[[#This Row],[Maker]]))</f>
        <v>36500</v>
      </c>
    </row>
    <row r="1209" spans="1:17" x14ac:dyDescent="0.35">
      <c r="A1209">
        <v>1208</v>
      </c>
      <c r="B1209" t="s">
        <v>34</v>
      </c>
      <c r="C1209" t="s">
        <v>318</v>
      </c>
      <c r="D1209">
        <v>2018</v>
      </c>
      <c r="E1209" s="9">
        <f ca="1">YEAR(TODAY())-Data_Source[[#This Row],[Year]]</f>
        <v>7</v>
      </c>
      <c r="F1209" t="s">
        <v>15</v>
      </c>
      <c r="G1209" t="s">
        <v>23</v>
      </c>
      <c r="H1209" t="s">
        <v>30</v>
      </c>
      <c r="I1209">
        <v>1.6</v>
      </c>
      <c r="J1209" t="s">
        <v>18</v>
      </c>
      <c r="K1209" t="s">
        <v>19</v>
      </c>
      <c r="L1209">
        <v>41000</v>
      </c>
      <c r="M1209" t="s">
        <v>20</v>
      </c>
      <c r="N1209" t="s">
        <v>20</v>
      </c>
      <c r="O1209" s="3">
        <v>45000</v>
      </c>
      <c r="P1209" s="1">
        <f>MEDIAN(Data_Source[Price (SAR)])</f>
        <v>58000</v>
      </c>
      <c r="Q1209" s="1" cm="1">
        <f t="array" ref="Q1209">MEDIAN(_xlfn._xlws.FILTER(Data_Source[Price (SAR)],Data_Source[Maker] = Data_Source[[#This Row],[Maker]]))</f>
        <v>65000</v>
      </c>
    </row>
    <row r="1210" spans="1:17" x14ac:dyDescent="0.35">
      <c r="A1210">
        <v>1209</v>
      </c>
      <c r="B1210" t="s">
        <v>62</v>
      </c>
      <c r="C1210" t="s">
        <v>63</v>
      </c>
      <c r="D1210">
        <v>2016</v>
      </c>
      <c r="E1210" s="9">
        <f ca="1">YEAR(TODAY())-Data_Source[[#This Row],[Year]]</f>
        <v>9</v>
      </c>
      <c r="F1210" t="s">
        <v>44</v>
      </c>
      <c r="G1210" t="s">
        <v>16</v>
      </c>
      <c r="H1210" t="s">
        <v>17</v>
      </c>
      <c r="I1210">
        <v>5</v>
      </c>
      <c r="J1210" t="s">
        <v>18</v>
      </c>
      <c r="K1210" t="s">
        <v>19</v>
      </c>
      <c r="L1210">
        <v>120346</v>
      </c>
      <c r="M1210" t="s">
        <v>20</v>
      </c>
      <c r="N1210" t="s">
        <v>20</v>
      </c>
      <c r="O1210" s="2">
        <v>257000</v>
      </c>
      <c r="P1210" s="1">
        <f>MEDIAN(Data_Source[Price (SAR)])</f>
        <v>58000</v>
      </c>
      <c r="Q1210" s="1" cm="1">
        <f t="array" ref="Q1210">MEDIAN(_xlfn._xlws.FILTER(Data_Source[Price (SAR)],Data_Source[Maker] = Data_Source[[#This Row],[Maker]]))</f>
        <v>242500</v>
      </c>
    </row>
    <row r="1211" spans="1:17" x14ac:dyDescent="0.35">
      <c r="A1211">
        <v>1210</v>
      </c>
      <c r="B1211" t="s">
        <v>39</v>
      </c>
      <c r="C1211" t="s">
        <v>131</v>
      </c>
      <c r="D1211">
        <v>2013</v>
      </c>
      <c r="E1211" s="9">
        <f ca="1">YEAR(TODAY())-Data_Source[[#This Row],[Year]]</f>
        <v>12</v>
      </c>
      <c r="F1211" t="s">
        <v>15</v>
      </c>
      <c r="G1211" t="s">
        <v>25</v>
      </c>
      <c r="H1211" t="s">
        <v>26</v>
      </c>
      <c r="I1211">
        <v>6</v>
      </c>
      <c r="J1211" t="s">
        <v>18</v>
      </c>
      <c r="K1211" t="s">
        <v>19</v>
      </c>
      <c r="L1211">
        <v>106000</v>
      </c>
      <c r="M1211" t="s">
        <v>45</v>
      </c>
      <c r="N1211" t="s">
        <v>539</v>
      </c>
      <c r="O1211" s="2">
        <v>79000</v>
      </c>
      <c r="P1211" s="1">
        <f>MEDIAN(Data_Source[Price (SAR)])</f>
        <v>58000</v>
      </c>
      <c r="Q1211" s="1" cm="1">
        <f t="array" ref="Q1211">MEDIAN(_xlfn._xlws.FILTER(Data_Source[Price (SAR)],Data_Source[Maker] = Data_Source[[#This Row],[Maker]]))</f>
        <v>60000</v>
      </c>
    </row>
    <row r="1212" spans="1:17" x14ac:dyDescent="0.35">
      <c r="A1212">
        <v>1211</v>
      </c>
      <c r="B1212" t="s">
        <v>27</v>
      </c>
      <c r="C1212" t="s">
        <v>91</v>
      </c>
      <c r="D1212">
        <v>2013</v>
      </c>
      <c r="E1212" s="9">
        <f ca="1">YEAR(TODAY())-Data_Source[[#This Row],[Year]]</f>
        <v>12</v>
      </c>
      <c r="F1212" t="s">
        <v>15</v>
      </c>
      <c r="G1212" t="s">
        <v>23</v>
      </c>
      <c r="H1212" t="s">
        <v>30</v>
      </c>
      <c r="I1212">
        <v>3.3</v>
      </c>
      <c r="J1212" t="s">
        <v>18</v>
      </c>
      <c r="K1212" t="s">
        <v>19</v>
      </c>
      <c r="L1212">
        <v>282000</v>
      </c>
      <c r="M1212" t="s">
        <v>20</v>
      </c>
      <c r="N1212" t="s">
        <v>20</v>
      </c>
      <c r="O1212" s="3">
        <v>43000</v>
      </c>
      <c r="P1212" s="1">
        <f>MEDIAN(Data_Source[Price (SAR)])</f>
        <v>58000</v>
      </c>
      <c r="Q1212" s="1" cm="1">
        <f t="array" ref="Q1212">MEDIAN(_xlfn._xlws.FILTER(Data_Source[Price (SAR)],Data_Source[Maker] = Data_Source[[#This Row],[Maker]]))</f>
        <v>42000</v>
      </c>
    </row>
    <row r="1213" spans="1:17" x14ac:dyDescent="0.35">
      <c r="A1213">
        <v>1212</v>
      </c>
      <c r="B1213" t="s">
        <v>34</v>
      </c>
      <c r="C1213" t="s">
        <v>43</v>
      </c>
      <c r="D1213">
        <v>2000</v>
      </c>
      <c r="E1213" s="9">
        <f ca="1">YEAR(TODAY())-Data_Source[[#This Row],[Year]]</f>
        <v>25</v>
      </c>
      <c r="F1213" t="s">
        <v>44</v>
      </c>
      <c r="G1213" t="s">
        <v>23</v>
      </c>
      <c r="H1213" t="s">
        <v>26</v>
      </c>
      <c r="I1213">
        <v>1.6</v>
      </c>
      <c r="J1213" t="s">
        <v>18</v>
      </c>
      <c r="K1213" t="s">
        <v>19</v>
      </c>
      <c r="L1213">
        <v>40000</v>
      </c>
      <c r="M1213" t="s">
        <v>45</v>
      </c>
      <c r="N1213" t="s">
        <v>539</v>
      </c>
      <c r="O1213" s="3">
        <v>16000</v>
      </c>
      <c r="P1213" s="1">
        <f>MEDIAN(Data_Source[Price (SAR)])</f>
        <v>58000</v>
      </c>
      <c r="Q1213" s="1" cm="1">
        <f t="array" ref="Q1213">MEDIAN(_xlfn._xlws.FILTER(Data_Source[Price (SAR)],Data_Source[Maker] = Data_Source[[#This Row],[Maker]]))</f>
        <v>65000</v>
      </c>
    </row>
    <row r="1214" spans="1:17" x14ac:dyDescent="0.35">
      <c r="A1214">
        <v>1213</v>
      </c>
      <c r="B1214" t="s">
        <v>82</v>
      </c>
      <c r="C1214" t="s">
        <v>169</v>
      </c>
      <c r="D1214">
        <v>2015</v>
      </c>
      <c r="E1214" s="9">
        <f ca="1">YEAR(TODAY())-Data_Source[[#This Row],[Year]]</f>
        <v>10</v>
      </c>
      <c r="F1214" t="s">
        <v>15</v>
      </c>
      <c r="G1214" t="s">
        <v>23</v>
      </c>
      <c r="H1214" t="s">
        <v>26</v>
      </c>
      <c r="I1214">
        <v>3.3</v>
      </c>
      <c r="J1214" t="s">
        <v>18</v>
      </c>
      <c r="K1214" t="s">
        <v>19</v>
      </c>
      <c r="L1214">
        <v>89000</v>
      </c>
      <c r="M1214" t="s">
        <v>20</v>
      </c>
      <c r="N1214" t="s">
        <v>20</v>
      </c>
      <c r="O1214" s="3">
        <v>38000</v>
      </c>
      <c r="P1214" s="1">
        <f>MEDIAN(Data_Source[Price (SAR)])</f>
        <v>58000</v>
      </c>
      <c r="Q1214" s="1" cm="1">
        <f t="array" ref="Q1214">MEDIAN(_xlfn._xlws.FILTER(Data_Source[Price (SAR)],Data_Source[Maker] = Data_Source[[#This Row],[Maker]]))</f>
        <v>40000</v>
      </c>
    </row>
    <row r="1215" spans="1:17" x14ac:dyDescent="0.35">
      <c r="A1215">
        <v>1214</v>
      </c>
      <c r="B1215" t="s">
        <v>39</v>
      </c>
      <c r="C1215" t="s">
        <v>143</v>
      </c>
      <c r="D1215">
        <v>2011</v>
      </c>
      <c r="E1215" s="9">
        <f ca="1">YEAR(TODAY())-Data_Source[[#This Row],[Year]]</f>
        <v>14</v>
      </c>
      <c r="F1215" t="s">
        <v>47</v>
      </c>
      <c r="G1215" t="s">
        <v>75</v>
      </c>
      <c r="H1215" t="s">
        <v>26</v>
      </c>
      <c r="I1215">
        <v>3.6</v>
      </c>
      <c r="J1215" t="s">
        <v>18</v>
      </c>
      <c r="K1215" t="s">
        <v>19</v>
      </c>
      <c r="L1215">
        <v>320000</v>
      </c>
      <c r="M1215" t="s">
        <v>20</v>
      </c>
      <c r="N1215" t="s">
        <v>20</v>
      </c>
      <c r="O1215" s="2">
        <v>23000</v>
      </c>
      <c r="P1215" s="1">
        <f>MEDIAN(Data_Source[Price (SAR)])</f>
        <v>58000</v>
      </c>
      <c r="Q1215" s="1" cm="1">
        <f t="array" ref="Q1215">MEDIAN(_xlfn._xlws.FILTER(Data_Source[Price (SAR)],Data_Source[Maker] = Data_Source[[#This Row],[Maker]]))</f>
        <v>60000</v>
      </c>
    </row>
    <row r="1216" spans="1:17" x14ac:dyDescent="0.35">
      <c r="A1216">
        <v>1215</v>
      </c>
      <c r="B1216" t="s">
        <v>34</v>
      </c>
      <c r="C1216" t="s">
        <v>58</v>
      </c>
      <c r="D1216">
        <v>2015</v>
      </c>
      <c r="E1216" s="9">
        <f ca="1">YEAR(TODAY())-Data_Source[[#This Row],[Year]]</f>
        <v>10</v>
      </c>
      <c r="F1216" t="s">
        <v>15</v>
      </c>
      <c r="G1216" t="s">
        <v>23</v>
      </c>
      <c r="H1216" t="s">
        <v>26</v>
      </c>
      <c r="I1216">
        <v>2.7</v>
      </c>
      <c r="J1216" t="s">
        <v>18</v>
      </c>
      <c r="K1216" t="s">
        <v>19</v>
      </c>
      <c r="L1216">
        <v>250000</v>
      </c>
      <c r="M1216" t="s">
        <v>64</v>
      </c>
      <c r="N1216" t="s">
        <v>64</v>
      </c>
      <c r="O1216" s="3">
        <v>55000</v>
      </c>
      <c r="P1216" s="1">
        <f>MEDIAN(Data_Source[Price (SAR)])</f>
        <v>58000</v>
      </c>
      <c r="Q1216" s="1" cm="1">
        <f t="array" ref="Q1216">MEDIAN(_xlfn._xlws.FILTER(Data_Source[Price (SAR)],Data_Source[Maker] = Data_Source[[#This Row],[Maker]]))</f>
        <v>65000</v>
      </c>
    </row>
    <row r="1217" spans="1:17" x14ac:dyDescent="0.35">
      <c r="A1217">
        <v>1216</v>
      </c>
      <c r="B1217" t="s">
        <v>21</v>
      </c>
      <c r="C1217" t="s">
        <v>158</v>
      </c>
      <c r="D1217">
        <v>2002</v>
      </c>
      <c r="E1217" s="9">
        <f ca="1">YEAR(TODAY())-Data_Source[[#This Row],[Year]]</f>
        <v>23</v>
      </c>
      <c r="F1217" t="s">
        <v>15</v>
      </c>
      <c r="G1217" t="s">
        <v>23</v>
      </c>
      <c r="H1217" t="s">
        <v>26</v>
      </c>
      <c r="I1217">
        <v>2.5</v>
      </c>
      <c r="J1217" t="s">
        <v>18</v>
      </c>
      <c r="K1217" t="s">
        <v>68</v>
      </c>
      <c r="L1217">
        <v>37000</v>
      </c>
      <c r="M1217" t="s">
        <v>20</v>
      </c>
      <c r="N1217" t="s">
        <v>20</v>
      </c>
      <c r="O1217" s="3">
        <v>42000</v>
      </c>
      <c r="P1217" s="1">
        <f>MEDIAN(Data_Source[Price (SAR)])</f>
        <v>58000</v>
      </c>
      <c r="Q1217" s="1" cm="1">
        <f t="array" ref="Q1217">MEDIAN(_xlfn._xlws.FILTER(Data_Source[Price (SAR)],Data_Source[Maker] = Data_Source[[#This Row],[Maker]]))</f>
        <v>36500</v>
      </c>
    </row>
    <row r="1218" spans="1:17" x14ac:dyDescent="0.35">
      <c r="A1218">
        <v>1217</v>
      </c>
      <c r="B1218" t="s">
        <v>34</v>
      </c>
      <c r="C1218" t="s">
        <v>43</v>
      </c>
      <c r="D1218">
        <v>2017</v>
      </c>
      <c r="E1218" s="9">
        <f ca="1">YEAR(TODAY())-Data_Source[[#This Row],[Year]]</f>
        <v>8</v>
      </c>
      <c r="F1218" t="s">
        <v>15</v>
      </c>
      <c r="G1218" t="s">
        <v>25</v>
      </c>
      <c r="H1218" t="s">
        <v>17</v>
      </c>
      <c r="I1218">
        <v>2.5</v>
      </c>
      <c r="J1218" t="s">
        <v>18</v>
      </c>
      <c r="K1218" t="s">
        <v>19</v>
      </c>
      <c r="L1218">
        <v>75000</v>
      </c>
      <c r="M1218" t="s">
        <v>45</v>
      </c>
      <c r="N1218" t="s">
        <v>539</v>
      </c>
      <c r="O1218" s="3">
        <v>73000</v>
      </c>
      <c r="P1218" s="1">
        <f>MEDIAN(Data_Source[Price (SAR)])</f>
        <v>58000</v>
      </c>
      <c r="Q1218" s="1" cm="1">
        <f t="array" ref="Q1218">MEDIAN(_xlfn._xlws.FILTER(Data_Source[Price (SAR)],Data_Source[Maker] = Data_Source[[#This Row],[Maker]]))</f>
        <v>65000</v>
      </c>
    </row>
    <row r="1219" spans="1:17" x14ac:dyDescent="0.35">
      <c r="A1219">
        <v>1218</v>
      </c>
      <c r="B1219" t="s">
        <v>60</v>
      </c>
      <c r="C1219" t="s">
        <v>61</v>
      </c>
      <c r="D1219">
        <v>2019</v>
      </c>
      <c r="E1219" s="9">
        <f ca="1">YEAR(TODAY())-Data_Source[[#This Row],[Year]]</f>
        <v>6</v>
      </c>
      <c r="F1219" t="s">
        <v>15</v>
      </c>
      <c r="G1219" t="s">
        <v>38</v>
      </c>
      <c r="H1219" t="s">
        <v>17</v>
      </c>
      <c r="I1219">
        <v>3.5</v>
      </c>
      <c r="J1219" t="s">
        <v>18</v>
      </c>
      <c r="K1219" t="s">
        <v>19</v>
      </c>
      <c r="L1219">
        <v>129000</v>
      </c>
      <c r="M1219" t="s">
        <v>42</v>
      </c>
      <c r="N1219" t="s">
        <v>64</v>
      </c>
      <c r="O1219" s="2">
        <v>178000</v>
      </c>
      <c r="P1219" s="1">
        <f>MEDIAN(Data_Source[Price (SAR)])</f>
        <v>58000</v>
      </c>
      <c r="Q1219" s="1" cm="1">
        <f t="array" ref="Q1219">MEDIAN(_xlfn._xlws.FILTER(Data_Source[Price (SAR)],Data_Source[Maker] = Data_Source[[#This Row],[Maker]]))</f>
        <v>142000</v>
      </c>
    </row>
    <row r="1220" spans="1:17" x14ac:dyDescent="0.35">
      <c r="A1220">
        <v>1219</v>
      </c>
      <c r="B1220" t="s">
        <v>82</v>
      </c>
      <c r="C1220" t="s">
        <v>156</v>
      </c>
      <c r="D1220">
        <v>2016</v>
      </c>
      <c r="E1220" s="9">
        <f ca="1">YEAR(TODAY())-Data_Source[[#This Row],[Year]]</f>
        <v>9</v>
      </c>
      <c r="F1220" t="s">
        <v>15</v>
      </c>
      <c r="G1220" t="s">
        <v>25</v>
      </c>
      <c r="H1220" t="s">
        <v>26</v>
      </c>
      <c r="I1220">
        <v>1.4</v>
      </c>
      <c r="J1220" t="s">
        <v>18</v>
      </c>
      <c r="K1220" t="s">
        <v>19</v>
      </c>
      <c r="L1220">
        <v>188000</v>
      </c>
      <c r="M1220" t="s">
        <v>45</v>
      </c>
      <c r="N1220" t="s">
        <v>539</v>
      </c>
      <c r="O1220" s="3">
        <v>21000</v>
      </c>
      <c r="P1220" s="1">
        <f>MEDIAN(Data_Source[Price (SAR)])</f>
        <v>58000</v>
      </c>
      <c r="Q1220" s="1" cm="1">
        <f t="array" ref="Q1220">MEDIAN(_xlfn._xlws.FILTER(Data_Source[Price (SAR)],Data_Source[Maker] = Data_Source[[#This Row],[Maker]]))</f>
        <v>40000</v>
      </c>
    </row>
    <row r="1221" spans="1:17" x14ac:dyDescent="0.35">
      <c r="A1221">
        <v>1220</v>
      </c>
      <c r="B1221" t="s">
        <v>451</v>
      </c>
      <c r="C1221" t="s">
        <v>452</v>
      </c>
      <c r="D1221">
        <v>2017</v>
      </c>
      <c r="E1221" s="9">
        <f ca="1">YEAR(TODAY())-Data_Source[[#This Row],[Year]]</f>
        <v>8</v>
      </c>
      <c r="F1221" t="s">
        <v>15</v>
      </c>
      <c r="G1221" t="s">
        <v>78</v>
      </c>
      <c r="H1221" t="s">
        <v>17</v>
      </c>
      <c r="I1221">
        <v>1.2</v>
      </c>
      <c r="J1221" t="s">
        <v>18</v>
      </c>
      <c r="K1221" t="s">
        <v>68</v>
      </c>
      <c r="L1221">
        <v>1500</v>
      </c>
      <c r="M1221" t="s">
        <v>187</v>
      </c>
      <c r="N1221" t="s">
        <v>539</v>
      </c>
      <c r="O1221" s="3">
        <v>31000</v>
      </c>
      <c r="P1221" s="1">
        <f>MEDIAN(Data_Source[Price (SAR)])</f>
        <v>58000</v>
      </c>
      <c r="Q1221" s="1" cm="1">
        <f t="array" ref="Q1221">MEDIAN(_xlfn._xlws.FILTER(Data_Source[Price (SAR)],Data_Source[Maker] = Data_Source[[#This Row],[Maker]]))</f>
        <v>31000</v>
      </c>
    </row>
    <row r="1222" spans="1:17" x14ac:dyDescent="0.35">
      <c r="A1222">
        <v>1221</v>
      </c>
      <c r="B1222" t="s">
        <v>21</v>
      </c>
      <c r="C1222" t="s">
        <v>22</v>
      </c>
      <c r="D1222">
        <v>2014</v>
      </c>
      <c r="E1222" s="9">
        <f ca="1">YEAR(TODAY())-Data_Source[[#This Row],[Year]]</f>
        <v>11</v>
      </c>
      <c r="F1222" t="s">
        <v>15</v>
      </c>
      <c r="G1222" t="s">
        <v>23</v>
      </c>
      <c r="H1222" t="s">
        <v>30</v>
      </c>
      <c r="I1222">
        <v>5.6</v>
      </c>
      <c r="J1222" t="s">
        <v>18</v>
      </c>
      <c r="K1222" t="s">
        <v>19</v>
      </c>
      <c r="L1222">
        <v>200000</v>
      </c>
      <c r="M1222" t="s">
        <v>45</v>
      </c>
      <c r="N1222" t="s">
        <v>539</v>
      </c>
      <c r="O1222" s="2">
        <v>105000</v>
      </c>
      <c r="P1222" s="1">
        <f>MEDIAN(Data_Source[Price (SAR)])</f>
        <v>58000</v>
      </c>
      <c r="Q1222" s="1" cm="1">
        <f t="array" ref="Q1222">MEDIAN(_xlfn._xlws.FILTER(Data_Source[Price (SAR)],Data_Source[Maker] = Data_Source[[#This Row],[Maker]]))</f>
        <v>36500</v>
      </c>
    </row>
    <row r="1223" spans="1:17" x14ac:dyDescent="0.35">
      <c r="A1223">
        <v>1222</v>
      </c>
      <c r="B1223" t="s">
        <v>82</v>
      </c>
      <c r="C1223" t="s">
        <v>156</v>
      </c>
      <c r="D1223">
        <v>2016</v>
      </c>
      <c r="E1223" s="9">
        <f ca="1">YEAR(TODAY())-Data_Source[[#This Row],[Year]]</f>
        <v>9</v>
      </c>
      <c r="F1223" t="s">
        <v>15</v>
      </c>
      <c r="G1223" t="s">
        <v>29</v>
      </c>
      <c r="H1223" t="s">
        <v>26</v>
      </c>
      <c r="I1223">
        <v>1.4</v>
      </c>
      <c r="J1223" t="s">
        <v>18</v>
      </c>
      <c r="K1223" t="s">
        <v>19</v>
      </c>
      <c r="L1223">
        <v>270000</v>
      </c>
      <c r="M1223" t="s">
        <v>20</v>
      </c>
      <c r="N1223" t="s">
        <v>20</v>
      </c>
      <c r="O1223" s="3">
        <v>25000</v>
      </c>
      <c r="P1223" s="1">
        <f>MEDIAN(Data_Source[Price (SAR)])</f>
        <v>58000</v>
      </c>
      <c r="Q1223" s="1" cm="1">
        <f t="array" ref="Q1223">MEDIAN(_xlfn._xlws.FILTER(Data_Source[Price (SAR)],Data_Source[Maker] = Data_Source[[#This Row],[Maker]]))</f>
        <v>40000</v>
      </c>
    </row>
    <row r="1224" spans="1:17" x14ac:dyDescent="0.35">
      <c r="A1224">
        <v>1223</v>
      </c>
      <c r="B1224" t="s">
        <v>34</v>
      </c>
      <c r="C1224" t="s">
        <v>43</v>
      </c>
      <c r="D1224">
        <v>2020</v>
      </c>
      <c r="E1224" s="9">
        <f ca="1">YEAR(TODAY())-Data_Source[[#This Row],[Year]]</f>
        <v>5</v>
      </c>
      <c r="F1224" t="s">
        <v>15</v>
      </c>
      <c r="G1224" t="s">
        <v>25</v>
      </c>
      <c r="H1224" t="s">
        <v>26</v>
      </c>
      <c r="I1224">
        <v>2.5</v>
      </c>
      <c r="J1224" t="s">
        <v>18</v>
      </c>
      <c r="K1224" t="s">
        <v>19</v>
      </c>
      <c r="L1224">
        <v>25000</v>
      </c>
      <c r="M1224" t="s">
        <v>42</v>
      </c>
      <c r="N1224" t="s">
        <v>64</v>
      </c>
      <c r="O1224" s="2">
        <v>95000</v>
      </c>
      <c r="P1224" s="1">
        <f>MEDIAN(Data_Source[Price (SAR)])</f>
        <v>58000</v>
      </c>
      <c r="Q1224" s="1" cm="1">
        <f t="array" ref="Q1224">MEDIAN(_xlfn._xlws.FILTER(Data_Source[Price (SAR)],Data_Source[Maker] = Data_Source[[#This Row],[Maker]]))</f>
        <v>65000</v>
      </c>
    </row>
    <row r="1225" spans="1:17" x14ac:dyDescent="0.35">
      <c r="A1225">
        <v>1224</v>
      </c>
      <c r="B1225" t="s">
        <v>34</v>
      </c>
      <c r="C1225" t="s">
        <v>51</v>
      </c>
      <c r="D1225">
        <v>2015</v>
      </c>
      <c r="E1225" s="9">
        <f ca="1">YEAR(TODAY())-Data_Source[[#This Row],[Year]]</f>
        <v>10</v>
      </c>
      <c r="F1225" t="s">
        <v>15</v>
      </c>
      <c r="G1225" t="s">
        <v>25</v>
      </c>
      <c r="H1225" t="s">
        <v>30</v>
      </c>
      <c r="I1225">
        <v>1.6</v>
      </c>
      <c r="J1225" t="s">
        <v>18</v>
      </c>
      <c r="K1225" t="s">
        <v>19</v>
      </c>
      <c r="L1225">
        <v>201000</v>
      </c>
      <c r="M1225" t="s">
        <v>42</v>
      </c>
      <c r="N1225" t="s">
        <v>64</v>
      </c>
      <c r="O1225" s="2">
        <v>35000</v>
      </c>
      <c r="P1225" s="1">
        <f>MEDIAN(Data_Source[Price (SAR)])</f>
        <v>58000</v>
      </c>
      <c r="Q1225" s="1" cm="1">
        <f t="array" ref="Q1225">MEDIAN(_xlfn._xlws.FILTER(Data_Source[Price (SAR)],Data_Source[Maker] = Data_Source[[#This Row],[Maker]]))</f>
        <v>65000</v>
      </c>
    </row>
    <row r="1226" spans="1:17" x14ac:dyDescent="0.35">
      <c r="A1226">
        <v>1225</v>
      </c>
      <c r="B1226" t="s">
        <v>48</v>
      </c>
      <c r="C1226" t="s">
        <v>194</v>
      </c>
      <c r="D1226">
        <v>2000</v>
      </c>
      <c r="E1226" s="9">
        <f ca="1">YEAR(TODAY())-Data_Source[[#This Row],[Year]]</f>
        <v>25</v>
      </c>
      <c r="F1226" t="s">
        <v>15</v>
      </c>
      <c r="G1226" t="s">
        <v>25</v>
      </c>
      <c r="H1226" t="s">
        <v>17</v>
      </c>
      <c r="I1226">
        <v>3.3</v>
      </c>
      <c r="J1226" t="s">
        <v>18</v>
      </c>
      <c r="K1226" t="s">
        <v>19</v>
      </c>
      <c r="L1226">
        <v>111744</v>
      </c>
      <c r="M1226" t="s">
        <v>42</v>
      </c>
      <c r="N1226" t="s">
        <v>64</v>
      </c>
      <c r="O1226" s="2">
        <v>18000</v>
      </c>
      <c r="P1226" s="1">
        <f>MEDIAN(Data_Source[Price (SAR)])</f>
        <v>58000</v>
      </c>
      <c r="Q1226" s="1" cm="1">
        <f t="array" ref="Q1226">MEDIAN(_xlfn._xlws.FILTER(Data_Source[Price (SAR)],Data_Source[Maker] = Data_Source[[#This Row],[Maker]]))</f>
        <v>145000</v>
      </c>
    </row>
    <row r="1227" spans="1:17" x14ac:dyDescent="0.35">
      <c r="A1227">
        <v>1226</v>
      </c>
      <c r="B1227" t="s">
        <v>76</v>
      </c>
      <c r="C1227" t="s">
        <v>112</v>
      </c>
      <c r="D1227">
        <v>2018</v>
      </c>
      <c r="E1227" s="9">
        <f ca="1">YEAR(TODAY())-Data_Source[[#This Row],[Year]]</f>
        <v>7</v>
      </c>
      <c r="F1227" t="s">
        <v>15</v>
      </c>
      <c r="G1227" t="s">
        <v>23</v>
      </c>
      <c r="H1227" t="s">
        <v>26</v>
      </c>
      <c r="I1227">
        <v>2</v>
      </c>
      <c r="J1227" t="s">
        <v>18</v>
      </c>
      <c r="K1227" t="s">
        <v>19</v>
      </c>
      <c r="L1227">
        <v>69000</v>
      </c>
      <c r="M1227" t="s">
        <v>45</v>
      </c>
      <c r="N1227" t="s">
        <v>539</v>
      </c>
      <c r="O1227" s="2">
        <v>82000</v>
      </c>
      <c r="P1227" s="1">
        <f>MEDIAN(Data_Source[Price (SAR)])</f>
        <v>58000</v>
      </c>
      <c r="Q1227" s="1" cm="1">
        <f t="array" ref="Q1227">MEDIAN(_xlfn._xlws.FILTER(Data_Source[Price (SAR)],Data_Source[Maker] = Data_Source[[#This Row],[Maker]]))</f>
        <v>55000</v>
      </c>
    </row>
    <row r="1228" spans="1:17" x14ac:dyDescent="0.35">
      <c r="A1228">
        <v>1227</v>
      </c>
      <c r="B1228" t="s">
        <v>31</v>
      </c>
      <c r="C1228" t="s">
        <v>32</v>
      </c>
      <c r="D1228">
        <v>2015</v>
      </c>
      <c r="E1228" s="9">
        <f ca="1">YEAR(TODAY())-Data_Source[[#This Row],[Year]]</f>
        <v>10</v>
      </c>
      <c r="F1228" t="s">
        <v>15</v>
      </c>
      <c r="G1228" t="s">
        <v>23</v>
      </c>
      <c r="H1228" t="s">
        <v>26</v>
      </c>
      <c r="I1228">
        <v>2.4</v>
      </c>
      <c r="J1228" t="s">
        <v>18</v>
      </c>
      <c r="K1228" t="s">
        <v>19</v>
      </c>
      <c r="L1228">
        <v>85000</v>
      </c>
      <c r="M1228" t="s">
        <v>45</v>
      </c>
      <c r="N1228" t="s">
        <v>539</v>
      </c>
      <c r="O1228" s="3">
        <v>69000</v>
      </c>
      <c r="P1228" s="1">
        <f>MEDIAN(Data_Source[Price (SAR)])</f>
        <v>58000</v>
      </c>
      <c r="Q1228" s="1" cm="1">
        <f t="array" ref="Q1228">MEDIAN(_xlfn._xlws.FILTER(Data_Source[Price (SAR)],Data_Source[Maker] = Data_Source[[#This Row],[Maker]]))</f>
        <v>60500</v>
      </c>
    </row>
    <row r="1229" spans="1:17" x14ac:dyDescent="0.35">
      <c r="A1229">
        <v>1228</v>
      </c>
      <c r="B1229" t="s">
        <v>34</v>
      </c>
      <c r="C1229" t="s">
        <v>66</v>
      </c>
      <c r="D1229">
        <v>2020</v>
      </c>
      <c r="E1229" s="9">
        <f ca="1">YEAR(TODAY())-Data_Source[[#This Row],[Year]]</f>
        <v>5</v>
      </c>
      <c r="F1229" t="s">
        <v>15</v>
      </c>
      <c r="G1229" t="s">
        <v>23</v>
      </c>
      <c r="H1229" t="s">
        <v>30</v>
      </c>
      <c r="I1229">
        <v>3.5</v>
      </c>
      <c r="J1229" t="s">
        <v>18</v>
      </c>
      <c r="K1229" t="s">
        <v>19</v>
      </c>
      <c r="L1229">
        <v>9800</v>
      </c>
      <c r="M1229" t="s">
        <v>170</v>
      </c>
      <c r="N1229" t="s">
        <v>543</v>
      </c>
      <c r="O1229" s="3">
        <v>139000</v>
      </c>
      <c r="P1229" s="1">
        <f>MEDIAN(Data_Source[Price (SAR)])</f>
        <v>58000</v>
      </c>
      <c r="Q1229" s="1" cm="1">
        <f t="array" ref="Q1229">MEDIAN(_xlfn._xlws.FILTER(Data_Source[Price (SAR)],Data_Source[Maker] = Data_Source[[#This Row],[Maker]]))</f>
        <v>65000</v>
      </c>
    </row>
    <row r="1230" spans="1:17" x14ac:dyDescent="0.35">
      <c r="A1230">
        <v>1229</v>
      </c>
      <c r="B1230" t="s">
        <v>34</v>
      </c>
      <c r="C1230" t="s">
        <v>123</v>
      </c>
      <c r="D1230">
        <v>2016</v>
      </c>
      <c r="E1230" s="9">
        <f ca="1">YEAR(TODAY())-Data_Source[[#This Row],[Year]]</f>
        <v>9</v>
      </c>
      <c r="F1230" t="s">
        <v>44</v>
      </c>
      <c r="G1230" t="s">
        <v>23</v>
      </c>
      <c r="H1230" t="s">
        <v>26</v>
      </c>
      <c r="I1230">
        <v>2.7</v>
      </c>
      <c r="J1230" t="s">
        <v>18</v>
      </c>
      <c r="K1230" t="s">
        <v>68</v>
      </c>
      <c r="L1230">
        <v>172632</v>
      </c>
      <c r="M1230" t="s">
        <v>45</v>
      </c>
      <c r="N1230" t="s">
        <v>539</v>
      </c>
      <c r="O1230" s="2">
        <v>63000</v>
      </c>
      <c r="P1230" s="1">
        <f>MEDIAN(Data_Source[Price (SAR)])</f>
        <v>58000</v>
      </c>
      <c r="Q1230" s="1" cm="1">
        <f t="array" ref="Q1230">MEDIAN(_xlfn._xlws.FILTER(Data_Source[Price (SAR)],Data_Source[Maker] = Data_Source[[#This Row],[Maker]]))</f>
        <v>65000</v>
      </c>
    </row>
    <row r="1231" spans="1:17" x14ac:dyDescent="0.35">
      <c r="A1231">
        <v>1230</v>
      </c>
      <c r="B1231" t="s">
        <v>27</v>
      </c>
      <c r="C1231" t="s">
        <v>88</v>
      </c>
      <c r="D1231">
        <v>2017</v>
      </c>
      <c r="E1231" s="9">
        <f ca="1">YEAR(TODAY())-Data_Source[[#This Row],[Year]]</f>
        <v>8</v>
      </c>
      <c r="F1231" t="s">
        <v>15</v>
      </c>
      <c r="G1231" t="s">
        <v>23</v>
      </c>
      <c r="H1231" t="s">
        <v>26</v>
      </c>
      <c r="I1231">
        <v>1.4</v>
      </c>
      <c r="J1231" t="s">
        <v>18</v>
      </c>
      <c r="K1231" t="s">
        <v>19</v>
      </c>
      <c r="L1231">
        <v>87995</v>
      </c>
      <c r="M1231" t="s">
        <v>20</v>
      </c>
      <c r="N1231" t="s">
        <v>20</v>
      </c>
      <c r="O1231" s="2">
        <v>31500</v>
      </c>
      <c r="P1231" s="1">
        <f>MEDIAN(Data_Source[Price (SAR)])</f>
        <v>58000</v>
      </c>
      <c r="Q1231" s="1" cm="1">
        <f t="array" ref="Q1231">MEDIAN(_xlfn._xlws.FILTER(Data_Source[Price (SAR)],Data_Source[Maker] = Data_Source[[#This Row],[Maker]]))</f>
        <v>42000</v>
      </c>
    </row>
    <row r="1232" spans="1:17" x14ac:dyDescent="0.35">
      <c r="A1232">
        <v>1231</v>
      </c>
      <c r="B1232" t="s">
        <v>27</v>
      </c>
      <c r="C1232" t="s">
        <v>28</v>
      </c>
      <c r="D1232">
        <v>2020</v>
      </c>
      <c r="E1232" s="9">
        <f ca="1">YEAR(TODAY())-Data_Source[[#This Row],[Year]]</f>
        <v>5</v>
      </c>
      <c r="F1232" t="s">
        <v>15</v>
      </c>
      <c r="G1232" t="s">
        <v>23</v>
      </c>
      <c r="H1232" t="s">
        <v>26</v>
      </c>
      <c r="I1232">
        <v>2</v>
      </c>
      <c r="J1232" t="s">
        <v>18</v>
      </c>
      <c r="K1232" t="s">
        <v>19</v>
      </c>
      <c r="L1232">
        <v>10000</v>
      </c>
      <c r="M1232" t="s">
        <v>42</v>
      </c>
      <c r="N1232" t="s">
        <v>64</v>
      </c>
      <c r="O1232" s="3">
        <v>63000</v>
      </c>
      <c r="P1232" s="1">
        <f>MEDIAN(Data_Source[Price (SAR)])</f>
        <v>58000</v>
      </c>
      <c r="Q1232" s="1" cm="1">
        <f t="array" ref="Q1232">MEDIAN(_xlfn._xlws.FILTER(Data_Source[Price (SAR)],Data_Source[Maker] = Data_Source[[#This Row],[Maker]]))</f>
        <v>42000</v>
      </c>
    </row>
    <row r="1233" spans="1:17" x14ac:dyDescent="0.35">
      <c r="A1233">
        <v>1232</v>
      </c>
      <c r="B1233" t="s">
        <v>62</v>
      </c>
      <c r="C1233" t="s">
        <v>63</v>
      </c>
      <c r="D1233">
        <v>2016</v>
      </c>
      <c r="E1233" s="9">
        <f ca="1">YEAR(TODAY())-Data_Source[[#This Row],[Year]]</f>
        <v>9</v>
      </c>
      <c r="F1233" t="s">
        <v>44</v>
      </c>
      <c r="G1233" t="s">
        <v>23</v>
      </c>
      <c r="H1233" t="s">
        <v>17</v>
      </c>
      <c r="I1233">
        <v>5</v>
      </c>
      <c r="J1233" t="s">
        <v>18</v>
      </c>
      <c r="K1233" t="s">
        <v>19</v>
      </c>
      <c r="L1233">
        <v>132000</v>
      </c>
      <c r="M1233" t="s">
        <v>20</v>
      </c>
      <c r="N1233" t="s">
        <v>20</v>
      </c>
      <c r="O1233" s="2">
        <v>235000</v>
      </c>
      <c r="P1233" s="1">
        <f>MEDIAN(Data_Source[Price (SAR)])</f>
        <v>58000</v>
      </c>
      <c r="Q1233" s="1" cm="1">
        <f t="array" ref="Q1233">MEDIAN(_xlfn._xlws.FILTER(Data_Source[Price (SAR)],Data_Source[Maker] = Data_Source[[#This Row],[Maker]]))</f>
        <v>242500</v>
      </c>
    </row>
    <row r="1234" spans="1:17" x14ac:dyDescent="0.35">
      <c r="A1234">
        <v>1233</v>
      </c>
      <c r="B1234" t="s">
        <v>73</v>
      </c>
      <c r="C1234">
        <v>6</v>
      </c>
      <c r="D1234">
        <v>2016</v>
      </c>
      <c r="E1234" s="9">
        <f ca="1">YEAR(TODAY())-Data_Source[[#This Row],[Year]]</f>
        <v>9</v>
      </c>
      <c r="F1234" t="s">
        <v>15</v>
      </c>
      <c r="G1234" t="s">
        <v>94</v>
      </c>
      <c r="H1234" t="s">
        <v>26</v>
      </c>
      <c r="I1234">
        <v>2.5</v>
      </c>
      <c r="J1234" t="s">
        <v>18</v>
      </c>
      <c r="K1234" t="s">
        <v>19</v>
      </c>
      <c r="L1234">
        <v>267000</v>
      </c>
      <c r="M1234" t="s">
        <v>45</v>
      </c>
      <c r="N1234" t="s">
        <v>539</v>
      </c>
      <c r="O1234" s="3">
        <v>50000</v>
      </c>
      <c r="P1234" s="1">
        <f>MEDIAN(Data_Source[Price (SAR)])</f>
        <v>58000</v>
      </c>
      <c r="Q1234" s="1" cm="1">
        <f t="array" ref="Q1234">MEDIAN(_xlfn._xlws.FILTER(Data_Source[Price (SAR)],Data_Source[Maker] = Data_Source[[#This Row],[Maker]]))</f>
        <v>56000</v>
      </c>
    </row>
    <row r="1235" spans="1:17" x14ac:dyDescent="0.35">
      <c r="A1235">
        <v>1234</v>
      </c>
      <c r="B1235" t="s">
        <v>34</v>
      </c>
      <c r="C1235" t="s">
        <v>66</v>
      </c>
      <c r="D1235">
        <v>2017</v>
      </c>
      <c r="E1235" s="9">
        <f ca="1">YEAR(TODAY())-Data_Source[[#This Row],[Year]]</f>
        <v>8</v>
      </c>
      <c r="F1235" t="s">
        <v>15</v>
      </c>
      <c r="G1235" t="s">
        <v>23</v>
      </c>
      <c r="H1235" t="s">
        <v>26</v>
      </c>
      <c r="I1235">
        <v>1.2</v>
      </c>
      <c r="J1235" t="s">
        <v>18</v>
      </c>
      <c r="K1235" t="s">
        <v>19</v>
      </c>
      <c r="L1235">
        <v>200000</v>
      </c>
      <c r="M1235" t="s">
        <v>20</v>
      </c>
      <c r="N1235" t="s">
        <v>20</v>
      </c>
      <c r="O1235" s="2">
        <v>80000</v>
      </c>
      <c r="P1235" s="1">
        <f>MEDIAN(Data_Source[Price (SAR)])</f>
        <v>58000</v>
      </c>
      <c r="Q1235" s="1" cm="1">
        <f t="array" ref="Q1235">MEDIAN(_xlfn._xlws.FILTER(Data_Source[Price (SAR)],Data_Source[Maker] = Data_Source[[#This Row],[Maker]]))</f>
        <v>65000</v>
      </c>
    </row>
    <row r="1236" spans="1:17" x14ac:dyDescent="0.35">
      <c r="A1236">
        <v>1235</v>
      </c>
      <c r="B1236" t="s">
        <v>34</v>
      </c>
      <c r="C1236" t="s">
        <v>35</v>
      </c>
      <c r="D1236">
        <v>2018</v>
      </c>
      <c r="E1236" s="9">
        <f ca="1">YEAR(TODAY())-Data_Source[[#This Row],[Year]]</f>
        <v>7</v>
      </c>
      <c r="F1236" t="s">
        <v>303</v>
      </c>
      <c r="G1236" t="s">
        <v>23</v>
      </c>
      <c r="H1236" t="s">
        <v>17</v>
      </c>
      <c r="I1236">
        <v>5.7</v>
      </c>
      <c r="J1236" t="s">
        <v>18</v>
      </c>
      <c r="K1236" t="s">
        <v>19</v>
      </c>
      <c r="L1236">
        <v>59000</v>
      </c>
      <c r="M1236" t="s">
        <v>20</v>
      </c>
      <c r="N1236" t="s">
        <v>20</v>
      </c>
      <c r="O1236" s="3">
        <v>275000</v>
      </c>
      <c r="P1236" s="1">
        <f>MEDIAN(Data_Source[Price (SAR)])</f>
        <v>58000</v>
      </c>
      <c r="Q1236" s="1" cm="1">
        <f t="array" ref="Q1236">MEDIAN(_xlfn._xlws.FILTER(Data_Source[Price (SAR)],Data_Source[Maker] = Data_Source[[#This Row],[Maker]]))</f>
        <v>65000</v>
      </c>
    </row>
    <row r="1237" spans="1:17" x14ac:dyDescent="0.35">
      <c r="A1237">
        <v>1236</v>
      </c>
      <c r="B1237" t="s">
        <v>27</v>
      </c>
      <c r="C1237" t="s">
        <v>89</v>
      </c>
      <c r="D1237">
        <v>2008</v>
      </c>
      <c r="E1237" s="9">
        <f ca="1">YEAR(TODAY())-Data_Source[[#This Row],[Year]]</f>
        <v>17</v>
      </c>
      <c r="F1237" t="s">
        <v>47</v>
      </c>
      <c r="G1237" t="s">
        <v>29</v>
      </c>
      <c r="H1237" t="s">
        <v>26</v>
      </c>
      <c r="I1237">
        <v>2</v>
      </c>
      <c r="J1237" t="s">
        <v>18</v>
      </c>
      <c r="K1237" t="s">
        <v>19</v>
      </c>
      <c r="L1237">
        <v>382</v>
      </c>
      <c r="M1237" t="s">
        <v>20</v>
      </c>
      <c r="N1237" t="s">
        <v>20</v>
      </c>
      <c r="O1237" s="3">
        <v>12000</v>
      </c>
      <c r="P1237" s="1">
        <f>MEDIAN(Data_Source[Price (SAR)])</f>
        <v>58000</v>
      </c>
      <c r="Q1237" s="1" cm="1">
        <f t="array" ref="Q1237">MEDIAN(_xlfn._xlws.FILTER(Data_Source[Price (SAR)],Data_Source[Maker] = Data_Source[[#This Row],[Maker]]))</f>
        <v>42000</v>
      </c>
    </row>
    <row r="1238" spans="1:17" x14ac:dyDescent="0.35">
      <c r="A1238">
        <v>1237</v>
      </c>
      <c r="B1238" t="s">
        <v>34</v>
      </c>
      <c r="C1238" t="s">
        <v>58</v>
      </c>
      <c r="D1238">
        <v>2015</v>
      </c>
      <c r="E1238" s="9">
        <f ca="1">YEAR(TODAY())-Data_Source[[#This Row],[Year]]</f>
        <v>10</v>
      </c>
      <c r="F1238" t="s">
        <v>15</v>
      </c>
      <c r="G1238" t="s">
        <v>29</v>
      </c>
      <c r="H1238" t="s">
        <v>30</v>
      </c>
      <c r="I1238">
        <v>2.7</v>
      </c>
      <c r="J1238" t="s">
        <v>18</v>
      </c>
      <c r="K1238" t="s">
        <v>19</v>
      </c>
      <c r="L1238">
        <v>114900</v>
      </c>
      <c r="M1238" t="s">
        <v>42</v>
      </c>
      <c r="N1238" t="s">
        <v>64</v>
      </c>
      <c r="O1238" s="2">
        <v>55000</v>
      </c>
      <c r="P1238" s="1">
        <f>MEDIAN(Data_Source[Price (SAR)])</f>
        <v>58000</v>
      </c>
      <c r="Q1238" s="1" cm="1">
        <f t="array" ref="Q1238">MEDIAN(_xlfn._xlws.FILTER(Data_Source[Price (SAR)],Data_Source[Maker] = Data_Source[[#This Row],[Maker]]))</f>
        <v>65000</v>
      </c>
    </row>
    <row r="1239" spans="1:17" x14ac:dyDescent="0.35">
      <c r="A1239">
        <v>1238</v>
      </c>
      <c r="B1239" t="s">
        <v>76</v>
      </c>
      <c r="C1239" t="s">
        <v>77</v>
      </c>
      <c r="D1239">
        <v>2018</v>
      </c>
      <c r="E1239" s="9">
        <f ca="1">YEAR(TODAY())-Data_Source[[#This Row],[Year]]</f>
        <v>7</v>
      </c>
      <c r="F1239" t="s">
        <v>47</v>
      </c>
      <c r="G1239" t="s">
        <v>75</v>
      </c>
      <c r="H1239" t="s">
        <v>17</v>
      </c>
      <c r="I1239">
        <v>3.5</v>
      </c>
      <c r="J1239" t="s">
        <v>18</v>
      </c>
      <c r="K1239" t="s">
        <v>19</v>
      </c>
      <c r="L1239">
        <v>103458</v>
      </c>
      <c r="M1239" t="s">
        <v>20</v>
      </c>
      <c r="N1239" t="s">
        <v>20</v>
      </c>
      <c r="O1239" s="3">
        <v>186000</v>
      </c>
      <c r="P1239" s="1">
        <f>MEDIAN(Data_Source[Price (SAR)])</f>
        <v>58000</v>
      </c>
      <c r="Q1239" s="1" cm="1">
        <f t="array" ref="Q1239">MEDIAN(_xlfn._xlws.FILTER(Data_Source[Price (SAR)],Data_Source[Maker] = Data_Source[[#This Row],[Maker]]))</f>
        <v>55000</v>
      </c>
    </row>
    <row r="1240" spans="1:17" x14ac:dyDescent="0.35">
      <c r="A1240">
        <v>1239</v>
      </c>
      <c r="B1240" t="s">
        <v>48</v>
      </c>
      <c r="C1240" t="s">
        <v>50</v>
      </c>
      <c r="D1240">
        <v>2021</v>
      </c>
      <c r="E1240" s="9">
        <f ca="1">YEAR(TODAY())-Data_Source[[#This Row],[Year]]</f>
        <v>4</v>
      </c>
      <c r="F1240" t="s">
        <v>47</v>
      </c>
      <c r="G1240" t="s">
        <v>23</v>
      </c>
      <c r="H1240" t="s">
        <v>26</v>
      </c>
      <c r="I1240">
        <v>2</v>
      </c>
      <c r="J1240" t="s">
        <v>18</v>
      </c>
      <c r="K1240" t="s">
        <v>19</v>
      </c>
      <c r="L1240">
        <v>4000</v>
      </c>
      <c r="M1240" t="s">
        <v>20</v>
      </c>
      <c r="N1240" t="s">
        <v>20</v>
      </c>
      <c r="O1240" s="2">
        <v>259000</v>
      </c>
      <c r="P1240" s="1">
        <f>MEDIAN(Data_Source[Price (SAR)])</f>
        <v>58000</v>
      </c>
      <c r="Q1240" s="1" cm="1">
        <f t="array" ref="Q1240">MEDIAN(_xlfn._xlws.FILTER(Data_Source[Price (SAR)],Data_Source[Maker] = Data_Source[[#This Row],[Maker]]))</f>
        <v>145000</v>
      </c>
    </row>
    <row r="1241" spans="1:17" x14ac:dyDescent="0.35">
      <c r="A1241">
        <v>1240</v>
      </c>
      <c r="B1241" t="s">
        <v>21</v>
      </c>
      <c r="C1241" t="s">
        <v>207</v>
      </c>
      <c r="D1241">
        <v>2015</v>
      </c>
      <c r="E1241" s="9">
        <f ca="1">YEAR(TODAY())-Data_Source[[#This Row],[Year]]</f>
        <v>10</v>
      </c>
      <c r="F1241" t="s">
        <v>44</v>
      </c>
      <c r="G1241" t="s">
        <v>23</v>
      </c>
      <c r="H1241" t="s">
        <v>26</v>
      </c>
      <c r="I1241">
        <v>2.5</v>
      </c>
      <c r="J1241" t="s">
        <v>18</v>
      </c>
      <c r="K1241" t="s">
        <v>19</v>
      </c>
      <c r="L1241">
        <v>90000</v>
      </c>
      <c r="M1241" t="s">
        <v>20</v>
      </c>
      <c r="N1241" t="s">
        <v>20</v>
      </c>
      <c r="O1241" s="2">
        <v>28000</v>
      </c>
      <c r="P1241" s="1">
        <f>MEDIAN(Data_Source[Price (SAR)])</f>
        <v>58000</v>
      </c>
      <c r="Q1241" s="1" cm="1">
        <f t="array" ref="Q1241">MEDIAN(_xlfn._xlws.FILTER(Data_Source[Price (SAR)],Data_Source[Maker] = Data_Source[[#This Row],[Maker]]))</f>
        <v>36500</v>
      </c>
    </row>
    <row r="1242" spans="1:17" x14ac:dyDescent="0.35">
      <c r="A1242">
        <v>1241</v>
      </c>
      <c r="B1242" t="s">
        <v>21</v>
      </c>
      <c r="C1242" t="s">
        <v>22</v>
      </c>
      <c r="D1242">
        <v>2021</v>
      </c>
      <c r="E1242" s="9">
        <f ca="1">YEAR(TODAY())-Data_Source[[#This Row],[Year]]</f>
        <v>4</v>
      </c>
      <c r="F1242" t="s">
        <v>15</v>
      </c>
      <c r="G1242" t="s">
        <v>16</v>
      </c>
      <c r="H1242" t="s">
        <v>17</v>
      </c>
      <c r="I1242">
        <v>4</v>
      </c>
      <c r="J1242" t="s">
        <v>18</v>
      </c>
      <c r="K1242" t="s">
        <v>19</v>
      </c>
      <c r="L1242">
        <v>4900</v>
      </c>
      <c r="M1242" t="s">
        <v>20</v>
      </c>
      <c r="N1242" t="s">
        <v>20</v>
      </c>
      <c r="O1242" s="3">
        <v>258000</v>
      </c>
      <c r="P1242" s="1">
        <f>MEDIAN(Data_Source[Price (SAR)])</f>
        <v>58000</v>
      </c>
      <c r="Q1242" s="1" cm="1">
        <f t="array" ref="Q1242">MEDIAN(_xlfn._xlws.FILTER(Data_Source[Price (SAR)],Data_Source[Maker] = Data_Source[[#This Row],[Maker]]))</f>
        <v>36500</v>
      </c>
    </row>
    <row r="1243" spans="1:17" x14ac:dyDescent="0.35">
      <c r="A1243">
        <v>1242</v>
      </c>
      <c r="B1243" t="s">
        <v>48</v>
      </c>
      <c r="C1243" t="s">
        <v>168</v>
      </c>
      <c r="D1243">
        <v>2017</v>
      </c>
      <c r="E1243" s="9">
        <f ca="1">YEAR(TODAY())-Data_Source[[#This Row],[Year]]</f>
        <v>8</v>
      </c>
      <c r="F1243" t="s">
        <v>47</v>
      </c>
      <c r="G1243" t="s">
        <v>23</v>
      </c>
      <c r="H1243" t="s">
        <v>17</v>
      </c>
      <c r="I1243">
        <v>2</v>
      </c>
      <c r="J1243" t="s">
        <v>18</v>
      </c>
      <c r="K1243" t="s">
        <v>19</v>
      </c>
      <c r="L1243">
        <v>92000</v>
      </c>
      <c r="M1243" t="s">
        <v>45</v>
      </c>
      <c r="N1243" t="s">
        <v>539</v>
      </c>
      <c r="O1243" s="3">
        <v>173000</v>
      </c>
      <c r="P1243" s="1">
        <f>MEDIAN(Data_Source[Price (SAR)])</f>
        <v>58000</v>
      </c>
      <c r="Q1243" s="1" cm="1">
        <f t="array" ref="Q1243">MEDIAN(_xlfn._xlws.FILTER(Data_Source[Price (SAR)],Data_Source[Maker] = Data_Source[[#This Row],[Maker]]))</f>
        <v>145000</v>
      </c>
    </row>
    <row r="1244" spans="1:17" x14ac:dyDescent="0.35">
      <c r="A1244">
        <v>1243</v>
      </c>
      <c r="B1244" t="s">
        <v>27</v>
      </c>
      <c r="C1244" t="s">
        <v>89</v>
      </c>
      <c r="D1244">
        <v>2019</v>
      </c>
      <c r="E1244" s="9">
        <f ca="1">YEAR(TODAY())-Data_Source[[#This Row],[Year]]</f>
        <v>6</v>
      </c>
      <c r="F1244" t="s">
        <v>15</v>
      </c>
      <c r="G1244" t="s">
        <v>75</v>
      </c>
      <c r="H1244" t="s">
        <v>17</v>
      </c>
      <c r="I1244">
        <v>2.4</v>
      </c>
      <c r="J1244" t="s">
        <v>18</v>
      </c>
      <c r="K1244" t="s">
        <v>19</v>
      </c>
      <c r="L1244">
        <v>33000</v>
      </c>
      <c r="M1244" t="s">
        <v>45</v>
      </c>
      <c r="N1244" t="s">
        <v>539</v>
      </c>
      <c r="O1244" s="3">
        <v>85000</v>
      </c>
      <c r="P1244" s="1">
        <f>MEDIAN(Data_Source[Price (SAR)])</f>
        <v>58000</v>
      </c>
      <c r="Q1244" s="1" cm="1">
        <f t="array" ref="Q1244">MEDIAN(_xlfn._xlws.FILTER(Data_Source[Price (SAR)],Data_Source[Maker] = Data_Source[[#This Row],[Maker]]))</f>
        <v>42000</v>
      </c>
    </row>
    <row r="1245" spans="1:17" x14ac:dyDescent="0.35">
      <c r="A1245">
        <v>1244</v>
      </c>
      <c r="B1245" t="s">
        <v>48</v>
      </c>
      <c r="C1245" t="s">
        <v>214</v>
      </c>
      <c r="D1245">
        <v>2013</v>
      </c>
      <c r="E1245" s="9">
        <f ca="1">YEAR(TODAY())-Data_Source[[#This Row],[Year]]</f>
        <v>12</v>
      </c>
      <c r="F1245" t="s">
        <v>15</v>
      </c>
      <c r="G1245" t="s">
        <v>16</v>
      </c>
      <c r="H1245" t="s">
        <v>17</v>
      </c>
      <c r="I1245">
        <v>6</v>
      </c>
      <c r="J1245" t="s">
        <v>18</v>
      </c>
      <c r="K1245" t="s">
        <v>19</v>
      </c>
      <c r="L1245">
        <v>32800</v>
      </c>
      <c r="M1245" t="s">
        <v>45</v>
      </c>
      <c r="N1245" t="s">
        <v>539</v>
      </c>
      <c r="O1245" s="2">
        <v>375000</v>
      </c>
      <c r="P1245" s="1">
        <f>MEDIAN(Data_Source[Price (SAR)])</f>
        <v>58000</v>
      </c>
      <c r="Q1245" s="1" cm="1">
        <f t="array" ref="Q1245">MEDIAN(_xlfn._xlws.FILTER(Data_Source[Price (SAR)],Data_Source[Maker] = Data_Source[[#This Row],[Maker]]))</f>
        <v>145000</v>
      </c>
    </row>
    <row r="1246" spans="1:17" x14ac:dyDescent="0.35">
      <c r="A1246">
        <v>1245</v>
      </c>
      <c r="B1246" t="s">
        <v>36</v>
      </c>
      <c r="C1246" t="s">
        <v>350</v>
      </c>
      <c r="D1246">
        <v>2013</v>
      </c>
      <c r="E1246" s="9">
        <f ca="1">YEAR(TODAY())-Data_Source[[#This Row],[Year]]</f>
        <v>12</v>
      </c>
      <c r="F1246" t="s">
        <v>15</v>
      </c>
      <c r="G1246" t="s">
        <v>16</v>
      </c>
      <c r="H1246" t="s">
        <v>30</v>
      </c>
      <c r="I1246">
        <v>2.4</v>
      </c>
      <c r="J1246" t="s">
        <v>18</v>
      </c>
      <c r="K1246" t="s">
        <v>19</v>
      </c>
      <c r="L1246">
        <v>90000</v>
      </c>
      <c r="M1246" t="s">
        <v>42</v>
      </c>
      <c r="N1246" t="s">
        <v>64</v>
      </c>
      <c r="O1246" s="3">
        <v>35000</v>
      </c>
      <c r="P1246" s="1">
        <f>MEDIAN(Data_Source[Price (SAR)])</f>
        <v>58000</v>
      </c>
      <c r="Q1246" s="1" cm="1">
        <f t="array" ref="Q1246">MEDIAN(_xlfn._xlws.FILTER(Data_Source[Price (SAR)],Data_Source[Maker] = Data_Source[[#This Row],[Maker]]))</f>
        <v>72000</v>
      </c>
    </row>
    <row r="1247" spans="1:17" x14ac:dyDescent="0.35">
      <c r="A1247">
        <v>1246</v>
      </c>
      <c r="B1247" t="s">
        <v>178</v>
      </c>
      <c r="C1247" t="s">
        <v>179</v>
      </c>
      <c r="D1247">
        <v>2010</v>
      </c>
      <c r="E1247" s="9">
        <f ca="1">YEAR(TODAY())-Data_Source[[#This Row],[Year]]</f>
        <v>15</v>
      </c>
      <c r="F1247" t="s">
        <v>15</v>
      </c>
      <c r="G1247" t="s">
        <v>102</v>
      </c>
      <c r="H1247" t="s">
        <v>17</v>
      </c>
      <c r="I1247">
        <v>6</v>
      </c>
      <c r="J1247" t="s">
        <v>18</v>
      </c>
      <c r="K1247" t="s">
        <v>19</v>
      </c>
      <c r="L1247">
        <v>175000</v>
      </c>
      <c r="M1247" t="s">
        <v>45</v>
      </c>
      <c r="N1247" t="s">
        <v>539</v>
      </c>
      <c r="O1247" s="2">
        <v>310000</v>
      </c>
      <c r="P1247" s="1">
        <f>MEDIAN(Data_Source[Price (SAR)])</f>
        <v>58000</v>
      </c>
      <c r="Q1247" s="1" cm="1">
        <f t="array" ref="Q1247">MEDIAN(_xlfn._xlws.FILTER(Data_Source[Price (SAR)],Data_Source[Maker] = Data_Source[[#This Row],[Maker]]))</f>
        <v>560000</v>
      </c>
    </row>
    <row r="1248" spans="1:17" x14ac:dyDescent="0.35">
      <c r="A1248">
        <v>1247</v>
      </c>
      <c r="B1248" t="s">
        <v>141</v>
      </c>
      <c r="C1248">
        <v>301</v>
      </c>
      <c r="D1248">
        <v>2014</v>
      </c>
      <c r="E1248" s="9">
        <f ca="1">YEAR(TODAY())-Data_Source[[#This Row],[Year]]</f>
        <v>11</v>
      </c>
      <c r="F1248" t="s">
        <v>15</v>
      </c>
      <c r="G1248" t="s">
        <v>23</v>
      </c>
      <c r="H1248" t="s">
        <v>26</v>
      </c>
      <c r="I1248">
        <v>1.6</v>
      </c>
      <c r="J1248" t="s">
        <v>18</v>
      </c>
      <c r="K1248" t="s">
        <v>19</v>
      </c>
      <c r="L1248">
        <v>170000</v>
      </c>
      <c r="M1248" t="s">
        <v>253</v>
      </c>
      <c r="N1248" t="s">
        <v>539</v>
      </c>
      <c r="O1248" s="3">
        <v>18500</v>
      </c>
      <c r="P1248" s="1">
        <f>MEDIAN(Data_Source[Price (SAR)])</f>
        <v>58000</v>
      </c>
      <c r="Q1248" s="1" cm="1">
        <f t="array" ref="Q1248">MEDIAN(_xlfn._xlws.FILTER(Data_Source[Price (SAR)],Data_Source[Maker] = Data_Source[[#This Row],[Maker]]))</f>
        <v>23500</v>
      </c>
    </row>
    <row r="1249" spans="1:17" x14ac:dyDescent="0.35">
      <c r="A1249">
        <v>1248</v>
      </c>
      <c r="B1249" t="s">
        <v>39</v>
      </c>
      <c r="C1249" t="s">
        <v>131</v>
      </c>
      <c r="D1249">
        <v>2009</v>
      </c>
      <c r="E1249" s="9">
        <f ca="1">YEAR(TODAY())-Data_Source[[#This Row],[Year]]</f>
        <v>16</v>
      </c>
      <c r="F1249" t="s">
        <v>15</v>
      </c>
      <c r="G1249" t="s">
        <v>102</v>
      </c>
      <c r="H1249" t="s">
        <v>26</v>
      </c>
      <c r="I1249">
        <v>6</v>
      </c>
      <c r="J1249" t="s">
        <v>18</v>
      </c>
      <c r="K1249" t="s">
        <v>68</v>
      </c>
      <c r="L1249">
        <v>230945</v>
      </c>
      <c r="M1249" t="s">
        <v>81</v>
      </c>
      <c r="N1249" t="s">
        <v>541</v>
      </c>
      <c r="O1249" s="3">
        <v>15000</v>
      </c>
      <c r="P1249" s="1">
        <f>MEDIAN(Data_Source[Price (SAR)])</f>
        <v>58000</v>
      </c>
      <c r="Q1249" s="1" cm="1">
        <f t="array" ref="Q1249">MEDIAN(_xlfn._xlws.FILTER(Data_Source[Price (SAR)],Data_Source[Maker] = Data_Source[[#This Row],[Maker]]))</f>
        <v>60000</v>
      </c>
    </row>
    <row r="1250" spans="1:17" x14ac:dyDescent="0.35">
      <c r="A1250">
        <v>1249</v>
      </c>
      <c r="B1250" t="s">
        <v>34</v>
      </c>
      <c r="C1250" t="s">
        <v>43</v>
      </c>
      <c r="D1250">
        <v>2014</v>
      </c>
      <c r="E1250" s="9">
        <f ca="1">YEAR(TODAY())-Data_Source[[#This Row],[Year]]</f>
        <v>11</v>
      </c>
      <c r="F1250" t="s">
        <v>44</v>
      </c>
      <c r="G1250" t="s">
        <v>23</v>
      </c>
      <c r="H1250" t="s">
        <v>17</v>
      </c>
      <c r="I1250">
        <v>2</v>
      </c>
      <c r="J1250" t="s">
        <v>18</v>
      </c>
      <c r="K1250" t="s">
        <v>19</v>
      </c>
      <c r="L1250">
        <v>120000</v>
      </c>
      <c r="M1250" t="s">
        <v>45</v>
      </c>
      <c r="N1250" t="s">
        <v>539</v>
      </c>
      <c r="O1250" s="2">
        <v>45000</v>
      </c>
      <c r="P1250" s="1">
        <f>MEDIAN(Data_Source[Price (SAR)])</f>
        <v>58000</v>
      </c>
      <c r="Q1250" s="1" cm="1">
        <f t="array" ref="Q1250">MEDIAN(_xlfn._xlws.FILTER(Data_Source[Price (SAR)],Data_Source[Maker] = Data_Source[[#This Row],[Maker]]))</f>
        <v>65000</v>
      </c>
    </row>
    <row r="1251" spans="1:17" x14ac:dyDescent="0.35">
      <c r="A1251">
        <v>1250</v>
      </c>
      <c r="B1251" t="s">
        <v>85</v>
      </c>
      <c r="C1251" t="s">
        <v>87</v>
      </c>
      <c r="D1251">
        <v>2018</v>
      </c>
      <c r="E1251" s="9">
        <f ca="1">YEAR(TODAY())-Data_Source[[#This Row],[Year]]</f>
        <v>7</v>
      </c>
      <c r="F1251" t="s">
        <v>15</v>
      </c>
      <c r="G1251" t="s">
        <v>23</v>
      </c>
      <c r="H1251" t="s">
        <v>26</v>
      </c>
      <c r="I1251">
        <v>3.8</v>
      </c>
      <c r="J1251" t="s">
        <v>18</v>
      </c>
      <c r="K1251" t="s">
        <v>19</v>
      </c>
      <c r="L1251">
        <v>52329</v>
      </c>
      <c r="M1251" t="s">
        <v>20</v>
      </c>
      <c r="N1251" t="s">
        <v>20</v>
      </c>
      <c r="O1251" s="3">
        <v>93500</v>
      </c>
      <c r="P1251" s="1">
        <f>MEDIAN(Data_Source[Price (SAR)])</f>
        <v>58000</v>
      </c>
      <c r="Q1251" s="1" cm="1">
        <f t="array" ref="Q1251">MEDIAN(_xlfn._xlws.FILTER(Data_Source[Price (SAR)],Data_Source[Maker] = Data_Source[[#This Row],[Maker]]))</f>
        <v>88000</v>
      </c>
    </row>
    <row r="1252" spans="1:17" x14ac:dyDescent="0.35">
      <c r="A1252">
        <v>1251</v>
      </c>
      <c r="B1252" t="s">
        <v>174</v>
      </c>
      <c r="C1252" t="s">
        <v>175</v>
      </c>
      <c r="D1252">
        <v>2010</v>
      </c>
      <c r="E1252" s="9">
        <f ca="1">YEAR(TODAY())-Data_Source[[#This Row],[Year]]</f>
        <v>15</v>
      </c>
      <c r="F1252" t="s">
        <v>15</v>
      </c>
      <c r="G1252" t="s">
        <v>38</v>
      </c>
      <c r="H1252" t="s">
        <v>17</v>
      </c>
      <c r="I1252">
        <v>2</v>
      </c>
      <c r="J1252" t="s">
        <v>18</v>
      </c>
      <c r="K1252" t="s">
        <v>19</v>
      </c>
      <c r="L1252">
        <v>205</v>
      </c>
      <c r="M1252" t="s">
        <v>20</v>
      </c>
      <c r="N1252" t="s">
        <v>20</v>
      </c>
      <c r="O1252" s="3">
        <v>45000</v>
      </c>
      <c r="P1252" s="1">
        <f>MEDIAN(Data_Source[Price (SAR)])</f>
        <v>58000</v>
      </c>
      <c r="Q1252" s="1" cm="1">
        <f t="array" ref="Q1252">MEDIAN(_xlfn._xlws.FILTER(Data_Source[Price (SAR)],Data_Source[Maker] = Data_Source[[#This Row],[Maker]]))</f>
        <v>110000</v>
      </c>
    </row>
    <row r="1253" spans="1:17" x14ac:dyDescent="0.35">
      <c r="A1253">
        <v>1252</v>
      </c>
      <c r="B1253" t="s">
        <v>34</v>
      </c>
      <c r="C1253" t="s">
        <v>72</v>
      </c>
      <c r="D1253">
        <v>2017</v>
      </c>
      <c r="E1253" s="9">
        <f ca="1">YEAR(TODAY())-Data_Source[[#This Row],[Year]]</f>
        <v>8</v>
      </c>
      <c r="F1253" t="s">
        <v>15</v>
      </c>
      <c r="G1253" t="s">
        <v>29</v>
      </c>
      <c r="H1253" t="s">
        <v>30</v>
      </c>
      <c r="I1253">
        <v>2.4</v>
      </c>
      <c r="J1253" t="s">
        <v>18</v>
      </c>
      <c r="K1253" t="s">
        <v>19</v>
      </c>
      <c r="L1253">
        <v>190000</v>
      </c>
      <c r="M1253" t="s">
        <v>42</v>
      </c>
      <c r="N1253" t="s">
        <v>64</v>
      </c>
      <c r="O1253" s="2">
        <v>60000</v>
      </c>
      <c r="P1253" s="1">
        <f>MEDIAN(Data_Source[Price (SAR)])</f>
        <v>58000</v>
      </c>
      <c r="Q1253" s="1" cm="1">
        <f t="array" ref="Q1253">MEDIAN(_xlfn._xlws.FILTER(Data_Source[Price (SAR)],Data_Source[Maker] = Data_Source[[#This Row],[Maker]]))</f>
        <v>65000</v>
      </c>
    </row>
    <row r="1254" spans="1:17" x14ac:dyDescent="0.35">
      <c r="A1254">
        <v>1253</v>
      </c>
      <c r="B1254" t="s">
        <v>34</v>
      </c>
      <c r="C1254" t="s">
        <v>123</v>
      </c>
      <c r="D1254">
        <v>2018</v>
      </c>
      <c r="E1254" s="9">
        <f ca="1">YEAR(TODAY())-Data_Source[[#This Row],[Year]]</f>
        <v>7</v>
      </c>
      <c r="F1254" t="s">
        <v>15</v>
      </c>
      <c r="G1254" t="s">
        <v>23</v>
      </c>
      <c r="H1254" t="s">
        <v>30</v>
      </c>
      <c r="I1254">
        <v>2.7</v>
      </c>
      <c r="J1254" t="s">
        <v>18</v>
      </c>
      <c r="K1254" t="s">
        <v>68</v>
      </c>
      <c r="L1254">
        <v>111362</v>
      </c>
      <c r="M1254" t="s">
        <v>20</v>
      </c>
      <c r="N1254" t="s">
        <v>20</v>
      </c>
      <c r="O1254" s="3">
        <v>64500</v>
      </c>
      <c r="P1254" s="1">
        <f>MEDIAN(Data_Source[Price (SAR)])</f>
        <v>58000</v>
      </c>
      <c r="Q1254" s="1" cm="1">
        <f t="array" ref="Q1254">MEDIAN(_xlfn._xlws.FILTER(Data_Source[Price (SAR)],Data_Source[Maker] = Data_Source[[#This Row],[Maker]]))</f>
        <v>65000</v>
      </c>
    </row>
    <row r="1255" spans="1:17" x14ac:dyDescent="0.35">
      <c r="A1255">
        <v>1254</v>
      </c>
      <c r="B1255" t="s">
        <v>34</v>
      </c>
      <c r="C1255" t="s">
        <v>72</v>
      </c>
      <c r="D1255">
        <v>2018</v>
      </c>
      <c r="E1255" s="9">
        <f ca="1">YEAR(TODAY())-Data_Source[[#This Row],[Year]]</f>
        <v>7</v>
      </c>
      <c r="F1255" t="s">
        <v>44</v>
      </c>
      <c r="G1255" t="s">
        <v>23</v>
      </c>
      <c r="H1255" t="s">
        <v>17</v>
      </c>
      <c r="I1255">
        <v>2.5</v>
      </c>
      <c r="J1255" t="s">
        <v>18</v>
      </c>
      <c r="K1255" t="s">
        <v>19</v>
      </c>
      <c r="L1255">
        <v>84000</v>
      </c>
      <c r="M1255" t="s">
        <v>253</v>
      </c>
      <c r="N1255" t="s">
        <v>539</v>
      </c>
      <c r="O1255" s="2">
        <v>85000</v>
      </c>
      <c r="P1255" s="1">
        <f>MEDIAN(Data_Source[Price (SAR)])</f>
        <v>58000</v>
      </c>
      <c r="Q1255" s="1" cm="1">
        <f t="array" ref="Q1255">MEDIAN(_xlfn._xlws.FILTER(Data_Source[Price (SAR)],Data_Source[Maker] = Data_Source[[#This Row],[Maker]]))</f>
        <v>65000</v>
      </c>
    </row>
    <row r="1256" spans="1:17" x14ac:dyDescent="0.35">
      <c r="A1256">
        <v>1255</v>
      </c>
      <c r="B1256" t="s">
        <v>21</v>
      </c>
      <c r="C1256" t="s">
        <v>207</v>
      </c>
      <c r="D1256">
        <v>2019</v>
      </c>
      <c r="E1256" s="9">
        <f ca="1">YEAR(TODAY())-Data_Source[[#This Row],[Year]]</f>
        <v>6</v>
      </c>
      <c r="F1256" t="s">
        <v>44</v>
      </c>
      <c r="G1256" t="s">
        <v>23</v>
      </c>
      <c r="H1256" t="s">
        <v>17</v>
      </c>
      <c r="I1256">
        <v>2.5</v>
      </c>
      <c r="J1256" t="s">
        <v>18</v>
      </c>
      <c r="K1256" t="s">
        <v>19</v>
      </c>
      <c r="L1256">
        <v>1000</v>
      </c>
      <c r="M1256" t="s">
        <v>20</v>
      </c>
      <c r="N1256" t="s">
        <v>20</v>
      </c>
      <c r="O1256" s="2">
        <v>115000</v>
      </c>
      <c r="P1256" s="1">
        <f>MEDIAN(Data_Source[Price (SAR)])</f>
        <v>58000</v>
      </c>
      <c r="Q1256" s="1" cm="1">
        <f t="array" ref="Q1256">MEDIAN(_xlfn._xlws.FILTER(Data_Source[Price (SAR)],Data_Source[Maker] = Data_Source[[#This Row],[Maker]]))</f>
        <v>36500</v>
      </c>
    </row>
    <row r="1257" spans="1:17" x14ac:dyDescent="0.35">
      <c r="A1257">
        <v>1256</v>
      </c>
      <c r="B1257" t="s">
        <v>27</v>
      </c>
      <c r="C1257" t="s">
        <v>28</v>
      </c>
      <c r="D1257">
        <v>2017</v>
      </c>
      <c r="E1257" s="9">
        <f ca="1">YEAR(TODAY())-Data_Source[[#This Row],[Year]]</f>
        <v>8</v>
      </c>
      <c r="F1257" t="s">
        <v>15</v>
      </c>
      <c r="G1257" t="s">
        <v>23</v>
      </c>
      <c r="H1257" t="s">
        <v>30</v>
      </c>
      <c r="I1257">
        <v>2</v>
      </c>
      <c r="J1257" t="s">
        <v>18</v>
      </c>
      <c r="K1257" t="s">
        <v>19</v>
      </c>
      <c r="L1257">
        <v>285000</v>
      </c>
      <c r="M1257" t="s">
        <v>20</v>
      </c>
      <c r="N1257" t="s">
        <v>20</v>
      </c>
      <c r="O1257" s="3">
        <v>36000</v>
      </c>
      <c r="P1257" s="1">
        <f>MEDIAN(Data_Source[Price (SAR)])</f>
        <v>58000</v>
      </c>
      <c r="Q1257" s="1" cm="1">
        <f t="array" ref="Q1257">MEDIAN(_xlfn._xlws.FILTER(Data_Source[Price (SAR)],Data_Source[Maker] = Data_Source[[#This Row],[Maker]]))</f>
        <v>42000</v>
      </c>
    </row>
    <row r="1258" spans="1:17" x14ac:dyDescent="0.35">
      <c r="A1258">
        <v>1257</v>
      </c>
      <c r="B1258" t="s">
        <v>76</v>
      </c>
      <c r="C1258" t="s">
        <v>125</v>
      </c>
      <c r="D1258">
        <v>2010</v>
      </c>
      <c r="E1258" s="9">
        <f ca="1">YEAR(TODAY())-Data_Source[[#This Row],[Year]]</f>
        <v>15</v>
      </c>
      <c r="F1258" t="s">
        <v>15</v>
      </c>
      <c r="G1258" t="s">
        <v>16</v>
      </c>
      <c r="H1258" t="s">
        <v>26</v>
      </c>
      <c r="I1258">
        <v>6</v>
      </c>
      <c r="J1258" t="s">
        <v>18</v>
      </c>
      <c r="K1258" t="s">
        <v>19</v>
      </c>
      <c r="L1258">
        <v>35000</v>
      </c>
      <c r="M1258" t="s">
        <v>20</v>
      </c>
      <c r="N1258" t="s">
        <v>20</v>
      </c>
      <c r="O1258" s="3">
        <v>160000</v>
      </c>
      <c r="P1258" s="1">
        <f>MEDIAN(Data_Source[Price (SAR)])</f>
        <v>58000</v>
      </c>
      <c r="Q1258" s="1" cm="1">
        <f t="array" ref="Q1258">MEDIAN(_xlfn._xlws.FILTER(Data_Source[Price (SAR)],Data_Source[Maker] = Data_Source[[#This Row],[Maker]]))</f>
        <v>55000</v>
      </c>
    </row>
    <row r="1259" spans="1:17" x14ac:dyDescent="0.35">
      <c r="A1259">
        <v>1258</v>
      </c>
      <c r="B1259" t="s">
        <v>34</v>
      </c>
      <c r="C1259" t="s">
        <v>284</v>
      </c>
      <c r="D1259">
        <v>2015</v>
      </c>
      <c r="E1259" s="9">
        <f ca="1">YEAR(TODAY())-Data_Source[[#This Row],[Year]]</f>
        <v>10</v>
      </c>
      <c r="F1259" t="s">
        <v>44</v>
      </c>
      <c r="G1259" t="s">
        <v>16</v>
      </c>
      <c r="H1259" t="s">
        <v>26</v>
      </c>
      <c r="I1259">
        <v>2.4</v>
      </c>
      <c r="J1259" t="s">
        <v>18</v>
      </c>
      <c r="K1259" t="s">
        <v>19</v>
      </c>
      <c r="L1259">
        <v>218000</v>
      </c>
      <c r="M1259" t="s">
        <v>20</v>
      </c>
      <c r="N1259" t="s">
        <v>20</v>
      </c>
      <c r="O1259" s="2">
        <v>45000</v>
      </c>
      <c r="P1259" s="1">
        <f>MEDIAN(Data_Source[Price (SAR)])</f>
        <v>58000</v>
      </c>
      <c r="Q1259" s="1" cm="1">
        <f t="array" ref="Q1259">MEDIAN(_xlfn._xlws.FILTER(Data_Source[Price (SAR)],Data_Source[Maker] = Data_Source[[#This Row],[Maker]]))</f>
        <v>65000</v>
      </c>
    </row>
    <row r="1260" spans="1:17" x14ac:dyDescent="0.35">
      <c r="A1260">
        <v>1259</v>
      </c>
      <c r="B1260" t="s">
        <v>62</v>
      </c>
      <c r="C1260" t="s">
        <v>63</v>
      </c>
      <c r="D1260">
        <v>2008</v>
      </c>
      <c r="E1260" s="9">
        <f ca="1">YEAR(TODAY())-Data_Source[[#This Row],[Year]]</f>
        <v>17</v>
      </c>
      <c r="F1260" t="s">
        <v>15</v>
      </c>
      <c r="G1260" t="s">
        <v>23</v>
      </c>
      <c r="H1260" t="s">
        <v>17</v>
      </c>
      <c r="I1260">
        <v>3.3</v>
      </c>
      <c r="J1260" t="s">
        <v>18</v>
      </c>
      <c r="K1260" t="s">
        <v>19</v>
      </c>
      <c r="L1260">
        <v>240</v>
      </c>
      <c r="M1260" t="s">
        <v>42</v>
      </c>
      <c r="N1260" t="s">
        <v>64</v>
      </c>
      <c r="O1260" s="2">
        <v>35000</v>
      </c>
      <c r="P1260" s="1">
        <f>MEDIAN(Data_Source[Price (SAR)])</f>
        <v>58000</v>
      </c>
      <c r="Q1260" s="1" cm="1">
        <f t="array" ref="Q1260">MEDIAN(_xlfn._xlws.FILTER(Data_Source[Price (SAR)],Data_Source[Maker] = Data_Source[[#This Row],[Maker]]))</f>
        <v>242500</v>
      </c>
    </row>
    <row r="1261" spans="1:17" x14ac:dyDescent="0.35">
      <c r="A1261">
        <v>1260</v>
      </c>
      <c r="B1261" t="s">
        <v>21</v>
      </c>
      <c r="C1261" t="s">
        <v>231</v>
      </c>
      <c r="D1261">
        <v>2018</v>
      </c>
      <c r="E1261" s="9">
        <f ca="1">YEAR(TODAY())-Data_Source[[#This Row],[Year]]</f>
        <v>7</v>
      </c>
      <c r="F1261" t="s">
        <v>15</v>
      </c>
      <c r="G1261" t="s">
        <v>29</v>
      </c>
      <c r="H1261" t="s">
        <v>26</v>
      </c>
      <c r="I1261">
        <v>1.6</v>
      </c>
      <c r="J1261" t="s">
        <v>18</v>
      </c>
      <c r="K1261" t="s">
        <v>19</v>
      </c>
      <c r="L1261">
        <v>143000</v>
      </c>
      <c r="M1261" t="s">
        <v>20</v>
      </c>
      <c r="N1261" t="s">
        <v>20</v>
      </c>
      <c r="O1261" s="2">
        <v>38000</v>
      </c>
      <c r="P1261" s="1">
        <f>MEDIAN(Data_Source[Price (SAR)])</f>
        <v>58000</v>
      </c>
      <c r="Q1261" s="1" cm="1">
        <f t="array" ref="Q1261">MEDIAN(_xlfn._xlws.FILTER(Data_Source[Price (SAR)],Data_Source[Maker] = Data_Source[[#This Row],[Maker]]))</f>
        <v>36500</v>
      </c>
    </row>
    <row r="1262" spans="1:17" x14ac:dyDescent="0.35">
      <c r="A1262">
        <v>1261</v>
      </c>
      <c r="B1262" t="s">
        <v>27</v>
      </c>
      <c r="C1262" t="s">
        <v>91</v>
      </c>
      <c r="D1262">
        <v>2016</v>
      </c>
      <c r="E1262" s="9">
        <f ca="1">YEAR(TODAY())-Data_Source[[#This Row],[Year]]</f>
        <v>9</v>
      </c>
      <c r="F1262" t="s">
        <v>15</v>
      </c>
      <c r="G1262" t="s">
        <v>23</v>
      </c>
      <c r="H1262" t="s">
        <v>30</v>
      </c>
      <c r="I1262">
        <v>3.3</v>
      </c>
      <c r="J1262" t="s">
        <v>18</v>
      </c>
      <c r="K1262" t="s">
        <v>19</v>
      </c>
      <c r="L1262">
        <v>62000</v>
      </c>
      <c r="M1262" t="s">
        <v>20</v>
      </c>
      <c r="N1262" t="s">
        <v>20</v>
      </c>
      <c r="O1262" s="3">
        <v>55000</v>
      </c>
      <c r="P1262" s="1">
        <f>MEDIAN(Data_Source[Price (SAR)])</f>
        <v>58000</v>
      </c>
      <c r="Q1262" s="1" cm="1">
        <f t="array" ref="Q1262">MEDIAN(_xlfn._xlws.FILTER(Data_Source[Price (SAR)],Data_Source[Maker] = Data_Source[[#This Row],[Maker]]))</f>
        <v>42000</v>
      </c>
    </row>
    <row r="1263" spans="1:17" x14ac:dyDescent="0.35">
      <c r="A1263">
        <v>1262</v>
      </c>
      <c r="B1263" t="s">
        <v>34</v>
      </c>
      <c r="C1263" t="s">
        <v>145</v>
      </c>
      <c r="D1263">
        <v>2018</v>
      </c>
      <c r="E1263" s="9">
        <f ca="1">YEAR(TODAY())-Data_Source[[#This Row],[Year]]</f>
        <v>7</v>
      </c>
      <c r="F1263" t="s">
        <v>15</v>
      </c>
      <c r="G1263" t="s">
        <v>29</v>
      </c>
      <c r="H1263" t="s">
        <v>26</v>
      </c>
      <c r="I1263">
        <v>2.7</v>
      </c>
      <c r="J1263" t="s">
        <v>18</v>
      </c>
      <c r="K1263" t="s">
        <v>19</v>
      </c>
      <c r="L1263">
        <v>70000</v>
      </c>
      <c r="M1263" t="s">
        <v>42</v>
      </c>
      <c r="N1263" t="s">
        <v>64</v>
      </c>
      <c r="O1263" s="3">
        <v>67000</v>
      </c>
      <c r="P1263" s="1">
        <f>MEDIAN(Data_Source[Price (SAR)])</f>
        <v>58000</v>
      </c>
      <c r="Q1263" s="1" cm="1">
        <f t="array" ref="Q1263">MEDIAN(_xlfn._xlws.FILTER(Data_Source[Price (SAR)],Data_Source[Maker] = Data_Source[[#This Row],[Maker]]))</f>
        <v>65000</v>
      </c>
    </row>
    <row r="1264" spans="1:17" x14ac:dyDescent="0.35">
      <c r="A1264">
        <v>1263</v>
      </c>
      <c r="B1264" t="s">
        <v>82</v>
      </c>
      <c r="C1264" t="s">
        <v>156</v>
      </c>
      <c r="D1264">
        <v>2016</v>
      </c>
      <c r="E1264" s="9">
        <f ca="1">YEAR(TODAY())-Data_Source[[#This Row],[Year]]</f>
        <v>9</v>
      </c>
      <c r="F1264" t="s">
        <v>15</v>
      </c>
      <c r="G1264" t="s">
        <v>23</v>
      </c>
      <c r="H1264" t="s">
        <v>26</v>
      </c>
      <c r="I1264">
        <v>1.4</v>
      </c>
      <c r="J1264" t="s">
        <v>18</v>
      </c>
      <c r="K1264" t="s">
        <v>19</v>
      </c>
      <c r="L1264">
        <v>154000</v>
      </c>
      <c r="M1264" t="s">
        <v>45</v>
      </c>
      <c r="N1264" t="s">
        <v>539</v>
      </c>
      <c r="O1264" s="3">
        <v>23000</v>
      </c>
      <c r="P1264" s="1">
        <f>MEDIAN(Data_Source[Price (SAR)])</f>
        <v>58000</v>
      </c>
      <c r="Q1264" s="1" cm="1">
        <f t="array" ref="Q1264">MEDIAN(_xlfn._xlws.FILTER(Data_Source[Price (SAR)],Data_Source[Maker] = Data_Source[[#This Row],[Maker]]))</f>
        <v>40000</v>
      </c>
    </row>
    <row r="1265" spans="1:17" x14ac:dyDescent="0.35">
      <c r="A1265">
        <v>1264</v>
      </c>
      <c r="B1265" t="s">
        <v>60</v>
      </c>
      <c r="C1265" t="s">
        <v>80</v>
      </c>
      <c r="D1265">
        <v>2019</v>
      </c>
      <c r="E1265" s="9">
        <f ca="1">YEAR(TODAY())-Data_Source[[#This Row],[Year]]</f>
        <v>6</v>
      </c>
      <c r="F1265" t="s">
        <v>15</v>
      </c>
      <c r="G1265" t="s">
        <v>75</v>
      </c>
      <c r="H1265" t="s">
        <v>17</v>
      </c>
      <c r="I1265">
        <v>3.5</v>
      </c>
      <c r="J1265" t="s">
        <v>18</v>
      </c>
      <c r="K1265" t="s">
        <v>19</v>
      </c>
      <c r="L1265">
        <v>26000</v>
      </c>
      <c r="M1265" t="s">
        <v>42</v>
      </c>
      <c r="N1265" t="s">
        <v>64</v>
      </c>
      <c r="O1265" s="2">
        <v>207000</v>
      </c>
      <c r="P1265" s="1">
        <f>MEDIAN(Data_Source[Price (SAR)])</f>
        <v>58000</v>
      </c>
      <c r="Q1265" s="1" cm="1">
        <f t="array" ref="Q1265">MEDIAN(_xlfn._xlws.FILTER(Data_Source[Price (SAR)],Data_Source[Maker] = Data_Source[[#This Row],[Maker]]))</f>
        <v>142000</v>
      </c>
    </row>
    <row r="1266" spans="1:17" x14ac:dyDescent="0.35">
      <c r="A1266">
        <v>1265</v>
      </c>
      <c r="B1266" t="s">
        <v>36</v>
      </c>
      <c r="C1266" t="s">
        <v>200</v>
      </c>
      <c r="D1266">
        <v>2016</v>
      </c>
      <c r="E1266" s="9">
        <f ca="1">YEAR(TODAY())-Data_Source[[#This Row],[Year]]</f>
        <v>9</v>
      </c>
      <c r="F1266" t="s">
        <v>15</v>
      </c>
      <c r="G1266" t="s">
        <v>23</v>
      </c>
      <c r="H1266" t="s">
        <v>30</v>
      </c>
      <c r="I1266">
        <v>3.6</v>
      </c>
      <c r="J1266" t="s">
        <v>18</v>
      </c>
      <c r="K1266" t="s">
        <v>19</v>
      </c>
      <c r="L1266">
        <v>106000</v>
      </c>
      <c r="M1266" t="s">
        <v>20</v>
      </c>
      <c r="N1266" t="s">
        <v>20</v>
      </c>
      <c r="O1266" s="2">
        <v>75000</v>
      </c>
      <c r="P1266" s="1">
        <f>MEDIAN(Data_Source[Price (SAR)])</f>
        <v>58000</v>
      </c>
      <c r="Q1266" s="1" cm="1">
        <f t="array" ref="Q1266">MEDIAN(_xlfn._xlws.FILTER(Data_Source[Price (SAR)],Data_Source[Maker] = Data_Source[[#This Row],[Maker]]))</f>
        <v>72000</v>
      </c>
    </row>
    <row r="1267" spans="1:17" x14ac:dyDescent="0.35">
      <c r="A1267">
        <v>1266</v>
      </c>
      <c r="B1267" t="s">
        <v>34</v>
      </c>
      <c r="C1267" t="s">
        <v>43</v>
      </c>
      <c r="D1267">
        <v>2016</v>
      </c>
      <c r="E1267" s="9">
        <f ca="1">YEAR(TODAY())-Data_Source[[#This Row],[Year]]</f>
        <v>9</v>
      </c>
      <c r="F1267" t="s">
        <v>15</v>
      </c>
      <c r="G1267" t="s">
        <v>23</v>
      </c>
      <c r="H1267" t="s">
        <v>17</v>
      </c>
      <c r="I1267">
        <v>1</v>
      </c>
      <c r="J1267" t="s">
        <v>18</v>
      </c>
      <c r="K1267" t="s">
        <v>19</v>
      </c>
      <c r="L1267">
        <v>244000</v>
      </c>
      <c r="M1267" t="s">
        <v>20</v>
      </c>
      <c r="N1267" t="s">
        <v>20</v>
      </c>
      <c r="O1267" s="3">
        <v>59000</v>
      </c>
      <c r="P1267" s="1">
        <f>MEDIAN(Data_Source[Price (SAR)])</f>
        <v>58000</v>
      </c>
      <c r="Q1267" s="1" cm="1">
        <f t="array" ref="Q1267">MEDIAN(_xlfn._xlws.FILTER(Data_Source[Price (SAR)],Data_Source[Maker] = Data_Source[[#This Row],[Maker]]))</f>
        <v>65000</v>
      </c>
    </row>
    <row r="1268" spans="1:17" x14ac:dyDescent="0.35">
      <c r="A1268">
        <v>1267</v>
      </c>
      <c r="B1268" t="s">
        <v>27</v>
      </c>
      <c r="C1268" t="s">
        <v>93</v>
      </c>
      <c r="D1268">
        <v>2019</v>
      </c>
      <c r="E1268" s="9">
        <f ca="1">YEAR(TODAY())-Data_Source[[#This Row],[Year]]</f>
        <v>6</v>
      </c>
      <c r="F1268" t="s">
        <v>15</v>
      </c>
      <c r="G1268" t="s">
        <v>33</v>
      </c>
      <c r="H1268" t="s">
        <v>17</v>
      </c>
      <c r="I1268">
        <v>3.5</v>
      </c>
      <c r="J1268" t="s">
        <v>18</v>
      </c>
      <c r="K1268" t="s">
        <v>19</v>
      </c>
      <c r="L1268">
        <v>64000</v>
      </c>
      <c r="M1268" t="s">
        <v>20</v>
      </c>
      <c r="N1268" t="s">
        <v>20</v>
      </c>
      <c r="O1268" s="3">
        <v>94000</v>
      </c>
      <c r="P1268" s="1">
        <f>MEDIAN(Data_Source[Price (SAR)])</f>
        <v>58000</v>
      </c>
      <c r="Q1268" s="1" cm="1">
        <f t="array" ref="Q1268">MEDIAN(_xlfn._xlws.FILTER(Data_Source[Price (SAR)],Data_Source[Maker] = Data_Source[[#This Row],[Maker]]))</f>
        <v>42000</v>
      </c>
    </row>
    <row r="1269" spans="1:17" x14ac:dyDescent="0.35">
      <c r="A1269">
        <v>1268</v>
      </c>
      <c r="B1269" t="s">
        <v>34</v>
      </c>
      <c r="C1269" t="s">
        <v>58</v>
      </c>
      <c r="D1269">
        <v>2021</v>
      </c>
      <c r="E1269" s="9">
        <f ca="1">YEAR(TODAY())-Data_Source[[#This Row],[Year]]</f>
        <v>4</v>
      </c>
      <c r="F1269" t="s">
        <v>15</v>
      </c>
      <c r="G1269" t="s">
        <v>29</v>
      </c>
      <c r="H1269" t="s">
        <v>26</v>
      </c>
      <c r="I1269">
        <v>2.7</v>
      </c>
      <c r="J1269" t="s">
        <v>18</v>
      </c>
      <c r="K1269" t="s">
        <v>19</v>
      </c>
      <c r="L1269">
        <v>16444</v>
      </c>
      <c r="M1269" t="s">
        <v>20</v>
      </c>
      <c r="N1269" t="s">
        <v>20</v>
      </c>
      <c r="O1269" s="3">
        <v>104500</v>
      </c>
      <c r="P1269" s="1">
        <f>MEDIAN(Data_Source[Price (SAR)])</f>
        <v>58000</v>
      </c>
      <c r="Q1269" s="1" cm="1">
        <f t="array" ref="Q1269">MEDIAN(_xlfn._xlws.FILTER(Data_Source[Price (SAR)],Data_Source[Maker] = Data_Source[[#This Row],[Maker]]))</f>
        <v>65000</v>
      </c>
    </row>
    <row r="1270" spans="1:17" x14ac:dyDescent="0.35">
      <c r="A1270">
        <v>1269</v>
      </c>
      <c r="B1270" t="s">
        <v>48</v>
      </c>
      <c r="C1270" t="s">
        <v>50</v>
      </c>
      <c r="D1270">
        <v>2016</v>
      </c>
      <c r="E1270" s="9">
        <f ca="1">YEAR(TODAY())-Data_Source[[#This Row],[Year]]</f>
        <v>9</v>
      </c>
      <c r="F1270" t="s">
        <v>44</v>
      </c>
      <c r="G1270" t="s">
        <v>23</v>
      </c>
      <c r="H1270" t="s">
        <v>17</v>
      </c>
      <c r="I1270">
        <v>3</v>
      </c>
      <c r="J1270" t="s">
        <v>18</v>
      </c>
      <c r="K1270" t="s">
        <v>19</v>
      </c>
      <c r="L1270">
        <v>121929</v>
      </c>
      <c r="M1270" t="s">
        <v>20</v>
      </c>
      <c r="N1270" t="s">
        <v>20</v>
      </c>
      <c r="O1270" s="3">
        <v>128500</v>
      </c>
      <c r="P1270" s="1">
        <f>MEDIAN(Data_Source[Price (SAR)])</f>
        <v>58000</v>
      </c>
      <c r="Q1270" s="1" cm="1">
        <f t="array" ref="Q1270">MEDIAN(_xlfn._xlws.FILTER(Data_Source[Price (SAR)],Data_Source[Maker] = Data_Source[[#This Row],[Maker]]))</f>
        <v>145000</v>
      </c>
    </row>
    <row r="1271" spans="1:17" x14ac:dyDescent="0.35">
      <c r="A1271">
        <v>1270</v>
      </c>
      <c r="B1271" t="s">
        <v>73</v>
      </c>
      <c r="C1271">
        <v>6</v>
      </c>
      <c r="D1271">
        <v>2016</v>
      </c>
      <c r="E1271" s="9">
        <f ca="1">YEAR(TODAY())-Data_Source[[#This Row],[Year]]</f>
        <v>9</v>
      </c>
      <c r="F1271" t="s">
        <v>47</v>
      </c>
      <c r="G1271" t="s">
        <v>16</v>
      </c>
      <c r="H1271" t="s">
        <v>30</v>
      </c>
      <c r="I1271">
        <v>2</v>
      </c>
      <c r="J1271" t="s">
        <v>18</v>
      </c>
      <c r="K1271" t="s">
        <v>68</v>
      </c>
      <c r="L1271">
        <v>172000</v>
      </c>
      <c r="M1271" t="s">
        <v>155</v>
      </c>
      <c r="N1271" t="s">
        <v>539</v>
      </c>
      <c r="O1271" s="3">
        <v>45000</v>
      </c>
      <c r="P1271" s="1">
        <f>MEDIAN(Data_Source[Price (SAR)])</f>
        <v>58000</v>
      </c>
      <c r="Q1271" s="1" cm="1">
        <f t="array" ref="Q1271">MEDIAN(_xlfn._xlws.FILTER(Data_Source[Price (SAR)],Data_Source[Maker] = Data_Source[[#This Row],[Maker]]))</f>
        <v>56000</v>
      </c>
    </row>
    <row r="1272" spans="1:17" x14ac:dyDescent="0.35">
      <c r="A1272">
        <v>1271</v>
      </c>
      <c r="B1272" t="s">
        <v>82</v>
      </c>
      <c r="C1272" t="s">
        <v>156</v>
      </c>
      <c r="D1272">
        <v>2016</v>
      </c>
      <c r="E1272" s="9">
        <f ca="1">YEAR(TODAY())-Data_Source[[#This Row],[Year]]</f>
        <v>9</v>
      </c>
      <c r="F1272" t="s">
        <v>15</v>
      </c>
      <c r="G1272" t="s">
        <v>23</v>
      </c>
      <c r="H1272" t="s">
        <v>26</v>
      </c>
      <c r="I1272">
        <v>1.4</v>
      </c>
      <c r="J1272" t="s">
        <v>18</v>
      </c>
      <c r="K1272" t="s">
        <v>19</v>
      </c>
      <c r="L1272">
        <v>237000</v>
      </c>
      <c r="M1272" t="s">
        <v>45</v>
      </c>
      <c r="N1272" t="s">
        <v>539</v>
      </c>
      <c r="O1272" s="2">
        <v>21000</v>
      </c>
      <c r="P1272" s="1">
        <f>MEDIAN(Data_Source[Price (SAR)])</f>
        <v>58000</v>
      </c>
      <c r="Q1272" s="1" cm="1">
        <f t="array" ref="Q1272">MEDIAN(_xlfn._xlws.FILTER(Data_Source[Price (SAR)],Data_Source[Maker] = Data_Source[[#This Row],[Maker]]))</f>
        <v>40000</v>
      </c>
    </row>
    <row r="1273" spans="1:17" x14ac:dyDescent="0.35">
      <c r="A1273">
        <v>1272</v>
      </c>
      <c r="B1273" t="s">
        <v>76</v>
      </c>
      <c r="C1273" t="s">
        <v>112</v>
      </c>
      <c r="D1273">
        <v>2011</v>
      </c>
      <c r="E1273" s="9">
        <f ca="1">YEAR(TODAY())-Data_Source[[#This Row],[Year]]</f>
        <v>14</v>
      </c>
      <c r="F1273" t="s">
        <v>15</v>
      </c>
      <c r="G1273" t="s">
        <v>16</v>
      </c>
      <c r="H1273" t="s">
        <v>26</v>
      </c>
      <c r="I1273">
        <v>1.6</v>
      </c>
      <c r="J1273" t="s">
        <v>18</v>
      </c>
      <c r="K1273" t="s">
        <v>19</v>
      </c>
      <c r="L1273">
        <v>268000</v>
      </c>
      <c r="M1273" t="s">
        <v>20</v>
      </c>
      <c r="N1273" t="s">
        <v>20</v>
      </c>
      <c r="O1273" s="3">
        <v>28000</v>
      </c>
      <c r="P1273" s="1">
        <f>MEDIAN(Data_Source[Price (SAR)])</f>
        <v>58000</v>
      </c>
      <c r="Q1273" s="1" cm="1">
        <f t="array" ref="Q1273">MEDIAN(_xlfn._xlws.FILTER(Data_Source[Price (SAR)],Data_Source[Maker] = Data_Source[[#This Row],[Maker]]))</f>
        <v>55000</v>
      </c>
    </row>
    <row r="1274" spans="1:17" x14ac:dyDescent="0.35">
      <c r="A1274">
        <v>1273</v>
      </c>
      <c r="B1274" t="s">
        <v>34</v>
      </c>
      <c r="C1274" t="s">
        <v>35</v>
      </c>
      <c r="D1274">
        <v>2016</v>
      </c>
      <c r="E1274" s="9">
        <f ca="1">YEAR(TODAY())-Data_Source[[#This Row],[Year]]</f>
        <v>9</v>
      </c>
      <c r="F1274" t="s">
        <v>15</v>
      </c>
      <c r="G1274" t="s">
        <v>23</v>
      </c>
      <c r="H1274" t="s">
        <v>30</v>
      </c>
      <c r="I1274">
        <v>5.7</v>
      </c>
      <c r="J1274" t="s">
        <v>18</v>
      </c>
      <c r="K1274" t="s">
        <v>19</v>
      </c>
      <c r="L1274">
        <v>68534</v>
      </c>
      <c r="M1274" t="s">
        <v>20</v>
      </c>
      <c r="N1274" t="s">
        <v>20</v>
      </c>
      <c r="O1274" s="3">
        <v>224500</v>
      </c>
      <c r="P1274" s="1">
        <f>MEDIAN(Data_Source[Price (SAR)])</f>
        <v>58000</v>
      </c>
      <c r="Q1274" s="1" cm="1">
        <f t="array" ref="Q1274">MEDIAN(_xlfn._xlws.FILTER(Data_Source[Price (SAR)],Data_Source[Maker] = Data_Source[[#This Row],[Maker]]))</f>
        <v>65000</v>
      </c>
    </row>
    <row r="1275" spans="1:17" x14ac:dyDescent="0.35">
      <c r="A1275">
        <v>1274</v>
      </c>
      <c r="B1275" t="s">
        <v>141</v>
      </c>
      <c r="C1275" t="s">
        <v>362</v>
      </c>
      <c r="D1275">
        <v>2016</v>
      </c>
      <c r="E1275" s="9">
        <f ca="1">YEAR(TODAY())-Data_Source[[#This Row],[Year]]</f>
        <v>9</v>
      </c>
      <c r="F1275" t="s">
        <v>15</v>
      </c>
      <c r="G1275" t="s">
        <v>23</v>
      </c>
      <c r="H1275" t="s">
        <v>26</v>
      </c>
      <c r="I1275">
        <v>2.8</v>
      </c>
      <c r="J1275" t="s">
        <v>56</v>
      </c>
      <c r="K1275" t="s">
        <v>68</v>
      </c>
      <c r="L1275">
        <v>287000</v>
      </c>
      <c r="M1275" t="s">
        <v>20</v>
      </c>
      <c r="N1275" t="s">
        <v>20</v>
      </c>
      <c r="O1275" s="2">
        <v>59000</v>
      </c>
      <c r="P1275" s="1">
        <f>MEDIAN(Data_Source[Price (SAR)])</f>
        <v>58000</v>
      </c>
      <c r="Q1275" s="1" cm="1">
        <f t="array" ref="Q1275">MEDIAN(_xlfn._xlws.FILTER(Data_Source[Price (SAR)],Data_Source[Maker] = Data_Source[[#This Row],[Maker]]))</f>
        <v>23500</v>
      </c>
    </row>
    <row r="1276" spans="1:17" x14ac:dyDescent="0.35">
      <c r="A1276">
        <v>1275</v>
      </c>
      <c r="B1276" t="s">
        <v>97</v>
      </c>
      <c r="C1276" t="s">
        <v>242</v>
      </c>
      <c r="D1276">
        <v>2019</v>
      </c>
      <c r="E1276" s="9">
        <f ca="1">YEAR(TODAY())-Data_Source[[#This Row],[Year]]</f>
        <v>6</v>
      </c>
      <c r="F1276" t="s">
        <v>15</v>
      </c>
      <c r="G1276" t="s">
        <v>102</v>
      </c>
      <c r="H1276" t="s">
        <v>30</v>
      </c>
      <c r="I1276">
        <v>1.8</v>
      </c>
      <c r="J1276" t="s">
        <v>18</v>
      </c>
      <c r="K1276" t="s">
        <v>19</v>
      </c>
      <c r="L1276">
        <v>70000</v>
      </c>
      <c r="M1276" t="s">
        <v>20</v>
      </c>
      <c r="N1276" t="s">
        <v>20</v>
      </c>
      <c r="O1276" s="3">
        <v>35000</v>
      </c>
      <c r="P1276" s="1">
        <f>MEDIAN(Data_Source[Price (SAR)])</f>
        <v>58000</v>
      </c>
      <c r="Q1276" s="1" cm="1">
        <f t="array" ref="Q1276">MEDIAN(_xlfn._xlws.FILTER(Data_Source[Price (SAR)],Data_Source[Maker] = Data_Source[[#This Row],[Maker]]))</f>
        <v>42500</v>
      </c>
    </row>
    <row r="1277" spans="1:17" x14ac:dyDescent="0.35">
      <c r="A1277">
        <v>1276</v>
      </c>
      <c r="B1277" t="s">
        <v>82</v>
      </c>
      <c r="C1277" t="s">
        <v>164</v>
      </c>
      <c r="D1277">
        <v>2019</v>
      </c>
      <c r="E1277" s="9">
        <f ca="1">YEAR(TODAY())-Data_Source[[#This Row],[Year]]</f>
        <v>6</v>
      </c>
      <c r="F1277" t="s">
        <v>15</v>
      </c>
      <c r="G1277" t="s">
        <v>102</v>
      </c>
      <c r="H1277" t="s">
        <v>26</v>
      </c>
      <c r="I1277">
        <v>1.6</v>
      </c>
      <c r="J1277" t="s">
        <v>18</v>
      </c>
      <c r="K1277" t="s">
        <v>19</v>
      </c>
      <c r="L1277">
        <v>73406</v>
      </c>
      <c r="M1277" t="s">
        <v>20</v>
      </c>
      <c r="N1277" t="s">
        <v>20</v>
      </c>
      <c r="O1277" s="3">
        <v>60500</v>
      </c>
      <c r="P1277" s="1">
        <f>MEDIAN(Data_Source[Price (SAR)])</f>
        <v>58000</v>
      </c>
      <c r="Q1277" s="1" cm="1">
        <f t="array" ref="Q1277">MEDIAN(_xlfn._xlws.FILTER(Data_Source[Price (SAR)],Data_Source[Maker] = Data_Source[[#This Row],[Maker]]))</f>
        <v>40000</v>
      </c>
    </row>
    <row r="1278" spans="1:17" x14ac:dyDescent="0.35">
      <c r="A1278">
        <v>1277</v>
      </c>
      <c r="B1278" t="s">
        <v>27</v>
      </c>
      <c r="C1278" t="s">
        <v>91</v>
      </c>
      <c r="D1278">
        <v>2015</v>
      </c>
      <c r="E1278" s="9">
        <f ca="1">YEAR(TODAY())-Data_Source[[#This Row],[Year]]</f>
        <v>10</v>
      </c>
      <c r="F1278" t="s">
        <v>15</v>
      </c>
      <c r="G1278" t="s">
        <v>23</v>
      </c>
      <c r="H1278" t="s">
        <v>30</v>
      </c>
      <c r="I1278">
        <v>3.3</v>
      </c>
      <c r="J1278" t="s">
        <v>18</v>
      </c>
      <c r="K1278" t="s">
        <v>19</v>
      </c>
      <c r="L1278">
        <v>122</v>
      </c>
      <c r="M1278" t="s">
        <v>70</v>
      </c>
      <c r="N1278" t="s">
        <v>70</v>
      </c>
      <c r="O1278" s="2">
        <v>45000</v>
      </c>
      <c r="P1278" s="1">
        <f>MEDIAN(Data_Source[Price (SAR)])</f>
        <v>58000</v>
      </c>
      <c r="Q1278" s="1" cm="1">
        <f t="array" ref="Q1278">MEDIAN(_xlfn._xlws.FILTER(Data_Source[Price (SAR)],Data_Source[Maker] = Data_Source[[#This Row],[Maker]]))</f>
        <v>42000</v>
      </c>
    </row>
    <row r="1279" spans="1:17" x14ac:dyDescent="0.35">
      <c r="A1279">
        <v>1278</v>
      </c>
      <c r="B1279" t="s">
        <v>34</v>
      </c>
      <c r="C1279" t="s">
        <v>43</v>
      </c>
      <c r="D1279">
        <v>2017</v>
      </c>
      <c r="E1279" s="9">
        <f ca="1">YEAR(TODAY())-Data_Source[[#This Row],[Year]]</f>
        <v>8</v>
      </c>
      <c r="F1279" t="s">
        <v>15</v>
      </c>
      <c r="G1279" t="s">
        <v>23</v>
      </c>
      <c r="H1279" t="s">
        <v>17</v>
      </c>
      <c r="I1279">
        <v>2.5</v>
      </c>
      <c r="J1279" t="s">
        <v>18</v>
      </c>
      <c r="K1279" t="s">
        <v>19</v>
      </c>
      <c r="L1279">
        <v>167000</v>
      </c>
      <c r="M1279" t="s">
        <v>20</v>
      </c>
      <c r="N1279" t="s">
        <v>20</v>
      </c>
      <c r="O1279" s="3">
        <v>80000</v>
      </c>
      <c r="P1279" s="1">
        <f>MEDIAN(Data_Source[Price (SAR)])</f>
        <v>58000</v>
      </c>
      <c r="Q1279" s="1" cm="1">
        <f t="array" ref="Q1279">MEDIAN(_xlfn._xlws.FILTER(Data_Source[Price (SAR)],Data_Source[Maker] = Data_Source[[#This Row],[Maker]]))</f>
        <v>65000</v>
      </c>
    </row>
    <row r="1280" spans="1:17" x14ac:dyDescent="0.35">
      <c r="A1280">
        <v>1279</v>
      </c>
      <c r="B1280" t="s">
        <v>27</v>
      </c>
      <c r="C1280" t="s">
        <v>84</v>
      </c>
      <c r="D1280">
        <v>2015</v>
      </c>
      <c r="E1280" s="9">
        <f ca="1">YEAR(TODAY())-Data_Source[[#This Row],[Year]]</f>
        <v>10</v>
      </c>
      <c r="F1280" t="s">
        <v>15</v>
      </c>
      <c r="G1280" t="s">
        <v>23</v>
      </c>
      <c r="H1280" t="s">
        <v>17</v>
      </c>
      <c r="I1280">
        <v>2</v>
      </c>
      <c r="J1280" t="s">
        <v>18</v>
      </c>
      <c r="K1280" t="s">
        <v>19</v>
      </c>
      <c r="L1280">
        <v>251000</v>
      </c>
      <c r="M1280" t="s">
        <v>20</v>
      </c>
      <c r="N1280" t="s">
        <v>20</v>
      </c>
      <c r="O1280" s="3">
        <v>49000</v>
      </c>
      <c r="P1280" s="1">
        <f>MEDIAN(Data_Source[Price (SAR)])</f>
        <v>58000</v>
      </c>
      <c r="Q1280" s="1" cm="1">
        <f t="array" ref="Q1280">MEDIAN(_xlfn._xlws.FILTER(Data_Source[Price (SAR)],Data_Source[Maker] = Data_Source[[#This Row],[Maker]]))</f>
        <v>42000</v>
      </c>
    </row>
    <row r="1281" spans="1:17" x14ac:dyDescent="0.35">
      <c r="A1281">
        <v>1280</v>
      </c>
      <c r="B1281" t="s">
        <v>97</v>
      </c>
      <c r="C1281" t="s">
        <v>305</v>
      </c>
      <c r="D1281">
        <v>2019</v>
      </c>
      <c r="E1281" s="9">
        <f ca="1">YEAR(TODAY())-Data_Source[[#This Row],[Year]]</f>
        <v>6</v>
      </c>
      <c r="F1281" t="s">
        <v>15</v>
      </c>
      <c r="G1281" t="s">
        <v>78</v>
      </c>
      <c r="H1281" t="s">
        <v>17</v>
      </c>
      <c r="I1281">
        <v>2.4</v>
      </c>
      <c r="J1281" t="s">
        <v>18</v>
      </c>
      <c r="K1281" t="s">
        <v>19</v>
      </c>
      <c r="L1281">
        <v>32209</v>
      </c>
      <c r="M1281" t="s">
        <v>20</v>
      </c>
      <c r="N1281" t="s">
        <v>20</v>
      </c>
      <c r="O1281" s="2">
        <v>61000</v>
      </c>
      <c r="P1281" s="1">
        <f>MEDIAN(Data_Source[Price (SAR)])</f>
        <v>58000</v>
      </c>
      <c r="Q1281" s="1" cm="1">
        <f t="array" ref="Q1281">MEDIAN(_xlfn._xlws.FILTER(Data_Source[Price (SAR)],Data_Source[Maker] = Data_Source[[#This Row],[Maker]]))</f>
        <v>42500</v>
      </c>
    </row>
    <row r="1282" spans="1:17" x14ac:dyDescent="0.35">
      <c r="A1282">
        <v>1281</v>
      </c>
      <c r="B1282" t="s">
        <v>48</v>
      </c>
      <c r="C1282" t="s">
        <v>149</v>
      </c>
      <c r="D1282">
        <v>2015</v>
      </c>
      <c r="E1282" s="9">
        <f ca="1">YEAR(TODAY())-Data_Source[[#This Row],[Year]]</f>
        <v>10</v>
      </c>
      <c r="F1282" t="s">
        <v>44</v>
      </c>
      <c r="G1282" t="s">
        <v>23</v>
      </c>
      <c r="H1282" t="s">
        <v>30</v>
      </c>
      <c r="I1282">
        <v>2</v>
      </c>
      <c r="J1282" t="s">
        <v>18</v>
      </c>
      <c r="K1282" t="s">
        <v>19</v>
      </c>
      <c r="L1282">
        <v>73000</v>
      </c>
      <c r="M1282" t="s">
        <v>20</v>
      </c>
      <c r="N1282" t="s">
        <v>20</v>
      </c>
      <c r="O1282" s="3">
        <v>110000</v>
      </c>
      <c r="P1282" s="1">
        <f>MEDIAN(Data_Source[Price (SAR)])</f>
        <v>58000</v>
      </c>
      <c r="Q1282" s="1" cm="1">
        <f t="array" ref="Q1282">MEDIAN(_xlfn._xlws.FILTER(Data_Source[Price (SAR)],Data_Source[Maker] = Data_Source[[#This Row],[Maker]]))</f>
        <v>145000</v>
      </c>
    </row>
    <row r="1283" spans="1:17" x14ac:dyDescent="0.35">
      <c r="A1283">
        <v>1282</v>
      </c>
      <c r="B1283" t="s">
        <v>34</v>
      </c>
      <c r="C1283" t="s">
        <v>162</v>
      </c>
      <c r="D1283">
        <v>2014</v>
      </c>
      <c r="E1283" s="9">
        <f ca="1">YEAR(TODAY())-Data_Source[[#This Row],[Year]]</f>
        <v>11</v>
      </c>
      <c r="F1283" t="s">
        <v>15</v>
      </c>
      <c r="G1283" t="s">
        <v>78</v>
      </c>
      <c r="H1283" t="s">
        <v>30</v>
      </c>
      <c r="I1283">
        <v>3</v>
      </c>
      <c r="J1283" t="s">
        <v>18</v>
      </c>
      <c r="K1283" t="s">
        <v>68</v>
      </c>
      <c r="L1283">
        <v>175000</v>
      </c>
      <c r="M1283" t="s">
        <v>20</v>
      </c>
      <c r="N1283" t="s">
        <v>20</v>
      </c>
      <c r="O1283" s="2">
        <v>72000</v>
      </c>
      <c r="P1283" s="1">
        <f>MEDIAN(Data_Source[Price (SAR)])</f>
        <v>58000</v>
      </c>
      <c r="Q1283" s="1" cm="1">
        <f t="array" ref="Q1283">MEDIAN(_xlfn._xlws.FILTER(Data_Source[Price (SAR)],Data_Source[Maker] = Data_Source[[#This Row],[Maker]]))</f>
        <v>65000</v>
      </c>
    </row>
    <row r="1284" spans="1:17" x14ac:dyDescent="0.35">
      <c r="A1284">
        <v>1283</v>
      </c>
      <c r="B1284" t="s">
        <v>60</v>
      </c>
      <c r="C1284" t="s">
        <v>80</v>
      </c>
      <c r="D1284">
        <v>2017</v>
      </c>
      <c r="E1284" s="9">
        <f ca="1">YEAR(TODAY())-Data_Source[[#This Row],[Year]]</f>
        <v>8</v>
      </c>
      <c r="F1284" t="s">
        <v>47</v>
      </c>
      <c r="G1284" t="s">
        <v>23</v>
      </c>
      <c r="H1284" t="s">
        <v>17</v>
      </c>
      <c r="I1284">
        <v>3.5</v>
      </c>
      <c r="J1284" t="s">
        <v>18</v>
      </c>
      <c r="K1284" t="s">
        <v>19</v>
      </c>
      <c r="L1284">
        <v>69000</v>
      </c>
      <c r="M1284" t="s">
        <v>45</v>
      </c>
      <c r="N1284" t="s">
        <v>539</v>
      </c>
      <c r="O1284" s="3">
        <v>142000</v>
      </c>
      <c r="P1284" s="1">
        <f>MEDIAN(Data_Source[Price (SAR)])</f>
        <v>58000</v>
      </c>
      <c r="Q1284" s="1" cm="1">
        <f t="array" ref="Q1284">MEDIAN(_xlfn._xlws.FILTER(Data_Source[Price (SAR)],Data_Source[Maker] = Data_Source[[#This Row],[Maker]]))</f>
        <v>142000</v>
      </c>
    </row>
    <row r="1285" spans="1:17" x14ac:dyDescent="0.35">
      <c r="A1285">
        <v>1284</v>
      </c>
      <c r="B1285" t="s">
        <v>27</v>
      </c>
      <c r="C1285" t="s">
        <v>28</v>
      </c>
      <c r="D1285">
        <v>2013</v>
      </c>
      <c r="E1285" s="9">
        <f ca="1">YEAR(TODAY())-Data_Source[[#This Row],[Year]]</f>
        <v>12</v>
      </c>
      <c r="F1285" t="s">
        <v>47</v>
      </c>
      <c r="G1285" t="s">
        <v>25</v>
      </c>
      <c r="H1285" t="s">
        <v>30</v>
      </c>
      <c r="I1285">
        <v>1.6</v>
      </c>
      <c r="J1285" t="s">
        <v>18</v>
      </c>
      <c r="K1285" t="s">
        <v>19</v>
      </c>
      <c r="L1285">
        <v>169</v>
      </c>
      <c r="M1285" t="s">
        <v>20</v>
      </c>
      <c r="N1285" t="s">
        <v>20</v>
      </c>
      <c r="O1285" s="2">
        <v>20000</v>
      </c>
      <c r="P1285" s="1">
        <f>MEDIAN(Data_Source[Price (SAR)])</f>
        <v>58000</v>
      </c>
      <c r="Q1285" s="1" cm="1">
        <f t="array" ref="Q1285">MEDIAN(_xlfn._xlws.FILTER(Data_Source[Price (SAR)],Data_Source[Maker] = Data_Source[[#This Row],[Maker]]))</f>
        <v>42000</v>
      </c>
    </row>
    <row r="1286" spans="1:17" x14ac:dyDescent="0.35">
      <c r="A1286">
        <v>1285</v>
      </c>
      <c r="B1286" t="s">
        <v>99</v>
      </c>
      <c r="C1286" t="s">
        <v>137</v>
      </c>
      <c r="D1286">
        <v>2019</v>
      </c>
      <c r="E1286" s="9">
        <f ca="1">YEAR(TODAY())-Data_Source[[#This Row],[Year]]</f>
        <v>6</v>
      </c>
      <c r="F1286" t="s">
        <v>15</v>
      </c>
      <c r="G1286" t="s">
        <v>94</v>
      </c>
      <c r="H1286" t="s">
        <v>17</v>
      </c>
      <c r="I1286">
        <v>3.1</v>
      </c>
      <c r="J1286" t="s">
        <v>18</v>
      </c>
      <c r="K1286" t="s">
        <v>19</v>
      </c>
      <c r="L1286">
        <v>49000</v>
      </c>
      <c r="M1286" t="s">
        <v>20</v>
      </c>
      <c r="N1286" t="s">
        <v>20</v>
      </c>
      <c r="O1286" s="3">
        <v>1325</v>
      </c>
      <c r="P1286" s="1">
        <f>MEDIAN(Data_Source[Price (SAR)])</f>
        <v>58000</v>
      </c>
      <c r="Q1286" s="1" cm="1">
        <f t="array" ref="Q1286">MEDIAN(_xlfn._xlws.FILTER(Data_Source[Price (SAR)],Data_Source[Maker] = Data_Source[[#This Row],[Maker]]))</f>
        <v>48000</v>
      </c>
    </row>
    <row r="1287" spans="1:17" x14ac:dyDescent="0.35">
      <c r="A1287">
        <v>1286</v>
      </c>
      <c r="B1287" t="s">
        <v>34</v>
      </c>
      <c r="C1287" t="s">
        <v>41</v>
      </c>
      <c r="D1287">
        <v>2018</v>
      </c>
      <c r="E1287" s="9">
        <f ca="1">YEAR(TODAY())-Data_Source[[#This Row],[Year]]</f>
        <v>7</v>
      </c>
      <c r="F1287" t="s">
        <v>15</v>
      </c>
      <c r="G1287" t="s">
        <v>23</v>
      </c>
      <c r="H1287" t="s">
        <v>26</v>
      </c>
      <c r="I1287">
        <v>1.5</v>
      </c>
      <c r="J1287" t="s">
        <v>18</v>
      </c>
      <c r="K1287" t="s">
        <v>19</v>
      </c>
      <c r="L1287">
        <v>62000</v>
      </c>
      <c r="M1287" t="s">
        <v>20</v>
      </c>
      <c r="N1287" t="s">
        <v>20</v>
      </c>
      <c r="O1287" s="2">
        <v>35000</v>
      </c>
      <c r="P1287" s="1">
        <f>MEDIAN(Data_Source[Price (SAR)])</f>
        <v>58000</v>
      </c>
      <c r="Q1287" s="1" cm="1">
        <f t="array" ref="Q1287">MEDIAN(_xlfn._xlws.FILTER(Data_Source[Price (SAR)],Data_Source[Maker] = Data_Source[[#This Row],[Maker]]))</f>
        <v>65000</v>
      </c>
    </row>
    <row r="1288" spans="1:17" x14ac:dyDescent="0.35">
      <c r="A1288">
        <v>1287</v>
      </c>
      <c r="B1288" t="s">
        <v>34</v>
      </c>
      <c r="C1288" t="s">
        <v>284</v>
      </c>
      <c r="D1288">
        <v>2009</v>
      </c>
      <c r="E1288" s="9">
        <f ca="1">YEAR(TODAY())-Data_Source[[#This Row],[Year]]</f>
        <v>16</v>
      </c>
      <c r="F1288" t="s">
        <v>47</v>
      </c>
      <c r="G1288" t="s">
        <v>25</v>
      </c>
      <c r="H1288" t="s">
        <v>26</v>
      </c>
      <c r="I1288">
        <v>1.7</v>
      </c>
      <c r="J1288" t="s">
        <v>18</v>
      </c>
      <c r="K1288" t="s">
        <v>19</v>
      </c>
      <c r="L1288">
        <v>400000</v>
      </c>
      <c r="M1288" t="s">
        <v>20</v>
      </c>
      <c r="N1288" t="s">
        <v>20</v>
      </c>
      <c r="O1288" s="2">
        <v>15000</v>
      </c>
      <c r="P1288" s="1">
        <f>MEDIAN(Data_Source[Price (SAR)])</f>
        <v>58000</v>
      </c>
      <c r="Q1288" s="1" cm="1">
        <f t="array" ref="Q1288">MEDIAN(_xlfn._xlws.FILTER(Data_Source[Price (SAR)],Data_Source[Maker] = Data_Source[[#This Row],[Maker]]))</f>
        <v>65000</v>
      </c>
    </row>
    <row r="1289" spans="1:17" x14ac:dyDescent="0.35">
      <c r="A1289">
        <v>1288</v>
      </c>
      <c r="B1289" t="s">
        <v>48</v>
      </c>
      <c r="C1289" t="s">
        <v>106</v>
      </c>
      <c r="D1289">
        <v>2017</v>
      </c>
      <c r="E1289" s="9">
        <f ca="1">YEAR(TODAY())-Data_Source[[#This Row],[Year]]</f>
        <v>8</v>
      </c>
      <c r="F1289" t="s">
        <v>47</v>
      </c>
      <c r="G1289" t="s">
        <v>23</v>
      </c>
      <c r="H1289" t="s">
        <v>17</v>
      </c>
      <c r="I1289">
        <v>3</v>
      </c>
      <c r="J1289" t="s">
        <v>18</v>
      </c>
      <c r="K1289" t="s">
        <v>19</v>
      </c>
      <c r="L1289">
        <v>26000</v>
      </c>
      <c r="M1289" t="s">
        <v>20</v>
      </c>
      <c r="N1289" t="s">
        <v>20</v>
      </c>
      <c r="O1289" s="2">
        <v>245000</v>
      </c>
      <c r="P1289" s="1">
        <f>MEDIAN(Data_Source[Price (SAR)])</f>
        <v>58000</v>
      </c>
      <c r="Q1289" s="1" cm="1">
        <f t="array" ref="Q1289">MEDIAN(_xlfn._xlws.FILTER(Data_Source[Price (SAR)],Data_Source[Maker] = Data_Source[[#This Row],[Maker]]))</f>
        <v>145000</v>
      </c>
    </row>
    <row r="1290" spans="1:17" x14ac:dyDescent="0.35">
      <c r="A1290">
        <v>1289</v>
      </c>
      <c r="B1290" t="s">
        <v>39</v>
      </c>
      <c r="C1290" t="s">
        <v>225</v>
      </c>
      <c r="D1290">
        <v>2017</v>
      </c>
      <c r="E1290" s="9">
        <f ca="1">YEAR(TODAY())-Data_Source[[#This Row],[Year]]</f>
        <v>8</v>
      </c>
      <c r="F1290" t="s">
        <v>15</v>
      </c>
      <c r="G1290" t="s">
        <v>23</v>
      </c>
      <c r="H1290" t="s">
        <v>26</v>
      </c>
      <c r="I1290">
        <v>1.5</v>
      </c>
      <c r="J1290" t="s">
        <v>18</v>
      </c>
      <c r="K1290" t="s">
        <v>19</v>
      </c>
      <c r="L1290">
        <v>118000</v>
      </c>
      <c r="M1290" t="s">
        <v>20</v>
      </c>
      <c r="N1290" t="s">
        <v>20</v>
      </c>
      <c r="O1290" s="3">
        <v>20000</v>
      </c>
      <c r="P1290" s="1">
        <f>MEDIAN(Data_Source[Price (SAR)])</f>
        <v>58000</v>
      </c>
      <c r="Q1290" s="1" cm="1">
        <f t="array" ref="Q1290">MEDIAN(_xlfn._xlws.FILTER(Data_Source[Price (SAR)],Data_Source[Maker] = Data_Source[[#This Row],[Maker]]))</f>
        <v>60000</v>
      </c>
    </row>
    <row r="1291" spans="1:17" x14ac:dyDescent="0.35">
      <c r="A1291">
        <v>1290</v>
      </c>
      <c r="B1291" t="s">
        <v>73</v>
      </c>
      <c r="C1291" t="s">
        <v>74</v>
      </c>
      <c r="D1291">
        <v>2016</v>
      </c>
      <c r="E1291" s="9">
        <f ca="1">YEAR(TODAY())-Data_Source[[#This Row],[Year]]</f>
        <v>9</v>
      </c>
      <c r="F1291" t="s">
        <v>15</v>
      </c>
      <c r="G1291" t="s">
        <v>75</v>
      </c>
      <c r="H1291" t="s">
        <v>30</v>
      </c>
      <c r="I1291">
        <v>3</v>
      </c>
      <c r="J1291" t="s">
        <v>18</v>
      </c>
      <c r="K1291" t="s">
        <v>19</v>
      </c>
      <c r="L1291">
        <v>230000</v>
      </c>
      <c r="M1291" t="s">
        <v>20</v>
      </c>
      <c r="N1291" t="s">
        <v>20</v>
      </c>
      <c r="O1291" s="2">
        <v>50000</v>
      </c>
      <c r="P1291" s="1">
        <f>MEDIAN(Data_Source[Price (SAR)])</f>
        <v>58000</v>
      </c>
      <c r="Q1291" s="1" cm="1">
        <f t="array" ref="Q1291">MEDIAN(_xlfn._xlws.FILTER(Data_Source[Price (SAR)],Data_Source[Maker] = Data_Source[[#This Row],[Maker]]))</f>
        <v>56000</v>
      </c>
    </row>
    <row r="1292" spans="1:17" x14ac:dyDescent="0.35">
      <c r="A1292">
        <v>1291</v>
      </c>
      <c r="B1292" t="s">
        <v>174</v>
      </c>
      <c r="C1292" t="s">
        <v>175</v>
      </c>
      <c r="D1292">
        <v>2012</v>
      </c>
      <c r="E1292" s="9">
        <f ca="1">YEAR(TODAY())-Data_Source[[#This Row],[Year]]</f>
        <v>13</v>
      </c>
      <c r="F1292" t="s">
        <v>44</v>
      </c>
      <c r="G1292" t="s">
        <v>23</v>
      </c>
      <c r="H1292" t="s">
        <v>26</v>
      </c>
      <c r="I1292">
        <v>2</v>
      </c>
      <c r="J1292" t="s">
        <v>18</v>
      </c>
      <c r="K1292" t="s">
        <v>19</v>
      </c>
      <c r="L1292">
        <v>224000</v>
      </c>
      <c r="M1292" t="s">
        <v>20</v>
      </c>
      <c r="N1292" t="s">
        <v>20</v>
      </c>
      <c r="O1292" s="3">
        <v>45000</v>
      </c>
      <c r="P1292" s="1">
        <f>MEDIAN(Data_Source[Price (SAR)])</f>
        <v>58000</v>
      </c>
      <c r="Q1292" s="1" cm="1">
        <f t="array" ref="Q1292">MEDIAN(_xlfn._xlws.FILTER(Data_Source[Price (SAR)],Data_Source[Maker] = Data_Source[[#This Row],[Maker]]))</f>
        <v>110000</v>
      </c>
    </row>
    <row r="1293" spans="1:17" x14ac:dyDescent="0.35">
      <c r="A1293">
        <v>1292</v>
      </c>
      <c r="B1293" t="s">
        <v>27</v>
      </c>
      <c r="C1293" t="s">
        <v>28</v>
      </c>
      <c r="D1293">
        <v>2007</v>
      </c>
      <c r="E1293" s="9">
        <f ca="1">YEAR(TODAY())-Data_Source[[#This Row],[Year]]</f>
        <v>18</v>
      </c>
      <c r="F1293" t="s">
        <v>15</v>
      </c>
      <c r="G1293" t="s">
        <v>29</v>
      </c>
      <c r="H1293" t="s">
        <v>26</v>
      </c>
      <c r="I1293">
        <v>1.6</v>
      </c>
      <c r="J1293" t="s">
        <v>18</v>
      </c>
      <c r="K1293" t="s">
        <v>68</v>
      </c>
      <c r="L1293">
        <v>191700</v>
      </c>
      <c r="M1293" t="s">
        <v>138</v>
      </c>
      <c r="N1293" t="s">
        <v>64</v>
      </c>
      <c r="O1293" s="3">
        <v>13000</v>
      </c>
      <c r="P1293" s="1">
        <f>MEDIAN(Data_Source[Price (SAR)])</f>
        <v>58000</v>
      </c>
      <c r="Q1293" s="1" cm="1">
        <f t="array" ref="Q1293">MEDIAN(_xlfn._xlws.FILTER(Data_Source[Price (SAR)],Data_Source[Maker] = Data_Source[[#This Row],[Maker]]))</f>
        <v>42000</v>
      </c>
    </row>
    <row r="1294" spans="1:17" x14ac:dyDescent="0.35">
      <c r="A1294">
        <v>1293</v>
      </c>
      <c r="B1294" t="s">
        <v>36</v>
      </c>
      <c r="C1294" t="s">
        <v>146</v>
      </c>
      <c r="D1294">
        <v>1992</v>
      </c>
      <c r="E1294" s="9">
        <f ca="1">YEAR(TODAY())-Data_Source[[#This Row],[Year]]</f>
        <v>33</v>
      </c>
      <c r="F1294" t="s">
        <v>15</v>
      </c>
      <c r="G1294" t="s">
        <v>23</v>
      </c>
      <c r="H1294" t="s">
        <v>26</v>
      </c>
      <c r="I1294">
        <v>3.5</v>
      </c>
      <c r="J1294" t="s">
        <v>18</v>
      </c>
      <c r="K1294" t="s">
        <v>19</v>
      </c>
      <c r="L1294">
        <v>445000</v>
      </c>
      <c r="M1294" t="s">
        <v>20</v>
      </c>
      <c r="N1294" t="s">
        <v>20</v>
      </c>
      <c r="O1294" s="3">
        <v>8000</v>
      </c>
      <c r="P1294" s="1">
        <f>MEDIAN(Data_Source[Price (SAR)])</f>
        <v>58000</v>
      </c>
      <c r="Q1294" s="1" cm="1">
        <f t="array" ref="Q1294">MEDIAN(_xlfn._xlws.FILTER(Data_Source[Price (SAR)],Data_Source[Maker] = Data_Source[[#This Row],[Maker]]))</f>
        <v>72000</v>
      </c>
    </row>
    <row r="1295" spans="1:17" x14ac:dyDescent="0.35">
      <c r="A1295">
        <v>1294</v>
      </c>
      <c r="B1295" t="s">
        <v>48</v>
      </c>
      <c r="C1295" t="s">
        <v>149</v>
      </c>
      <c r="D1295">
        <v>2017</v>
      </c>
      <c r="E1295" s="9">
        <f ca="1">YEAR(TODAY())-Data_Source[[#This Row],[Year]]</f>
        <v>8</v>
      </c>
      <c r="F1295" t="s">
        <v>44</v>
      </c>
      <c r="G1295" t="s">
        <v>23</v>
      </c>
      <c r="H1295" t="s">
        <v>17</v>
      </c>
      <c r="I1295">
        <v>2</v>
      </c>
      <c r="J1295" t="s">
        <v>18</v>
      </c>
      <c r="K1295" t="s">
        <v>19</v>
      </c>
      <c r="L1295">
        <v>120000</v>
      </c>
      <c r="M1295" t="s">
        <v>20</v>
      </c>
      <c r="N1295" t="s">
        <v>20</v>
      </c>
      <c r="O1295" s="2">
        <v>143000</v>
      </c>
      <c r="P1295" s="1">
        <f>MEDIAN(Data_Source[Price (SAR)])</f>
        <v>58000</v>
      </c>
      <c r="Q1295" s="1" cm="1">
        <f t="array" ref="Q1295">MEDIAN(_xlfn._xlws.FILTER(Data_Source[Price (SAR)],Data_Source[Maker] = Data_Source[[#This Row],[Maker]]))</f>
        <v>145000</v>
      </c>
    </row>
    <row r="1296" spans="1:17" x14ac:dyDescent="0.35">
      <c r="A1296">
        <v>1295</v>
      </c>
      <c r="B1296" t="s">
        <v>76</v>
      </c>
      <c r="C1296" t="s">
        <v>256</v>
      </c>
      <c r="D1296">
        <v>2016</v>
      </c>
      <c r="E1296" s="9">
        <f ca="1">YEAR(TODAY())-Data_Source[[#This Row],[Year]]</f>
        <v>9</v>
      </c>
      <c r="F1296" t="s">
        <v>44</v>
      </c>
      <c r="G1296" t="s">
        <v>234</v>
      </c>
      <c r="H1296" t="s">
        <v>17</v>
      </c>
      <c r="I1296">
        <v>5</v>
      </c>
      <c r="J1296" t="s">
        <v>18</v>
      </c>
      <c r="K1296" t="s">
        <v>68</v>
      </c>
      <c r="L1296">
        <v>50000</v>
      </c>
      <c r="M1296" t="s">
        <v>45</v>
      </c>
      <c r="N1296" t="s">
        <v>539</v>
      </c>
      <c r="O1296" s="3">
        <v>127000</v>
      </c>
      <c r="P1296" s="1">
        <f>MEDIAN(Data_Source[Price (SAR)])</f>
        <v>58000</v>
      </c>
      <c r="Q1296" s="1" cm="1">
        <f t="array" ref="Q1296">MEDIAN(_xlfn._xlws.FILTER(Data_Source[Price (SAR)],Data_Source[Maker] = Data_Source[[#This Row],[Maker]]))</f>
        <v>55000</v>
      </c>
    </row>
    <row r="1297" spans="1:17" x14ac:dyDescent="0.35">
      <c r="A1297">
        <v>1296</v>
      </c>
      <c r="B1297" t="s">
        <v>76</v>
      </c>
      <c r="C1297" t="s">
        <v>112</v>
      </c>
      <c r="D1297">
        <v>2017</v>
      </c>
      <c r="E1297" s="9">
        <f ca="1">YEAR(TODAY())-Data_Source[[#This Row],[Year]]</f>
        <v>8</v>
      </c>
      <c r="F1297" t="s">
        <v>47</v>
      </c>
      <c r="G1297" t="s">
        <v>25</v>
      </c>
      <c r="H1297" t="s">
        <v>30</v>
      </c>
      <c r="I1297">
        <v>3.5</v>
      </c>
      <c r="J1297" t="s">
        <v>18</v>
      </c>
      <c r="K1297" t="s">
        <v>19</v>
      </c>
      <c r="L1297">
        <v>142311</v>
      </c>
      <c r="M1297" t="s">
        <v>45</v>
      </c>
      <c r="N1297" t="s">
        <v>539</v>
      </c>
      <c r="O1297" s="3">
        <v>75000</v>
      </c>
      <c r="P1297" s="1">
        <f>MEDIAN(Data_Source[Price (SAR)])</f>
        <v>58000</v>
      </c>
      <c r="Q1297" s="1" cm="1">
        <f t="array" ref="Q1297">MEDIAN(_xlfn._xlws.FILTER(Data_Source[Price (SAR)],Data_Source[Maker] = Data_Source[[#This Row],[Maker]]))</f>
        <v>55000</v>
      </c>
    </row>
    <row r="1298" spans="1:17" x14ac:dyDescent="0.35">
      <c r="A1298">
        <v>1297</v>
      </c>
      <c r="B1298" t="s">
        <v>34</v>
      </c>
      <c r="C1298" t="s">
        <v>123</v>
      </c>
      <c r="D1298">
        <v>2012</v>
      </c>
      <c r="E1298" s="9">
        <f ca="1">YEAR(TODAY())-Data_Source[[#This Row],[Year]]</f>
        <v>13</v>
      </c>
      <c r="F1298" t="s">
        <v>44</v>
      </c>
      <c r="G1298" t="s">
        <v>23</v>
      </c>
      <c r="H1298" t="s">
        <v>30</v>
      </c>
      <c r="I1298">
        <v>2.7</v>
      </c>
      <c r="J1298" t="s">
        <v>18</v>
      </c>
      <c r="K1298" t="s">
        <v>68</v>
      </c>
      <c r="L1298">
        <v>366000</v>
      </c>
      <c r="M1298" t="s">
        <v>111</v>
      </c>
      <c r="N1298" t="s">
        <v>540</v>
      </c>
      <c r="O1298" s="2">
        <v>53000</v>
      </c>
      <c r="P1298" s="1">
        <f>MEDIAN(Data_Source[Price (SAR)])</f>
        <v>58000</v>
      </c>
      <c r="Q1298" s="1" cm="1">
        <f t="array" ref="Q1298">MEDIAN(_xlfn._xlws.FILTER(Data_Source[Price (SAR)],Data_Source[Maker] = Data_Source[[#This Row],[Maker]]))</f>
        <v>65000</v>
      </c>
    </row>
    <row r="1299" spans="1:17" x14ac:dyDescent="0.35">
      <c r="A1299">
        <v>1298</v>
      </c>
      <c r="B1299" t="s">
        <v>34</v>
      </c>
      <c r="C1299" t="s">
        <v>43</v>
      </c>
      <c r="D1299">
        <v>2007</v>
      </c>
      <c r="E1299" s="9">
        <f ca="1">YEAR(TODAY())-Data_Source[[#This Row],[Year]]</f>
        <v>18</v>
      </c>
      <c r="F1299" t="s">
        <v>15</v>
      </c>
      <c r="G1299" t="s">
        <v>23</v>
      </c>
      <c r="H1299" t="s">
        <v>17</v>
      </c>
      <c r="I1299">
        <v>2.5</v>
      </c>
      <c r="J1299" t="s">
        <v>18</v>
      </c>
      <c r="K1299" t="s">
        <v>19</v>
      </c>
      <c r="L1299">
        <v>420000</v>
      </c>
      <c r="M1299" t="s">
        <v>54</v>
      </c>
      <c r="N1299" t="s">
        <v>538</v>
      </c>
      <c r="O1299" s="2">
        <v>25000</v>
      </c>
      <c r="P1299" s="1">
        <f>MEDIAN(Data_Source[Price (SAR)])</f>
        <v>58000</v>
      </c>
      <c r="Q1299" s="1" cm="1">
        <f t="array" ref="Q1299">MEDIAN(_xlfn._xlws.FILTER(Data_Source[Price (SAR)],Data_Source[Maker] = Data_Source[[#This Row],[Maker]]))</f>
        <v>65000</v>
      </c>
    </row>
    <row r="1300" spans="1:17" x14ac:dyDescent="0.35">
      <c r="A1300">
        <v>1299</v>
      </c>
      <c r="B1300" t="s">
        <v>209</v>
      </c>
      <c r="C1300" t="s">
        <v>302</v>
      </c>
      <c r="D1300">
        <v>2016</v>
      </c>
      <c r="E1300" s="9">
        <f ca="1">YEAR(TODAY())-Data_Source[[#This Row],[Year]]</f>
        <v>9</v>
      </c>
      <c r="F1300" t="s">
        <v>47</v>
      </c>
      <c r="G1300" t="s">
        <v>23</v>
      </c>
      <c r="H1300" t="s">
        <v>17</v>
      </c>
      <c r="I1300">
        <v>3.7</v>
      </c>
      <c r="J1300" t="s">
        <v>18</v>
      </c>
      <c r="K1300" t="s">
        <v>19</v>
      </c>
      <c r="L1300">
        <v>99000</v>
      </c>
      <c r="M1300" t="s">
        <v>45</v>
      </c>
      <c r="N1300" t="s">
        <v>539</v>
      </c>
      <c r="O1300" s="3">
        <v>100000</v>
      </c>
      <c r="P1300" s="1">
        <f>MEDIAN(Data_Source[Price (SAR)])</f>
        <v>58000</v>
      </c>
      <c r="Q1300" s="1" cm="1">
        <f t="array" ref="Q1300">MEDIAN(_xlfn._xlws.FILTER(Data_Source[Price (SAR)],Data_Source[Maker] = Data_Source[[#This Row],[Maker]]))</f>
        <v>99000</v>
      </c>
    </row>
    <row r="1301" spans="1:17" x14ac:dyDescent="0.35">
      <c r="A1301">
        <v>1300</v>
      </c>
      <c r="B1301" t="s">
        <v>34</v>
      </c>
      <c r="C1301" t="s">
        <v>66</v>
      </c>
      <c r="D1301">
        <v>2017</v>
      </c>
      <c r="E1301" s="9">
        <f ca="1">YEAR(TODAY())-Data_Source[[#This Row],[Year]]</f>
        <v>8</v>
      </c>
      <c r="F1301" t="s">
        <v>15</v>
      </c>
      <c r="G1301" t="s">
        <v>29</v>
      </c>
      <c r="H1301" t="s">
        <v>17</v>
      </c>
      <c r="I1301">
        <v>3.5</v>
      </c>
      <c r="J1301" t="s">
        <v>18</v>
      </c>
      <c r="K1301" t="s">
        <v>19</v>
      </c>
      <c r="L1301">
        <v>104159</v>
      </c>
      <c r="M1301" t="s">
        <v>20</v>
      </c>
      <c r="N1301" t="s">
        <v>20</v>
      </c>
      <c r="O1301" s="2">
        <v>106500</v>
      </c>
      <c r="P1301" s="1">
        <f>MEDIAN(Data_Source[Price (SAR)])</f>
        <v>58000</v>
      </c>
      <c r="Q1301" s="1" cm="1">
        <f t="array" ref="Q1301">MEDIAN(_xlfn._xlws.FILTER(Data_Source[Price (SAR)],Data_Source[Maker] = Data_Source[[#This Row],[Maker]]))</f>
        <v>65000</v>
      </c>
    </row>
    <row r="1302" spans="1:17" x14ac:dyDescent="0.35">
      <c r="A1302">
        <v>1301</v>
      </c>
      <c r="B1302" t="s">
        <v>76</v>
      </c>
      <c r="C1302" t="s">
        <v>77</v>
      </c>
      <c r="D1302">
        <v>2014</v>
      </c>
      <c r="E1302" s="9">
        <f ca="1">YEAR(TODAY())-Data_Source[[#This Row],[Year]]</f>
        <v>11</v>
      </c>
      <c r="F1302" t="s">
        <v>15</v>
      </c>
      <c r="G1302" t="s">
        <v>16</v>
      </c>
      <c r="H1302" t="s">
        <v>30</v>
      </c>
      <c r="I1302">
        <v>5.4</v>
      </c>
      <c r="J1302" t="s">
        <v>18</v>
      </c>
      <c r="K1302" t="s">
        <v>19</v>
      </c>
      <c r="L1302">
        <v>263000</v>
      </c>
      <c r="M1302" t="s">
        <v>20</v>
      </c>
      <c r="N1302" t="s">
        <v>20</v>
      </c>
      <c r="O1302" s="3">
        <v>48000</v>
      </c>
      <c r="P1302" s="1">
        <f>MEDIAN(Data_Source[Price (SAR)])</f>
        <v>58000</v>
      </c>
      <c r="Q1302" s="1" cm="1">
        <f t="array" ref="Q1302">MEDIAN(_xlfn._xlws.FILTER(Data_Source[Price (SAR)],Data_Source[Maker] = Data_Source[[#This Row],[Maker]]))</f>
        <v>55000</v>
      </c>
    </row>
    <row r="1303" spans="1:17" x14ac:dyDescent="0.35">
      <c r="A1303">
        <v>1302</v>
      </c>
      <c r="B1303" t="s">
        <v>76</v>
      </c>
      <c r="C1303" t="s">
        <v>77</v>
      </c>
      <c r="D1303">
        <v>2003</v>
      </c>
      <c r="E1303" s="9">
        <f ca="1">YEAR(TODAY())-Data_Source[[#This Row],[Year]]</f>
        <v>22</v>
      </c>
      <c r="F1303" t="s">
        <v>15</v>
      </c>
      <c r="G1303" t="s">
        <v>16</v>
      </c>
      <c r="H1303" t="s">
        <v>17</v>
      </c>
      <c r="I1303">
        <v>5.4</v>
      </c>
      <c r="J1303" t="s">
        <v>18</v>
      </c>
      <c r="K1303" t="s">
        <v>19</v>
      </c>
      <c r="L1303">
        <v>400000</v>
      </c>
      <c r="M1303" t="s">
        <v>255</v>
      </c>
      <c r="N1303" t="s">
        <v>255</v>
      </c>
      <c r="O1303" s="2">
        <v>4000</v>
      </c>
      <c r="P1303" s="1">
        <f>MEDIAN(Data_Source[Price (SAR)])</f>
        <v>58000</v>
      </c>
      <c r="Q1303" s="1" cm="1">
        <f t="array" ref="Q1303">MEDIAN(_xlfn._xlws.FILTER(Data_Source[Price (SAR)],Data_Source[Maker] = Data_Source[[#This Row],[Maker]]))</f>
        <v>55000</v>
      </c>
    </row>
    <row r="1304" spans="1:17" x14ac:dyDescent="0.35">
      <c r="A1304">
        <v>1303</v>
      </c>
      <c r="B1304" t="s">
        <v>134</v>
      </c>
      <c r="C1304" t="s">
        <v>165</v>
      </c>
      <c r="D1304">
        <v>2018</v>
      </c>
      <c r="E1304" s="9">
        <f ca="1">YEAR(TODAY())-Data_Source[[#This Row],[Year]]</f>
        <v>7</v>
      </c>
      <c r="F1304" t="s">
        <v>15</v>
      </c>
      <c r="G1304" t="s">
        <v>29</v>
      </c>
      <c r="H1304" t="s">
        <v>26</v>
      </c>
      <c r="I1304">
        <v>2</v>
      </c>
      <c r="J1304" t="s">
        <v>18</v>
      </c>
      <c r="K1304" t="s">
        <v>19</v>
      </c>
      <c r="L1304">
        <v>117719</v>
      </c>
      <c r="M1304" t="s">
        <v>20</v>
      </c>
      <c r="N1304" t="s">
        <v>20</v>
      </c>
      <c r="O1304" s="3">
        <v>29500</v>
      </c>
      <c r="P1304" s="1">
        <f>MEDIAN(Data_Source[Price (SAR)])</f>
        <v>58000</v>
      </c>
      <c r="Q1304" s="1" cm="1">
        <f t="array" ref="Q1304">MEDIAN(_xlfn._xlws.FILTER(Data_Source[Price (SAR)],Data_Source[Maker] = Data_Source[[#This Row],[Maker]]))</f>
        <v>26000</v>
      </c>
    </row>
    <row r="1305" spans="1:17" x14ac:dyDescent="0.35">
      <c r="A1305">
        <v>1304</v>
      </c>
      <c r="B1305" t="s">
        <v>34</v>
      </c>
      <c r="C1305" t="s">
        <v>43</v>
      </c>
      <c r="D1305">
        <v>2015</v>
      </c>
      <c r="E1305" s="9">
        <f ca="1">YEAR(TODAY())-Data_Source[[#This Row],[Year]]</f>
        <v>10</v>
      </c>
      <c r="F1305" t="s">
        <v>15</v>
      </c>
      <c r="G1305" t="s">
        <v>16</v>
      </c>
      <c r="H1305" t="s">
        <v>17</v>
      </c>
      <c r="I1305">
        <v>2</v>
      </c>
      <c r="J1305" t="s">
        <v>18</v>
      </c>
      <c r="K1305" t="s">
        <v>19</v>
      </c>
      <c r="L1305">
        <v>26000</v>
      </c>
      <c r="M1305" t="s">
        <v>42</v>
      </c>
      <c r="N1305" t="s">
        <v>64</v>
      </c>
      <c r="O1305" s="2">
        <v>43000</v>
      </c>
      <c r="P1305" s="1">
        <f>MEDIAN(Data_Source[Price (SAR)])</f>
        <v>58000</v>
      </c>
      <c r="Q1305" s="1" cm="1">
        <f t="array" ref="Q1305">MEDIAN(_xlfn._xlws.FILTER(Data_Source[Price (SAR)],Data_Source[Maker] = Data_Source[[#This Row],[Maker]]))</f>
        <v>65000</v>
      </c>
    </row>
    <row r="1306" spans="1:17" x14ac:dyDescent="0.35">
      <c r="A1306">
        <v>1305</v>
      </c>
      <c r="B1306" t="s">
        <v>27</v>
      </c>
      <c r="C1306" t="s">
        <v>88</v>
      </c>
      <c r="D1306">
        <v>2018</v>
      </c>
      <c r="E1306" s="9">
        <f ca="1">YEAR(TODAY())-Data_Source[[#This Row],[Year]]</f>
        <v>7</v>
      </c>
      <c r="F1306" t="s">
        <v>15</v>
      </c>
      <c r="G1306" t="s">
        <v>23</v>
      </c>
      <c r="H1306" t="s">
        <v>30</v>
      </c>
      <c r="I1306">
        <v>1.4</v>
      </c>
      <c r="J1306" t="s">
        <v>18</v>
      </c>
      <c r="K1306" t="s">
        <v>19</v>
      </c>
      <c r="L1306">
        <v>51000</v>
      </c>
      <c r="M1306" t="s">
        <v>187</v>
      </c>
      <c r="N1306" t="s">
        <v>539</v>
      </c>
      <c r="O1306" s="3">
        <v>35000</v>
      </c>
      <c r="P1306" s="1">
        <f>MEDIAN(Data_Source[Price (SAR)])</f>
        <v>58000</v>
      </c>
      <c r="Q1306" s="1" cm="1">
        <f t="array" ref="Q1306">MEDIAN(_xlfn._xlws.FILTER(Data_Source[Price (SAR)],Data_Source[Maker] = Data_Source[[#This Row],[Maker]]))</f>
        <v>42000</v>
      </c>
    </row>
    <row r="1307" spans="1:17" x14ac:dyDescent="0.35">
      <c r="A1307">
        <v>1306</v>
      </c>
      <c r="B1307" t="s">
        <v>95</v>
      </c>
      <c r="C1307" t="s">
        <v>223</v>
      </c>
      <c r="D1307">
        <v>2004</v>
      </c>
      <c r="E1307" s="9">
        <f ca="1">YEAR(TODAY())-Data_Source[[#This Row],[Year]]</f>
        <v>21</v>
      </c>
      <c r="F1307" t="s">
        <v>15</v>
      </c>
      <c r="G1307" t="s">
        <v>23</v>
      </c>
      <c r="H1307" t="s">
        <v>17</v>
      </c>
      <c r="I1307">
        <v>6</v>
      </c>
      <c r="J1307" t="s">
        <v>18</v>
      </c>
      <c r="K1307" t="s">
        <v>19</v>
      </c>
      <c r="L1307">
        <v>300000</v>
      </c>
      <c r="M1307" t="s">
        <v>20</v>
      </c>
      <c r="N1307" t="s">
        <v>20</v>
      </c>
      <c r="O1307" s="3">
        <v>30000</v>
      </c>
      <c r="P1307" s="1">
        <f>MEDIAN(Data_Source[Price (SAR)])</f>
        <v>58000</v>
      </c>
      <c r="Q1307" s="1" cm="1">
        <f t="array" ref="Q1307">MEDIAN(_xlfn._xlws.FILTER(Data_Source[Price (SAR)],Data_Source[Maker] = Data_Source[[#This Row],[Maker]]))</f>
        <v>130000</v>
      </c>
    </row>
    <row r="1308" spans="1:17" x14ac:dyDescent="0.35">
      <c r="A1308">
        <v>1307</v>
      </c>
      <c r="B1308" t="s">
        <v>27</v>
      </c>
      <c r="C1308" t="s">
        <v>89</v>
      </c>
      <c r="D1308">
        <v>2015</v>
      </c>
      <c r="E1308" s="9">
        <f ca="1">YEAR(TODAY())-Data_Source[[#This Row],[Year]]</f>
        <v>10</v>
      </c>
      <c r="F1308" t="s">
        <v>44</v>
      </c>
      <c r="G1308" t="s">
        <v>65</v>
      </c>
      <c r="H1308" t="s">
        <v>26</v>
      </c>
      <c r="I1308">
        <v>2.4</v>
      </c>
      <c r="J1308" t="s">
        <v>18</v>
      </c>
      <c r="K1308" t="s">
        <v>19</v>
      </c>
      <c r="L1308">
        <v>80000</v>
      </c>
      <c r="M1308" t="s">
        <v>20</v>
      </c>
      <c r="N1308" t="s">
        <v>20</v>
      </c>
      <c r="O1308" s="2">
        <v>45000</v>
      </c>
      <c r="P1308" s="1">
        <f>MEDIAN(Data_Source[Price (SAR)])</f>
        <v>58000</v>
      </c>
      <c r="Q1308" s="1" cm="1">
        <f t="array" ref="Q1308">MEDIAN(_xlfn._xlws.FILTER(Data_Source[Price (SAR)],Data_Source[Maker] = Data_Source[[#This Row],[Maker]]))</f>
        <v>42000</v>
      </c>
    </row>
    <row r="1309" spans="1:17" x14ac:dyDescent="0.35">
      <c r="A1309">
        <v>1308</v>
      </c>
      <c r="B1309" t="s">
        <v>34</v>
      </c>
      <c r="C1309" t="s">
        <v>35</v>
      </c>
      <c r="D1309">
        <v>2013</v>
      </c>
      <c r="E1309" s="9">
        <f ca="1">YEAR(TODAY())-Data_Source[[#This Row],[Year]]</f>
        <v>12</v>
      </c>
      <c r="F1309" t="s">
        <v>44</v>
      </c>
      <c r="G1309" t="s">
        <v>23</v>
      </c>
      <c r="H1309" t="s">
        <v>17</v>
      </c>
      <c r="I1309">
        <v>4.5999999999999996</v>
      </c>
      <c r="J1309" t="s">
        <v>18</v>
      </c>
      <c r="K1309" t="s">
        <v>19</v>
      </c>
      <c r="L1309">
        <v>308000</v>
      </c>
      <c r="M1309" t="s">
        <v>45</v>
      </c>
      <c r="N1309" t="s">
        <v>539</v>
      </c>
      <c r="O1309" s="2">
        <v>120000</v>
      </c>
      <c r="P1309" s="1">
        <f>MEDIAN(Data_Source[Price (SAR)])</f>
        <v>58000</v>
      </c>
      <c r="Q1309" s="1" cm="1">
        <f t="array" ref="Q1309">MEDIAN(_xlfn._xlws.FILTER(Data_Source[Price (SAR)],Data_Source[Maker] = Data_Source[[#This Row],[Maker]]))</f>
        <v>65000</v>
      </c>
    </row>
    <row r="1310" spans="1:17" x14ac:dyDescent="0.35">
      <c r="A1310">
        <v>1309</v>
      </c>
      <c r="B1310" t="s">
        <v>109</v>
      </c>
      <c r="C1310" t="s">
        <v>110</v>
      </c>
      <c r="D1310">
        <v>2013</v>
      </c>
      <c r="E1310" s="9">
        <f ca="1">YEAR(TODAY())-Data_Source[[#This Row],[Year]]</f>
        <v>12</v>
      </c>
      <c r="F1310" t="s">
        <v>15</v>
      </c>
      <c r="G1310" t="s">
        <v>16</v>
      </c>
      <c r="H1310" t="s">
        <v>30</v>
      </c>
      <c r="I1310">
        <v>3.6</v>
      </c>
      <c r="J1310" t="s">
        <v>18</v>
      </c>
      <c r="K1310" t="s">
        <v>19</v>
      </c>
      <c r="L1310">
        <v>205000</v>
      </c>
      <c r="M1310" t="s">
        <v>20</v>
      </c>
      <c r="N1310" t="s">
        <v>20</v>
      </c>
      <c r="O1310" s="2">
        <v>29000</v>
      </c>
      <c r="P1310" s="1">
        <f>MEDIAN(Data_Source[Price (SAR)])</f>
        <v>58000</v>
      </c>
      <c r="Q1310" s="1" cm="1">
        <f t="array" ref="Q1310">MEDIAN(_xlfn._xlws.FILTER(Data_Source[Price (SAR)],Data_Source[Maker] = Data_Source[[#This Row],[Maker]]))</f>
        <v>71000</v>
      </c>
    </row>
    <row r="1311" spans="1:17" x14ac:dyDescent="0.35">
      <c r="A1311">
        <v>1310</v>
      </c>
      <c r="B1311" t="s">
        <v>181</v>
      </c>
      <c r="C1311" t="s">
        <v>182</v>
      </c>
      <c r="D1311">
        <v>2021</v>
      </c>
      <c r="E1311" s="9">
        <f ca="1">YEAR(TODAY())-Data_Source[[#This Row],[Year]]</f>
        <v>4</v>
      </c>
      <c r="F1311" t="s">
        <v>15</v>
      </c>
      <c r="G1311" t="s">
        <v>23</v>
      </c>
      <c r="H1311" t="s">
        <v>30</v>
      </c>
      <c r="I1311">
        <v>1.2</v>
      </c>
      <c r="J1311" t="s">
        <v>18</v>
      </c>
      <c r="K1311" t="s">
        <v>19</v>
      </c>
      <c r="L1311">
        <v>3000</v>
      </c>
      <c r="M1311" t="s">
        <v>70</v>
      </c>
      <c r="N1311" t="s">
        <v>70</v>
      </c>
      <c r="O1311" s="2">
        <v>35000</v>
      </c>
      <c r="P1311" s="1">
        <f>MEDIAN(Data_Source[Price (SAR)])</f>
        <v>58000</v>
      </c>
      <c r="Q1311" s="1" cm="1">
        <f t="array" ref="Q1311">MEDIAN(_xlfn._xlws.FILTER(Data_Source[Price (SAR)],Data_Source[Maker] = Data_Source[[#This Row],[Maker]]))</f>
        <v>54000</v>
      </c>
    </row>
    <row r="1312" spans="1:17" x14ac:dyDescent="0.35">
      <c r="A1312">
        <v>1311</v>
      </c>
      <c r="B1312" t="s">
        <v>21</v>
      </c>
      <c r="C1312" t="s">
        <v>24</v>
      </c>
      <c r="D1312">
        <v>2017</v>
      </c>
      <c r="E1312" s="9">
        <f ca="1">YEAR(TODAY())-Data_Source[[#This Row],[Year]]</f>
        <v>8</v>
      </c>
      <c r="F1312" t="s">
        <v>15</v>
      </c>
      <c r="G1312" t="s">
        <v>23</v>
      </c>
      <c r="H1312" t="s">
        <v>26</v>
      </c>
      <c r="I1312">
        <v>1.5</v>
      </c>
      <c r="J1312" t="s">
        <v>18</v>
      </c>
      <c r="K1312" t="s">
        <v>19</v>
      </c>
      <c r="L1312">
        <v>106646</v>
      </c>
      <c r="M1312" t="s">
        <v>20</v>
      </c>
      <c r="N1312" t="s">
        <v>20</v>
      </c>
      <c r="O1312" s="3">
        <v>22500</v>
      </c>
      <c r="P1312" s="1">
        <f>MEDIAN(Data_Source[Price (SAR)])</f>
        <v>58000</v>
      </c>
      <c r="Q1312" s="1" cm="1">
        <f t="array" ref="Q1312">MEDIAN(_xlfn._xlws.FILTER(Data_Source[Price (SAR)],Data_Source[Maker] = Data_Source[[#This Row],[Maker]]))</f>
        <v>36500</v>
      </c>
    </row>
    <row r="1313" spans="1:17" x14ac:dyDescent="0.35">
      <c r="A1313">
        <v>1312</v>
      </c>
      <c r="B1313" t="s">
        <v>103</v>
      </c>
      <c r="C1313" t="s">
        <v>206</v>
      </c>
      <c r="D1313">
        <v>1992</v>
      </c>
      <c r="E1313" s="9">
        <f ca="1">YEAR(TODAY())-Data_Source[[#This Row],[Year]]</f>
        <v>33</v>
      </c>
      <c r="F1313" t="s">
        <v>15</v>
      </c>
      <c r="G1313" t="s">
        <v>65</v>
      </c>
      <c r="H1313" t="s">
        <v>26</v>
      </c>
      <c r="I1313">
        <v>2.4</v>
      </c>
      <c r="J1313" t="s">
        <v>18</v>
      </c>
      <c r="K1313" t="s">
        <v>68</v>
      </c>
      <c r="L1313">
        <v>300000</v>
      </c>
      <c r="M1313" t="s">
        <v>155</v>
      </c>
      <c r="N1313" t="s">
        <v>539</v>
      </c>
      <c r="O1313" s="2">
        <v>16000</v>
      </c>
      <c r="P1313" s="1">
        <f>MEDIAN(Data_Source[Price (SAR)])</f>
        <v>58000</v>
      </c>
      <c r="Q1313" s="1" cm="1">
        <f t="array" ref="Q1313">MEDIAN(_xlfn._xlws.FILTER(Data_Source[Price (SAR)],Data_Source[Maker] = Data_Source[[#This Row],[Maker]]))</f>
        <v>83000</v>
      </c>
    </row>
    <row r="1314" spans="1:17" x14ac:dyDescent="0.35">
      <c r="A1314">
        <v>1313</v>
      </c>
      <c r="B1314" t="s">
        <v>82</v>
      </c>
      <c r="C1314" t="s">
        <v>83</v>
      </c>
      <c r="D1314">
        <v>2017</v>
      </c>
      <c r="E1314" s="9">
        <f ca="1">YEAR(TODAY())-Data_Source[[#This Row],[Year]]</f>
        <v>8</v>
      </c>
      <c r="F1314" t="s">
        <v>15</v>
      </c>
      <c r="G1314" t="s">
        <v>25</v>
      </c>
      <c r="H1314" t="s">
        <v>26</v>
      </c>
      <c r="I1314">
        <v>3</v>
      </c>
      <c r="J1314" t="s">
        <v>18</v>
      </c>
      <c r="K1314" t="s">
        <v>19</v>
      </c>
      <c r="L1314">
        <v>93000</v>
      </c>
      <c r="M1314" t="s">
        <v>20</v>
      </c>
      <c r="N1314" t="s">
        <v>20</v>
      </c>
      <c r="O1314" s="3">
        <v>57000</v>
      </c>
      <c r="P1314" s="1">
        <f>MEDIAN(Data_Source[Price (SAR)])</f>
        <v>58000</v>
      </c>
      <c r="Q1314" s="1" cm="1">
        <f t="array" ref="Q1314">MEDIAN(_xlfn._xlws.FILTER(Data_Source[Price (SAR)],Data_Source[Maker] = Data_Source[[#This Row],[Maker]]))</f>
        <v>40000</v>
      </c>
    </row>
    <row r="1315" spans="1:17" x14ac:dyDescent="0.35">
      <c r="A1315">
        <v>1314</v>
      </c>
      <c r="B1315" t="s">
        <v>27</v>
      </c>
      <c r="C1315" t="s">
        <v>89</v>
      </c>
      <c r="D1315">
        <v>2013</v>
      </c>
      <c r="E1315" s="9">
        <f ca="1">YEAR(TODAY())-Data_Source[[#This Row],[Year]]</f>
        <v>12</v>
      </c>
      <c r="F1315" t="s">
        <v>15</v>
      </c>
      <c r="G1315" t="s">
        <v>23</v>
      </c>
      <c r="H1315" t="s">
        <v>30</v>
      </c>
      <c r="I1315">
        <v>2.4</v>
      </c>
      <c r="J1315" t="s">
        <v>18</v>
      </c>
      <c r="K1315" t="s">
        <v>19</v>
      </c>
      <c r="L1315">
        <v>215000</v>
      </c>
      <c r="M1315" t="s">
        <v>20</v>
      </c>
      <c r="N1315" t="s">
        <v>20</v>
      </c>
      <c r="O1315" s="2">
        <v>28000</v>
      </c>
      <c r="P1315" s="1">
        <f>MEDIAN(Data_Source[Price (SAR)])</f>
        <v>58000</v>
      </c>
      <c r="Q1315" s="1" cm="1">
        <f t="array" ref="Q1315">MEDIAN(_xlfn._xlws.FILTER(Data_Source[Price (SAR)],Data_Source[Maker] = Data_Source[[#This Row],[Maker]]))</f>
        <v>42000</v>
      </c>
    </row>
    <row r="1316" spans="1:17" x14ac:dyDescent="0.35">
      <c r="A1316">
        <v>1315</v>
      </c>
      <c r="B1316" t="s">
        <v>76</v>
      </c>
      <c r="C1316" t="s">
        <v>112</v>
      </c>
      <c r="D1316">
        <v>2016</v>
      </c>
      <c r="E1316" s="9">
        <f ca="1">YEAR(TODAY())-Data_Source[[#This Row],[Year]]</f>
        <v>9</v>
      </c>
      <c r="F1316" t="s">
        <v>15</v>
      </c>
      <c r="G1316" t="s">
        <v>25</v>
      </c>
      <c r="H1316" t="s">
        <v>30</v>
      </c>
      <c r="I1316">
        <v>3.5</v>
      </c>
      <c r="J1316" t="s">
        <v>18</v>
      </c>
      <c r="K1316" t="s">
        <v>19</v>
      </c>
      <c r="L1316">
        <v>60100</v>
      </c>
      <c r="M1316" t="s">
        <v>111</v>
      </c>
      <c r="N1316" t="s">
        <v>540</v>
      </c>
      <c r="O1316" s="3">
        <v>85000</v>
      </c>
      <c r="P1316" s="1">
        <f>MEDIAN(Data_Source[Price (SAR)])</f>
        <v>58000</v>
      </c>
      <c r="Q1316" s="1" cm="1">
        <f t="array" ref="Q1316">MEDIAN(_xlfn._xlws.FILTER(Data_Source[Price (SAR)],Data_Source[Maker] = Data_Source[[#This Row],[Maker]]))</f>
        <v>55000</v>
      </c>
    </row>
    <row r="1317" spans="1:17" x14ac:dyDescent="0.35">
      <c r="A1317">
        <v>1316</v>
      </c>
      <c r="B1317" t="s">
        <v>62</v>
      </c>
      <c r="C1317" t="s">
        <v>63</v>
      </c>
      <c r="D1317">
        <v>2009</v>
      </c>
      <c r="E1317" s="9">
        <f ca="1">YEAR(TODAY())-Data_Source[[#This Row],[Year]]</f>
        <v>16</v>
      </c>
      <c r="F1317" t="s">
        <v>15</v>
      </c>
      <c r="G1317" t="s">
        <v>16</v>
      </c>
      <c r="H1317" t="s">
        <v>17</v>
      </c>
      <c r="I1317">
        <v>5</v>
      </c>
      <c r="J1317" t="s">
        <v>18</v>
      </c>
      <c r="K1317" t="s">
        <v>19</v>
      </c>
      <c r="L1317">
        <v>195000</v>
      </c>
      <c r="M1317" t="s">
        <v>42</v>
      </c>
      <c r="N1317" t="s">
        <v>64</v>
      </c>
      <c r="O1317" s="3">
        <v>45000</v>
      </c>
      <c r="P1317" s="1">
        <f>MEDIAN(Data_Source[Price (SAR)])</f>
        <v>58000</v>
      </c>
      <c r="Q1317" s="1" cm="1">
        <f t="array" ref="Q1317">MEDIAN(_xlfn._xlws.FILTER(Data_Source[Price (SAR)],Data_Source[Maker] = Data_Source[[#This Row],[Maker]]))</f>
        <v>242500</v>
      </c>
    </row>
    <row r="1318" spans="1:17" x14ac:dyDescent="0.35">
      <c r="A1318">
        <v>1317</v>
      </c>
      <c r="B1318" t="s">
        <v>34</v>
      </c>
      <c r="C1318" t="s">
        <v>51</v>
      </c>
      <c r="D1318">
        <v>2018</v>
      </c>
      <c r="E1318" s="9">
        <f ca="1">YEAR(TODAY())-Data_Source[[#This Row],[Year]]</f>
        <v>7</v>
      </c>
      <c r="F1318" t="s">
        <v>15</v>
      </c>
      <c r="G1318" t="s">
        <v>25</v>
      </c>
      <c r="H1318" t="s">
        <v>26</v>
      </c>
      <c r="I1318">
        <v>1.6</v>
      </c>
      <c r="J1318" t="s">
        <v>18</v>
      </c>
      <c r="K1318" t="s">
        <v>19</v>
      </c>
      <c r="L1318">
        <v>52000</v>
      </c>
      <c r="M1318" t="s">
        <v>45</v>
      </c>
      <c r="N1318" t="s">
        <v>539</v>
      </c>
      <c r="O1318" s="2">
        <v>51000</v>
      </c>
      <c r="P1318" s="1">
        <f>MEDIAN(Data_Source[Price (SAR)])</f>
        <v>58000</v>
      </c>
      <c r="Q1318" s="1" cm="1">
        <f t="array" ref="Q1318">MEDIAN(_xlfn._xlws.FILTER(Data_Source[Price (SAR)],Data_Source[Maker] = Data_Source[[#This Row],[Maker]]))</f>
        <v>65000</v>
      </c>
    </row>
    <row r="1319" spans="1:17" x14ac:dyDescent="0.35">
      <c r="A1319">
        <v>1318</v>
      </c>
      <c r="B1319" t="s">
        <v>34</v>
      </c>
      <c r="C1319" t="s">
        <v>51</v>
      </c>
      <c r="D1319">
        <v>2018</v>
      </c>
      <c r="E1319" s="9">
        <f ca="1">YEAR(TODAY())-Data_Source[[#This Row],[Year]]</f>
        <v>7</v>
      </c>
      <c r="F1319" t="s">
        <v>15</v>
      </c>
      <c r="G1319" t="s">
        <v>25</v>
      </c>
      <c r="H1319" t="s">
        <v>26</v>
      </c>
      <c r="I1319">
        <v>1.6</v>
      </c>
      <c r="J1319" t="s">
        <v>18</v>
      </c>
      <c r="K1319" t="s">
        <v>19</v>
      </c>
      <c r="L1319">
        <v>142000</v>
      </c>
      <c r="M1319" t="s">
        <v>45</v>
      </c>
      <c r="N1319" t="s">
        <v>539</v>
      </c>
      <c r="O1319" s="2">
        <v>48000</v>
      </c>
      <c r="P1319" s="1">
        <f>MEDIAN(Data_Source[Price (SAR)])</f>
        <v>58000</v>
      </c>
      <c r="Q1319" s="1" cm="1">
        <f t="array" ref="Q1319">MEDIAN(_xlfn._xlws.FILTER(Data_Source[Price (SAR)],Data_Source[Maker] = Data_Source[[#This Row],[Maker]]))</f>
        <v>65000</v>
      </c>
    </row>
    <row r="1320" spans="1:17" x14ac:dyDescent="0.35">
      <c r="A1320">
        <v>1319</v>
      </c>
      <c r="B1320" t="s">
        <v>21</v>
      </c>
      <c r="C1320" t="s">
        <v>207</v>
      </c>
      <c r="D1320">
        <v>2015</v>
      </c>
      <c r="E1320" s="9">
        <f ca="1">YEAR(TODAY())-Data_Source[[#This Row],[Year]]</f>
        <v>10</v>
      </c>
      <c r="F1320" t="s">
        <v>47</v>
      </c>
      <c r="G1320" t="s">
        <v>16</v>
      </c>
      <c r="H1320" t="s">
        <v>26</v>
      </c>
      <c r="I1320">
        <v>2.5</v>
      </c>
      <c r="J1320" t="s">
        <v>18</v>
      </c>
      <c r="K1320" t="s">
        <v>19</v>
      </c>
      <c r="L1320">
        <v>167000</v>
      </c>
      <c r="M1320" t="s">
        <v>45</v>
      </c>
      <c r="N1320" t="s">
        <v>539</v>
      </c>
      <c r="O1320" s="2">
        <v>32000</v>
      </c>
      <c r="P1320" s="1">
        <f>MEDIAN(Data_Source[Price (SAR)])</f>
        <v>58000</v>
      </c>
      <c r="Q1320" s="1" cm="1">
        <f t="array" ref="Q1320">MEDIAN(_xlfn._xlws.FILTER(Data_Source[Price (SAR)],Data_Source[Maker] = Data_Source[[#This Row],[Maker]]))</f>
        <v>36500</v>
      </c>
    </row>
    <row r="1321" spans="1:17" x14ac:dyDescent="0.35">
      <c r="A1321">
        <v>1320</v>
      </c>
      <c r="B1321" t="s">
        <v>27</v>
      </c>
      <c r="C1321" t="s">
        <v>88</v>
      </c>
      <c r="D1321">
        <v>2017</v>
      </c>
      <c r="E1321" s="9">
        <f ca="1">YEAR(TODAY())-Data_Source[[#This Row],[Year]]</f>
        <v>8</v>
      </c>
      <c r="F1321" t="s">
        <v>15</v>
      </c>
      <c r="G1321" t="s">
        <v>23</v>
      </c>
      <c r="H1321" t="s">
        <v>26</v>
      </c>
      <c r="I1321">
        <v>1.6</v>
      </c>
      <c r="J1321" t="s">
        <v>18</v>
      </c>
      <c r="K1321" t="s">
        <v>19</v>
      </c>
      <c r="L1321">
        <v>212000</v>
      </c>
      <c r="M1321" t="s">
        <v>45</v>
      </c>
      <c r="N1321" t="s">
        <v>539</v>
      </c>
      <c r="O1321" s="2">
        <v>29500</v>
      </c>
      <c r="P1321" s="1">
        <f>MEDIAN(Data_Source[Price (SAR)])</f>
        <v>58000</v>
      </c>
      <c r="Q1321" s="1" cm="1">
        <f t="array" ref="Q1321">MEDIAN(_xlfn._xlws.FILTER(Data_Source[Price (SAR)],Data_Source[Maker] = Data_Source[[#This Row],[Maker]]))</f>
        <v>42000</v>
      </c>
    </row>
    <row r="1322" spans="1:17" x14ac:dyDescent="0.35">
      <c r="A1322">
        <v>1321</v>
      </c>
      <c r="B1322" t="s">
        <v>95</v>
      </c>
      <c r="C1322" t="s">
        <v>223</v>
      </c>
      <c r="D1322">
        <v>2016</v>
      </c>
      <c r="E1322" s="9">
        <f ca="1">YEAR(TODAY())-Data_Source[[#This Row],[Year]]</f>
        <v>9</v>
      </c>
      <c r="F1322" t="s">
        <v>47</v>
      </c>
      <c r="G1322" t="s">
        <v>29</v>
      </c>
      <c r="H1322" t="s">
        <v>17</v>
      </c>
      <c r="I1322">
        <v>6.2</v>
      </c>
      <c r="J1322" t="s">
        <v>18</v>
      </c>
      <c r="K1322" t="s">
        <v>19</v>
      </c>
      <c r="L1322">
        <v>114000</v>
      </c>
      <c r="M1322" t="s">
        <v>45</v>
      </c>
      <c r="N1322" t="s">
        <v>539</v>
      </c>
      <c r="O1322" s="2">
        <v>179000</v>
      </c>
      <c r="P1322" s="1">
        <f>MEDIAN(Data_Source[Price (SAR)])</f>
        <v>58000</v>
      </c>
      <c r="Q1322" s="1" cm="1">
        <f t="array" ref="Q1322">MEDIAN(_xlfn._xlws.FILTER(Data_Source[Price (SAR)],Data_Source[Maker] = Data_Source[[#This Row],[Maker]]))</f>
        <v>130000</v>
      </c>
    </row>
    <row r="1323" spans="1:17" x14ac:dyDescent="0.35">
      <c r="A1323">
        <v>1322</v>
      </c>
      <c r="B1323" t="s">
        <v>107</v>
      </c>
      <c r="C1323" t="s">
        <v>313</v>
      </c>
      <c r="D1323">
        <v>2016</v>
      </c>
      <c r="E1323" s="9">
        <f ca="1">YEAR(TODAY())-Data_Source[[#This Row],[Year]]</f>
        <v>9</v>
      </c>
      <c r="F1323" t="s">
        <v>15</v>
      </c>
      <c r="G1323" t="s">
        <v>16</v>
      </c>
      <c r="H1323" t="s">
        <v>26</v>
      </c>
      <c r="I1323">
        <v>3.7</v>
      </c>
      <c r="J1323" t="s">
        <v>18</v>
      </c>
      <c r="K1323" t="s">
        <v>19</v>
      </c>
      <c r="L1323">
        <v>13000</v>
      </c>
      <c r="M1323" t="s">
        <v>45</v>
      </c>
      <c r="N1323" t="s">
        <v>539</v>
      </c>
      <c r="O1323" s="3">
        <v>95000</v>
      </c>
      <c r="P1323" s="1">
        <f>MEDIAN(Data_Source[Price (SAR)])</f>
        <v>58000</v>
      </c>
      <c r="Q1323" s="1" cm="1">
        <f t="array" ref="Q1323">MEDIAN(_xlfn._xlws.FILTER(Data_Source[Price (SAR)],Data_Source[Maker] = Data_Source[[#This Row],[Maker]]))</f>
        <v>73500</v>
      </c>
    </row>
    <row r="1324" spans="1:17" x14ac:dyDescent="0.35">
      <c r="A1324">
        <v>1323</v>
      </c>
      <c r="B1324" t="s">
        <v>82</v>
      </c>
      <c r="C1324" t="s">
        <v>105</v>
      </c>
      <c r="D1324">
        <v>2018</v>
      </c>
      <c r="E1324" s="9">
        <f ca="1">YEAR(TODAY())-Data_Source[[#This Row],[Year]]</f>
        <v>7</v>
      </c>
      <c r="F1324" t="s">
        <v>44</v>
      </c>
      <c r="G1324" t="s">
        <v>23</v>
      </c>
      <c r="H1324" t="s">
        <v>26</v>
      </c>
      <c r="I1324">
        <v>2.4</v>
      </c>
      <c r="J1324" t="s">
        <v>18</v>
      </c>
      <c r="K1324" t="s">
        <v>19</v>
      </c>
      <c r="L1324">
        <v>48000</v>
      </c>
      <c r="M1324" t="s">
        <v>20</v>
      </c>
      <c r="N1324" t="s">
        <v>20</v>
      </c>
      <c r="O1324" s="2">
        <v>67000</v>
      </c>
      <c r="P1324" s="1">
        <f>MEDIAN(Data_Source[Price (SAR)])</f>
        <v>58000</v>
      </c>
      <c r="Q1324" s="1" cm="1">
        <f t="array" ref="Q1324">MEDIAN(_xlfn._xlws.FILTER(Data_Source[Price (SAR)],Data_Source[Maker] = Data_Source[[#This Row],[Maker]]))</f>
        <v>40000</v>
      </c>
    </row>
    <row r="1325" spans="1:17" x14ac:dyDescent="0.35">
      <c r="A1325">
        <v>1324</v>
      </c>
      <c r="B1325" t="s">
        <v>76</v>
      </c>
      <c r="C1325" t="s">
        <v>77</v>
      </c>
      <c r="D1325">
        <v>2013</v>
      </c>
      <c r="E1325" s="9">
        <f ca="1">YEAR(TODAY())-Data_Source[[#This Row],[Year]]</f>
        <v>12</v>
      </c>
      <c r="F1325" t="s">
        <v>15</v>
      </c>
      <c r="G1325" t="s">
        <v>16</v>
      </c>
      <c r="H1325" t="s">
        <v>30</v>
      </c>
      <c r="I1325">
        <v>5.4</v>
      </c>
      <c r="J1325" t="s">
        <v>18</v>
      </c>
      <c r="K1325" t="s">
        <v>19</v>
      </c>
      <c r="L1325">
        <v>187000</v>
      </c>
      <c r="M1325" t="s">
        <v>155</v>
      </c>
      <c r="N1325" t="s">
        <v>539</v>
      </c>
      <c r="O1325" s="3">
        <v>60000</v>
      </c>
      <c r="P1325" s="1">
        <f>MEDIAN(Data_Source[Price (SAR)])</f>
        <v>58000</v>
      </c>
      <c r="Q1325" s="1" cm="1">
        <f t="array" ref="Q1325">MEDIAN(_xlfn._xlws.FILTER(Data_Source[Price (SAR)],Data_Source[Maker] = Data_Source[[#This Row],[Maker]]))</f>
        <v>55000</v>
      </c>
    </row>
    <row r="1326" spans="1:17" x14ac:dyDescent="0.35">
      <c r="A1326">
        <v>1325</v>
      </c>
      <c r="B1326" t="s">
        <v>31</v>
      </c>
      <c r="C1326" t="s">
        <v>157</v>
      </c>
      <c r="D1326">
        <v>2015</v>
      </c>
      <c r="E1326" s="9">
        <f ca="1">YEAR(TODAY())-Data_Source[[#This Row],[Year]]</f>
        <v>10</v>
      </c>
      <c r="F1326" t="s">
        <v>15</v>
      </c>
      <c r="G1326" t="s">
        <v>16</v>
      </c>
      <c r="H1326" t="s">
        <v>26</v>
      </c>
      <c r="I1326">
        <v>3.5</v>
      </c>
      <c r="J1326" t="s">
        <v>18</v>
      </c>
      <c r="K1326" t="s">
        <v>19</v>
      </c>
      <c r="L1326">
        <v>152000</v>
      </c>
      <c r="M1326" t="s">
        <v>45</v>
      </c>
      <c r="N1326" t="s">
        <v>539</v>
      </c>
      <c r="O1326" s="2">
        <v>45000</v>
      </c>
      <c r="P1326" s="1">
        <f>MEDIAN(Data_Source[Price (SAR)])</f>
        <v>58000</v>
      </c>
      <c r="Q1326" s="1" cm="1">
        <f t="array" ref="Q1326">MEDIAN(_xlfn._xlws.FILTER(Data_Source[Price (SAR)],Data_Source[Maker] = Data_Source[[#This Row],[Maker]]))</f>
        <v>60500</v>
      </c>
    </row>
    <row r="1327" spans="1:17" x14ac:dyDescent="0.35">
      <c r="A1327">
        <v>1326</v>
      </c>
      <c r="B1327" t="s">
        <v>27</v>
      </c>
      <c r="C1327" t="s">
        <v>89</v>
      </c>
      <c r="D1327">
        <v>2012</v>
      </c>
      <c r="E1327" s="9">
        <f ca="1">YEAR(TODAY())-Data_Source[[#This Row],[Year]]</f>
        <v>13</v>
      </c>
      <c r="F1327" t="s">
        <v>15</v>
      </c>
      <c r="G1327" t="s">
        <v>23</v>
      </c>
      <c r="H1327" t="s">
        <v>17</v>
      </c>
      <c r="I1327">
        <v>2.5</v>
      </c>
      <c r="J1327" t="s">
        <v>18</v>
      </c>
      <c r="K1327" t="s">
        <v>19</v>
      </c>
      <c r="L1327">
        <v>221000</v>
      </c>
      <c r="M1327" t="s">
        <v>20</v>
      </c>
      <c r="N1327" t="s">
        <v>20</v>
      </c>
      <c r="O1327" s="2">
        <v>30000</v>
      </c>
      <c r="P1327" s="1">
        <f>MEDIAN(Data_Source[Price (SAR)])</f>
        <v>58000</v>
      </c>
      <c r="Q1327" s="1" cm="1">
        <f t="array" ref="Q1327">MEDIAN(_xlfn._xlws.FILTER(Data_Source[Price (SAR)],Data_Source[Maker] = Data_Source[[#This Row],[Maker]]))</f>
        <v>42000</v>
      </c>
    </row>
    <row r="1328" spans="1:17" x14ac:dyDescent="0.35">
      <c r="A1328">
        <v>1327</v>
      </c>
      <c r="B1328" t="s">
        <v>27</v>
      </c>
      <c r="C1328" t="s">
        <v>89</v>
      </c>
      <c r="D1328">
        <v>2018</v>
      </c>
      <c r="E1328" s="9">
        <f ca="1">YEAR(TODAY())-Data_Source[[#This Row],[Year]]</f>
        <v>7</v>
      </c>
      <c r="F1328" t="s">
        <v>15</v>
      </c>
      <c r="G1328" t="s">
        <v>25</v>
      </c>
      <c r="H1328" t="s">
        <v>26</v>
      </c>
      <c r="I1328">
        <v>2.4</v>
      </c>
      <c r="J1328" t="s">
        <v>18</v>
      </c>
      <c r="K1328" t="s">
        <v>19</v>
      </c>
      <c r="L1328">
        <v>134000</v>
      </c>
      <c r="M1328" t="s">
        <v>20</v>
      </c>
      <c r="N1328" t="s">
        <v>20</v>
      </c>
      <c r="O1328" s="3">
        <v>48000</v>
      </c>
      <c r="P1328" s="1">
        <f>MEDIAN(Data_Source[Price (SAR)])</f>
        <v>58000</v>
      </c>
      <c r="Q1328" s="1" cm="1">
        <f t="array" ref="Q1328">MEDIAN(_xlfn._xlws.FILTER(Data_Source[Price (SAR)],Data_Source[Maker] = Data_Source[[#This Row],[Maker]]))</f>
        <v>42000</v>
      </c>
    </row>
    <row r="1329" spans="1:17" x14ac:dyDescent="0.35">
      <c r="A1329">
        <v>1328</v>
      </c>
      <c r="B1329" t="s">
        <v>31</v>
      </c>
      <c r="C1329" t="s">
        <v>157</v>
      </c>
      <c r="D1329">
        <v>2015</v>
      </c>
      <c r="E1329" s="9">
        <f ca="1">YEAR(TODAY())-Data_Source[[#This Row],[Year]]</f>
        <v>10</v>
      </c>
      <c r="F1329" t="s">
        <v>44</v>
      </c>
      <c r="G1329" t="s">
        <v>25</v>
      </c>
      <c r="H1329" t="s">
        <v>30</v>
      </c>
      <c r="I1329">
        <v>3.5</v>
      </c>
      <c r="J1329" t="s">
        <v>18</v>
      </c>
      <c r="K1329" t="s">
        <v>19</v>
      </c>
      <c r="L1329">
        <v>100000</v>
      </c>
      <c r="M1329" t="s">
        <v>45</v>
      </c>
      <c r="N1329" t="s">
        <v>539</v>
      </c>
      <c r="O1329" s="2">
        <v>57000</v>
      </c>
      <c r="P1329" s="1">
        <f>MEDIAN(Data_Source[Price (SAR)])</f>
        <v>58000</v>
      </c>
      <c r="Q1329" s="1" cm="1">
        <f t="array" ref="Q1329">MEDIAN(_xlfn._xlws.FILTER(Data_Source[Price (SAR)],Data_Source[Maker] = Data_Source[[#This Row],[Maker]]))</f>
        <v>60500</v>
      </c>
    </row>
    <row r="1330" spans="1:17" x14ac:dyDescent="0.35">
      <c r="A1330">
        <v>1329</v>
      </c>
      <c r="B1330" t="s">
        <v>178</v>
      </c>
      <c r="C1330" t="s">
        <v>179</v>
      </c>
      <c r="D1330">
        <v>2016</v>
      </c>
      <c r="E1330" s="9">
        <f ca="1">YEAR(TODAY())-Data_Source[[#This Row],[Year]]</f>
        <v>9</v>
      </c>
      <c r="F1330" t="s">
        <v>15</v>
      </c>
      <c r="G1330" t="s">
        <v>65</v>
      </c>
      <c r="H1330" t="s">
        <v>17</v>
      </c>
      <c r="I1330">
        <v>6</v>
      </c>
      <c r="J1330" t="s">
        <v>18</v>
      </c>
      <c r="K1330" t="s">
        <v>19</v>
      </c>
      <c r="L1330">
        <v>40000</v>
      </c>
      <c r="M1330" t="s">
        <v>45</v>
      </c>
      <c r="N1330" t="s">
        <v>539</v>
      </c>
      <c r="O1330" s="3">
        <v>620000</v>
      </c>
      <c r="P1330" s="1">
        <f>MEDIAN(Data_Source[Price (SAR)])</f>
        <v>58000</v>
      </c>
      <c r="Q1330" s="1" cm="1">
        <f t="array" ref="Q1330">MEDIAN(_xlfn._xlws.FILTER(Data_Source[Price (SAR)],Data_Source[Maker] = Data_Source[[#This Row],[Maker]]))</f>
        <v>560000</v>
      </c>
    </row>
    <row r="1331" spans="1:17" x14ac:dyDescent="0.35">
      <c r="A1331">
        <v>1330</v>
      </c>
      <c r="B1331" t="s">
        <v>39</v>
      </c>
      <c r="C1331" t="s">
        <v>133</v>
      </c>
      <c r="D1331">
        <v>2018</v>
      </c>
      <c r="E1331" s="9">
        <f ca="1">YEAR(TODAY())-Data_Source[[#This Row],[Year]]</f>
        <v>7</v>
      </c>
      <c r="F1331" t="s">
        <v>47</v>
      </c>
      <c r="G1331" t="s">
        <v>25</v>
      </c>
      <c r="H1331" t="s">
        <v>17</v>
      </c>
      <c r="I1331">
        <v>3.6</v>
      </c>
      <c r="J1331" t="s">
        <v>18</v>
      </c>
      <c r="K1331" t="s">
        <v>19</v>
      </c>
      <c r="L1331">
        <v>89000</v>
      </c>
      <c r="M1331" t="s">
        <v>45</v>
      </c>
      <c r="N1331" t="s">
        <v>539</v>
      </c>
      <c r="O1331" s="2">
        <v>109000</v>
      </c>
      <c r="P1331" s="1">
        <f>MEDIAN(Data_Source[Price (SAR)])</f>
        <v>58000</v>
      </c>
      <c r="Q1331" s="1" cm="1">
        <f t="array" ref="Q1331">MEDIAN(_xlfn._xlws.FILTER(Data_Source[Price (SAR)],Data_Source[Maker] = Data_Source[[#This Row],[Maker]]))</f>
        <v>60000</v>
      </c>
    </row>
    <row r="1332" spans="1:17" x14ac:dyDescent="0.35">
      <c r="A1332">
        <v>1331</v>
      </c>
      <c r="B1332" t="s">
        <v>39</v>
      </c>
      <c r="C1332" t="s">
        <v>177</v>
      </c>
      <c r="D1332">
        <v>2019</v>
      </c>
      <c r="E1332" s="9">
        <f ca="1">YEAR(TODAY())-Data_Source[[#This Row],[Year]]</f>
        <v>6</v>
      </c>
      <c r="F1332" t="s">
        <v>15</v>
      </c>
      <c r="G1332" t="s">
        <v>23</v>
      </c>
      <c r="H1332" t="s">
        <v>26</v>
      </c>
      <c r="I1332">
        <v>1.4</v>
      </c>
      <c r="J1332" t="s">
        <v>18</v>
      </c>
      <c r="K1332" t="s">
        <v>19</v>
      </c>
      <c r="L1332">
        <v>96342</v>
      </c>
      <c r="M1332" t="s">
        <v>20</v>
      </c>
      <c r="N1332" t="s">
        <v>20</v>
      </c>
      <c r="O1332" s="3">
        <v>25000</v>
      </c>
      <c r="P1332" s="1">
        <f>MEDIAN(Data_Source[Price (SAR)])</f>
        <v>58000</v>
      </c>
      <c r="Q1332" s="1" cm="1">
        <f t="array" ref="Q1332">MEDIAN(_xlfn._xlws.FILTER(Data_Source[Price (SAR)],Data_Source[Maker] = Data_Source[[#This Row],[Maker]]))</f>
        <v>60000</v>
      </c>
    </row>
    <row r="1333" spans="1:17" x14ac:dyDescent="0.35">
      <c r="A1333">
        <v>1332</v>
      </c>
      <c r="B1333" t="s">
        <v>180</v>
      </c>
      <c r="C1333">
        <v>911</v>
      </c>
      <c r="D1333">
        <v>2013</v>
      </c>
      <c r="E1333" s="9">
        <f ca="1">YEAR(TODAY())-Data_Source[[#This Row],[Year]]</f>
        <v>12</v>
      </c>
      <c r="F1333" t="s">
        <v>15</v>
      </c>
      <c r="G1333" t="s">
        <v>29</v>
      </c>
      <c r="H1333" t="s">
        <v>17</v>
      </c>
      <c r="I1333">
        <v>3.5</v>
      </c>
      <c r="J1333" t="s">
        <v>18</v>
      </c>
      <c r="K1333" t="s">
        <v>19</v>
      </c>
      <c r="L1333">
        <v>26000</v>
      </c>
      <c r="M1333" t="s">
        <v>45</v>
      </c>
      <c r="N1333" t="s">
        <v>539</v>
      </c>
      <c r="O1333" s="3">
        <v>280000</v>
      </c>
      <c r="P1333" s="1">
        <f>MEDIAN(Data_Source[Price (SAR)])</f>
        <v>58000</v>
      </c>
      <c r="Q1333" s="1" cm="1">
        <f t="array" ref="Q1333">MEDIAN(_xlfn._xlws.FILTER(Data_Source[Price (SAR)],Data_Source[Maker] = Data_Source[[#This Row],[Maker]]))</f>
        <v>138000</v>
      </c>
    </row>
    <row r="1334" spans="1:17" x14ac:dyDescent="0.35">
      <c r="A1334">
        <v>1333</v>
      </c>
      <c r="B1334" t="s">
        <v>82</v>
      </c>
      <c r="C1334" t="s">
        <v>336</v>
      </c>
      <c r="D1334">
        <v>2020</v>
      </c>
      <c r="E1334" s="9">
        <f ca="1">YEAR(TODAY())-Data_Source[[#This Row],[Year]]</f>
        <v>5</v>
      </c>
      <c r="F1334" t="s">
        <v>15</v>
      </c>
      <c r="G1334" t="s">
        <v>29</v>
      </c>
      <c r="H1334" t="s">
        <v>17</v>
      </c>
      <c r="I1334">
        <v>3.3</v>
      </c>
      <c r="J1334" t="s">
        <v>18</v>
      </c>
      <c r="K1334" t="s">
        <v>19</v>
      </c>
      <c r="L1334">
        <v>7000</v>
      </c>
      <c r="M1334" t="s">
        <v>45</v>
      </c>
      <c r="N1334" t="s">
        <v>539</v>
      </c>
      <c r="O1334" s="2">
        <v>160000</v>
      </c>
      <c r="P1334" s="1">
        <f>MEDIAN(Data_Source[Price (SAR)])</f>
        <v>58000</v>
      </c>
      <c r="Q1334" s="1" cm="1">
        <f t="array" ref="Q1334">MEDIAN(_xlfn._xlws.FILTER(Data_Source[Price (SAR)],Data_Source[Maker] = Data_Source[[#This Row],[Maker]]))</f>
        <v>40000</v>
      </c>
    </row>
    <row r="1335" spans="1:17" x14ac:dyDescent="0.35">
      <c r="A1335">
        <v>1334</v>
      </c>
      <c r="B1335" t="s">
        <v>62</v>
      </c>
      <c r="C1335" t="s">
        <v>63</v>
      </c>
      <c r="D1335">
        <v>2016</v>
      </c>
      <c r="E1335" s="9">
        <f ca="1">YEAR(TODAY())-Data_Source[[#This Row],[Year]]</f>
        <v>9</v>
      </c>
      <c r="F1335" t="s">
        <v>15</v>
      </c>
      <c r="G1335" t="s">
        <v>16</v>
      </c>
      <c r="H1335" t="s">
        <v>17</v>
      </c>
      <c r="I1335">
        <v>5</v>
      </c>
      <c r="J1335" t="s">
        <v>18</v>
      </c>
      <c r="K1335" t="s">
        <v>19</v>
      </c>
      <c r="L1335">
        <v>70000</v>
      </c>
      <c r="M1335" t="s">
        <v>20</v>
      </c>
      <c r="N1335" t="s">
        <v>20</v>
      </c>
      <c r="O1335" s="3">
        <v>288000</v>
      </c>
      <c r="P1335" s="1">
        <f>MEDIAN(Data_Source[Price (SAR)])</f>
        <v>58000</v>
      </c>
      <c r="Q1335" s="1" cm="1">
        <f t="array" ref="Q1335">MEDIAN(_xlfn._xlws.FILTER(Data_Source[Price (SAR)],Data_Source[Maker] = Data_Source[[#This Row],[Maker]]))</f>
        <v>242500</v>
      </c>
    </row>
    <row r="1336" spans="1:17" x14ac:dyDescent="0.35">
      <c r="A1336">
        <v>1335</v>
      </c>
      <c r="B1336" t="s">
        <v>34</v>
      </c>
      <c r="C1336" t="s">
        <v>124</v>
      </c>
      <c r="D1336">
        <v>2015</v>
      </c>
      <c r="E1336" s="9">
        <f ca="1">YEAR(TODAY())-Data_Source[[#This Row],[Year]]</f>
        <v>10</v>
      </c>
      <c r="F1336" t="s">
        <v>15</v>
      </c>
      <c r="G1336" t="s">
        <v>102</v>
      </c>
      <c r="H1336" t="s">
        <v>17</v>
      </c>
      <c r="I1336">
        <v>4</v>
      </c>
      <c r="J1336" t="s">
        <v>18</v>
      </c>
      <c r="K1336" t="s">
        <v>19</v>
      </c>
      <c r="L1336">
        <v>228000</v>
      </c>
      <c r="M1336" t="s">
        <v>42</v>
      </c>
      <c r="N1336" t="s">
        <v>64</v>
      </c>
      <c r="O1336" s="3">
        <v>90000</v>
      </c>
      <c r="P1336" s="1">
        <f>MEDIAN(Data_Source[Price (SAR)])</f>
        <v>58000</v>
      </c>
      <c r="Q1336" s="1" cm="1">
        <f t="array" ref="Q1336">MEDIAN(_xlfn._xlws.FILTER(Data_Source[Price (SAR)],Data_Source[Maker] = Data_Source[[#This Row],[Maker]]))</f>
        <v>65000</v>
      </c>
    </row>
    <row r="1337" spans="1:17" x14ac:dyDescent="0.35">
      <c r="A1337">
        <v>1336</v>
      </c>
      <c r="B1337" t="s">
        <v>60</v>
      </c>
      <c r="C1337" t="s">
        <v>80</v>
      </c>
      <c r="D1337">
        <v>2020</v>
      </c>
      <c r="E1337" s="9">
        <f ca="1">YEAR(TODAY())-Data_Source[[#This Row],[Year]]</f>
        <v>5</v>
      </c>
      <c r="F1337" t="s">
        <v>15</v>
      </c>
      <c r="G1337" t="s">
        <v>23</v>
      </c>
      <c r="H1337" t="s">
        <v>17</v>
      </c>
      <c r="I1337">
        <v>3.5</v>
      </c>
      <c r="J1337" t="s">
        <v>18</v>
      </c>
      <c r="K1337" t="s">
        <v>19</v>
      </c>
      <c r="L1337">
        <v>33000</v>
      </c>
      <c r="M1337" t="s">
        <v>20</v>
      </c>
      <c r="N1337" t="s">
        <v>20</v>
      </c>
      <c r="O1337" s="2">
        <v>210000</v>
      </c>
      <c r="P1337" s="1">
        <f>MEDIAN(Data_Source[Price (SAR)])</f>
        <v>58000</v>
      </c>
      <c r="Q1337" s="1" cm="1">
        <f t="array" ref="Q1337">MEDIAN(_xlfn._xlws.FILTER(Data_Source[Price (SAR)],Data_Source[Maker] = Data_Source[[#This Row],[Maker]]))</f>
        <v>142000</v>
      </c>
    </row>
    <row r="1338" spans="1:17" x14ac:dyDescent="0.35">
      <c r="A1338">
        <v>1337</v>
      </c>
      <c r="B1338" t="s">
        <v>326</v>
      </c>
      <c r="C1338" t="s">
        <v>327</v>
      </c>
      <c r="D1338">
        <v>2008</v>
      </c>
      <c r="E1338" s="9">
        <f ca="1">YEAR(TODAY())-Data_Source[[#This Row],[Year]]</f>
        <v>17</v>
      </c>
      <c r="F1338" t="s">
        <v>47</v>
      </c>
      <c r="G1338" t="s">
        <v>33</v>
      </c>
      <c r="H1338" t="s">
        <v>17</v>
      </c>
      <c r="I1338">
        <v>4</v>
      </c>
      <c r="J1338" t="s">
        <v>18</v>
      </c>
      <c r="K1338" t="s">
        <v>19</v>
      </c>
      <c r="L1338">
        <v>362000</v>
      </c>
      <c r="M1338" t="s">
        <v>42</v>
      </c>
      <c r="N1338" t="s">
        <v>64</v>
      </c>
      <c r="O1338" s="2">
        <v>19000</v>
      </c>
      <c r="P1338" s="1">
        <f>MEDIAN(Data_Source[Price (SAR)])</f>
        <v>58000</v>
      </c>
      <c r="Q1338" s="1" cm="1">
        <f t="array" ref="Q1338">MEDIAN(_xlfn._xlws.FILTER(Data_Source[Price (SAR)],Data_Source[Maker] = Data_Source[[#This Row],[Maker]]))</f>
        <v>19000</v>
      </c>
    </row>
    <row r="1339" spans="1:17" x14ac:dyDescent="0.35">
      <c r="A1339">
        <v>1338</v>
      </c>
      <c r="B1339" t="s">
        <v>34</v>
      </c>
      <c r="C1339" t="s">
        <v>43</v>
      </c>
      <c r="D1339">
        <v>2019</v>
      </c>
      <c r="E1339" s="9">
        <f ca="1">YEAR(TODAY())-Data_Source[[#This Row],[Year]]</f>
        <v>6</v>
      </c>
      <c r="F1339" t="s">
        <v>15</v>
      </c>
      <c r="G1339" t="s">
        <v>23</v>
      </c>
      <c r="H1339" t="s">
        <v>26</v>
      </c>
      <c r="I1339">
        <v>2.5</v>
      </c>
      <c r="J1339" t="s">
        <v>18</v>
      </c>
      <c r="K1339" t="s">
        <v>19</v>
      </c>
      <c r="L1339">
        <v>124004</v>
      </c>
      <c r="M1339" t="s">
        <v>20</v>
      </c>
      <c r="N1339" t="s">
        <v>20</v>
      </c>
      <c r="O1339" s="3">
        <v>65000</v>
      </c>
      <c r="P1339" s="1">
        <f>MEDIAN(Data_Source[Price (SAR)])</f>
        <v>58000</v>
      </c>
      <c r="Q1339" s="1" cm="1">
        <f t="array" ref="Q1339">MEDIAN(_xlfn._xlws.FILTER(Data_Source[Price (SAR)],Data_Source[Maker] = Data_Source[[#This Row],[Maker]]))</f>
        <v>65000</v>
      </c>
    </row>
    <row r="1340" spans="1:17" x14ac:dyDescent="0.35">
      <c r="A1340">
        <v>1339</v>
      </c>
      <c r="B1340" t="s">
        <v>34</v>
      </c>
      <c r="C1340" t="s">
        <v>123</v>
      </c>
      <c r="D1340">
        <v>2016</v>
      </c>
      <c r="E1340" s="9">
        <f ca="1">YEAR(TODAY())-Data_Source[[#This Row],[Year]]</f>
        <v>9</v>
      </c>
      <c r="F1340" t="s">
        <v>15</v>
      </c>
      <c r="G1340" t="s">
        <v>23</v>
      </c>
      <c r="H1340" t="s">
        <v>30</v>
      </c>
      <c r="I1340">
        <v>2.7</v>
      </c>
      <c r="J1340" t="s">
        <v>18</v>
      </c>
      <c r="K1340" t="s">
        <v>68</v>
      </c>
      <c r="L1340">
        <v>210800</v>
      </c>
      <c r="M1340" t="s">
        <v>45</v>
      </c>
      <c r="N1340" t="s">
        <v>539</v>
      </c>
      <c r="O1340" s="3">
        <v>62000</v>
      </c>
      <c r="P1340" s="1">
        <f>MEDIAN(Data_Source[Price (SAR)])</f>
        <v>58000</v>
      </c>
      <c r="Q1340" s="1" cm="1">
        <f t="array" ref="Q1340">MEDIAN(_xlfn._xlws.FILTER(Data_Source[Price (SAR)],Data_Source[Maker] = Data_Source[[#This Row],[Maker]]))</f>
        <v>65000</v>
      </c>
    </row>
    <row r="1341" spans="1:17" x14ac:dyDescent="0.35">
      <c r="A1341">
        <v>1340</v>
      </c>
      <c r="B1341" t="s">
        <v>166</v>
      </c>
      <c r="C1341" t="s">
        <v>274</v>
      </c>
      <c r="D1341">
        <v>2021</v>
      </c>
      <c r="E1341" s="9">
        <f ca="1">YEAR(TODAY())-Data_Source[[#This Row],[Year]]</f>
        <v>4</v>
      </c>
      <c r="F1341" t="s">
        <v>15</v>
      </c>
      <c r="G1341" t="s">
        <v>29</v>
      </c>
      <c r="H1341" t="s">
        <v>17</v>
      </c>
      <c r="I1341">
        <v>1.6</v>
      </c>
      <c r="J1341" t="s">
        <v>18</v>
      </c>
      <c r="K1341" t="s">
        <v>19</v>
      </c>
      <c r="L1341">
        <v>5000</v>
      </c>
      <c r="M1341" t="s">
        <v>20</v>
      </c>
      <c r="N1341" t="s">
        <v>20</v>
      </c>
      <c r="O1341" s="2">
        <v>44000</v>
      </c>
      <c r="P1341" s="1">
        <f>MEDIAN(Data_Source[Price (SAR)])</f>
        <v>58000</v>
      </c>
      <c r="Q1341" s="1" cm="1">
        <f t="array" ref="Q1341">MEDIAN(_xlfn._xlws.FILTER(Data_Source[Price (SAR)],Data_Source[Maker] = Data_Source[[#This Row],[Maker]]))</f>
        <v>44000</v>
      </c>
    </row>
    <row r="1342" spans="1:17" x14ac:dyDescent="0.35">
      <c r="A1342">
        <v>1341</v>
      </c>
      <c r="B1342" t="s">
        <v>27</v>
      </c>
      <c r="C1342" t="s">
        <v>88</v>
      </c>
      <c r="D1342">
        <v>2017</v>
      </c>
      <c r="E1342" s="9">
        <f ca="1">YEAR(TODAY())-Data_Source[[#This Row],[Year]]</f>
        <v>8</v>
      </c>
      <c r="F1342" t="s">
        <v>15</v>
      </c>
      <c r="G1342" t="s">
        <v>23</v>
      </c>
      <c r="H1342" t="s">
        <v>30</v>
      </c>
      <c r="I1342">
        <v>1.6</v>
      </c>
      <c r="J1342" t="s">
        <v>18</v>
      </c>
      <c r="K1342" t="s">
        <v>19</v>
      </c>
      <c r="L1342">
        <v>109746</v>
      </c>
      <c r="M1342" t="s">
        <v>20</v>
      </c>
      <c r="N1342" t="s">
        <v>20</v>
      </c>
      <c r="O1342" s="3">
        <v>34000</v>
      </c>
      <c r="P1342" s="1">
        <f>MEDIAN(Data_Source[Price (SAR)])</f>
        <v>58000</v>
      </c>
      <c r="Q1342" s="1" cm="1">
        <f t="array" ref="Q1342">MEDIAN(_xlfn._xlws.FILTER(Data_Source[Price (SAR)],Data_Source[Maker] = Data_Source[[#This Row],[Maker]]))</f>
        <v>42000</v>
      </c>
    </row>
    <row r="1343" spans="1:17" x14ac:dyDescent="0.35">
      <c r="A1343">
        <v>1342</v>
      </c>
      <c r="B1343" t="s">
        <v>281</v>
      </c>
      <c r="C1343" t="s">
        <v>339</v>
      </c>
      <c r="D1343">
        <v>2016</v>
      </c>
      <c r="E1343" s="9">
        <f ca="1">YEAR(TODAY())-Data_Source[[#This Row],[Year]]</f>
        <v>9</v>
      </c>
      <c r="F1343" t="s">
        <v>44</v>
      </c>
      <c r="G1343" t="s">
        <v>23</v>
      </c>
      <c r="H1343" t="s">
        <v>17</v>
      </c>
      <c r="I1343">
        <v>4</v>
      </c>
      <c r="J1343" t="s">
        <v>18</v>
      </c>
      <c r="K1343" t="s">
        <v>19</v>
      </c>
      <c r="L1343">
        <v>42000</v>
      </c>
      <c r="M1343" t="s">
        <v>45</v>
      </c>
      <c r="N1343" t="s">
        <v>539</v>
      </c>
      <c r="O1343" s="2">
        <v>229000</v>
      </c>
      <c r="P1343" s="1">
        <f>MEDIAN(Data_Source[Price (SAR)])</f>
        <v>58000</v>
      </c>
      <c r="Q1343" s="1" cm="1">
        <f t="array" ref="Q1343">MEDIAN(_xlfn._xlws.FILTER(Data_Source[Price (SAR)],Data_Source[Maker] = Data_Source[[#This Row],[Maker]]))</f>
        <v>91000</v>
      </c>
    </row>
    <row r="1344" spans="1:17" x14ac:dyDescent="0.35">
      <c r="A1344">
        <v>1343</v>
      </c>
      <c r="B1344" t="s">
        <v>27</v>
      </c>
      <c r="C1344" t="s">
        <v>89</v>
      </c>
      <c r="D1344">
        <v>2018</v>
      </c>
      <c r="E1344" s="9">
        <f ca="1">YEAR(TODAY())-Data_Source[[#This Row],[Year]]</f>
        <v>7</v>
      </c>
      <c r="F1344" t="s">
        <v>15</v>
      </c>
      <c r="G1344" t="s">
        <v>25</v>
      </c>
      <c r="H1344" t="s">
        <v>30</v>
      </c>
      <c r="I1344">
        <v>2.4</v>
      </c>
      <c r="J1344" t="s">
        <v>18</v>
      </c>
      <c r="K1344" t="s">
        <v>19</v>
      </c>
      <c r="L1344">
        <v>55000</v>
      </c>
      <c r="M1344" t="s">
        <v>20</v>
      </c>
      <c r="N1344" t="s">
        <v>20</v>
      </c>
      <c r="O1344" s="3">
        <v>57000</v>
      </c>
      <c r="P1344" s="1">
        <f>MEDIAN(Data_Source[Price (SAR)])</f>
        <v>58000</v>
      </c>
      <c r="Q1344" s="1" cm="1">
        <f t="array" ref="Q1344">MEDIAN(_xlfn._xlws.FILTER(Data_Source[Price (SAR)],Data_Source[Maker] = Data_Source[[#This Row],[Maker]]))</f>
        <v>42000</v>
      </c>
    </row>
    <row r="1345" spans="1:17" x14ac:dyDescent="0.35">
      <c r="A1345">
        <v>1344</v>
      </c>
      <c r="B1345" t="s">
        <v>39</v>
      </c>
      <c r="C1345" t="s">
        <v>40</v>
      </c>
      <c r="D1345">
        <v>2018</v>
      </c>
      <c r="E1345" s="9">
        <f ca="1">YEAR(TODAY())-Data_Source[[#This Row],[Year]]</f>
        <v>7</v>
      </c>
      <c r="F1345" t="s">
        <v>15</v>
      </c>
      <c r="G1345" t="s">
        <v>25</v>
      </c>
      <c r="H1345" t="s">
        <v>26</v>
      </c>
      <c r="I1345">
        <v>3.6</v>
      </c>
      <c r="J1345" t="s">
        <v>18</v>
      </c>
      <c r="K1345" t="s">
        <v>19</v>
      </c>
      <c r="L1345">
        <v>110519</v>
      </c>
      <c r="M1345" t="s">
        <v>20</v>
      </c>
      <c r="N1345" t="s">
        <v>20</v>
      </c>
      <c r="O1345" s="3">
        <v>58500</v>
      </c>
      <c r="P1345" s="1">
        <f>MEDIAN(Data_Source[Price (SAR)])</f>
        <v>58000</v>
      </c>
      <c r="Q1345" s="1" cm="1">
        <f t="array" ref="Q1345">MEDIAN(_xlfn._xlws.FILTER(Data_Source[Price (SAR)],Data_Source[Maker] = Data_Source[[#This Row],[Maker]]))</f>
        <v>60000</v>
      </c>
    </row>
    <row r="1346" spans="1:17" x14ac:dyDescent="0.35">
      <c r="A1346">
        <v>1345</v>
      </c>
      <c r="B1346" t="s">
        <v>76</v>
      </c>
      <c r="C1346" t="s">
        <v>112</v>
      </c>
      <c r="D1346">
        <v>2012</v>
      </c>
      <c r="E1346" s="9">
        <f ca="1">YEAR(TODAY())-Data_Source[[#This Row],[Year]]</f>
        <v>13</v>
      </c>
      <c r="F1346" t="s">
        <v>44</v>
      </c>
      <c r="G1346" t="s">
        <v>75</v>
      </c>
      <c r="H1346" t="s">
        <v>17</v>
      </c>
      <c r="I1346">
        <v>3.5</v>
      </c>
      <c r="J1346" t="s">
        <v>18</v>
      </c>
      <c r="K1346" t="s">
        <v>19</v>
      </c>
      <c r="L1346">
        <v>334728</v>
      </c>
      <c r="M1346" t="s">
        <v>111</v>
      </c>
      <c r="N1346" t="s">
        <v>540</v>
      </c>
      <c r="O1346" s="3">
        <v>35000</v>
      </c>
      <c r="P1346" s="1">
        <f>MEDIAN(Data_Source[Price (SAR)])</f>
        <v>58000</v>
      </c>
      <c r="Q1346" s="1" cm="1">
        <f t="array" ref="Q1346">MEDIAN(_xlfn._xlws.FILTER(Data_Source[Price (SAR)],Data_Source[Maker] = Data_Source[[#This Row],[Maker]]))</f>
        <v>55000</v>
      </c>
    </row>
    <row r="1347" spans="1:17" x14ac:dyDescent="0.35">
      <c r="A1347">
        <v>1346</v>
      </c>
      <c r="B1347" t="s">
        <v>39</v>
      </c>
      <c r="C1347" t="s">
        <v>131</v>
      </c>
      <c r="D1347">
        <v>2014</v>
      </c>
      <c r="E1347" s="9">
        <f ca="1">YEAR(TODAY())-Data_Source[[#This Row],[Year]]</f>
        <v>11</v>
      </c>
      <c r="F1347" t="s">
        <v>15</v>
      </c>
      <c r="G1347" t="s">
        <v>23</v>
      </c>
      <c r="H1347" t="s">
        <v>26</v>
      </c>
      <c r="I1347">
        <v>6</v>
      </c>
      <c r="J1347" t="s">
        <v>18</v>
      </c>
      <c r="K1347" t="s">
        <v>19</v>
      </c>
      <c r="L1347">
        <v>35481</v>
      </c>
      <c r="M1347" t="s">
        <v>20</v>
      </c>
      <c r="N1347" t="s">
        <v>20</v>
      </c>
      <c r="O1347" s="3">
        <v>106500</v>
      </c>
      <c r="P1347" s="1">
        <f>MEDIAN(Data_Source[Price (SAR)])</f>
        <v>58000</v>
      </c>
      <c r="Q1347" s="1" cm="1">
        <f t="array" ref="Q1347">MEDIAN(_xlfn._xlws.FILTER(Data_Source[Price (SAR)],Data_Source[Maker] = Data_Source[[#This Row],[Maker]]))</f>
        <v>60000</v>
      </c>
    </row>
    <row r="1348" spans="1:17" x14ac:dyDescent="0.35">
      <c r="A1348">
        <v>1347</v>
      </c>
      <c r="B1348" t="s">
        <v>34</v>
      </c>
      <c r="C1348" t="s">
        <v>43</v>
      </c>
      <c r="D1348">
        <v>2004</v>
      </c>
      <c r="E1348" s="9">
        <f ca="1">YEAR(TODAY())-Data_Source[[#This Row],[Year]]</f>
        <v>21</v>
      </c>
      <c r="F1348" t="s">
        <v>15</v>
      </c>
      <c r="G1348" t="s">
        <v>78</v>
      </c>
      <c r="H1348" t="s">
        <v>17</v>
      </c>
      <c r="I1348">
        <v>3.5</v>
      </c>
      <c r="J1348" t="s">
        <v>18</v>
      </c>
      <c r="K1348" t="s">
        <v>19</v>
      </c>
      <c r="L1348">
        <v>322000</v>
      </c>
      <c r="M1348" t="s">
        <v>20</v>
      </c>
      <c r="N1348" t="s">
        <v>20</v>
      </c>
      <c r="O1348" s="2">
        <v>23000</v>
      </c>
      <c r="P1348" s="1">
        <f>MEDIAN(Data_Source[Price (SAR)])</f>
        <v>58000</v>
      </c>
      <c r="Q1348" s="1" cm="1">
        <f t="array" ref="Q1348">MEDIAN(_xlfn._xlws.FILTER(Data_Source[Price (SAR)],Data_Source[Maker] = Data_Source[[#This Row],[Maker]]))</f>
        <v>65000</v>
      </c>
    </row>
    <row r="1349" spans="1:17" x14ac:dyDescent="0.35">
      <c r="A1349">
        <v>1348</v>
      </c>
      <c r="B1349" t="s">
        <v>39</v>
      </c>
      <c r="C1349" t="s">
        <v>225</v>
      </c>
      <c r="D1349">
        <v>2014</v>
      </c>
      <c r="E1349" s="9">
        <f ca="1">YEAR(TODAY())-Data_Source[[#This Row],[Year]]</f>
        <v>11</v>
      </c>
      <c r="F1349" t="s">
        <v>47</v>
      </c>
      <c r="G1349" t="s">
        <v>25</v>
      </c>
      <c r="H1349" t="s">
        <v>26</v>
      </c>
      <c r="I1349">
        <v>1.6</v>
      </c>
      <c r="J1349" t="s">
        <v>18</v>
      </c>
      <c r="K1349" t="s">
        <v>19</v>
      </c>
      <c r="L1349">
        <v>88000</v>
      </c>
      <c r="M1349" t="s">
        <v>45</v>
      </c>
      <c r="N1349" t="s">
        <v>539</v>
      </c>
      <c r="O1349" s="2">
        <v>13000</v>
      </c>
      <c r="P1349" s="1">
        <f>MEDIAN(Data_Source[Price (SAR)])</f>
        <v>58000</v>
      </c>
      <c r="Q1349" s="1" cm="1">
        <f t="array" ref="Q1349">MEDIAN(_xlfn._xlws.FILTER(Data_Source[Price (SAR)],Data_Source[Maker] = Data_Source[[#This Row],[Maker]]))</f>
        <v>60000</v>
      </c>
    </row>
    <row r="1350" spans="1:17" x14ac:dyDescent="0.35">
      <c r="A1350">
        <v>1349</v>
      </c>
      <c r="B1350" t="s">
        <v>34</v>
      </c>
      <c r="C1350" t="s">
        <v>287</v>
      </c>
      <c r="D1350">
        <v>2017</v>
      </c>
      <c r="E1350" s="9">
        <f ca="1">YEAR(TODAY())-Data_Source[[#This Row],[Year]]</f>
        <v>8</v>
      </c>
      <c r="F1350" t="s">
        <v>15</v>
      </c>
      <c r="G1350" t="s">
        <v>23</v>
      </c>
      <c r="H1350" t="s">
        <v>26</v>
      </c>
      <c r="I1350">
        <v>2.7</v>
      </c>
      <c r="J1350" t="s">
        <v>18</v>
      </c>
      <c r="K1350" t="s">
        <v>68</v>
      </c>
      <c r="L1350">
        <v>555555</v>
      </c>
      <c r="M1350" t="s">
        <v>20</v>
      </c>
      <c r="N1350" t="s">
        <v>20</v>
      </c>
      <c r="O1350" s="2">
        <v>73000</v>
      </c>
      <c r="P1350" s="1">
        <f>MEDIAN(Data_Source[Price (SAR)])</f>
        <v>58000</v>
      </c>
      <c r="Q1350" s="1" cm="1">
        <f t="array" ref="Q1350">MEDIAN(_xlfn._xlws.FILTER(Data_Source[Price (SAR)],Data_Source[Maker] = Data_Source[[#This Row],[Maker]]))</f>
        <v>65000</v>
      </c>
    </row>
    <row r="1351" spans="1:17" x14ac:dyDescent="0.35">
      <c r="A1351">
        <v>1350</v>
      </c>
      <c r="B1351" t="s">
        <v>34</v>
      </c>
      <c r="C1351" t="s">
        <v>124</v>
      </c>
      <c r="D1351">
        <v>2015</v>
      </c>
      <c r="E1351" s="9">
        <f ca="1">YEAR(TODAY())-Data_Source[[#This Row],[Year]]</f>
        <v>10</v>
      </c>
      <c r="F1351" t="s">
        <v>15</v>
      </c>
      <c r="G1351" t="s">
        <v>23</v>
      </c>
      <c r="H1351" t="s">
        <v>17</v>
      </c>
      <c r="I1351">
        <v>1</v>
      </c>
      <c r="J1351" t="s">
        <v>18</v>
      </c>
      <c r="K1351" t="s">
        <v>19</v>
      </c>
      <c r="L1351">
        <v>190000</v>
      </c>
      <c r="M1351" t="s">
        <v>20</v>
      </c>
      <c r="N1351" t="s">
        <v>20</v>
      </c>
      <c r="O1351" s="2">
        <v>98000</v>
      </c>
      <c r="P1351" s="1">
        <f>MEDIAN(Data_Source[Price (SAR)])</f>
        <v>58000</v>
      </c>
      <c r="Q1351" s="1" cm="1">
        <f t="array" ref="Q1351">MEDIAN(_xlfn._xlws.FILTER(Data_Source[Price (SAR)],Data_Source[Maker] = Data_Source[[#This Row],[Maker]]))</f>
        <v>65000</v>
      </c>
    </row>
    <row r="1352" spans="1:17" x14ac:dyDescent="0.35">
      <c r="A1352">
        <v>1351</v>
      </c>
      <c r="B1352" t="s">
        <v>34</v>
      </c>
      <c r="C1352" t="s">
        <v>162</v>
      </c>
      <c r="D1352">
        <v>2013</v>
      </c>
      <c r="E1352" s="9">
        <f ca="1">YEAR(TODAY())-Data_Source[[#This Row],[Year]]</f>
        <v>12</v>
      </c>
      <c r="F1352" t="s">
        <v>15</v>
      </c>
      <c r="G1352" t="s">
        <v>75</v>
      </c>
      <c r="H1352" t="s">
        <v>30</v>
      </c>
      <c r="I1352">
        <v>4</v>
      </c>
      <c r="J1352" t="s">
        <v>18</v>
      </c>
      <c r="K1352" t="s">
        <v>68</v>
      </c>
      <c r="L1352">
        <v>105154</v>
      </c>
      <c r="M1352" t="s">
        <v>20</v>
      </c>
      <c r="N1352" t="s">
        <v>20</v>
      </c>
      <c r="O1352" s="2">
        <v>85000</v>
      </c>
      <c r="P1352" s="1">
        <f>MEDIAN(Data_Source[Price (SAR)])</f>
        <v>58000</v>
      </c>
      <c r="Q1352" s="1" cm="1">
        <f t="array" ref="Q1352">MEDIAN(_xlfn._xlws.FILTER(Data_Source[Price (SAR)],Data_Source[Maker] = Data_Source[[#This Row],[Maker]]))</f>
        <v>65000</v>
      </c>
    </row>
    <row r="1353" spans="1:17" x14ac:dyDescent="0.35">
      <c r="A1353">
        <v>1352</v>
      </c>
      <c r="B1353" t="s">
        <v>27</v>
      </c>
      <c r="C1353" t="s">
        <v>28</v>
      </c>
      <c r="D1353">
        <v>2015</v>
      </c>
      <c r="E1353" s="9">
        <f ca="1">YEAR(TODAY())-Data_Source[[#This Row],[Year]]</f>
        <v>10</v>
      </c>
      <c r="F1353" t="s">
        <v>15</v>
      </c>
      <c r="G1353" t="s">
        <v>23</v>
      </c>
      <c r="H1353" t="s">
        <v>17</v>
      </c>
      <c r="I1353">
        <v>2</v>
      </c>
      <c r="J1353" t="s">
        <v>18</v>
      </c>
      <c r="K1353" t="s">
        <v>19</v>
      </c>
      <c r="L1353">
        <v>176000</v>
      </c>
      <c r="M1353" t="s">
        <v>20</v>
      </c>
      <c r="N1353" t="s">
        <v>20</v>
      </c>
      <c r="O1353" s="2">
        <v>35000</v>
      </c>
      <c r="P1353" s="1">
        <f>MEDIAN(Data_Source[Price (SAR)])</f>
        <v>58000</v>
      </c>
      <c r="Q1353" s="1" cm="1">
        <f t="array" ref="Q1353">MEDIAN(_xlfn._xlws.FILTER(Data_Source[Price (SAR)],Data_Source[Maker] = Data_Source[[#This Row],[Maker]]))</f>
        <v>42000</v>
      </c>
    </row>
    <row r="1354" spans="1:17" x14ac:dyDescent="0.35">
      <c r="A1354">
        <v>1353</v>
      </c>
      <c r="B1354" t="s">
        <v>39</v>
      </c>
      <c r="C1354" t="s">
        <v>46</v>
      </c>
      <c r="D1354">
        <v>2005</v>
      </c>
      <c r="E1354" s="9">
        <f ca="1">YEAR(TODAY())-Data_Source[[#This Row],[Year]]</f>
        <v>20</v>
      </c>
      <c r="F1354" t="s">
        <v>15</v>
      </c>
      <c r="G1354" t="s">
        <v>16</v>
      </c>
      <c r="H1354" t="s">
        <v>17</v>
      </c>
      <c r="I1354">
        <v>7.9</v>
      </c>
      <c r="J1354" t="s">
        <v>18</v>
      </c>
      <c r="K1354" t="s">
        <v>19</v>
      </c>
      <c r="L1354">
        <v>404846</v>
      </c>
      <c r="M1354" t="s">
        <v>155</v>
      </c>
      <c r="N1354" t="s">
        <v>539</v>
      </c>
      <c r="O1354" s="2">
        <v>13500</v>
      </c>
      <c r="P1354" s="1">
        <f>MEDIAN(Data_Source[Price (SAR)])</f>
        <v>58000</v>
      </c>
      <c r="Q1354" s="1" cm="1">
        <f t="array" ref="Q1354">MEDIAN(_xlfn._xlws.FILTER(Data_Source[Price (SAR)],Data_Source[Maker] = Data_Source[[#This Row],[Maker]]))</f>
        <v>60000</v>
      </c>
    </row>
    <row r="1355" spans="1:17" x14ac:dyDescent="0.35">
      <c r="A1355">
        <v>1354</v>
      </c>
      <c r="B1355" t="s">
        <v>21</v>
      </c>
      <c r="C1355" t="s">
        <v>130</v>
      </c>
      <c r="D1355">
        <v>2017</v>
      </c>
      <c r="E1355" s="9">
        <f ca="1">YEAR(TODAY())-Data_Source[[#This Row],[Year]]</f>
        <v>8</v>
      </c>
      <c r="F1355" t="s">
        <v>15</v>
      </c>
      <c r="G1355" t="s">
        <v>65</v>
      </c>
      <c r="H1355" t="s">
        <v>26</v>
      </c>
      <c r="I1355">
        <v>3.5</v>
      </c>
      <c r="J1355" t="s">
        <v>18</v>
      </c>
      <c r="K1355" t="s">
        <v>19</v>
      </c>
      <c r="L1355">
        <v>158543</v>
      </c>
      <c r="M1355" t="s">
        <v>20</v>
      </c>
      <c r="N1355" t="s">
        <v>20</v>
      </c>
      <c r="O1355" s="2">
        <v>61500</v>
      </c>
      <c r="P1355" s="1">
        <f>MEDIAN(Data_Source[Price (SAR)])</f>
        <v>58000</v>
      </c>
      <c r="Q1355" s="1" cm="1">
        <f t="array" ref="Q1355">MEDIAN(_xlfn._xlws.FILTER(Data_Source[Price (SAR)],Data_Source[Maker] = Data_Source[[#This Row],[Maker]]))</f>
        <v>36500</v>
      </c>
    </row>
    <row r="1356" spans="1:17" x14ac:dyDescent="0.35">
      <c r="A1356">
        <v>1355</v>
      </c>
      <c r="B1356" t="s">
        <v>60</v>
      </c>
      <c r="C1356" t="s">
        <v>90</v>
      </c>
      <c r="D1356">
        <v>2020</v>
      </c>
      <c r="E1356" s="9">
        <f ca="1">YEAR(TODAY())-Data_Source[[#This Row],[Year]]</f>
        <v>5</v>
      </c>
      <c r="F1356" t="s">
        <v>44</v>
      </c>
      <c r="G1356" t="s">
        <v>23</v>
      </c>
      <c r="H1356" t="s">
        <v>17</v>
      </c>
      <c r="I1356">
        <v>5.7</v>
      </c>
      <c r="J1356" t="s">
        <v>18</v>
      </c>
      <c r="K1356" t="s">
        <v>19</v>
      </c>
      <c r="L1356">
        <v>105</v>
      </c>
      <c r="M1356" t="s">
        <v>20</v>
      </c>
      <c r="N1356" t="s">
        <v>20</v>
      </c>
      <c r="O1356" s="3">
        <v>425000</v>
      </c>
      <c r="P1356" s="1">
        <f>MEDIAN(Data_Source[Price (SAR)])</f>
        <v>58000</v>
      </c>
      <c r="Q1356" s="1" cm="1">
        <f t="array" ref="Q1356">MEDIAN(_xlfn._xlws.FILTER(Data_Source[Price (SAR)],Data_Source[Maker] = Data_Source[[#This Row],[Maker]]))</f>
        <v>142000</v>
      </c>
    </row>
    <row r="1357" spans="1:17" x14ac:dyDescent="0.35">
      <c r="A1357">
        <v>1356</v>
      </c>
      <c r="B1357" t="s">
        <v>180</v>
      </c>
      <c r="C1357" t="s">
        <v>273</v>
      </c>
      <c r="D1357">
        <v>2011</v>
      </c>
      <c r="E1357" s="9">
        <f ca="1">YEAR(TODAY())-Data_Source[[#This Row],[Year]]</f>
        <v>14</v>
      </c>
      <c r="F1357" t="s">
        <v>15</v>
      </c>
      <c r="G1357" t="s">
        <v>25</v>
      </c>
      <c r="H1357" t="s">
        <v>17</v>
      </c>
      <c r="I1357">
        <v>3</v>
      </c>
      <c r="J1357" t="s">
        <v>18</v>
      </c>
      <c r="K1357" t="s">
        <v>19</v>
      </c>
      <c r="L1357">
        <v>141000</v>
      </c>
      <c r="M1357" t="s">
        <v>45</v>
      </c>
      <c r="N1357" t="s">
        <v>539</v>
      </c>
      <c r="O1357" s="3">
        <v>85000</v>
      </c>
      <c r="P1357" s="1">
        <f>MEDIAN(Data_Source[Price (SAR)])</f>
        <v>58000</v>
      </c>
      <c r="Q1357" s="1" cm="1">
        <f t="array" ref="Q1357">MEDIAN(_xlfn._xlws.FILTER(Data_Source[Price (SAR)],Data_Source[Maker] = Data_Source[[#This Row],[Maker]]))</f>
        <v>138000</v>
      </c>
    </row>
    <row r="1358" spans="1:17" x14ac:dyDescent="0.35">
      <c r="A1358">
        <v>1357</v>
      </c>
      <c r="B1358" t="s">
        <v>27</v>
      </c>
      <c r="C1358" t="s">
        <v>89</v>
      </c>
      <c r="D1358">
        <v>2018</v>
      </c>
      <c r="E1358" s="9">
        <f ca="1">YEAR(TODAY())-Data_Source[[#This Row],[Year]]</f>
        <v>7</v>
      </c>
      <c r="F1358" t="s">
        <v>15</v>
      </c>
      <c r="G1358" t="s">
        <v>16</v>
      </c>
      <c r="H1358" t="s">
        <v>30</v>
      </c>
      <c r="I1358">
        <v>2.4</v>
      </c>
      <c r="J1358" t="s">
        <v>18</v>
      </c>
      <c r="K1358" t="s">
        <v>19</v>
      </c>
      <c r="L1358">
        <v>117000</v>
      </c>
      <c r="M1358" t="s">
        <v>20</v>
      </c>
      <c r="N1358" t="s">
        <v>20</v>
      </c>
      <c r="O1358" s="2">
        <v>63000</v>
      </c>
      <c r="P1358" s="1">
        <f>MEDIAN(Data_Source[Price (SAR)])</f>
        <v>58000</v>
      </c>
      <c r="Q1358" s="1" cm="1">
        <f t="array" ref="Q1358">MEDIAN(_xlfn._xlws.FILTER(Data_Source[Price (SAR)],Data_Source[Maker] = Data_Source[[#This Row],[Maker]]))</f>
        <v>42000</v>
      </c>
    </row>
    <row r="1359" spans="1:17" x14ac:dyDescent="0.35">
      <c r="A1359">
        <v>1358</v>
      </c>
      <c r="B1359" t="s">
        <v>174</v>
      </c>
      <c r="C1359" t="s">
        <v>175</v>
      </c>
      <c r="D1359">
        <v>1989</v>
      </c>
      <c r="E1359" s="9">
        <f ca="1">YEAR(TODAY())-Data_Source[[#This Row],[Year]]</f>
        <v>36</v>
      </c>
      <c r="F1359" t="s">
        <v>47</v>
      </c>
      <c r="G1359" t="s">
        <v>25</v>
      </c>
      <c r="H1359" t="s">
        <v>17</v>
      </c>
      <c r="I1359">
        <v>5</v>
      </c>
      <c r="J1359" t="s">
        <v>18</v>
      </c>
      <c r="K1359" t="s">
        <v>19</v>
      </c>
      <c r="L1359">
        <v>176000</v>
      </c>
      <c r="M1359" t="s">
        <v>45</v>
      </c>
      <c r="N1359" t="s">
        <v>539</v>
      </c>
      <c r="O1359" s="3">
        <v>33000</v>
      </c>
      <c r="P1359" s="1">
        <f>MEDIAN(Data_Source[Price (SAR)])</f>
        <v>58000</v>
      </c>
      <c r="Q1359" s="1" cm="1">
        <f t="array" ref="Q1359">MEDIAN(_xlfn._xlws.FILTER(Data_Source[Price (SAR)],Data_Source[Maker] = Data_Source[[#This Row],[Maker]]))</f>
        <v>110000</v>
      </c>
    </row>
    <row r="1360" spans="1:17" x14ac:dyDescent="0.35">
      <c r="A1360">
        <v>1359</v>
      </c>
      <c r="B1360" t="s">
        <v>34</v>
      </c>
      <c r="C1360" t="s">
        <v>35</v>
      </c>
      <c r="D1360">
        <v>2008</v>
      </c>
      <c r="E1360" s="9">
        <f ca="1">YEAR(TODAY())-Data_Source[[#This Row],[Year]]</f>
        <v>17</v>
      </c>
      <c r="F1360" t="s">
        <v>15</v>
      </c>
      <c r="G1360" t="s">
        <v>75</v>
      </c>
      <c r="H1360" t="s">
        <v>17</v>
      </c>
      <c r="I1360">
        <v>8</v>
      </c>
      <c r="J1360" t="s">
        <v>18</v>
      </c>
      <c r="K1360" t="s">
        <v>19</v>
      </c>
      <c r="L1360">
        <v>295000</v>
      </c>
      <c r="M1360" t="s">
        <v>126</v>
      </c>
      <c r="N1360" t="s">
        <v>126</v>
      </c>
      <c r="O1360" s="2">
        <v>65000</v>
      </c>
      <c r="P1360" s="1">
        <f>MEDIAN(Data_Source[Price (SAR)])</f>
        <v>58000</v>
      </c>
      <c r="Q1360" s="1" cm="1">
        <f t="array" ref="Q1360">MEDIAN(_xlfn._xlws.FILTER(Data_Source[Price (SAR)],Data_Source[Maker] = Data_Source[[#This Row],[Maker]]))</f>
        <v>65000</v>
      </c>
    </row>
    <row r="1361" spans="1:17" x14ac:dyDescent="0.35">
      <c r="A1361">
        <v>1360</v>
      </c>
      <c r="B1361" t="s">
        <v>34</v>
      </c>
      <c r="C1361" t="s">
        <v>124</v>
      </c>
      <c r="D1361">
        <v>2016</v>
      </c>
      <c r="E1361" s="9">
        <f ca="1">YEAR(TODAY())-Data_Source[[#This Row],[Year]]</f>
        <v>9</v>
      </c>
      <c r="F1361" t="s">
        <v>15</v>
      </c>
      <c r="G1361" t="s">
        <v>23</v>
      </c>
      <c r="H1361" t="s">
        <v>17</v>
      </c>
      <c r="I1361">
        <v>4</v>
      </c>
      <c r="J1361" t="s">
        <v>18</v>
      </c>
      <c r="K1361" t="s">
        <v>19</v>
      </c>
      <c r="L1361">
        <v>193000</v>
      </c>
      <c r="M1361" t="s">
        <v>45</v>
      </c>
      <c r="N1361" t="s">
        <v>539</v>
      </c>
      <c r="O1361" s="2">
        <v>110000</v>
      </c>
      <c r="P1361" s="1">
        <f>MEDIAN(Data_Source[Price (SAR)])</f>
        <v>58000</v>
      </c>
      <c r="Q1361" s="1" cm="1">
        <f t="array" ref="Q1361">MEDIAN(_xlfn._xlws.FILTER(Data_Source[Price (SAR)],Data_Source[Maker] = Data_Source[[#This Row],[Maker]]))</f>
        <v>65000</v>
      </c>
    </row>
    <row r="1362" spans="1:17" x14ac:dyDescent="0.35">
      <c r="A1362">
        <v>1361</v>
      </c>
      <c r="B1362" t="s">
        <v>39</v>
      </c>
      <c r="C1362" t="s">
        <v>286</v>
      </c>
      <c r="D1362">
        <v>2017</v>
      </c>
      <c r="E1362" s="9">
        <f ca="1">YEAR(TODAY())-Data_Source[[#This Row],[Year]]</f>
        <v>8</v>
      </c>
      <c r="F1362" t="s">
        <v>44</v>
      </c>
      <c r="G1362" t="s">
        <v>23</v>
      </c>
      <c r="H1362" t="s">
        <v>30</v>
      </c>
      <c r="I1362">
        <v>3.6</v>
      </c>
      <c r="J1362" t="s">
        <v>18</v>
      </c>
      <c r="K1362" t="s">
        <v>19</v>
      </c>
      <c r="L1362">
        <v>115000</v>
      </c>
      <c r="M1362" t="s">
        <v>211</v>
      </c>
      <c r="N1362" t="s">
        <v>539</v>
      </c>
      <c r="O1362" s="3">
        <v>63000</v>
      </c>
      <c r="P1362" s="1">
        <f>MEDIAN(Data_Source[Price (SAR)])</f>
        <v>58000</v>
      </c>
      <c r="Q1362" s="1" cm="1">
        <f t="array" ref="Q1362">MEDIAN(_xlfn._xlws.FILTER(Data_Source[Price (SAR)],Data_Source[Maker] = Data_Source[[#This Row],[Maker]]))</f>
        <v>60000</v>
      </c>
    </row>
    <row r="1363" spans="1:17" x14ac:dyDescent="0.35">
      <c r="A1363">
        <v>1362</v>
      </c>
      <c r="B1363" t="s">
        <v>76</v>
      </c>
      <c r="C1363" t="s">
        <v>385</v>
      </c>
      <c r="D1363">
        <v>2013</v>
      </c>
      <c r="E1363" s="9">
        <f ca="1">YEAR(TODAY())-Data_Source[[#This Row],[Year]]</f>
        <v>12</v>
      </c>
      <c r="F1363" t="s">
        <v>47</v>
      </c>
      <c r="G1363" t="s">
        <v>23</v>
      </c>
      <c r="H1363" t="s">
        <v>30</v>
      </c>
      <c r="I1363">
        <v>3.6</v>
      </c>
      <c r="J1363" t="s">
        <v>18</v>
      </c>
      <c r="K1363" t="s">
        <v>19</v>
      </c>
      <c r="L1363">
        <v>186</v>
      </c>
      <c r="M1363" t="s">
        <v>81</v>
      </c>
      <c r="N1363" t="s">
        <v>541</v>
      </c>
      <c r="O1363" s="3">
        <v>45000</v>
      </c>
      <c r="P1363" s="1">
        <f>MEDIAN(Data_Source[Price (SAR)])</f>
        <v>58000</v>
      </c>
      <c r="Q1363" s="1" cm="1">
        <f t="array" ref="Q1363">MEDIAN(_xlfn._xlws.FILTER(Data_Source[Price (SAR)],Data_Source[Maker] = Data_Source[[#This Row],[Maker]]))</f>
        <v>55000</v>
      </c>
    </row>
    <row r="1364" spans="1:17" x14ac:dyDescent="0.35">
      <c r="A1364">
        <v>1363</v>
      </c>
      <c r="B1364" t="s">
        <v>174</v>
      </c>
      <c r="C1364" t="s">
        <v>175</v>
      </c>
      <c r="D1364">
        <v>2003</v>
      </c>
      <c r="E1364" s="9">
        <f ca="1">YEAR(TODAY())-Data_Source[[#This Row],[Year]]</f>
        <v>22</v>
      </c>
      <c r="F1364" t="s">
        <v>15</v>
      </c>
      <c r="G1364" t="s">
        <v>94</v>
      </c>
      <c r="H1364" t="s">
        <v>17</v>
      </c>
      <c r="I1364">
        <v>2</v>
      </c>
      <c r="J1364" t="s">
        <v>18</v>
      </c>
      <c r="K1364" t="s">
        <v>19</v>
      </c>
      <c r="L1364">
        <v>106000</v>
      </c>
      <c r="M1364" t="s">
        <v>170</v>
      </c>
      <c r="N1364" t="s">
        <v>543</v>
      </c>
      <c r="O1364" s="2">
        <v>34000</v>
      </c>
      <c r="P1364" s="1">
        <f>MEDIAN(Data_Source[Price (SAR)])</f>
        <v>58000</v>
      </c>
      <c r="Q1364" s="1" cm="1">
        <f t="array" ref="Q1364">MEDIAN(_xlfn._xlws.FILTER(Data_Source[Price (SAR)],Data_Source[Maker] = Data_Source[[#This Row],[Maker]]))</f>
        <v>110000</v>
      </c>
    </row>
    <row r="1365" spans="1:17" x14ac:dyDescent="0.35">
      <c r="A1365">
        <v>1364</v>
      </c>
      <c r="B1365" t="s">
        <v>82</v>
      </c>
      <c r="C1365" t="s">
        <v>83</v>
      </c>
      <c r="D1365">
        <v>2016</v>
      </c>
      <c r="E1365" s="9">
        <f ca="1">YEAR(TODAY())-Data_Source[[#This Row],[Year]]</f>
        <v>9</v>
      </c>
      <c r="F1365" t="s">
        <v>47</v>
      </c>
      <c r="G1365" t="s">
        <v>75</v>
      </c>
      <c r="H1365" t="s">
        <v>17</v>
      </c>
      <c r="I1365">
        <v>3</v>
      </c>
      <c r="J1365" t="s">
        <v>18</v>
      </c>
      <c r="K1365" t="s">
        <v>19</v>
      </c>
      <c r="L1365">
        <v>33212</v>
      </c>
      <c r="M1365" t="s">
        <v>59</v>
      </c>
      <c r="N1365" t="s">
        <v>59</v>
      </c>
      <c r="O1365" s="3">
        <v>66000</v>
      </c>
      <c r="P1365" s="1">
        <f>MEDIAN(Data_Source[Price (SAR)])</f>
        <v>58000</v>
      </c>
      <c r="Q1365" s="1" cm="1">
        <f t="array" ref="Q1365">MEDIAN(_xlfn._xlws.FILTER(Data_Source[Price (SAR)],Data_Source[Maker] = Data_Source[[#This Row],[Maker]]))</f>
        <v>40000</v>
      </c>
    </row>
    <row r="1366" spans="1:17" x14ac:dyDescent="0.35">
      <c r="A1366">
        <v>1365</v>
      </c>
      <c r="B1366" t="s">
        <v>95</v>
      </c>
      <c r="C1366" t="s">
        <v>223</v>
      </c>
      <c r="D1366">
        <v>2020</v>
      </c>
      <c r="E1366" s="9">
        <f ca="1">YEAR(TODAY())-Data_Source[[#This Row],[Year]]</f>
        <v>5</v>
      </c>
      <c r="F1366" t="s">
        <v>15</v>
      </c>
      <c r="G1366" t="s">
        <v>29</v>
      </c>
      <c r="H1366" t="s">
        <v>17</v>
      </c>
      <c r="I1366">
        <v>6.2</v>
      </c>
      <c r="J1366" t="s">
        <v>18</v>
      </c>
      <c r="K1366" t="s">
        <v>19</v>
      </c>
      <c r="L1366">
        <v>5000</v>
      </c>
      <c r="M1366" t="s">
        <v>20</v>
      </c>
      <c r="N1366" t="s">
        <v>20</v>
      </c>
      <c r="O1366" s="2">
        <v>280000</v>
      </c>
      <c r="P1366" s="1">
        <f>MEDIAN(Data_Source[Price (SAR)])</f>
        <v>58000</v>
      </c>
      <c r="Q1366" s="1" cm="1">
        <f t="array" ref="Q1366">MEDIAN(_xlfn._xlws.FILTER(Data_Source[Price (SAR)],Data_Source[Maker] = Data_Source[[#This Row],[Maker]]))</f>
        <v>130000</v>
      </c>
    </row>
    <row r="1367" spans="1:17" x14ac:dyDescent="0.35">
      <c r="A1367">
        <v>1366</v>
      </c>
      <c r="B1367" t="s">
        <v>39</v>
      </c>
      <c r="C1367" t="s">
        <v>115</v>
      </c>
      <c r="D1367">
        <v>2011</v>
      </c>
      <c r="E1367" s="9">
        <f ca="1">YEAR(TODAY())-Data_Source[[#This Row],[Year]]</f>
        <v>14</v>
      </c>
      <c r="F1367" t="s">
        <v>15</v>
      </c>
      <c r="G1367" t="s">
        <v>16</v>
      </c>
      <c r="H1367" t="s">
        <v>30</v>
      </c>
      <c r="I1367">
        <v>8</v>
      </c>
      <c r="J1367" t="s">
        <v>18</v>
      </c>
      <c r="K1367" t="s">
        <v>19</v>
      </c>
      <c r="L1367">
        <v>399</v>
      </c>
      <c r="M1367" t="s">
        <v>255</v>
      </c>
      <c r="N1367" t="s">
        <v>255</v>
      </c>
      <c r="O1367" s="3">
        <v>37000</v>
      </c>
      <c r="P1367" s="1">
        <f>MEDIAN(Data_Source[Price (SAR)])</f>
        <v>58000</v>
      </c>
      <c r="Q1367" s="1" cm="1">
        <f t="array" ref="Q1367">MEDIAN(_xlfn._xlws.FILTER(Data_Source[Price (SAR)],Data_Source[Maker] = Data_Source[[#This Row],[Maker]]))</f>
        <v>60000</v>
      </c>
    </row>
    <row r="1368" spans="1:17" x14ac:dyDescent="0.35">
      <c r="A1368">
        <v>1367</v>
      </c>
      <c r="B1368" t="s">
        <v>174</v>
      </c>
      <c r="C1368" t="s">
        <v>208</v>
      </c>
      <c r="D1368">
        <v>2016</v>
      </c>
      <c r="E1368" s="9">
        <f ca="1">YEAR(TODAY())-Data_Source[[#This Row],[Year]]</f>
        <v>9</v>
      </c>
      <c r="F1368" t="s">
        <v>44</v>
      </c>
      <c r="G1368" t="s">
        <v>23</v>
      </c>
      <c r="H1368" t="s">
        <v>17</v>
      </c>
      <c r="I1368">
        <v>4.4000000000000004</v>
      </c>
      <c r="J1368" t="s">
        <v>18</v>
      </c>
      <c r="K1368" t="s">
        <v>19</v>
      </c>
      <c r="L1368">
        <v>130341</v>
      </c>
      <c r="M1368" t="s">
        <v>20</v>
      </c>
      <c r="N1368" t="s">
        <v>20</v>
      </c>
      <c r="O1368" s="3">
        <v>161500</v>
      </c>
      <c r="P1368" s="1">
        <f>MEDIAN(Data_Source[Price (SAR)])</f>
        <v>58000</v>
      </c>
      <c r="Q1368" s="1" cm="1">
        <f t="array" ref="Q1368">MEDIAN(_xlfn._xlws.FILTER(Data_Source[Price (SAR)],Data_Source[Maker] = Data_Source[[#This Row],[Maker]]))</f>
        <v>110000</v>
      </c>
    </row>
    <row r="1369" spans="1:17" x14ac:dyDescent="0.35">
      <c r="A1369">
        <v>1368</v>
      </c>
      <c r="B1369" t="s">
        <v>76</v>
      </c>
      <c r="C1369" t="s">
        <v>325</v>
      </c>
      <c r="D1369">
        <v>2013</v>
      </c>
      <c r="E1369" s="9">
        <f ca="1">YEAR(TODAY())-Data_Source[[#This Row],[Year]]</f>
        <v>12</v>
      </c>
      <c r="F1369" t="s">
        <v>15</v>
      </c>
      <c r="G1369" t="s">
        <v>23</v>
      </c>
      <c r="H1369" t="s">
        <v>26</v>
      </c>
      <c r="I1369">
        <v>3.6</v>
      </c>
      <c r="J1369" t="s">
        <v>18</v>
      </c>
      <c r="K1369" t="s">
        <v>19</v>
      </c>
      <c r="L1369">
        <v>240000</v>
      </c>
      <c r="M1369" t="s">
        <v>20</v>
      </c>
      <c r="N1369" t="s">
        <v>20</v>
      </c>
      <c r="O1369" s="3">
        <v>35000</v>
      </c>
      <c r="P1369" s="1">
        <f>MEDIAN(Data_Source[Price (SAR)])</f>
        <v>58000</v>
      </c>
      <c r="Q1369" s="1" cm="1">
        <f t="array" ref="Q1369">MEDIAN(_xlfn._xlws.FILTER(Data_Source[Price (SAR)],Data_Source[Maker] = Data_Source[[#This Row],[Maker]]))</f>
        <v>55000</v>
      </c>
    </row>
    <row r="1370" spans="1:17" x14ac:dyDescent="0.35">
      <c r="A1370">
        <v>1369</v>
      </c>
      <c r="B1370" t="s">
        <v>27</v>
      </c>
      <c r="C1370" t="s">
        <v>101</v>
      </c>
      <c r="D1370">
        <v>2019</v>
      </c>
      <c r="E1370" s="9">
        <f ca="1">YEAR(TODAY())-Data_Source[[#This Row],[Year]]</f>
        <v>6</v>
      </c>
      <c r="F1370" t="s">
        <v>15</v>
      </c>
      <c r="G1370" t="s">
        <v>102</v>
      </c>
      <c r="H1370" t="s">
        <v>26</v>
      </c>
      <c r="I1370">
        <v>2</v>
      </c>
      <c r="J1370" t="s">
        <v>18</v>
      </c>
      <c r="K1370" t="s">
        <v>19</v>
      </c>
      <c r="L1370">
        <v>19000</v>
      </c>
      <c r="M1370" t="s">
        <v>20</v>
      </c>
      <c r="N1370" t="s">
        <v>20</v>
      </c>
      <c r="O1370" s="3">
        <v>59000</v>
      </c>
      <c r="P1370" s="1">
        <f>MEDIAN(Data_Source[Price (SAR)])</f>
        <v>58000</v>
      </c>
      <c r="Q1370" s="1" cm="1">
        <f t="array" ref="Q1370">MEDIAN(_xlfn._xlws.FILTER(Data_Source[Price (SAR)],Data_Source[Maker] = Data_Source[[#This Row],[Maker]]))</f>
        <v>42000</v>
      </c>
    </row>
    <row r="1371" spans="1:17" x14ac:dyDescent="0.35">
      <c r="A1371">
        <v>1370</v>
      </c>
      <c r="B1371" t="s">
        <v>27</v>
      </c>
      <c r="C1371" t="s">
        <v>88</v>
      </c>
      <c r="D1371">
        <v>2017</v>
      </c>
      <c r="E1371" s="9">
        <f ca="1">YEAR(TODAY())-Data_Source[[#This Row],[Year]]</f>
        <v>8</v>
      </c>
      <c r="F1371" t="s">
        <v>15</v>
      </c>
      <c r="G1371" t="s">
        <v>23</v>
      </c>
      <c r="H1371" t="s">
        <v>26</v>
      </c>
      <c r="I1371">
        <v>1.4</v>
      </c>
      <c r="J1371" t="s">
        <v>18</v>
      </c>
      <c r="K1371" t="s">
        <v>19</v>
      </c>
      <c r="L1371">
        <v>110000</v>
      </c>
      <c r="M1371" t="s">
        <v>20</v>
      </c>
      <c r="N1371" t="s">
        <v>20</v>
      </c>
      <c r="O1371" s="2">
        <v>27000</v>
      </c>
      <c r="P1371" s="1">
        <f>MEDIAN(Data_Source[Price (SAR)])</f>
        <v>58000</v>
      </c>
      <c r="Q1371" s="1" cm="1">
        <f t="array" ref="Q1371">MEDIAN(_xlfn._xlws.FILTER(Data_Source[Price (SAR)],Data_Source[Maker] = Data_Source[[#This Row],[Maker]]))</f>
        <v>42000</v>
      </c>
    </row>
    <row r="1372" spans="1:17" x14ac:dyDescent="0.35">
      <c r="A1372">
        <v>1371</v>
      </c>
      <c r="B1372" t="s">
        <v>48</v>
      </c>
      <c r="C1372" t="s">
        <v>388</v>
      </c>
      <c r="D1372">
        <v>2012</v>
      </c>
      <c r="E1372" s="9">
        <f ca="1">YEAR(TODAY())-Data_Source[[#This Row],[Year]]</f>
        <v>13</v>
      </c>
      <c r="F1372" t="s">
        <v>15</v>
      </c>
      <c r="G1372" t="s">
        <v>16</v>
      </c>
      <c r="H1372" t="s">
        <v>17</v>
      </c>
      <c r="I1372">
        <v>4.8</v>
      </c>
      <c r="J1372" t="s">
        <v>18</v>
      </c>
      <c r="K1372" t="s">
        <v>19</v>
      </c>
      <c r="L1372">
        <v>106000</v>
      </c>
      <c r="M1372" t="s">
        <v>20</v>
      </c>
      <c r="N1372" t="s">
        <v>20</v>
      </c>
      <c r="O1372" s="2">
        <v>71000</v>
      </c>
      <c r="P1372" s="1">
        <f>MEDIAN(Data_Source[Price (SAR)])</f>
        <v>58000</v>
      </c>
      <c r="Q1372" s="1" cm="1">
        <f t="array" ref="Q1372">MEDIAN(_xlfn._xlws.FILTER(Data_Source[Price (SAR)],Data_Source[Maker] = Data_Source[[#This Row],[Maker]]))</f>
        <v>145000</v>
      </c>
    </row>
    <row r="1373" spans="1:17" x14ac:dyDescent="0.35">
      <c r="A1373">
        <v>1372</v>
      </c>
      <c r="B1373" t="s">
        <v>39</v>
      </c>
      <c r="C1373" t="s">
        <v>46</v>
      </c>
      <c r="D1373">
        <v>2014</v>
      </c>
      <c r="E1373" s="9">
        <f ca="1">YEAR(TODAY())-Data_Source[[#This Row],[Year]]</f>
        <v>11</v>
      </c>
      <c r="F1373" t="s">
        <v>15</v>
      </c>
      <c r="G1373" t="s">
        <v>16</v>
      </c>
      <c r="H1373" t="s">
        <v>30</v>
      </c>
      <c r="I1373">
        <v>2</v>
      </c>
      <c r="J1373" t="s">
        <v>18</v>
      </c>
      <c r="K1373" t="s">
        <v>19</v>
      </c>
      <c r="L1373">
        <v>255000</v>
      </c>
      <c r="M1373" t="s">
        <v>20</v>
      </c>
      <c r="N1373" t="s">
        <v>20</v>
      </c>
      <c r="O1373" s="3">
        <v>53000</v>
      </c>
      <c r="P1373" s="1">
        <f>MEDIAN(Data_Source[Price (SAR)])</f>
        <v>58000</v>
      </c>
      <c r="Q1373" s="1" cm="1">
        <f t="array" ref="Q1373">MEDIAN(_xlfn._xlws.FILTER(Data_Source[Price (SAR)],Data_Source[Maker] = Data_Source[[#This Row],[Maker]]))</f>
        <v>60000</v>
      </c>
    </row>
    <row r="1374" spans="1:17" x14ac:dyDescent="0.35">
      <c r="A1374">
        <v>1373</v>
      </c>
      <c r="B1374" t="s">
        <v>76</v>
      </c>
      <c r="C1374" t="s">
        <v>240</v>
      </c>
      <c r="D1374">
        <v>2001</v>
      </c>
      <c r="E1374" s="9">
        <f ca="1">YEAR(TODAY())-Data_Source[[#This Row],[Year]]</f>
        <v>24</v>
      </c>
      <c r="F1374" t="s">
        <v>15</v>
      </c>
      <c r="G1374" t="s">
        <v>196</v>
      </c>
      <c r="H1374" t="s">
        <v>17</v>
      </c>
      <c r="I1374">
        <v>4.5999999999999996</v>
      </c>
      <c r="J1374" t="s">
        <v>18</v>
      </c>
      <c r="K1374" t="s">
        <v>19</v>
      </c>
      <c r="L1374">
        <v>399249</v>
      </c>
      <c r="M1374" t="s">
        <v>20</v>
      </c>
      <c r="N1374" t="s">
        <v>20</v>
      </c>
      <c r="O1374" s="2">
        <v>3000</v>
      </c>
      <c r="P1374" s="1">
        <f>MEDIAN(Data_Source[Price (SAR)])</f>
        <v>58000</v>
      </c>
      <c r="Q1374" s="1" cm="1">
        <f t="array" ref="Q1374">MEDIAN(_xlfn._xlws.FILTER(Data_Source[Price (SAR)],Data_Source[Maker] = Data_Source[[#This Row],[Maker]]))</f>
        <v>55000</v>
      </c>
    </row>
    <row r="1375" spans="1:17" x14ac:dyDescent="0.35">
      <c r="A1375">
        <v>1374</v>
      </c>
      <c r="B1375" t="s">
        <v>76</v>
      </c>
      <c r="C1375" t="s">
        <v>240</v>
      </c>
      <c r="D1375">
        <v>2006</v>
      </c>
      <c r="E1375" s="9">
        <f ca="1">YEAR(TODAY())-Data_Source[[#This Row],[Year]]</f>
        <v>19</v>
      </c>
      <c r="F1375" t="s">
        <v>15</v>
      </c>
      <c r="G1375" t="s">
        <v>23</v>
      </c>
      <c r="H1375" t="s">
        <v>26</v>
      </c>
      <c r="I1375">
        <v>4.5999999999999996</v>
      </c>
      <c r="J1375" t="s">
        <v>18</v>
      </c>
      <c r="K1375" t="s">
        <v>19</v>
      </c>
      <c r="L1375">
        <v>234000</v>
      </c>
      <c r="M1375" t="s">
        <v>138</v>
      </c>
      <c r="N1375" t="s">
        <v>64</v>
      </c>
      <c r="O1375" s="2">
        <v>22000</v>
      </c>
      <c r="P1375" s="1">
        <f>MEDIAN(Data_Source[Price (SAR)])</f>
        <v>58000</v>
      </c>
      <c r="Q1375" s="1" cm="1">
        <f t="array" ref="Q1375">MEDIAN(_xlfn._xlws.FILTER(Data_Source[Price (SAR)],Data_Source[Maker] = Data_Source[[#This Row],[Maker]]))</f>
        <v>55000</v>
      </c>
    </row>
    <row r="1376" spans="1:17" x14ac:dyDescent="0.35">
      <c r="A1376">
        <v>1375</v>
      </c>
      <c r="B1376" t="s">
        <v>34</v>
      </c>
      <c r="C1376" t="s">
        <v>51</v>
      </c>
      <c r="D1376">
        <v>2003</v>
      </c>
      <c r="E1376" s="9">
        <f ca="1">YEAR(TODAY())-Data_Source[[#This Row],[Year]]</f>
        <v>22</v>
      </c>
      <c r="F1376" t="s">
        <v>15</v>
      </c>
      <c r="G1376" t="s">
        <v>25</v>
      </c>
      <c r="H1376" t="s">
        <v>17</v>
      </c>
      <c r="I1376">
        <v>1</v>
      </c>
      <c r="J1376" t="s">
        <v>18</v>
      </c>
      <c r="K1376" t="s">
        <v>19</v>
      </c>
      <c r="L1376">
        <v>50000</v>
      </c>
      <c r="M1376" t="s">
        <v>20</v>
      </c>
      <c r="N1376" t="s">
        <v>20</v>
      </c>
      <c r="O1376" s="3">
        <v>15000</v>
      </c>
      <c r="P1376" s="1">
        <f>MEDIAN(Data_Source[Price (SAR)])</f>
        <v>58000</v>
      </c>
      <c r="Q1376" s="1" cm="1">
        <f t="array" ref="Q1376">MEDIAN(_xlfn._xlws.FILTER(Data_Source[Price (SAR)],Data_Source[Maker] = Data_Source[[#This Row],[Maker]]))</f>
        <v>65000</v>
      </c>
    </row>
    <row r="1377" spans="1:17" x14ac:dyDescent="0.35">
      <c r="A1377">
        <v>1376</v>
      </c>
      <c r="B1377" t="s">
        <v>34</v>
      </c>
      <c r="C1377" t="s">
        <v>43</v>
      </c>
      <c r="D1377">
        <v>2008</v>
      </c>
      <c r="E1377" s="9">
        <f ca="1">YEAR(TODAY())-Data_Source[[#This Row],[Year]]</f>
        <v>17</v>
      </c>
      <c r="F1377" t="s">
        <v>15</v>
      </c>
      <c r="G1377" t="s">
        <v>75</v>
      </c>
      <c r="H1377" t="s">
        <v>30</v>
      </c>
      <c r="I1377">
        <v>1.7</v>
      </c>
      <c r="J1377" t="s">
        <v>18</v>
      </c>
      <c r="K1377" t="s">
        <v>19</v>
      </c>
      <c r="L1377">
        <v>280000</v>
      </c>
      <c r="M1377" t="s">
        <v>42</v>
      </c>
      <c r="N1377" t="s">
        <v>64</v>
      </c>
      <c r="O1377" s="3">
        <v>17000</v>
      </c>
      <c r="P1377" s="1">
        <f>MEDIAN(Data_Source[Price (SAR)])</f>
        <v>58000</v>
      </c>
      <c r="Q1377" s="1" cm="1">
        <f t="array" ref="Q1377">MEDIAN(_xlfn._xlws.FILTER(Data_Source[Price (SAR)],Data_Source[Maker] = Data_Source[[#This Row],[Maker]]))</f>
        <v>65000</v>
      </c>
    </row>
    <row r="1378" spans="1:17" x14ac:dyDescent="0.35">
      <c r="A1378">
        <v>1377</v>
      </c>
      <c r="B1378" t="s">
        <v>27</v>
      </c>
      <c r="C1378" t="s">
        <v>88</v>
      </c>
      <c r="D1378">
        <v>2017</v>
      </c>
      <c r="E1378" s="9">
        <f ca="1">YEAR(TODAY())-Data_Source[[#This Row],[Year]]</f>
        <v>8</v>
      </c>
      <c r="F1378" t="s">
        <v>15</v>
      </c>
      <c r="G1378" t="s">
        <v>23</v>
      </c>
      <c r="H1378" t="s">
        <v>26</v>
      </c>
      <c r="I1378">
        <v>1.4</v>
      </c>
      <c r="J1378" t="s">
        <v>18</v>
      </c>
      <c r="K1378" t="s">
        <v>19</v>
      </c>
      <c r="L1378">
        <v>112972</v>
      </c>
      <c r="M1378" t="s">
        <v>45</v>
      </c>
      <c r="N1378" t="s">
        <v>539</v>
      </c>
      <c r="O1378" s="3">
        <v>29000</v>
      </c>
      <c r="P1378" s="1">
        <f>MEDIAN(Data_Source[Price (SAR)])</f>
        <v>58000</v>
      </c>
      <c r="Q1378" s="1" cm="1">
        <f t="array" ref="Q1378">MEDIAN(_xlfn._xlws.FILTER(Data_Source[Price (SAR)],Data_Source[Maker] = Data_Source[[#This Row],[Maker]]))</f>
        <v>42000</v>
      </c>
    </row>
    <row r="1379" spans="1:17" x14ac:dyDescent="0.35">
      <c r="A1379">
        <v>1378</v>
      </c>
      <c r="B1379" t="s">
        <v>76</v>
      </c>
      <c r="C1379" t="s">
        <v>151</v>
      </c>
      <c r="D1379">
        <v>2015</v>
      </c>
      <c r="E1379" s="9">
        <f ca="1">YEAR(TODAY())-Data_Source[[#This Row],[Year]]</f>
        <v>10</v>
      </c>
      <c r="F1379" t="s">
        <v>15</v>
      </c>
      <c r="G1379" t="s">
        <v>16</v>
      </c>
      <c r="H1379" t="s">
        <v>17</v>
      </c>
      <c r="I1379">
        <v>1</v>
      </c>
      <c r="J1379" t="s">
        <v>18</v>
      </c>
      <c r="K1379" t="s">
        <v>19</v>
      </c>
      <c r="L1379">
        <v>81000</v>
      </c>
      <c r="M1379" t="s">
        <v>20</v>
      </c>
      <c r="N1379" t="s">
        <v>20</v>
      </c>
      <c r="O1379" s="2">
        <v>66000</v>
      </c>
      <c r="P1379" s="1">
        <f>MEDIAN(Data_Source[Price (SAR)])</f>
        <v>58000</v>
      </c>
      <c r="Q1379" s="1" cm="1">
        <f t="array" ref="Q1379">MEDIAN(_xlfn._xlws.FILTER(Data_Source[Price (SAR)],Data_Source[Maker] = Data_Source[[#This Row],[Maker]]))</f>
        <v>55000</v>
      </c>
    </row>
    <row r="1380" spans="1:17" x14ac:dyDescent="0.35">
      <c r="A1380">
        <v>1379</v>
      </c>
      <c r="B1380" t="s">
        <v>82</v>
      </c>
      <c r="C1380" t="s">
        <v>142</v>
      </c>
      <c r="D1380">
        <v>2018</v>
      </c>
      <c r="E1380" s="9">
        <f ca="1">YEAR(TODAY())-Data_Source[[#This Row],[Year]]</f>
        <v>7</v>
      </c>
      <c r="F1380" t="s">
        <v>15</v>
      </c>
      <c r="G1380" t="s">
        <v>25</v>
      </c>
      <c r="H1380" t="s">
        <v>30</v>
      </c>
      <c r="I1380">
        <v>1.6</v>
      </c>
      <c r="J1380" t="s">
        <v>18</v>
      </c>
      <c r="K1380" t="s">
        <v>19</v>
      </c>
      <c r="L1380">
        <v>161000</v>
      </c>
      <c r="M1380" t="s">
        <v>20</v>
      </c>
      <c r="N1380" t="s">
        <v>20</v>
      </c>
      <c r="O1380" s="2">
        <v>33000</v>
      </c>
      <c r="P1380" s="1">
        <f>MEDIAN(Data_Source[Price (SAR)])</f>
        <v>58000</v>
      </c>
      <c r="Q1380" s="1" cm="1">
        <f t="array" ref="Q1380">MEDIAN(_xlfn._xlws.FILTER(Data_Source[Price (SAR)],Data_Source[Maker] = Data_Source[[#This Row],[Maker]]))</f>
        <v>40000</v>
      </c>
    </row>
    <row r="1381" spans="1:17" x14ac:dyDescent="0.35">
      <c r="A1381">
        <v>1380</v>
      </c>
      <c r="B1381" t="s">
        <v>73</v>
      </c>
      <c r="C1381">
        <v>3</v>
      </c>
      <c r="D1381">
        <v>2016</v>
      </c>
      <c r="E1381" s="9">
        <f ca="1">YEAR(TODAY())-Data_Source[[#This Row],[Year]]</f>
        <v>9</v>
      </c>
      <c r="F1381" t="s">
        <v>15</v>
      </c>
      <c r="G1381" t="s">
        <v>25</v>
      </c>
      <c r="H1381" t="s">
        <v>30</v>
      </c>
      <c r="I1381">
        <v>2</v>
      </c>
      <c r="J1381" t="s">
        <v>18</v>
      </c>
      <c r="K1381" t="s">
        <v>19</v>
      </c>
      <c r="L1381">
        <v>104800</v>
      </c>
      <c r="M1381" t="s">
        <v>20</v>
      </c>
      <c r="N1381" t="s">
        <v>20</v>
      </c>
      <c r="O1381" s="2">
        <v>39000</v>
      </c>
      <c r="P1381" s="1">
        <f>MEDIAN(Data_Source[Price (SAR)])</f>
        <v>58000</v>
      </c>
      <c r="Q1381" s="1" cm="1">
        <f t="array" ref="Q1381">MEDIAN(_xlfn._xlws.FILTER(Data_Source[Price (SAR)],Data_Source[Maker] = Data_Source[[#This Row],[Maker]]))</f>
        <v>56000</v>
      </c>
    </row>
    <row r="1382" spans="1:17" x14ac:dyDescent="0.35">
      <c r="A1382">
        <v>1381</v>
      </c>
      <c r="B1382" t="s">
        <v>39</v>
      </c>
      <c r="C1382" t="s">
        <v>46</v>
      </c>
      <c r="D1382">
        <v>2015</v>
      </c>
      <c r="E1382" s="9">
        <f ca="1">YEAR(TODAY())-Data_Source[[#This Row],[Year]]</f>
        <v>10</v>
      </c>
      <c r="F1382" t="s">
        <v>15</v>
      </c>
      <c r="G1382" t="s">
        <v>25</v>
      </c>
      <c r="H1382" t="s">
        <v>30</v>
      </c>
      <c r="I1382">
        <v>5.3</v>
      </c>
      <c r="J1382" t="s">
        <v>18</v>
      </c>
      <c r="K1382" t="s">
        <v>19</v>
      </c>
      <c r="L1382">
        <v>71000</v>
      </c>
      <c r="M1382" t="s">
        <v>20</v>
      </c>
      <c r="N1382" t="s">
        <v>20</v>
      </c>
      <c r="O1382" s="2">
        <v>125000</v>
      </c>
      <c r="P1382" s="1">
        <f>MEDIAN(Data_Source[Price (SAR)])</f>
        <v>58000</v>
      </c>
      <c r="Q1382" s="1" cm="1">
        <f t="array" ref="Q1382">MEDIAN(_xlfn._xlws.FILTER(Data_Source[Price (SAR)],Data_Source[Maker] = Data_Source[[#This Row],[Maker]]))</f>
        <v>60000</v>
      </c>
    </row>
    <row r="1383" spans="1:17" x14ac:dyDescent="0.35">
      <c r="A1383">
        <v>1382</v>
      </c>
      <c r="B1383" t="s">
        <v>76</v>
      </c>
      <c r="C1383" t="s">
        <v>77</v>
      </c>
      <c r="D1383">
        <v>2012</v>
      </c>
      <c r="E1383" s="9">
        <f ca="1">YEAR(TODAY())-Data_Source[[#This Row],[Year]]</f>
        <v>13</v>
      </c>
      <c r="F1383" t="s">
        <v>15</v>
      </c>
      <c r="G1383" t="s">
        <v>29</v>
      </c>
      <c r="H1383" t="s">
        <v>30</v>
      </c>
      <c r="I1383">
        <v>5.4</v>
      </c>
      <c r="J1383" t="s">
        <v>18</v>
      </c>
      <c r="K1383" t="s">
        <v>19</v>
      </c>
      <c r="L1383">
        <v>266007</v>
      </c>
      <c r="M1383" t="s">
        <v>20</v>
      </c>
      <c r="N1383" t="s">
        <v>20</v>
      </c>
      <c r="O1383" s="2">
        <v>49500</v>
      </c>
      <c r="P1383" s="1">
        <f>MEDIAN(Data_Source[Price (SAR)])</f>
        <v>58000</v>
      </c>
      <c r="Q1383" s="1" cm="1">
        <f t="array" ref="Q1383">MEDIAN(_xlfn._xlws.FILTER(Data_Source[Price (SAR)],Data_Source[Maker] = Data_Source[[#This Row],[Maker]]))</f>
        <v>55000</v>
      </c>
    </row>
    <row r="1384" spans="1:17" x14ac:dyDescent="0.35">
      <c r="A1384">
        <v>1383</v>
      </c>
      <c r="B1384" t="s">
        <v>34</v>
      </c>
      <c r="C1384" t="s">
        <v>58</v>
      </c>
      <c r="D1384">
        <v>2020</v>
      </c>
      <c r="E1384" s="9">
        <f ca="1">YEAR(TODAY())-Data_Source[[#This Row],[Year]]</f>
        <v>5</v>
      </c>
      <c r="F1384" t="s">
        <v>15</v>
      </c>
      <c r="G1384" t="s">
        <v>29</v>
      </c>
      <c r="H1384" t="s">
        <v>30</v>
      </c>
      <c r="I1384">
        <v>4</v>
      </c>
      <c r="J1384" t="s">
        <v>18</v>
      </c>
      <c r="K1384" t="s">
        <v>19</v>
      </c>
      <c r="L1384">
        <v>20406</v>
      </c>
      <c r="M1384" t="s">
        <v>20</v>
      </c>
      <c r="N1384" t="s">
        <v>20</v>
      </c>
      <c r="O1384" s="2">
        <v>132000</v>
      </c>
      <c r="P1384" s="1">
        <f>MEDIAN(Data_Source[Price (SAR)])</f>
        <v>58000</v>
      </c>
      <c r="Q1384" s="1" cm="1">
        <f t="array" ref="Q1384">MEDIAN(_xlfn._xlws.FILTER(Data_Source[Price (SAR)],Data_Source[Maker] = Data_Source[[#This Row],[Maker]]))</f>
        <v>65000</v>
      </c>
    </row>
    <row r="1385" spans="1:17" x14ac:dyDescent="0.35">
      <c r="A1385">
        <v>1384</v>
      </c>
      <c r="B1385" t="s">
        <v>27</v>
      </c>
      <c r="C1385" t="s">
        <v>91</v>
      </c>
      <c r="D1385">
        <v>2015</v>
      </c>
      <c r="E1385" s="9">
        <f ca="1">YEAR(TODAY())-Data_Source[[#This Row],[Year]]</f>
        <v>10</v>
      </c>
      <c r="F1385" t="s">
        <v>15</v>
      </c>
      <c r="G1385" t="s">
        <v>94</v>
      </c>
      <c r="H1385" t="s">
        <v>26</v>
      </c>
      <c r="I1385">
        <v>1.1000000000000001</v>
      </c>
      <c r="J1385" t="s">
        <v>18</v>
      </c>
      <c r="K1385" t="s">
        <v>19</v>
      </c>
      <c r="L1385">
        <v>280000</v>
      </c>
      <c r="M1385" t="s">
        <v>70</v>
      </c>
      <c r="N1385" t="s">
        <v>70</v>
      </c>
      <c r="O1385" s="2">
        <v>45000</v>
      </c>
      <c r="P1385" s="1">
        <f>MEDIAN(Data_Source[Price (SAR)])</f>
        <v>58000</v>
      </c>
      <c r="Q1385" s="1" cm="1">
        <f t="array" ref="Q1385">MEDIAN(_xlfn._xlws.FILTER(Data_Source[Price (SAR)],Data_Source[Maker] = Data_Source[[#This Row],[Maker]]))</f>
        <v>42000</v>
      </c>
    </row>
    <row r="1386" spans="1:17" x14ac:dyDescent="0.35">
      <c r="A1386">
        <v>1385</v>
      </c>
      <c r="B1386" t="s">
        <v>21</v>
      </c>
      <c r="C1386" t="s">
        <v>237</v>
      </c>
      <c r="D1386">
        <v>2006</v>
      </c>
      <c r="E1386" s="9">
        <f ca="1">YEAR(TODAY())-Data_Source[[#This Row],[Year]]</f>
        <v>19</v>
      </c>
      <c r="F1386" t="s">
        <v>15</v>
      </c>
      <c r="G1386" t="s">
        <v>102</v>
      </c>
      <c r="H1386" t="s">
        <v>30</v>
      </c>
      <c r="I1386">
        <v>4</v>
      </c>
      <c r="J1386" t="s">
        <v>18</v>
      </c>
      <c r="K1386" t="s">
        <v>19</v>
      </c>
      <c r="L1386">
        <v>325000</v>
      </c>
      <c r="M1386" t="s">
        <v>20</v>
      </c>
      <c r="N1386" t="s">
        <v>20</v>
      </c>
      <c r="O1386" s="2">
        <v>15000</v>
      </c>
      <c r="P1386" s="1">
        <f>MEDIAN(Data_Source[Price (SAR)])</f>
        <v>58000</v>
      </c>
      <c r="Q1386" s="1" cm="1">
        <f t="array" ref="Q1386">MEDIAN(_xlfn._xlws.FILTER(Data_Source[Price (SAR)],Data_Source[Maker] = Data_Source[[#This Row],[Maker]]))</f>
        <v>36500</v>
      </c>
    </row>
    <row r="1387" spans="1:17" x14ac:dyDescent="0.35">
      <c r="A1387">
        <v>1386</v>
      </c>
      <c r="B1387" t="s">
        <v>39</v>
      </c>
      <c r="C1387" t="s">
        <v>46</v>
      </c>
      <c r="D1387">
        <v>2011</v>
      </c>
      <c r="E1387" s="9">
        <f ca="1">YEAR(TODAY())-Data_Source[[#This Row],[Year]]</f>
        <v>14</v>
      </c>
      <c r="F1387" t="s">
        <v>15</v>
      </c>
      <c r="G1387" t="s">
        <v>75</v>
      </c>
      <c r="H1387" t="s">
        <v>30</v>
      </c>
      <c r="I1387">
        <v>5.3</v>
      </c>
      <c r="J1387" t="s">
        <v>18</v>
      </c>
      <c r="K1387" t="s">
        <v>19</v>
      </c>
      <c r="L1387">
        <v>206000</v>
      </c>
      <c r="M1387" t="s">
        <v>20</v>
      </c>
      <c r="N1387" t="s">
        <v>20</v>
      </c>
      <c r="O1387" s="2">
        <v>37000</v>
      </c>
      <c r="P1387" s="1">
        <f>MEDIAN(Data_Source[Price (SAR)])</f>
        <v>58000</v>
      </c>
      <c r="Q1387" s="1" cm="1">
        <f t="array" ref="Q1387">MEDIAN(_xlfn._xlws.FILTER(Data_Source[Price (SAR)],Data_Source[Maker] = Data_Source[[#This Row],[Maker]]))</f>
        <v>60000</v>
      </c>
    </row>
    <row r="1388" spans="1:17" x14ac:dyDescent="0.35">
      <c r="A1388">
        <v>1387</v>
      </c>
      <c r="B1388" t="s">
        <v>34</v>
      </c>
      <c r="C1388" t="s">
        <v>145</v>
      </c>
      <c r="D1388">
        <v>2017</v>
      </c>
      <c r="E1388" s="9">
        <f ca="1">YEAR(TODAY())-Data_Source[[#This Row],[Year]]</f>
        <v>8</v>
      </c>
      <c r="F1388" t="s">
        <v>15</v>
      </c>
      <c r="G1388" t="s">
        <v>23</v>
      </c>
      <c r="H1388" t="s">
        <v>26</v>
      </c>
      <c r="I1388">
        <v>2.7</v>
      </c>
      <c r="J1388" t="s">
        <v>18</v>
      </c>
      <c r="K1388" t="s">
        <v>19</v>
      </c>
      <c r="L1388">
        <v>85218</v>
      </c>
      <c r="M1388" t="s">
        <v>45</v>
      </c>
      <c r="N1388" t="s">
        <v>539</v>
      </c>
      <c r="O1388" s="2">
        <v>64000</v>
      </c>
      <c r="P1388" s="1">
        <f>MEDIAN(Data_Source[Price (SAR)])</f>
        <v>58000</v>
      </c>
      <c r="Q1388" s="1" cm="1">
        <f t="array" ref="Q1388">MEDIAN(_xlfn._xlws.FILTER(Data_Source[Price (SAR)],Data_Source[Maker] = Data_Source[[#This Row],[Maker]]))</f>
        <v>65000</v>
      </c>
    </row>
    <row r="1389" spans="1:17" x14ac:dyDescent="0.35">
      <c r="A1389">
        <v>1388</v>
      </c>
      <c r="B1389" t="s">
        <v>82</v>
      </c>
      <c r="C1389" t="s">
        <v>164</v>
      </c>
      <c r="D1389">
        <v>2018</v>
      </c>
      <c r="E1389" s="9">
        <f ca="1">YEAR(TODAY())-Data_Source[[#This Row],[Year]]</f>
        <v>7</v>
      </c>
      <c r="F1389" t="s">
        <v>15</v>
      </c>
      <c r="G1389" t="s">
        <v>65</v>
      </c>
      <c r="H1389" t="s">
        <v>26</v>
      </c>
      <c r="I1389">
        <v>2.4</v>
      </c>
      <c r="J1389" t="s">
        <v>18</v>
      </c>
      <c r="K1389" t="s">
        <v>19</v>
      </c>
      <c r="L1389">
        <v>57073</v>
      </c>
      <c r="M1389" t="s">
        <v>20</v>
      </c>
      <c r="N1389" t="s">
        <v>20</v>
      </c>
      <c r="O1389" s="3">
        <v>63500</v>
      </c>
      <c r="P1389" s="1">
        <f>MEDIAN(Data_Source[Price (SAR)])</f>
        <v>58000</v>
      </c>
      <c r="Q1389" s="1" cm="1">
        <f t="array" ref="Q1389">MEDIAN(_xlfn._xlws.FILTER(Data_Source[Price (SAR)],Data_Source[Maker] = Data_Source[[#This Row],[Maker]]))</f>
        <v>40000</v>
      </c>
    </row>
    <row r="1390" spans="1:17" x14ac:dyDescent="0.35">
      <c r="A1390">
        <v>1389</v>
      </c>
      <c r="B1390" t="s">
        <v>34</v>
      </c>
      <c r="C1390" t="s">
        <v>51</v>
      </c>
      <c r="D1390">
        <v>2018</v>
      </c>
      <c r="E1390" s="9">
        <f ca="1">YEAR(TODAY())-Data_Source[[#This Row],[Year]]</f>
        <v>7</v>
      </c>
      <c r="F1390" t="s">
        <v>15</v>
      </c>
      <c r="G1390" t="s">
        <v>94</v>
      </c>
      <c r="H1390" t="s">
        <v>26</v>
      </c>
      <c r="I1390">
        <v>1.6</v>
      </c>
      <c r="J1390" t="s">
        <v>18</v>
      </c>
      <c r="K1390" t="s">
        <v>19</v>
      </c>
      <c r="L1390">
        <v>55398</v>
      </c>
      <c r="M1390" t="s">
        <v>20</v>
      </c>
      <c r="N1390" t="s">
        <v>20</v>
      </c>
      <c r="O1390" s="2">
        <v>49000</v>
      </c>
      <c r="P1390" s="1">
        <f>MEDIAN(Data_Source[Price (SAR)])</f>
        <v>58000</v>
      </c>
      <c r="Q1390" s="1" cm="1">
        <f t="array" ref="Q1390">MEDIAN(_xlfn._xlws.FILTER(Data_Source[Price (SAR)],Data_Source[Maker] = Data_Source[[#This Row],[Maker]]))</f>
        <v>65000</v>
      </c>
    </row>
    <row r="1391" spans="1:17" x14ac:dyDescent="0.35">
      <c r="A1391">
        <v>1390</v>
      </c>
      <c r="B1391" t="s">
        <v>166</v>
      </c>
      <c r="C1391" t="s">
        <v>268</v>
      </c>
      <c r="D1391">
        <v>2020</v>
      </c>
      <c r="E1391" s="9">
        <f ca="1">YEAR(TODAY())-Data_Source[[#This Row],[Year]]</f>
        <v>5</v>
      </c>
      <c r="F1391" t="s">
        <v>15</v>
      </c>
      <c r="G1391" t="s">
        <v>94</v>
      </c>
      <c r="H1391" t="s">
        <v>30</v>
      </c>
      <c r="I1391">
        <v>1.6</v>
      </c>
      <c r="J1391" t="s">
        <v>18</v>
      </c>
      <c r="K1391" t="s">
        <v>19</v>
      </c>
      <c r="L1391">
        <v>24938</v>
      </c>
      <c r="M1391" t="s">
        <v>20</v>
      </c>
      <c r="N1391" t="s">
        <v>20</v>
      </c>
      <c r="O1391" s="3">
        <v>49500</v>
      </c>
      <c r="P1391" s="1">
        <f>MEDIAN(Data_Source[Price (SAR)])</f>
        <v>58000</v>
      </c>
      <c r="Q1391" s="1" cm="1">
        <f t="array" ref="Q1391">MEDIAN(_xlfn._xlws.FILTER(Data_Source[Price (SAR)],Data_Source[Maker] = Data_Source[[#This Row],[Maker]]))</f>
        <v>44000</v>
      </c>
    </row>
    <row r="1392" spans="1:17" x14ac:dyDescent="0.35">
      <c r="A1392">
        <v>1391</v>
      </c>
      <c r="B1392" t="s">
        <v>34</v>
      </c>
      <c r="C1392" t="s">
        <v>43</v>
      </c>
      <c r="D1392">
        <v>2016</v>
      </c>
      <c r="E1392" s="9">
        <f ca="1">YEAR(TODAY())-Data_Source[[#This Row],[Year]]</f>
        <v>9</v>
      </c>
      <c r="F1392" t="s">
        <v>15</v>
      </c>
      <c r="G1392" t="s">
        <v>75</v>
      </c>
      <c r="H1392" t="s">
        <v>26</v>
      </c>
      <c r="I1392">
        <v>2.5</v>
      </c>
      <c r="J1392" t="s">
        <v>18</v>
      </c>
      <c r="K1392" t="s">
        <v>19</v>
      </c>
      <c r="L1392">
        <v>86000</v>
      </c>
      <c r="M1392" t="s">
        <v>20</v>
      </c>
      <c r="N1392" t="s">
        <v>20</v>
      </c>
      <c r="O1392" s="2">
        <v>60000</v>
      </c>
      <c r="P1392" s="1">
        <f>MEDIAN(Data_Source[Price (SAR)])</f>
        <v>58000</v>
      </c>
      <c r="Q1392" s="1" cm="1">
        <f t="array" ref="Q1392">MEDIAN(_xlfn._xlws.FILTER(Data_Source[Price (SAR)],Data_Source[Maker] = Data_Source[[#This Row],[Maker]]))</f>
        <v>65000</v>
      </c>
    </row>
    <row r="1393" spans="1:17" x14ac:dyDescent="0.35">
      <c r="A1393">
        <v>1392</v>
      </c>
      <c r="B1393" t="s">
        <v>76</v>
      </c>
      <c r="C1393" t="s">
        <v>144</v>
      </c>
      <c r="D1393">
        <v>2011</v>
      </c>
      <c r="E1393" s="9">
        <f ca="1">YEAR(TODAY())-Data_Source[[#This Row],[Year]]</f>
        <v>14</v>
      </c>
      <c r="F1393" t="s">
        <v>15</v>
      </c>
      <c r="G1393" t="s">
        <v>78</v>
      </c>
      <c r="H1393" t="s">
        <v>17</v>
      </c>
      <c r="I1393">
        <v>4.5999999999999996</v>
      </c>
      <c r="J1393" t="s">
        <v>18</v>
      </c>
      <c r="K1393" t="s">
        <v>19</v>
      </c>
      <c r="L1393">
        <v>114000</v>
      </c>
      <c r="M1393" t="s">
        <v>20</v>
      </c>
      <c r="N1393" t="s">
        <v>20</v>
      </c>
      <c r="O1393" s="2">
        <v>48000</v>
      </c>
      <c r="P1393" s="1">
        <f>MEDIAN(Data_Source[Price (SAR)])</f>
        <v>58000</v>
      </c>
      <c r="Q1393" s="1" cm="1">
        <f t="array" ref="Q1393">MEDIAN(_xlfn._xlws.FILTER(Data_Source[Price (SAR)],Data_Source[Maker] = Data_Source[[#This Row],[Maker]]))</f>
        <v>55000</v>
      </c>
    </row>
    <row r="1394" spans="1:17" x14ac:dyDescent="0.35">
      <c r="A1394">
        <v>1393</v>
      </c>
      <c r="B1394" t="s">
        <v>27</v>
      </c>
      <c r="C1394" t="s">
        <v>84</v>
      </c>
      <c r="D1394">
        <v>2020</v>
      </c>
      <c r="E1394" s="9">
        <f ca="1">YEAR(TODAY())-Data_Source[[#This Row],[Year]]</f>
        <v>5</v>
      </c>
      <c r="F1394" t="s">
        <v>15</v>
      </c>
      <c r="G1394" t="s">
        <v>38</v>
      </c>
      <c r="H1394" t="s">
        <v>30</v>
      </c>
      <c r="I1394">
        <v>2</v>
      </c>
      <c r="J1394" t="s">
        <v>18</v>
      </c>
      <c r="K1394" t="s">
        <v>19</v>
      </c>
      <c r="L1394">
        <v>22000</v>
      </c>
      <c r="M1394" t="s">
        <v>42</v>
      </c>
      <c r="N1394" t="s">
        <v>64</v>
      </c>
      <c r="O1394" s="2">
        <v>80000</v>
      </c>
      <c r="P1394" s="1">
        <f>MEDIAN(Data_Source[Price (SAR)])</f>
        <v>58000</v>
      </c>
      <c r="Q1394" s="1" cm="1">
        <f t="array" ref="Q1394">MEDIAN(_xlfn._xlws.FILTER(Data_Source[Price (SAR)],Data_Source[Maker] = Data_Source[[#This Row],[Maker]]))</f>
        <v>42000</v>
      </c>
    </row>
    <row r="1395" spans="1:17" x14ac:dyDescent="0.35">
      <c r="A1395">
        <v>1394</v>
      </c>
      <c r="B1395" t="s">
        <v>60</v>
      </c>
      <c r="C1395" t="s">
        <v>241</v>
      </c>
      <c r="D1395">
        <v>2008</v>
      </c>
      <c r="E1395" s="9">
        <f ca="1">YEAR(TODAY())-Data_Source[[#This Row],[Year]]</f>
        <v>17</v>
      </c>
      <c r="F1395" t="s">
        <v>15</v>
      </c>
      <c r="G1395" t="s">
        <v>75</v>
      </c>
      <c r="H1395" t="s">
        <v>17</v>
      </c>
      <c r="I1395">
        <v>4.5999999999999996</v>
      </c>
      <c r="J1395" t="s">
        <v>18</v>
      </c>
      <c r="K1395" t="s">
        <v>19</v>
      </c>
      <c r="L1395">
        <v>130000</v>
      </c>
      <c r="M1395" t="s">
        <v>20</v>
      </c>
      <c r="N1395" t="s">
        <v>20</v>
      </c>
      <c r="O1395" s="2">
        <v>75000</v>
      </c>
      <c r="P1395" s="1">
        <f>MEDIAN(Data_Source[Price (SAR)])</f>
        <v>58000</v>
      </c>
      <c r="Q1395" s="1" cm="1">
        <f t="array" ref="Q1395">MEDIAN(_xlfn._xlws.FILTER(Data_Source[Price (SAR)],Data_Source[Maker] = Data_Source[[#This Row],[Maker]]))</f>
        <v>142000</v>
      </c>
    </row>
    <row r="1396" spans="1:17" x14ac:dyDescent="0.35">
      <c r="A1396">
        <v>1395</v>
      </c>
      <c r="B1396" t="s">
        <v>34</v>
      </c>
      <c r="C1396" t="s">
        <v>43</v>
      </c>
      <c r="D1396">
        <v>2014</v>
      </c>
      <c r="E1396" s="9">
        <f ca="1">YEAR(TODAY())-Data_Source[[#This Row],[Year]]</f>
        <v>11</v>
      </c>
      <c r="F1396" t="s">
        <v>15</v>
      </c>
      <c r="G1396" t="s">
        <v>23</v>
      </c>
      <c r="H1396" t="s">
        <v>26</v>
      </c>
      <c r="I1396">
        <v>2.5</v>
      </c>
      <c r="J1396" t="s">
        <v>18</v>
      </c>
      <c r="K1396" t="s">
        <v>19</v>
      </c>
      <c r="L1396">
        <v>542966</v>
      </c>
      <c r="M1396" t="s">
        <v>349</v>
      </c>
      <c r="N1396" t="s">
        <v>20</v>
      </c>
      <c r="O1396" s="3">
        <v>22000</v>
      </c>
      <c r="P1396" s="1">
        <f>MEDIAN(Data_Source[Price (SAR)])</f>
        <v>58000</v>
      </c>
      <c r="Q1396" s="1" cm="1">
        <f t="array" ref="Q1396">MEDIAN(_xlfn._xlws.FILTER(Data_Source[Price (SAR)],Data_Source[Maker] = Data_Source[[#This Row],[Maker]]))</f>
        <v>65000</v>
      </c>
    </row>
    <row r="1397" spans="1:17" x14ac:dyDescent="0.35">
      <c r="A1397">
        <v>1396</v>
      </c>
      <c r="B1397" t="s">
        <v>34</v>
      </c>
      <c r="C1397" t="s">
        <v>162</v>
      </c>
      <c r="D1397">
        <v>2016</v>
      </c>
      <c r="E1397" s="9">
        <f ca="1">YEAR(TODAY())-Data_Source[[#This Row],[Year]]</f>
        <v>9</v>
      </c>
      <c r="F1397" t="s">
        <v>15</v>
      </c>
      <c r="G1397" t="s">
        <v>38</v>
      </c>
      <c r="H1397" t="s">
        <v>30</v>
      </c>
      <c r="I1397">
        <v>4</v>
      </c>
      <c r="J1397" t="s">
        <v>18</v>
      </c>
      <c r="K1397" t="s">
        <v>68</v>
      </c>
      <c r="L1397">
        <v>243000</v>
      </c>
      <c r="M1397" t="s">
        <v>20</v>
      </c>
      <c r="N1397" t="s">
        <v>20</v>
      </c>
      <c r="O1397" s="2">
        <v>95000</v>
      </c>
      <c r="P1397" s="1">
        <f>MEDIAN(Data_Source[Price (SAR)])</f>
        <v>58000</v>
      </c>
      <c r="Q1397" s="1" cm="1">
        <f t="array" ref="Q1397">MEDIAN(_xlfn._xlws.FILTER(Data_Source[Price (SAR)],Data_Source[Maker] = Data_Source[[#This Row],[Maker]]))</f>
        <v>65000</v>
      </c>
    </row>
    <row r="1398" spans="1:17" x14ac:dyDescent="0.35">
      <c r="A1398">
        <v>1397</v>
      </c>
      <c r="B1398" t="s">
        <v>34</v>
      </c>
      <c r="C1398" t="s">
        <v>162</v>
      </c>
      <c r="D1398">
        <v>2018</v>
      </c>
      <c r="E1398" s="9">
        <f ca="1">YEAR(TODAY())-Data_Source[[#This Row],[Year]]</f>
        <v>7</v>
      </c>
      <c r="F1398" t="s">
        <v>15</v>
      </c>
      <c r="G1398" t="s">
        <v>75</v>
      </c>
      <c r="H1398" t="s">
        <v>26</v>
      </c>
      <c r="I1398">
        <v>4</v>
      </c>
      <c r="J1398" t="s">
        <v>18</v>
      </c>
      <c r="K1398" t="s">
        <v>68</v>
      </c>
      <c r="L1398">
        <v>98000</v>
      </c>
      <c r="M1398" t="s">
        <v>20</v>
      </c>
      <c r="N1398" t="s">
        <v>20</v>
      </c>
      <c r="O1398" s="3">
        <v>105000</v>
      </c>
      <c r="P1398" s="1">
        <f>MEDIAN(Data_Source[Price (SAR)])</f>
        <v>58000</v>
      </c>
      <c r="Q1398" s="1" cm="1">
        <f t="array" ref="Q1398">MEDIAN(_xlfn._xlws.FILTER(Data_Source[Price (SAR)],Data_Source[Maker] = Data_Source[[#This Row],[Maker]]))</f>
        <v>65000</v>
      </c>
    </row>
    <row r="1399" spans="1:17" x14ac:dyDescent="0.35">
      <c r="A1399">
        <v>1398</v>
      </c>
      <c r="B1399" t="s">
        <v>76</v>
      </c>
      <c r="C1399" t="s">
        <v>144</v>
      </c>
      <c r="D1399">
        <v>2010</v>
      </c>
      <c r="E1399" s="9">
        <f ca="1">YEAR(TODAY())-Data_Source[[#This Row],[Year]]</f>
        <v>15</v>
      </c>
      <c r="F1399" t="s">
        <v>47</v>
      </c>
      <c r="G1399" t="s">
        <v>25</v>
      </c>
      <c r="H1399" t="s">
        <v>17</v>
      </c>
      <c r="I1399">
        <v>5</v>
      </c>
      <c r="J1399" t="s">
        <v>18</v>
      </c>
      <c r="K1399" t="s">
        <v>19</v>
      </c>
      <c r="L1399">
        <v>270000</v>
      </c>
      <c r="M1399" t="s">
        <v>20</v>
      </c>
      <c r="N1399" t="s">
        <v>20</v>
      </c>
      <c r="O1399" s="3">
        <v>19000</v>
      </c>
      <c r="P1399" s="1">
        <f>MEDIAN(Data_Source[Price (SAR)])</f>
        <v>58000</v>
      </c>
      <c r="Q1399" s="1" cm="1">
        <f t="array" ref="Q1399">MEDIAN(_xlfn._xlws.FILTER(Data_Source[Price (SAR)],Data_Source[Maker] = Data_Source[[#This Row],[Maker]]))</f>
        <v>55000</v>
      </c>
    </row>
    <row r="1400" spans="1:17" x14ac:dyDescent="0.35">
      <c r="A1400">
        <v>1399</v>
      </c>
      <c r="B1400" t="s">
        <v>48</v>
      </c>
      <c r="C1400" t="s">
        <v>149</v>
      </c>
      <c r="D1400">
        <v>2019</v>
      </c>
      <c r="E1400" s="9">
        <f ca="1">YEAR(TODAY())-Data_Source[[#This Row],[Year]]</f>
        <v>6</v>
      </c>
      <c r="F1400" t="s">
        <v>44</v>
      </c>
      <c r="G1400" t="s">
        <v>25</v>
      </c>
      <c r="H1400" t="s">
        <v>30</v>
      </c>
      <c r="I1400">
        <v>3</v>
      </c>
      <c r="J1400" t="s">
        <v>18</v>
      </c>
      <c r="K1400" t="s">
        <v>19</v>
      </c>
      <c r="L1400">
        <v>5000</v>
      </c>
      <c r="M1400" t="s">
        <v>20</v>
      </c>
      <c r="N1400" t="s">
        <v>20</v>
      </c>
      <c r="O1400" s="3">
        <v>187000</v>
      </c>
      <c r="P1400" s="1">
        <f>MEDIAN(Data_Source[Price (SAR)])</f>
        <v>58000</v>
      </c>
      <c r="Q1400" s="1" cm="1">
        <f t="array" ref="Q1400">MEDIAN(_xlfn._xlws.FILTER(Data_Source[Price (SAR)],Data_Source[Maker] = Data_Source[[#This Row],[Maker]]))</f>
        <v>145000</v>
      </c>
    </row>
    <row r="1401" spans="1:17" x14ac:dyDescent="0.35">
      <c r="A1401">
        <v>1400</v>
      </c>
      <c r="B1401" t="s">
        <v>39</v>
      </c>
      <c r="C1401" t="s">
        <v>133</v>
      </c>
      <c r="D1401">
        <v>2016</v>
      </c>
      <c r="E1401" s="9">
        <f ca="1">YEAR(TODAY())-Data_Source[[#This Row],[Year]]</f>
        <v>9</v>
      </c>
      <c r="F1401" t="s">
        <v>47</v>
      </c>
      <c r="G1401" t="s">
        <v>102</v>
      </c>
      <c r="H1401" t="s">
        <v>17</v>
      </c>
      <c r="I1401">
        <v>3.6</v>
      </c>
      <c r="J1401" t="s">
        <v>18</v>
      </c>
      <c r="K1401" t="s">
        <v>19</v>
      </c>
      <c r="L1401">
        <v>118993</v>
      </c>
      <c r="M1401" t="s">
        <v>20</v>
      </c>
      <c r="N1401" t="s">
        <v>20</v>
      </c>
      <c r="O1401" s="3">
        <v>107000</v>
      </c>
      <c r="P1401" s="1">
        <f>MEDIAN(Data_Source[Price (SAR)])</f>
        <v>58000</v>
      </c>
      <c r="Q1401" s="1" cm="1">
        <f t="array" ref="Q1401">MEDIAN(_xlfn._xlws.FILTER(Data_Source[Price (SAR)],Data_Source[Maker] = Data_Source[[#This Row],[Maker]]))</f>
        <v>60000</v>
      </c>
    </row>
    <row r="1402" spans="1:17" x14ac:dyDescent="0.35">
      <c r="A1402">
        <v>1401</v>
      </c>
      <c r="B1402" t="s">
        <v>27</v>
      </c>
      <c r="C1402" t="s">
        <v>160</v>
      </c>
      <c r="D1402">
        <v>2016</v>
      </c>
      <c r="E1402" s="9">
        <f ca="1">YEAR(TODAY())-Data_Source[[#This Row],[Year]]</f>
        <v>9</v>
      </c>
      <c r="F1402" t="s">
        <v>15</v>
      </c>
      <c r="G1402" t="s">
        <v>75</v>
      </c>
      <c r="H1402" t="s">
        <v>30</v>
      </c>
      <c r="I1402">
        <v>2.4</v>
      </c>
      <c r="J1402" t="s">
        <v>18</v>
      </c>
      <c r="K1402" t="s">
        <v>19</v>
      </c>
      <c r="L1402">
        <v>76000</v>
      </c>
      <c r="M1402" t="s">
        <v>45</v>
      </c>
      <c r="N1402" t="s">
        <v>539</v>
      </c>
      <c r="O1402" s="2">
        <v>59000</v>
      </c>
      <c r="P1402" s="1">
        <f>MEDIAN(Data_Source[Price (SAR)])</f>
        <v>58000</v>
      </c>
      <c r="Q1402" s="1" cm="1">
        <f t="array" ref="Q1402">MEDIAN(_xlfn._xlws.FILTER(Data_Source[Price (SAR)],Data_Source[Maker] = Data_Source[[#This Row],[Maker]]))</f>
        <v>42000</v>
      </c>
    </row>
    <row r="1403" spans="1:17" x14ac:dyDescent="0.35">
      <c r="A1403">
        <v>1402</v>
      </c>
      <c r="B1403" t="s">
        <v>48</v>
      </c>
      <c r="C1403" t="s">
        <v>214</v>
      </c>
      <c r="D1403">
        <v>2021</v>
      </c>
      <c r="E1403" s="9">
        <f ca="1">YEAR(TODAY())-Data_Source[[#This Row],[Year]]</f>
        <v>4</v>
      </c>
      <c r="F1403" t="s">
        <v>44</v>
      </c>
      <c r="G1403" t="s">
        <v>16</v>
      </c>
      <c r="H1403" t="s">
        <v>17</v>
      </c>
      <c r="I1403">
        <v>5</v>
      </c>
      <c r="J1403" t="s">
        <v>18</v>
      </c>
      <c r="K1403" t="s">
        <v>19</v>
      </c>
      <c r="L1403">
        <v>5000</v>
      </c>
      <c r="M1403" t="s">
        <v>20</v>
      </c>
      <c r="N1403" t="s">
        <v>20</v>
      </c>
      <c r="O1403" s="2">
        <v>1150000</v>
      </c>
      <c r="P1403" s="1">
        <f>MEDIAN(Data_Source[Price (SAR)])</f>
        <v>58000</v>
      </c>
      <c r="Q1403" s="1" cm="1">
        <f t="array" ref="Q1403">MEDIAN(_xlfn._xlws.FILTER(Data_Source[Price (SAR)],Data_Source[Maker] = Data_Source[[#This Row],[Maker]]))</f>
        <v>145000</v>
      </c>
    </row>
    <row r="1404" spans="1:17" x14ac:dyDescent="0.35">
      <c r="A1404">
        <v>1403</v>
      </c>
      <c r="B1404" t="s">
        <v>48</v>
      </c>
      <c r="C1404" t="s">
        <v>149</v>
      </c>
      <c r="D1404">
        <v>2015</v>
      </c>
      <c r="E1404" s="9">
        <f ca="1">YEAR(TODAY())-Data_Source[[#This Row],[Year]]</f>
        <v>10</v>
      </c>
      <c r="F1404" t="s">
        <v>44</v>
      </c>
      <c r="G1404" t="s">
        <v>16</v>
      </c>
      <c r="H1404" t="s">
        <v>26</v>
      </c>
      <c r="I1404">
        <v>2.4</v>
      </c>
      <c r="J1404" t="s">
        <v>18</v>
      </c>
      <c r="K1404" t="s">
        <v>19</v>
      </c>
      <c r="L1404">
        <v>127000</v>
      </c>
      <c r="M1404" t="s">
        <v>20</v>
      </c>
      <c r="N1404" t="s">
        <v>20</v>
      </c>
      <c r="O1404" s="2">
        <v>102000</v>
      </c>
      <c r="P1404" s="1">
        <f>MEDIAN(Data_Source[Price (SAR)])</f>
        <v>58000</v>
      </c>
      <c r="Q1404" s="1" cm="1">
        <f t="array" ref="Q1404">MEDIAN(_xlfn._xlws.FILTER(Data_Source[Price (SAR)],Data_Source[Maker] = Data_Source[[#This Row],[Maker]]))</f>
        <v>145000</v>
      </c>
    </row>
    <row r="1405" spans="1:17" x14ac:dyDescent="0.35">
      <c r="A1405">
        <v>1404</v>
      </c>
      <c r="B1405" t="s">
        <v>73</v>
      </c>
      <c r="C1405" t="s">
        <v>74</v>
      </c>
      <c r="D1405">
        <v>2020</v>
      </c>
      <c r="E1405" s="9">
        <f ca="1">YEAR(TODAY())-Data_Source[[#This Row],[Year]]</f>
        <v>5</v>
      </c>
      <c r="F1405" t="s">
        <v>15</v>
      </c>
      <c r="G1405" t="s">
        <v>29</v>
      </c>
      <c r="H1405" t="s">
        <v>17</v>
      </c>
      <c r="I1405">
        <v>2.5</v>
      </c>
      <c r="J1405" t="s">
        <v>18</v>
      </c>
      <c r="K1405" t="s">
        <v>19</v>
      </c>
      <c r="L1405">
        <v>44001</v>
      </c>
      <c r="M1405" t="s">
        <v>20</v>
      </c>
      <c r="N1405" t="s">
        <v>20</v>
      </c>
      <c r="O1405" s="2">
        <v>144500</v>
      </c>
      <c r="P1405" s="1">
        <f>MEDIAN(Data_Source[Price (SAR)])</f>
        <v>58000</v>
      </c>
      <c r="Q1405" s="1" cm="1">
        <f t="array" ref="Q1405">MEDIAN(_xlfn._xlws.FILTER(Data_Source[Price (SAR)],Data_Source[Maker] = Data_Source[[#This Row],[Maker]]))</f>
        <v>56000</v>
      </c>
    </row>
    <row r="1406" spans="1:17" x14ac:dyDescent="0.35">
      <c r="A1406">
        <v>1405</v>
      </c>
      <c r="B1406" t="s">
        <v>134</v>
      </c>
      <c r="C1406" t="s">
        <v>165</v>
      </c>
      <c r="D1406">
        <v>2016</v>
      </c>
      <c r="E1406" s="9">
        <f ca="1">YEAR(TODAY())-Data_Source[[#This Row],[Year]]</f>
        <v>9</v>
      </c>
      <c r="F1406" t="s">
        <v>15</v>
      </c>
      <c r="G1406" t="s">
        <v>16</v>
      </c>
      <c r="H1406" t="s">
        <v>26</v>
      </c>
      <c r="I1406">
        <v>2</v>
      </c>
      <c r="J1406" t="s">
        <v>18</v>
      </c>
      <c r="K1406" t="s">
        <v>19</v>
      </c>
      <c r="L1406">
        <v>55000</v>
      </c>
      <c r="M1406" t="s">
        <v>20</v>
      </c>
      <c r="N1406" t="s">
        <v>20</v>
      </c>
      <c r="O1406" s="3">
        <v>26000</v>
      </c>
      <c r="P1406" s="1">
        <f>MEDIAN(Data_Source[Price (SAR)])</f>
        <v>58000</v>
      </c>
      <c r="Q1406" s="1" cm="1">
        <f t="array" ref="Q1406">MEDIAN(_xlfn._xlws.FILTER(Data_Source[Price (SAR)],Data_Source[Maker] = Data_Source[[#This Row],[Maker]]))</f>
        <v>26000</v>
      </c>
    </row>
    <row r="1407" spans="1:17" x14ac:dyDescent="0.35">
      <c r="A1407">
        <v>1406</v>
      </c>
      <c r="B1407" t="s">
        <v>60</v>
      </c>
      <c r="C1407" t="s">
        <v>61</v>
      </c>
      <c r="D1407">
        <v>2016</v>
      </c>
      <c r="E1407" s="9">
        <f ca="1">YEAR(TODAY())-Data_Source[[#This Row],[Year]]</f>
        <v>9</v>
      </c>
      <c r="F1407" t="s">
        <v>44</v>
      </c>
      <c r="G1407" t="s">
        <v>94</v>
      </c>
      <c r="H1407" t="s">
        <v>17</v>
      </c>
      <c r="I1407">
        <v>3.5</v>
      </c>
      <c r="J1407" t="s">
        <v>18</v>
      </c>
      <c r="K1407" t="s">
        <v>19</v>
      </c>
      <c r="L1407">
        <v>176700</v>
      </c>
      <c r="M1407" t="s">
        <v>20</v>
      </c>
      <c r="N1407" t="s">
        <v>20</v>
      </c>
      <c r="O1407" s="3">
        <v>130000</v>
      </c>
      <c r="P1407" s="1">
        <f>MEDIAN(Data_Source[Price (SAR)])</f>
        <v>58000</v>
      </c>
      <c r="Q1407" s="1" cm="1">
        <f t="array" ref="Q1407">MEDIAN(_xlfn._xlws.FILTER(Data_Source[Price (SAR)],Data_Source[Maker] = Data_Source[[#This Row],[Maker]]))</f>
        <v>142000</v>
      </c>
    </row>
    <row r="1408" spans="1:17" x14ac:dyDescent="0.35">
      <c r="A1408">
        <v>1407</v>
      </c>
      <c r="B1408" t="s">
        <v>166</v>
      </c>
      <c r="C1408" t="s">
        <v>290</v>
      </c>
      <c r="D1408">
        <v>2017</v>
      </c>
      <c r="E1408" s="9">
        <f ca="1">YEAR(TODAY())-Data_Source[[#This Row],[Year]]</f>
        <v>8</v>
      </c>
      <c r="F1408" t="s">
        <v>15</v>
      </c>
      <c r="G1408" t="s">
        <v>23</v>
      </c>
      <c r="H1408" t="s">
        <v>17</v>
      </c>
      <c r="I1408">
        <v>1.8</v>
      </c>
      <c r="J1408" t="s">
        <v>18</v>
      </c>
      <c r="K1408" t="s">
        <v>19</v>
      </c>
      <c r="L1408">
        <v>107000</v>
      </c>
      <c r="M1408" t="s">
        <v>20</v>
      </c>
      <c r="N1408" t="s">
        <v>20</v>
      </c>
      <c r="O1408" s="3">
        <v>37000</v>
      </c>
      <c r="P1408" s="1">
        <f>MEDIAN(Data_Source[Price (SAR)])</f>
        <v>58000</v>
      </c>
      <c r="Q1408" s="1" cm="1">
        <f t="array" ref="Q1408">MEDIAN(_xlfn._xlws.FILTER(Data_Source[Price (SAR)],Data_Source[Maker] = Data_Source[[#This Row],[Maker]]))</f>
        <v>44000</v>
      </c>
    </row>
    <row r="1409" spans="1:17" x14ac:dyDescent="0.35">
      <c r="A1409">
        <v>1408</v>
      </c>
      <c r="B1409" t="s">
        <v>73</v>
      </c>
      <c r="C1409">
        <v>6</v>
      </c>
      <c r="D1409">
        <v>2018</v>
      </c>
      <c r="E1409" s="9">
        <f ca="1">YEAR(TODAY())-Data_Source[[#This Row],[Year]]</f>
        <v>7</v>
      </c>
      <c r="F1409" t="s">
        <v>15</v>
      </c>
      <c r="G1409" t="s">
        <v>29</v>
      </c>
      <c r="H1409" t="s">
        <v>17</v>
      </c>
      <c r="I1409">
        <v>2.4</v>
      </c>
      <c r="J1409" t="s">
        <v>18</v>
      </c>
      <c r="K1409" t="s">
        <v>19</v>
      </c>
      <c r="L1409">
        <v>42000</v>
      </c>
      <c r="M1409" t="s">
        <v>42</v>
      </c>
      <c r="N1409" t="s">
        <v>64</v>
      </c>
      <c r="O1409" s="3">
        <v>86000</v>
      </c>
      <c r="P1409" s="1">
        <f>MEDIAN(Data_Source[Price (SAR)])</f>
        <v>58000</v>
      </c>
      <c r="Q1409" s="1" cm="1">
        <f t="array" ref="Q1409">MEDIAN(_xlfn._xlws.FILTER(Data_Source[Price (SAR)],Data_Source[Maker] = Data_Source[[#This Row],[Maker]]))</f>
        <v>56000</v>
      </c>
    </row>
    <row r="1410" spans="1:17" x14ac:dyDescent="0.35">
      <c r="A1410">
        <v>1409</v>
      </c>
      <c r="B1410" t="s">
        <v>73</v>
      </c>
      <c r="C1410" t="s">
        <v>190</v>
      </c>
      <c r="D1410">
        <v>2021</v>
      </c>
      <c r="E1410" s="9">
        <f ca="1">YEAR(TODAY())-Data_Source[[#This Row],[Year]]</f>
        <v>4</v>
      </c>
      <c r="F1410" t="s">
        <v>15</v>
      </c>
      <c r="G1410" t="s">
        <v>23</v>
      </c>
      <c r="H1410" t="s">
        <v>17</v>
      </c>
      <c r="I1410">
        <v>2.5</v>
      </c>
      <c r="J1410" t="s">
        <v>18</v>
      </c>
      <c r="K1410" t="s">
        <v>19</v>
      </c>
      <c r="L1410">
        <v>14000</v>
      </c>
      <c r="M1410" t="s">
        <v>20</v>
      </c>
      <c r="N1410" t="s">
        <v>20</v>
      </c>
      <c r="O1410" s="3">
        <v>125000</v>
      </c>
      <c r="P1410" s="1">
        <f>MEDIAN(Data_Source[Price (SAR)])</f>
        <v>58000</v>
      </c>
      <c r="Q1410" s="1" cm="1">
        <f t="array" ref="Q1410">MEDIAN(_xlfn._xlws.FILTER(Data_Source[Price (SAR)],Data_Source[Maker] = Data_Source[[#This Row],[Maker]]))</f>
        <v>56000</v>
      </c>
    </row>
    <row r="1411" spans="1:17" x14ac:dyDescent="0.35">
      <c r="A1411">
        <v>1410</v>
      </c>
      <c r="B1411" t="s">
        <v>21</v>
      </c>
      <c r="C1411" t="s">
        <v>237</v>
      </c>
      <c r="D1411">
        <v>2014</v>
      </c>
      <c r="E1411" s="9">
        <f ca="1">YEAR(TODAY())-Data_Source[[#This Row],[Year]]</f>
        <v>11</v>
      </c>
      <c r="F1411" t="s">
        <v>15</v>
      </c>
      <c r="G1411" t="s">
        <v>23</v>
      </c>
      <c r="H1411" t="s">
        <v>26</v>
      </c>
      <c r="I1411">
        <v>3.5</v>
      </c>
      <c r="J1411" t="s">
        <v>18</v>
      </c>
      <c r="K1411" t="s">
        <v>19</v>
      </c>
      <c r="L1411">
        <v>187390</v>
      </c>
      <c r="M1411" t="s">
        <v>20</v>
      </c>
      <c r="N1411" t="s">
        <v>20</v>
      </c>
      <c r="O1411" s="2">
        <v>43500</v>
      </c>
      <c r="P1411" s="1">
        <f>MEDIAN(Data_Source[Price (SAR)])</f>
        <v>58000</v>
      </c>
      <c r="Q1411" s="1" cm="1">
        <f t="array" ref="Q1411">MEDIAN(_xlfn._xlws.FILTER(Data_Source[Price (SAR)],Data_Source[Maker] = Data_Source[[#This Row],[Maker]]))</f>
        <v>36500</v>
      </c>
    </row>
    <row r="1412" spans="1:17" x14ac:dyDescent="0.35">
      <c r="A1412">
        <v>1411</v>
      </c>
      <c r="B1412" t="s">
        <v>76</v>
      </c>
      <c r="C1412" t="s">
        <v>77</v>
      </c>
      <c r="D1412">
        <v>2012</v>
      </c>
      <c r="E1412" s="9">
        <f ca="1">YEAR(TODAY())-Data_Source[[#This Row],[Year]]</f>
        <v>13</v>
      </c>
      <c r="F1412" t="s">
        <v>15</v>
      </c>
      <c r="G1412" t="s">
        <v>23</v>
      </c>
      <c r="H1412" t="s">
        <v>30</v>
      </c>
      <c r="I1412">
        <v>2.1</v>
      </c>
      <c r="J1412" t="s">
        <v>18</v>
      </c>
      <c r="K1412" t="s">
        <v>19</v>
      </c>
      <c r="L1412">
        <v>215000</v>
      </c>
      <c r="M1412" t="s">
        <v>20</v>
      </c>
      <c r="N1412" t="s">
        <v>20</v>
      </c>
      <c r="O1412" s="2">
        <v>25500</v>
      </c>
      <c r="P1412" s="1">
        <f>MEDIAN(Data_Source[Price (SAR)])</f>
        <v>58000</v>
      </c>
      <c r="Q1412" s="1" cm="1">
        <f t="array" ref="Q1412">MEDIAN(_xlfn._xlws.FILTER(Data_Source[Price (SAR)],Data_Source[Maker] = Data_Source[[#This Row],[Maker]]))</f>
        <v>55000</v>
      </c>
    </row>
    <row r="1413" spans="1:17" x14ac:dyDescent="0.35">
      <c r="A1413">
        <v>1412</v>
      </c>
      <c r="B1413" t="s">
        <v>181</v>
      </c>
      <c r="C1413" t="s">
        <v>199</v>
      </c>
      <c r="D1413">
        <v>2018</v>
      </c>
      <c r="E1413" s="9">
        <f ca="1">YEAR(TODAY())-Data_Source[[#This Row],[Year]]</f>
        <v>7</v>
      </c>
      <c r="F1413" t="s">
        <v>15</v>
      </c>
      <c r="G1413" t="s">
        <v>23</v>
      </c>
      <c r="H1413" t="s">
        <v>17</v>
      </c>
      <c r="I1413">
        <v>3.5</v>
      </c>
      <c r="J1413" t="s">
        <v>18</v>
      </c>
      <c r="K1413" t="s">
        <v>19</v>
      </c>
      <c r="L1413">
        <v>74715</v>
      </c>
      <c r="M1413" t="s">
        <v>20</v>
      </c>
      <c r="N1413" t="s">
        <v>20</v>
      </c>
      <c r="O1413" s="3">
        <v>76000</v>
      </c>
      <c r="P1413" s="1">
        <f>MEDIAN(Data_Source[Price (SAR)])</f>
        <v>58000</v>
      </c>
      <c r="Q1413" s="1" cm="1">
        <f t="array" ref="Q1413">MEDIAN(_xlfn._xlws.FILTER(Data_Source[Price (SAR)],Data_Source[Maker] = Data_Source[[#This Row],[Maker]]))</f>
        <v>54000</v>
      </c>
    </row>
    <row r="1414" spans="1:17" x14ac:dyDescent="0.35">
      <c r="A1414">
        <v>1413</v>
      </c>
      <c r="B1414" t="s">
        <v>39</v>
      </c>
      <c r="C1414" t="s">
        <v>71</v>
      </c>
      <c r="D1414">
        <v>2014</v>
      </c>
      <c r="E1414" s="9">
        <f ca="1">YEAR(TODAY())-Data_Source[[#This Row],[Year]]</f>
        <v>11</v>
      </c>
      <c r="F1414" t="s">
        <v>15</v>
      </c>
      <c r="G1414" t="s">
        <v>16</v>
      </c>
      <c r="H1414" t="s">
        <v>17</v>
      </c>
      <c r="I1414">
        <v>3</v>
      </c>
      <c r="J1414" t="s">
        <v>18</v>
      </c>
      <c r="K1414" t="s">
        <v>19</v>
      </c>
      <c r="L1414">
        <v>145000</v>
      </c>
      <c r="M1414" t="s">
        <v>20</v>
      </c>
      <c r="N1414" t="s">
        <v>20</v>
      </c>
      <c r="O1414" s="2">
        <v>46000</v>
      </c>
      <c r="P1414" s="1">
        <f>MEDIAN(Data_Source[Price (SAR)])</f>
        <v>58000</v>
      </c>
      <c r="Q1414" s="1" cm="1">
        <f t="array" ref="Q1414">MEDIAN(_xlfn._xlws.FILTER(Data_Source[Price (SAR)],Data_Source[Maker] = Data_Source[[#This Row],[Maker]]))</f>
        <v>60000</v>
      </c>
    </row>
    <row r="1415" spans="1:17" x14ac:dyDescent="0.35">
      <c r="A1415">
        <v>1414</v>
      </c>
      <c r="B1415" t="s">
        <v>181</v>
      </c>
      <c r="C1415" t="s">
        <v>199</v>
      </c>
      <c r="D1415">
        <v>2014</v>
      </c>
      <c r="E1415" s="9">
        <f ca="1">YEAR(TODAY())-Data_Source[[#This Row],[Year]]</f>
        <v>11</v>
      </c>
      <c r="F1415" t="s">
        <v>15</v>
      </c>
      <c r="G1415" t="s">
        <v>23</v>
      </c>
      <c r="H1415" t="s">
        <v>17</v>
      </c>
      <c r="I1415">
        <v>3.8</v>
      </c>
      <c r="J1415" t="s">
        <v>18</v>
      </c>
      <c r="K1415" t="s">
        <v>19</v>
      </c>
      <c r="L1415">
        <v>271943</v>
      </c>
      <c r="M1415" t="s">
        <v>20</v>
      </c>
      <c r="N1415" t="s">
        <v>20</v>
      </c>
      <c r="O1415" s="3">
        <v>46500</v>
      </c>
      <c r="P1415" s="1">
        <f>MEDIAN(Data_Source[Price (SAR)])</f>
        <v>58000</v>
      </c>
      <c r="Q1415" s="1" cm="1">
        <f t="array" ref="Q1415">MEDIAN(_xlfn._xlws.FILTER(Data_Source[Price (SAR)],Data_Source[Maker] = Data_Source[[#This Row],[Maker]]))</f>
        <v>54000</v>
      </c>
    </row>
    <row r="1416" spans="1:17" x14ac:dyDescent="0.35">
      <c r="A1416">
        <v>1415</v>
      </c>
      <c r="B1416" t="s">
        <v>34</v>
      </c>
      <c r="C1416" t="s">
        <v>51</v>
      </c>
      <c r="D1416">
        <v>2015</v>
      </c>
      <c r="E1416" s="9">
        <f ca="1">YEAR(TODAY())-Data_Source[[#This Row],[Year]]</f>
        <v>10</v>
      </c>
      <c r="F1416" t="s">
        <v>15</v>
      </c>
      <c r="G1416" t="s">
        <v>65</v>
      </c>
      <c r="H1416" t="s">
        <v>26</v>
      </c>
      <c r="I1416">
        <v>1.6</v>
      </c>
      <c r="J1416" t="s">
        <v>18</v>
      </c>
      <c r="K1416" t="s">
        <v>68</v>
      </c>
      <c r="L1416">
        <v>128333</v>
      </c>
      <c r="M1416" t="s">
        <v>45</v>
      </c>
      <c r="N1416" t="s">
        <v>539</v>
      </c>
      <c r="O1416" s="3">
        <v>33000</v>
      </c>
      <c r="P1416" s="1">
        <f>MEDIAN(Data_Source[Price (SAR)])</f>
        <v>58000</v>
      </c>
      <c r="Q1416" s="1" cm="1">
        <f t="array" ref="Q1416">MEDIAN(_xlfn._xlws.FILTER(Data_Source[Price (SAR)],Data_Source[Maker] = Data_Source[[#This Row],[Maker]]))</f>
        <v>65000</v>
      </c>
    </row>
    <row r="1417" spans="1:17" x14ac:dyDescent="0.35">
      <c r="A1417">
        <v>1416</v>
      </c>
      <c r="B1417" t="s">
        <v>128</v>
      </c>
      <c r="C1417" t="s">
        <v>129</v>
      </c>
      <c r="D1417">
        <v>2020</v>
      </c>
      <c r="E1417" s="9">
        <f ca="1">YEAR(TODAY())-Data_Source[[#This Row],[Year]]</f>
        <v>5</v>
      </c>
      <c r="F1417" t="s">
        <v>15</v>
      </c>
      <c r="G1417" t="s">
        <v>102</v>
      </c>
      <c r="H1417" t="s">
        <v>17</v>
      </c>
      <c r="I1417">
        <v>2</v>
      </c>
      <c r="J1417" t="s">
        <v>18</v>
      </c>
      <c r="K1417" t="s">
        <v>19</v>
      </c>
      <c r="L1417">
        <v>29200</v>
      </c>
      <c r="M1417" t="s">
        <v>42</v>
      </c>
      <c r="N1417" t="s">
        <v>64</v>
      </c>
      <c r="O1417" s="3">
        <v>80000</v>
      </c>
      <c r="P1417" s="1">
        <f>MEDIAN(Data_Source[Price (SAR)])</f>
        <v>58000</v>
      </c>
      <c r="Q1417" s="1" cm="1">
        <f t="array" ref="Q1417">MEDIAN(_xlfn._xlws.FILTER(Data_Source[Price (SAR)],Data_Source[Maker] = Data_Source[[#This Row],[Maker]]))</f>
        <v>57000</v>
      </c>
    </row>
    <row r="1418" spans="1:17" x14ac:dyDescent="0.35">
      <c r="A1418">
        <v>1417</v>
      </c>
      <c r="B1418" t="s">
        <v>60</v>
      </c>
      <c r="C1418" t="s">
        <v>241</v>
      </c>
      <c r="D1418">
        <v>2008</v>
      </c>
      <c r="E1418" s="9">
        <f ca="1">YEAR(TODAY())-Data_Source[[#This Row],[Year]]</f>
        <v>17</v>
      </c>
      <c r="F1418" t="s">
        <v>44</v>
      </c>
      <c r="G1418" t="s">
        <v>23</v>
      </c>
      <c r="H1418" t="s">
        <v>17</v>
      </c>
      <c r="I1418">
        <v>1.8</v>
      </c>
      <c r="J1418" t="s">
        <v>18</v>
      </c>
      <c r="K1418" t="s">
        <v>19</v>
      </c>
      <c r="L1418">
        <v>268000</v>
      </c>
      <c r="M1418" t="s">
        <v>20</v>
      </c>
      <c r="N1418" t="s">
        <v>20</v>
      </c>
      <c r="O1418" s="3">
        <v>46000</v>
      </c>
      <c r="P1418" s="1">
        <f>MEDIAN(Data_Source[Price (SAR)])</f>
        <v>58000</v>
      </c>
      <c r="Q1418" s="1" cm="1">
        <f t="array" ref="Q1418">MEDIAN(_xlfn._xlws.FILTER(Data_Source[Price (SAR)],Data_Source[Maker] = Data_Source[[#This Row],[Maker]]))</f>
        <v>142000</v>
      </c>
    </row>
    <row r="1419" spans="1:17" x14ac:dyDescent="0.35">
      <c r="A1419">
        <v>1418</v>
      </c>
      <c r="B1419" t="s">
        <v>21</v>
      </c>
      <c r="C1419" t="s">
        <v>67</v>
      </c>
      <c r="D1419">
        <v>2020</v>
      </c>
      <c r="E1419" s="9">
        <f ca="1">YEAR(TODAY())-Data_Source[[#This Row],[Year]]</f>
        <v>5</v>
      </c>
      <c r="F1419" t="s">
        <v>15</v>
      </c>
      <c r="G1419" t="s">
        <v>23</v>
      </c>
      <c r="H1419" t="s">
        <v>26</v>
      </c>
      <c r="I1419">
        <v>3.5</v>
      </c>
      <c r="J1419" t="s">
        <v>18</v>
      </c>
      <c r="K1419" t="s">
        <v>68</v>
      </c>
      <c r="L1419">
        <v>27000</v>
      </c>
      <c r="M1419" t="s">
        <v>20</v>
      </c>
      <c r="N1419" t="s">
        <v>20</v>
      </c>
      <c r="O1419" s="2">
        <v>68000</v>
      </c>
      <c r="P1419" s="1">
        <f>MEDIAN(Data_Source[Price (SAR)])</f>
        <v>58000</v>
      </c>
      <c r="Q1419" s="1" cm="1">
        <f t="array" ref="Q1419">MEDIAN(_xlfn._xlws.FILTER(Data_Source[Price (SAR)],Data_Source[Maker] = Data_Source[[#This Row],[Maker]]))</f>
        <v>36500</v>
      </c>
    </row>
    <row r="1420" spans="1:17" x14ac:dyDescent="0.35">
      <c r="A1420">
        <v>1419</v>
      </c>
      <c r="B1420" t="s">
        <v>27</v>
      </c>
      <c r="C1420" t="s">
        <v>89</v>
      </c>
      <c r="D1420">
        <v>2011</v>
      </c>
      <c r="E1420" s="9">
        <f ca="1">YEAR(TODAY())-Data_Source[[#This Row],[Year]]</f>
        <v>14</v>
      </c>
      <c r="F1420" t="s">
        <v>15</v>
      </c>
      <c r="G1420" t="s">
        <v>23</v>
      </c>
      <c r="H1420" t="s">
        <v>30</v>
      </c>
      <c r="I1420">
        <v>2</v>
      </c>
      <c r="J1420" t="s">
        <v>18</v>
      </c>
      <c r="K1420" t="s">
        <v>19</v>
      </c>
      <c r="L1420">
        <v>336000</v>
      </c>
      <c r="M1420" t="s">
        <v>20</v>
      </c>
      <c r="N1420" t="s">
        <v>20</v>
      </c>
      <c r="O1420" s="3">
        <v>21000</v>
      </c>
      <c r="P1420" s="1">
        <f>MEDIAN(Data_Source[Price (SAR)])</f>
        <v>58000</v>
      </c>
      <c r="Q1420" s="1" cm="1">
        <f t="array" ref="Q1420">MEDIAN(_xlfn._xlws.FILTER(Data_Source[Price (SAR)],Data_Source[Maker] = Data_Source[[#This Row],[Maker]]))</f>
        <v>42000</v>
      </c>
    </row>
    <row r="1421" spans="1:17" x14ac:dyDescent="0.35">
      <c r="A1421">
        <v>1420</v>
      </c>
      <c r="B1421" t="s">
        <v>27</v>
      </c>
      <c r="C1421" t="s">
        <v>88</v>
      </c>
      <c r="D1421">
        <v>2015</v>
      </c>
      <c r="E1421" s="9">
        <f ca="1">YEAR(TODAY())-Data_Source[[#This Row],[Year]]</f>
        <v>10</v>
      </c>
      <c r="F1421" t="s">
        <v>15</v>
      </c>
      <c r="G1421" t="s">
        <v>23</v>
      </c>
      <c r="H1421" t="s">
        <v>30</v>
      </c>
      <c r="I1421">
        <v>1.4</v>
      </c>
      <c r="J1421" t="s">
        <v>18</v>
      </c>
      <c r="K1421" t="s">
        <v>19</v>
      </c>
      <c r="L1421">
        <v>105000</v>
      </c>
      <c r="M1421" t="s">
        <v>20</v>
      </c>
      <c r="N1421" t="s">
        <v>20</v>
      </c>
      <c r="O1421" s="2">
        <v>25000</v>
      </c>
      <c r="P1421" s="1">
        <f>MEDIAN(Data_Source[Price (SAR)])</f>
        <v>58000</v>
      </c>
      <c r="Q1421" s="1" cm="1">
        <f t="array" ref="Q1421">MEDIAN(_xlfn._xlws.FILTER(Data_Source[Price (SAR)],Data_Source[Maker] = Data_Source[[#This Row],[Maker]]))</f>
        <v>42000</v>
      </c>
    </row>
    <row r="1422" spans="1:17" x14ac:dyDescent="0.35">
      <c r="A1422">
        <v>1421</v>
      </c>
      <c r="B1422" t="s">
        <v>27</v>
      </c>
      <c r="C1422" t="s">
        <v>28</v>
      </c>
      <c r="D1422">
        <v>2011</v>
      </c>
      <c r="E1422" s="9">
        <f ca="1">YEAR(TODAY())-Data_Source[[#This Row],[Year]]</f>
        <v>14</v>
      </c>
      <c r="F1422" t="s">
        <v>47</v>
      </c>
      <c r="G1422" t="s">
        <v>23</v>
      </c>
      <c r="H1422" t="s">
        <v>30</v>
      </c>
      <c r="I1422">
        <v>2</v>
      </c>
      <c r="J1422" t="s">
        <v>18</v>
      </c>
      <c r="K1422" t="s">
        <v>68</v>
      </c>
      <c r="L1422">
        <v>290</v>
      </c>
      <c r="M1422" t="s">
        <v>20</v>
      </c>
      <c r="N1422" t="s">
        <v>20</v>
      </c>
      <c r="O1422" s="2">
        <v>12000</v>
      </c>
      <c r="P1422" s="1">
        <f>MEDIAN(Data_Source[Price (SAR)])</f>
        <v>58000</v>
      </c>
      <c r="Q1422" s="1" cm="1">
        <f t="array" ref="Q1422">MEDIAN(_xlfn._xlws.FILTER(Data_Source[Price (SAR)],Data_Source[Maker] = Data_Source[[#This Row],[Maker]]))</f>
        <v>42000</v>
      </c>
    </row>
    <row r="1423" spans="1:17" x14ac:dyDescent="0.35">
      <c r="A1423">
        <v>1422</v>
      </c>
      <c r="B1423" t="s">
        <v>34</v>
      </c>
      <c r="C1423" t="s">
        <v>145</v>
      </c>
      <c r="D1423">
        <v>2015</v>
      </c>
      <c r="E1423" s="9">
        <f ca="1">YEAR(TODAY())-Data_Source[[#This Row],[Year]]</f>
        <v>10</v>
      </c>
      <c r="F1423" t="s">
        <v>15</v>
      </c>
      <c r="G1423" t="s">
        <v>23</v>
      </c>
      <c r="H1423" t="s">
        <v>17</v>
      </c>
      <c r="I1423">
        <v>2.7</v>
      </c>
      <c r="J1423" t="s">
        <v>18</v>
      </c>
      <c r="K1423" t="s">
        <v>19</v>
      </c>
      <c r="L1423">
        <v>198</v>
      </c>
      <c r="M1423" t="s">
        <v>20</v>
      </c>
      <c r="N1423" t="s">
        <v>20</v>
      </c>
      <c r="O1423" s="3">
        <v>48000</v>
      </c>
      <c r="P1423" s="1">
        <f>MEDIAN(Data_Source[Price (SAR)])</f>
        <v>58000</v>
      </c>
      <c r="Q1423" s="1" cm="1">
        <f t="array" ref="Q1423">MEDIAN(_xlfn._xlws.FILTER(Data_Source[Price (SAR)],Data_Source[Maker] = Data_Source[[#This Row],[Maker]]))</f>
        <v>65000</v>
      </c>
    </row>
    <row r="1424" spans="1:17" x14ac:dyDescent="0.35">
      <c r="A1424">
        <v>1423</v>
      </c>
      <c r="B1424" t="s">
        <v>21</v>
      </c>
      <c r="C1424" t="s">
        <v>120</v>
      </c>
      <c r="D1424">
        <v>2009</v>
      </c>
      <c r="E1424" s="9">
        <f ca="1">YEAR(TODAY())-Data_Source[[#This Row],[Year]]</f>
        <v>16</v>
      </c>
      <c r="F1424" t="s">
        <v>15</v>
      </c>
      <c r="G1424" t="s">
        <v>23</v>
      </c>
      <c r="H1424" t="s">
        <v>30</v>
      </c>
      <c r="I1424">
        <v>2</v>
      </c>
      <c r="J1424" t="s">
        <v>18</v>
      </c>
      <c r="K1424" t="s">
        <v>68</v>
      </c>
      <c r="L1424">
        <v>85000</v>
      </c>
      <c r="M1424" t="s">
        <v>54</v>
      </c>
      <c r="N1424" t="s">
        <v>538</v>
      </c>
      <c r="O1424" s="3">
        <v>45000</v>
      </c>
      <c r="P1424" s="1">
        <f>MEDIAN(Data_Source[Price (SAR)])</f>
        <v>58000</v>
      </c>
      <c r="Q1424" s="1" cm="1">
        <f t="array" ref="Q1424">MEDIAN(_xlfn._xlws.FILTER(Data_Source[Price (SAR)],Data_Source[Maker] = Data_Source[[#This Row],[Maker]]))</f>
        <v>36500</v>
      </c>
    </row>
    <row r="1425" spans="1:17" x14ac:dyDescent="0.35">
      <c r="A1425">
        <v>1424</v>
      </c>
      <c r="B1425" t="s">
        <v>27</v>
      </c>
      <c r="C1425" t="s">
        <v>160</v>
      </c>
      <c r="D1425">
        <v>2015</v>
      </c>
      <c r="E1425" s="9">
        <f ca="1">YEAR(TODAY())-Data_Source[[#This Row],[Year]]</f>
        <v>10</v>
      </c>
      <c r="F1425" t="s">
        <v>15</v>
      </c>
      <c r="G1425" t="s">
        <v>23</v>
      </c>
      <c r="H1425" t="s">
        <v>26</v>
      </c>
      <c r="I1425">
        <v>2.4</v>
      </c>
      <c r="J1425" t="s">
        <v>18</v>
      </c>
      <c r="K1425" t="s">
        <v>19</v>
      </c>
      <c r="L1425">
        <v>144000</v>
      </c>
      <c r="M1425" t="s">
        <v>20</v>
      </c>
      <c r="N1425" t="s">
        <v>20</v>
      </c>
      <c r="O1425" s="3">
        <v>50000</v>
      </c>
      <c r="P1425" s="1">
        <f>MEDIAN(Data_Source[Price (SAR)])</f>
        <v>58000</v>
      </c>
      <c r="Q1425" s="1" cm="1">
        <f t="array" ref="Q1425">MEDIAN(_xlfn._xlws.FILTER(Data_Source[Price (SAR)],Data_Source[Maker] = Data_Source[[#This Row],[Maker]]))</f>
        <v>42000</v>
      </c>
    </row>
    <row r="1426" spans="1:17" x14ac:dyDescent="0.35">
      <c r="A1426">
        <v>1425</v>
      </c>
      <c r="B1426" t="s">
        <v>31</v>
      </c>
      <c r="C1426" t="s">
        <v>157</v>
      </c>
      <c r="D1426">
        <v>2015</v>
      </c>
      <c r="E1426" s="9">
        <f ca="1">YEAR(TODAY())-Data_Source[[#This Row],[Year]]</f>
        <v>10</v>
      </c>
      <c r="F1426" t="s">
        <v>44</v>
      </c>
      <c r="G1426" t="s">
        <v>94</v>
      </c>
      <c r="H1426" t="s">
        <v>17</v>
      </c>
      <c r="I1426">
        <v>2.7</v>
      </c>
      <c r="J1426" t="s">
        <v>18</v>
      </c>
      <c r="K1426" t="s">
        <v>19</v>
      </c>
      <c r="L1426">
        <v>123000</v>
      </c>
      <c r="M1426" t="s">
        <v>20</v>
      </c>
      <c r="N1426" t="s">
        <v>20</v>
      </c>
      <c r="O1426" s="3">
        <v>59000</v>
      </c>
      <c r="P1426" s="1">
        <f>MEDIAN(Data_Source[Price (SAR)])</f>
        <v>58000</v>
      </c>
      <c r="Q1426" s="1" cm="1">
        <f t="array" ref="Q1426">MEDIAN(_xlfn._xlws.FILTER(Data_Source[Price (SAR)],Data_Source[Maker] = Data_Source[[#This Row],[Maker]]))</f>
        <v>60500</v>
      </c>
    </row>
    <row r="1427" spans="1:17" x14ac:dyDescent="0.35">
      <c r="A1427">
        <v>1426</v>
      </c>
      <c r="B1427" t="s">
        <v>82</v>
      </c>
      <c r="C1427" t="s">
        <v>105</v>
      </c>
      <c r="D1427">
        <v>2017</v>
      </c>
      <c r="E1427" s="9">
        <f ca="1">YEAR(TODAY())-Data_Source[[#This Row],[Year]]</f>
        <v>8</v>
      </c>
      <c r="F1427" t="s">
        <v>44</v>
      </c>
      <c r="G1427" t="s">
        <v>94</v>
      </c>
      <c r="H1427" t="s">
        <v>26</v>
      </c>
      <c r="I1427">
        <v>2.4</v>
      </c>
      <c r="J1427" t="s">
        <v>18</v>
      </c>
      <c r="K1427" t="s">
        <v>19</v>
      </c>
      <c r="L1427">
        <v>75000</v>
      </c>
      <c r="M1427" t="s">
        <v>20</v>
      </c>
      <c r="N1427" t="s">
        <v>20</v>
      </c>
      <c r="O1427" s="2">
        <v>48000</v>
      </c>
      <c r="P1427" s="1">
        <f>MEDIAN(Data_Source[Price (SAR)])</f>
        <v>58000</v>
      </c>
      <c r="Q1427" s="1" cm="1">
        <f t="array" ref="Q1427">MEDIAN(_xlfn._xlws.FILTER(Data_Source[Price (SAR)],Data_Source[Maker] = Data_Source[[#This Row],[Maker]]))</f>
        <v>40000</v>
      </c>
    </row>
    <row r="1428" spans="1:17" x14ac:dyDescent="0.35">
      <c r="A1428">
        <v>1427</v>
      </c>
      <c r="B1428" t="s">
        <v>21</v>
      </c>
      <c r="C1428" t="s">
        <v>22</v>
      </c>
      <c r="D1428">
        <v>2015</v>
      </c>
      <c r="E1428" s="9">
        <f ca="1">YEAR(TODAY())-Data_Source[[#This Row],[Year]]</f>
        <v>10</v>
      </c>
      <c r="F1428" t="s">
        <v>15</v>
      </c>
      <c r="G1428" t="s">
        <v>29</v>
      </c>
      <c r="H1428" t="s">
        <v>30</v>
      </c>
      <c r="I1428">
        <v>4</v>
      </c>
      <c r="J1428" t="s">
        <v>18</v>
      </c>
      <c r="K1428" t="s">
        <v>19</v>
      </c>
      <c r="L1428">
        <v>134000</v>
      </c>
      <c r="M1428" t="s">
        <v>20</v>
      </c>
      <c r="N1428" t="s">
        <v>20</v>
      </c>
      <c r="O1428" s="2">
        <v>135000</v>
      </c>
      <c r="P1428" s="1">
        <f>MEDIAN(Data_Source[Price (SAR)])</f>
        <v>58000</v>
      </c>
      <c r="Q1428" s="1" cm="1">
        <f t="array" ref="Q1428">MEDIAN(_xlfn._xlws.FILTER(Data_Source[Price (SAR)],Data_Source[Maker] = Data_Source[[#This Row],[Maker]]))</f>
        <v>36500</v>
      </c>
    </row>
    <row r="1429" spans="1:17" x14ac:dyDescent="0.35">
      <c r="A1429">
        <v>1428</v>
      </c>
      <c r="B1429" t="s">
        <v>34</v>
      </c>
      <c r="C1429" t="s">
        <v>51</v>
      </c>
      <c r="D1429">
        <v>2018</v>
      </c>
      <c r="E1429" s="9">
        <f ca="1">YEAR(TODAY())-Data_Source[[#This Row],[Year]]</f>
        <v>7</v>
      </c>
      <c r="F1429" t="s">
        <v>15</v>
      </c>
      <c r="G1429" t="s">
        <v>23</v>
      </c>
      <c r="H1429" t="s">
        <v>26</v>
      </c>
      <c r="I1429">
        <v>1.6</v>
      </c>
      <c r="J1429" t="s">
        <v>18</v>
      </c>
      <c r="K1429" t="s">
        <v>19</v>
      </c>
      <c r="L1429">
        <v>39000</v>
      </c>
      <c r="M1429" t="s">
        <v>20</v>
      </c>
      <c r="N1429" t="s">
        <v>20</v>
      </c>
      <c r="O1429" s="2">
        <v>45000</v>
      </c>
      <c r="P1429" s="1">
        <f>MEDIAN(Data_Source[Price (SAR)])</f>
        <v>58000</v>
      </c>
      <c r="Q1429" s="1" cm="1">
        <f t="array" ref="Q1429">MEDIAN(_xlfn._xlws.FILTER(Data_Source[Price (SAR)],Data_Source[Maker] = Data_Source[[#This Row],[Maker]]))</f>
        <v>65000</v>
      </c>
    </row>
    <row r="1430" spans="1:17" x14ac:dyDescent="0.35">
      <c r="A1430">
        <v>1429</v>
      </c>
      <c r="B1430" t="s">
        <v>174</v>
      </c>
      <c r="C1430" t="s">
        <v>204</v>
      </c>
      <c r="D1430">
        <v>2016</v>
      </c>
      <c r="E1430" s="9">
        <f ca="1">YEAR(TODAY())-Data_Source[[#This Row],[Year]]</f>
        <v>9</v>
      </c>
      <c r="F1430" t="s">
        <v>44</v>
      </c>
      <c r="G1430" t="s">
        <v>23</v>
      </c>
      <c r="H1430" t="s">
        <v>17</v>
      </c>
      <c r="I1430">
        <v>2</v>
      </c>
      <c r="J1430" t="s">
        <v>18</v>
      </c>
      <c r="K1430" t="s">
        <v>19</v>
      </c>
      <c r="L1430">
        <v>105000</v>
      </c>
      <c r="M1430" t="s">
        <v>20</v>
      </c>
      <c r="N1430" t="s">
        <v>20</v>
      </c>
      <c r="O1430" s="2">
        <v>85000</v>
      </c>
      <c r="P1430" s="1">
        <f>MEDIAN(Data_Source[Price (SAR)])</f>
        <v>58000</v>
      </c>
      <c r="Q1430" s="1" cm="1">
        <f t="array" ref="Q1430">MEDIAN(_xlfn._xlws.FILTER(Data_Source[Price (SAR)],Data_Source[Maker] = Data_Source[[#This Row],[Maker]]))</f>
        <v>110000</v>
      </c>
    </row>
    <row r="1431" spans="1:17" x14ac:dyDescent="0.35">
      <c r="A1431">
        <v>1430</v>
      </c>
      <c r="B1431" t="s">
        <v>60</v>
      </c>
      <c r="C1431" t="s">
        <v>80</v>
      </c>
      <c r="D1431">
        <v>2015</v>
      </c>
      <c r="E1431" s="9">
        <f ca="1">YEAR(TODAY())-Data_Source[[#This Row],[Year]]</f>
        <v>10</v>
      </c>
      <c r="F1431" t="s">
        <v>15</v>
      </c>
      <c r="G1431" t="s">
        <v>94</v>
      </c>
      <c r="H1431" t="s">
        <v>30</v>
      </c>
      <c r="I1431">
        <v>3.5</v>
      </c>
      <c r="J1431" t="s">
        <v>18</v>
      </c>
      <c r="K1431" t="s">
        <v>19</v>
      </c>
      <c r="L1431">
        <v>246398</v>
      </c>
      <c r="M1431" t="s">
        <v>20</v>
      </c>
      <c r="N1431" t="s">
        <v>20</v>
      </c>
      <c r="O1431" s="3">
        <v>85000</v>
      </c>
      <c r="P1431" s="1">
        <f>MEDIAN(Data_Source[Price (SAR)])</f>
        <v>58000</v>
      </c>
      <c r="Q1431" s="1" cm="1">
        <f t="array" ref="Q1431">MEDIAN(_xlfn._xlws.FILTER(Data_Source[Price (SAR)],Data_Source[Maker] = Data_Source[[#This Row],[Maker]]))</f>
        <v>142000</v>
      </c>
    </row>
    <row r="1432" spans="1:17" x14ac:dyDescent="0.35">
      <c r="A1432">
        <v>1431</v>
      </c>
      <c r="B1432" t="s">
        <v>76</v>
      </c>
      <c r="C1432" t="s">
        <v>144</v>
      </c>
      <c r="D1432">
        <v>2011</v>
      </c>
      <c r="E1432" s="9">
        <f ca="1">YEAR(TODAY())-Data_Source[[#This Row],[Year]]</f>
        <v>14</v>
      </c>
      <c r="F1432" t="s">
        <v>47</v>
      </c>
      <c r="G1432" t="s">
        <v>94</v>
      </c>
      <c r="H1432" t="s">
        <v>30</v>
      </c>
      <c r="I1432">
        <v>8</v>
      </c>
      <c r="J1432" t="s">
        <v>18</v>
      </c>
      <c r="K1432" t="s">
        <v>19</v>
      </c>
      <c r="L1432">
        <v>400000</v>
      </c>
      <c r="M1432" t="s">
        <v>64</v>
      </c>
      <c r="N1432" t="s">
        <v>64</v>
      </c>
      <c r="O1432" s="3">
        <v>25000</v>
      </c>
      <c r="P1432" s="1">
        <f>MEDIAN(Data_Source[Price (SAR)])</f>
        <v>58000</v>
      </c>
      <c r="Q1432" s="1" cm="1">
        <f t="array" ref="Q1432">MEDIAN(_xlfn._xlws.FILTER(Data_Source[Price (SAR)],Data_Source[Maker] = Data_Source[[#This Row],[Maker]]))</f>
        <v>55000</v>
      </c>
    </row>
    <row r="1433" spans="1:17" x14ac:dyDescent="0.35">
      <c r="A1433">
        <v>1432</v>
      </c>
      <c r="B1433" t="s">
        <v>82</v>
      </c>
      <c r="C1433" t="s">
        <v>156</v>
      </c>
      <c r="D1433">
        <v>2018</v>
      </c>
      <c r="E1433" s="9">
        <f ca="1">YEAR(TODAY())-Data_Source[[#This Row],[Year]]</f>
        <v>7</v>
      </c>
      <c r="F1433" t="s">
        <v>15</v>
      </c>
      <c r="G1433" t="s">
        <v>196</v>
      </c>
      <c r="H1433" t="s">
        <v>30</v>
      </c>
      <c r="I1433">
        <v>2</v>
      </c>
      <c r="J1433" t="s">
        <v>18</v>
      </c>
      <c r="K1433" t="s">
        <v>19</v>
      </c>
      <c r="L1433">
        <v>85000</v>
      </c>
      <c r="M1433" t="s">
        <v>20</v>
      </c>
      <c r="N1433" t="s">
        <v>20</v>
      </c>
      <c r="O1433" s="2">
        <v>30000</v>
      </c>
      <c r="P1433" s="1">
        <f>MEDIAN(Data_Source[Price (SAR)])</f>
        <v>58000</v>
      </c>
      <c r="Q1433" s="1" cm="1">
        <f t="array" ref="Q1433">MEDIAN(_xlfn._xlws.FILTER(Data_Source[Price (SAR)],Data_Source[Maker] = Data_Source[[#This Row],[Maker]]))</f>
        <v>40000</v>
      </c>
    </row>
    <row r="1434" spans="1:17" x14ac:dyDescent="0.35">
      <c r="A1434">
        <v>1433</v>
      </c>
      <c r="B1434" t="s">
        <v>73</v>
      </c>
      <c r="C1434" t="s">
        <v>190</v>
      </c>
      <c r="D1434">
        <v>2021</v>
      </c>
      <c r="E1434" s="9">
        <f ca="1">YEAR(TODAY())-Data_Source[[#This Row],[Year]]</f>
        <v>4</v>
      </c>
      <c r="F1434" t="s">
        <v>15</v>
      </c>
      <c r="G1434" t="s">
        <v>29</v>
      </c>
      <c r="H1434" t="s">
        <v>17</v>
      </c>
      <c r="I1434">
        <v>2.5</v>
      </c>
      <c r="J1434" t="s">
        <v>18</v>
      </c>
      <c r="K1434" t="s">
        <v>19</v>
      </c>
      <c r="L1434">
        <v>845</v>
      </c>
      <c r="M1434" t="s">
        <v>211</v>
      </c>
      <c r="N1434" t="s">
        <v>539</v>
      </c>
      <c r="O1434" s="2">
        <v>129000</v>
      </c>
      <c r="P1434" s="1">
        <f>MEDIAN(Data_Source[Price (SAR)])</f>
        <v>58000</v>
      </c>
      <c r="Q1434" s="1" cm="1">
        <f t="array" ref="Q1434">MEDIAN(_xlfn._xlws.FILTER(Data_Source[Price (SAR)],Data_Source[Maker] = Data_Source[[#This Row],[Maker]]))</f>
        <v>56000</v>
      </c>
    </row>
    <row r="1435" spans="1:17" x14ac:dyDescent="0.35">
      <c r="A1435">
        <v>1434</v>
      </c>
      <c r="B1435" t="s">
        <v>34</v>
      </c>
      <c r="C1435" t="s">
        <v>124</v>
      </c>
      <c r="D1435">
        <v>2016</v>
      </c>
      <c r="E1435" s="9">
        <f ca="1">YEAR(TODAY())-Data_Source[[#This Row],[Year]]</f>
        <v>9</v>
      </c>
      <c r="F1435" t="s">
        <v>15</v>
      </c>
      <c r="G1435" t="s">
        <v>23</v>
      </c>
      <c r="H1435" t="s">
        <v>17</v>
      </c>
      <c r="I1435">
        <v>4</v>
      </c>
      <c r="J1435" t="s">
        <v>18</v>
      </c>
      <c r="K1435" t="s">
        <v>19</v>
      </c>
      <c r="L1435">
        <v>148</v>
      </c>
      <c r="M1435" t="s">
        <v>81</v>
      </c>
      <c r="N1435" t="s">
        <v>541</v>
      </c>
      <c r="O1435" s="3">
        <v>98000</v>
      </c>
      <c r="P1435" s="1">
        <f>MEDIAN(Data_Source[Price (SAR)])</f>
        <v>58000</v>
      </c>
      <c r="Q1435" s="1" cm="1">
        <f t="array" ref="Q1435">MEDIAN(_xlfn._xlws.FILTER(Data_Source[Price (SAR)],Data_Source[Maker] = Data_Source[[#This Row],[Maker]]))</f>
        <v>65000</v>
      </c>
    </row>
    <row r="1436" spans="1:17" x14ac:dyDescent="0.35">
      <c r="A1436">
        <v>1435</v>
      </c>
      <c r="B1436" t="s">
        <v>34</v>
      </c>
      <c r="C1436" t="s">
        <v>35</v>
      </c>
      <c r="D1436">
        <v>2010</v>
      </c>
      <c r="E1436" s="9">
        <f ca="1">YEAR(TODAY())-Data_Source[[#This Row],[Year]]</f>
        <v>15</v>
      </c>
      <c r="F1436" t="s">
        <v>44</v>
      </c>
      <c r="G1436" t="s">
        <v>23</v>
      </c>
      <c r="H1436" t="s">
        <v>17</v>
      </c>
      <c r="I1436">
        <v>4.5999999999999996</v>
      </c>
      <c r="J1436" t="s">
        <v>18</v>
      </c>
      <c r="K1436" t="s">
        <v>19</v>
      </c>
      <c r="L1436">
        <v>310000</v>
      </c>
      <c r="M1436" t="s">
        <v>20</v>
      </c>
      <c r="N1436" t="s">
        <v>20</v>
      </c>
      <c r="O1436" s="3">
        <v>81000</v>
      </c>
      <c r="P1436" s="1">
        <f>MEDIAN(Data_Source[Price (SAR)])</f>
        <v>58000</v>
      </c>
      <c r="Q1436" s="1" cm="1">
        <f t="array" ref="Q1436">MEDIAN(_xlfn._xlws.FILTER(Data_Source[Price (SAR)],Data_Source[Maker] = Data_Source[[#This Row],[Maker]]))</f>
        <v>65000</v>
      </c>
    </row>
    <row r="1437" spans="1:17" x14ac:dyDescent="0.35">
      <c r="A1437">
        <v>1436</v>
      </c>
      <c r="B1437" t="s">
        <v>73</v>
      </c>
      <c r="C1437" t="s">
        <v>74</v>
      </c>
      <c r="D1437">
        <v>2014</v>
      </c>
      <c r="E1437" s="9">
        <f ca="1">YEAR(TODAY())-Data_Source[[#This Row],[Year]]</f>
        <v>11</v>
      </c>
      <c r="F1437" t="s">
        <v>15</v>
      </c>
      <c r="G1437" t="s">
        <v>16</v>
      </c>
      <c r="H1437" t="s">
        <v>17</v>
      </c>
      <c r="I1437">
        <v>3.7</v>
      </c>
      <c r="J1437" t="s">
        <v>18</v>
      </c>
      <c r="K1437" t="s">
        <v>19</v>
      </c>
      <c r="L1437">
        <v>388000</v>
      </c>
      <c r="M1437" t="s">
        <v>20</v>
      </c>
      <c r="N1437" t="s">
        <v>20</v>
      </c>
      <c r="O1437" s="2">
        <v>37000</v>
      </c>
      <c r="P1437" s="1">
        <f>MEDIAN(Data_Source[Price (SAR)])</f>
        <v>58000</v>
      </c>
      <c r="Q1437" s="1" cm="1">
        <f t="array" ref="Q1437">MEDIAN(_xlfn._xlws.FILTER(Data_Source[Price (SAR)],Data_Source[Maker] = Data_Source[[#This Row],[Maker]]))</f>
        <v>56000</v>
      </c>
    </row>
    <row r="1438" spans="1:17" x14ac:dyDescent="0.35">
      <c r="A1438">
        <v>1437</v>
      </c>
      <c r="B1438" t="s">
        <v>34</v>
      </c>
      <c r="C1438" t="s">
        <v>35</v>
      </c>
      <c r="D1438">
        <v>2011</v>
      </c>
      <c r="E1438" s="9">
        <f ca="1">YEAR(TODAY())-Data_Source[[#This Row],[Year]]</f>
        <v>14</v>
      </c>
      <c r="F1438" t="s">
        <v>15</v>
      </c>
      <c r="G1438" t="s">
        <v>23</v>
      </c>
      <c r="H1438" t="s">
        <v>30</v>
      </c>
      <c r="I1438">
        <v>4.5</v>
      </c>
      <c r="J1438" t="s">
        <v>18</v>
      </c>
      <c r="K1438" t="s">
        <v>19</v>
      </c>
      <c r="L1438">
        <v>183000</v>
      </c>
      <c r="M1438" t="s">
        <v>20</v>
      </c>
      <c r="N1438" t="s">
        <v>20</v>
      </c>
      <c r="O1438" s="3">
        <v>92000</v>
      </c>
      <c r="P1438" s="1">
        <f>MEDIAN(Data_Source[Price (SAR)])</f>
        <v>58000</v>
      </c>
      <c r="Q1438" s="1" cm="1">
        <f t="array" ref="Q1438">MEDIAN(_xlfn._xlws.FILTER(Data_Source[Price (SAR)],Data_Source[Maker] = Data_Source[[#This Row],[Maker]]))</f>
        <v>65000</v>
      </c>
    </row>
    <row r="1439" spans="1:17" x14ac:dyDescent="0.35">
      <c r="A1439">
        <v>1438</v>
      </c>
      <c r="B1439" t="s">
        <v>27</v>
      </c>
      <c r="C1439" t="s">
        <v>88</v>
      </c>
      <c r="D1439">
        <v>2018</v>
      </c>
      <c r="E1439" s="9">
        <f ca="1">YEAR(TODAY())-Data_Source[[#This Row],[Year]]</f>
        <v>7</v>
      </c>
      <c r="F1439" t="s">
        <v>15</v>
      </c>
      <c r="G1439" t="s">
        <v>29</v>
      </c>
      <c r="H1439" t="s">
        <v>26</v>
      </c>
      <c r="I1439">
        <v>1.4</v>
      </c>
      <c r="J1439" t="s">
        <v>18</v>
      </c>
      <c r="K1439" t="s">
        <v>19</v>
      </c>
      <c r="L1439">
        <v>67000</v>
      </c>
      <c r="M1439" t="s">
        <v>45</v>
      </c>
      <c r="N1439" t="s">
        <v>539</v>
      </c>
      <c r="O1439" s="3">
        <v>32000</v>
      </c>
      <c r="P1439" s="1">
        <f>MEDIAN(Data_Source[Price (SAR)])</f>
        <v>58000</v>
      </c>
      <c r="Q1439" s="1" cm="1">
        <f t="array" ref="Q1439">MEDIAN(_xlfn._xlws.FILTER(Data_Source[Price (SAR)],Data_Source[Maker] = Data_Source[[#This Row],[Maker]]))</f>
        <v>42000</v>
      </c>
    </row>
    <row r="1440" spans="1:17" x14ac:dyDescent="0.35">
      <c r="A1440">
        <v>1439</v>
      </c>
      <c r="B1440" t="s">
        <v>21</v>
      </c>
      <c r="C1440" t="s">
        <v>130</v>
      </c>
      <c r="D1440">
        <v>2016</v>
      </c>
      <c r="E1440" s="9">
        <f ca="1">YEAR(TODAY())-Data_Source[[#This Row],[Year]]</f>
        <v>9</v>
      </c>
      <c r="F1440" t="s">
        <v>15</v>
      </c>
      <c r="G1440" t="s">
        <v>102</v>
      </c>
      <c r="H1440" t="s">
        <v>30</v>
      </c>
      <c r="I1440">
        <v>3.5</v>
      </c>
      <c r="J1440" t="s">
        <v>18</v>
      </c>
      <c r="K1440" t="s">
        <v>19</v>
      </c>
      <c r="L1440">
        <v>100943</v>
      </c>
      <c r="M1440" t="s">
        <v>20</v>
      </c>
      <c r="N1440" t="s">
        <v>20</v>
      </c>
      <c r="O1440" s="2">
        <v>63500</v>
      </c>
      <c r="P1440" s="1">
        <f>MEDIAN(Data_Source[Price (SAR)])</f>
        <v>58000</v>
      </c>
      <c r="Q1440" s="1" cm="1">
        <f t="array" ref="Q1440">MEDIAN(_xlfn._xlws.FILTER(Data_Source[Price (SAR)],Data_Source[Maker] = Data_Source[[#This Row],[Maker]]))</f>
        <v>36500</v>
      </c>
    </row>
    <row r="1441" spans="1:17" x14ac:dyDescent="0.35">
      <c r="A1441">
        <v>1440</v>
      </c>
      <c r="B1441" t="s">
        <v>27</v>
      </c>
      <c r="C1441" t="s">
        <v>93</v>
      </c>
      <c r="D1441">
        <v>2016</v>
      </c>
      <c r="E1441" s="9">
        <f ca="1">YEAR(TODAY())-Data_Source[[#This Row],[Year]]</f>
        <v>9</v>
      </c>
      <c r="F1441" t="s">
        <v>47</v>
      </c>
      <c r="G1441" t="s">
        <v>23</v>
      </c>
      <c r="H1441" t="s">
        <v>17</v>
      </c>
      <c r="I1441">
        <v>3</v>
      </c>
      <c r="J1441" t="s">
        <v>18</v>
      </c>
      <c r="K1441" t="s">
        <v>19</v>
      </c>
      <c r="L1441">
        <v>111000</v>
      </c>
      <c r="M1441" t="s">
        <v>45</v>
      </c>
      <c r="N1441" t="s">
        <v>539</v>
      </c>
      <c r="O1441" s="2">
        <v>86000</v>
      </c>
      <c r="P1441" s="1">
        <f>MEDIAN(Data_Source[Price (SAR)])</f>
        <v>58000</v>
      </c>
      <c r="Q1441" s="1" cm="1">
        <f t="array" ref="Q1441">MEDIAN(_xlfn._xlws.FILTER(Data_Source[Price (SAR)],Data_Source[Maker] = Data_Source[[#This Row],[Maker]]))</f>
        <v>42000</v>
      </c>
    </row>
    <row r="1442" spans="1:17" x14ac:dyDescent="0.35">
      <c r="A1442">
        <v>1441</v>
      </c>
      <c r="B1442" t="s">
        <v>27</v>
      </c>
      <c r="C1442" t="s">
        <v>88</v>
      </c>
      <c r="D1442">
        <v>2017</v>
      </c>
      <c r="E1442" s="9">
        <f ca="1">YEAR(TODAY())-Data_Source[[#This Row],[Year]]</f>
        <v>8</v>
      </c>
      <c r="F1442" t="s">
        <v>15</v>
      </c>
      <c r="G1442" t="s">
        <v>23</v>
      </c>
      <c r="H1442" t="s">
        <v>26</v>
      </c>
      <c r="I1442">
        <v>1.4</v>
      </c>
      <c r="J1442" t="s">
        <v>18</v>
      </c>
      <c r="K1442" t="s">
        <v>19</v>
      </c>
      <c r="L1442">
        <v>61000</v>
      </c>
      <c r="M1442" t="s">
        <v>45</v>
      </c>
      <c r="N1442" t="s">
        <v>539</v>
      </c>
      <c r="O1442" s="3">
        <v>34000</v>
      </c>
      <c r="P1442" s="1">
        <f>MEDIAN(Data_Source[Price (SAR)])</f>
        <v>58000</v>
      </c>
      <c r="Q1442" s="1" cm="1">
        <f t="array" ref="Q1442">MEDIAN(_xlfn._xlws.FILTER(Data_Source[Price (SAR)],Data_Source[Maker] = Data_Source[[#This Row],[Maker]]))</f>
        <v>42000</v>
      </c>
    </row>
    <row r="1443" spans="1:17" x14ac:dyDescent="0.35">
      <c r="A1443">
        <v>1442</v>
      </c>
      <c r="B1443" t="s">
        <v>97</v>
      </c>
      <c r="C1443" t="s">
        <v>98</v>
      </c>
      <c r="D1443">
        <v>2016</v>
      </c>
      <c r="E1443" s="9">
        <f ca="1">YEAR(TODAY())-Data_Source[[#This Row],[Year]]</f>
        <v>9</v>
      </c>
      <c r="F1443" t="s">
        <v>15</v>
      </c>
      <c r="G1443" t="s">
        <v>23</v>
      </c>
      <c r="H1443" t="s">
        <v>17</v>
      </c>
      <c r="I1443">
        <v>1.8</v>
      </c>
      <c r="J1443" t="s">
        <v>18</v>
      </c>
      <c r="K1443" t="s">
        <v>19</v>
      </c>
      <c r="L1443">
        <v>42420</v>
      </c>
      <c r="M1443" t="s">
        <v>138</v>
      </c>
      <c r="N1443" t="s">
        <v>64</v>
      </c>
      <c r="O1443" s="2">
        <v>35000</v>
      </c>
      <c r="P1443" s="1">
        <f>MEDIAN(Data_Source[Price (SAR)])</f>
        <v>58000</v>
      </c>
      <c r="Q1443" s="1" cm="1">
        <f t="array" ref="Q1443">MEDIAN(_xlfn._xlws.FILTER(Data_Source[Price (SAR)],Data_Source[Maker] = Data_Source[[#This Row],[Maker]]))</f>
        <v>42500</v>
      </c>
    </row>
    <row r="1444" spans="1:17" x14ac:dyDescent="0.35">
      <c r="A1444">
        <v>1443</v>
      </c>
      <c r="B1444" t="s">
        <v>27</v>
      </c>
      <c r="C1444" t="s">
        <v>88</v>
      </c>
      <c r="D1444">
        <v>2017</v>
      </c>
      <c r="E1444" s="9">
        <f ca="1">YEAR(TODAY())-Data_Source[[#This Row],[Year]]</f>
        <v>8</v>
      </c>
      <c r="F1444" t="s">
        <v>15</v>
      </c>
      <c r="G1444" t="s">
        <v>23</v>
      </c>
      <c r="H1444" t="s">
        <v>26</v>
      </c>
      <c r="I1444">
        <v>1.6</v>
      </c>
      <c r="J1444" t="s">
        <v>18</v>
      </c>
      <c r="K1444" t="s">
        <v>19</v>
      </c>
      <c r="L1444">
        <v>169700</v>
      </c>
      <c r="M1444" t="s">
        <v>45</v>
      </c>
      <c r="N1444" t="s">
        <v>539</v>
      </c>
      <c r="O1444" s="3">
        <v>30000</v>
      </c>
      <c r="P1444" s="1">
        <f>MEDIAN(Data_Source[Price (SAR)])</f>
        <v>58000</v>
      </c>
      <c r="Q1444" s="1" cm="1">
        <f t="array" ref="Q1444">MEDIAN(_xlfn._xlws.FILTER(Data_Source[Price (SAR)],Data_Source[Maker] = Data_Source[[#This Row],[Maker]]))</f>
        <v>42000</v>
      </c>
    </row>
    <row r="1445" spans="1:17" x14ac:dyDescent="0.35">
      <c r="A1445">
        <v>1444</v>
      </c>
      <c r="B1445" t="s">
        <v>27</v>
      </c>
      <c r="C1445" t="s">
        <v>88</v>
      </c>
      <c r="D1445">
        <v>2019</v>
      </c>
      <c r="E1445" s="9">
        <f ca="1">YEAR(TODAY())-Data_Source[[#This Row],[Year]]</f>
        <v>6</v>
      </c>
      <c r="F1445" t="s">
        <v>15</v>
      </c>
      <c r="G1445" t="s">
        <v>23</v>
      </c>
      <c r="H1445" t="s">
        <v>26</v>
      </c>
      <c r="I1445">
        <v>1.4</v>
      </c>
      <c r="J1445" t="s">
        <v>18</v>
      </c>
      <c r="K1445" t="s">
        <v>19</v>
      </c>
      <c r="L1445">
        <v>56000</v>
      </c>
      <c r="M1445" t="s">
        <v>45</v>
      </c>
      <c r="N1445" t="s">
        <v>539</v>
      </c>
      <c r="O1445" s="3">
        <v>40000</v>
      </c>
      <c r="P1445" s="1">
        <f>MEDIAN(Data_Source[Price (SAR)])</f>
        <v>58000</v>
      </c>
      <c r="Q1445" s="1" cm="1">
        <f t="array" ref="Q1445">MEDIAN(_xlfn._xlws.FILTER(Data_Source[Price (SAR)],Data_Source[Maker] = Data_Source[[#This Row],[Maker]]))</f>
        <v>42000</v>
      </c>
    </row>
    <row r="1446" spans="1:17" x14ac:dyDescent="0.35">
      <c r="A1446">
        <v>1445</v>
      </c>
      <c r="B1446" t="s">
        <v>27</v>
      </c>
      <c r="C1446" t="s">
        <v>101</v>
      </c>
      <c r="D1446">
        <v>2019</v>
      </c>
      <c r="E1446" s="9">
        <f ca="1">YEAR(TODAY())-Data_Source[[#This Row],[Year]]</f>
        <v>6</v>
      </c>
      <c r="F1446" t="s">
        <v>15</v>
      </c>
      <c r="G1446" t="s">
        <v>16</v>
      </c>
      <c r="H1446" t="s">
        <v>26</v>
      </c>
      <c r="I1446">
        <v>2</v>
      </c>
      <c r="J1446" t="s">
        <v>18</v>
      </c>
      <c r="K1446" t="s">
        <v>19</v>
      </c>
      <c r="L1446">
        <v>76000</v>
      </c>
      <c r="M1446" t="s">
        <v>42</v>
      </c>
      <c r="N1446" t="s">
        <v>64</v>
      </c>
      <c r="O1446" s="3">
        <v>56000</v>
      </c>
      <c r="P1446" s="1">
        <f>MEDIAN(Data_Source[Price (SAR)])</f>
        <v>58000</v>
      </c>
      <c r="Q1446" s="1" cm="1">
        <f t="array" ref="Q1446">MEDIAN(_xlfn._xlws.FILTER(Data_Source[Price (SAR)],Data_Source[Maker] = Data_Source[[#This Row],[Maker]]))</f>
        <v>42000</v>
      </c>
    </row>
    <row r="1447" spans="1:17" x14ac:dyDescent="0.35">
      <c r="A1447">
        <v>1446</v>
      </c>
      <c r="B1447" t="s">
        <v>39</v>
      </c>
      <c r="C1447" t="s">
        <v>205</v>
      </c>
      <c r="D1447">
        <v>2018</v>
      </c>
      <c r="E1447" s="9">
        <f ca="1">YEAR(TODAY())-Data_Source[[#This Row],[Year]]</f>
        <v>7</v>
      </c>
      <c r="F1447" t="s">
        <v>15</v>
      </c>
      <c r="G1447" t="s">
        <v>23</v>
      </c>
      <c r="H1447" t="s">
        <v>30</v>
      </c>
      <c r="I1447">
        <v>8</v>
      </c>
      <c r="J1447" t="s">
        <v>18</v>
      </c>
      <c r="K1447" t="s">
        <v>19</v>
      </c>
      <c r="L1447">
        <v>97000</v>
      </c>
      <c r="M1447" t="s">
        <v>45</v>
      </c>
      <c r="N1447" t="s">
        <v>539</v>
      </c>
      <c r="O1447" s="3">
        <v>83000</v>
      </c>
      <c r="P1447" s="1">
        <f>MEDIAN(Data_Source[Price (SAR)])</f>
        <v>58000</v>
      </c>
      <c r="Q1447" s="1" cm="1">
        <f t="array" ref="Q1447">MEDIAN(_xlfn._xlws.FILTER(Data_Source[Price (SAR)],Data_Source[Maker] = Data_Source[[#This Row],[Maker]]))</f>
        <v>60000</v>
      </c>
    </row>
    <row r="1448" spans="1:17" x14ac:dyDescent="0.35">
      <c r="A1448">
        <v>1447</v>
      </c>
      <c r="B1448" t="s">
        <v>172</v>
      </c>
      <c r="C1448" t="s">
        <v>173</v>
      </c>
      <c r="D1448">
        <v>2020</v>
      </c>
      <c r="E1448" s="9">
        <f ca="1">YEAR(TODAY())-Data_Source[[#This Row],[Year]]</f>
        <v>5</v>
      </c>
      <c r="F1448" t="s">
        <v>15</v>
      </c>
      <c r="G1448" t="s">
        <v>16</v>
      </c>
      <c r="H1448" t="s">
        <v>17</v>
      </c>
      <c r="I1448">
        <v>2</v>
      </c>
      <c r="J1448" t="s">
        <v>18</v>
      </c>
      <c r="K1448" t="s">
        <v>19</v>
      </c>
      <c r="L1448">
        <v>2000</v>
      </c>
      <c r="M1448" t="s">
        <v>42</v>
      </c>
      <c r="N1448" t="s">
        <v>64</v>
      </c>
      <c r="O1448" s="2">
        <v>69000</v>
      </c>
      <c r="P1448" s="1">
        <f>MEDIAN(Data_Source[Price (SAR)])</f>
        <v>58000</v>
      </c>
      <c r="Q1448" s="1" cm="1">
        <f t="array" ref="Q1448">MEDIAN(_xlfn._xlws.FILTER(Data_Source[Price (SAR)],Data_Source[Maker] = Data_Source[[#This Row],[Maker]]))</f>
        <v>69000</v>
      </c>
    </row>
    <row r="1449" spans="1:17" x14ac:dyDescent="0.35">
      <c r="A1449">
        <v>1448</v>
      </c>
      <c r="B1449" t="s">
        <v>95</v>
      </c>
      <c r="C1449" t="s">
        <v>223</v>
      </c>
      <c r="D1449">
        <v>2016</v>
      </c>
      <c r="E1449" s="9">
        <f ca="1">YEAR(TODAY())-Data_Source[[#This Row],[Year]]</f>
        <v>9</v>
      </c>
      <c r="F1449" t="s">
        <v>47</v>
      </c>
      <c r="G1449" t="s">
        <v>29</v>
      </c>
      <c r="H1449" t="s">
        <v>17</v>
      </c>
      <c r="I1449">
        <v>6.2</v>
      </c>
      <c r="J1449" t="s">
        <v>18</v>
      </c>
      <c r="K1449" t="s">
        <v>19</v>
      </c>
      <c r="L1449">
        <v>114000</v>
      </c>
      <c r="M1449" t="s">
        <v>45</v>
      </c>
      <c r="N1449" t="s">
        <v>539</v>
      </c>
      <c r="O1449" s="2">
        <v>175000</v>
      </c>
      <c r="P1449" s="1">
        <f>MEDIAN(Data_Source[Price (SAR)])</f>
        <v>58000</v>
      </c>
      <c r="Q1449" s="1" cm="1">
        <f t="array" ref="Q1449">MEDIAN(_xlfn._xlws.FILTER(Data_Source[Price (SAR)],Data_Source[Maker] = Data_Source[[#This Row],[Maker]]))</f>
        <v>130000</v>
      </c>
    </row>
    <row r="1450" spans="1:17" x14ac:dyDescent="0.35">
      <c r="A1450">
        <v>1449</v>
      </c>
      <c r="B1450" t="s">
        <v>27</v>
      </c>
      <c r="C1450" t="s">
        <v>88</v>
      </c>
      <c r="D1450">
        <v>2019</v>
      </c>
      <c r="E1450" s="9">
        <f ca="1">YEAR(TODAY())-Data_Source[[#This Row],[Year]]</f>
        <v>6</v>
      </c>
      <c r="F1450" t="s">
        <v>15</v>
      </c>
      <c r="G1450" t="s">
        <v>102</v>
      </c>
      <c r="H1450" t="s">
        <v>26</v>
      </c>
      <c r="I1450">
        <v>1.4</v>
      </c>
      <c r="J1450" t="s">
        <v>18</v>
      </c>
      <c r="K1450" t="s">
        <v>19</v>
      </c>
      <c r="L1450">
        <v>7000</v>
      </c>
      <c r="M1450" t="s">
        <v>45</v>
      </c>
      <c r="N1450" t="s">
        <v>539</v>
      </c>
      <c r="O1450" s="3">
        <v>42500</v>
      </c>
      <c r="P1450" s="1">
        <f>MEDIAN(Data_Source[Price (SAR)])</f>
        <v>58000</v>
      </c>
      <c r="Q1450" s="1" cm="1">
        <f t="array" ref="Q1450">MEDIAN(_xlfn._xlws.FILTER(Data_Source[Price (SAR)],Data_Source[Maker] = Data_Source[[#This Row],[Maker]]))</f>
        <v>42000</v>
      </c>
    </row>
    <row r="1451" spans="1:17" x14ac:dyDescent="0.35">
      <c r="A1451">
        <v>1450</v>
      </c>
      <c r="B1451" t="s">
        <v>34</v>
      </c>
      <c r="C1451" t="s">
        <v>51</v>
      </c>
      <c r="D1451">
        <v>2016</v>
      </c>
      <c r="E1451" s="9">
        <f ca="1">YEAR(TODAY())-Data_Source[[#This Row],[Year]]</f>
        <v>9</v>
      </c>
      <c r="F1451" t="s">
        <v>15</v>
      </c>
      <c r="G1451" t="s">
        <v>23</v>
      </c>
      <c r="H1451" t="s">
        <v>26</v>
      </c>
      <c r="I1451">
        <v>1.6</v>
      </c>
      <c r="J1451" t="s">
        <v>18</v>
      </c>
      <c r="K1451" t="s">
        <v>19</v>
      </c>
      <c r="L1451">
        <v>76294</v>
      </c>
      <c r="M1451" t="s">
        <v>20</v>
      </c>
      <c r="N1451" t="s">
        <v>20</v>
      </c>
      <c r="O1451" s="3">
        <v>45500</v>
      </c>
      <c r="P1451" s="1">
        <f>MEDIAN(Data_Source[Price (SAR)])</f>
        <v>58000</v>
      </c>
      <c r="Q1451" s="1" cm="1">
        <f t="array" ref="Q1451">MEDIAN(_xlfn._xlws.FILTER(Data_Source[Price (SAR)],Data_Source[Maker] = Data_Source[[#This Row],[Maker]]))</f>
        <v>65000</v>
      </c>
    </row>
    <row r="1452" spans="1:17" x14ac:dyDescent="0.35">
      <c r="A1452">
        <v>1451</v>
      </c>
      <c r="B1452" t="s">
        <v>166</v>
      </c>
      <c r="C1452" t="s">
        <v>268</v>
      </c>
      <c r="D1452">
        <v>2021</v>
      </c>
      <c r="E1452" s="9">
        <f ca="1">YEAR(TODAY())-Data_Source[[#This Row],[Year]]</f>
        <v>4</v>
      </c>
      <c r="F1452" t="s">
        <v>15</v>
      </c>
      <c r="G1452" t="s">
        <v>94</v>
      </c>
      <c r="H1452" t="s">
        <v>17</v>
      </c>
      <c r="I1452">
        <v>1.6</v>
      </c>
      <c r="J1452" t="s">
        <v>18</v>
      </c>
      <c r="K1452" t="s">
        <v>19</v>
      </c>
      <c r="L1452">
        <v>1000</v>
      </c>
      <c r="M1452" t="s">
        <v>42</v>
      </c>
      <c r="N1452" t="s">
        <v>64</v>
      </c>
      <c r="O1452" s="3">
        <v>60000</v>
      </c>
      <c r="P1452" s="1">
        <f>MEDIAN(Data_Source[Price (SAR)])</f>
        <v>58000</v>
      </c>
      <c r="Q1452" s="1" cm="1">
        <f t="array" ref="Q1452">MEDIAN(_xlfn._xlws.FILTER(Data_Source[Price (SAR)],Data_Source[Maker] = Data_Source[[#This Row],[Maker]]))</f>
        <v>44000</v>
      </c>
    </row>
    <row r="1453" spans="1:17" x14ac:dyDescent="0.35">
      <c r="A1453">
        <v>1452</v>
      </c>
      <c r="B1453" t="s">
        <v>21</v>
      </c>
      <c r="C1453" t="s">
        <v>184</v>
      </c>
      <c r="D1453">
        <v>2016</v>
      </c>
      <c r="E1453" s="9">
        <f ca="1">YEAR(TODAY())-Data_Source[[#This Row],[Year]]</f>
        <v>9</v>
      </c>
      <c r="F1453" t="s">
        <v>15</v>
      </c>
      <c r="G1453" t="s">
        <v>23</v>
      </c>
      <c r="H1453" t="s">
        <v>30</v>
      </c>
      <c r="I1453">
        <v>2.5</v>
      </c>
      <c r="J1453" t="s">
        <v>18</v>
      </c>
      <c r="K1453" t="s">
        <v>19</v>
      </c>
      <c r="L1453">
        <v>142000</v>
      </c>
      <c r="M1453" t="s">
        <v>111</v>
      </c>
      <c r="N1453" t="s">
        <v>540</v>
      </c>
      <c r="O1453" s="2">
        <v>46000</v>
      </c>
      <c r="P1453" s="1">
        <f>MEDIAN(Data_Source[Price (SAR)])</f>
        <v>58000</v>
      </c>
      <c r="Q1453" s="1" cm="1">
        <f t="array" ref="Q1453">MEDIAN(_xlfn._xlws.FILTER(Data_Source[Price (SAR)],Data_Source[Maker] = Data_Source[[#This Row],[Maker]]))</f>
        <v>36500</v>
      </c>
    </row>
    <row r="1454" spans="1:17" x14ac:dyDescent="0.35">
      <c r="A1454">
        <v>1453</v>
      </c>
      <c r="B1454" t="s">
        <v>27</v>
      </c>
      <c r="C1454" t="s">
        <v>84</v>
      </c>
      <c r="D1454">
        <v>2016</v>
      </c>
      <c r="E1454" s="9">
        <f ca="1">YEAR(TODAY())-Data_Source[[#This Row],[Year]]</f>
        <v>9</v>
      </c>
      <c r="F1454" t="s">
        <v>15</v>
      </c>
      <c r="G1454" t="s">
        <v>23</v>
      </c>
      <c r="H1454" t="s">
        <v>17</v>
      </c>
      <c r="I1454">
        <v>2.4</v>
      </c>
      <c r="J1454" t="s">
        <v>18</v>
      </c>
      <c r="K1454" t="s">
        <v>19</v>
      </c>
      <c r="L1454">
        <v>147000</v>
      </c>
      <c r="M1454" t="s">
        <v>211</v>
      </c>
      <c r="N1454" t="s">
        <v>539</v>
      </c>
      <c r="O1454" s="3">
        <v>45000</v>
      </c>
      <c r="P1454" s="1">
        <f>MEDIAN(Data_Source[Price (SAR)])</f>
        <v>58000</v>
      </c>
      <c r="Q1454" s="1" cm="1">
        <f t="array" ref="Q1454">MEDIAN(_xlfn._xlws.FILTER(Data_Source[Price (SAR)],Data_Source[Maker] = Data_Source[[#This Row],[Maker]]))</f>
        <v>42000</v>
      </c>
    </row>
    <row r="1455" spans="1:17" x14ac:dyDescent="0.35">
      <c r="A1455">
        <v>1454</v>
      </c>
      <c r="B1455" t="s">
        <v>13</v>
      </c>
      <c r="C1455" t="s">
        <v>14</v>
      </c>
      <c r="D1455">
        <v>2012</v>
      </c>
      <c r="E1455" s="9">
        <f ca="1">YEAR(TODAY())-Data_Source[[#This Row],[Year]]</f>
        <v>13</v>
      </c>
      <c r="F1455" t="s">
        <v>15</v>
      </c>
      <c r="G1455" t="s">
        <v>16</v>
      </c>
      <c r="H1455" t="s">
        <v>17</v>
      </c>
      <c r="I1455">
        <v>5.7</v>
      </c>
      <c r="J1455" t="s">
        <v>18</v>
      </c>
      <c r="K1455" t="s">
        <v>19</v>
      </c>
      <c r="L1455">
        <v>230000</v>
      </c>
      <c r="M1455" t="s">
        <v>20</v>
      </c>
      <c r="N1455" t="s">
        <v>20</v>
      </c>
      <c r="O1455" s="3">
        <v>35000</v>
      </c>
      <c r="P1455" s="1">
        <f>MEDIAN(Data_Source[Price (SAR)])</f>
        <v>58000</v>
      </c>
      <c r="Q1455" s="1" cm="1">
        <f t="array" ref="Q1455">MEDIAN(_xlfn._xlws.FILTER(Data_Source[Price (SAR)],Data_Source[Maker] = Data_Source[[#This Row],[Maker]]))</f>
        <v>70000</v>
      </c>
    </row>
    <row r="1456" spans="1:17" x14ac:dyDescent="0.35">
      <c r="A1456">
        <v>1455</v>
      </c>
      <c r="B1456" t="s">
        <v>34</v>
      </c>
      <c r="C1456" t="s">
        <v>123</v>
      </c>
      <c r="D1456">
        <v>2018</v>
      </c>
      <c r="E1456" s="9">
        <f ca="1">YEAR(TODAY())-Data_Source[[#This Row],[Year]]</f>
        <v>7</v>
      </c>
      <c r="F1456" t="s">
        <v>15</v>
      </c>
      <c r="G1456" t="s">
        <v>23</v>
      </c>
      <c r="H1456" t="s">
        <v>17</v>
      </c>
      <c r="I1456">
        <v>2.4</v>
      </c>
      <c r="J1456" t="s">
        <v>56</v>
      </c>
      <c r="K1456" t="s">
        <v>68</v>
      </c>
      <c r="L1456">
        <v>83339</v>
      </c>
      <c r="M1456" t="s">
        <v>20</v>
      </c>
      <c r="N1456" t="s">
        <v>20</v>
      </c>
      <c r="O1456" s="3">
        <v>136500</v>
      </c>
      <c r="P1456" s="1">
        <f>MEDIAN(Data_Source[Price (SAR)])</f>
        <v>58000</v>
      </c>
      <c r="Q1456" s="1" cm="1">
        <f t="array" ref="Q1456">MEDIAN(_xlfn._xlws.FILTER(Data_Source[Price (SAR)],Data_Source[Maker] = Data_Source[[#This Row],[Maker]]))</f>
        <v>65000</v>
      </c>
    </row>
    <row r="1457" spans="1:17" x14ac:dyDescent="0.35">
      <c r="A1457">
        <v>1456</v>
      </c>
      <c r="B1457" t="s">
        <v>36</v>
      </c>
      <c r="C1457" t="s">
        <v>146</v>
      </c>
      <c r="D1457">
        <v>2018</v>
      </c>
      <c r="E1457" s="9">
        <f ca="1">YEAR(TODAY())-Data_Source[[#This Row],[Year]]</f>
        <v>7</v>
      </c>
      <c r="F1457" t="s">
        <v>15</v>
      </c>
      <c r="G1457" t="s">
        <v>23</v>
      </c>
      <c r="H1457" t="s">
        <v>26</v>
      </c>
      <c r="I1457">
        <v>5.3</v>
      </c>
      <c r="J1457" t="s">
        <v>18</v>
      </c>
      <c r="K1457" t="s">
        <v>19</v>
      </c>
      <c r="L1457">
        <v>95000</v>
      </c>
      <c r="M1457" t="s">
        <v>45</v>
      </c>
      <c r="N1457" t="s">
        <v>539</v>
      </c>
      <c r="O1457" s="3">
        <v>93000</v>
      </c>
      <c r="P1457" s="1">
        <f>MEDIAN(Data_Source[Price (SAR)])</f>
        <v>58000</v>
      </c>
      <c r="Q1457" s="1" cm="1">
        <f t="array" ref="Q1457">MEDIAN(_xlfn._xlws.FILTER(Data_Source[Price (SAR)],Data_Source[Maker] = Data_Source[[#This Row],[Maker]]))</f>
        <v>72000</v>
      </c>
    </row>
    <row r="1458" spans="1:17" x14ac:dyDescent="0.35">
      <c r="A1458">
        <v>1457</v>
      </c>
      <c r="B1458" t="s">
        <v>34</v>
      </c>
      <c r="C1458" t="s">
        <v>41</v>
      </c>
      <c r="D1458">
        <v>2017</v>
      </c>
      <c r="E1458" s="9">
        <f ca="1">YEAR(TODAY())-Data_Source[[#This Row],[Year]]</f>
        <v>8</v>
      </c>
      <c r="F1458" t="s">
        <v>15</v>
      </c>
      <c r="G1458" t="s">
        <v>23</v>
      </c>
      <c r="H1458" t="s">
        <v>30</v>
      </c>
      <c r="I1458">
        <v>1.5</v>
      </c>
      <c r="J1458" t="s">
        <v>18</v>
      </c>
      <c r="K1458" t="s">
        <v>19</v>
      </c>
      <c r="L1458">
        <v>179</v>
      </c>
      <c r="M1458" t="s">
        <v>59</v>
      </c>
      <c r="N1458" t="s">
        <v>59</v>
      </c>
      <c r="O1458" s="2">
        <v>35000</v>
      </c>
      <c r="P1458" s="1">
        <f>MEDIAN(Data_Source[Price (SAR)])</f>
        <v>58000</v>
      </c>
      <c r="Q1458" s="1" cm="1">
        <f t="array" ref="Q1458">MEDIAN(_xlfn._xlws.FILTER(Data_Source[Price (SAR)],Data_Source[Maker] = Data_Source[[#This Row],[Maker]]))</f>
        <v>65000</v>
      </c>
    </row>
    <row r="1459" spans="1:17" x14ac:dyDescent="0.35">
      <c r="A1459">
        <v>1458</v>
      </c>
      <c r="B1459" t="s">
        <v>82</v>
      </c>
      <c r="C1459" t="s">
        <v>142</v>
      </c>
      <c r="D1459">
        <v>2015</v>
      </c>
      <c r="E1459" s="9">
        <f ca="1">YEAR(TODAY())-Data_Source[[#This Row],[Year]]</f>
        <v>10</v>
      </c>
      <c r="F1459" t="s">
        <v>15</v>
      </c>
      <c r="G1459" t="s">
        <v>75</v>
      </c>
      <c r="H1459" t="s">
        <v>30</v>
      </c>
      <c r="I1459">
        <v>1.6</v>
      </c>
      <c r="J1459" t="s">
        <v>18</v>
      </c>
      <c r="K1459" t="s">
        <v>19</v>
      </c>
      <c r="L1459">
        <v>190000</v>
      </c>
      <c r="M1459" t="s">
        <v>70</v>
      </c>
      <c r="N1459" t="s">
        <v>70</v>
      </c>
      <c r="O1459" s="2">
        <v>33000</v>
      </c>
      <c r="P1459" s="1">
        <f>MEDIAN(Data_Source[Price (SAR)])</f>
        <v>58000</v>
      </c>
      <c r="Q1459" s="1" cm="1">
        <f t="array" ref="Q1459">MEDIAN(_xlfn._xlws.FILTER(Data_Source[Price (SAR)],Data_Source[Maker] = Data_Source[[#This Row],[Maker]]))</f>
        <v>40000</v>
      </c>
    </row>
    <row r="1460" spans="1:17" x14ac:dyDescent="0.35">
      <c r="A1460">
        <v>1459</v>
      </c>
      <c r="B1460" t="s">
        <v>31</v>
      </c>
      <c r="C1460" t="s">
        <v>57</v>
      </c>
      <c r="D1460">
        <v>2019</v>
      </c>
      <c r="E1460" s="9">
        <f ca="1">YEAR(TODAY())-Data_Source[[#This Row],[Year]]</f>
        <v>6</v>
      </c>
      <c r="F1460" t="s">
        <v>15</v>
      </c>
      <c r="G1460" t="s">
        <v>23</v>
      </c>
      <c r="H1460" t="s">
        <v>30</v>
      </c>
      <c r="I1460">
        <v>1.6</v>
      </c>
      <c r="J1460" t="s">
        <v>18</v>
      </c>
      <c r="K1460" t="s">
        <v>19</v>
      </c>
      <c r="L1460">
        <v>41000</v>
      </c>
      <c r="M1460" t="s">
        <v>42</v>
      </c>
      <c r="N1460" t="s">
        <v>64</v>
      </c>
      <c r="O1460" s="3">
        <v>67000</v>
      </c>
      <c r="P1460" s="1">
        <f>MEDIAN(Data_Source[Price (SAR)])</f>
        <v>58000</v>
      </c>
      <c r="Q1460" s="1" cm="1">
        <f t="array" ref="Q1460">MEDIAN(_xlfn._xlws.FILTER(Data_Source[Price (SAR)],Data_Source[Maker] = Data_Source[[#This Row],[Maker]]))</f>
        <v>60500</v>
      </c>
    </row>
    <row r="1461" spans="1:17" x14ac:dyDescent="0.35">
      <c r="A1461">
        <v>1460</v>
      </c>
      <c r="B1461" t="s">
        <v>48</v>
      </c>
      <c r="C1461" t="s">
        <v>106</v>
      </c>
      <c r="D1461">
        <v>2016</v>
      </c>
      <c r="E1461" s="9">
        <f ca="1">YEAR(TODAY())-Data_Source[[#This Row],[Year]]</f>
        <v>9</v>
      </c>
      <c r="F1461" t="s">
        <v>47</v>
      </c>
      <c r="G1461" t="s">
        <v>23</v>
      </c>
      <c r="H1461" t="s">
        <v>17</v>
      </c>
      <c r="I1461">
        <v>4.7</v>
      </c>
      <c r="J1461" t="s">
        <v>18</v>
      </c>
      <c r="K1461" t="s">
        <v>19</v>
      </c>
      <c r="L1461">
        <v>95061</v>
      </c>
      <c r="M1461" t="s">
        <v>20</v>
      </c>
      <c r="N1461" t="s">
        <v>20</v>
      </c>
      <c r="O1461" s="2">
        <v>236500</v>
      </c>
      <c r="P1461" s="1">
        <f>MEDIAN(Data_Source[Price (SAR)])</f>
        <v>58000</v>
      </c>
      <c r="Q1461" s="1" cm="1">
        <f t="array" ref="Q1461">MEDIAN(_xlfn._xlws.FILTER(Data_Source[Price (SAR)],Data_Source[Maker] = Data_Source[[#This Row],[Maker]]))</f>
        <v>145000</v>
      </c>
    </row>
    <row r="1462" spans="1:17" x14ac:dyDescent="0.35">
      <c r="A1462">
        <v>1461</v>
      </c>
      <c r="B1462" t="s">
        <v>60</v>
      </c>
      <c r="C1462" t="s">
        <v>80</v>
      </c>
      <c r="D1462">
        <v>2016</v>
      </c>
      <c r="E1462" s="9">
        <f ca="1">YEAR(TODAY())-Data_Source[[#This Row],[Year]]</f>
        <v>9</v>
      </c>
      <c r="F1462" t="s">
        <v>44</v>
      </c>
      <c r="G1462" t="s">
        <v>23</v>
      </c>
      <c r="H1462" t="s">
        <v>17</v>
      </c>
      <c r="I1462">
        <v>3.5</v>
      </c>
      <c r="J1462" t="s">
        <v>18</v>
      </c>
      <c r="K1462" t="s">
        <v>19</v>
      </c>
      <c r="L1462">
        <v>86000</v>
      </c>
      <c r="M1462" t="s">
        <v>42</v>
      </c>
      <c r="N1462" t="s">
        <v>64</v>
      </c>
      <c r="O1462" s="2">
        <v>125000</v>
      </c>
      <c r="P1462" s="1">
        <f>MEDIAN(Data_Source[Price (SAR)])</f>
        <v>58000</v>
      </c>
      <c r="Q1462" s="1" cm="1">
        <f t="array" ref="Q1462">MEDIAN(_xlfn._xlws.FILTER(Data_Source[Price (SAR)],Data_Source[Maker] = Data_Source[[#This Row],[Maker]]))</f>
        <v>142000</v>
      </c>
    </row>
    <row r="1463" spans="1:17" x14ac:dyDescent="0.35">
      <c r="A1463">
        <v>1462</v>
      </c>
      <c r="B1463" t="s">
        <v>76</v>
      </c>
      <c r="C1463" t="s">
        <v>112</v>
      </c>
      <c r="D1463">
        <v>2016</v>
      </c>
      <c r="E1463" s="9">
        <f ca="1">YEAR(TODAY())-Data_Source[[#This Row],[Year]]</f>
        <v>9</v>
      </c>
      <c r="F1463" t="s">
        <v>47</v>
      </c>
      <c r="G1463" t="s">
        <v>23</v>
      </c>
      <c r="H1463" t="s">
        <v>30</v>
      </c>
      <c r="I1463">
        <v>3.5</v>
      </c>
      <c r="J1463" t="s">
        <v>18</v>
      </c>
      <c r="K1463" t="s">
        <v>19</v>
      </c>
      <c r="L1463">
        <v>102000</v>
      </c>
      <c r="M1463" t="s">
        <v>45</v>
      </c>
      <c r="N1463" t="s">
        <v>539</v>
      </c>
      <c r="O1463" s="3">
        <v>72000</v>
      </c>
      <c r="P1463" s="1">
        <f>MEDIAN(Data_Source[Price (SAR)])</f>
        <v>58000</v>
      </c>
      <c r="Q1463" s="1" cm="1">
        <f t="array" ref="Q1463">MEDIAN(_xlfn._xlws.FILTER(Data_Source[Price (SAR)],Data_Source[Maker] = Data_Source[[#This Row],[Maker]]))</f>
        <v>55000</v>
      </c>
    </row>
    <row r="1464" spans="1:17" x14ac:dyDescent="0.35">
      <c r="A1464">
        <v>1463</v>
      </c>
      <c r="B1464" t="s">
        <v>27</v>
      </c>
      <c r="C1464" t="s">
        <v>88</v>
      </c>
      <c r="D1464">
        <v>2018</v>
      </c>
      <c r="E1464" s="9">
        <f ca="1">YEAR(TODAY())-Data_Source[[#This Row],[Year]]</f>
        <v>7</v>
      </c>
      <c r="F1464" t="s">
        <v>15</v>
      </c>
      <c r="G1464" t="s">
        <v>23</v>
      </c>
      <c r="H1464" t="s">
        <v>26</v>
      </c>
      <c r="I1464">
        <v>1.4</v>
      </c>
      <c r="J1464" t="s">
        <v>18</v>
      </c>
      <c r="K1464" t="s">
        <v>19</v>
      </c>
      <c r="L1464">
        <v>102109</v>
      </c>
      <c r="M1464" t="s">
        <v>20</v>
      </c>
      <c r="N1464" t="s">
        <v>20</v>
      </c>
      <c r="O1464" s="3">
        <v>35000</v>
      </c>
      <c r="P1464" s="1">
        <f>MEDIAN(Data_Source[Price (SAR)])</f>
        <v>58000</v>
      </c>
      <c r="Q1464" s="1" cm="1">
        <f t="array" ref="Q1464">MEDIAN(_xlfn._xlws.FILTER(Data_Source[Price (SAR)],Data_Source[Maker] = Data_Source[[#This Row],[Maker]]))</f>
        <v>42000</v>
      </c>
    </row>
    <row r="1465" spans="1:17" x14ac:dyDescent="0.35">
      <c r="A1465">
        <v>1464</v>
      </c>
      <c r="B1465" t="s">
        <v>48</v>
      </c>
      <c r="C1465" t="s">
        <v>106</v>
      </c>
      <c r="D1465">
        <v>2007</v>
      </c>
      <c r="E1465" s="9">
        <f ca="1">YEAR(TODAY())-Data_Source[[#This Row],[Year]]</f>
        <v>18</v>
      </c>
      <c r="F1465" t="s">
        <v>15</v>
      </c>
      <c r="G1465" t="s">
        <v>29</v>
      </c>
      <c r="H1465" t="s">
        <v>17</v>
      </c>
      <c r="I1465">
        <v>3</v>
      </c>
      <c r="J1465" t="s">
        <v>18</v>
      </c>
      <c r="K1465" t="s">
        <v>19</v>
      </c>
      <c r="L1465">
        <v>270000</v>
      </c>
      <c r="M1465" t="s">
        <v>54</v>
      </c>
      <c r="N1465" t="s">
        <v>538</v>
      </c>
      <c r="O1465" s="2">
        <v>45000</v>
      </c>
      <c r="P1465" s="1">
        <f>MEDIAN(Data_Source[Price (SAR)])</f>
        <v>58000</v>
      </c>
      <c r="Q1465" s="1" cm="1">
        <f t="array" ref="Q1465">MEDIAN(_xlfn._xlws.FILTER(Data_Source[Price (SAR)],Data_Source[Maker] = Data_Source[[#This Row],[Maker]]))</f>
        <v>145000</v>
      </c>
    </row>
    <row r="1466" spans="1:17" x14ac:dyDescent="0.35">
      <c r="A1466">
        <v>1465</v>
      </c>
      <c r="B1466" t="s">
        <v>27</v>
      </c>
      <c r="C1466" t="s">
        <v>160</v>
      </c>
      <c r="D1466">
        <v>2016</v>
      </c>
      <c r="E1466" s="9">
        <f ca="1">YEAR(TODAY())-Data_Source[[#This Row],[Year]]</f>
        <v>9</v>
      </c>
      <c r="F1466" t="s">
        <v>15</v>
      </c>
      <c r="G1466" t="s">
        <v>23</v>
      </c>
      <c r="H1466" t="s">
        <v>30</v>
      </c>
      <c r="I1466">
        <v>2.4</v>
      </c>
      <c r="J1466" t="s">
        <v>18</v>
      </c>
      <c r="K1466" t="s">
        <v>19</v>
      </c>
      <c r="L1466">
        <v>179000</v>
      </c>
      <c r="M1466" t="s">
        <v>20</v>
      </c>
      <c r="N1466" t="s">
        <v>20</v>
      </c>
      <c r="O1466" s="3">
        <v>45000</v>
      </c>
      <c r="P1466" s="1">
        <f>MEDIAN(Data_Source[Price (SAR)])</f>
        <v>58000</v>
      </c>
      <c r="Q1466" s="1" cm="1">
        <f t="array" ref="Q1466">MEDIAN(_xlfn._xlws.FILTER(Data_Source[Price (SAR)],Data_Source[Maker] = Data_Source[[#This Row],[Maker]]))</f>
        <v>42000</v>
      </c>
    </row>
    <row r="1467" spans="1:17" x14ac:dyDescent="0.35">
      <c r="A1467">
        <v>1466</v>
      </c>
      <c r="B1467" t="s">
        <v>107</v>
      </c>
      <c r="C1467" t="s">
        <v>263</v>
      </c>
      <c r="D1467">
        <v>2016</v>
      </c>
      <c r="E1467" s="9">
        <f ca="1">YEAR(TODAY())-Data_Source[[#This Row],[Year]]</f>
        <v>9</v>
      </c>
      <c r="F1467" t="s">
        <v>15</v>
      </c>
      <c r="G1467" t="s">
        <v>29</v>
      </c>
      <c r="H1467" t="s">
        <v>17</v>
      </c>
      <c r="I1467">
        <v>5.6</v>
      </c>
      <c r="J1467" t="s">
        <v>18</v>
      </c>
      <c r="K1467" t="s">
        <v>19</v>
      </c>
      <c r="L1467">
        <v>185000</v>
      </c>
      <c r="M1467" t="s">
        <v>45</v>
      </c>
      <c r="N1467" t="s">
        <v>539</v>
      </c>
      <c r="O1467" s="3">
        <v>119000</v>
      </c>
      <c r="P1467" s="1">
        <f>MEDIAN(Data_Source[Price (SAR)])</f>
        <v>58000</v>
      </c>
      <c r="Q1467" s="1" cm="1">
        <f t="array" ref="Q1467">MEDIAN(_xlfn._xlws.FILTER(Data_Source[Price (SAR)],Data_Source[Maker] = Data_Source[[#This Row],[Maker]]))</f>
        <v>73500</v>
      </c>
    </row>
    <row r="1468" spans="1:17" x14ac:dyDescent="0.35">
      <c r="A1468">
        <v>1467</v>
      </c>
      <c r="B1468" t="s">
        <v>34</v>
      </c>
      <c r="C1468" t="s">
        <v>51</v>
      </c>
      <c r="D1468">
        <v>2005</v>
      </c>
      <c r="E1468" s="9">
        <f ca="1">YEAR(TODAY())-Data_Source[[#This Row],[Year]]</f>
        <v>20</v>
      </c>
      <c r="F1468" t="s">
        <v>15</v>
      </c>
      <c r="G1468" t="s">
        <v>25</v>
      </c>
      <c r="H1468" t="s">
        <v>26</v>
      </c>
      <c r="I1468">
        <v>1.3</v>
      </c>
      <c r="J1468" t="s">
        <v>18</v>
      </c>
      <c r="K1468" t="s">
        <v>68</v>
      </c>
      <c r="L1468">
        <v>801500</v>
      </c>
      <c r="M1468" t="s">
        <v>20</v>
      </c>
      <c r="N1468" t="s">
        <v>20</v>
      </c>
      <c r="O1468" s="2">
        <v>14000</v>
      </c>
      <c r="P1468" s="1">
        <f>MEDIAN(Data_Source[Price (SAR)])</f>
        <v>58000</v>
      </c>
      <c r="Q1468" s="1" cm="1">
        <f t="array" ref="Q1468">MEDIAN(_xlfn._xlws.FILTER(Data_Source[Price (SAR)],Data_Source[Maker] = Data_Source[[#This Row],[Maker]]))</f>
        <v>65000</v>
      </c>
    </row>
    <row r="1469" spans="1:17" x14ac:dyDescent="0.35">
      <c r="A1469">
        <v>1468</v>
      </c>
      <c r="B1469" t="s">
        <v>36</v>
      </c>
      <c r="C1469" t="s">
        <v>37</v>
      </c>
      <c r="D1469">
        <v>2015</v>
      </c>
      <c r="E1469" s="9">
        <f ca="1">YEAR(TODAY())-Data_Source[[#This Row],[Year]]</f>
        <v>10</v>
      </c>
      <c r="F1469" t="s">
        <v>15</v>
      </c>
      <c r="G1469" t="s">
        <v>25</v>
      </c>
      <c r="H1469" t="s">
        <v>26</v>
      </c>
      <c r="I1469">
        <v>5.3</v>
      </c>
      <c r="J1469" t="s">
        <v>18</v>
      </c>
      <c r="K1469" t="s">
        <v>19</v>
      </c>
      <c r="L1469">
        <v>39000</v>
      </c>
      <c r="M1469" t="s">
        <v>111</v>
      </c>
      <c r="N1469" t="s">
        <v>540</v>
      </c>
      <c r="O1469" s="2">
        <v>145000</v>
      </c>
      <c r="P1469" s="1">
        <f>MEDIAN(Data_Source[Price (SAR)])</f>
        <v>58000</v>
      </c>
      <c r="Q1469" s="1" cm="1">
        <f t="array" ref="Q1469">MEDIAN(_xlfn._xlws.FILTER(Data_Source[Price (SAR)],Data_Source[Maker] = Data_Source[[#This Row],[Maker]]))</f>
        <v>72000</v>
      </c>
    </row>
    <row r="1470" spans="1:17" x14ac:dyDescent="0.35">
      <c r="A1470">
        <v>1469</v>
      </c>
      <c r="B1470" t="s">
        <v>39</v>
      </c>
      <c r="C1470" t="s">
        <v>71</v>
      </c>
      <c r="D1470">
        <v>2015</v>
      </c>
      <c r="E1470" s="9">
        <f ca="1">YEAR(TODAY())-Data_Source[[#This Row],[Year]]</f>
        <v>10</v>
      </c>
      <c r="F1470" t="s">
        <v>15</v>
      </c>
      <c r="G1470" t="s">
        <v>23</v>
      </c>
      <c r="H1470" t="s">
        <v>30</v>
      </c>
      <c r="I1470">
        <v>2.5</v>
      </c>
      <c r="J1470" t="s">
        <v>18</v>
      </c>
      <c r="K1470" t="s">
        <v>19</v>
      </c>
      <c r="L1470">
        <v>190217</v>
      </c>
      <c r="M1470" t="s">
        <v>111</v>
      </c>
      <c r="N1470" t="s">
        <v>540</v>
      </c>
      <c r="O1470" s="3">
        <v>27000</v>
      </c>
      <c r="P1470" s="1">
        <f>MEDIAN(Data_Source[Price (SAR)])</f>
        <v>58000</v>
      </c>
      <c r="Q1470" s="1" cm="1">
        <f t="array" ref="Q1470">MEDIAN(_xlfn._xlws.FILTER(Data_Source[Price (SAR)],Data_Source[Maker] = Data_Source[[#This Row],[Maker]]))</f>
        <v>60000</v>
      </c>
    </row>
    <row r="1471" spans="1:17" x14ac:dyDescent="0.35">
      <c r="A1471">
        <v>1470</v>
      </c>
      <c r="B1471" t="s">
        <v>39</v>
      </c>
      <c r="C1471" t="s">
        <v>40</v>
      </c>
      <c r="D1471">
        <v>2018</v>
      </c>
      <c r="E1471" s="9">
        <f ca="1">YEAR(TODAY())-Data_Source[[#This Row],[Year]]</f>
        <v>7</v>
      </c>
      <c r="F1471" t="s">
        <v>44</v>
      </c>
      <c r="G1471" t="s">
        <v>33</v>
      </c>
      <c r="H1471" t="s">
        <v>17</v>
      </c>
      <c r="I1471">
        <v>3.5</v>
      </c>
      <c r="J1471" t="s">
        <v>18</v>
      </c>
      <c r="K1471" t="s">
        <v>19</v>
      </c>
      <c r="L1471">
        <v>113000</v>
      </c>
      <c r="M1471" t="s">
        <v>20</v>
      </c>
      <c r="N1471" t="s">
        <v>20</v>
      </c>
      <c r="O1471" s="2">
        <v>78000</v>
      </c>
      <c r="P1471" s="1">
        <f>MEDIAN(Data_Source[Price (SAR)])</f>
        <v>58000</v>
      </c>
      <c r="Q1471" s="1" cm="1">
        <f t="array" ref="Q1471">MEDIAN(_xlfn._xlws.FILTER(Data_Source[Price (SAR)],Data_Source[Maker] = Data_Source[[#This Row],[Maker]]))</f>
        <v>60000</v>
      </c>
    </row>
    <row r="1472" spans="1:17" x14ac:dyDescent="0.35">
      <c r="A1472">
        <v>1471</v>
      </c>
      <c r="B1472" t="s">
        <v>82</v>
      </c>
      <c r="C1472" t="s">
        <v>164</v>
      </c>
      <c r="D1472">
        <v>2017</v>
      </c>
      <c r="E1472" s="9">
        <f ca="1">YEAR(TODAY())-Data_Source[[#This Row],[Year]]</f>
        <v>8</v>
      </c>
      <c r="F1472" t="s">
        <v>15</v>
      </c>
      <c r="G1472" t="s">
        <v>23</v>
      </c>
      <c r="H1472" t="s">
        <v>30</v>
      </c>
      <c r="I1472">
        <v>1.6</v>
      </c>
      <c r="J1472" t="s">
        <v>18</v>
      </c>
      <c r="K1472" t="s">
        <v>19</v>
      </c>
      <c r="L1472">
        <v>190000</v>
      </c>
      <c r="M1472" t="s">
        <v>20</v>
      </c>
      <c r="N1472" t="s">
        <v>20</v>
      </c>
      <c r="O1472" s="2">
        <v>53000</v>
      </c>
      <c r="P1472" s="1">
        <f>MEDIAN(Data_Source[Price (SAR)])</f>
        <v>58000</v>
      </c>
      <c r="Q1472" s="1" cm="1">
        <f t="array" ref="Q1472">MEDIAN(_xlfn._xlws.FILTER(Data_Source[Price (SAR)],Data_Source[Maker] = Data_Source[[#This Row],[Maker]]))</f>
        <v>40000</v>
      </c>
    </row>
    <row r="1473" spans="1:17" x14ac:dyDescent="0.35">
      <c r="A1473">
        <v>1472</v>
      </c>
      <c r="B1473" t="s">
        <v>62</v>
      </c>
      <c r="C1473" t="s">
        <v>63</v>
      </c>
      <c r="D1473">
        <v>2016</v>
      </c>
      <c r="E1473" s="9">
        <f ca="1">YEAR(TODAY())-Data_Source[[#This Row],[Year]]</f>
        <v>9</v>
      </c>
      <c r="F1473" t="s">
        <v>44</v>
      </c>
      <c r="G1473" t="s">
        <v>23</v>
      </c>
      <c r="H1473" t="s">
        <v>17</v>
      </c>
      <c r="I1473">
        <v>5</v>
      </c>
      <c r="J1473" t="s">
        <v>18</v>
      </c>
      <c r="K1473" t="s">
        <v>19</v>
      </c>
      <c r="L1473">
        <v>125000</v>
      </c>
      <c r="M1473" t="s">
        <v>20</v>
      </c>
      <c r="N1473" t="s">
        <v>20</v>
      </c>
      <c r="O1473" s="3">
        <v>245000</v>
      </c>
      <c r="P1473" s="1">
        <f>MEDIAN(Data_Source[Price (SAR)])</f>
        <v>58000</v>
      </c>
      <c r="Q1473" s="1" cm="1">
        <f t="array" ref="Q1473">MEDIAN(_xlfn._xlws.FILTER(Data_Source[Price (SAR)],Data_Source[Maker] = Data_Source[[#This Row],[Maker]]))</f>
        <v>242500</v>
      </c>
    </row>
    <row r="1474" spans="1:17" x14ac:dyDescent="0.35">
      <c r="A1474">
        <v>1473</v>
      </c>
      <c r="B1474" t="s">
        <v>34</v>
      </c>
      <c r="C1474" t="s">
        <v>51</v>
      </c>
      <c r="D1474">
        <v>2018</v>
      </c>
      <c r="E1474" s="9">
        <f ca="1">YEAR(TODAY())-Data_Source[[#This Row],[Year]]</f>
        <v>7</v>
      </c>
      <c r="F1474" t="s">
        <v>15</v>
      </c>
      <c r="G1474" t="s">
        <v>23</v>
      </c>
      <c r="H1474" t="s">
        <v>26</v>
      </c>
      <c r="I1474">
        <v>1.6</v>
      </c>
      <c r="J1474" t="s">
        <v>18</v>
      </c>
      <c r="K1474" t="s">
        <v>19</v>
      </c>
      <c r="L1474">
        <v>88288</v>
      </c>
      <c r="M1474" t="s">
        <v>20</v>
      </c>
      <c r="N1474" t="s">
        <v>20</v>
      </c>
      <c r="O1474" s="2">
        <v>51500</v>
      </c>
      <c r="P1474" s="1">
        <f>MEDIAN(Data_Source[Price (SAR)])</f>
        <v>58000</v>
      </c>
      <c r="Q1474" s="1" cm="1">
        <f t="array" ref="Q1474">MEDIAN(_xlfn._xlws.FILTER(Data_Source[Price (SAR)],Data_Source[Maker] = Data_Source[[#This Row],[Maker]]))</f>
        <v>65000</v>
      </c>
    </row>
    <row r="1475" spans="1:17" x14ac:dyDescent="0.35">
      <c r="A1475">
        <v>1474</v>
      </c>
      <c r="B1475" t="s">
        <v>39</v>
      </c>
      <c r="C1475" t="s">
        <v>46</v>
      </c>
      <c r="D1475">
        <v>2018</v>
      </c>
      <c r="E1475" s="9">
        <f ca="1">YEAR(TODAY())-Data_Source[[#This Row],[Year]]</f>
        <v>7</v>
      </c>
      <c r="F1475" t="s">
        <v>15</v>
      </c>
      <c r="G1475" t="s">
        <v>16</v>
      </c>
      <c r="H1475" t="s">
        <v>26</v>
      </c>
      <c r="I1475">
        <v>5.3</v>
      </c>
      <c r="J1475" t="s">
        <v>18</v>
      </c>
      <c r="K1475" t="s">
        <v>19</v>
      </c>
      <c r="L1475">
        <v>39000</v>
      </c>
      <c r="M1475" t="s">
        <v>111</v>
      </c>
      <c r="N1475" t="s">
        <v>540</v>
      </c>
      <c r="O1475" s="2">
        <v>147000</v>
      </c>
      <c r="P1475" s="1">
        <f>MEDIAN(Data_Source[Price (SAR)])</f>
        <v>58000</v>
      </c>
      <c r="Q1475" s="1" cm="1">
        <f t="array" ref="Q1475">MEDIAN(_xlfn._xlws.FILTER(Data_Source[Price (SAR)],Data_Source[Maker] = Data_Source[[#This Row],[Maker]]))</f>
        <v>60000</v>
      </c>
    </row>
    <row r="1476" spans="1:17" x14ac:dyDescent="0.35">
      <c r="A1476">
        <v>1475</v>
      </c>
      <c r="B1476" t="s">
        <v>109</v>
      </c>
      <c r="C1476" t="s">
        <v>110</v>
      </c>
      <c r="D1476">
        <v>2013</v>
      </c>
      <c r="E1476" s="9">
        <f ca="1">YEAR(TODAY())-Data_Source[[#This Row],[Year]]</f>
        <v>12</v>
      </c>
      <c r="F1476" t="s">
        <v>15</v>
      </c>
      <c r="G1476" t="s">
        <v>16</v>
      </c>
      <c r="H1476" t="s">
        <v>17</v>
      </c>
      <c r="I1476">
        <v>5.7</v>
      </c>
      <c r="J1476" t="s">
        <v>18</v>
      </c>
      <c r="K1476" t="s">
        <v>19</v>
      </c>
      <c r="L1476">
        <v>216841</v>
      </c>
      <c r="M1476" t="s">
        <v>170</v>
      </c>
      <c r="N1476" t="s">
        <v>543</v>
      </c>
      <c r="O1476" s="2">
        <v>40000</v>
      </c>
      <c r="P1476" s="1">
        <f>MEDIAN(Data_Source[Price (SAR)])</f>
        <v>58000</v>
      </c>
      <c r="Q1476" s="1" cm="1">
        <f t="array" ref="Q1476">MEDIAN(_xlfn._xlws.FILTER(Data_Source[Price (SAR)],Data_Source[Maker] = Data_Source[[#This Row],[Maker]]))</f>
        <v>71000</v>
      </c>
    </row>
    <row r="1477" spans="1:17" x14ac:dyDescent="0.35">
      <c r="A1477">
        <v>1476</v>
      </c>
      <c r="B1477" t="s">
        <v>181</v>
      </c>
      <c r="C1477" t="s">
        <v>199</v>
      </c>
      <c r="D1477">
        <v>2016</v>
      </c>
      <c r="E1477" s="9">
        <f ca="1">YEAR(TODAY())-Data_Source[[#This Row],[Year]]</f>
        <v>9</v>
      </c>
      <c r="F1477" t="s">
        <v>15</v>
      </c>
      <c r="G1477" t="s">
        <v>23</v>
      </c>
      <c r="H1477" t="s">
        <v>26</v>
      </c>
      <c r="I1477">
        <v>3.8</v>
      </c>
      <c r="J1477" t="s">
        <v>18</v>
      </c>
      <c r="K1477" t="s">
        <v>19</v>
      </c>
      <c r="L1477">
        <v>144624</v>
      </c>
      <c r="M1477" t="s">
        <v>20</v>
      </c>
      <c r="N1477" t="s">
        <v>20</v>
      </c>
      <c r="O1477" s="2">
        <v>47000</v>
      </c>
      <c r="P1477" s="1">
        <f>MEDIAN(Data_Source[Price (SAR)])</f>
        <v>58000</v>
      </c>
      <c r="Q1477" s="1" cm="1">
        <f t="array" ref="Q1477">MEDIAN(_xlfn._xlws.FILTER(Data_Source[Price (SAR)],Data_Source[Maker] = Data_Source[[#This Row],[Maker]]))</f>
        <v>54000</v>
      </c>
    </row>
    <row r="1478" spans="1:17" x14ac:dyDescent="0.35">
      <c r="A1478">
        <v>1477</v>
      </c>
      <c r="B1478" t="s">
        <v>82</v>
      </c>
      <c r="C1478" t="s">
        <v>105</v>
      </c>
      <c r="D1478">
        <v>2014</v>
      </c>
      <c r="E1478" s="9">
        <f ca="1">YEAR(TODAY())-Data_Source[[#This Row],[Year]]</f>
        <v>11</v>
      </c>
      <c r="F1478" t="s">
        <v>15</v>
      </c>
      <c r="G1478" t="s">
        <v>25</v>
      </c>
      <c r="H1478" t="s">
        <v>17</v>
      </c>
      <c r="I1478">
        <v>2.4</v>
      </c>
      <c r="J1478" t="s">
        <v>18</v>
      </c>
      <c r="K1478" t="s">
        <v>19</v>
      </c>
      <c r="L1478">
        <v>200</v>
      </c>
      <c r="M1478" t="s">
        <v>54</v>
      </c>
      <c r="N1478" t="s">
        <v>538</v>
      </c>
      <c r="O1478" s="2">
        <v>50000</v>
      </c>
      <c r="P1478" s="1">
        <f>MEDIAN(Data_Source[Price (SAR)])</f>
        <v>58000</v>
      </c>
      <c r="Q1478" s="1" cm="1">
        <f t="array" ref="Q1478">MEDIAN(_xlfn._xlws.FILTER(Data_Source[Price (SAR)],Data_Source[Maker] = Data_Source[[#This Row],[Maker]]))</f>
        <v>40000</v>
      </c>
    </row>
    <row r="1479" spans="1:17" x14ac:dyDescent="0.35">
      <c r="A1479">
        <v>1478</v>
      </c>
      <c r="B1479" t="s">
        <v>13</v>
      </c>
      <c r="C1479" t="s">
        <v>14</v>
      </c>
      <c r="D1479">
        <v>2005</v>
      </c>
      <c r="E1479" s="9">
        <f ca="1">YEAR(TODAY())-Data_Source[[#This Row],[Year]]</f>
        <v>20</v>
      </c>
      <c r="F1479" t="s">
        <v>47</v>
      </c>
      <c r="G1479" t="s">
        <v>25</v>
      </c>
      <c r="H1479" t="s">
        <v>17</v>
      </c>
      <c r="I1479">
        <v>5.7</v>
      </c>
      <c r="J1479" t="s">
        <v>18</v>
      </c>
      <c r="K1479" t="s">
        <v>19</v>
      </c>
      <c r="L1479">
        <v>331000</v>
      </c>
      <c r="M1479" t="s">
        <v>45</v>
      </c>
      <c r="N1479" t="s">
        <v>539</v>
      </c>
      <c r="O1479" s="3">
        <v>15000</v>
      </c>
      <c r="P1479" s="1">
        <f>MEDIAN(Data_Source[Price (SAR)])</f>
        <v>58000</v>
      </c>
      <c r="Q1479" s="1" cm="1">
        <f t="array" ref="Q1479">MEDIAN(_xlfn._xlws.FILTER(Data_Source[Price (SAR)],Data_Source[Maker] = Data_Source[[#This Row],[Maker]]))</f>
        <v>70000</v>
      </c>
    </row>
    <row r="1480" spans="1:17" x14ac:dyDescent="0.35">
      <c r="A1480">
        <v>1479</v>
      </c>
      <c r="B1480" t="s">
        <v>174</v>
      </c>
      <c r="C1480" t="s">
        <v>175</v>
      </c>
      <c r="D1480">
        <v>2014</v>
      </c>
      <c r="E1480" s="9">
        <f ca="1">YEAR(TODAY())-Data_Source[[#This Row],[Year]]</f>
        <v>11</v>
      </c>
      <c r="F1480" t="s">
        <v>15</v>
      </c>
      <c r="G1480" t="s">
        <v>33</v>
      </c>
      <c r="H1480" t="s">
        <v>17</v>
      </c>
      <c r="I1480">
        <v>6</v>
      </c>
      <c r="J1480" t="s">
        <v>18</v>
      </c>
      <c r="K1480" t="s">
        <v>19</v>
      </c>
      <c r="L1480">
        <v>182000</v>
      </c>
      <c r="M1480" t="s">
        <v>42</v>
      </c>
      <c r="N1480" t="s">
        <v>64</v>
      </c>
      <c r="O1480" s="2">
        <v>90000</v>
      </c>
      <c r="P1480" s="1">
        <f>MEDIAN(Data_Source[Price (SAR)])</f>
        <v>58000</v>
      </c>
      <c r="Q1480" s="1" cm="1">
        <f t="array" ref="Q1480">MEDIAN(_xlfn._xlws.FILTER(Data_Source[Price (SAR)],Data_Source[Maker] = Data_Source[[#This Row],[Maker]]))</f>
        <v>110000</v>
      </c>
    </row>
    <row r="1481" spans="1:17" x14ac:dyDescent="0.35">
      <c r="A1481">
        <v>1480</v>
      </c>
      <c r="B1481" t="s">
        <v>27</v>
      </c>
      <c r="C1481" t="s">
        <v>88</v>
      </c>
      <c r="D1481">
        <v>2019</v>
      </c>
      <c r="E1481" s="9">
        <f ca="1">YEAR(TODAY())-Data_Source[[#This Row],[Year]]</f>
        <v>6</v>
      </c>
      <c r="F1481" t="s">
        <v>15</v>
      </c>
      <c r="G1481" t="s">
        <v>102</v>
      </c>
      <c r="H1481" t="s">
        <v>30</v>
      </c>
      <c r="I1481">
        <v>1.4</v>
      </c>
      <c r="J1481" t="s">
        <v>18</v>
      </c>
      <c r="K1481" t="s">
        <v>19</v>
      </c>
      <c r="L1481">
        <v>89000</v>
      </c>
      <c r="M1481" t="s">
        <v>81</v>
      </c>
      <c r="N1481" t="s">
        <v>541</v>
      </c>
      <c r="O1481" s="3">
        <v>39000</v>
      </c>
      <c r="P1481" s="1">
        <f>MEDIAN(Data_Source[Price (SAR)])</f>
        <v>58000</v>
      </c>
      <c r="Q1481" s="1" cm="1">
        <f t="array" ref="Q1481">MEDIAN(_xlfn._xlws.FILTER(Data_Source[Price (SAR)],Data_Source[Maker] = Data_Source[[#This Row],[Maker]]))</f>
        <v>42000</v>
      </c>
    </row>
    <row r="1482" spans="1:17" x14ac:dyDescent="0.35">
      <c r="A1482">
        <v>1481</v>
      </c>
      <c r="B1482" t="s">
        <v>21</v>
      </c>
      <c r="C1482" t="s">
        <v>312</v>
      </c>
      <c r="D1482">
        <v>2020</v>
      </c>
      <c r="E1482" s="9">
        <f ca="1">YEAR(TODAY())-Data_Source[[#This Row],[Year]]</f>
        <v>5</v>
      </c>
      <c r="F1482" t="s">
        <v>15</v>
      </c>
      <c r="G1482" t="s">
        <v>75</v>
      </c>
      <c r="H1482" t="s">
        <v>26</v>
      </c>
      <c r="I1482">
        <v>1.5</v>
      </c>
      <c r="J1482" t="s">
        <v>18</v>
      </c>
      <c r="K1482" t="s">
        <v>19</v>
      </c>
      <c r="L1482">
        <v>3990</v>
      </c>
      <c r="M1482" t="s">
        <v>42</v>
      </c>
      <c r="N1482" t="s">
        <v>64</v>
      </c>
      <c r="O1482" s="2">
        <v>67000</v>
      </c>
      <c r="P1482" s="1">
        <f>MEDIAN(Data_Source[Price (SAR)])</f>
        <v>58000</v>
      </c>
      <c r="Q1482" s="1" cm="1">
        <f t="array" ref="Q1482">MEDIAN(_xlfn._xlws.FILTER(Data_Source[Price (SAR)],Data_Source[Maker] = Data_Source[[#This Row],[Maker]]))</f>
        <v>36500</v>
      </c>
    </row>
    <row r="1483" spans="1:17" x14ac:dyDescent="0.35">
      <c r="A1483">
        <v>1482</v>
      </c>
      <c r="B1483" t="s">
        <v>34</v>
      </c>
      <c r="C1483" t="s">
        <v>41</v>
      </c>
      <c r="D1483">
        <v>2019</v>
      </c>
      <c r="E1483" s="9">
        <f ca="1">YEAR(TODAY())-Data_Source[[#This Row],[Year]]</f>
        <v>6</v>
      </c>
      <c r="F1483" t="s">
        <v>15</v>
      </c>
      <c r="G1483" t="s">
        <v>23</v>
      </c>
      <c r="H1483" t="s">
        <v>26</v>
      </c>
      <c r="I1483">
        <v>1.5</v>
      </c>
      <c r="J1483" t="s">
        <v>18</v>
      </c>
      <c r="K1483" t="s">
        <v>19</v>
      </c>
      <c r="L1483">
        <v>55000</v>
      </c>
      <c r="M1483" t="s">
        <v>42</v>
      </c>
      <c r="N1483" t="s">
        <v>64</v>
      </c>
      <c r="O1483" s="3">
        <v>37000</v>
      </c>
      <c r="P1483" s="1">
        <f>MEDIAN(Data_Source[Price (SAR)])</f>
        <v>58000</v>
      </c>
      <c r="Q1483" s="1" cm="1">
        <f t="array" ref="Q1483">MEDIAN(_xlfn._xlws.FILTER(Data_Source[Price (SAR)],Data_Source[Maker] = Data_Source[[#This Row],[Maker]]))</f>
        <v>65000</v>
      </c>
    </row>
    <row r="1484" spans="1:17" x14ac:dyDescent="0.35">
      <c r="A1484">
        <v>1483</v>
      </c>
      <c r="B1484" t="s">
        <v>139</v>
      </c>
      <c r="C1484" t="s">
        <v>140</v>
      </c>
      <c r="D1484">
        <v>2017</v>
      </c>
      <c r="E1484" s="9">
        <f ca="1">YEAR(TODAY())-Data_Source[[#This Row],[Year]]</f>
        <v>8</v>
      </c>
      <c r="F1484" t="s">
        <v>15</v>
      </c>
      <c r="G1484" t="s">
        <v>234</v>
      </c>
      <c r="H1484" t="s">
        <v>26</v>
      </c>
      <c r="I1484">
        <v>1.6</v>
      </c>
      <c r="J1484" t="s">
        <v>18</v>
      </c>
      <c r="K1484" t="s">
        <v>68</v>
      </c>
      <c r="L1484">
        <v>80000</v>
      </c>
      <c r="M1484" t="s">
        <v>45</v>
      </c>
      <c r="N1484" t="s">
        <v>539</v>
      </c>
      <c r="O1484" s="2">
        <v>30000</v>
      </c>
      <c r="P1484" s="1">
        <f>MEDIAN(Data_Source[Price (SAR)])</f>
        <v>58000</v>
      </c>
      <c r="Q1484" s="1" cm="1">
        <f t="array" ref="Q1484">MEDIAN(_xlfn._xlws.FILTER(Data_Source[Price (SAR)],Data_Source[Maker] = Data_Source[[#This Row],[Maker]]))</f>
        <v>28000</v>
      </c>
    </row>
    <row r="1485" spans="1:17" x14ac:dyDescent="0.35">
      <c r="A1485">
        <v>1484</v>
      </c>
      <c r="B1485" t="s">
        <v>34</v>
      </c>
      <c r="C1485" t="s">
        <v>43</v>
      </c>
      <c r="D1485">
        <v>2017</v>
      </c>
      <c r="E1485" s="9">
        <f ca="1">YEAR(TODAY())-Data_Source[[#This Row],[Year]]</f>
        <v>8</v>
      </c>
      <c r="F1485" t="s">
        <v>15</v>
      </c>
      <c r="G1485" t="s">
        <v>102</v>
      </c>
      <c r="H1485" t="s">
        <v>17</v>
      </c>
      <c r="I1485">
        <v>2.5</v>
      </c>
      <c r="J1485" t="s">
        <v>18</v>
      </c>
      <c r="K1485" t="s">
        <v>19</v>
      </c>
      <c r="L1485">
        <v>215735</v>
      </c>
      <c r="M1485" t="s">
        <v>20</v>
      </c>
      <c r="N1485" t="s">
        <v>20</v>
      </c>
      <c r="O1485" s="2">
        <v>64500</v>
      </c>
      <c r="P1485" s="1">
        <f>MEDIAN(Data_Source[Price (SAR)])</f>
        <v>58000</v>
      </c>
      <c r="Q1485" s="1" cm="1">
        <f t="array" ref="Q1485">MEDIAN(_xlfn._xlws.FILTER(Data_Source[Price (SAR)],Data_Source[Maker] = Data_Source[[#This Row],[Maker]]))</f>
        <v>65000</v>
      </c>
    </row>
    <row r="1486" spans="1:17" x14ac:dyDescent="0.35">
      <c r="A1486">
        <v>1485</v>
      </c>
      <c r="B1486" t="s">
        <v>21</v>
      </c>
      <c r="C1486" t="s">
        <v>237</v>
      </c>
      <c r="D1486">
        <v>2013</v>
      </c>
      <c r="E1486" s="9">
        <f ca="1">YEAR(TODAY())-Data_Source[[#This Row],[Year]]</f>
        <v>12</v>
      </c>
      <c r="F1486" t="s">
        <v>15</v>
      </c>
      <c r="G1486" t="s">
        <v>78</v>
      </c>
      <c r="H1486" t="s">
        <v>30</v>
      </c>
      <c r="I1486">
        <v>3.5</v>
      </c>
      <c r="J1486" t="s">
        <v>18</v>
      </c>
      <c r="K1486" t="s">
        <v>19</v>
      </c>
      <c r="L1486">
        <v>260000</v>
      </c>
      <c r="M1486" t="s">
        <v>170</v>
      </c>
      <c r="N1486" t="s">
        <v>543</v>
      </c>
      <c r="O1486" s="2">
        <v>45000</v>
      </c>
      <c r="P1486" s="1">
        <f>MEDIAN(Data_Source[Price (SAR)])</f>
        <v>58000</v>
      </c>
      <c r="Q1486" s="1" cm="1">
        <f t="array" ref="Q1486">MEDIAN(_xlfn._xlws.FILTER(Data_Source[Price (SAR)],Data_Source[Maker] = Data_Source[[#This Row],[Maker]]))</f>
        <v>36500</v>
      </c>
    </row>
    <row r="1487" spans="1:17" x14ac:dyDescent="0.35">
      <c r="A1487">
        <v>1486</v>
      </c>
      <c r="B1487" t="s">
        <v>181</v>
      </c>
      <c r="C1487" t="s">
        <v>199</v>
      </c>
      <c r="D1487">
        <v>2015</v>
      </c>
      <c r="E1487" s="9">
        <f ca="1">YEAR(TODAY())-Data_Source[[#This Row],[Year]]</f>
        <v>10</v>
      </c>
      <c r="F1487" t="s">
        <v>15</v>
      </c>
      <c r="G1487" t="s">
        <v>94</v>
      </c>
      <c r="H1487" t="s">
        <v>26</v>
      </c>
      <c r="I1487">
        <v>3.5</v>
      </c>
      <c r="J1487" t="s">
        <v>18</v>
      </c>
      <c r="K1487" t="s">
        <v>19</v>
      </c>
      <c r="L1487">
        <v>264000</v>
      </c>
      <c r="M1487" t="s">
        <v>211</v>
      </c>
      <c r="N1487" t="s">
        <v>539</v>
      </c>
      <c r="O1487" s="3">
        <v>38000</v>
      </c>
      <c r="P1487" s="1">
        <f>MEDIAN(Data_Source[Price (SAR)])</f>
        <v>58000</v>
      </c>
      <c r="Q1487" s="1" cm="1">
        <f t="array" ref="Q1487">MEDIAN(_xlfn._xlws.FILTER(Data_Source[Price (SAR)],Data_Source[Maker] = Data_Source[[#This Row],[Maker]]))</f>
        <v>54000</v>
      </c>
    </row>
    <row r="1488" spans="1:17" x14ac:dyDescent="0.35">
      <c r="A1488">
        <v>1487</v>
      </c>
      <c r="B1488" t="s">
        <v>36</v>
      </c>
      <c r="C1488" t="s">
        <v>37</v>
      </c>
      <c r="D1488">
        <v>2012</v>
      </c>
      <c r="E1488" s="9">
        <f ca="1">YEAR(TODAY())-Data_Source[[#This Row],[Year]]</f>
        <v>13</v>
      </c>
      <c r="F1488" t="s">
        <v>15</v>
      </c>
      <c r="G1488" t="s">
        <v>94</v>
      </c>
      <c r="H1488" t="s">
        <v>30</v>
      </c>
      <c r="I1488">
        <v>5.7</v>
      </c>
      <c r="J1488" t="s">
        <v>18</v>
      </c>
      <c r="K1488" t="s">
        <v>19</v>
      </c>
      <c r="L1488">
        <v>317800</v>
      </c>
      <c r="M1488" t="s">
        <v>155</v>
      </c>
      <c r="N1488" t="s">
        <v>539</v>
      </c>
      <c r="O1488" s="2">
        <v>52000</v>
      </c>
      <c r="P1488" s="1">
        <f>MEDIAN(Data_Source[Price (SAR)])</f>
        <v>58000</v>
      </c>
      <c r="Q1488" s="1" cm="1">
        <f t="array" ref="Q1488">MEDIAN(_xlfn._xlws.FILTER(Data_Source[Price (SAR)],Data_Source[Maker] = Data_Source[[#This Row],[Maker]]))</f>
        <v>72000</v>
      </c>
    </row>
    <row r="1489" spans="1:17" x14ac:dyDescent="0.35">
      <c r="A1489">
        <v>1488</v>
      </c>
      <c r="B1489" t="s">
        <v>73</v>
      </c>
      <c r="C1489" t="s">
        <v>74</v>
      </c>
      <c r="D1489">
        <v>2015</v>
      </c>
      <c r="E1489" s="9">
        <f ca="1">YEAR(TODAY())-Data_Source[[#This Row],[Year]]</f>
        <v>10</v>
      </c>
      <c r="F1489" t="s">
        <v>15</v>
      </c>
      <c r="G1489" t="s">
        <v>23</v>
      </c>
      <c r="H1489" t="s">
        <v>17</v>
      </c>
      <c r="I1489">
        <v>2.5</v>
      </c>
      <c r="J1489" t="s">
        <v>18</v>
      </c>
      <c r="K1489" t="s">
        <v>19</v>
      </c>
      <c r="L1489">
        <v>314000</v>
      </c>
      <c r="M1489" t="s">
        <v>20</v>
      </c>
      <c r="N1489" t="s">
        <v>20</v>
      </c>
      <c r="O1489" s="2">
        <v>59000</v>
      </c>
      <c r="P1489" s="1">
        <f>MEDIAN(Data_Source[Price (SAR)])</f>
        <v>58000</v>
      </c>
      <c r="Q1489" s="1" cm="1">
        <f t="array" ref="Q1489">MEDIAN(_xlfn._xlws.FILTER(Data_Source[Price (SAR)],Data_Source[Maker] = Data_Source[[#This Row],[Maker]]))</f>
        <v>56000</v>
      </c>
    </row>
    <row r="1490" spans="1:17" x14ac:dyDescent="0.35">
      <c r="A1490">
        <v>1489</v>
      </c>
      <c r="B1490" t="s">
        <v>39</v>
      </c>
      <c r="C1490" t="s">
        <v>40</v>
      </c>
      <c r="D1490">
        <v>2016</v>
      </c>
      <c r="E1490" s="9">
        <f ca="1">YEAR(TODAY())-Data_Source[[#This Row],[Year]]</f>
        <v>9</v>
      </c>
      <c r="F1490" t="s">
        <v>15</v>
      </c>
      <c r="G1490" t="s">
        <v>23</v>
      </c>
      <c r="H1490" t="s">
        <v>26</v>
      </c>
      <c r="I1490">
        <v>3.5</v>
      </c>
      <c r="J1490" t="s">
        <v>18</v>
      </c>
      <c r="K1490" t="s">
        <v>19</v>
      </c>
      <c r="L1490">
        <v>91000</v>
      </c>
      <c r="M1490" t="s">
        <v>45</v>
      </c>
      <c r="N1490" t="s">
        <v>539</v>
      </c>
      <c r="O1490" s="2">
        <v>55000</v>
      </c>
      <c r="P1490" s="1">
        <f>MEDIAN(Data_Source[Price (SAR)])</f>
        <v>58000</v>
      </c>
      <c r="Q1490" s="1" cm="1">
        <f t="array" ref="Q1490">MEDIAN(_xlfn._xlws.FILTER(Data_Source[Price (SAR)],Data_Source[Maker] = Data_Source[[#This Row],[Maker]]))</f>
        <v>60000</v>
      </c>
    </row>
    <row r="1491" spans="1:17" x14ac:dyDescent="0.35">
      <c r="A1491">
        <v>1490</v>
      </c>
      <c r="B1491" t="s">
        <v>39</v>
      </c>
      <c r="C1491" t="s">
        <v>46</v>
      </c>
      <c r="D1491">
        <v>2016</v>
      </c>
      <c r="E1491" s="9">
        <f ca="1">YEAR(TODAY())-Data_Source[[#This Row],[Year]]</f>
        <v>9</v>
      </c>
      <c r="F1491" t="s">
        <v>44</v>
      </c>
      <c r="G1491" t="s">
        <v>25</v>
      </c>
      <c r="H1491" t="s">
        <v>30</v>
      </c>
      <c r="I1491">
        <v>5.2</v>
      </c>
      <c r="J1491" t="s">
        <v>18</v>
      </c>
      <c r="K1491" t="s">
        <v>19</v>
      </c>
      <c r="L1491">
        <v>93000</v>
      </c>
      <c r="M1491" t="s">
        <v>20</v>
      </c>
      <c r="N1491" t="s">
        <v>20</v>
      </c>
      <c r="O1491" s="2">
        <v>130000</v>
      </c>
      <c r="P1491" s="1">
        <f>MEDIAN(Data_Source[Price (SAR)])</f>
        <v>58000</v>
      </c>
      <c r="Q1491" s="1" cm="1">
        <f t="array" ref="Q1491">MEDIAN(_xlfn._xlws.FILTER(Data_Source[Price (SAR)],Data_Source[Maker] = Data_Source[[#This Row],[Maker]]))</f>
        <v>60000</v>
      </c>
    </row>
    <row r="1492" spans="1:17" x14ac:dyDescent="0.35">
      <c r="A1492">
        <v>1491</v>
      </c>
      <c r="B1492" t="s">
        <v>21</v>
      </c>
      <c r="C1492" t="s">
        <v>237</v>
      </c>
      <c r="D1492">
        <v>2005</v>
      </c>
      <c r="E1492" s="9">
        <f ca="1">YEAR(TODAY())-Data_Source[[#This Row],[Year]]</f>
        <v>20</v>
      </c>
      <c r="F1492" t="s">
        <v>15</v>
      </c>
      <c r="G1492" t="s">
        <v>23</v>
      </c>
      <c r="H1492" t="s">
        <v>30</v>
      </c>
      <c r="I1492">
        <v>3.5</v>
      </c>
      <c r="J1492" t="s">
        <v>18</v>
      </c>
      <c r="K1492" t="s">
        <v>19</v>
      </c>
      <c r="L1492">
        <v>308</v>
      </c>
      <c r="M1492" t="s">
        <v>45</v>
      </c>
      <c r="N1492" t="s">
        <v>539</v>
      </c>
      <c r="O1492" s="3">
        <v>13000</v>
      </c>
      <c r="P1492" s="1">
        <f>MEDIAN(Data_Source[Price (SAR)])</f>
        <v>58000</v>
      </c>
      <c r="Q1492" s="1" cm="1">
        <f t="array" ref="Q1492">MEDIAN(_xlfn._xlws.FILTER(Data_Source[Price (SAR)],Data_Source[Maker] = Data_Source[[#This Row],[Maker]]))</f>
        <v>36500</v>
      </c>
    </row>
    <row r="1493" spans="1:17" x14ac:dyDescent="0.35">
      <c r="A1493">
        <v>1492</v>
      </c>
      <c r="B1493" t="s">
        <v>34</v>
      </c>
      <c r="C1493" t="s">
        <v>123</v>
      </c>
      <c r="D1493">
        <v>2015</v>
      </c>
      <c r="E1493" s="9">
        <f ca="1">YEAR(TODAY())-Data_Source[[#This Row],[Year]]</f>
        <v>10</v>
      </c>
      <c r="F1493" t="s">
        <v>15</v>
      </c>
      <c r="G1493" t="s">
        <v>23</v>
      </c>
      <c r="H1493" t="s">
        <v>26</v>
      </c>
      <c r="I1493">
        <v>2.7</v>
      </c>
      <c r="J1493" t="s">
        <v>18</v>
      </c>
      <c r="K1493" t="s">
        <v>68</v>
      </c>
      <c r="L1493">
        <v>300000</v>
      </c>
      <c r="M1493" t="s">
        <v>20</v>
      </c>
      <c r="N1493" t="s">
        <v>20</v>
      </c>
      <c r="O1493" s="3">
        <v>75000</v>
      </c>
      <c r="P1493" s="1">
        <f>MEDIAN(Data_Source[Price (SAR)])</f>
        <v>58000</v>
      </c>
      <c r="Q1493" s="1" cm="1">
        <f t="array" ref="Q1493">MEDIAN(_xlfn._xlws.FILTER(Data_Source[Price (SAR)],Data_Source[Maker] = Data_Source[[#This Row],[Maker]]))</f>
        <v>65000</v>
      </c>
    </row>
    <row r="1494" spans="1:17" x14ac:dyDescent="0.35">
      <c r="A1494">
        <v>1493</v>
      </c>
      <c r="B1494" t="s">
        <v>39</v>
      </c>
      <c r="C1494" t="s">
        <v>143</v>
      </c>
      <c r="D1494">
        <v>2011</v>
      </c>
      <c r="E1494" s="9">
        <f ca="1">YEAR(TODAY())-Data_Source[[#This Row],[Year]]</f>
        <v>14</v>
      </c>
      <c r="F1494" t="s">
        <v>15</v>
      </c>
      <c r="G1494" t="s">
        <v>16</v>
      </c>
      <c r="H1494" t="s">
        <v>30</v>
      </c>
      <c r="I1494">
        <v>2.5</v>
      </c>
      <c r="J1494" t="s">
        <v>18</v>
      </c>
      <c r="K1494" t="s">
        <v>19</v>
      </c>
      <c r="L1494">
        <v>65000</v>
      </c>
      <c r="M1494" t="s">
        <v>42</v>
      </c>
      <c r="N1494" t="s">
        <v>64</v>
      </c>
      <c r="O1494" s="2">
        <v>35000</v>
      </c>
      <c r="P1494" s="1">
        <f>MEDIAN(Data_Source[Price (SAR)])</f>
        <v>58000</v>
      </c>
      <c r="Q1494" s="1" cm="1">
        <f t="array" ref="Q1494">MEDIAN(_xlfn._xlws.FILTER(Data_Source[Price (SAR)],Data_Source[Maker] = Data_Source[[#This Row],[Maker]]))</f>
        <v>60000</v>
      </c>
    </row>
    <row r="1495" spans="1:17" x14ac:dyDescent="0.35">
      <c r="A1495">
        <v>1494</v>
      </c>
      <c r="B1495" t="s">
        <v>31</v>
      </c>
      <c r="C1495" t="s">
        <v>57</v>
      </c>
      <c r="D1495">
        <v>2016</v>
      </c>
      <c r="E1495" s="9">
        <f ca="1">YEAR(TODAY())-Data_Source[[#This Row],[Year]]</f>
        <v>9</v>
      </c>
      <c r="F1495" t="s">
        <v>15</v>
      </c>
      <c r="G1495" t="s">
        <v>65</v>
      </c>
      <c r="H1495" t="s">
        <v>17</v>
      </c>
      <c r="I1495">
        <v>2</v>
      </c>
      <c r="J1495" t="s">
        <v>18</v>
      </c>
      <c r="K1495" t="s">
        <v>19</v>
      </c>
      <c r="L1495">
        <v>68800</v>
      </c>
      <c r="M1495" t="s">
        <v>42</v>
      </c>
      <c r="N1495" t="s">
        <v>64</v>
      </c>
      <c r="O1495" s="3">
        <v>55000</v>
      </c>
      <c r="P1495" s="1">
        <f>MEDIAN(Data_Source[Price (SAR)])</f>
        <v>58000</v>
      </c>
      <c r="Q1495" s="1" cm="1">
        <f t="array" ref="Q1495">MEDIAN(_xlfn._xlws.FILTER(Data_Source[Price (SAR)],Data_Source[Maker] = Data_Source[[#This Row],[Maker]]))</f>
        <v>60500</v>
      </c>
    </row>
    <row r="1496" spans="1:17" x14ac:dyDescent="0.35">
      <c r="A1496">
        <v>1495</v>
      </c>
      <c r="B1496" t="s">
        <v>27</v>
      </c>
      <c r="C1496" t="s">
        <v>88</v>
      </c>
      <c r="D1496">
        <v>2017</v>
      </c>
      <c r="E1496" s="9">
        <f ca="1">YEAR(TODAY())-Data_Source[[#This Row],[Year]]</f>
        <v>8</v>
      </c>
      <c r="F1496" t="s">
        <v>15</v>
      </c>
      <c r="G1496" t="s">
        <v>75</v>
      </c>
      <c r="H1496" t="s">
        <v>26</v>
      </c>
      <c r="I1496">
        <v>1.4</v>
      </c>
      <c r="J1496" t="s">
        <v>18</v>
      </c>
      <c r="K1496" t="s">
        <v>19</v>
      </c>
      <c r="L1496">
        <v>59933</v>
      </c>
      <c r="M1496" t="s">
        <v>45</v>
      </c>
      <c r="N1496" t="s">
        <v>539</v>
      </c>
      <c r="O1496" s="3">
        <v>29500</v>
      </c>
      <c r="P1496" s="1">
        <f>MEDIAN(Data_Source[Price (SAR)])</f>
        <v>58000</v>
      </c>
      <c r="Q1496" s="1" cm="1">
        <f t="array" ref="Q1496">MEDIAN(_xlfn._xlws.FILTER(Data_Source[Price (SAR)],Data_Source[Maker] = Data_Source[[#This Row],[Maker]]))</f>
        <v>42000</v>
      </c>
    </row>
    <row r="1497" spans="1:17" x14ac:dyDescent="0.35">
      <c r="A1497">
        <v>1496</v>
      </c>
      <c r="B1497" t="s">
        <v>31</v>
      </c>
      <c r="C1497" t="s">
        <v>32</v>
      </c>
      <c r="D1497">
        <v>2012</v>
      </c>
      <c r="E1497" s="9">
        <f ca="1">YEAR(TODAY())-Data_Source[[#This Row],[Year]]</f>
        <v>13</v>
      </c>
      <c r="F1497" t="s">
        <v>15</v>
      </c>
      <c r="G1497" t="s">
        <v>65</v>
      </c>
      <c r="H1497" t="s">
        <v>17</v>
      </c>
      <c r="I1497">
        <v>3.5</v>
      </c>
      <c r="J1497" t="s">
        <v>18</v>
      </c>
      <c r="K1497" t="s">
        <v>19</v>
      </c>
      <c r="L1497">
        <v>300</v>
      </c>
      <c r="M1497" t="s">
        <v>81</v>
      </c>
      <c r="N1497" t="s">
        <v>541</v>
      </c>
      <c r="O1497" s="2">
        <v>36000</v>
      </c>
      <c r="P1497" s="1">
        <f>MEDIAN(Data_Source[Price (SAR)])</f>
        <v>58000</v>
      </c>
      <c r="Q1497" s="1" cm="1">
        <f t="array" ref="Q1497">MEDIAN(_xlfn._xlws.FILTER(Data_Source[Price (SAR)],Data_Source[Maker] = Data_Source[[#This Row],[Maker]]))</f>
        <v>60500</v>
      </c>
    </row>
    <row r="1498" spans="1:17" x14ac:dyDescent="0.35">
      <c r="A1498">
        <v>1497</v>
      </c>
      <c r="B1498" t="s">
        <v>48</v>
      </c>
      <c r="C1498" t="s">
        <v>149</v>
      </c>
      <c r="D1498">
        <v>2017</v>
      </c>
      <c r="E1498" s="9">
        <f ca="1">YEAR(TODAY())-Data_Source[[#This Row],[Year]]</f>
        <v>8</v>
      </c>
      <c r="F1498" t="s">
        <v>47</v>
      </c>
      <c r="G1498" t="s">
        <v>29</v>
      </c>
      <c r="H1498" t="s">
        <v>17</v>
      </c>
      <c r="I1498">
        <v>2</v>
      </c>
      <c r="J1498" t="s">
        <v>18</v>
      </c>
      <c r="K1498" t="s">
        <v>19</v>
      </c>
      <c r="L1498">
        <v>62000</v>
      </c>
      <c r="M1498" t="s">
        <v>20</v>
      </c>
      <c r="N1498" t="s">
        <v>20</v>
      </c>
      <c r="O1498" s="2">
        <v>186000</v>
      </c>
      <c r="P1498" s="1">
        <f>MEDIAN(Data_Source[Price (SAR)])</f>
        <v>58000</v>
      </c>
      <c r="Q1498" s="1" cm="1">
        <f t="array" ref="Q1498">MEDIAN(_xlfn._xlws.FILTER(Data_Source[Price (SAR)],Data_Source[Maker] = Data_Source[[#This Row],[Maker]]))</f>
        <v>145000</v>
      </c>
    </row>
    <row r="1499" spans="1:17" x14ac:dyDescent="0.35">
      <c r="A1499">
        <v>1498</v>
      </c>
      <c r="B1499" t="s">
        <v>34</v>
      </c>
      <c r="C1499" t="s">
        <v>123</v>
      </c>
      <c r="D1499">
        <v>2016</v>
      </c>
      <c r="E1499" s="9">
        <f ca="1">YEAR(TODAY())-Data_Source[[#This Row],[Year]]</f>
        <v>9</v>
      </c>
      <c r="F1499" t="s">
        <v>15</v>
      </c>
      <c r="G1499" t="s">
        <v>23</v>
      </c>
      <c r="H1499" t="s">
        <v>26</v>
      </c>
      <c r="I1499">
        <v>2.7</v>
      </c>
      <c r="J1499" t="s">
        <v>18</v>
      </c>
      <c r="K1499" t="s">
        <v>68</v>
      </c>
      <c r="L1499">
        <v>165000</v>
      </c>
      <c r="M1499" t="s">
        <v>45</v>
      </c>
      <c r="N1499" t="s">
        <v>539</v>
      </c>
      <c r="O1499" s="2">
        <v>63000</v>
      </c>
      <c r="P1499" s="1">
        <f>MEDIAN(Data_Source[Price (SAR)])</f>
        <v>58000</v>
      </c>
      <c r="Q1499" s="1" cm="1">
        <f t="array" ref="Q1499">MEDIAN(_xlfn._xlws.FILTER(Data_Source[Price (SAR)],Data_Source[Maker] = Data_Source[[#This Row],[Maker]]))</f>
        <v>65000</v>
      </c>
    </row>
    <row r="1500" spans="1:17" x14ac:dyDescent="0.35">
      <c r="A1500">
        <v>1499</v>
      </c>
      <c r="B1500" t="s">
        <v>85</v>
      </c>
      <c r="C1500" t="s">
        <v>230</v>
      </c>
      <c r="D1500">
        <v>2016</v>
      </c>
      <c r="E1500" s="9">
        <f ca="1">YEAR(TODAY())-Data_Source[[#This Row],[Year]]</f>
        <v>9</v>
      </c>
      <c r="F1500" t="s">
        <v>15</v>
      </c>
      <c r="G1500" t="s">
        <v>16</v>
      </c>
      <c r="H1500" t="s">
        <v>26</v>
      </c>
      <c r="I1500">
        <v>3.8</v>
      </c>
      <c r="J1500" t="s">
        <v>18</v>
      </c>
      <c r="K1500" t="s">
        <v>19</v>
      </c>
      <c r="L1500">
        <v>165000</v>
      </c>
      <c r="M1500" t="s">
        <v>20</v>
      </c>
      <c r="N1500" t="s">
        <v>20</v>
      </c>
      <c r="O1500" s="3">
        <v>84000</v>
      </c>
      <c r="P1500" s="1">
        <f>MEDIAN(Data_Source[Price (SAR)])</f>
        <v>58000</v>
      </c>
      <c r="Q1500" s="1" cm="1">
        <f t="array" ref="Q1500">MEDIAN(_xlfn._xlws.FILTER(Data_Source[Price (SAR)],Data_Source[Maker] = Data_Source[[#This Row],[Maker]]))</f>
        <v>88000</v>
      </c>
    </row>
    <row r="1501" spans="1:17" x14ac:dyDescent="0.35">
      <c r="A1501">
        <v>1500</v>
      </c>
      <c r="B1501" t="s">
        <v>166</v>
      </c>
      <c r="C1501" t="s">
        <v>311</v>
      </c>
      <c r="D1501">
        <v>2020</v>
      </c>
      <c r="E1501" s="9">
        <f ca="1">YEAR(TODAY())-Data_Source[[#This Row],[Year]]</f>
        <v>5</v>
      </c>
      <c r="F1501" t="s">
        <v>15</v>
      </c>
      <c r="G1501" t="s">
        <v>25</v>
      </c>
      <c r="H1501" t="s">
        <v>17</v>
      </c>
      <c r="I1501">
        <v>1.4</v>
      </c>
      <c r="J1501" t="s">
        <v>18</v>
      </c>
      <c r="K1501" t="s">
        <v>19</v>
      </c>
      <c r="L1501">
        <v>67095</v>
      </c>
      <c r="M1501" t="s">
        <v>20</v>
      </c>
      <c r="N1501" t="s">
        <v>20</v>
      </c>
      <c r="O1501" s="2">
        <v>60000</v>
      </c>
      <c r="P1501" s="1">
        <f>MEDIAN(Data_Source[Price (SAR)])</f>
        <v>58000</v>
      </c>
      <c r="Q1501" s="1" cm="1">
        <f t="array" ref="Q1501">MEDIAN(_xlfn._xlws.FILTER(Data_Source[Price (SAR)],Data_Source[Maker] = Data_Source[[#This Row],[Maker]]))</f>
        <v>44000</v>
      </c>
    </row>
    <row r="1502" spans="1:17" x14ac:dyDescent="0.35">
      <c r="A1502">
        <v>1501</v>
      </c>
      <c r="B1502" t="s">
        <v>76</v>
      </c>
      <c r="C1502" t="s">
        <v>147</v>
      </c>
      <c r="D1502">
        <v>2019</v>
      </c>
      <c r="E1502" s="9">
        <f ca="1">YEAR(TODAY())-Data_Source[[#This Row],[Year]]</f>
        <v>6</v>
      </c>
      <c r="F1502" t="s">
        <v>15</v>
      </c>
      <c r="G1502" t="s">
        <v>94</v>
      </c>
      <c r="H1502" t="s">
        <v>30</v>
      </c>
      <c r="I1502">
        <v>5.7</v>
      </c>
      <c r="J1502" t="s">
        <v>18</v>
      </c>
      <c r="K1502" t="s">
        <v>19</v>
      </c>
      <c r="L1502">
        <v>59000</v>
      </c>
      <c r="M1502" t="s">
        <v>111</v>
      </c>
      <c r="N1502" t="s">
        <v>540</v>
      </c>
      <c r="O1502" s="2">
        <v>2665</v>
      </c>
      <c r="P1502" s="1">
        <f>MEDIAN(Data_Source[Price (SAR)])</f>
        <v>58000</v>
      </c>
      <c r="Q1502" s="1" cm="1">
        <f t="array" ref="Q1502">MEDIAN(_xlfn._xlws.FILTER(Data_Source[Price (SAR)],Data_Source[Maker] = Data_Source[[#This Row],[Maker]]))</f>
        <v>55000</v>
      </c>
    </row>
    <row r="1503" spans="1:17" x14ac:dyDescent="0.35">
      <c r="A1503">
        <v>1502</v>
      </c>
      <c r="B1503" t="s">
        <v>34</v>
      </c>
      <c r="C1503" t="s">
        <v>145</v>
      </c>
      <c r="D1503">
        <v>2020</v>
      </c>
      <c r="E1503" s="9">
        <f ca="1">YEAR(TODAY())-Data_Source[[#This Row],[Year]]</f>
        <v>5</v>
      </c>
      <c r="F1503" t="s">
        <v>15</v>
      </c>
      <c r="G1503" t="s">
        <v>23</v>
      </c>
      <c r="H1503" t="s">
        <v>26</v>
      </c>
      <c r="I1503">
        <v>2.7</v>
      </c>
      <c r="J1503" t="s">
        <v>18</v>
      </c>
      <c r="K1503" t="s">
        <v>19</v>
      </c>
      <c r="L1503">
        <v>50000</v>
      </c>
      <c r="M1503" t="s">
        <v>45</v>
      </c>
      <c r="N1503" t="s">
        <v>539</v>
      </c>
      <c r="O1503" s="2">
        <v>83000</v>
      </c>
      <c r="P1503" s="1">
        <f>MEDIAN(Data_Source[Price (SAR)])</f>
        <v>58000</v>
      </c>
      <c r="Q1503" s="1" cm="1">
        <f t="array" ref="Q1503">MEDIAN(_xlfn._xlws.FILTER(Data_Source[Price (SAR)],Data_Source[Maker] = Data_Source[[#This Row],[Maker]]))</f>
        <v>65000</v>
      </c>
    </row>
    <row r="1504" spans="1:17" x14ac:dyDescent="0.35">
      <c r="A1504">
        <v>1503</v>
      </c>
      <c r="B1504" t="s">
        <v>48</v>
      </c>
      <c r="C1504" t="s">
        <v>106</v>
      </c>
      <c r="D1504">
        <v>2013</v>
      </c>
      <c r="E1504" s="9">
        <f ca="1">YEAR(TODAY())-Data_Source[[#This Row],[Year]]</f>
        <v>12</v>
      </c>
      <c r="F1504" t="s">
        <v>15</v>
      </c>
      <c r="G1504" t="s">
        <v>16</v>
      </c>
      <c r="H1504" t="s">
        <v>17</v>
      </c>
      <c r="I1504">
        <v>3</v>
      </c>
      <c r="J1504" t="s">
        <v>18</v>
      </c>
      <c r="K1504" t="s">
        <v>19</v>
      </c>
      <c r="L1504">
        <v>121000</v>
      </c>
      <c r="M1504" t="s">
        <v>42</v>
      </c>
      <c r="N1504" t="s">
        <v>64</v>
      </c>
      <c r="O1504" s="3">
        <v>118000</v>
      </c>
      <c r="P1504" s="1">
        <f>MEDIAN(Data_Source[Price (SAR)])</f>
        <v>58000</v>
      </c>
      <c r="Q1504" s="1" cm="1">
        <f t="array" ref="Q1504">MEDIAN(_xlfn._xlws.FILTER(Data_Source[Price (SAR)],Data_Source[Maker] = Data_Source[[#This Row],[Maker]]))</f>
        <v>145000</v>
      </c>
    </row>
    <row r="1505" spans="1:17" x14ac:dyDescent="0.35">
      <c r="A1505">
        <v>1504</v>
      </c>
      <c r="B1505" t="s">
        <v>21</v>
      </c>
      <c r="C1505" t="s">
        <v>231</v>
      </c>
      <c r="D1505">
        <v>2016</v>
      </c>
      <c r="E1505" s="9">
        <f ca="1">YEAR(TODAY())-Data_Source[[#This Row],[Year]]</f>
        <v>9</v>
      </c>
      <c r="F1505" t="s">
        <v>15</v>
      </c>
      <c r="G1505" t="s">
        <v>38</v>
      </c>
      <c r="H1505" t="s">
        <v>26</v>
      </c>
      <c r="I1505">
        <v>1.6</v>
      </c>
      <c r="J1505" t="s">
        <v>18</v>
      </c>
      <c r="K1505" t="s">
        <v>19</v>
      </c>
      <c r="L1505">
        <v>115480</v>
      </c>
      <c r="M1505" t="s">
        <v>20</v>
      </c>
      <c r="N1505" t="s">
        <v>20</v>
      </c>
      <c r="O1505" s="3">
        <v>32500</v>
      </c>
      <c r="P1505" s="1">
        <f>MEDIAN(Data_Source[Price (SAR)])</f>
        <v>58000</v>
      </c>
      <c r="Q1505" s="1" cm="1">
        <f t="array" ref="Q1505">MEDIAN(_xlfn._xlws.FILTER(Data_Source[Price (SAR)],Data_Source[Maker] = Data_Source[[#This Row],[Maker]]))</f>
        <v>36500</v>
      </c>
    </row>
    <row r="1506" spans="1:17" x14ac:dyDescent="0.35">
      <c r="A1506">
        <v>1505</v>
      </c>
      <c r="B1506" t="s">
        <v>34</v>
      </c>
      <c r="C1506" t="s">
        <v>43</v>
      </c>
      <c r="D1506">
        <v>2014</v>
      </c>
      <c r="E1506" s="9">
        <f ca="1">YEAR(TODAY())-Data_Source[[#This Row],[Year]]</f>
        <v>11</v>
      </c>
      <c r="F1506" t="s">
        <v>15</v>
      </c>
      <c r="G1506" t="s">
        <v>23</v>
      </c>
      <c r="H1506" t="s">
        <v>26</v>
      </c>
      <c r="I1506">
        <v>2.5</v>
      </c>
      <c r="J1506" t="s">
        <v>18</v>
      </c>
      <c r="K1506" t="s">
        <v>19</v>
      </c>
      <c r="L1506">
        <v>230000</v>
      </c>
      <c r="M1506" t="s">
        <v>45</v>
      </c>
      <c r="N1506" t="s">
        <v>539</v>
      </c>
      <c r="O1506" s="3">
        <v>35000</v>
      </c>
      <c r="P1506" s="1">
        <f>MEDIAN(Data_Source[Price (SAR)])</f>
        <v>58000</v>
      </c>
      <c r="Q1506" s="1" cm="1">
        <f t="array" ref="Q1506">MEDIAN(_xlfn._xlws.FILTER(Data_Source[Price (SAR)],Data_Source[Maker] = Data_Source[[#This Row],[Maker]]))</f>
        <v>65000</v>
      </c>
    </row>
    <row r="1507" spans="1:17" x14ac:dyDescent="0.35">
      <c r="A1507">
        <v>1506</v>
      </c>
      <c r="B1507" t="s">
        <v>73</v>
      </c>
      <c r="C1507">
        <v>3</v>
      </c>
      <c r="D1507">
        <v>2019</v>
      </c>
      <c r="E1507" s="9">
        <f ca="1">YEAR(TODAY())-Data_Source[[#This Row],[Year]]</f>
        <v>6</v>
      </c>
      <c r="F1507" t="s">
        <v>15</v>
      </c>
      <c r="G1507" t="s">
        <v>29</v>
      </c>
      <c r="H1507" t="s">
        <v>26</v>
      </c>
      <c r="I1507">
        <v>2</v>
      </c>
      <c r="J1507" t="s">
        <v>18</v>
      </c>
      <c r="K1507" t="s">
        <v>19</v>
      </c>
      <c r="L1507">
        <v>101000</v>
      </c>
      <c r="M1507" t="s">
        <v>54</v>
      </c>
      <c r="N1507" t="s">
        <v>538</v>
      </c>
      <c r="O1507" s="3">
        <v>44000</v>
      </c>
      <c r="P1507" s="1">
        <f>MEDIAN(Data_Source[Price (SAR)])</f>
        <v>58000</v>
      </c>
      <c r="Q1507" s="1" cm="1">
        <f t="array" ref="Q1507">MEDIAN(_xlfn._xlws.FILTER(Data_Source[Price (SAR)],Data_Source[Maker] = Data_Source[[#This Row],[Maker]]))</f>
        <v>56000</v>
      </c>
    </row>
    <row r="1508" spans="1:17" x14ac:dyDescent="0.35">
      <c r="A1508">
        <v>1507</v>
      </c>
      <c r="B1508" t="s">
        <v>76</v>
      </c>
      <c r="C1508" t="s">
        <v>77</v>
      </c>
      <c r="D1508">
        <v>2012</v>
      </c>
      <c r="E1508" s="9">
        <f ca="1">YEAR(TODAY())-Data_Source[[#This Row],[Year]]</f>
        <v>13</v>
      </c>
      <c r="F1508" t="s">
        <v>15</v>
      </c>
      <c r="G1508" t="s">
        <v>16</v>
      </c>
      <c r="H1508" t="s">
        <v>17</v>
      </c>
      <c r="I1508">
        <v>4.8</v>
      </c>
      <c r="J1508" t="s">
        <v>18</v>
      </c>
      <c r="K1508" t="s">
        <v>68</v>
      </c>
      <c r="L1508">
        <v>304</v>
      </c>
      <c r="M1508" t="s">
        <v>155</v>
      </c>
      <c r="N1508" t="s">
        <v>539</v>
      </c>
      <c r="O1508" s="2">
        <v>38000</v>
      </c>
      <c r="P1508" s="1">
        <f>MEDIAN(Data_Source[Price (SAR)])</f>
        <v>58000</v>
      </c>
      <c r="Q1508" s="1" cm="1">
        <f t="array" ref="Q1508">MEDIAN(_xlfn._xlws.FILTER(Data_Source[Price (SAR)],Data_Source[Maker] = Data_Source[[#This Row],[Maker]]))</f>
        <v>55000</v>
      </c>
    </row>
    <row r="1509" spans="1:17" x14ac:dyDescent="0.35">
      <c r="A1509">
        <v>1508</v>
      </c>
      <c r="B1509" t="s">
        <v>60</v>
      </c>
      <c r="C1509" t="s">
        <v>241</v>
      </c>
      <c r="D1509">
        <v>2006</v>
      </c>
      <c r="E1509" s="9">
        <f ca="1">YEAR(TODAY())-Data_Source[[#This Row],[Year]]</f>
        <v>19</v>
      </c>
      <c r="F1509" t="s">
        <v>47</v>
      </c>
      <c r="G1509" t="s">
        <v>25</v>
      </c>
      <c r="H1509" t="s">
        <v>30</v>
      </c>
      <c r="I1509">
        <v>4.3</v>
      </c>
      <c r="J1509" t="s">
        <v>18</v>
      </c>
      <c r="K1509" t="s">
        <v>19</v>
      </c>
      <c r="L1509">
        <v>360000</v>
      </c>
      <c r="M1509" t="s">
        <v>138</v>
      </c>
      <c r="N1509" t="s">
        <v>64</v>
      </c>
      <c r="O1509" s="3">
        <v>38000</v>
      </c>
      <c r="P1509" s="1">
        <f>MEDIAN(Data_Source[Price (SAR)])</f>
        <v>58000</v>
      </c>
      <c r="Q1509" s="1" cm="1">
        <f t="array" ref="Q1509">MEDIAN(_xlfn._xlws.FILTER(Data_Source[Price (SAR)],Data_Source[Maker] = Data_Source[[#This Row],[Maker]]))</f>
        <v>142000</v>
      </c>
    </row>
    <row r="1510" spans="1:17" x14ac:dyDescent="0.35">
      <c r="A1510">
        <v>1509</v>
      </c>
      <c r="B1510" t="s">
        <v>221</v>
      </c>
      <c r="C1510" t="s">
        <v>222</v>
      </c>
      <c r="D1510">
        <v>2014</v>
      </c>
      <c r="E1510" s="9">
        <f ca="1">YEAR(TODAY())-Data_Source[[#This Row],[Year]]</f>
        <v>11</v>
      </c>
      <c r="F1510" t="s">
        <v>15</v>
      </c>
      <c r="G1510" t="s">
        <v>23</v>
      </c>
      <c r="H1510" t="s">
        <v>26</v>
      </c>
      <c r="I1510">
        <v>1.5</v>
      </c>
      <c r="J1510" t="s">
        <v>18</v>
      </c>
      <c r="K1510" t="s">
        <v>68</v>
      </c>
      <c r="L1510">
        <v>95000</v>
      </c>
      <c r="M1510" t="s">
        <v>45</v>
      </c>
      <c r="N1510" t="s">
        <v>539</v>
      </c>
      <c r="O1510" s="3">
        <v>28000</v>
      </c>
      <c r="P1510" s="1">
        <f>MEDIAN(Data_Source[Price (SAR)])</f>
        <v>58000</v>
      </c>
      <c r="Q1510" s="1" cm="1">
        <f t="array" ref="Q1510">MEDIAN(_xlfn._xlws.FILTER(Data_Source[Price (SAR)],Data_Source[Maker] = Data_Source[[#This Row],[Maker]]))</f>
        <v>32000</v>
      </c>
    </row>
    <row r="1511" spans="1:17" x14ac:dyDescent="0.35">
      <c r="A1511">
        <v>1510</v>
      </c>
      <c r="B1511" t="s">
        <v>34</v>
      </c>
      <c r="C1511" t="s">
        <v>72</v>
      </c>
      <c r="D1511">
        <v>2018</v>
      </c>
      <c r="E1511" s="9">
        <f ca="1">YEAR(TODAY())-Data_Source[[#This Row],[Year]]</f>
        <v>7</v>
      </c>
      <c r="F1511" t="s">
        <v>15</v>
      </c>
      <c r="G1511" t="s">
        <v>23</v>
      </c>
      <c r="H1511" t="s">
        <v>30</v>
      </c>
      <c r="I1511">
        <v>2.5</v>
      </c>
      <c r="J1511" t="s">
        <v>18</v>
      </c>
      <c r="K1511" t="s">
        <v>19</v>
      </c>
      <c r="L1511">
        <v>74000</v>
      </c>
      <c r="M1511" t="s">
        <v>45</v>
      </c>
      <c r="N1511" t="s">
        <v>539</v>
      </c>
      <c r="O1511" s="3">
        <v>79000</v>
      </c>
      <c r="P1511" s="1">
        <f>MEDIAN(Data_Source[Price (SAR)])</f>
        <v>58000</v>
      </c>
      <c r="Q1511" s="1" cm="1">
        <f t="array" ref="Q1511">MEDIAN(_xlfn._xlws.FILTER(Data_Source[Price (SAR)],Data_Source[Maker] = Data_Source[[#This Row],[Maker]]))</f>
        <v>65000</v>
      </c>
    </row>
    <row r="1512" spans="1:17" x14ac:dyDescent="0.35">
      <c r="A1512">
        <v>1511</v>
      </c>
      <c r="B1512" t="s">
        <v>82</v>
      </c>
      <c r="C1512" t="s">
        <v>169</v>
      </c>
      <c r="D1512">
        <v>2009</v>
      </c>
      <c r="E1512" s="9">
        <f ca="1">YEAR(TODAY())-Data_Source[[#This Row],[Year]]</f>
        <v>16</v>
      </c>
      <c r="F1512" t="s">
        <v>15</v>
      </c>
      <c r="G1512" t="s">
        <v>75</v>
      </c>
      <c r="H1512" t="s">
        <v>26</v>
      </c>
      <c r="I1512">
        <v>3.5</v>
      </c>
      <c r="J1512" t="s">
        <v>18</v>
      </c>
      <c r="K1512" t="s">
        <v>19</v>
      </c>
      <c r="L1512">
        <v>126000</v>
      </c>
      <c r="M1512" t="s">
        <v>45</v>
      </c>
      <c r="N1512" t="s">
        <v>539</v>
      </c>
      <c r="O1512" s="2">
        <v>20000</v>
      </c>
      <c r="P1512" s="1">
        <f>MEDIAN(Data_Source[Price (SAR)])</f>
        <v>58000</v>
      </c>
      <c r="Q1512" s="1" cm="1">
        <f t="array" ref="Q1512">MEDIAN(_xlfn._xlws.FILTER(Data_Source[Price (SAR)],Data_Source[Maker] = Data_Source[[#This Row],[Maker]]))</f>
        <v>40000</v>
      </c>
    </row>
    <row r="1513" spans="1:17" x14ac:dyDescent="0.35">
      <c r="A1513">
        <v>1512</v>
      </c>
      <c r="B1513" t="s">
        <v>76</v>
      </c>
      <c r="C1513" t="s">
        <v>203</v>
      </c>
      <c r="D1513">
        <v>2019</v>
      </c>
      <c r="E1513" s="9">
        <f ca="1">YEAR(TODAY())-Data_Source[[#This Row],[Year]]</f>
        <v>6</v>
      </c>
      <c r="F1513" t="s">
        <v>15</v>
      </c>
      <c r="G1513" t="s">
        <v>16</v>
      </c>
      <c r="H1513" t="s">
        <v>26</v>
      </c>
      <c r="I1513">
        <v>1.5</v>
      </c>
      <c r="J1513" t="s">
        <v>18</v>
      </c>
      <c r="K1513" t="s">
        <v>19</v>
      </c>
      <c r="L1513">
        <v>26323</v>
      </c>
      <c r="M1513" t="s">
        <v>42</v>
      </c>
      <c r="N1513" t="s">
        <v>64</v>
      </c>
      <c r="O1513" s="2">
        <v>29500</v>
      </c>
      <c r="P1513" s="1">
        <f>MEDIAN(Data_Source[Price (SAR)])</f>
        <v>58000</v>
      </c>
      <c r="Q1513" s="1" cm="1">
        <f t="array" ref="Q1513">MEDIAN(_xlfn._xlws.FILTER(Data_Source[Price (SAR)],Data_Source[Maker] = Data_Source[[#This Row],[Maker]]))</f>
        <v>55000</v>
      </c>
    </row>
    <row r="1514" spans="1:17" x14ac:dyDescent="0.35">
      <c r="A1514">
        <v>1513</v>
      </c>
      <c r="B1514" t="s">
        <v>34</v>
      </c>
      <c r="C1514" t="s">
        <v>58</v>
      </c>
      <c r="D1514">
        <v>2011</v>
      </c>
      <c r="E1514" s="9">
        <f ca="1">YEAR(TODAY())-Data_Source[[#This Row],[Year]]</f>
        <v>14</v>
      </c>
      <c r="F1514" t="s">
        <v>15</v>
      </c>
      <c r="G1514" t="s">
        <v>16</v>
      </c>
      <c r="H1514" t="s">
        <v>26</v>
      </c>
      <c r="I1514">
        <v>2.7</v>
      </c>
      <c r="J1514" t="s">
        <v>18</v>
      </c>
      <c r="K1514" t="s">
        <v>19</v>
      </c>
      <c r="L1514">
        <v>304000</v>
      </c>
      <c r="M1514" t="s">
        <v>42</v>
      </c>
      <c r="N1514" t="s">
        <v>64</v>
      </c>
      <c r="O1514" s="2">
        <v>32000</v>
      </c>
      <c r="P1514" s="1">
        <f>MEDIAN(Data_Source[Price (SAR)])</f>
        <v>58000</v>
      </c>
      <c r="Q1514" s="1" cm="1">
        <f t="array" ref="Q1514">MEDIAN(_xlfn._xlws.FILTER(Data_Source[Price (SAR)],Data_Source[Maker] = Data_Source[[#This Row],[Maker]]))</f>
        <v>65000</v>
      </c>
    </row>
    <row r="1515" spans="1:17" x14ac:dyDescent="0.35">
      <c r="A1515">
        <v>1514</v>
      </c>
      <c r="B1515" t="s">
        <v>76</v>
      </c>
      <c r="C1515" t="s">
        <v>256</v>
      </c>
      <c r="D1515">
        <v>2016</v>
      </c>
      <c r="E1515" s="9">
        <f ca="1">YEAR(TODAY())-Data_Source[[#This Row],[Year]]</f>
        <v>9</v>
      </c>
      <c r="F1515" t="s">
        <v>47</v>
      </c>
      <c r="G1515" t="s">
        <v>65</v>
      </c>
      <c r="H1515" t="s">
        <v>17</v>
      </c>
      <c r="I1515">
        <v>2.2999999999999998</v>
      </c>
      <c r="J1515" t="s">
        <v>18</v>
      </c>
      <c r="K1515" t="s">
        <v>19</v>
      </c>
      <c r="L1515">
        <v>84000</v>
      </c>
      <c r="M1515" t="s">
        <v>45</v>
      </c>
      <c r="N1515" t="s">
        <v>539</v>
      </c>
      <c r="O1515" s="3">
        <v>97000</v>
      </c>
      <c r="P1515" s="1">
        <f>MEDIAN(Data_Source[Price (SAR)])</f>
        <v>58000</v>
      </c>
      <c r="Q1515" s="1" cm="1">
        <f t="array" ref="Q1515">MEDIAN(_xlfn._xlws.FILTER(Data_Source[Price (SAR)],Data_Source[Maker] = Data_Source[[#This Row],[Maker]]))</f>
        <v>55000</v>
      </c>
    </row>
    <row r="1516" spans="1:17" x14ac:dyDescent="0.35">
      <c r="A1516">
        <v>1515</v>
      </c>
      <c r="B1516" t="s">
        <v>34</v>
      </c>
      <c r="C1516" t="s">
        <v>35</v>
      </c>
      <c r="D1516">
        <v>2006</v>
      </c>
      <c r="E1516" s="9">
        <f ca="1">YEAR(TODAY())-Data_Source[[#This Row],[Year]]</f>
        <v>19</v>
      </c>
      <c r="F1516" t="s">
        <v>15</v>
      </c>
      <c r="G1516" t="s">
        <v>23</v>
      </c>
      <c r="H1516" t="s">
        <v>17</v>
      </c>
      <c r="I1516">
        <v>4.5</v>
      </c>
      <c r="J1516" t="s">
        <v>18</v>
      </c>
      <c r="K1516" t="s">
        <v>19</v>
      </c>
      <c r="L1516">
        <v>311100</v>
      </c>
      <c r="M1516" t="s">
        <v>54</v>
      </c>
      <c r="N1516" t="s">
        <v>538</v>
      </c>
      <c r="O1516" s="3">
        <v>63000</v>
      </c>
      <c r="P1516" s="1">
        <f>MEDIAN(Data_Source[Price (SAR)])</f>
        <v>58000</v>
      </c>
      <c r="Q1516" s="1" cm="1">
        <f t="array" ref="Q1516">MEDIAN(_xlfn._xlws.FILTER(Data_Source[Price (SAR)],Data_Source[Maker] = Data_Source[[#This Row],[Maker]]))</f>
        <v>65000</v>
      </c>
    </row>
    <row r="1517" spans="1:17" x14ac:dyDescent="0.35">
      <c r="A1517">
        <v>1516</v>
      </c>
      <c r="B1517" t="s">
        <v>34</v>
      </c>
      <c r="C1517" t="s">
        <v>72</v>
      </c>
      <c r="D1517">
        <v>2016</v>
      </c>
      <c r="E1517" s="9">
        <f ca="1">YEAR(TODAY())-Data_Source[[#This Row],[Year]]</f>
        <v>9</v>
      </c>
      <c r="F1517" t="s">
        <v>15</v>
      </c>
      <c r="G1517" t="s">
        <v>23</v>
      </c>
      <c r="H1517" t="s">
        <v>17</v>
      </c>
      <c r="I1517">
        <v>2</v>
      </c>
      <c r="J1517" t="s">
        <v>18</v>
      </c>
      <c r="K1517" t="s">
        <v>19</v>
      </c>
      <c r="L1517">
        <v>216000</v>
      </c>
      <c r="M1517" t="s">
        <v>20</v>
      </c>
      <c r="N1517" t="s">
        <v>20</v>
      </c>
      <c r="O1517" s="3">
        <v>60000</v>
      </c>
      <c r="P1517" s="1">
        <f>MEDIAN(Data_Source[Price (SAR)])</f>
        <v>58000</v>
      </c>
      <c r="Q1517" s="1" cm="1">
        <f t="array" ref="Q1517">MEDIAN(_xlfn._xlws.FILTER(Data_Source[Price (SAR)],Data_Source[Maker] = Data_Source[[#This Row],[Maker]]))</f>
        <v>65000</v>
      </c>
    </row>
    <row r="1518" spans="1:17" x14ac:dyDescent="0.35">
      <c r="A1518">
        <v>1517</v>
      </c>
      <c r="B1518" t="s">
        <v>48</v>
      </c>
      <c r="C1518" t="s">
        <v>106</v>
      </c>
      <c r="D1518">
        <v>2015</v>
      </c>
      <c r="E1518" s="9">
        <f ca="1">YEAR(TODAY())-Data_Source[[#This Row],[Year]]</f>
        <v>10</v>
      </c>
      <c r="F1518" t="s">
        <v>15</v>
      </c>
      <c r="G1518" t="s">
        <v>75</v>
      </c>
      <c r="H1518" t="s">
        <v>30</v>
      </c>
      <c r="I1518">
        <v>4</v>
      </c>
      <c r="J1518" t="s">
        <v>18</v>
      </c>
      <c r="K1518" t="s">
        <v>19</v>
      </c>
      <c r="L1518">
        <v>157000</v>
      </c>
      <c r="M1518" t="s">
        <v>42</v>
      </c>
      <c r="N1518" t="s">
        <v>64</v>
      </c>
      <c r="O1518" s="2">
        <v>215000</v>
      </c>
      <c r="P1518" s="1">
        <f>MEDIAN(Data_Source[Price (SAR)])</f>
        <v>58000</v>
      </c>
      <c r="Q1518" s="1" cm="1">
        <f t="array" ref="Q1518">MEDIAN(_xlfn._xlws.FILTER(Data_Source[Price (SAR)],Data_Source[Maker] = Data_Source[[#This Row],[Maker]]))</f>
        <v>145000</v>
      </c>
    </row>
    <row r="1519" spans="1:17" x14ac:dyDescent="0.35">
      <c r="A1519">
        <v>1518</v>
      </c>
      <c r="B1519" t="s">
        <v>34</v>
      </c>
      <c r="C1519" t="s">
        <v>35</v>
      </c>
      <c r="D1519">
        <v>2020</v>
      </c>
      <c r="E1519" s="9">
        <f ca="1">YEAR(TODAY())-Data_Source[[#This Row],[Year]]</f>
        <v>5</v>
      </c>
      <c r="F1519" t="s">
        <v>303</v>
      </c>
      <c r="G1519" t="s">
        <v>23</v>
      </c>
      <c r="H1519" t="s">
        <v>17</v>
      </c>
      <c r="I1519">
        <v>4.5999999999999996</v>
      </c>
      <c r="J1519" t="s">
        <v>18</v>
      </c>
      <c r="K1519" t="s">
        <v>19</v>
      </c>
      <c r="L1519">
        <v>43000</v>
      </c>
      <c r="M1519" t="s">
        <v>20</v>
      </c>
      <c r="N1519" t="s">
        <v>20</v>
      </c>
      <c r="O1519" s="2">
        <v>265000</v>
      </c>
      <c r="P1519" s="1">
        <f>MEDIAN(Data_Source[Price (SAR)])</f>
        <v>58000</v>
      </c>
      <c r="Q1519" s="1" cm="1">
        <f t="array" ref="Q1519">MEDIAN(_xlfn._xlws.FILTER(Data_Source[Price (SAR)],Data_Source[Maker] = Data_Source[[#This Row],[Maker]]))</f>
        <v>65000</v>
      </c>
    </row>
    <row r="1520" spans="1:17" x14ac:dyDescent="0.35">
      <c r="A1520">
        <v>1519</v>
      </c>
      <c r="B1520" t="s">
        <v>134</v>
      </c>
      <c r="C1520" t="s">
        <v>136</v>
      </c>
      <c r="D1520">
        <v>2015</v>
      </c>
      <c r="E1520" s="9">
        <f ca="1">YEAR(TODAY())-Data_Source[[#This Row],[Year]]</f>
        <v>10</v>
      </c>
      <c r="F1520" t="s">
        <v>15</v>
      </c>
      <c r="G1520" t="s">
        <v>23</v>
      </c>
      <c r="H1520" t="s">
        <v>30</v>
      </c>
      <c r="I1520">
        <v>1.6</v>
      </c>
      <c r="J1520" t="s">
        <v>18</v>
      </c>
      <c r="K1520" t="s">
        <v>19</v>
      </c>
      <c r="L1520">
        <v>93470</v>
      </c>
      <c r="M1520" t="s">
        <v>20</v>
      </c>
      <c r="N1520" t="s">
        <v>20</v>
      </c>
      <c r="O1520" s="3">
        <v>23000</v>
      </c>
      <c r="P1520" s="1">
        <f>MEDIAN(Data_Source[Price (SAR)])</f>
        <v>58000</v>
      </c>
      <c r="Q1520" s="1" cm="1">
        <f t="array" ref="Q1520">MEDIAN(_xlfn._xlws.FILTER(Data_Source[Price (SAR)],Data_Source[Maker] = Data_Source[[#This Row],[Maker]]))</f>
        <v>26000</v>
      </c>
    </row>
    <row r="1521" spans="1:17" x14ac:dyDescent="0.35">
      <c r="A1521">
        <v>1520</v>
      </c>
      <c r="B1521" t="s">
        <v>34</v>
      </c>
      <c r="C1521" t="s">
        <v>124</v>
      </c>
      <c r="D1521">
        <v>2020</v>
      </c>
      <c r="E1521" s="9">
        <f ca="1">YEAR(TODAY())-Data_Source[[#This Row],[Year]]</f>
        <v>5</v>
      </c>
      <c r="F1521" t="s">
        <v>15</v>
      </c>
      <c r="G1521" t="s">
        <v>29</v>
      </c>
      <c r="H1521" t="s">
        <v>26</v>
      </c>
      <c r="I1521">
        <v>4</v>
      </c>
      <c r="J1521" t="s">
        <v>18</v>
      </c>
      <c r="K1521" t="s">
        <v>19</v>
      </c>
      <c r="L1521">
        <v>46000</v>
      </c>
      <c r="M1521" t="s">
        <v>20</v>
      </c>
      <c r="N1521" t="s">
        <v>20</v>
      </c>
      <c r="O1521" s="3">
        <v>135000</v>
      </c>
      <c r="P1521" s="1">
        <f>MEDIAN(Data_Source[Price (SAR)])</f>
        <v>58000</v>
      </c>
      <c r="Q1521" s="1" cm="1">
        <f t="array" ref="Q1521">MEDIAN(_xlfn._xlws.FILTER(Data_Source[Price (SAR)],Data_Source[Maker] = Data_Source[[#This Row],[Maker]]))</f>
        <v>65000</v>
      </c>
    </row>
    <row r="1522" spans="1:17" x14ac:dyDescent="0.35">
      <c r="A1522">
        <v>1521</v>
      </c>
      <c r="B1522" t="s">
        <v>60</v>
      </c>
      <c r="C1522" t="s">
        <v>90</v>
      </c>
      <c r="D1522">
        <v>2020</v>
      </c>
      <c r="E1522" s="9">
        <f ca="1">YEAR(TODAY())-Data_Source[[#This Row],[Year]]</f>
        <v>5</v>
      </c>
      <c r="F1522" t="s">
        <v>44</v>
      </c>
      <c r="G1522" t="s">
        <v>29</v>
      </c>
      <c r="H1522" t="s">
        <v>17</v>
      </c>
      <c r="I1522">
        <v>5.7</v>
      </c>
      <c r="J1522" t="s">
        <v>18</v>
      </c>
      <c r="K1522" t="s">
        <v>19</v>
      </c>
      <c r="L1522">
        <v>12000</v>
      </c>
      <c r="M1522" t="s">
        <v>20</v>
      </c>
      <c r="N1522" t="s">
        <v>20</v>
      </c>
      <c r="O1522" s="3">
        <v>430000</v>
      </c>
      <c r="P1522" s="1">
        <f>MEDIAN(Data_Source[Price (SAR)])</f>
        <v>58000</v>
      </c>
      <c r="Q1522" s="1" cm="1">
        <f t="array" ref="Q1522">MEDIAN(_xlfn._xlws.FILTER(Data_Source[Price (SAR)],Data_Source[Maker] = Data_Source[[#This Row],[Maker]]))</f>
        <v>142000</v>
      </c>
    </row>
    <row r="1523" spans="1:17" x14ac:dyDescent="0.35">
      <c r="A1523">
        <v>1522</v>
      </c>
      <c r="B1523" t="s">
        <v>48</v>
      </c>
      <c r="C1523" t="s">
        <v>149</v>
      </c>
      <c r="D1523">
        <v>2018</v>
      </c>
      <c r="E1523" s="9">
        <f ca="1">YEAR(TODAY())-Data_Source[[#This Row],[Year]]</f>
        <v>7</v>
      </c>
      <c r="F1523" t="s">
        <v>44</v>
      </c>
      <c r="G1523" t="s">
        <v>25</v>
      </c>
      <c r="H1523" t="s">
        <v>17</v>
      </c>
      <c r="I1523">
        <v>2</v>
      </c>
      <c r="J1523" t="s">
        <v>18</v>
      </c>
      <c r="K1523" t="s">
        <v>19</v>
      </c>
      <c r="L1523">
        <v>57000</v>
      </c>
      <c r="M1523" t="s">
        <v>45</v>
      </c>
      <c r="N1523" t="s">
        <v>539</v>
      </c>
      <c r="O1523" s="3">
        <v>167000</v>
      </c>
      <c r="P1523" s="1">
        <f>MEDIAN(Data_Source[Price (SAR)])</f>
        <v>58000</v>
      </c>
      <c r="Q1523" s="1" cm="1">
        <f t="array" ref="Q1523">MEDIAN(_xlfn._xlws.FILTER(Data_Source[Price (SAR)],Data_Source[Maker] = Data_Source[[#This Row],[Maker]]))</f>
        <v>145000</v>
      </c>
    </row>
    <row r="1524" spans="1:17" x14ac:dyDescent="0.35">
      <c r="A1524">
        <v>1523</v>
      </c>
      <c r="B1524" t="s">
        <v>36</v>
      </c>
      <c r="C1524" t="s">
        <v>37</v>
      </c>
      <c r="D1524">
        <v>2017</v>
      </c>
      <c r="E1524" s="9">
        <f ca="1">YEAR(TODAY())-Data_Source[[#This Row],[Year]]</f>
        <v>8</v>
      </c>
      <c r="F1524" t="s">
        <v>44</v>
      </c>
      <c r="G1524" t="s">
        <v>38</v>
      </c>
      <c r="H1524" t="s">
        <v>30</v>
      </c>
      <c r="I1524">
        <v>5.3</v>
      </c>
      <c r="J1524" t="s">
        <v>18</v>
      </c>
      <c r="K1524" t="s">
        <v>19</v>
      </c>
      <c r="L1524">
        <v>96000</v>
      </c>
      <c r="M1524" t="s">
        <v>20</v>
      </c>
      <c r="N1524" t="s">
        <v>20</v>
      </c>
      <c r="O1524" s="3">
        <v>145000</v>
      </c>
      <c r="P1524" s="1">
        <f>MEDIAN(Data_Source[Price (SAR)])</f>
        <v>58000</v>
      </c>
      <c r="Q1524" s="1" cm="1">
        <f t="array" ref="Q1524">MEDIAN(_xlfn._xlws.FILTER(Data_Source[Price (SAR)],Data_Source[Maker] = Data_Source[[#This Row],[Maker]]))</f>
        <v>72000</v>
      </c>
    </row>
    <row r="1525" spans="1:17" x14ac:dyDescent="0.35">
      <c r="A1525">
        <v>1524</v>
      </c>
      <c r="B1525" t="s">
        <v>34</v>
      </c>
      <c r="C1525" t="s">
        <v>58</v>
      </c>
      <c r="D1525">
        <v>2019</v>
      </c>
      <c r="E1525" s="9">
        <f ca="1">YEAR(TODAY())-Data_Source[[#This Row],[Year]]</f>
        <v>6</v>
      </c>
      <c r="F1525" t="s">
        <v>15</v>
      </c>
      <c r="G1525" t="s">
        <v>23</v>
      </c>
      <c r="H1525" t="s">
        <v>30</v>
      </c>
      <c r="I1525">
        <v>3</v>
      </c>
      <c r="J1525" t="s">
        <v>18</v>
      </c>
      <c r="K1525" t="s">
        <v>19</v>
      </c>
      <c r="L1525">
        <v>40000</v>
      </c>
      <c r="M1525" t="s">
        <v>20</v>
      </c>
      <c r="N1525" t="s">
        <v>20</v>
      </c>
      <c r="O1525" s="2">
        <v>93000</v>
      </c>
      <c r="P1525" s="1">
        <f>MEDIAN(Data_Source[Price (SAR)])</f>
        <v>58000</v>
      </c>
      <c r="Q1525" s="1" cm="1">
        <f t="array" ref="Q1525">MEDIAN(_xlfn._xlws.FILTER(Data_Source[Price (SAR)],Data_Source[Maker] = Data_Source[[#This Row],[Maker]]))</f>
        <v>65000</v>
      </c>
    </row>
    <row r="1526" spans="1:17" x14ac:dyDescent="0.35">
      <c r="A1526">
        <v>1525</v>
      </c>
      <c r="B1526" t="s">
        <v>21</v>
      </c>
      <c r="C1526" t="s">
        <v>22</v>
      </c>
      <c r="D1526">
        <v>1999</v>
      </c>
      <c r="E1526" s="9">
        <f ca="1">YEAR(TODAY())-Data_Source[[#This Row],[Year]]</f>
        <v>26</v>
      </c>
      <c r="F1526" t="s">
        <v>15</v>
      </c>
      <c r="G1526" t="s">
        <v>29</v>
      </c>
      <c r="H1526" t="s">
        <v>30</v>
      </c>
      <c r="I1526">
        <v>4.5</v>
      </c>
      <c r="J1526" t="s">
        <v>18</v>
      </c>
      <c r="K1526" t="s">
        <v>68</v>
      </c>
      <c r="L1526">
        <v>600000</v>
      </c>
      <c r="M1526" t="s">
        <v>59</v>
      </c>
      <c r="N1526" t="s">
        <v>59</v>
      </c>
      <c r="O1526" s="2">
        <v>17000</v>
      </c>
      <c r="P1526" s="1">
        <f>MEDIAN(Data_Source[Price (SAR)])</f>
        <v>58000</v>
      </c>
      <c r="Q1526" s="1" cm="1">
        <f t="array" ref="Q1526">MEDIAN(_xlfn._xlws.FILTER(Data_Source[Price (SAR)],Data_Source[Maker] = Data_Source[[#This Row],[Maker]]))</f>
        <v>36500</v>
      </c>
    </row>
    <row r="1527" spans="1:17" x14ac:dyDescent="0.35">
      <c r="A1527">
        <v>1526</v>
      </c>
      <c r="B1527" t="s">
        <v>39</v>
      </c>
      <c r="C1527" t="s">
        <v>192</v>
      </c>
      <c r="D1527">
        <v>1981</v>
      </c>
      <c r="E1527" s="9">
        <f ca="1">YEAR(TODAY())-Data_Source[[#This Row],[Year]]</f>
        <v>44</v>
      </c>
      <c r="F1527" t="s">
        <v>15</v>
      </c>
      <c r="G1527" t="s">
        <v>65</v>
      </c>
      <c r="H1527" t="s">
        <v>17</v>
      </c>
      <c r="I1527">
        <v>4.5</v>
      </c>
      <c r="J1527" t="s">
        <v>18</v>
      </c>
      <c r="K1527" t="s">
        <v>19</v>
      </c>
      <c r="L1527">
        <v>350000</v>
      </c>
      <c r="M1527" t="s">
        <v>255</v>
      </c>
      <c r="N1527" t="s">
        <v>255</v>
      </c>
      <c r="O1527" s="3">
        <v>30000</v>
      </c>
      <c r="P1527" s="1">
        <f>MEDIAN(Data_Source[Price (SAR)])</f>
        <v>58000</v>
      </c>
      <c r="Q1527" s="1" cm="1">
        <f t="array" ref="Q1527">MEDIAN(_xlfn._xlws.FILTER(Data_Source[Price (SAR)],Data_Source[Maker] = Data_Source[[#This Row],[Maker]]))</f>
        <v>60000</v>
      </c>
    </row>
    <row r="1528" spans="1:17" x14ac:dyDescent="0.35">
      <c r="A1528">
        <v>1527</v>
      </c>
      <c r="B1528" t="s">
        <v>21</v>
      </c>
      <c r="C1528" t="s">
        <v>24</v>
      </c>
      <c r="D1528">
        <v>2019</v>
      </c>
      <c r="E1528" s="9">
        <f ca="1">YEAR(TODAY())-Data_Source[[#This Row],[Year]]</f>
        <v>6</v>
      </c>
      <c r="F1528" t="s">
        <v>15</v>
      </c>
      <c r="G1528" t="s">
        <v>75</v>
      </c>
      <c r="H1528" t="s">
        <v>26</v>
      </c>
      <c r="I1528">
        <v>1.5</v>
      </c>
      <c r="J1528" t="s">
        <v>18</v>
      </c>
      <c r="K1528" t="s">
        <v>19</v>
      </c>
      <c r="L1528">
        <v>38920</v>
      </c>
      <c r="M1528" t="s">
        <v>42</v>
      </c>
      <c r="N1528" t="s">
        <v>64</v>
      </c>
      <c r="O1528" s="3">
        <v>33500</v>
      </c>
      <c r="P1528" s="1">
        <f>MEDIAN(Data_Source[Price (SAR)])</f>
        <v>58000</v>
      </c>
      <c r="Q1528" s="1" cm="1">
        <f t="array" ref="Q1528">MEDIAN(_xlfn._xlws.FILTER(Data_Source[Price (SAR)],Data_Source[Maker] = Data_Source[[#This Row],[Maker]]))</f>
        <v>36500</v>
      </c>
    </row>
    <row r="1529" spans="1:17" x14ac:dyDescent="0.35">
      <c r="A1529">
        <v>1528</v>
      </c>
      <c r="B1529" t="s">
        <v>34</v>
      </c>
      <c r="C1529" t="s">
        <v>43</v>
      </c>
      <c r="D1529">
        <v>2017</v>
      </c>
      <c r="E1529" s="9">
        <f ca="1">YEAR(TODAY())-Data_Source[[#This Row],[Year]]</f>
        <v>8</v>
      </c>
      <c r="F1529" t="s">
        <v>44</v>
      </c>
      <c r="G1529" t="s">
        <v>23</v>
      </c>
      <c r="H1529" t="s">
        <v>30</v>
      </c>
      <c r="I1529">
        <v>2.5</v>
      </c>
      <c r="J1529" t="s">
        <v>18</v>
      </c>
      <c r="K1529" t="s">
        <v>19</v>
      </c>
      <c r="L1529">
        <v>119550</v>
      </c>
      <c r="M1529" t="s">
        <v>20</v>
      </c>
      <c r="N1529" t="s">
        <v>20</v>
      </c>
      <c r="O1529" s="3">
        <v>66500</v>
      </c>
      <c r="P1529" s="1">
        <f>MEDIAN(Data_Source[Price (SAR)])</f>
        <v>58000</v>
      </c>
      <c r="Q1529" s="1" cm="1">
        <f t="array" ref="Q1529">MEDIAN(_xlfn._xlws.FILTER(Data_Source[Price (SAR)],Data_Source[Maker] = Data_Source[[#This Row],[Maker]]))</f>
        <v>65000</v>
      </c>
    </row>
    <row r="1530" spans="1:17" x14ac:dyDescent="0.35">
      <c r="A1530">
        <v>1529</v>
      </c>
      <c r="B1530" t="s">
        <v>27</v>
      </c>
      <c r="C1530" t="s">
        <v>160</v>
      </c>
      <c r="D1530">
        <v>2015</v>
      </c>
      <c r="E1530" s="9">
        <f ca="1">YEAR(TODAY())-Data_Source[[#This Row],[Year]]</f>
        <v>10</v>
      </c>
      <c r="F1530" t="s">
        <v>15</v>
      </c>
      <c r="G1530" t="s">
        <v>23</v>
      </c>
      <c r="H1530" t="s">
        <v>30</v>
      </c>
      <c r="I1530">
        <v>2.4</v>
      </c>
      <c r="J1530" t="s">
        <v>18</v>
      </c>
      <c r="K1530" t="s">
        <v>19</v>
      </c>
      <c r="L1530">
        <v>140000</v>
      </c>
      <c r="M1530" t="s">
        <v>20</v>
      </c>
      <c r="N1530" t="s">
        <v>20</v>
      </c>
      <c r="O1530" s="2">
        <v>55000</v>
      </c>
      <c r="P1530" s="1">
        <f>MEDIAN(Data_Source[Price (SAR)])</f>
        <v>58000</v>
      </c>
      <c r="Q1530" s="1" cm="1">
        <f t="array" ref="Q1530">MEDIAN(_xlfn._xlws.FILTER(Data_Source[Price (SAR)],Data_Source[Maker] = Data_Source[[#This Row],[Maker]]))</f>
        <v>42000</v>
      </c>
    </row>
    <row r="1531" spans="1:17" x14ac:dyDescent="0.35">
      <c r="A1531">
        <v>1530</v>
      </c>
      <c r="B1531" t="s">
        <v>27</v>
      </c>
      <c r="C1531" t="s">
        <v>28</v>
      </c>
      <c r="D1531">
        <v>2006</v>
      </c>
      <c r="E1531" s="9">
        <f ca="1">YEAR(TODAY())-Data_Source[[#This Row],[Year]]</f>
        <v>19</v>
      </c>
      <c r="F1531" t="s">
        <v>15</v>
      </c>
      <c r="G1531" t="s">
        <v>23</v>
      </c>
      <c r="H1531" t="s">
        <v>17</v>
      </c>
      <c r="I1531">
        <v>2</v>
      </c>
      <c r="J1531" t="s">
        <v>18</v>
      </c>
      <c r="K1531" t="s">
        <v>19</v>
      </c>
      <c r="L1531">
        <v>10000</v>
      </c>
      <c r="M1531" t="s">
        <v>45</v>
      </c>
      <c r="N1531" t="s">
        <v>539</v>
      </c>
      <c r="O1531" s="3">
        <v>7000</v>
      </c>
      <c r="P1531" s="1">
        <f>MEDIAN(Data_Source[Price (SAR)])</f>
        <v>58000</v>
      </c>
      <c r="Q1531" s="1" cm="1">
        <f t="array" ref="Q1531">MEDIAN(_xlfn._xlws.FILTER(Data_Source[Price (SAR)],Data_Source[Maker] = Data_Source[[#This Row],[Maker]]))</f>
        <v>42000</v>
      </c>
    </row>
    <row r="1532" spans="1:17" x14ac:dyDescent="0.35">
      <c r="A1532">
        <v>1531</v>
      </c>
      <c r="B1532" t="s">
        <v>39</v>
      </c>
      <c r="C1532" t="s">
        <v>71</v>
      </c>
      <c r="D1532">
        <v>2015</v>
      </c>
      <c r="E1532" s="9">
        <f ca="1">YEAR(TODAY())-Data_Source[[#This Row],[Year]]</f>
        <v>10</v>
      </c>
      <c r="F1532" t="s">
        <v>15</v>
      </c>
      <c r="G1532" t="s">
        <v>65</v>
      </c>
      <c r="H1532" t="s">
        <v>30</v>
      </c>
      <c r="I1532">
        <v>2.5</v>
      </c>
      <c r="J1532" t="s">
        <v>18</v>
      </c>
      <c r="K1532" t="s">
        <v>19</v>
      </c>
      <c r="L1532">
        <v>218000</v>
      </c>
      <c r="M1532" t="s">
        <v>64</v>
      </c>
      <c r="N1532" t="s">
        <v>64</v>
      </c>
      <c r="O1532" s="3">
        <v>20000</v>
      </c>
      <c r="P1532" s="1">
        <f>MEDIAN(Data_Source[Price (SAR)])</f>
        <v>58000</v>
      </c>
      <c r="Q1532" s="1" cm="1">
        <f t="array" ref="Q1532">MEDIAN(_xlfn._xlws.FILTER(Data_Source[Price (SAR)],Data_Source[Maker] = Data_Source[[#This Row],[Maker]]))</f>
        <v>60000</v>
      </c>
    </row>
    <row r="1533" spans="1:17" x14ac:dyDescent="0.35">
      <c r="A1533">
        <v>1532</v>
      </c>
      <c r="B1533" t="s">
        <v>31</v>
      </c>
      <c r="C1533" t="s">
        <v>157</v>
      </c>
      <c r="D1533">
        <v>2016</v>
      </c>
      <c r="E1533" s="9">
        <f ca="1">YEAR(TODAY())-Data_Source[[#This Row],[Year]]</f>
        <v>9</v>
      </c>
      <c r="F1533" t="s">
        <v>15</v>
      </c>
      <c r="G1533" t="s">
        <v>65</v>
      </c>
      <c r="H1533" t="s">
        <v>30</v>
      </c>
      <c r="I1533">
        <v>2</v>
      </c>
      <c r="J1533" t="s">
        <v>18</v>
      </c>
      <c r="K1533" t="s">
        <v>19</v>
      </c>
      <c r="L1533">
        <v>150000</v>
      </c>
      <c r="M1533" t="s">
        <v>42</v>
      </c>
      <c r="N1533" t="s">
        <v>64</v>
      </c>
      <c r="O1533" s="2">
        <v>60000</v>
      </c>
      <c r="P1533" s="1">
        <f>MEDIAN(Data_Source[Price (SAR)])</f>
        <v>58000</v>
      </c>
      <c r="Q1533" s="1" cm="1">
        <f t="array" ref="Q1533">MEDIAN(_xlfn._xlws.FILTER(Data_Source[Price (SAR)],Data_Source[Maker] = Data_Source[[#This Row],[Maker]]))</f>
        <v>60500</v>
      </c>
    </row>
    <row r="1534" spans="1:17" x14ac:dyDescent="0.35">
      <c r="A1534">
        <v>1533</v>
      </c>
      <c r="B1534" t="s">
        <v>34</v>
      </c>
      <c r="C1534" t="s">
        <v>35</v>
      </c>
      <c r="D1534">
        <v>2020</v>
      </c>
      <c r="E1534" s="9">
        <f ca="1">YEAR(TODAY())-Data_Source[[#This Row],[Year]]</f>
        <v>5</v>
      </c>
      <c r="F1534" t="s">
        <v>15</v>
      </c>
      <c r="G1534" t="s">
        <v>23</v>
      </c>
      <c r="H1534" t="s">
        <v>26</v>
      </c>
      <c r="I1534">
        <v>4</v>
      </c>
      <c r="J1534" t="s">
        <v>18</v>
      </c>
      <c r="K1534" t="s">
        <v>19</v>
      </c>
      <c r="L1534">
        <v>29277</v>
      </c>
      <c r="M1534" t="s">
        <v>20</v>
      </c>
      <c r="N1534" t="s">
        <v>20</v>
      </c>
      <c r="O1534" s="2">
        <v>180000</v>
      </c>
      <c r="P1534" s="1">
        <f>MEDIAN(Data_Source[Price (SAR)])</f>
        <v>58000</v>
      </c>
      <c r="Q1534" s="1" cm="1">
        <f t="array" ref="Q1534">MEDIAN(_xlfn._xlws.FILTER(Data_Source[Price (SAR)],Data_Source[Maker] = Data_Source[[#This Row],[Maker]]))</f>
        <v>65000</v>
      </c>
    </row>
    <row r="1535" spans="1:17" x14ac:dyDescent="0.35">
      <c r="A1535">
        <v>1534</v>
      </c>
      <c r="B1535" t="s">
        <v>73</v>
      </c>
      <c r="C1535" t="s">
        <v>257</v>
      </c>
      <c r="D1535">
        <v>2020</v>
      </c>
      <c r="E1535" s="9">
        <f ca="1">YEAR(TODAY())-Data_Source[[#This Row],[Year]]</f>
        <v>5</v>
      </c>
      <c r="F1535" t="s">
        <v>15</v>
      </c>
      <c r="G1535" t="s">
        <v>102</v>
      </c>
      <c r="H1535" t="s">
        <v>26</v>
      </c>
      <c r="I1535">
        <v>2</v>
      </c>
      <c r="J1535" t="s">
        <v>18</v>
      </c>
      <c r="K1535" t="s">
        <v>19</v>
      </c>
      <c r="L1535">
        <v>14501</v>
      </c>
      <c r="M1535" t="s">
        <v>20</v>
      </c>
      <c r="N1535" t="s">
        <v>20</v>
      </c>
      <c r="O1535" s="3">
        <v>66000</v>
      </c>
      <c r="P1535" s="1">
        <f>MEDIAN(Data_Source[Price (SAR)])</f>
        <v>58000</v>
      </c>
      <c r="Q1535" s="1" cm="1">
        <f t="array" ref="Q1535">MEDIAN(_xlfn._xlws.FILTER(Data_Source[Price (SAR)],Data_Source[Maker] = Data_Source[[#This Row],[Maker]]))</f>
        <v>56000</v>
      </c>
    </row>
    <row r="1536" spans="1:17" x14ac:dyDescent="0.35">
      <c r="A1536">
        <v>1535</v>
      </c>
      <c r="B1536" t="s">
        <v>36</v>
      </c>
      <c r="C1536" t="s">
        <v>37</v>
      </c>
      <c r="D1536">
        <v>2018</v>
      </c>
      <c r="E1536" s="9">
        <f ca="1">YEAR(TODAY())-Data_Source[[#This Row],[Year]]</f>
        <v>7</v>
      </c>
      <c r="F1536" t="s">
        <v>15</v>
      </c>
      <c r="G1536" t="s">
        <v>29</v>
      </c>
      <c r="H1536" t="s">
        <v>26</v>
      </c>
      <c r="I1536">
        <v>5.3</v>
      </c>
      <c r="J1536" t="s">
        <v>18</v>
      </c>
      <c r="K1536" t="s">
        <v>19</v>
      </c>
      <c r="L1536">
        <v>92736</v>
      </c>
      <c r="M1536" t="s">
        <v>20</v>
      </c>
      <c r="N1536" t="s">
        <v>20</v>
      </c>
      <c r="O1536" s="3">
        <v>146500</v>
      </c>
      <c r="P1536" s="1">
        <f>MEDIAN(Data_Source[Price (SAR)])</f>
        <v>58000</v>
      </c>
      <c r="Q1536" s="1" cm="1">
        <f t="array" ref="Q1536">MEDIAN(_xlfn._xlws.FILTER(Data_Source[Price (SAR)],Data_Source[Maker] = Data_Source[[#This Row],[Maker]]))</f>
        <v>72000</v>
      </c>
    </row>
    <row r="1537" spans="1:17" x14ac:dyDescent="0.35">
      <c r="A1537">
        <v>1536</v>
      </c>
      <c r="B1537" t="s">
        <v>181</v>
      </c>
      <c r="C1537" t="s">
        <v>182</v>
      </c>
      <c r="D1537">
        <v>2018</v>
      </c>
      <c r="E1537" s="9">
        <f ca="1">YEAR(TODAY())-Data_Source[[#This Row],[Year]]</f>
        <v>7</v>
      </c>
      <c r="F1537" t="s">
        <v>15</v>
      </c>
      <c r="G1537" t="s">
        <v>23</v>
      </c>
      <c r="H1537" t="s">
        <v>26</v>
      </c>
      <c r="I1537">
        <v>1.2</v>
      </c>
      <c r="J1537" t="s">
        <v>18</v>
      </c>
      <c r="K1537" t="s">
        <v>19</v>
      </c>
      <c r="L1537">
        <v>102000</v>
      </c>
      <c r="M1537" t="s">
        <v>45</v>
      </c>
      <c r="N1537" t="s">
        <v>539</v>
      </c>
      <c r="O1537" s="3">
        <v>24500</v>
      </c>
      <c r="P1537" s="1">
        <f>MEDIAN(Data_Source[Price (SAR)])</f>
        <v>58000</v>
      </c>
      <c r="Q1537" s="1" cm="1">
        <f t="array" ref="Q1537">MEDIAN(_xlfn._xlws.FILTER(Data_Source[Price (SAR)],Data_Source[Maker] = Data_Source[[#This Row],[Maker]]))</f>
        <v>54000</v>
      </c>
    </row>
    <row r="1538" spans="1:17" x14ac:dyDescent="0.35">
      <c r="A1538">
        <v>1537</v>
      </c>
      <c r="B1538" t="s">
        <v>60</v>
      </c>
      <c r="C1538" t="s">
        <v>80</v>
      </c>
      <c r="D1538">
        <v>2016</v>
      </c>
      <c r="E1538" s="9">
        <f ca="1">YEAR(TODAY())-Data_Source[[#This Row],[Year]]</f>
        <v>9</v>
      </c>
      <c r="F1538" t="s">
        <v>47</v>
      </c>
      <c r="G1538" t="s">
        <v>16</v>
      </c>
      <c r="H1538" t="s">
        <v>17</v>
      </c>
      <c r="I1538">
        <v>3.5</v>
      </c>
      <c r="J1538" t="s">
        <v>18</v>
      </c>
      <c r="K1538" t="s">
        <v>19</v>
      </c>
      <c r="L1538">
        <v>130000</v>
      </c>
      <c r="M1538" t="s">
        <v>111</v>
      </c>
      <c r="N1538" t="s">
        <v>540</v>
      </c>
      <c r="O1538" s="3">
        <v>115000</v>
      </c>
      <c r="P1538" s="1">
        <f>MEDIAN(Data_Source[Price (SAR)])</f>
        <v>58000</v>
      </c>
      <c r="Q1538" s="1" cm="1">
        <f t="array" ref="Q1538">MEDIAN(_xlfn._xlws.FILTER(Data_Source[Price (SAR)],Data_Source[Maker] = Data_Source[[#This Row],[Maker]]))</f>
        <v>142000</v>
      </c>
    </row>
    <row r="1539" spans="1:17" x14ac:dyDescent="0.35">
      <c r="A1539">
        <v>1538</v>
      </c>
      <c r="B1539" t="s">
        <v>48</v>
      </c>
      <c r="C1539" t="s">
        <v>49</v>
      </c>
      <c r="D1539">
        <v>2019</v>
      </c>
      <c r="E1539" s="9">
        <f ca="1">YEAR(TODAY())-Data_Source[[#This Row],[Year]]</f>
        <v>6</v>
      </c>
      <c r="F1539" t="s">
        <v>44</v>
      </c>
      <c r="G1539" t="s">
        <v>23</v>
      </c>
      <c r="H1539" t="s">
        <v>17</v>
      </c>
      <c r="I1539">
        <v>2</v>
      </c>
      <c r="J1539" t="s">
        <v>18</v>
      </c>
      <c r="K1539" t="s">
        <v>19</v>
      </c>
      <c r="L1539">
        <v>28000</v>
      </c>
      <c r="M1539" t="s">
        <v>20</v>
      </c>
      <c r="N1539" t="s">
        <v>20</v>
      </c>
      <c r="O1539" s="3">
        <v>149000</v>
      </c>
      <c r="P1539" s="1">
        <f>MEDIAN(Data_Source[Price (SAR)])</f>
        <v>58000</v>
      </c>
      <c r="Q1539" s="1" cm="1">
        <f t="array" ref="Q1539">MEDIAN(_xlfn._xlws.FILTER(Data_Source[Price (SAR)],Data_Source[Maker] = Data_Source[[#This Row],[Maker]]))</f>
        <v>145000</v>
      </c>
    </row>
    <row r="1540" spans="1:17" x14ac:dyDescent="0.35">
      <c r="A1540">
        <v>1539</v>
      </c>
      <c r="B1540" t="s">
        <v>39</v>
      </c>
      <c r="C1540" t="s">
        <v>46</v>
      </c>
      <c r="D1540">
        <v>2016</v>
      </c>
      <c r="E1540" s="9">
        <f ca="1">YEAR(TODAY())-Data_Source[[#This Row],[Year]]</f>
        <v>9</v>
      </c>
      <c r="F1540" t="s">
        <v>15</v>
      </c>
      <c r="G1540" t="s">
        <v>23</v>
      </c>
      <c r="H1540" t="s">
        <v>30</v>
      </c>
      <c r="I1540">
        <v>5.3</v>
      </c>
      <c r="J1540" t="s">
        <v>18</v>
      </c>
      <c r="K1540" t="s">
        <v>19</v>
      </c>
      <c r="L1540">
        <v>197000</v>
      </c>
      <c r="M1540" t="s">
        <v>20</v>
      </c>
      <c r="N1540" t="s">
        <v>20</v>
      </c>
      <c r="O1540" s="2">
        <v>92000</v>
      </c>
      <c r="P1540" s="1">
        <f>MEDIAN(Data_Source[Price (SAR)])</f>
        <v>58000</v>
      </c>
      <c r="Q1540" s="1" cm="1">
        <f t="array" ref="Q1540">MEDIAN(_xlfn._xlws.FILTER(Data_Source[Price (SAR)],Data_Source[Maker] = Data_Source[[#This Row],[Maker]]))</f>
        <v>60000</v>
      </c>
    </row>
    <row r="1541" spans="1:17" x14ac:dyDescent="0.35">
      <c r="A1541">
        <v>1540</v>
      </c>
      <c r="B1541" t="s">
        <v>34</v>
      </c>
      <c r="C1541" t="s">
        <v>43</v>
      </c>
      <c r="D1541">
        <v>2015</v>
      </c>
      <c r="E1541" s="9">
        <f ca="1">YEAR(TODAY())-Data_Source[[#This Row],[Year]]</f>
        <v>10</v>
      </c>
      <c r="F1541" t="s">
        <v>15</v>
      </c>
      <c r="G1541" t="s">
        <v>23</v>
      </c>
      <c r="H1541" t="s">
        <v>26</v>
      </c>
      <c r="I1541">
        <v>2.5</v>
      </c>
      <c r="J1541" t="s">
        <v>18</v>
      </c>
      <c r="K1541" t="s">
        <v>19</v>
      </c>
      <c r="L1541">
        <v>277000</v>
      </c>
      <c r="M1541" t="s">
        <v>45</v>
      </c>
      <c r="N1541" t="s">
        <v>539</v>
      </c>
      <c r="O1541" s="3">
        <v>48000</v>
      </c>
      <c r="P1541" s="1">
        <f>MEDIAN(Data_Source[Price (SAR)])</f>
        <v>58000</v>
      </c>
      <c r="Q1541" s="1" cm="1">
        <f t="array" ref="Q1541">MEDIAN(_xlfn._xlws.FILTER(Data_Source[Price (SAR)],Data_Source[Maker] = Data_Source[[#This Row],[Maker]]))</f>
        <v>65000</v>
      </c>
    </row>
    <row r="1542" spans="1:17" x14ac:dyDescent="0.35">
      <c r="A1542">
        <v>1541</v>
      </c>
      <c r="B1542" t="s">
        <v>34</v>
      </c>
      <c r="C1542" t="s">
        <v>55</v>
      </c>
      <c r="D1542">
        <v>2016</v>
      </c>
      <c r="E1542" s="9">
        <f ca="1">YEAR(TODAY())-Data_Source[[#This Row],[Year]]</f>
        <v>9</v>
      </c>
      <c r="F1542" t="s">
        <v>15</v>
      </c>
      <c r="G1542" t="s">
        <v>23</v>
      </c>
      <c r="H1542" t="s">
        <v>30</v>
      </c>
      <c r="I1542">
        <v>4</v>
      </c>
      <c r="J1542" t="s">
        <v>18</v>
      </c>
      <c r="K1542" t="s">
        <v>19</v>
      </c>
      <c r="L1542">
        <v>201000</v>
      </c>
      <c r="M1542" t="s">
        <v>20</v>
      </c>
      <c r="N1542" t="s">
        <v>20</v>
      </c>
      <c r="O1542" s="2">
        <v>108000</v>
      </c>
      <c r="P1542" s="1">
        <f>MEDIAN(Data_Source[Price (SAR)])</f>
        <v>58000</v>
      </c>
      <c r="Q1542" s="1" cm="1">
        <f t="array" ref="Q1542">MEDIAN(_xlfn._xlws.FILTER(Data_Source[Price (SAR)],Data_Source[Maker] = Data_Source[[#This Row],[Maker]]))</f>
        <v>65000</v>
      </c>
    </row>
    <row r="1543" spans="1:17" x14ac:dyDescent="0.35">
      <c r="A1543">
        <v>1542</v>
      </c>
      <c r="B1543" t="s">
        <v>36</v>
      </c>
      <c r="C1543" t="s">
        <v>146</v>
      </c>
      <c r="D1543">
        <v>2020</v>
      </c>
      <c r="E1543" s="9">
        <f ca="1">YEAR(TODAY())-Data_Source[[#This Row],[Year]]</f>
        <v>5</v>
      </c>
      <c r="F1543" t="s">
        <v>15</v>
      </c>
      <c r="G1543" t="s">
        <v>33</v>
      </c>
      <c r="H1543" t="s">
        <v>26</v>
      </c>
      <c r="I1543">
        <v>5.3</v>
      </c>
      <c r="J1543" t="s">
        <v>18</v>
      </c>
      <c r="K1543" t="s">
        <v>19</v>
      </c>
      <c r="L1543">
        <v>17000</v>
      </c>
      <c r="M1543" t="s">
        <v>45</v>
      </c>
      <c r="N1543" t="s">
        <v>539</v>
      </c>
      <c r="O1543" s="3">
        <v>156000</v>
      </c>
      <c r="P1543" s="1">
        <f>MEDIAN(Data_Source[Price (SAR)])</f>
        <v>58000</v>
      </c>
      <c r="Q1543" s="1" cm="1">
        <f t="array" ref="Q1543">MEDIAN(_xlfn._xlws.FILTER(Data_Source[Price (SAR)],Data_Source[Maker] = Data_Source[[#This Row],[Maker]]))</f>
        <v>72000</v>
      </c>
    </row>
    <row r="1544" spans="1:17" x14ac:dyDescent="0.35">
      <c r="A1544">
        <v>1543</v>
      </c>
      <c r="B1544" t="s">
        <v>76</v>
      </c>
      <c r="C1544" t="s">
        <v>77</v>
      </c>
      <c r="D1544">
        <v>2014</v>
      </c>
      <c r="E1544" s="9">
        <f ca="1">YEAR(TODAY())-Data_Source[[#This Row],[Year]]</f>
        <v>11</v>
      </c>
      <c r="F1544" t="s">
        <v>15</v>
      </c>
      <c r="G1544" t="s">
        <v>16</v>
      </c>
      <c r="H1544" t="s">
        <v>26</v>
      </c>
      <c r="I1544">
        <v>5.4</v>
      </c>
      <c r="J1544" t="s">
        <v>18</v>
      </c>
      <c r="K1544" t="s">
        <v>19</v>
      </c>
      <c r="L1544">
        <v>170000</v>
      </c>
      <c r="M1544" t="s">
        <v>20</v>
      </c>
      <c r="N1544" t="s">
        <v>20</v>
      </c>
      <c r="O1544" s="3">
        <v>40000</v>
      </c>
      <c r="P1544" s="1">
        <f>MEDIAN(Data_Source[Price (SAR)])</f>
        <v>58000</v>
      </c>
      <c r="Q1544" s="1" cm="1">
        <f t="array" ref="Q1544">MEDIAN(_xlfn._xlws.FILTER(Data_Source[Price (SAR)],Data_Source[Maker] = Data_Source[[#This Row],[Maker]]))</f>
        <v>55000</v>
      </c>
    </row>
    <row r="1545" spans="1:17" x14ac:dyDescent="0.35">
      <c r="A1545">
        <v>1544</v>
      </c>
      <c r="B1545" t="s">
        <v>27</v>
      </c>
      <c r="C1545" t="s">
        <v>88</v>
      </c>
      <c r="D1545">
        <v>2007</v>
      </c>
      <c r="E1545" s="9">
        <f ca="1">YEAR(TODAY())-Data_Source[[#This Row],[Year]]</f>
        <v>18</v>
      </c>
      <c r="F1545" t="s">
        <v>44</v>
      </c>
      <c r="G1545" t="s">
        <v>102</v>
      </c>
      <c r="H1545" t="s">
        <v>26</v>
      </c>
      <c r="I1545">
        <v>1.6</v>
      </c>
      <c r="J1545" t="s">
        <v>18</v>
      </c>
      <c r="K1545" t="s">
        <v>68</v>
      </c>
      <c r="L1545">
        <v>382010</v>
      </c>
      <c r="M1545" t="s">
        <v>20</v>
      </c>
      <c r="N1545" t="s">
        <v>20</v>
      </c>
      <c r="O1545" s="2">
        <v>9000</v>
      </c>
      <c r="P1545" s="1">
        <f>MEDIAN(Data_Source[Price (SAR)])</f>
        <v>58000</v>
      </c>
      <c r="Q1545" s="1" cm="1">
        <f t="array" ref="Q1545">MEDIAN(_xlfn._xlws.FILTER(Data_Source[Price (SAR)],Data_Source[Maker] = Data_Source[[#This Row],[Maker]]))</f>
        <v>42000</v>
      </c>
    </row>
    <row r="1546" spans="1:17" x14ac:dyDescent="0.35">
      <c r="A1546">
        <v>1545</v>
      </c>
      <c r="B1546" t="s">
        <v>34</v>
      </c>
      <c r="C1546" t="s">
        <v>66</v>
      </c>
      <c r="D1546">
        <v>2011</v>
      </c>
      <c r="E1546" s="9">
        <f ca="1">YEAR(TODAY())-Data_Source[[#This Row],[Year]]</f>
        <v>14</v>
      </c>
      <c r="F1546" t="s">
        <v>15</v>
      </c>
      <c r="G1546" t="s">
        <v>23</v>
      </c>
      <c r="H1546" t="s">
        <v>17</v>
      </c>
      <c r="I1546">
        <v>3.5</v>
      </c>
      <c r="J1546" t="s">
        <v>18</v>
      </c>
      <c r="K1546" t="s">
        <v>19</v>
      </c>
      <c r="L1546">
        <v>359000</v>
      </c>
      <c r="M1546" t="s">
        <v>20</v>
      </c>
      <c r="N1546" t="s">
        <v>20</v>
      </c>
      <c r="O1546" s="3">
        <v>60000</v>
      </c>
      <c r="P1546" s="1">
        <f>MEDIAN(Data_Source[Price (SAR)])</f>
        <v>58000</v>
      </c>
      <c r="Q1546" s="1" cm="1">
        <f t="array" ref="Q1546">MEDIAN(_xlfn._xlws.FILTER(Data_Source[Price (SAR)],Data_Source[Maker] = Data_Source[[#This Row],[Maker]]))</f>
        <v>65000</v>
      </c>
    </row>
    <row r="1547" spans="1:17" x14ac:dyDescent="0.35">
      <c r="A1547">
        <v>1546</v>
      </c>
      <c r="B1547" t="s">
        <v>34</v>
      </c>
      <c r="C1547" t="s">
        <v>43</v>
      </c>
      <c r="D1547">
        <v>2013</v>
      </c>
      <c r="E1547" s="9">
        <f ca="1">YEAR(TODAY())-Data_Source[[#This Row],[Year]]</f>
        <v>12</v>
      </c>
      <c r="F1547" t="s">
        <v>15</v>
      </c>
      <c r="G1547" t="s">
        <v>23</v>
      </c>
      <c r="H1547" t="s">
        <v>30</v>
      </c>
      <c r="I1547">
        <v>2.5</v>
      </c>
      <c r="J1547" t="s">
        <v>18</v>
      </c>
      <c r="K1547" t="s">
        <v>19</v>
      </c>
      <c r="L1547">
        <v>300000</v>
      </c>
      <c r="M1547" t="s">
        <v>20</v>
      </c>
      <c r="N1547" t="s">
        <v>20</v>
      </c>
      <c r="O1547" s="2">
        <v>35000</v>
      </c>
      <c r="P1547" s="1">
        <f>MEDIAN(Data_Source[Price (SAR)])</f>
        <v>58000</v>
      </c>
      <c r="Q1547" s="1" cm="1">
        <f t="array" ref="Q1547">MEDIAN(_xlfn._xlws.FILTER(Data_Source[Price (SAR)],Data_Source[Maker] = Data_Source[[#This Row],[Maker]]))</f>
        <v>65000</v>
      </c>
    </row>
    <row r="1548" spans="1:17" x14ac:dyDescent="0.35">
      <c r="A1548">
        <v>1547</v>
      </c>
      <c r="B1548" t="s">
        <v>39</v>
      </c>
      <c r="C1548" t="s">
        <v>46</v>
      </c>
      <c r="D1548">
        <v>2019</v>
      </c>
      <c r="E1548" s="9">
        <f ca="1">YEAR(TODAY())-Data_Source[[#This Row],[Year]]</f>
        <v>6</v>
      </c>
      <c r="F1548" t="s">
        <v>15</v>
      </c>
      <c r="G1548" t="s">
        <v>16</v>
      </c>
      <c r="H1548" t="s">
        <v>30</v>
      </c>
      <c r="I1548">
        <v>5.3</v>
      </c>
      <c r="J1548" t="s">
        <v>18</v>
      </c>
      <c r="K1548" t="s">
        <v>19</v>
      </c>
      <c r="L1548">
        <v>10000</v>
      </c>
      <c r="M1548" t="s">
        <v>20</v>
      </c>
      <c r="N1548" t="s">
        <v>20</v>
      </c>
      <c r="O1548" s="2">
        <v>140000</v>
      </c>
      <c r="P1548" s="1">
        <f>MEDIAN(Data_Source[Price (SAR)])</f>
        <v>58000</v>
      </c>
      <c r="Q1548" s="1" cm="1">
        <f t="array" ref="Q1548">MEDIAN(_xlfn._xlws.FILTER(Data_Source[Price (SAR)],Data_Source[Maker] = Data_Source[[#This Row],[Maker]]))</f>
        <v>60000</v>
      </c>
    </row>
    <row r="1549" spans="1:17" x14ac:dyDescent="0.35">
      <c r="A1549">
        <v>1548</v>
      </c>
      <c r="B1549" t="s">
        <v>76</v>
      </c>
      <c r="C1549" t="s">
        <v>112</v>
      </c>
      <c r="D1549">
        <v>2010</v>
      </c>
      <c r="E1549" s="9">
        <f ca="1">YEAR(TODAY())-Data_Source[[#This Row],[Year]]</f>
        <v>15</v>
      </c>
      <c r="F1549" t="s">
        <v>47</v>
      </c>
      <c r="G1549" t="s">
        <v>25</v>
      </c>
      <c r="H1549" t="s">
        <v>30</v>
      </c>
      <c r="I1549">
        <v>3.5</v>
      </c>
      <c r="J1549" t="s">
        <v>18</v>
      </c>
      <c r="K1549" t="s">
        <v>19</v>
      </c>
      <c r="L1549">
        <v>318000</v>
      </c>
      <c r="M1549" t="s">
        <v>20</v>
      </c>
      <c r="N1549" t="s">
        <v>20</v>
      </c>
      <c r="O1549" s="2">
        <v>23000</v>
      </c>
      <c r="P1549" s="1">
        <f>MEDIAN(Data_Source[Price (SAR)])</f>
        <v>58000</v>
      </c>
      <c r="Q1549" s="1" cm="1">
        <f t="array" ref="Q1549">MEDIAN(_xlfn._xlws.FILTER(Data_Source[Price (SAR)],Data_Source[Maker] = Data_Source[[#This Row],[Maker]]))</f>
        <v>55000</v>
      </c>
    </row>
    <row r="1550" spans="1:17" x14ac:dyDescent="0.35">
      <c r="A1550">
        <v>1549</v>
      </c>
      <c r="B1550" t="s">
        <v>76</v>
      </c>
      <c r="C1550" t="s">
        <v>125</v>
      </c>
      <c r="D1550">
        <v>2013</v>
      </c>
      <c r="E1550" s="9">
        <f ca="1">YEAR(TODAY())-Data_Source[[#This Row],[Year]]</f>
        <v>12</v>
      </c>
      <c r="F1550" t="s">
        <v>47</v>
      </c>
      <c r="G1550" t="s">
        <v>102</v>
      </c>
      <c r="H1550" t="s">
        <v>26</v>
      </c>
      <c r="I1550">
        <v>3.5</v>
      </c>
      <c r="J1550" t="s">
        <v>18</v>
      </c>
      <c r="K1550" t="s">
        <v>19</v>
      </c>
      <c r="L1550">
        <v>218000</v>
      </c>
      <c r="M1550" t="s">
        <v>64</v>
      </c>
      <c r="N1550" t="s">
        <v>64</v>
      </c>
      <c r="O1550" s="2">
        <v>48000</v>
      </c>
      <c r="P1550" s="1">
        <f>MEDIAN(Data_Source[Price (SAR)])</f>
        <v>58000</v>
      </c>
      <c r="Q1550" s="1" cm="1">
        <f t="array" ref="Q1550">MEDIAN(_xlfn._xlws.FILTER(Data_Source[Price (SAR)],Data_Source[Maker] = Data_Source[[#This Row],[Maker]]))</f>
        <v>55000</v>
      </c>
    </row>
    <row r="1551" spans="1:17" x14ac:dyDescent="0.35">
      <c r="A1551">
        <v>1550</v>
      </c>
      <c r="B1551" t="s">
        <v>185</v>
      </c>
      <c r="C1551" t="s">
        <v>186</v>
      </c>
      <c r="D1551">
        <v>2016</v>
      </c>
      <c r="E1551" s="9">
        <f ca="1">YEAR(TODAY())-Data_Source[[#This Row],[Year]]</f>
        <v>9</v>
      </c>
      <c r="F1551" t="s">
        <v>15</v>
      </c>
      <c r="G1551" t="s">
        <v>23</v>
      </c>
      <c r="H1551" t="s">
        <v>26</v>
      </c>
      <c r="I1551">
        <v>1.5</v>
      </c>
      <c r="J1551" t="s">
        <v>56</v>
      </c>
      <c r="K1551" t="s">
        <v>68</v>
      </c>
      <c r="L1551">
        <v>420</v>
      </c>
      <c r="M1551" t="s">
        <v>20</v>
      </c>
      <c r="N1551" t="s">
        <v>20</v>
      </c>
      <c r="O1551" s="3">
        <v>104000</v>
      </c>
      <c r="P1551" s="1">
        <f>MEDIAN(Data_Source[Price (SAR)])</f>
        <v>58000</v>
      </c>
      <c r="Q1551" s="1" cm="1">
        <f t="array" ref="Q1551">MEDIAN(_xlfn._xlws.FILTER(Data_Source[Price (SAR)],Data_Source[Maker] = Data_Source[[#This Row],[Maker]]))</f>
        <v>55500</v>
      </c>
    </row>
    <row r="1552" spans="1:17" x14ac:dyDescent="0.35">
      <c r="A1552">
        <v>1551</v>
      </c>
      <c r="B1552" t="s">
        <v>76</v>
      </c>
      <c r="C1552" t="s">
        <v>144</v>
      </c>
      <c r="D1552">
        <v>2007</v>
      </c>
      <c r="E1552" s="9">
        <f ca="1">YEAR(TODAY())-Data_Source[[#This Row],[Year]]</f>
        <v>18</v>
      </c>
      <c r="F1552" t="s">
        <v>47</v>
      </c>
      <c r="G1552" t="s">
        <v>33</v>
      </c>
      <c r="H1552" t="s">
        <v>26</v>
      </c>
      <c r="I1552">
        <v>4.5999999999999996</v>
      </c>
      <c r="J1552" t="s">
        <v>18</v>
      </c>
      <c r="K1552" t="s">
        <v>19</v>
      </c>
      <c r="L1552">
        <v>260000</v>
      </c>
      <c r="M1552" t="s">
        <v>81</v>
      </c>
      <c r="N1552" t="s">
        <v>541</v>
      </c>
      <c r="O1552" s="3">
        <v>18000</v>
      </c>
      <c r="P1552" s="1">
        <f>MEDIAN(Data_Source[Price (SAR)])</f>
        <v>58000</v>
      </c>
      <c r="Q1552" s="1" cm="1">
        <f t="array" ref="Q1552">MEDIAN(_xlfn._xlws.FILTER(Data_Source[Price (SAR)],Data_Source[Maker] = Data_Source[[#This Row],[Maker]]))</f>
        <v>55000</v>
      </c>
    </row>
    <row r="1553" spans="1:17" x14ac:dyDescent="0.35">
      <c r="A1553">
        <v>1552</v>
      </c>
      <c r="B1553" t="s">
        <v>60</v>
      </c>
      <c r="C1553" t="s">
        <v>309</v>
      </c>
      <c r="D1553">
        <v>2015</v>
      </c>
      <c r="E1553" s="9">
        <f ca="1">YEAR(TODAY())-Data_Source[[#This Row],[Year]]</f>
        <v>10</v>
      </c>
      <c r="F1553" t="s">
        <v>47</v>
      </c>
      <c r="G1553" t="s">
        <v>23</v>
      </c>
      <c r="H1553" t="s">
        <v>17</v>
      </c>
      <c r="I1553">
        <v>2.2000000000000002</v>
      </c>
      <c r="J1553" t="s">
        <v>18</v>
      </c>
      <c r="K1553" t="s">
        <v>19</v>
      </c>
      <c r="L1553">
        <v>94000</v>
      </c>
      <c r="M1553" t="s">
        <v>45</v>
      </c>
      <c r="N1553" t="s">
        <v>539</v>
      </c>
      <c r="O1553" s="3">
        <v>102000</v>
      </c>
      <c r="P1553" s="1">
        <f>MEDIAN(Data_Source[Price (SAR)])</f>
        <v>58000</v>
      </c>
      <c r="Q1553" s="1" cm="1">
        <f t="array" ref="Q1553">MEDIAN(_xlfn._xlws.FILTER(Data_Source[Price (SAR)],Data_Source[Maker] = Data_Source[[#This Row],[Maker]]))</f>
        <v>142000</v>
      </c>
    </row>
    <row r="1554" spans="1:17" x14ac:dyDescent="0.35">
      <c r="A1554">
        <v>1553</v>
      </c>
      <c r="B1554" t="s">
        <v>34</v>
      </c>
      <c r="C1554" t="s">
        <v>123</v>
      </c>
      <c r="D1554">
        <v>2020</v>
      </c>
      <c r="E1554" s="9">
        <f ca="1">YEAR(TODAY())-Data_Source[[#This Row],[Year]]</f>
        <v>5</v>
      </c>
      <c r="F1554" t="s">
        <v>44</v>
      </c>
      <c r="G1554" t="s">
        <v>23</v>
      </c>
      <c r="H1554" t="s">
        <v>30</v>
      </c>
      <c r="I1554">
        <v>2.7</v>
      </c>
      <c r="J1554" t="s">
        <v>18</v>
      </c>
      <c r="K1554" t="s">
        <v>68</v>
      </c>
      <c r="L1554">
        <v>15000</v>
      </c>
      <c r="M1554" t="s">
        <v>20</v>
      </c>
      <c r="N1554" t="s">
        <v>20</v>
      </c>
      <c r="O1554" s="2">
        <v>105000</v>
      </c>
      <c r="P1554" s="1">
        <f>MEDIAN(Data_Source[Price (SAR)])</f>
        <v>58000</v>
      </c>
      <c r="Q1554" s="1" cm="1">
        <f t="array" ref="Q1554">MEDIAN(_xlfn._xlws.FILTER(Data_Source[Price (SAR)],Data_Source[Maker] = Data_Source[[#This Row],[Maker]]))</f>
        <v>65000</v>
      </c>
    </row>
    <row r="1555" spans="1:17" x14ac:dyDescent="0.35">
      <c r="A1555">
        <v>1554</v>
      </c>
      <c r="B1555" t="s">
        <v>174</v>
      </c>
      <c r="C1555" t="s">
        <v>389</v>
      </c>
      <c r="D1555">
        <v>2018</v>
      </c>
      <c r="E1555" s="9">
        <f ca="1">YEAR(TODAY())-Data_Source[[#This Row],[Year]]</f>
        <v>7</v>
      </c>
      <c r="F1555" t="s">
        <v>44</v>
      </c>
      <c r="G1555" t="s">
        <v>16</v>
      </c>
      <c r="H1555" t="s">
        <v>26</v>
      </c>
      <c r="I1555">
        <v>2</v>
      </c>
      <c r="J1555" t="s">
        <v>18</v>
      </c>
      <c r="K1555" t="s">
        <v>19</v>
      </c>
      <c r="L1555">
        <v>1600</v>
      </c>
      <c r="M1555" t="s">
        <v>45</v>
      </c>
      <c r="N1555" t="s">
        <v>539</v>
      </c>
      <c r="O1555" s="2">
        <v>135000</v>
      </c>
      <c r="P1555" s="1">
        <f>MEDIAN(Data_Source[Price (SAR)])</f>
        <v>58000</v>
      </c>
      <c r="Q1555" s="1" cm="1">
        <f t="array" ref="Q1555">MEDIAN(_xlfn._xlws.FILTER(Data_Source[Price (SAR)],Data_Source[Maker] = Data_Source[[#This Row],[Maker]]))</f>
        <v>110000</v>
      </c>
    </row>
    <row r="1556" spans="1:17" x14ac:dyDescent="0.35">
      <c r="A1556">
        <v>1555</v>
      </c>
      <c r="B1556" t="s">
        <v>36</v>
      </c>
      <c r="C1556" t="s">
        <v>146</v>
      </c>
      <c r="D1556">
        <v>2017</v>
      </c>
      <c r="E1556" s="9">
        <f ca="1">YEAR(TODAY())-Data_Source[[#This Row],[Year]]</f>
        <v>8</v>
      </c>
      <c r="F1556" t="s">
        <v>15</v>
      </c>
      <c r="G1556" t="s">
        <v>65</v>
      </c>
      <c r="H1556" t="s">
        <v>17</v>
      </c>
      <c r="I1556">
        <v>5.3</v>
      </c>
      <c r="J1556" t="s">
        <v>18</v>
      </c>
      <c r="K1556" t="s">
        <v>19</v>
      </c>
      <c r="L1556">
        <v>160000</v>
      </c>
      <c r="M1556" t="s">
        <v>20</v>
      </c>
      <c r="N1556" t="s">
        <v>20</v>
      </c>
      <c r="O1556" s="2">
        <v>100000</v>
      </c>
      <c r="P1556" s="1">
        <f>MEDIAN(Data_Source[Price (SAR)])</f>
        <v>58000</v>
      </c>
      <c r="Q1556" s="1" cm="1">
        <f t="array" ref="Q1556">MEDIAN(_xlfn._xlws.FILTER(Data_Source[Price (SAR)],Data_Source[Maker] = Data_Source[[#This Row],[Maker]]))</f>
        <v>72000</v>
      </c>
    </row>
    <row r="1557" spans="1:17" x14ac:dyDescent="0.35">
      <c r="A1557">
        <v>1556</v>
      </c>
      <c r="B1557" t="s">
        <v>27</v>
      </c>
      <c r="C1557" t="s">
        <v>88</v>
      </c>
      <c r="D1557">
        <v>2018</v>
      </c>
      <c r="E1557" s="9">
        <f ca="1">YEAR(TODAY())-Data_Source[[#This Row],[Year]]</f>
        <v>7</v>
      </c>
      <c r="F1557" t="s">
        <v>15</v>
      </c>
      <c r="G1557" t="s">
        <v>29</v>
      </c>
      <c r="H1557" t="s">
        <v>26</v>
      </c>
      <c r="I1557">
        <v>1.4</v>
      </c>
      <c r="J1557" t="s">
        <v>18</v>
      </c>
      <c r="K1557" t="s">
        <v>19</v>
      </c>
      <c r="L1557">
        <v>79000</v>
      </c>
      <c r="M1557" t="s">
        <v>45</v>
      </c>
      <c r="N1557" t="s">
        <v>539</v>
      </c>
      <c r="O1557" s="2">
        <v>30000</v>
      </c>
      <c r="P1557" s="1">
        <f>MEDIAN(Data_Source[Price (SAR)])</f>
        <v>58000</v>
      </c>
      <c r="Q1557" s="1" cm="1">
        <f t="array" ref="Q1557">MEDIAN(_xlfn._xlws.FILTER(Data_Source[Price (SAR)],Data_Source[Maker] = Data_Source[[#This Row],[Maker]]))</f>
        <v>42000</v>
      </c>
    </row>
    <row r="1558" spans="1:17" x14ac:dyDescent="0.35">
      <c r="A1558">
        <v>1557</v>
      </c>
      <c r="B1558" t="s">
        <v>76</v>
      </c>
      <c r="C1558" t="s">
        <v>325</v>
      </c>
      <c r="D1558">
        <v>2007</v>
      </c>
      <c r="E1558" s="9">
        <f ca="1">YEAR(TODAY())-Data_Source[[#This Row],[Year]]</f>
        <v>18</v>
      </c>
      <c r="F1558" t="s">
        <v>44</v>
      </c>
      <c r="G1558" t="s">
        <v>75</v>
      </c>
      <c r="H1558" t="s">
        <v>17</v>
      </c>
      <c r="I1558">
        <v>3.5</v>
      </c>
      <c r="J1558" t="s">
        <v>18</v>
      </c>
      <c r="K1558" t="s">
        <v>19</v>
      </c>
      <c r="L1558">
        <v>372400</v>
      </c>
      <c r="M1558" t="s">
        <v>155</v>
      </c>
      <c r="N1558" t="s">
        <v>539</v>
      </c>
      <c r="O1558" s="2">
        <v>19000</v>
      </c>
      <c r="P1558" s="1">
        <f>MEDIAN(Data_Source[Price (SAR)])</f>
        <v>58000</v>
      </c>
      <c r="Q1558" s="1" cm="1">
        <f t="array" ref="Q1558">MEDIAN(_xlfn._xlws.FILTER(Data_Source[Price (SAR)],Data_Source[Maker] = Data_Source[[#This Row],[Maker]]))</f>
        <v>55000</v>
      </c>
    </row>
    <row r="1559" spans="1:17" x14ac:dyDescent="0.35">
      <c r="A1559">
        <v>1558</v>
      </c>
      <c r="B1559" t="s">
        <v>82</v>
      </c>
      <c r="C1559" t="s">
        <v>298</v>
      </c>
      <c r="D1559">
        <v>2021</v>
      </c>
      <c r="E1559" s="9">
        <f ca="1">YEAR(TODAY())-Data_Source[[#This Row],[Year]]</f>
        <v>4</v>
      </c>
      <c r="F1559" t="s">
        <v>15</v>
      </c>
      <c r="G1559" t="s">
        <v>25</v>
      </c>
      <c r="H1559" t="s">
        <v>26</v>
      </c>
      <c r="I1559">
        <v>2.5</v>
      </c>
      <c r="J1559" t="s">
        <v>18</v>
      </c>
      <c r="K1559" t="s">
        <v>19</v>
      </c>
      <c r="L1559">
        <v>30000</v>
      </c>
      <c r="M1559" t="s">
        <v>111</v>
      </c>
      <c r="N1559" t="s">
        <v>540</v>
      </c>
      <c r="O1559" s="2">
        <v>1414</v>
      </c>
      <c r="P1559" s="1">
        <f>MEDIAN(Data_Source[Price (SAR)])</f>
        <v>58000</v>
      </c>
      <c r="Q1559" s="1" cm="1">
        <f t="array" ref="Q1559">MEDIAN(_xlfn._xlws.FILTER(Data_Source[Price (SAR)],Data_Source[Maker] = Data_Source[[#This Row],[Maker]]))</f>
        <v>40000</v>
      </c>
    </row>
    <row r="1560" spans="1:17" x14ac:dyDescent="0.35">
      <c r="A1560">
        <v>1559</v>
      </c>
      <c r="B1560" t="s">
        <v>39</v>
      </c>
      <c r="C1560" t="s">
        <v>40</v>
      </c>
      <c r="D1560">
        <v>2014</v>
      </c>
      <c r="E1560" s="9">
        <f ca="1">YEAR(TODAY())-Data_Source[[#This Row],[Year]]</f>
        <v>11</v>
      </c>
      <c r="F1560" t="s">
        <v>15</v>
      </c>
      <c r="G1560" t="s">
        <v>38</v>
      </c>
      <c r="H1560" t="s">
        <v>26</v>
      </c>
      <c r="I1560">
        <v>3.6</v>
      </c>
      <c r="J1560" t="s">
        <v>18</v>
      </c>
      <c r="K1560" t="s">
        <v>19</v>
      </c>
      <c r="L1560">
        <v>180</v>
      </c>
      <c r="M1560" t="s">
        <v>45</v>
      </c>
      <c r="N1560" t="s">
        <v>539</v>
      </c>
      <c r="O1560" s="2">
        <v>38000</v>
      </c>
      <c r="P1560" s="1">
        <f>MEDIAN(Data_Source[Price (SAR)])</f>
        <v>58000</v>
      </c>
      <c r="Q1560" s="1" cm="1">
        <f t="array" ref="Q1560">MEDIAN(_xlfn._xlws.FILTER(Data_Source[Price (SAR)],Data_Source[Maker] = Data_Source[[#This Row],[Maker]]))</f>
        <v>60000</v>
      </c>
    </row>
    <row r="1561" spans="1:17" x14ac:dyDescent="0.35">
      <c r="A1561">
        <v>1560</v>
      </c>
      <c r="B1561" t="s">
        <v>209</v>
      </c>
      <c r="C1561" t="s">
        <v>210</v>
      </c>
      <c r="D1561">
        <v>2011</v>
      </c>
      <c r="E1561" s="9">
        <f ca="1">YEAR(TODAY())-Data_Source[[#This Row],[Year]]</f>
        <v>14</v>
      </c>
      <c r="F1561" t="s">
        <v>15</v>
      </c>
      <c r="G1561" t="s">
        <v>16</v>
      </c>
      <c r="H1561" t="s">
        <v>17</v>
      </c>
      <c r="I1561">
        <v>5.4</v>
      </c>
      <c r="J1561" t="s">
        <v>18</v>
      </c>
      <c r="K1561" t="s">
        <v>19</v>
      </c>
      <c r="L1561">
        <v>200000</v>
      </c>
      <c r="M1561" t="s">
        <v>111</v>
      </c>
      <c r="N1561" t="s">
        <v>540</v>
      </c>
      <c r="O1561" s="2">
        <v>60000</v>
      </c>
      <c r="P1561" s="1">
        <f>MEDIAN(Data_Source[Price (SAR)])</f>
        <v>58000</v>
      </c>
      <c r="Q1561" s="1" cm="1">
        <f t="array" ref="Q1561">MEDIAN(_xlfn._xlws.FILTER(Data_Source[Price (SAR)],Data_Source[Maker] = Data_Source[[#This Row],[Maker]]))</f>
        <v>99000</v>
      </c>
    </row>
    <row r="1562" spans="1:17" x14ac:dyDescent="0.35">
      <c r="A1562">
        <v>1561</v>
      </c>
      <c r="B1562" t="s">
        <v>185</v>
      </c>
      <c r="C1562" t="s">
        <v>277</v>
      </c>
      <c r="D1562">
        <v>2018</v>
      </c>
      <c r="E1562" s="9">
        <f ca="1">YEAR(TODAY())-Data_Source[[#This Row],[Year]]</f>
        <v>7</v>
      </c>
      <c r="F1562" t="s">
        <v>15</v>
      </c>
      <c r="G1562" t="s">
        <v>23</v>
      </c>
      <c r="H1562" t="s">
        <v>26</v>
      </c>
      <c r="I1562">
        <v>2.5</v>
      </c>
      <c r="J1562" t="s">
        <v>56</v>
      </c>
      <c r="K1562" t="s">
        <v>68</v>
      </c>
      <c r="L1562">
        <v>39000</v>
      </c>
      <c r="M1562" t="s">
        <v>20</v>
      </c>
      <c r="N1562" t="s">
        <v>20</v>
      </c>
      <c r="O1562" s="2">
        <v>72000</v>
      </c>
      <c r="P1562" s="1">
        <f>MEDIAN(Data_Source[Price (SAR)])</f>
        <v>58000</v>
      </c>
      <c r="Q1562" s="1" cm="1">
        <f t="array" ref="Q1562">MEDIAN(_xlfn._xlws.FILTER(Data_Source[Price (SAR)],Data_Source[Maker] = Data_Source[[#This Row],[Maker]]))</f>
        <v>55500</v>
      </c>
    </row>
    <row r="1563" spans="1:17" x14ac:dyDescent="0.35">
      <c r="A1563">
        <v>1562</v>
      </c>
      <c r="B1563" t="s">
        <v>34</v>
      </c>
      <c r="C1563" t="s">
        <v>124</v>
      </c>
      <c r="D1563">
        <v>2014</v>
      </c>
      <c r="E1563" s="9">
        <f ca="1">YEAR(TODAY())-Data_Source[[#This Row],[Year]]</f>
        <v>11</v>
      </c>
      <c r="F1563" t="s">
        <v>15</v>
      </c>
      <c r="G1563" t="s">
        <v>16</v>
      </c>
      <c r="H1563" t="s">
        <v>17</v>
      </c>
      <c r="I1563">
        <v>4</v>
      </c>
      <c r="J1563" t="s">
        <v>18</v>
      </c>
      <c r="K1563" t="s">
        <v>19</v>
      </c>
      <c r="L1563">
        <v>190000</v>
      </c>
      <c r="M1563" t="s">
        <v>42</v>
      </c>
      <c r="N1563" t="s">
        <v>64</v>
      </c>
      <c r="O1563" s="2">
        <v>85000</v>
      </c>
      <c r="P1563" s="1">
        <f>MEDIAN(Data_Source[Price (SAR)])</f>
        <v>58000</v>
      </c>
      <c r="Q1563" s="1" cm="1">
        <f t="array" ref="Q1563">MEDIAN(_xlfn._xlws.FILTER(Data_Source[Price (SAR)],Data_Source[Maker] = Data_Source[[#This Row],[Maker]]))</f>
        <v>65000</v>
      </c>
    </row>
    <row r="1564" spans="1:17" x14ac:dyDescent="0.35">
      <c r="A1564">
        <v>1563</v>
      </c>
      <c r="B1564" t="s">
        <v>34</v>
      </c>
      <c r="C1564" t="s">
        <v>43</v>
      </c>
      <c r="D1564">
        <v>2008</v>
      </c>
      <c r="E1564" s="9">
        <f ca="1">YEAR(TODAY())-Data_Source[[#This Row],[Year]]</f>
        <v>17</v>
      </c>
      <c r="F1564" t="s">
        <v>15</v>
      </c>
      <c r="G1564" t="s">
        <v>25</v>
      </c>
      <c r="H1564" t="s">
        <v>26</v>
      </c>
      <c r="I1564">
        <v>2.5</v>
      </c>
      <c r="J1564" t="s">
        <v>18</v>
      </c>
      <c r="K1564" t="s">
        <v>68</v>
      </c>
      <c r="L1564">
        <v>298000</v>
      </c>
      <c r="M1564" t="s">
        <v>20</v>
      </c>
      <c r="N1564" t="s">
        <v>20</v>
      </c>
      <c r="O1564" s="2">
        <v>20000</v>
      </c>
      <c r="P1564" s="1">
        <f>MEDIAN(Data_Source[Price (SAR)])</f>
        <v>58000</v>
      </c>
      <c r="Q1564" s="1" cm="1">
        <f t="array" ref="Q1564">MEDIAN(_xlfn._xlws.FILTER(Data_Source[Price (SAR)],Data_Source[Maker] = Data_Source[[#This Row],[Maker]]))</f>
        <v>65000</v>
      </c>
    </row>
    <row r="1565" spans="1:17" x14ac:dyDescent="0.35">
      <c r="A1565">
        <v>1564</v>
      </c>
      <c r="B1565" t="s">
        <v>60</v>
      </c>
      <c r="C1565" t="s">
        <v>90</v>
      </c>
      <c r="D1565">
        <v>2014</v>
      </c>
      <c r="E1565" s="9">
        <f ca="1">YEAR(TODAY())-Data_Source[[#This Row],[Year]]</f>
        <v>11</v>
      </c>
      <c r="F1565" t="s">
        <v>15</v>
      </c>
      <c r="G1565" t="s">
        <v>29</v>
      </c>
      <c r="H1565" t="s">
        <v>17</v>
      </c>
      <c r="I1565">
        <v>5.7</v>
      </c>
      <c r="J1565" t="s">
        <v>18</v>
      </c>
      <c r="K1565" t="s">
        <v>19</v>
      </c>
      <c r="L1565">
        <v>150000</v>
      </c>
      <c r="M1565" t="s">
        <v>45</v>
      </c>
      <c r="N1565" t="s">
        <v>539</v>
      </c>
      <c r="O1565" s="3">
        <v>190000</v>
      </c>
      <c r="P1565" s="1">
        <f>MEDIAN(Data_Source[Price (SAR)])</f>
        <v>58000</v>
      </c>
      <c r="Q1565" s="1" cm="1">
        <f t="array" ref="Q1565">MEDIAN(_xlfn._xlws.FILTER(Data_Source[Price (SAR)],Data_Source[Maker] = Data_Source[[#This Row],[Maker]]))</f>
        <v>142000</v>
      </c>
    </row>
    <row r="1566" spans="1:17" x14ac:dyDescent="0.35">
      <c r="A1566">
        <v>1565</v>
      </c>
      <c r="B1566" t="s">
        <v>109</v>
      </c>
      <c r="C1566" t="s">
        <v>110</v>
      </c>
      <c r="D1566">
        <v>2018</v>
      </c>
      <c r="E1566" s="9">
        <f ca="1">YEAR(TODAY())-Data_Source[[#This Row],[Year]]</f>
        <v>7</v>
      </c>
      <c r="F1566" t="s">
        <v>15</v>
      </c>
      <c r="G1566" t="s">
        <v>25</v>
      </c>
      <c r="H1566" t="s">
        <v>17</v>
      </c>
      <c r="I1566">
        <v>5.7</v>
      </c>
      <c r="J1566" t="s">
        <v>18</v>
      </c>
      <c r="K1566" t="s">
        <v>19</v>
      </c>
      <c r="L1566">
        <v>130000</v>
      </c>
      <c r="M1566" t="s">
        <v>45</v>
      </c>
      <c r="N1566" t="s">
        <v>539</v>
      </c>
      <c r="O1566" s="3">
        <v>2300</v>
      </c>
      <c r="P1566" s="1">
        <f>MEDIAN(Data_Source[Price (SAR)])</f>
        <v>58000</v>
      </c>
      <c r="Q1566" s="1" cm="1">
        <f t="array" ref="Q1566">MEDIAN(_xlfn._xlws.FILTER(Data_Source[Price (SAR)],Data_Source[Maker] = Data_Source[[#This Row],[Maker]]))</f>
        <v>71000</v>
      </c>
    </row>
    <row r="1567" spans="1:17" x14ac:dyDescent="0.35">
      <c r="A1567">
        <v>1566</v>
      </c>
      <c r="B1567" t="s">
        <v>60</v>
      </c>
      <c r="C1567" t="s">
        <v>241</v>
      </c>
      <c r="D1567">
        <v>2020</v>
      </c>
      <c r="E1567" s="9">
        <f ca="1">YEAR(TODAY())-Data_Source[[#This Row],[Year]]</f>
        <v>5</v>
      </c>
      <c r="F1567" t="s">
        <v>15</v>
      </c>
      <c r="G1567" t="s">
        <v>23</v>
      </c>
      <c r="H1567" t="s">
        <v>17</v>
      </c>
      <c r="I1567">
        <v>3.6</v>
      </c>
      <c r="J1567" t="s">
        <v>79</v>
      </c>
      <c r="K1567" t="s">
        <v>19</v>
      </c>
      <c r="L1567">
        <v>27000</v>
      </c>
      <c r="M1567" t="s">
        <v>20</v>
      </c>
      <c r="N1567" t="s">
        <v>20</v>
      </c>
      <c r="O1567" s="2">
        <v>360000</v>
      </c>
      <c r="P1567" s="1">
        <f>MEDIAN(Data_Source[Price (SAR)])</f>
        <v>58000</v>
      </c>
      <c r="Q1567" s="1" cm="1">
        <f t="array" ref="Q1567">MEDIAN(_xlfn._xlws.FILTER(Data_Source[Price (SAR)],Data_Source[Maker] = Data_Source[[#This Row],[Maker]]))</f>
        <v>142000</v>
      </c>
    </row>
    <row r="1568" spans="1:17" x14ac:dyDescent="0.35">
      <c r="A1568">
        <v>1567</v>
      </c>
      <c r="B1568" t="s">
        <v>27</v>
      </c>
      <c r="C1568" t="s">
        <v>84</v>
      </c>
      <c r="D1568">
        <v>2016</v>
      </c>
      <c r="E1568" s="9">
        <f ca="1">YEAR(TODAY())-Data_Source[[#This Row],[Year]]</f>
        <v>9</v>
      </c>
      <c r="F1568" t="s">
        <v>15</v>
      </c>
      <c r="G1568" t="s">
        <v>29</v>
      </c>
      <c r="H1568" t="s">
        <v>30</v>
      </c>
      <c r="I1568">
        <v>2</v>
      </c>
      <c r="J1568" t="s">
        <v>18</v>
      </c>
      <c r="K1568" t="s">
        <v>19</v>
      </c>
      <c r="L1568">
        <v>190000</v>
      </c>
      <c r="M1568" t="s">
        <v>20</v>
      </c>
      <c r="N1568" t="s">
        <v>20</v>
      </c>
      <c r="O1568" s="2">
        <v>54000</v>
      </c>
      <c r="P1568" s="1">
        <f>MEDIAN(Data_Source[Price (SAR)])</f>
        <v>58000</v>
      </c>
      <c r="Q1568" s="1" cm="1">
        <f t="array" ref="Q1568">MEDIAN(_xlfn._xlws.FILTER(Data_Source[Price (SAR)],Data_Source[Maker] = Data_Source[[#This Row],[Maker]]))</f>
        <v>42000</v>
      </c>
    </row>
    <row r="1569" spans="1:17" x14ac:dyDescent="0.35">
      <c r="A1569">
        <v>1568</v>
      </c>
      <c r="B1569" t="s">
        <v>103</v>
      </c>
      <c r="C1569" t="s">
        <v>212</v>
      </c>
      <c r="D1569">
        <v>2014</v>
      </c>
      <c r="E1569" s="9">
        <f ca="1">YEAR(TODAY())-Data_Source[[#This Row],[Year]]</f>
        <v>11</v>
      </c>
      <c r="F1569" t="s">
        <v>15</v>
      </c>
      <c r="G1569" t="s">
        <v>29</v>
      </c>
      <c r="H1569" t="s">
        <v>17</v>
      </c>
      <c r="I1569">
        <v>3.6</v>
      </c>
      <c r="J1569" t="s">
        <v>18</v>
      </c>
      <c r="K1569" t="s">
        <v>19</v>
      </c>
      <c r="L1569">
        <v>88000</v>
      </c>
      <c r="M1569" t="s">
        <v>64</v>
      </c>
      <c r="N1569" t="s">
        <v>64</v>
      </c>
      <c r="O1569" s="3">
        <v>89000</v>
      </c>
      <c r="P1569" s="1">
        <f>MEDIAN(Data_Source[Price (SAR)])</f>
        <v>58000</v>
      </c>
      <c r="Q1569" s="1" cm="1">
        <f t="array" ref="Q1569">MEDIAN(_xlfn._xlws.FILTER(Data_Source[Price (SAR)],Data_Source[Maker] = Data_Source[[#This Row],[Maker]]))</f>
        <v>83000</v>
      </c>
    </row>
    <row r="1570" spans="1:17" x14ac:dyDescent="0.35">
      <c r="A1570">
        <v>1569</v>
      </c>
      <c r="B1570" t="s">
        <v>39</v>
      </c>
      <c r="C1570" t="s">
        <v>143</v>
      </c>
      <c r="D1570">
        <v>2010</v>
      </c>
      <c r="E1570" s="9">
        <f ca="1">YEAR(TODAY())-Data_Source[[#This Row],[Year]]</f>
        <v>15</v>
      </c>
      <c r="F1570" t="s">
        <v>15</v>
      </c>
      <c r="G1570" t="s">
        <v>16</v>
      </c>
      <c r="H1570" t="s">
        <v>26</v>
      </c>
      <c r="I1570">
        <v>3.6</v>
      </c>
      <c r="J1570" t="s">
        <v>18</v>
      </c>
      <c r="K1570" t="s">
        <v>19</v>
      </c>
      <c r="L1570">
        <v>219</v>
      </c>
      <c r="M1570" t="s">
        <v>42</v>
      </c>
      <c r="N1570" t="s">
        <v>64</v>
      </c>
      <c r="O1570" s="2">
        <v>22000</v>
      </c>
      <c r="P1570" s="1">
        <f>MEDIAN(Data_Source[Price (SAR)])</f>
        <v>58000</v>
      </c>
      <c r="Q1570" s="1" cm="1">
        <f t="array" ref="Q1570">MEDIAN(_xlfn._xlws.FILTER(Data_Source[Price (SAR)],Data_Source[Maker] = Data_Source[[#This Row],[Maker]]))</f>
        <v>60000</v>
      </c>
    </row>
    <row r="1571" spans="1:17" x14ac:dyDescent="0.35">
      <c r="A1571">
        <v>1570</v>
      </c>
      <c r="B1571" t="s">
        <v>34</v>
      </c>
      <c r="C1571" t="s">
        <v>124</v>
      </c>
      <c r="D1571">
        <v>2014</v>
      </c>
      <c r="E1571" s="9">
        <f ca="1">YEAR(TODAY())-Data_Source[[#This Row],[Year]]</f>
        <v>11</v>
      </c>
      <c r="F1571" t="s">
        <v>15</v>
      </c>
      <c r="G1571" t="s">
        <v>75</v>
      </c>
      <c r="H1571" t="s">
        <v>17</v>
      </c>
      <c r="I1571">
        <v>4</v>
      </c>
      <c r="J1571" t="s">
        <v>18</v>
      </c>
      <c r="K1571" t="s">
        <v>19</v>
      </c>
      <c r="L1571">
        <v>377000</v>
      </c>
      <c r="M1571" t="s">
        <v>42</v>
      </c>
      <c r="N1571" t="s">
        <v>64</v>
      </c>
      <c r="O1571" s="2">
        <v>75000</v>
      </c>
      <c r="P1571" s="1">
        <f>MEDIAN(Data_Source[Price (SAR)])</f>
        <v>58000</v>
      </c>
      <c r="Q1571" s="1" cm="1">
        <f t="array" ref="Q1571">MEDIAN(_xlfn._xlws.FILTER(Data_Source[Price (SAR)],Data_Source[Maker] = Data_Source[[#This Row],[Maker]]))</f>
        <v>65000</v>
      </c>
    </row>
    <row r="1572" spans="1:17" x14ac:dyDescent="0.35">
      <c r="A1572">
        <v>1571</v>
      </c>
      <c r="B1572" t="s">
        <v>34</v>
      </c>
      <c r="C1572" t="s">
        <v>41</v>
      </c>
      <c r="D1572">
        <v>2017</v>
      </c>
      <c r="E1572" s="9">
        <f ca="1">YEAR(TODAY())-Data_Source[[#This Row],[Year]]</f>
        <v>8</v>
      </c>
      <c r="F1572" t="s">
        <v>15</v>
      </c>
      <c r="G1572" t="s">
        <v>213</v>
      </c>
      <c r="H1572" t="s">
        <v>26</v>
      </c>
      <c r="I1572">
        <v>1.5</v>
      </c>
      <c r="J1572" t="s">
        <v>18</v>
      </c>
      <c r="K1572" t="s">
        <v>19</v>
      </c>
      <c r="L1572">
        <v>133000</v>
      </c>
      <c r="M1572" t="s">
        <v>45</v>
      </c>
      <c r="N1572" t="s">
        <v>539</v>
      </c>
      <c r="O1572" s="2">
        <v>29000</v>
      </c>
      <c r="P1572" s="1">
        <f>MEDIAN(Data_Source[Price (SAR)])</f>
        <v>58000</v>
      </c>
      <c r="Q1572" s="1" cm="1">
        <f t="array" ref="Q1572">MEDIAN(_xlfn._xlws.FILTER(Data_Source[Price (SAR)],Data_Source[Maker] = Data_Source[[#This Row],[Maker]]))</f>
        <v>65000</v>
      </c>
    </row>
    <row r="1573" spans="1:17" x14ac:dyDescent="0.35">
      <c r="A1573">
        <v>1572</v>
      </c>
      <c r="B1573" t="s">
        <v>21</v>
      </c>
      <c r="C1573" t="s">
        <v>22</v>
      </c>
      <c r="D1573">
        <v>2015</v>
      </c>
      <c r="E1573" s="9">
        <f ca="1">YEAR(TODAY())-Data_Source[[#This Row],[Year]]</f>
        <v>10</v>
      </c>
      <c r="F1573" t="s">
        <v>15</v>
      </c>
      <c r="G1573" t="s">
        <v>23</v>
      </c>
      <c r="H1573" t="s">
        <v>30</v>
      </c>
      <c r="I1573">
        <v>5.6</v>
      </c>
      <c r="J1573" t="s">
        <v>18</v>
      </c>
      <c r="K1573" t="s">
        <v>19</v>
      </c>
      <c r="L1573">
        <v>219175</v>
      </c>
      <c r="M1573" t="s">
        <v>20</v>
      </c>
      <c r="N1573" t="s">
        <v>20</v>
      </c>
      <c r="O1573" s="3">
        <v>113500</v>
      </c>
      <c r="P1573" s="1">
        <f>MEDIAN(Data_Source[Price (SAR)])</f>
        <v>58000</v>
      </c>
      <c r="Q1573" s="1" cm="1">
        <f t="array" ref="Q1573">MEDIAN(_xlfn._xlws.FILTER(Data_Source[Price (SAR)],Data_Source[Maker] = Data_Source[[#This Row],[Maker]]))</f>
        <v>36500</v>
      </c>
    </row>
    <row r="1574" spans="1:17" x14ac:dyDescent="0.35">
      <c r="A1574">
        <v>1573</v>
      </c>
      <c r="B1574" t="s">
        <v>166</v>
      </c>
      <c r="C1574" t="s">
        <v>311</v>
      </c>
      <c r="D1574">
        <v>2020</v>
      </c>
      <c r="E1574" s="9">
        <f ca="1">YEAR(TODAY())-Data_Source[[#This Row],[Year]]</f>
        <v>5</v>
      </c>
      <c r="F1574" t="s">
        <v>15</v>
      </c>
      <c r="G1574" t="s">
        <v>25</v>
      </c>
      <c r="H1574" t="s">
        <v>17</v>
      </c>
      <c r="I1574">
        <v>1.4</v>
      </c>
      <c r="J1574" t="s">
        <v>18</v>
      </c>
      <c r="K1574" t="s">
        <v>19</v>
      </c>
      <c r="L1574">
        <v>64355</v>
      </c>
      <c r="M1574" t="s">
        <v>20</v>
      </c>
      <c r="N1574" t="s">
        <v>20</v>
      </c>
      <c r="O1574" s="3">
        <v>60000</v>
      </c>
      <c r="P1574" s="1">
        <f>MEDIAN(Data_Source[Price (SAR)])</f>
        <v>58000</v>
      </c>
      <c r="Q1574" s="1" cm="1">
        <f t="array" ref="Q1574">MEDIAN(_xlfn._xlws.FILTER(Data_Source[Price (SAR)],Data_Source[Maker] = Data_Source[[#This Row],[Maker]]))</f>
        <v>44000</v>
      </c>
    </row>
    <row r="1575" spans="1:17" x14ac:dyDescent="0.35">
      <c r="A1575">
        <v>1574</v>
      </c>
      <c r="B1575" t="s">
        <v>34</v>
      </c>
      <c r="C1575" t="s">
        <v>51</v>
      </c>
      <c r="D1575">
        <v>2018</v>
      </c>
      <c r="E1575" s="9">
        <f ca="1">YEAR(TODAY())-Data_Source[[#This Row],[Year]]</f>
        <v>7</v>
      </c>
      <c r="F1575" t="s">
        <v>15</v>
      </c>
      <c r="G1575" t="s">
        <v>23</v>
      </c>
      <c r="H1575" t="s">
        <v>26</v>
      </c>
      <c r="I1575">
        <v>1.6</v>
      </c>
      <c r="J1575" t="s">
        <v>18</v>
      </c>
      <c r="K1575" t="s">
        <v>19</v>
      </c>
      <c r="L1575">
        <v>67000</v>
      </c>
      <c r="M1575" t="s">
        <v>45</v>
      </c>
      <c r="N1575" t="s">
        <v>539</v>
      </c>
      <c r="O1575" s="3">
        <v>52000</v>
      </c>
      <c r="P1575" s="1">
        <f>MEDIAN(Data_Source[Price (SAR)])</f>
        <v>58000</v>
      </c>
      <c r="Q1575" s="1" cm="1">
        <f t="array" ref="Q1575">MEDIAN(_xlfn._xlws.FILTER(Data_Source[Price (SAR)],Data_Source[Maker] = Data_Source[[#This Row],[Maker]]))</f>
        <v>65000</v>
      </c>
    </row>
    <row r="1576" spans="1:17" x14ac:dyDescent="0.35">
      <c r="A1576">
        <v>1575</v>
      </c>
      <c r="B1576" t="s">
        <v>31</v>
      </c>
      <c r="C1576" t="s">
        <v>299</v>
      </c>
      <c r="D1576">
        <v>2021</v>
      </c>
      <c r="E1576" s="9">
        <f ca="1">YEAR(TODAY())-Data_Source[[#This Row],[Year]]</f>
        <v>4</v>
      </c>
      <c r="F1576" t="s">
        <v>15</v>
      </c>
      <c r="G1576" t="s">
        <v>16</v>
      </c>
      <c r="H1576" t="s">
        <v>26</v>
      </c>
      <c r="I1576">
        <v>1.8</v>
      </c>
      <c r="J1576" t="s">
        <v>18</v>
      </c>
      <c r="K1576" t="s">
        <v>19</v>
      </c>
      <c r="L1576">
        <v>6000</v>
      </c>
      <c r="M1576" t="s">
        <v>20</v>
      </c>
      <c r="N1576" t="s">
        <v>20</v>
      </c>
      <c r="O1576" s="2">
        <v>60000</v>
      </c>
      <c r="P1576" s="1">
        <f>MEDIAN(Data_Source[Price (SAR)])</f>
        <v>58000</v>
      </c>
      <c r="Q1576" s="1" cm="1">
        <f t="array" ref="Q1576">MEDIAN(_xlfn._xlws.FILTER(Data_Source[Price (SAR)],Data_Source[Maker] = Data_Source[[#This Row],[Maker]]))</f>
        <v>60500</v>
      </c>
    </row>
    <row r="1577" spans="1:17" x14ac:dyDescent="0.35">
      <c r="A1577">
        <v>1576</v>
      </c>
      <c r="B1577" t="s">
        <v>60</v>
      </c>
      <c r="C1577" t="s">
        <v>80</v>
      </c>
      <c r="D1577">
        <v>2021</v>
      </c>
      <c r="E1577" s="9">
        <f ca="1">YEAR(TODAY())-Data_Source[[#This Row],[Year]]</f>
        <v>4</v>
      </c>
      <c r="F1577" t="s">
        <v>15</v>
      </c>
      <c r="G1577" t="s">
        <v>25</v>
      </c>
      <c r="H1577" t="s">
        <v>26</v>
      </c>
      <c r="I1577">
        <v>2.5</v>
      </c>
      <c r="J1577" t="s">
        <v>18</v>
      </c>
      <c r="K1577" t="s">
        <v>19</v>
      </c>
      <c r="L1577">
        <v>13500</v>
      </c>
      <c r="M1577" t="s">
        <v>70</v>
      </c>
      <c r="N1577" t="s">
        <v>70</v>
      </c>
      <c r="O1577" s="3">
        <v>172500</v>
      </c>
      <c r="P1577" s="1">
        <f>MEDIAN(Data_Source[Price (SAR)])</f>
        <v>58000</v>
      </c>
      <c r="Q1577" s="1" cm="1">
        <f t="array" ref="Q1577">MEDIAN(_xlfn._xlws.FILTER(Data_Source[Price (SAR)],Data_Source[Maker] = Data_Source[[#This Row],[Maker]]))</f>
        <v>142000</v>
      </c>
    </row>
    <row r="1578" spans="1:17" x14ac:dyDescent="0.35">
      <c r="A1578">
        <v>1577</v>
      </c>
      <c r="B1578" t="s">
        <v>34</v>
      </c>
      <c r="C1578" t="s">
        <v>58</v>
      </c>
      <c r="D1578">
        <v>2020</v>
      </c>
      <c r="E1578" s="9">
        <f ca="1">YEAR(TODAY())-Data_Source[[#This Row],[Year]]</f>
        <v>5</v>
      </c>
      <c r="F1578" t="s">
        <v>15</v>
      </c>
      <c r="G1578" t="s">
        <v>23</v>
      </c>
      <c r="H1578" t="s">
        <v>30</v>
      </c>
      <c r="I1578">
        <v>4</v>
      </c>
      <c r="J1578" t="s">
        <v>18</v>
      </c>
      <c r="K1578" t="s">
        <v>19</v>
      </c>
      <c r="L1578">
        <v>40000</v>
      </c>
      <c r="M1578" t="s">
        <v>45</v>
      </c>
      <c r="N1578" t="s">
        <v>539</v>
      </c>
      <c r="O1578" s="3">
        <v>132000</v>
      </c>
      <c r="P1578" s="1">
        <f>MEDIAN(Data_Source[Price (SAR)])</f>
        <v>58000</v>
      </c>
      <c r="Q1578" s="1" cm="1">
        <f t="array" ref="Q1578">MEDIAN(_xlfn._xlws.FILTER(Data_Source[Price (SAR)],Data_Source[Maker] = Data_Source[[#This Row],[Maker]]))</f>
        <v>65000</v>
      </c>
    </row>
    <row r="1579" spans="1:17" x14ac:dyDescent="0.35">
      <c r="A1579">
        <v>1578</v>
      </c>
      <c r="B1579" t="s">
        <v>21</v>
      </c>
      <c r="C1579" t="s">
        <v>24</v>
      </c>
      <c r="D1579">
        <v>2019</v>
      </c>
      <c r="E1579" s="9">
        <f ca="1">YEAR(TODAY())-Data_Source[[#This Row],[Year]]</f>
        <v>6</v>
      </c>
      <c r="F1579" t="s">
        <v>15</v>
      </c>
      <c r="G1579" t="s">
        <v>29</v>
      </c>
      <c r="H1579" t="s">
        <v>26</v>
      </c>
      <c r="I1579">
        <v>1.5</v>
      </c>
      <c r="J1579" t="s">
        <v>18</v>
      </c>
      <c r="K1579" t="s">
        <v>19</v>
      </c>
      <c r="L1579">
        <v>56991</v>
      </c>
      <c r="M1579" t="s">
        <v>42</v>
      </c>
      <c r="N1579" t="s">
        <v>64</v>
      </c>
      <c r="O1579" s="2">
        <v>33500</v>
      </c>
      <c r="P1579" s="1">
        <f>MEDIAN(Data_Source[Price (SAR)])</f>
        <v>58000</v>
      </c>
      <c r="Q1579" s="1" cm="1">
        <f t="array" ref="Q1579">MEDIAN(_xlfn._xlws.FILTER(Data_Source[Price (SAR)],Data_Source[Maker] = Data_Source[[#This Row],[Maker]]))</f>
        <v>36500</v>
      </c>
    </row>
    <row r="1580" spans="1:17" x14ac:dyDescent="0.35">
      <c r="A1580">
        <v>1579</v>
      </c>
      <c r="B1580" t="s">
        <v>34</v>
      </c>
      <c r="C1580" t="s">
        <v>41</v>
      </c>
      <c r="D1580">
        <v>2019</v>
      </c>
      <c r="E1580" s="9">
        <f ca="1">YEAR(TODAY())-Data_Source[[#This Row],[Year]]</f>
        <v>6</v>
      </c>
      <c r="F1580" t="s">
        <v>15</v>
      </c>
      <c r="G1580" t="s">
        <v>25</v>
      </c>
      <c r="H1580" t="s">
        <v>26</v>
      </c>
      <c r="I1580">
        <v>1.5</v>
      </c>
      <c r="J1580" t="s">
        <v>18</v>
      </c>
      <c r="K1580" t="s">
        <v>19</v>
      </c>
      <c r="L1580">
        <v>59000</v>
      </c>
      <c r="M1580" t="s">
        <v>45</v>
      </c>
      <c r="N1580" t="s">
        <v>539</v>
      </c>
      <c r="O1580" s="3">
        <v>41000</v>
      </c>
      <c r="P1580" s="1">
        <f>MEDIAN(Data_Source[Price (SAR)])</f>
        <v>58000</v>
      </c>
      <c r="Q1580" s="1" cm="1">
        <f t="array" ref="Q1580">MEDIAN(_xlfn._xlws.FILTER(Data_Source[Price (SAR)],Data_Source[Maker] = Data_Source[[#This Row],[Maker]]))</f>
        <v>65000</v>
      </c>
    </row>
    <row r="1581" spans="1:17" x14ac:dyDescent="0.35">
      <c r="A1581">
        <v>1580</v>
      </c>
      <c r="B1581" t="s">
        <v>52</v>
      </c>
      <c r="C1581" t="s">
        <v>53</v>
      </c>
      <c r="D1581">
        <v>1998</v>
      </c>
      <c r="E1581" s="9">
        <f ca="1">YEAR(TODAY())-Data_Source[[#This Row],[Year]]</f>
        <v>27</v>
      </c>
      <c r="F1581" t="s">
        <v>15</v>
      </c>
      <c r="G1581" t="s">
        <v>216</v>
      </c>
      <c r="H1581" t="s">
        <v>17</v>
      </c>
      <c r="I1581">
        <v>2</v>
      </c>
      <c r="J1581" t="s">
        <v>18</v>
      </c>
      <c r="K1581" t="s">
        <v>68</v>
      </c>
      <c r="L1581">
        <v>900000</v>
      </c>
      <c r="M1581" t="s">
        <v>59</v>
      </c>
      <c r="N1581" t="s">
        <v>59</v>
      </c>
      <c r="O1581" s="2">
        <v>40000</v>
      </c>
      <c r="P1581" s="1">
        <f>MEDIAN(Data_Source[Price (SAR)])</f>
        <v>58000</v>
      </c>
      <c r="Q1581" s="1" cm="1">
        <f t="array" ref="Q1581">MEDIAN(_xlfn._xlws.FILTER(Data_Source[Price (SAR)],Data_Source[Maker] = Data_Source[[#This Row],[Maker]]))</f>
        <v>80000</v>
      </c>
    </row>
    <row r="1582" spans="1:17" x14ac:dyDescent="0.35">
      <c r="A1582">
        <v>1581</v>
      </c>
      <c r="B1582" t="s">
        <v>76</v>
      </c>
      <c r="C1582" t="s">
        <v>77</v>
      </c>
      <c r="D1582">
        <v>2016</v>
      </c>
      <c r="E1582" s="9">
        <f ca="1">YEAR(TODAY())-Data_Source[[#This Row],[Year]]</f>
        <v>9</v>
      </c>
      <c r="F1582" t="s">
        <v>15</v>
      </c>
      <c r="G1582" t="s">
        <v>23</v>
      </c>
      <c r="H1582" t="s">
        <v>17</v>
      </c>
      <c r="I1582">
        <v>3.6</v>
      </c>
      <c r="J1582" t="s">
        <v>18</v>
      </c>
      <c r="K1582" t="s">
        <v>19</v>
      </c>
      <c r="L1582">
        <v>265000</v>
      </c>
      <c r="M1582" t="s">
        <v>45</v>
      </c>
      <c r="N1582" t="s">
        <v>539</v>
      </c>
      <c r="O1582" s="2">
        <v>115000</v>
      </c>
      <c r="P1582" s="1">
        <f>MEDIAN(Data_Source[Price (SAR)])</f>
        <v>58000</v>
      </c>
      <c r="Q1582" s="1" cm="1">
        <f t="array" ref="Q1582">MEDIAN(_xlfn._xlws.FILTER(Data_Source[Price (SAR)],Data_Source[Maker] = Data_Source[[#This Row],[Maker]]))</f>
        <v>55000</v>
      </c>
    </row>
    <row r="1583" spans="1:17" x14ac:dyDescent="0.35">
      <c r="A1583">
        <v>1582</v>
      </c>
      <c r="B1583" t="s">
        <v>48</v>
      </c>
      <c r="C1583" t="s">
        <v>50</v>
      </c>
      <c r="D1583">
        <v>1983</v>
      </c>
      <c r="E1583" s="9">
        <f ca="1">YEAR(TODAY())-Data_Source[[#This Row],[Year]]</f>
        <v>42</v>
      </c>
      <c r="F1583" t="s">
        <v>15</v>
      </c>
      <c r="G1583" t="s">
        <v>23</v>
      </c>
      <c r="H1583" t="s">
        <v>17</v>
      </c>
      <c r="I1583">
        <v>2</v>
      </c>
      <c r="J1583" t="s">
        <v>18</v>
      </c>
      <c r="K1583" t="s">
        <v>19</v>
      </c>
      <c r="L1583">
        <v>500000</v>
      </c>
      <c r="M1583" t="s">
        <v>20</v>
      </c>
      <c r="N1583" t="s">
        <v>20</v>
      </c>
      <c r="O1583" s="3">
        <v>8500</v>
      </c>
      <c r="P1583" s="1">
        <f>MEDIAN(Data_Source[Price (SAR)])</f>
        <v>58000</v>
      </c>
      <c r="Q1583" s="1" cm="1">
        <f t="array" ref="Q1583">MEDIAN(_xlfn._xlws.FILTER(Data_Source[Price (SAR)],Data_Source[Maker] = Data_Source[[#This Row],[Maker]]))</f>
        <v>145000</v>
      </c>
    </row>
    <row r="1584" spans="1:17" x14ac:dyDescent="0.35">
      <c r="A1584">
        <v>1583</v>
      </c>
      <c r="B1584" t="s">
        <v>39</v>
      </c>
      <c r="C1584" t="s">
        <v>225</v>
      </c>
      <c r="D1584">
        <v>2008</v>
      </c>
      <c r="E1584" s="9">
        <f ca="1">YEAR(TODAY())-Data_Source[[#This Row],[Year]]</f>
        <v>17</v>
      </c>
      <c r="F1584" t="s">
        <v>15</v>
      </c>
      <c r="G1584" t="s">
        <v>102</v>
      </c>
      <c r="H1584" t="s">
        <v>30</v>
      </c>
      <c r="I1584">
        <v>1.6</v>
      </c>
      <c r="J1584" t="s">
        <v>18</v>
      </c>
      <c r="K1584" t="s">
        <v>68</v>
      </c>
      <c r="L1584">
        <v>30000</v>
      </c>
      <c r="M1584" t="s">
        <v>42</v>
      </c>
      <c r="N1584" t="s">
        <v>64</v>
      </c>
      <c r="O1584" s="2">
        <v>4500</v>
      </c>
      <c r="P1584" s="1">
        <f>MEDIAN(Data_Source[Price (SAR)])</f>
        <v>58000</v>
      </c>
      <c r="Q1584" s="1" cm="1">
        <f t="array" ref="Q1584">MEDIAN(_xlfn._xlws.FILTER(Data_Source[Price (SAR)],Data_Source[Maker] = Data_Source[[#This Row],[Maker]]))</f>
        <v>60000</v>
      </c>
    </row>
    <row r="1585" spans="1:17" x14ac:dyDescent="0.35">
      <c r="A1585">
        <v>1584</v>
      </c>
      <c r="B1585" t="s">
        <v>27</v>
      </c>
      <c r="C1585" t="s">
        <v>88</v>
      </c>
      <c r="D1585">
        <v>2016</v>
      </c>
      <c r="E1585" s="9">
        <f ca="1">YEAR(TODAY())-Data_Source[[#This Row],[Year]]</f>
        <v>9</v>
      </c>
      <c r="F1585" t="s">
        <v>15</v>
      </c>
      <c r="G1585" t="s">
        <v>23</v>
      </c>
      <c r="H1585" t="s">
        <v>26</v>
      </c>
      <c r="I1585">
        <v>1.4</v>
      </c>
      <c r="J1585" t="s">
        <v>18</v>
      </c>
      <c r="K1585" t="s">
        <v>19</v>
      </c>
      <c r="L1585">
        <v>98000</v>
      </c>
      <c r="M1585" t="s">
        <v>45</v>
      </c>
      <c r="N1585" t="s">
        <v>539</v>
      </c>
      <c r="O1585" s="2">
        <v>26000</v>
      </c>
      <c r="P1585" s="1">
        <f>MEDIAN(Data_Source[Price (SAR)])</f>
        <v>58000</v>
      </c>
      <c r="Q1585" s="1" cm="1">
        <f t="array" ref="Q1585">MEDIAN(_xlfn._xlws.FILTER(Data_Source[Price (SAR)],Data_Source[Maker] = Data_Source[[#This Row],[Maker]]))</f>
        <v>42000</v>
      </c>
    </row>
    <row r="1586" spans="1:17" x14ac:dyDescent="0.35">
      <c r="A1586">
        <v>1585</v>
      </c>
      <c r="B1586" t="s">
        <v>76</v>
      </c>
      <c r="C1586" t="s">
        <v>112</v>
      </c>
      <c r="D1586">
        <v>2017</v>
      </c>
      <c r="E1586" s="9">
        <f ca="1">YEAR(TODAY())-Data_Source[[#This Row],[Year]]</f>
        <v>8</v>
      </c>
      <c r="F1586" t="s">
        <v>44</v>
      </c>
      <c r="G1586" t="s">
        <v>16</v>
      </c>
      <c r="H1586" t="s">
        <v>17</v>
      </c>
      <c r="I1586">
        <v>3.5</v>
      </c>
      <c r="J1586" t="s">
        <v>18</v>
      </c>
      <c r="K1586" t="s">
        <v>19</v>
      </c>
      <c r="L1586">
        <v>27000</v>
      </c>
      <c r="M1586" t="s">
        <v>20</v>
      </c>
      <c r="N1586" t="s">
        <v>20</v>
      </c>
      <c r="O1586" s="3">
        <v>83000</v>
      </c>
      <c r="P1586" s="1">
        <f>MEDIAN(Data_Source[Price (SAR)])</f>
        <v>58000</v>
      </c>
      <c r="Q1586" s="1" cm="1">
        <f t="array" ref="Q1586">MEDIAN(_xlfn._xlws.FILTER(Data_Source[Price (SAR)],Data_Source[Maker] = Data_Source[[#This Row],[Maker]]))</f>
        <v>55000</v>
      </c>
    </row>
    <row r="1587" spans="1:17" x14ac:dyDescent="0.35">
      <c r="A1587">
        <v>1586</v>
      </c>
      <c r="B1587" t="s">
        <v>34</v>
      </c>
      <c r="C1587" t="s">
        <v>287</v>
      </c>
      <c r="D1587">
        <v>2016</v>
      </c>
      <c r="E1587" s="9">
        <f ca="1">YEAR(TODAY())-Data_Source[[#This Row],[Year]]</f>
        <v>9</v>
      </c>
      <c r="F1587" t="s">
        <v>15</v>
      </c>
      <c r="G1587" t="s">
        <v>23</v>
      </c>
      <c r="H1587" t="s">
        <v>26</v>
      </c>
      <c r="I1587">
        <v>2.4</v>
      </c>
      <c r="J1587" t="s">
        <v>18</v>
      </c>
      <c r="K1587" t="s">
        <v>68</v>
      </c>
      <c r="L1587">
        <v>307000</v>
      </c>
      <c r="M1587" t="s">
        <v>20</v>
      </c>
      <c r="N1587" t="s">
        <v>20</v>
      </c>
      <c r="O1587" s="3">
        <v>60000</v>
      </c>
      <c r="P1587" s="1">
        <f>MEDIAN(Data_Source[Price (SAR)])</f>
        <v>58000</v>
      </c>
      <c r="Q1587" s="1" cm="1">
        <f t="array" ref="Q1587">MEDIAN(_xlfn._xlws.FILTER(Data_Source[Price (SAR)],Data_Source[Maker] = Data_Source[[#This Row],[Maker]]))</f>
        <v>65000</v>
      </c>
    </row>
    <row r="1588" spans="1:17" x14ac:dyDescent="0.35">
      <c r="A1588">
        <v>1587</v>
      </c>
      <c r="B1588" t="s">
        <v>34</v>
      </c>
      <c r="C1588" t="s">
        <v>163</v>
      </c>
      <c r="D1588">
        <v>1991</v>
      </c>
      <c r="E1588" s="9">
        <f ca="1">YEAR(TODAY())-Data_Source[[#This Row],[Year]]</f>
        <v>34</v>
      </c>
      <c r="F1588" t="s">
        <v>47</v>
      </c>
      <c r="G1588" t="s">
        <v>23</v>
      </c>
      <c r="H1588" t="s">
        <v>17</v>
      </c>
      <c r="I1588">
        <v>2.4</v>
      </c>
      <c r="J1588" t="s">
        <v>18</v>
      </c>
      <c r="K1588" t="s">
        <v>68</v>
      </c>
      <c r="L1588">
        <v>100</v>
      </c>
      <c r="M1588" t="s">
        <v>20</v>
      </c>
      <c r="N1588" t="s">
        <v>20</v>
      </c>
      <c r="O1588" s="2">
        <v>5000</v>
      </c>
      <c r="P1588" s="1">
        <f>MEDIAN(Data_Source[Price (SAR)])</f>
        <v>58000</v>
      </c>
      <c r="Q1588" s="1" cm="1">
        <f t="array" ref="Q1588">MEDIAN(_xlfn._xlws.FILTER(Data_Source[Price (SAR)],Data_Source[Maker] = Data_Source[[#This Row],[Maker]]))</f>
        <v>65000</v>
      </c>
    </row>
    <row r="1589" spans="1:17" x14ac:dyDescent="0.35">
      <c r="A1589">
        <v>1588</v>
      </c>
      <c r="B1589" t="s">
        <v>36</v>
      </c>
      <c r="C1589" t="s">
        <v>37</v>
      </c>
      <c r="D1589">
        <v>2018</v>
      </c>
      <c r="E1589" s="9">
        <f ca="1">YEAR(TODAY())-Data_Source[[#This Row],[Year]]</f>
        <v>7</v>
      </c>
      <c r="F1589" t="s">
        <v>15</v>
      </c>
      <c r="G1589" t="s">
        <v>29</v>
      </c>
      <c r="H1589" t="s">
        <v>26</v>
      </c>
      <c r="I1589">
        <v>5.3</v>
      </c>
      <c r="J1589" t="s">
        <v>18</v>
      </c>
      <c r="K1589" t="s">
        <v>19</v>
      </c>
      <c r="L1589">
        <v>68878</v>
      </c>
      <c r="M1589" t="s">
        <v>20</v>
      </c>
      <c r="N1589" t="s">
        <v>20</v>
      </c>
      <c r="O1589" s="2">
        <v>146500</v>
      </c>
      <c r="P1589" s="1">
        <f>MEDIAN(Data_Source[Price (SAR)])</f>
        <v>58000</v>
      </c>
      <c r="Q1589" s="1" cm="1">
        <f t="array" ref="Q1589">MEDIAN(_xlfn._xlws.FILTER(Data_Source[Price (SAR)],Data_Source[Maker] = Data_Source[[#This Row],[Maker]]))</f>
        <v>72000</v>
      </c>
    </row>
    <row r="1590" spans="1:17" x14ac:dyDescent="0.35">
      <c r="A1590">
        <v>1589</v>
      </c>
      <c r="B1590" t="s">
        <v>73</v>
      </c>
      <c r="C1590" t="s">
        <v>74</v>
      </c>
      <c r="D1590">
        <v>2020</v>
      </c>
      <c r="E1590" s="9">
        <f ca="1">YEAR(TODAY())-Data_Source[[#This Row],[Year]]</f>
        <v>5</v>
      </c>
      <c r="F1590" t="s">
        <v>15</v>
      </c>
      <c r="G1590" t="s">
        <v>29</v>
      </c>
      <c r="H1590" t="s">
        <v>17</v>
      </c>
      <c r="I1590">
        <v>2.5</v>
      </c>
      <c r="J1590" t="s">
        <v>18</v>
      </c>
      <c r="K1590" t="s">
        <v>19</v>
      </c>
      <c r="L1590">
        <v>21367</v>
      </c>
      <c r="M1590" t="s">
        <v>20</v>
      </c>
      <c r="N1590" t="s">
        <v>20</v>
      </c>
      <c r="O1590" s="2">
        <v>148500</v>
      </c>
      <c r="P1590" s="1">
        <f>MEDIAN(Data_Source[Price (SAR)])</f>
        <v>58000</v>
      </c>
      <c r="Q1590" s="1" cm="1">
        <f t="array" ref="Q1590">MEDIAN(_xlfn._xlws.FILTER(Data_Source[Price (SAR)],Data_Source[Maker] = Data_Source[[#This Row],[Maker]]))</f>
        <v>56000</v>
      </c>
    </row>
    <row r="1591" spans="1:17" x14ac:dyDescent="0.35">
      <c r="A1591">
        <v>1590</v>
      </c>
      <c r="B1591" t="s">
        <v>21</v>
      </c>
      <c r="C1591" t="s">
        <v>231</v>
      </c>
      <c r="D1591">
        <v>2016</v>
      </c>
      <c r="E1591" s="9">
        <f ca="1">YEAR(TODAY())-Data_Source[[#This Row],[Year]]</f>
        <v>9</v>
      </c>
      <c r="F1591" t="s">
        <v>15</v>
      </c>
      <c r="G1591" t="s">
        <v>29</v>
      </c>
      <c r="H1591" t="s">
        <v>30</v>
      </c>
      <c r="I1591">
        <v>1.6</v>
      </c>
      <c r="J1591" t="s">
        <v>18</v>
      </c>
      <c r="K1591" t="s">
        <v>19</v>
      </c>
      <c r="L1591">
        <v>113000</v>
      </c>
      <c r="M1591" t="s">
        <v>20</v>
      </c>
      <c r="N1591" t="s">
        <v>20</v>
      </c>
      <c r="O1591" s="2">
        <v>31000</v>
      </c>
      <c r="P1591" s="1">
        <f>MEDIAN(Data_Source[Price (SAR)])</f>
        <v>58000</v>
      </c>
      <c r="Q1591" s="1" cm="1">
        <f t="array" ref="Q1591">MEDIAN(_xlfn._xlws.FILTER(Data_Source[Price (SAR)],Data_Source[Maker] = Data_Source[[#This Row],[Maker]]))</f>
        <v>36500</v>
      </c>
    </row>
    <row r="1592" spans="1:17" x14ac:dyDescent="0.35">
      <c r="A1592">
        <v>1591</v>
      </c>
      <c r="B1592" t="s">
        <v>34</v>
      </c>
      <c r="C1592" t="s">
        <v>287</v>
      </c>
      <c r="D1592">
        <v>2017</v>
      </c>
      <c r="E1592" s="9">
        <f ca="1">YEAR(TODAY())-Data_Source[[#This Row],[Year]]</f>
        <v>8</v>
      </c>
      <c r="F1592" t="s">
        <v>15</v>
      </c>
      <c r="G1592" t="s">
        <v>23</v>
      </c>
      <c r="H1592" t="s">
        <v>26</v>
      </c>
      <c r="I1592">
        <v>2.7</v>
      </c>
      <c r="J1592" t="s">
        <v>18</v>
      </c>
      <c r="K1592" t="s">
        <v>68</v>
      </c>
      <c r="L1592">
        <v>192692</v>
      </c>
      <c r="M1592" t="s">
        <v>20</v>
      </c>
      <c r="N1592" t="s">
        <v>20</v>
      </c>
      <c r="O1592" s="3">
        <v>68500</v>
      </c>
      <c r="P1592" s="1">
        <f>MEDIAN(Data_Source[Price (SAR)])</f>
        <v>58000</v>
      </c>
      <c r="Q1592" s="1" cm="1">
        <f t="array" ref="Q1592">MEDIAN(_xlfn._xlws.FILTER(Data_Source[Price (SAR)],Data_Source[Maker] = Data_Source[[#This Row],[Maker]]))</f>
        <v>65000</v>
      </c>
    </row>
    <row r="1593" spans="1:17" x14ac:dyDescent="0.35">
      <c r="A1593">
        <v>1592</v>
      </c>
      <c r="B1593" t="s">
        <v>48</v>
      </c>
      <c r="C1593" t="s">
        <v>50</v>
      </c>
      <c r="D1593">
        <v>2019</v>
      </c>
      <c r="E1593" s="9">
        <f ca="1">YEAR(TODAY())-Data_Source[[#This Row],[Year]]</f>
        <v>6</v>
      </c>
      <c r="F1593" t="s">
        <v>47</v>
      </c>
      <c r="G1593" t="s">
        <v>23</v>
      </c>
      <c r="H1593" t="s">
        <v>26</v>
      </c>
      <c r="I1593">
        <v>2</v>
      </c>
      <c r="J1593" t="s">
        <v>56</v>
      </c>
      <c r="K1593" t="s">
        <v>19</v>
      </c>
      <c r="L1593">
        <v>28000</v>
      </c>
      <c r="M1593" t="s">
        <v>20</v>
      </c>
      <c r="N1593" t="s">
        <v>20</v>
      </c>
      <c r="O1593" s="3">
        <v>185000</v>
      </c>
      <c r="P1593" s="1">
        <f>MEDIAN(Data_Source[Price (SAR)])</f>
        <v>58000</v>
      </c>
      <c r="Q1593" s="1" cm="1">
        <f t="array" ref="Q1593">MEDIAN(_xlfn._xlws.FILTER(Data_Source[Price (SAR)],Data_Source[Maker] = Data_Source[[#This Row],[Maker]]))</f>
        <v>145000</v>
      </c>
    </row>
    <row r="1594" spans="1:17" x14ac:dyDescent="0.35">
      <c r="A1594">
        <v>1593</v>
      </c>
      <c r="B1594" t="s">
        <v>27</v>
      </c>
      <c r="C1594" t="s">
        <v>88</v>
      </c>
      <c r="D1594">
        <v>2019</v>
      </c>
      <c r="E1594" s="9">
        <f ca="1">YEAR(TODAY())-Data_Source[[#This Row],[Year]]</f>
        <v>6</v>
      </c>
      <c r="F1594" t="s">
        <v>15</v>
      </c>
      <c r="G1594" t="s">
        <v>25</v>
      </c>
      <c r="H1594" t="s">
        <v>26</v>
      </c>
      <c r="I1594">
        <v>1.4</v>
      </c>
      <c r="J1594" t="s">
        <v>18</v>
      </c>
      <c r="K1594" t="s">
        <v>19</v>
      </c>
      <c r="L1594">
        <v>70900</v>
      </c>
      <c r="M1594" t="s">
        <v>45</v>
      </c>
      <c r="N1594" t="s">
        <v>539</v>
      </c>
      <c r="O1594" s="3">
        <v>40000</v>
      </c>
      <c r="P1594" s="1">
        <f>MEDIAN(Data_Source[Price (SAR)])</f>
        <v>58000</v>
      </c>
      <c r="Q1594" s="1" cm="1">
        <f t="array" ref="Q1594">MEDIAN(_xlfn._xlws.FILTER(Data_Source[Price (SAR)],Data_Source[Maker] = Data_Source[[#This Row],[Maker]]))</f>
        <v>42000</v>
      </c>
    </row>
    <row r="1595" spans="1:17" x14ac:dyDescent="0.35">
      <c r="A1595">
        <v>1594</v>
      </c>
      <c r="B1595" t="s">
        <v>34</v>
      </c>
      <c r="C1595" t="s">
        <v>43</v>
      </c>
      <c r="D1595">
        <v>2010</v>
      </c>
      <c r="E1595" s="9">
        <f ca="1">YEAR(TODAY())-Data_Source[[#This Row],[Year]]</f>
        <v>15</v>
      </c>
      <c r="F1595" t="s">
        <v>15</v>
      </c>
      <c r="G1595" t="s">
        <v>94</v>
      </c>
      <c r="H1595" t="s">
        <v>26</v>
      </c>
      <c r="I1595">
        <v>2.4</v>
      </c>
      <c r="J1595" t="s">
        <v>18</v>
      </c>
      <c r="K1595" t="s">
        <v>19</v>
      </c>
      <c r="L1595">
        <v>255</v>
      </c>
      <c r="M1595" t="s">
        <v>42</v>
      </c>
      <c r="N1595" t="s">
        <v>64</v>
      </c>
      <c r="O1595" s="3">
        <v>33500</v>
      </c>
      <c r="P1595" s="1">
        <f>MEDIAN(Data_Source[Price (SAR)])</f>
        <v>58000</v>
      </c>
      <c r="Q1595" s="1" cm="1">
        <f t="array" ref="Q1595">MEDIAN(_xlfn._xlws.FILTER(Data_Source[Price (SAR)],Data_Source[Maker] = Data_Source[[#This Row],[Maker]]))</f>
        <v>65000</v>
      </c>
    </row>
    <row r="1596" spans="1:17" x14ac:dyDescent="0.35">
      <c r="A1596">
        <v>1595</v>
      </c>
      <c r="B1596" t="s">
        <v>21</v>
      </c>
      <c r="C1596" t="s">
        <v>24</v>
      </c>
      <c r="D1596">
        <v>2018</v>
      </c>
      <c r="E1596" s="9">
        <f ca="1">YEAR(TODAY())-Data_Source[[#This Row],[Year]]</f>
        <v>7</v>
      </c>
      <c r="F1596" t="s">
        <v>15</v>
      </c>
      <c r="G1596" t="s">
        <v>29</v>
      </c>
      <c r="H1596" t="s">
        <v>26</v>
      </c>
      <c r="I1596">
        <v>1.5</v>
      </c>
      <c r="J1596" t="s">
        <v>18</v>
      </c>
      <c r="K1596" t="s">
        <v>19</v>
      </c>
      <c r="L1596">
        <v>105499</v>
      </c>
      <c r="M1596" t="s">
        <v>20</v>
      </c>
      <c r="N1596" t="s">
        <v>20</v>
      </c>
      <c r="O1596" s="2">
        <v>25000</v>
      </c>
      <c r="P1596" s="1">
        <f>MEDIAN(Data_Source[Price (SAR)])</f>
        <v>58000</v>
      </c>
      <c r="Q1596" s="1" cm="1">
        <f t="array" ref="Q1596">MEDIAN(_xlfn._xlws.FILTER(Data_Source[Price (SAR)],Data_Source[Maker] = Data_Source[[#This Row],[Maker]]))</f>
        <v>36500</v>
      </c>
    </row>
    <row r="1597" spans="1:17" x14ac:dyDescent="0.35">
      <c r="A1597">
        <v>1596</v>
      </c>
      <c r="B1597" t="s">
        <v>60</v>
      </c>
      <c r="C1597" t="s">
        <v>241</v>
      </c>
      <c r="D1597">
        <v>2020</v>
      </c>
      <c r="E1597" s="9">
        <f ca="1">YEAR(TODAY())-Data_Source[[#This Row],[Year]]</f>
        <v>5</v>
      </c>
      <c r="F1597" t="s">
        <v>15</v>
      </c>
      <c r="G1597" t="s">
        <v>29</v>
      </c>
      <c r="H1597" t="s">
        <v>26</v>
      </c>
      <c r="I1597">
        <v>3.5</v>
      </c>
      <c r="J1597" t="s">
        <v>18</v>
      </c>
      <c r="K1597" t="s">
        <v>19</v>
      </c>
      <c r="L1597">
        <v>2900</v>
      </c>
      <c r="M1597" t="s">
        <v>20</v>
      </c>
      <c r="N1597" t="s">
        <v>20</v>
      </c>
      <c r="O1597" s="3">
        <v>325000</v>
      </c>
      <c r="P1597" s="1">
        <f>MEDIAN(Data_Source[Price (SAR)])</f>
        <v>58000</v>
      </c>
      <c r="Q1597" s="1" cm="1">
        <f t="array" ref="Q1597">MEDIAN(_xlfn._xlws.FILTER(Data_Source[Price (SAR)],Data_Source[Maker] = Data_Source[[#This Row],[Maker]]))</f>
        <v>142000</v>
      </c>
    </row>
    <row r="1598" spans="1:17" x14ac:dyDescent="0.35">
      <c r="A1598">
        <v>1597</v>
      </c>
      <c r="B1598" t="s">
        <v>60</v>
      </c>
      <c r="C1598" t="s">
        <v>309</v>
      </c>
      <c r="D1598">
        <v>2017</v>
      </c>
      <c r="E1598" s="9">
        <f ca="1">YEAR(TODAY())-Data_Source[[#This Row],[Year]]</f>
        <v>8</v>
      </c>
      <c r="F1598" t="s">
        <v>47</v>
      </c>
      <c r="G1598" t="s">
        <v>23</v>
      </c>
      <c r="H1598" t="s">
        <v>17</v>
      </c>
      <c r="I1598">
        <v>3</v>
      </c>
      <c r="J1598" t="s">
        <v>18</v>
      </c>
      <c r="K1598" t="s">
        <v>19</v>
      </c>
      <c r="L1598">
        <v>90000</v>
      </c>
      <c r="M1598" t="s">
        <v>45</v>
      </c>
      <c r="N1598" t="s">
        <v>539</v>
      </c>
      <c r="O1598" s="2">
        <v>117000</v>
      </c>
      <c r="P1598" s="1">
        <f>MEDIAN(Data_Source[Price (SAR)])</f>
        <v>58000</v>
      </c>
      <c r="Q1598" s="1" cm="1">
        <f t="array" ref="Q1598">MEDIAN(_xlfn._xlws.FILTER(Data_Source[Price (SAR)],Data_Source[Maker] = Data_Source[[#This Row],[Maker]]))</f>
        <v>142000</v>
      </c>
    </row>
    <row r="1599" spans="1:17" x14ac:dyDescent="0.35">
      <c r="A1599">
        <v>1598</v>
      </c>
      <c r="B1599" t="s">
        <v>34</v>
      </c>
      <c r="C1599" t="s">
        <v>58</v>
      </c>
      <c r="D1599">
        <v>2019</v>
      </c>
      <c r="E1599" s="9">
        <f ca="1">YEAR(TODAY())-Data_Source[[#This Row],[Year]]</f>
        <v>6</v>
      </c>
      <c r="F1599" t="s">
        <v>15</v>
      </c>
      <c r="G1599" t="s">
        <v>29</v>
      </c>
      <c r="H1599" t="s">
        <v>17</v>
      </c>
      <c r="I1599">
        <v>3</v>
      </c>
      <c r="J1599" t="s">
        <v>18</v>
      </c>
      <c r="K1599" t="s">
        <v>19</v>
      </c>
      <c r="L1599">
        <v>18448</v>
      </c>
      <c r="M1599" t="s">
        <v>20</v>
      </c>
      <c r="N1599" t="s">
        <v>20</v>
      </c>
      <c r="O1599" s="3">
        <v>130000</v>
      </c>
      <c r="P1599" s="1">
        <f>MEDIAN(Data_Source[Price (SAR)])</f>
        <v>58000</v>
      </c>
      <c r="Q1599" s="1" cm="1">
        <f t="array" ref="Q1599">MEDIAN(_xlfn._xlws.FILTER(Data_Source[Price (SAR)],Data_Source[Maker] = Data_Source[[#This Row],[Maker]]))</f>
        <v>65000</v>
      </c>
    </row>
    <row r="1600" spans="1:17" x14ac:dyDescent="0.35">
      <c r="A1600">
        <v>1599</v>
      </c>
      <c r="B1600" t="s">
        <v>95</v>
      </c>
      <c r="C1600" t="s">
        <v>223</v>
      </c>
      <c r="D1600">
        <v>2007</v>
      </c>
      <c r="E1600" s="9">
        <f ca="1">YEAR(TODAY())-Data_Source[[#This Row],[Year]]</f>
        <v>18</v>
      </c>
      <c r="F1600" t="s">
        <v>47</v>
      </c>
      <c r="G1600" t="s">
        <v>23</v>
      </c>
      <c r="H1600" t="s">
        <v>30</v>
      </c>
      <c r="I1600">
        <v>8</v>
      </c>
      <c r="J1600" t="s">
        <v>18</v>
      </c>
      <c r="K1600" t="s">
        <v>19</v>
      </c>
      <c r="L1600">
        <v>166000</v>
      </c>
      <c r="M1600" t="s">
        <v>20</v>
      </c>
      <c r="N1600" t="s">
        <v>20</v>
      </c>
      <c r="O1600" s="3">
        <v>48000</v>
      </c>
      <c r="P1600" s="1">
        <f>MEDIAN(Data_Source[Price (SAR)])</f>
        <v>58000</v>
      </c>
      <c r="Q1600" s="1" cm="1">
        <f t="array" ref="Q1600">MEDIAN(_xlfn._xlws.FILTER(Data_Source[Price (SAR)],Data_Source[Maker] = Data_Source[[#This Row],[Maker]]))</f>
        <v>130000</v>
      </c>
    </row>
    <row r="1601" spans="1:17" x14ac:dyDescent="0.35">
      <c r="A1601">
        <v>1600</v>
      </c>
      <c r="B1601" t="s">
        <v>34</v>
      </c>
      <c r="C1601" t="s">
        <v>58</v>
      </c>
      <c r="D1601">
        <v>2013</v>
      </c>
      <c r="E1601" s="9">
        <f ca="1">YEAR(TODAY())-Data_Source[[#This Row],[Year]]</f>
        <v>12</v>
      </c>
      <c r="F1601" t="s">
        <v>15</v>
      </c>
      <c r="G1601" t="s">
        <v>25</v>
      </c>
      <c r="H1601" t="s">
        <v>17</v>
      </c>
      <c r="I1601">
        <v>2.7</v>
      </c>
      <c r="J1601" t="s">
        <v>18</v>
      </c>
      <c r="K1601" t="s">
        <v>19</v>
      </c>
      <c r="L1601">
        <v>182000</v>
      </c>
      <c r="M1601" t="s">
        <v>42</v>
      </c>
      <c r="N1601" t="s">
        <v>64</v>
      </c>
      <c r="O1601" s="2">
        <v>68500</v>
      </c>
      <c r="P1601" s="1">
        <f>MEDIAN(Data_Source[Price (SAR)])</f>
        <v>58000</v>
      </c>
      <c r="Q1601" s="1" cm="1">
        <f t="array" ref="Q1601">MEDIAN(_xlfn._xlws.FILTER(Data_Source[Price (SAR)],Data_Source[Maker] = Data_Source[[#This Row],[Maker]]))</f>
        <v>65000</v>
      </c>
    </row>
    <row r="1602" spans="1:17" x14ac:dyDescent="0.35">
      <c r="A1602">
        <v>1601</v>
      </c>
      <c r="B1602" t="s">
        <v>121</v>
      </c>
      <c r="C1602" t="s">
        <v>392</v>
      </c>
      <c r="D1602">
        <v>2018</v>
      </c>
      <c r="E1602" s="9">
        <f ca="1">YEAR(TODAY())-Data_Source[[#This Row],[Year]]</f>
        <v>7</v>
      </c>
      <c r="F1602" t="s">
        <v>15</v>
      </c>
      <c r="G1602" t="s">
        <v>16</v>
      </c>
      <c r="H1602" t="s">
        <v>17</v>
      </c>
      <c r="I1602">
        <v>3</v>
      </c>
      <c r="J1602" t="s">
        <v>18</v>
      </c>
      <c r="K1602" t="s">
        <v>19</v>
      </c>
      <c r="L1602">
        <v>40000</v>
      </c>
      <c r="M1602" t="s">
        <v>45</v>
      </c>
      <c r="N1602" t="s">
        <v>539</v>
      </c>
      <c r="O1602" s="3">
        <v>235000</v>
      </c>
      <c r="P1602" s="1">
        <f>MEDIAN(Data_Source[Price (SAR)])</f>
        <v>58000</v>
      </c>
      <c r="Q1602" s="1" cm="1">
        <f t="array" ref="Q1602">MEDIAN(_xlfn._xlws.FILTER(Data_Source[Price (SAR)],Data_Source[Maker] = Data_Source[[#This Row],[Maker]]))</f>
        <v>155000</v>
      </c>
    </row>
    <row r="1603" spans="1:17" x14ac:dyDescent="0.35">
      <c r="A1603">
        <v>1602</v>
      </c>
      <c r="B1603" t="s">
        <v>82</v>
      </c>
      <c r="C1603" t="s">
        <v>164</v>
      </c>
      <c r="D1603">
        <v>2019</v>
      </c>
      <c r="E1603" s="9">
        <f ca="1">YEAR(TODAY())-Data_Source[[#This Row],[Year]]</f>
        <v>6</v>
      </c>
      <c r="F1603" t="s">
        <v>15</v>
      </c>
      <c r="G1603" t="s">
        <v>16</v>
      </c>
      <c r="H1603" t="s">
        <v>26</v>
      </c>
      <c r="I1603">
        <v>1.6</v>
      </c>
      <c r="J1603" t="s">
        <v>18</v>
      </c>
      <c r="K1603" t="s">
        <v>19</v>
      </c>
      <c r="L1603">
        <v>46000</v>
      </c>
      <c r="M1603" t="s">
        <v>42</v>
      </c>
      <c r="N1603" t="s">
        <v>64</v>
      </c>
      <c r="O1603" s="3">
        <v>65000</v>
      </c>
      <c r="P1603" s="1">
        <f>MEDIAN(Data_Source[Price (SAR)])</f>
        <v>58000</v>
      </c>
      <c r="Q1603" s="1" cm="1">
        <f t="array" ref="Q1603">MEDIAN(_xlfn._xlws.FILTER(Data_Source[Price (SAR)],Data_Source[Maker] = Data_Source[[#This Row],[Maker]]))</f>
        <v>40000</v>
      </c>
    </row>
    <row r="1604" spans="1:17" x14ac:dyDescent="0.35">
      <c r="A1604">
        <v>1603</v>
      </c>
      <c r="B1604" t="s">
        <v>34</v>
      </c>
      <c r="C1604" t="s">
        <v>124</v>
      </c>
      <c r="D1604">
        <v>2020</v>
      </c>
      <c r="E1604" s="9">
        <f ca="1">YEAR(TODAY())-Data_Source[[#This Row],[Year]]</f>
        <v>5</v>
      </c>
      <c r="F1604" t="s">
        <v>44</v>
      </c>
      <c r="G1604" t="s">
        <v>23</v>
      </c>
      <c r="H1604" t="s">
        <v>17</v>
      </c>
      <c r="I1604">
        <v>6</v>
      </c>
      <c r="J1604" t="s">
        <v>18</v>
      </c>
      <c r="K1604" t="s">
        <v>19</v>
      </c>
      <c r="L1604">
        <v>50000</v>
      </c>
      <c r="M1604" t="s">
        <v>45</v>
      </c>
      <c r="N1604" t="s">
        <v>539</v>
      </c>
      <c r="O1604" s="3">
        <v>140000</v>
      </c>
      <c r="P1604" s="1">
        <f>MEDIAN(Data_Source[Price (SAR)])</f>
        <v>58000</v>
      </c>
      <c r="Q1604" s="1" cm="1">
        <f t="array" ref="Q1604">MEDIAN(_xlfn._xlws.FILTER(Data_Source[Price (SAR)],Data_Source[Maker] = Data_Source[[#This Row],[Maker]]))</f>
        <v>65000</v>
      </c>
    </row>
    <row r="1605" spans="1:17" x14ac:dyDescent="0.35">
      <c r="A1605">
        <v>1604</v>
      </c>
      <c r="B1605" t="s">
        <v>34</v>
      </c>
      <c r="C1605" t="s">
        <v>35</v>
      </c>
      <c r="D1605">
        <v>2014</v>
      </c>
      <c r="E1605" s="9">
        <f ca="1">YEAR(TODAY())-Data_Source[[#This Row],[Year]]</f>
        <v>11</v>
      </c>
      <c r="F1605" t="s">
        <v>15</v>
      </c>
      <c r="G1605" t="s">
        <v>16</v>
      </c>
      <c r="H1605" t="s">
        <v>17</v>
      </c>
      <c r="I1605">
        <v>5.7</v>
      </c>
      <c r="J1605" t="s">
        <v>18</v>
      </c>
      <c r="K1605" t="s">
        <v>19</v>
      </c>
      <c r="L1605">
        <v>178000</v>
      </c>
      <c r="M1605" t="s">
        <v>42</v>
      </c>
      <c r="N1605" t="s">
        <v>64</v>
      </c>
      <c r="O1605" s="3">
        <v>155000</v>
      </c>
      <c r="P1605" s="1">
        <f>MEDIAN(Data_Source[Price (SAR)])</f>
        <v>58000</v>
      </c>
      <c r="Q1605" s="1" cm="1">
        <f t="array" ref="Q1605">MEDIAN(_xlfn._xlws.FILTER(Data_Source[Price (SAR)],Data_Source[Maker] = Data_Source[[#This Row],[Maker]]))</f>
        <v>65000</v>
      </c>
    </row>
    <row r="1606" spans="1:17" x14ac:dyDescent="0.35">
      <c r="A1606">
        <v>1605</v>
      </c>
      <c r="B1606" t="s">
        <v>174</v>
      </c>
      <c r="C1606" t="s">
        <v>175</v>
      </c>
      <c r="D1606">
        <v>2017</v>
      </c>
      <c r="E1606" s="9">
        <f ca="1">YEAR(TODAY())-Data_Source[[#This Row],[Year]]</f>
        <v>8</v>
      </c>
      <c r="F1606" t="s">
        <v>44</v>
      </c>
      <c r="G1606" t="s">
        <v>33</v>
      </c>
      <c r="H1606" t="s">
        <v>17</v>
      </c>
      <c r="I1606">
        <v>2</v>
      </c>
      <c r="J1606" t="s">
        <v>18</v>
      </c>
      <c r="K1606" t="s">
        <v>19</v>
      </c>
      <c r="L1606">
        <v>87000</v>
      </c>
      <c r="M1606" t="s">
        <v>20</v>
      </c>
      <c r="N1606" t="s">
        <v>20</v>
      </c>
      <c r="O1606" s="3">
        <v>175000</v>
      </c>
      <c r="P1606" s="1">
        <f>MEDIAN(Data_Source[Price (SAR)])</f>
        <v>58000</v>
      </c>
      <c r="Q1606" s="1" cm="1">
        <f t="array" ref="Q1606">MEDIAN(_xlfn._xlws.FILTER(Data_Source[Price (SAR)],Data_Source[Maker] = Data_Source[[#This Row],[Maker]]))</f>
        <v>110000</v>
      </c>
    </row>
    <row r="1607" spans="1:17" x14ac:dyDescent="0.35">
      <c r="A1607">
        <v>1606</v>
      </c>
      <c r="B1607" t="s">
        <v>27</v>
      </c>
      <c r="C1607" t="s">
        <v>28</v>
      </c>
      <c r="D1607">
        <v>2017</v>
      </c>
      <c r="E1607" s="9">
        <f ca="1">YEAR(TODAY())-Data_Source[[#This Row],[Year]]</f>
        <v>8</v>
      </c>
      <c r="F1607" t="s">
        <v>15</v>
      </c>
      <c r="G1607" t="s">
        <v>23</v>
      </c>
      <c r="H1607" t="s">
        <v>26</v>
      </c>
      <c r="I1607">
        <v>1.6</v>
      </c>
      <c r="J1607" t="s">
        <v>18</v>
      </c>
      <c r="K1607" t="s">
        <v>19</v>
      </c>
      <c r="L1607">
        <v>229507</v>
      </c>
      <c r="M1607" t="s">
        <v>20</v>
      </c>
      <c r="N1607" t="s">
        <v>20</v>
      </c>
      <c r="O1607" s="2">
        <v>35500</v>
      </c>
      <c r="P1607" s="1">
        <f>MEDIAN(Data_Source[Price (SAR)])</f>
        <v>58000</v>
      </c>
      <c r="Q1607" s="1" cm="1">
        <f t="array" ref="Q1607">MEDIAN(_xlfn._xlws.FILTER(Data_Source[Price (SAR)],Data_Source[Maker] = Data_Source[[#This Row],[Maker]]))</f>
        <v>42000</v>
      </c>
    </row>
    <row r="1608" spans="1:17" x14ac:dyDescent="0.35">
      <c r="A1608">
        <v>1607</v>
      </c>
      <c r="B1608" t="s">
        <v>103</v>
      </c>
      <c r="C1608" t="s">
        <v>212</v>
      </c>
      <c r="D1608">
        <v>2018</v>
      </c>
      <c r="E1608" s="9">
        <f ca="1">YEAR(TODAY())-Data_Source[[#This Row],[Year]]</f>
        <v>7</v>
      </c>
      <c r="F1608" t="s">
        <v>44</v>
      </c>
      <c r="G1608" t="s">
        <v>16</v>
      </c>
      <c r="H1608" t="s">
        <v>30</v>
      </c>
      <c r="I1608">
        <v>4</v>
      </c>
      <c r="J1608" t="s">
        <v>18</v>
      </c>
      <c r="K1608" t="s">
        <v>19</v>
      </c>
      <c r="L1608">
        <v>32000</v>
      </c>
      <c r="M1608" t="s">
        <v>42</v>
      </c>
      <c r="N1608" t="s">
        <v>64</v>
      </c>
      <c r="O1608" s="3">
        <v>129000</v>
      </c>
      <c r="P1608" s="1">
        <f>MEDIAN(Data_Source[Price (SAR)])</f>
        <v>58000</v>
      </c>
      <c r="Q1608" s="1" cm="1">
        <f t="array" ref="Q1608">MEDIAN(_xlfn._xlws.FILTER(Data_Source[Price (SAR)],Data_Source[Maker] = Data_Source[[#This Row],[Maker]]))</f>
        <v>83000</v>
      </c>
    </row>
    <row r="1609" spans="1:17" x14ac:dyDescent="0.35">
      <c r="A1609">
        <v>1608</v>
      </c>
      <c r="B1609" t="s">
        <v>39</v>
      </c>
      <c r="C1609" t="s">
        <v>217</v>
      </c>
      <c r="D1609">
        <v>2013</v>
      </c>
      <c r="E1609" s="9">
        <f ca="1">YEAR(TODAY())-Data_Source[[#This Row],[Year]]</f>
        <v>12</v>
      </c>
      <c r="F1609" t="s">
        <v>15</v>
      </c>
      <c r="G1609" t="s">
        <v>23</v>
      </c>
      <c r="H1609" t="s">
        <v>26</v>
      </c>
      <c r="I1609">
        <v>1.8</v>
      </c>
      <c r="J1609" t="s">
        <v>18</v>
      </c>
      <c r="K1609" t="s">
        <v>19</v>
      </c>
      <c r="L1609">
        <v>120000</v>
      </c>
      <c r="M1609" t="s">
        <v>64</v>
      </c>
      <c r="N1609" t="s">
        <v>64</v>
      </c>
      <c r="O1609" s="2">
        <v>18000</v>
      </c>
      <c r="P1609" s="1">
        <f>MEDIAN(Data_Source[Price (SAR)])</f>
        <v>58000</v>
      </c>
      <c r="Q1609" s="1" cm="1">
        <f t="array" ref="Q1609">MEDIAN(_xlfn._xlws.FILTER(Data_Source[Price (SAR)],Data_Source[Maker] = Data_Source[[#This Row],[Maker]]))</f>
        <v>60000</v>
      </c>
    </row>
    <row r="1610" spans="1:17" x14ac:dyDescent="0.35">
      <c r="A1610">
        <v>1609</v>
      </c>
      <c r="B1610" t="s">
        <v>62</v>
      </c>
      <c r="C1610" t="s">
        <v>63</v>
      </c>
      <c r="D1610">
        <v>2016</v>
      </c>
      <c r="E1610" s="9">
        <f ca="1">YEAR(TODAY())-Data_Source[[#This Row],[Year]]</f>
        <v>9</v>
      </c>
      <c r="F1610" t="s">
        <v>44</v>
      </c>
      <c r="G1610" t="s">
        <v>16</v>
      </c>
      <c r="H1610" t="s">
        <v>17</v>
      </c>
      <c r="I1610">
        <v>5</v>
      </c>
      <c r="J1610" t="s">
        <v>18</v>
      </c>
      <c r="K1610" t="s">
        <v>19</v>
      </c>
      <c r="L1610">
        <v>102522</v>
      </c>
      <c r="M1610" t="s">
        <v>20</v>
      </c>
      <c r="N1610" t="s">
        <v>20</v>
      </c>
      <c r="O1610" s="3">
        <v>267000</v>
      </c>
      <c r="P1610" s="1">
        <f>MEDIAN(Data_Source[Price (SAR)])</f>
        <v>58000</v>
      </c>
      <c r="Q1610" s="1" cm="1">
        <f t="array" ref="Q1610">MEDIAN(_xlfn._xlws.FILTER(Data_Source[Price (SAR)],Data_Source[Maker] = Data_Source[[#This Row],[Maker]]))</f>
        <v>242500</v>
      </c>
    </row>
    <row r="1611" spans="1:17" x14ac:dyDescent="0.35">
      <c r="A1611">
        <v>1610</v>
      </c>
      <c r="B1611" t="s">
        <v>82</v>
      </c>
      <c r="C1611" t="s">
        <v>156</v>
      </c>
      <c r="D1611">
        <v>2019</v>
      </c>
      <c r="E1611" s="9">
        <f ca="1">YEAR(TODAY())-Data_Source[[#This Row],[Year]]</f>
        <v>6</v>
      </c>
      <c r="F1611" t="s">
        <v>15</v>
      </c>
      <c r="G1611" t="s">
        <v>23</v>
      </c>
      <c r="H1611" t="s">
        <v>26</v>
      </c>
      <c r="I1611">
        <v>1.4</v>
      </c>
      <c r="J1611" t="s">
        <v>18</v>
      </c>
      <c r="K1611" t="s">
        <v>19</v>
      </c>
      <c r="L1611">
        <v>100</v>
      </c>
      <c r="M1611" t="s">
        <v>20</v>
      </c>
      <c r="N1611" t="s">
        <v>20</v>
      </c>
      <c r="O1611" s="2">
        <v>32500</v>
      </c>
      <c r="P1611" s="1">
        <f>MEDIAN(Data_Source[Price (SAR)])</f>
        <v>58000</v>
      </c>
      <c r="Q1611" s="1" cm="1">
        <f t="array" ref="Q1611">MEDIAN(_xlfn._xlws.FILTER(Data_Source[Price (SAR)],Data_Source[Maker] = Data_Source[[#This Row],[Maker]]))</f>
        <v>40000</v>
      </c>
    </row>
    <row r="1612" spans="1:17" x14ac:dyDescent="0.35">
      <c r="A1612">
        <v>1611</v>
      </c>
      <c r="B1612" t="s">
        <v>73</v>
      </c>
      <c r="C1612" t="s">
        <v>74</v>
      </c>
      <c r="D1612">
        <v>2016</v>
      </c>
      <c r="E1612" s="9">
        <f ca="1">YEAR(TODAY())-Data_Source[[#This Row],[Year]]</f>
        <v>9</v>
      </c>
      <c r="F1612" t="s">
        <v>47</v>
      </c>
      <c r="G1612" t="s">
        <v>23</v>
      </c>
      <c r="H1612" t="s">
        <v>17</v>
      </c>
      <c r="I1612">
        <v>2.5</v>
      </c>
      <c r="J1612" t="s">
        <v>18</v>
      </c>
      <c r="K1612" t="s">
        <v>19</v>
      </c>
      <c r="L1612">
        <v>104000</v>
      </c>
      <c r="M1612" t="s">
        <v>45</v>
      </c>
      <c r="N1612" t="s">
        <v>539</v>
      </c>
      <c r="O1612" s="3">
        <v>105000</v>
      </c>
      <c r="P1612" s="1">
        <f>MEDIAN(Data_Source[Price (SAR)])</f>
        <v>58000</v>
      </c>
      <c r="Q1612" s="1" cm="1">
        <f t="array" ref="Q1612">MEDIAN(_xlfn._xlws.FILTER(Data_Source[Price (SAR)],Data_Source[Maker] = Data_Source[[#This Row],[Maker]]))</f>
        <v>56000</v>
      </c>
    </row>
    <row r="1613" spans="1:17" x14ac:dyDescent="0.35">
      <c r="A1613">
        <v>1612</v>
      </c>
      <c r="B1613" t="s">
        <v>76</v>
      </c>
      <c r="C1613" t="s">
        <v>77</v>
      </c>
      <c r="D1613">
        <v>2014</v>
      </c>
      <c r="E1613" s="9">
        <f ca="1">YEAR(TODAY())-Data_Source[[#This Row],[Year]]</f>
        <v>11</v>
      </c>
      <c r="F1613" t="s">
        <v>15</v>
      </c>
      <c r="G1613" t="s">
        <v>75</v>
      </c>
      <c r="H1613" t="s">
        <v>17</v>
      </c>
      <c r="I1613">
        <v>4</v>
      </c>
      <c r="J1613" t="s">
        <v>18</v>
      </c>
      <c r="K1613" t="s">
        <v>19</v>
      </c>
      <c r="L1613">
        <v>116000</v>
      </c>
      <c r="M1613" t="s">
        <v>20</v>
      </c>
      <c r="N1613" t="s">
        <v>20</v>
      </c>
      <c r="O1613" s="3">
        <v>50000</v>
      </c>
      <c r="P1613" s="1">
        <f>MEDIAN(Data_Source[Price (SAR)])</f>
        <v>58000</v>
      </c>
      <c r="Q1613" s="1" cm="1">
        <f t="array" ref="Q1613">MEDIAN(_xlfn._xlws.FILTER(Data_Source[Price (SAR)],Data_Source[Maker] = Data_Source[[#This Row],[Maker]]))</f>
        <v>55000</v>
      </c>
    </row>
    <row r="1614" spans="1:17" x14ac:dyDescent="0.35">
      <c r="A1614">
        <v>1613</v>
      </c>
      <c r="B1614" t="s">
        <v>31</v>
      </c>
      <c r="C1614" t="s">
        <v>32</v>
      </c>
      <c r="D1614">
        <v>2014</v>
      </c>
      <c r="E1614" s="9">
        <f ca="1">YEAR(TODAY())-Data_Source[[#This Row],[Year]]</f>
        <v>11</v>
      </c>
      <c r="F1614" t="s">
        <v>15</v>
      </c>
      <c r="G1614" t="s">
        <v>23</v>
      </c>
      <c r="H1614" t="s">
        <v>17</v>
      </c>
      <c r="I1614">
        <v>2.4</v>
      </c>
      <c r="J1614" t="s">
        <v>18</v>
      </c>
      <c r="K1614" t="s">
        <v>19</v>
      </c>
      <c r="L1614">
        <v>223000</v>
      </c>
      <c r="M1614" t="s">
        <v>20</v>
      </c>
      <c r="N1614" t="s">
        <v>20</v>
      </c>
      <c r="O1614" s="2">
        <v>48000</v>
      </c>
      <c r="P1614" s="1">
        <f>MEDIAN(Data_Source[Price (SAR)])</f>
        <v>58000</v>
      </c>
      <c r="Q1614" s="1" cm="1">
        <f t="array" ref="Q1614">MEDIAN(_xlfn._xlws.FILTER(Data_Source[Price (SAR)],Data_Source[Maker] = Data_Source[[#This Row],[Maker]]))</f>
        <v>60500</v>
      </c>
    </row>
    <row r="1615" spans="1:17" x14ac:dyDescent="0.35">
      <c r="A1615">
        <v>1614</v>
      </c>
      <c r="B1615" t="s">
        <v>39</v>
      </c>
      <c r="C1615" t="s">
        <v>46</v>
      </c>
      <c r="D1615">
        <v>2008</v>
      </c>
      <c r="E1615" s="9">
        <f ca="1">YEAR(TODAY())-Data_Source[[#This Row],[Year]]</f>
        <v>17</v>
      </c>
      <c r="F1615" t="s">
        <v>47</v>
      </c>
      <c r="G1615" t="s">
        <v>16</v>
      </c>
      <c r="H1615" t="s">
        <v>17</v>
      </c>
      <c r="I1615">
        <v>5.3</v>
      </c>
      <c r="J1615" t="s">
        <v>18</v>
      </c>
      <c r="K1615" t="s">
        <v>19</v>
      </c>
      <c r="L1615">
        <v>280000</v>
      </c>
      <c r="M1615" t="s">
        <v>45</v>
      </c>
      <c r="N1615" t="s">
        <v>539</v>
      </c>
      <c r="O1615" s="2">
        <v>50000</v>
      </c>
      <c r="P1615" s="1">
        <f>MEDIAN(Data_Source[Price (SAR)])</f>
        <v>58000</v>
      </c>
      <c r="Q1615" s="1" cm="1">
        <f t="array" ref="Q1615">MEDIAN(_xlfn._xlws.FILTER(Data_Source[Price (SAR)],Data_Source[Maker] = Data_Source[[#This Row],[Maker]]))</f>
        <v>60000</v>
      </c>
    </row>
    <row r="1616" spans="1:17" x14ac:dyDescent="0.35">
      <c r="A1616">
        <v>1615</v>
      </c>
      <c r="B1616" t="s">
        <v>73</v>
      </c>
      <c r="C1616">
        <v>3</v>
      </c>
      <c r="D1616">
        <v>2015</v>
      </c>
      <c r="E1616" s="9">
        <f ca="1">YEAR(TODAY())-Data_Source[[#This Row],[Year]]</f>
        <v>10</v>
      </c>
      <c r="F1616" t="s">
        <v>15</v>
      </c>
      <c r="G1616" t="s">
        <v>29</v>
      </c>
      <c r="H1616" t="s">
        <v>30</v>
      </c>
      <c r="I1616">
        <v>2</v>
      </c>
      <c r="J1616" t="s">
        <v>18</v>
      </c>
      <c r="K1616" t="s">
        <v>19</v>
      </c>
      <c r="L1616">
        <v>186</v>
      </c>
      <c r="M1616" t="s">
        <v>42</v>
      </c>
      <c r="N1616" t="s">
        <v>64</v>
      </c>
      <c r="O1616" s="2">
        <v>28000</v>
      </c>
      <c r="P1616" s="1">
        <f>MEDIAN(Data_Source[Price (SAR)])</f>
        <v>58000</v>
      </c>
      <c r="Q1616" s="1" cm="1">
        <f t="array" ref="Q1616">MEDIAN(_xlfn._xlws.FILTER(Data_Source[Price (SAR)],Data_Source[Maker] = Data_Source[[#This Row],[Maker]]))</f>
        <v>56000</v>
      </c>
    </row>
    <row r="1617" spans="1:17" x14ac:dyDescent="0.35">
      <c r="A1617">
        <v>1616</v>
      </c>
      <c r="B1617" t="s">
        <v>21</v>
      </c>
      <c r="C1617" t="s">
        <v>231</v>
      </c>
      <c r="D1617">
        <v>2015</v>
      </c>
      <c r="E1617" s="9">
        <f ca="1">YEAR(TODAY())-Data_Source[[#This Row],[Year]]</f>
        <v>10</v>
      </c>
      <c r="F1617" t="s">
        <v>44</v>
      </c>
      <c r="G1617" t="s">
        <v>75</v>
      </c>
      <c r="H1617" t="s">
        <v>26</v>
      </c>
      <c r="I1617">
        <v>1.5</v>
      </c>
      <c r="J1617" t="s">
        <v>18</v>
      </c>
      <c r="K1617" t="s">
        <v>19</v>
      </c>
      <c r="L1617">
        <v>17100</v>
      </c>
      <c r="M1617" t="s">
        <v>42</v>
      </c>
      <c r="N1617" t="s">
        <v>64</v>
      </c>
      <c r="O1617" s="3">
        <v>25000</v>
      </c>
      <c r="P1617" s="1">
        <f>MEDIAN(Data_Source[Price (SAR)])</f>
        <v>58000</v>
      </c>
      <c r="Q1617" s="1" cm="1">
        <f t="array" ref="Q1617">MEDIAN(_xlfn._xlws.FILTER(Data_Source[Price (SAR)],Data_Source[Maker] = Data_Source[[#This Row],[Maker]]))</f>
        <v>36500</v>
      </c>
    </row>
    <row r="1618" spans="1:17" x14ac:dyDescent="0.35">
      <c r="A1618">
        <v>1617</v>
      </c>
      <c r="B1618" t="s">
        <v>21</v>
      </c>
      <c r="C1618" t="s">
        <v>22</v>
      </c>
      <c r="D1618">
        <v>2016</v>
      </c>
      <c r="E1618" s="9">
        <f ca="1">YEAR(TODAY())-Data_Source[[#This Row],[Year]]</f>
        <v>9</v>
      </c>
      <c r="F1618" t="s">
        <v>15</v>
      </c>
      <c r="G1618" t="s">
        <v>23</v>
      </c>
      <c r="H1618" t="s">
        <v>30</v>
      </c>
      <c r="I1618">
        <v>4</v>
      </c>
      <c r="J1618" t="s">
        <v>18</v>
      </c>
      <c r="K1618" t="s">
        <v>19</v>
      </c>
      <c r="L1618">
        <v>94000</v>
      </c>
      <c r="M1618" t="s">
        <v>45</v>
      </c>
      <c r="N1618" t="s">
        <v>539</v>
      </c>
      <c r="O1618" s="3">
        <v>125000</v>
      </c>
      <c r="P1618" s="1">
        <f>MEDIAN(Data_Source[Price (SAR)])</f>
        <v>58000</v>
      </c>
      <c r="Q1618" s="1" cm="1">
        <f t="array" ref="Q1618">MEDIAN(_xlfn._xlws.FILTER(Data_Source[Price (SAR)],Data_Source[Maker] = Data_Source[[#This Row],[Maker]]))</f>
        <v>36500</v>
      </c>
    </row>
    <row r="1619" spans="1:17" x14ac:dyDescent="0.35">
      <c r="A1619">
        <v>1618</v>
      </c>
      <c r="B1619" t="s">
        <v>34</v>
      </c>
      <c r="C1619" t="s">
        <v>123</v>
      </c>
      <c r="D1619">
        <v>2019</v>
      </c>
      <c r="E1619" s="9">
        <f ca="1">YEAR(TODAY())-Data_Source[[#This Row],[Year]]</f>
        <v>6</v>
      </c>
      <c r="F1619" t="s">
        <v>44</v>
      </c>
      <c r="G1619" t="s">
        <v>23</v>
      </c>
      <c r="H1619" t="s">
        <v>17</v>
      </c>
      <c r="I1619">
        <v>2.7</v>
      </c>
      <c r="J1619" t="s">
        <v>18</v>
      </c>
      <c r="K1619" t="s">
        <v>19</v>
      </c>
      <c r="L1619">
        <v>32595</v>
      </c>
      <c r="M1619" t="s">
        <v>20</v>
      </c>
      <c r="N1619" t="s">
        <v>20</v>
      </c>
      <c r="O1619" s="2">
        <v>105000</v>
      </c>
      <c r="P1619" s="1">
        <f>MEDIAN(Data_Source[Price (SAR)])</f>
        <v>58000</v>
      </c>
      <c r="Q1619" s="1" cm="1">
        <f t="array" ref="Q1619">MEDIAN(_xlfn._xlws.FILTER(Data_Source[Price (SAR)],Data_Source[Maker] = Data_Source[[#This Row],[Maker]]))</f>
        <v>65000</v>
      </c>
    </row>
    <row r="1620" spans="1:17" x14ac:dyDescent="0.35">
      <c r="A1620">
        <v>1619</v>
      </c>
      <c r="B1620" t="s">
        <v>181</v>
      </c>
      <c r="C1620" t="s">
        <v>182</v>
      </c>
      <c r="D1620">
        <v>2021</v>
      </c>
      <c r="E1620" s="9">
        <f ca="1">YEAR(TODAY())-Data_Source[[#This Row],[Year]]</f>
        <v>4</v>
      </c>
      <c r="F1620" t="s">
        <v>15</v>
      </c>
      <c r="G1620" t="s">
        <v>29</v>
      </c>
      <c r="H1620" t="s">
        <v>26</v>
      </c>
      <c r="I1620">
        <v>1.2</v>
      </c>
      <c r="J1620" t="s">
        <v>18</v>
      </c>
      <c r="K1620" t="s">
        <v>19</v>
      </c>
      <c r="L1620">
        <v>900</v>
      </c>
      <c r="M1620" t="s">
        <v>20</v>
      </c>
      <c r="N1620" t="s">
        <v>20</v>
      </c>
      <c r="O1620" s="2">
        <v>37000</v>
      </c>
      <c r="P1620" s="1">
        <f>MEDIAN(Data_Source[Price (SAR)])</f>
        <v>58000</v>
      </c>
      <c r="Q1620" s="1" cm="1">
        <f t="array" ref="Q1620">MEDIAN(_xlfn._xlws.FILTER(Data_Source[Price (SAR)],Data_Source[Maker] = Data_Source[[#This Row],[Maker]]))</f>
        <v>54000</v>
      </c>
    </row>
    <row r="1621" spans="1:17" x14ac:dyDescent="0.35">
      <c r="A1621">
        <v>1620</v>
      </c>
      <c r="B1621" t="s">
        <v>34</v>
      </c>
      <c r="C1621" t="s">
        <v>55</v>
      </c>
      <c r="D1621">
        <v>2018</v>
      </c>
      <c r="E1621" s="9">
        <f ca="1">YEAR(TODAY())-Data_Source[[#This Row],[Year]]</f>
        <v>7</v>
      </c>
      <c r="F1621" t="s">
        <v>44</v>
      </c>
      <c r="G1621" t="s">
        <v>23</v>
      </c>
      <c r="H1621" t="s">
        <v>26</v>
      </c>
      <c r="I1621">
        <v>4</v>
      </c>
      <c r="J1621" t="s">
        <v>18</v>
      </c>
      <c r="K1621" t="s">
        <v>19</v>
      </c>
      <c r="L1621">
        <v>90000</v>
      </c>
      <c r="M1621" t="s">
        <v>42</v>
      </c>
      <c r="N1621" t="s">
        <v>64</v>
      </c>
      <c r="O1621" s="3">
        <v>138000</v>
      </c>
      <c r="P1621" s="1">
        <f>MEDIAN(Data_Source[Price (SAR)])</f>
        <v>58000</v>
      </c>
      <c r="Q1621" s="1" cm="1">
        <f t="array" ref="Q1621">MEDIAN(_xlfn._xlws.FILTER(Data_Source[Price (SAR)],Data_Source[Maker] = Data_Source[[#This Row],[Maker]]))</f>
        <v>65000</v>
      </c>
    </row>
    <row r="1622" spans="1:17" x14ac:dyDescent="0.35">
      <c r="A1622">
        <v>1621</v>
      </c>
      <c r="B1622" t="s">
        <v>27</v>
      </c>
      <c r="C1622" t="s">
        <v>28</v>
      </c>
      <c r="D1622">
        <v>2017</v>
      </c>
      <c r="E1622" s="9">
        <f ca="1">YEAR(TODAY())-Data_Source[[#This Row],[Year]]</f>
        <v>8</v>
      </c>
      <c r="F1622" t="s">
        <v>15</v>
      </c>
      <c r="G1622" t="s">
        <v>23</v>
      </c>
      <c r="H1622" t="s">
        <v>26</v>
      </c>
      <c r="I1622">
        <v>1.6</v>
      </c>
      <c r="J1622" t="s">
        <v>18</v>
      </c>
      <c r="K1622" t="s">
        <v>19</v>
      </c>
      <c r="L1622">
        <v>131889</v>
      </c>
      <c r="M1622" t="s">
        <v>20</v>
      </c>
      <c r="N1622" t="s">
        <v>20</v>
      </c>
      <c r="O1622" s="2">
        <v>36500</v>
      </c>
      <c r="P1622" s="1">
        <f>MEDIAN(Data_Source[Price (SAR)])</f>
        <v>58000</v>
      </c>
      <c r="Q1622" s="1" cm="1">
        <f t="array" ref="Q1622">MEDIAN(_xlfn._xlws.FILTER(Data_Source[Price (SAR)],Data_Source[Maker] = Data_Source[[#This Row],[Maker]]))</f>
        <v>42000</v>
      </c>
    </row>
    <row r="1623" spans="1:17" x14ac:dyDescent="0.35">
      <c r="A1623">
        <v>1622</v>
      </c>
      <c r="B1623" t="s">
        <v>174</v>
      </c>
      <c r="C1623" t="s">
        <v>197</v>
      </c>
      <c r="D1623">
        <v>2015</v>
      </c>
      <c r="E1623" s="9">
        <f ca="1">YEAR(TODAY())-Data_Source[[#This Row],[Year]]</f>
        <v>10</v>
      </c>
      <c r="F1623" t="s">
        <v>15</v>
      </c>
      <c r="G1623" t="s">
        <v>23</v>
      </c>
      <c r="H1623" t="s">
        <v>30</v>
      </c>
      <c r="I1623">
        <v>2</v>
      </c>
      <c r="J1623" t="s">
        <v>18</v>
      </c>
      <c r="K1623" t="s">
        <v>19</v>
      </c>
      <c r="L1623">
        <v>88335</v>
      </c>
      <c r="M1623" t="s">
        <v>20</v>
      </c>
      <c r="N1623" t="s">
        <v>20</v>
      </c>
      <c r="O1623" s="3">
        <v>126500</v>
      </c>
      <c r="P1623" s="1">
        <f>MEDIAN(Data_Source[Price (SAR)])</f>
        <v>58000</v>
      </c>
      <c r="Q1623" s="1" cm="1">
        <f t="array" ref="Q1623">MEDIAN(_xlfn._xlws.FILTER(Data_Source[Price (SAR)],Data_Source[Maker] = Data_Source[[#This Row],[Maker]]))</f>
        <v>110000</v>
      </c>
    </row>
    <row r="1624" spans="1:17" x14ac:dyDescent="0.35">
      <c r="A1624">
        <v>1623</v>
      </c>
      <c r="B1624" t="s">
        <v>34</v>
      </c>
      <c r="C1624" t="s">
        <v>43</v>
      </c>
      <c r="D1624">
        <v>2017</v>
      </c>
      <c r="E1624" s="9">
        <f ca="1">YEAR(TODAY())-Data_Source[[#This Row],[Year]]</f>
        <v>8</v>
      </c>
      <c r="F1624" t="s">
        <v>44</v>
      </c>
      <c r="G1624" t="s">
        <v>23</v>
      </c>
      <c r="H1624" t="s">
        <v>26</v>
      </c>
      <c r="I1624">
        <v>2.5</v>
      </c>
      <c r="J1624" t="s">
        <v>18</v>
      </c>
      <c r="K1624" t="s">
        <v>19</v>
      </c>
      <c r="L1624">
        <v>107000</v>
      </c>
      <c r="M1624" t="s">
        <v>45</v>
      </c>
      <c r="N1624" t="s">
        <v>539</v>
      </c>
      <c r="O1624" s="3">
        <v>50000</v>
      </c>
      <c r="P1624" s="1">
        <f>MEDIAN(Data_Source[Price (SAR)])</f>
        <v>58000</v>
      </c>
      <c r="Q1624" s="1" cm="1">
        <f t="array" ref="Q1624">MEDIAN(_xlfn._xlws.FILTER(Data_Source[Price (SAR)],Data_Source[Maker] = Data_Source[[#This Row],[Maker]]))</f>
        <v>65000</v>
      </c>
    </row>
    <row r="1625" spans="1:17" x14ac:dyDescent="0.35">
      <c r="A1625">
        <v>1624</v>
      </c>
      <c r="B1625" t="s">
        <v>48</v>
      </c>
      <c r="C1625" t="s">
        <v>149</v>
      </c>
      <c r="D1625">
        <v>2013</v>
      </c>
      <c r="E1625" s="9">
        <f ca="1">YEAR(TODAY())-Data_Source[[#This Row],[Year]]</f>
        <v>12</v>
      </c>
      <c r="F1625" t="s">
        <v>47</v>
      </c>
      <c r="G1625" t="s">
        <v>16</v>
      </c>
      <c r="H1625" t="s">
        <v>17</v>
      </c>
      <c r="I1625">
        <v>6</v>
      </c>
      <c r="J1625" t="s">
        <v>18</v>
      </c>
      <c r="K1625" t="s">
        <v>19</v>
      </c>
      <c r="L1625">
        <v>109000</v>
      </c>
      <c r="M1625" t="s">
        <v>42</v>
      </c>
      <c r="N1625" t="s">
        <v>64</v>
      </c>
      <c r="O1625" s="3">
        <v>59500</v>
      </c>
      <c r="P1625" s="1">
        <f>MEDIAN(Data_Source[Price (SAR)])</f>
        <v>58000</v>
      </c>
      <c r="Q1625" s="1" cm="1">
        <f t="array" ref="Q1625">MEDIAN(_xlfn._xlws.FILTER(Data_Source[Price (SAR)],Data_Source[Maker] = Data_Source[[#This Row],[Maker]]))</f>
        <v>145000</v>
      </c>
    </row>
    <row r="1626" spans="1:17" x14ac:dyDescent="0.35">
      <c r="A1626">
        <v>1625</v>
      </c>
      <c r="B1626" t="s">
        <v>34</v>
      </c>
      <c r="C1626" t="s">
        <v>51</v>
      </c>
      <c r="D1626">
        <v>2019</v>
      </c>
      <c r="E1626" s="9">
        <f ca="1">YEAR(TODAY())-Data_Source[[#This Row],[Year]]</f>
        <v>6</v>
      </c>
      <c r="F1626" t="s">
        <v>15</v>
      </c>
      <c r="G1626" t="s">
        <v>65</v>
      </c>
      <c r="H1626" t="s">
        <v>26</v>
      </c>
      <c r="I1626">
        <v>1.6</v>
      </c>
      <c r="J1626" t="s">
        <v>18</v>
      </c>
      <c r="K1626" t="s">
        <v>19</v>
      </c>
      <c r="L1626">
        <v>39000</v>
      </c>
      <c r="M1626" t="s">
        <v>245</v>
      </c>
      <c r="N1626" t="s">
        <v>538</v>
      </c>
      <c r="O1626" s="2">
        <v>52000</v>
      </c>
      <c r="P1626" s="1">
        <f>MEDIAN(Data_Source[Price (SAR)])</f>
        <v>58000</v>
      </c>
      <c r="Q1626" s="1" cm="1">
        <f t="array" ref="Q1626">MEDIAN(_xlfn._xlws.FILTER(Data_Source[Price (SAR)],Data_Source[Maker] = Data_Source[[#This Row],[Maker]]))</f>
        <v>65000</v>
      </c>
    </row>
    <row r="1627" spans="1:17" x14ac:dyDescent="0.35">
      <c r="A1627">
        <v>1626</v>
      </c>
      <c r="B1627" t="s">
        <v>103</v>
      </c>
      <c r="C1627" t="s">
        <v>324</v>
      </c>
      <c r="D1627">
        <v>2019</v>
      </c>
      <c r="E1627" s="9">
        <f ca="1">YEAR(TODAY())-Data_Source[[#This Row],[Year]]</f>
        <v>6</v>
      </c>
      <c r="F1627" t="s">
        <v>15</v>
      </c>
      <c r="G1627" t="s">
        <v>94</v>
      </c>
      <c r="H1627" t="s">
        <v>30</v>
      </c>
      <c r="I1627">
        <v>2.4</v>
      </c>
      <c r="J1627" t="s">
        <v>18</v>
      </c>
      <c r="K1627" t="s">
        <v>19</v>
      </c>
      <c r="L1627">
        <v>43834</v>
      </c>
      <c r="M1627" t="s">
        <v>20</v>
      </c>
      <c r="N1627" t="s">
        <v>20</v>
      </c>
      <c r="O1627" s="2">
        <v>66000</v>
      </c>
      <c r="P1627" s="1">
        <f>MEDIAN(Data_Source[Price (SAR)])</f>
        <v>58000</v>
      </c>
      <c r="Q1627" s="1" cm="1">
        <f t="array" ref="Q1627">MEDIAN(_xlfn._xlws.FILTER(Data_Source[Price (SAR)],Data_Source[Maker] = Data_Source[[#This Row],[Maker]]))</f>
        <v>83000</v>
      </c>
    </row>
    <row r="1628" spans="1:17" x14ac:dyDescent="0.35">
      <c r="A1628">
        <v>1627</v>
      </c>
      <c r="B1628" t="s">
        <v>34</v>
      </c>
      <c r="C1628" t="s">
        <v>127</v>
      </c>
      <c r="D1628">
        <v>2020</v>
      </c>
      <c r="E1628" s="9">
        <f ca="1">YEAR(TODAY())-Data_Source[[#This Row],[Year]]</f>
        <v>5</v>
      </c>
      <c r="F1628" t="s">
        <v>15</v>
      </c>
      <c r="G1628" t="s">
        <v>23</v>
      </c>
      <c r="H1628" t="s">
        <v>17</v>
      </c>
      <c r="I1628">
        <v>4</v>
      </c>
      <c r="J1628" t="s">
        <v>18</v>
      </c>
      <c r="K1628" t="s">
        <v>68</v>
      </c>
      <c r="L1628">
        <v>45000</v>
      </c>
      <c r="M1628" t="s">
        <v>138</v>
      </c>
      <c r="N1628" t="s">
        <v>64</v>
      </c>
      <c r="O1628" s="2">
        <v>2450</v>
      </c>
      <c r="P1628" s="1">
        <f>MEDIAN(Data_Source[Price (SAR)])</f>
        <v>58000</v>
      </c>
      <c r="Q1628" s="1" cm="1">
        <f t="array" ref="Q1628">MEDIAN(_xlfn._xlws.FILTER(Data_Source[Price (SAR)],Data_Source[Maker] = Data_Source[[#This Row],[Maker]]))</f>
        <v>65000</v>
      </c>
    </row>
    <row r="1629" spans="1:17" x14ac:dyDescent="0.35">
      <c r="A1629">
        <v>1628</v>
      </c>
      <c r="B1629" t="s">
        <v>34</v>
      </c>
      <c r="C1629" t="s">
        <v>55</v>
      </c>
      <c r="D1629">
        <v>2012</v>
      </c>
      <c r="E1629" s="9">
        <f ca="1">YEAR(TODAY())-Data_Source[[#This Row],[Year]]</f>
        <v>13</v>
      </c>
      <c r="F1629" t="s">
        <v>15</v>
      </c>
      <c r="G1629" t="s">
        <v>23</v>
      </c>
      <c r="H1629" t="s">
        <v>17</v>
      </c>
      <c r="I1629">
        <v>4</v>
      </c>
      <c r="J1629" t="s">
        <v>18</v>
      </c>
      <c r="K1629" t="s">
        <v>68</v>
      </c>
      <c r="L1629">
        <v>199000</v>
      </c>
      <c r="M1629" t="s">
        <v>228</v>
      </c>
      <c r="N1629" t="s">
        <v>540</v>
      </c>
      <c r="O1629" s="3">
        <v>73000</v>
      </c>
      <c r="P1629" s="1">
        <f>MEDIAN(Data_Source[Price (SAR)])</f>
        <v>58000</v>
      </c>
      <c r="Q1629" s="1" cm="1">
        <f t="array" ref="Q1629">MEDIAN(_xlfn._xlws.FILTER(Data_Source[Price (SAR)],Data_Source[Maker] = Data_Source[[#This Row],[Maker]]))</f>
        <v>65000</v>
      </c>
    </row>
    <row r="1630" spans="1:17" x14ac:dyDescent="0.35">
      <c r="A1630">
        <v>1629</v>
      </c>
      <c r="B1630" t="s">
        <v>34</v>
      </c>
      <c r="C1630" t="s">
        <v>35</v>
      </c>
      <c r="D1630">
        <v>1990</v>
      </c>
      <c r="E1630" s="9">
        <f ca="1">YEAR(TODAY())-Data_Source[[#This Row],[Year]]</f>
        <v>35</v>
      </c>
      <c r="F1630" t="s">
        <v>15</v>
      </c>
      <c r="G1630" t="s">
        <v>23</v>
      </c>
      <c r="H1630" t="s">
        <v>17</v>
      </c>
      <c r="I1630">
        <v>3</v>
      </c>
      <c r="J1630" t="s">
        <v>18</v>
      </c>
      <c r="K1630" t="s">
        <v>68</v>
      </c>
      <c r="L1630">
        <v>333892</v>
      </c>
      <c r="M1630" t="s">
        <v>126</v>
      </c>
      <c r="N1630" t="s">
        <v>126</v>
      </c>
      <c r="O1630" s="3">
        <v>30000</v>
      </c>
      <c r="P1630" s="1">
        <f>MEDIAN(Data_Source[Price (SAR)])</f>
        <v>58000</v>
      </c>
      <c r="Q1630" s="1" cm="1">
        <f t="array" ref="Q1630">MEDIAN(_xlfn._xlws.FILTER(Data_Source[Price (SAR)],Data_Source[Maker] = Data_Source[[#This Row],[Maker]]))</f>
        <v>65000</v>
      </c>
    </row>
    <row r="1631" spans="1:17" x14ac:dyDescent="0.35">
      <c r="A1631">
        <v>1630</v>
      </c>
      <c r="B1631" t="s">
        <v>31</v>
      </c>
      <c r="C1631" t="s">
        <v>32</v>
      </c>
      <c r="D1631">
        <v>2018</v>
      </c>
      <c r="E1631" s="9">
        <f ca="1">YEAR(TODAY())-Data_Source[[#This Row],[Year]]</f>
        <v>7</v>
      </c>
      <c r="F1631" t="s">
        <v>44</v>
      </c>
      <c r="G1631" t="s">
        <v>78</v>
      </c>
      <c r="H1631" t="s">
        <v>17</v>
      </c>
      <c r="I1631">
        <v>2.4</v>
      </c>
      <c r="J1631" t="s">
        <v>18</v>
      </c>
      <c r="K1631" t="s">
        <v>19</v>
      </c>
      <c r="L1631">
        <v>75000</v>
      </c>
      <c r="M1631" t="s">
        <v>45</v>
      </c>
      <c r="N1631" t="s">
        <v>539</v>
      </c>
      <c r="O1631" s="3">
        <v>92000</v>
      </c>
      <c r="P1631" s="1">
        <f>MEDIAN(Data_Source[Price (SAR)])</f>
        <v>58000</v>
      </c>
      <c r="Q1631" s="1" cm="1">
        <f t="array" ref="Q1631">MEDIAN(_xlfn._xlws.FILTER(Data_Source[Price (SAR)],Data_Source[Maker] = Data_Source[[#This Row],[Maker]]))</f>
        <v>60500</v>
      </c>
    </row>
    <row r="1632" spans="1:17" x14ac:dyDescent="0.35">
      <c r="A1632">
        <v>1631</v>
      </c>
      <c r="B1632" t="s">
        <v>60</v>
      </c>
      <c r="C1632" t="s">
        <v>80</v>
      </c>
      <c r="D1632">
        <v>2016</v>
      </c>
      <c r="E1632" s="9">
        <f ca="1">YEAR(TODAY())-Data_Source[[#This Row],[Year]]</f>
        <v>9</v>
      </c>
      <c r="F1632" t="s">
        <v>47</v>
      </c>
      <c r="G1632" t="s">
        <v>38</v>
      </c>
      <c r="H1632" t="s">
        <v>30</v>
      </c>
      <c r="I1632">
        <v>3.5</v>
      </c>
      <c r="J1632" t="s">
        <v>18</v>
      </c>
      <c r="K1632" t="s">
        <v>19</v>
      </c>
      <c r="L1632">
        <v>88000</v>
      </c>
      <c r="M1632" t="s">
        <v>45</v>
      </c>
      <c r="N1632" t="s">
        <v>539</v>
      </c>
      <c r="O1632" s="3">
        <v>115000</v>
      </c>
      <c r="P1632" s="1">
        <f>MEDIAN(Data_Source[Price (SAR)])</f>
        <v>58000</v>
      </c>
      <c r="Q1632" s="1" cm="1">
        <f t="array" ref="Q1632">MEDIAN(_xlfn._xlws.FILTER(Data_Source[Price (SAR)],Data_Source[Maker] = Data_Source[[#This Row],[Maker]]))</f>
        <v>142000</v>
      </c>
    </row>
    <row r="1633" spans="1:17" x14ac:dyDescent="0.35">
      <c r="A1633">
        <v>1632</v>
      </c>
      <c r="B1633" t="s">
        <v>76</v>
      </c>
      <c r="C1633" t="s">
        <v>77</v>
      </c>
      <c r="D1633">
        <v>2018</v>
      </c>
      <c r="E1633" s="9">
        <f ca="1">YEAR(TODAY())-Data_Source[[#This Row],[Year]]</f>
        <v>7</v>
      </c>
      <c r="F1633" t="s">
        <v>15</v>
      </c>
      <c r="G1633" t="s">
        <v>29</v>
      </c>
      <c r="H1633" t="s">
        <v>26</v>
      </c>
      <c r="I1633">
        <v>3.5</v>
      </c>
      <c r="J1633" t="s">
        <v>18</v>
      </c>
      <c r="K1633" t="s">
        <v>19</v>
      </c>
      <c r="L1633">
        <v>55000</v>
      </c>
      <c r="M1633" t="s">
        <v>42</v>
      </c>
      <c r="N1633" t="s">
        <v>64</v>
      </c>
      <c r="O1633" s="3">
        <v>143000</v>
      </c>
      <c r="P1633" s="1">
        <f>MEDIAN(Data_Source[Price (SAR)])</f>
        <v>58000</v>
      </c>
      <c r="Q1633" s="1" cm="1">
        <f t="array" ref="Q1633">MEDIAN(_xlfn._xlws.FILTER(Data_Source[Price (SAR)],Data_Source[Maker] = Data_Source[[#This Row],[Maker]]))</f>
        <v>55000</v>
      </c>
    </row>
    <row r="1634" spans="1:17" x14ac:dyDescent="0.35">
      <c r="A1634">
        <v>1633</v>
      </c>
      <c r="B1634" t="s">
        <v>76</v>
      </c>
      <c r="C1634" t="s">
        <v>112</v>
      </c>
      <c r="D1634">
        <v>2018</v>
      </c>
      <c r="E1634" s="9">
        <f ca="1">YEAR(TODAY())-Data_Source[[#This Row],[Year]]</f>
        <v>7</v>
      </c>
      <c r="F1634" t="s">
        <v>47</v>
      </c>
      <c r="G1634" t="s">
        <v>38</v>
      </c>
      <c r="H1634" t="s">
        <v>17</v>
      </c>
      <c r="I1634">
        <v>3.5</v>
      </c>
      <c r="J1634" t="s">
        <v>18</v>
      </c>
      <c r="K1634" t="s">
        <v>19</v>
      </c>
      <c r="L1634">
        <v>59000</v>
      </c>
      <c r="M1634" t="s">
        <v>45</v>
      </c>
      <c r="N1634" t="s">
        <v>539</v>
      </c>
      <c r="O1634" s="3">
        <v>91000</v>
      </c>
      <c r="P1634" s="1">
        <f>MEDIAN(Data_Source[Price (SAR)])</f>
        <v>58000</v>
      </c>
      <c r="Q1634" s="1" cm="1">
        <f t="array" ref="Q1634">MEDIAN(_xlfn._xlws.FILTER(Data_Source[Price (SAR)],Data_Source[Maker] = Data_Source[[#This Row],[Maker]]))</f>
        <v>55000</v>
      </c>
    </row>
    <row r="1635" spans="1:17" x14ac:dyDescent="0.35">
      <c r="A1635">
        <v>1634</v>
      </c>
      <c r="B1635" t="s">
        <v>34</v>
      </c>
      <c r="C1635" t="s">
        <v>35</v>
      </c>
      <c r="D1635">
        <v>2007</v>
      </c>
      <c r="E1635" s="9">
        <f ca="1">YEAR(TODAY())-Data_Source[[#This Row],[Year]]</f>
        <v>18</v>
      </c>
      <c r="F1635" t="s">
        <v>44</v>
      </c>
      <c r="G1635" t="s">
        <v>23</v>
      </c>
      <c r="H1635" t="s">
        <v>30</v>
      </c>
      <c r="I1635">
        <v>4.5999999999999996</v>
      </c>
      <c r="J1635" t="s">
        <v>18</v>
      </c>
      <c r="K1635" t="s">
        <v>68</v>
      </c>
      <c r="L1635">
        <v>315</v>
      </c>
      <c r="M1635" t="s">
        <v>59</v>
      </c>
      <c r="N1635" t="s">
        <v>59</v>
      </c>
      <c r="O1635" s="2">
        <v>60000</v>
      </c>
      <c r="P1635" s="1">
        <f>MEDIAN(Data_Source[Price (SAR)])</f>
        <v>58000</v>
      </c>
      <c r="Q1635" s="1" cm="1">
        <f t="array" ref="Q1635">MEDIAN(_xlfn._xlws.FILTER(Data_Source[Price (SAR)],Data_Source[Maker] = Data_Source[[#This Row],[Maker]]))</f>
        <v>65000</v>
      </c>
    </row>
    <row r="1636" spans="1:17" x14ac:dyDescent="0.35">
      <c r="A1636">
        <v>1635</v>
      </c>
      <c r="B1636" t="s">
        <v>134</v>
      </c>
      <c r="C1636" t="s">
        <v>232</v>
      </c>
      <c r="D1636">
        <v>2019</v>
      </c>
      <c r="E1636" s="9">
        <f ca="1">YEAR(TODAY())-Data_Source[[#This Row],[Year]]</f>
        <v>6</v>
      </c>
      <c r="F1636" t="s">
        <v>15</v>
      </c>
      <c r="G1636" t="s">
        <v>23</v>
      </c>
      <c r="H1636" t="s">
        <v>26</v>
      </c>
      <c r="I1636">
        <v>1.6</v>
      </c>
      <c r="J1636" t="s">
        <v>18</v>
      </c>
      <c r="K1636" t="s">
        <v>68</v>
      </c>
      <c r="L1636">
        <v>119588</v>
      </c>
      <c r="M1636" t="s">
        <v>20</v>
      </c>
      <c r="N1636" t="s">
        <v>20</v>
      </c>
      <c r="O1636" s="2">
        <v>34000</v>
      </c>
      <c r="P1636" s="1">
        <f>MEDIAN(Data_Source[Price (SAR)])</f>
        <v>58000</v>
      </c>
      <c r="Q1636" s="1" cm="1">
        <f t="array" ref="Q1636">MEDIAN(_xlfn._xlws.FILTER(Data_Source[Price (SAR)],Data_Source[Maker] = Data_Source[[#This Row],[Maker]]))</f>
        <v>26000</v>
      </c>
    </row>
    <row r="1637" spans="1:17" x14ac:dyDescent="0.35">
      <c r="A1637">
        <v>1636</v>
      </c>
      <c r="B1637" t="s">
        <v>34</v>
      </c>
      <c r="C1637" t="s">
        <v>58</v>
      </c>
      <c r="D1637">
        <v>2008</v>
      </c>
      <c r="E1637" s="9">
        <f ca="1">YEAR(TODAY())-Data_Source[[#This Row],[Year]]</f>
        <v>17</v>
      </c>
      <c r="F1637" t="s">
        <v>15</v>
      </c>
      <c r="G1637" t="s">
        <v>23</v>
      </c>
      <c r="H1637" t="s">
        <v>17</v>
      </c>
      <c r="I1637">
        <v>4</v>
      </c>
      <c r="J1637" t="s">
        <v>18</v>
      </c>
      <c r="K1637" t="s">
        <v>19</v>
      </c>
      <c r="L1637">
        <v>288000</v>
      </c>
      <c r="M1637" t="s">
        <v>54</v>
      </c>
      <c r="N1637" t="s">
        <v>538</v>
      </c>
      <c r="O1637" s="3">
        <v>36000</v>
      </c>
      <c r="P1637" s="1">
        <f>MEDIAN(Data_Source[Price (SAR)])</f>
        <v>58000</v>
      </c>
      <c r="Q1637" s="1" cm="1">
        <f t="array" ref="Q1637">MEDIAN(_xlfn._xlws.FILTER(Data_Source[Price (SAR)],Data_Source[Maker] = Data_Source[[#This Row],[Maker]]))</f>
        <v>65000</v>
      </c>
    </row>
    <row r="1638" spans="1:17" x14ac:dyDescent="0.35">
      <c r="A1638">
        <v>1637</v>
      </c>
      <c r="B1638" t="s">
        <v>39</v>
      </c>
      <c r="C1638" t="s">
        <v>115</v>
      </c>
      <c r="D1638">
        <v>2015</v>
      </c>
      <c r="E1638" s="9">
        <f ca="1">YEAR(TODAY())-Data_Source[[#This Row],[Year]]</f>
        <v>10</v>
      </c>
      <c r="F1638" t="s">
        <v>15</v>
      </c>
      <c r="G1638" t="s">
        <v>75</v>
      </c>
      <c r="H1638" t="s">
        <v>26</v>
      </c>
      <c r="I1638">
        <v>5.3</v>
      </c>
      <c r="J1638" t="s">
        <v>18</v>
      </c>
      <c r="K1638" t="s">
        <v>19</v>
      </c>
      <c r="L1638">
        <v>164000</v>
      </c>
      <c r="M1638" t="s">
        <v>45</v>
      </c>
      <c r="N1638" t="s">
        <v>539</v>
      </c>
      <c r="O1638" s="3">
        <v>110000</v>
      </c>
      <c r="P1638" s="1">
        <f>MEDIAN(Data_Source[Price (SAR)])</f>
        <v>58000</v>
      </c>
      <c r="Q1638" s="1" cm="1">
        <f t="array" ref="Q1638">MEDIAN(_xlfn._xlws.FILTER(Data_Source[Price (SAR)],Data_Source[Maker] = Data_Source[[#This Row],[Maker]]))</f>
        <v>60000</v>
      </c>
    </row>
    <row r="1639" spans="1:17" x14ac:dyDescent="0.35">
      <c r="A1639">
        <v>1638</v>
      </c>
      <c r="B1639" t="s">
        <v>95</v>
      </c>
      <c r="C1639" t="s">
        <v>223</v>
      </c>
      <c r="D1639">
        <v>2019</v>
      </c>
      <c r="E1639" s="9">
        <f ca="1">YEAR(TODAY())-Data_Source[[#This Row],[Year]]</f>
        <v>6</v>
      </c>
      <c r="F1639" t="s">
        <v>15</v>
      </c>
      <c r="G1639" t="s">
        <v>29</v>
      </c>
      <c r="H1639" t="s">
        <v>17</v>
      </c>
      <c r="I1639">
        <v>6.2</v>
      </c>
      <c r="J1639" t="s">
        <v>18</v>
      </c>
      <c r="K1639" t="s">
        <v>19</v>
      </c>
      <c r="L1639">
        <v>58678</v>
      </c>
      <c r="M1639" t="s">
        <v>20</v>
      </c>
      <c r="N1639" t="s">
        <v>20</v>
      </c>
      <c r="O1639" s="2">
        <v>261500</v>
      </c>
      <c r="P1639" s="1">
        <f>MEDIAN(Data_Source[Price (SAR)])</f>
        <v>58000</v>
      </c>
      <c r="Q1639" s="1" cm="1">
        <f t="array" ref="Q1639">MEDIAN(_xlfn._xlws.FILTER(Data_Source[Price (SAR)],Data_Source[Maker] = Data_Source[[#This Row],[Maker]]))</f>
        <v>130000</v>
      </c>
    </row>
    <row r="1640" spans="1:17" x14ac:dyDescent="0.35">
      <c r="A1640">
        <v>1639</v>
      </c>
      <c r="B1640" t="s">
        <v>109</v>
      </c>
      <c r="C1640" t="s">
        <v>352</v>
      </c>
      <c r="D1640">
        <v>2011</v>
      </c>
      <c r="E1640" s="9">
        <f ca="1">YEAR(TODAY())-Data_Source[[#This Row],[Year]]</f>
        <v>14</v>
      </c>
      <c r="F1640" t="s">
        <v>15</v>
      </c>
      <c r="G1640" t="s">
        <v>23</v>
      </c>
      <c r="H1640" t="s">
        <v>30</v>
      </c>
      <c r="I1640">
        <v>5.7</v>
      </c>
      <c r="J1640" t="s">
        <v>18</v>
      </c>
      <c r="K1640" t="s">
        <v>19</v>
      </c>
      <c r="L1640">
        <v>190000</v>
      </c>
      <c r="M1640" t="s">
        <v>20</v>
      </c>
      <c r="N1640" t="s">
        <v>20</v>
      </c>
      <c r="O1640" s="2">
        <v>40000</v>
      </c>
      <c r="P1640" s="1">
        <f>MEDIAN(Data_Source[Price (SAR)])</f>
        <v>58000</v>
      </c>
      <c r="Q1640" s="1" cm="1">
        <f t="array" ref="Q1640">MEDIAN(_xlfn._xlws.FILTER(Data_Source[Price (SAR)],Data_Source[Maker] = Data_Source[[#This Row],[Maker]]))</f>
        <v>71000</v>
      </c>
    </row>
    <row r="1641" spans="1:17" x14ac:dyDescent="0.35">
      <c r="A1641">
        <v>1640</v>
      </c>
      <c r="B1641" t="s">
        <v>13</v>
      </c>
      <c r="C1641" t="s">
        <v>14</v>
      </c>
      <c r="D1641">
        <v>2008</v>
      </c>
      <c r="E1641" s="9">
        <f ca="1">YEAR(TODAY())-Data_Source[[#This Row],[Year]]</f>
        <v>17</v>
      </c>
      <c r="F1641" t="s">
        <v>15</v>
      </c>
      <c r="G1641" t="s">
        <v>23</v>
      </c>
      <c r="H1641" t="s">
        <v>30</v>
      </c>
      <c r="I1641">
        <v>6</v>
      </c>
      <c r="J1641" t="s">
        <v>18</v>
      </c>
      <c r="K1641" t="s">
        <v>19</v>
      </c>
      <c r="L1641">
        <v>212</v>
      </c>
      <c r="M1641" t="s">
        <v>20</v>
      </c>
      <c r="N1641" t="s">
        <v>20</v>
      </c>
      <c r="O1641" s="3">
        <v>12500</v>
      </c>
      <c r="P1641" s="1">
        <f>MEDIAN(Data_Source[Price (SAR)])</f>
        <v>58000</v>
      </c>
      <c r="Q1641" s="1" cm="1">
        <f t="array" ref="Q1641">MEDIAN(_xlfn._xlws.FILTER(Data_Source[Price (SAR)],Data_Source[Maker] = Data_Source[[#This Row],[Maker]]))</f>
        <v>70000</v>
      </c>
    </row>
    <row r="1642" spans="1:17" x14ac:dyDescent="0.35">
      <c r="A1642">
        <v>1641</v>
      </c>
      <c r="B1642" t="s">
        <v>60</v>
      </c>
      <c r="C1642" t="s">
        <v>90</v>
      </c>
      <c r="D1642">
        <v>2015</v>
      </c>
      <c r="E1642" s="9">
        <f ca="1">YEAR(TODAY())-Data_Source[[#This Row],[Year]]</f>
        <v>10</v>
      </c>
      <c r="F1642" t="s">
        <v>15</v>
      </c>
      <c r="G1642" t="s">
        <v>29</v>
      </c>
      <c r="H1642" t="s">
        <v>17</v>
      </c>
      <c r="I1642">
        <v>5.7</v>
      </c>
      <c r="J1642" t="s">
        <v>18</v>
      </c>
      <c r="K1642" t="s">
        <v>19</v>
      </c>
      <c r="L1642">
        <v>97000</v>
      </c>
      <c r="M1642" t="s">
        <v>138</v>
      </c>
      <c r="N1642" t="s">
        <v>64</v>
      </c>
      <c r="O1642" s="3">
        <v>192000</v>
      </c>
      <c r="P1642" s="1">
        <f>MEDIAN(Data_Source[Price (SAR)])</f>
        <v>58000</v>
      </c>
      <c r="Q1642" s="1" cm="1">
        <f t="array" ref="Q1642">MEDIAN(_xlfn._xlws.FILTER(Data_Source[Price (SAR)],Data_Source[Maker] = Data_Source[[#This Row],[Maker]]))</f>
        <v>142000</v>
      </c>
    </row>
    <row r="1643" spans="1:17" x14ac:dyDescent="0.35">
      <c r="A1643">
        <v>1642</v>
      </c>
      <c r="B1643" t="s">
        <v>36</v>
      </c>
      <c r="C1643" t="s">
        <v>297</v>
      </c>
      <c r="D1643">
        <v>2005</v>
      </c>
      <c r="E1643" s="9">
        <f ca="1">YEAR(TODAY())-Data_Source[[#This Row],[Year]]</f>
        <v>20</v>
      </c>
      <c r="F1643" t="s">
        <v>15</v>
      </c>
      <c r="G1643" t="s">
        <v>75</v>
      </c>
      <c r="H1643" t="s">
        <v>30</v>
      </c>
      <c r="I1643">
        <v>5.3</v>
      </c>
      <c r="J1643" t="s">
        <v>18</v>
      </c>
      <c r="K1643" t="s">
        <v>19</v>
      </c>
      <c r="L1643">
        <v>84000</v>
      </c>
      <c r="M1643" t="s">
        <v>45</v>
      </c>
      <c r="N1643" t="s">
        <v>539</v>
      </c>
      <c r="O1643" s="3">
        <v>22000</v>
      </c>
      <c r="P1643" s="1">
        <f>MEDIAN(Data_Source[Price (SAR)])</f>
        <v>58000</v>
      </c>
      <c r="Q1643" s="1" cm="1">
        <f t="array" ref="Q1643">MEDIAN(_xlfn._xlws.FILTER(Data_Source[Price (SAR)],Data_Source[Maker] = Data_Source[[#This Row],[Maker]]))</f>
        <v>72000</v>
      </c>
    </row>
    <row r="1644" spans="1:17" x14ac:dyDescent="0.35">
      <c r="A1644">
        <v>1643</v>
      </c>
      <c r="B1644" t="s">
        <v>73</v>
      </c>
      <c r="C1644">
        <v>6</v>
      </c>
      <c r="D1644">
        <v>2016</v>
      </c>
      <c r="E1644" s="9">
        <f ca="1">YEAR(TODAY())-Data_Source[[#This Row],[Year]]</f>
        <v>9</v>
      </c>
      <c r="F1644" t="s">
        <v>44</v>
      </c>
      <c r="G1644" t="s">
        <v>23</v>
      </c>
      <c r="H1644" t="s">
        <v>26</v>
      </c>
      <c r="I1644">
        <v>2</v>
      </c>
      <c r="J1644" t="s">
        <v>18</v>
      </c>
      <c r="K1644" t="s">
        <v>19</v>
      </c>
      <c r="L1644">
        <v>196000</v>
      </c>
      <c r="M1644" t="s">
        <v>59</v>
      </c>
      <c r="N1644" t="s">
        <v>59</v>
      </c>
      <c r="O1644" s="2">
        <v>50000</v>
      </c>
      <c r="P1644" s="1">
        <f>MEDIAN(Data_Source[Price (SAR)])</f>
        <v>58000</v>
      </c>
      <c r="Q1644" s="1" cm="1">
        <f t="array" ref="Q1644">MEDIAN(_xlfn._xlws.FILTER(Data_Source[Price (SAR)],Data_Source[Maker] = Data_Source[[#This Row],[Maker]]))</f>
        <v>56000</v>
      </c>
    </row>
    <row r="1645" spans="1:17" x14ac:dyDescent="0.35">
      <c r="A1645">
        <v>1644</v>
      </c>
      <c r="B1645" t="s">
        <v>27</v>
      </c>
      <c r="C1645" t="s">
        <v>89</v>
      </c>
      <c r="D1645">
        <v>2015</v>
      </c>
      <c r="E1645" s="9">
        <f ca="1">YEAR(TODAY())-Data_Source[[#This Row],[Year]]</f>
        <v>10</v>
      </c>
      <c r="F1645" t="s">
        <v>47</v>
      </c>
      <c r="G1645" t="s">
        <v>25</v>
      </c>
      <c r="H1645" t="s">
        <v>17</v>
      </c>
      <c r="I1645">
        <v>2</v>
      </c>
      <c r="J1645" t="s">
        <v>18</v>
      </c>
      <c r="K1645" t="s">
        <v>19</v>
      </c>
      <c r="L1645">
        <v>110000</v>
      </c>
      <c r="M1645" t="s">
        <v>395</v>
      </c>
      <c r="N1645" t="s">
        <v>255</v>
      </c>
      <c r="O1645" s="3">
        <v>43000</v>
      </c>
      <c r="P1645" s="1">
        <f>MEDIAN(Data_Source[Price (SAR)])</f>
        <v>58000</v>
      </c>
      <c r="Q1645" s="1" cm="1">
        <f t="array" ref="Q1645">MEDIAN(_xlfn._xlws.FILTER(Data_Source[Price (SAR)],Data_Source[Maker] = Data_Source[[#This Row],[Maker]]))</f>
        <v>42000</v>
      </c>
    </row>
    <row r="1646" spans="1:17" x14ac:dyDescent="0.35">
      <c r="A1646">
        <v>1645</v>
      </c>
      <c r="B1646" t="s">
        <v>60</v>
      </c>
      <c r="C1646" t="s">
        <v>80</v>
      </c>
      <c r="D1646">
        <v>2017</v>
      </c>
      <c r="E1646" s="9">
        <f ca="1">YEAR(TODAY())-Data_Source[[#This Row],[Year]]</f>
        <v>8</v>
      </c>
      <c r="F1646" t="s">
        <v>44</v>
      </c>
      <c r="G1646" t="s">
        <v>16</v>
      </c>
      <c r="H1646" t="s">
        <v>17</v>
      </c>
      <c r="I1646">
        <v>3.5</v>
      </c>
      <c r="J1646" t="s">
        <v>18</v>
      </c>
      <c r="K1646" t="s">
        <v>19</v>
      </c>
      <c r="L1646">
        <v>99000</v>
      </c>
      <c r="M1646" t="s">
        <v>155</v>
      </c>
      <c r="N1646" t="s">
        <v>539</v>
      </c>
      <c r="O1646" s="2">
        <v>129000</v>
      </c>
      <c r="P1646" s="1">
        <f>MEDIAN(Data_Source[Price (SAR)])</f>
        <v>58000</v>
      </c>
      <c r="Q1646" s="1" cm="1">
        <f t="array" ref="Q1646">MEDIAN(_xlfn._xlws.FILTER(Data_Source[Price (SAR)],Data_Source[Maker] = Data_Source[[#This Row],[Maker]]))</f>
        <v>142000</v>
      </c>
    </row>
    <row r="1647" spans="1:17" x14ac:dyDescent="0.35">
      <c r="A1647">
        <v>1646</v>
      </c>
      <c r="B1647" t="s">
        <v>76</v>
      </c>
      <c r="C1647" t="s">
        <v>112</v>
      </c>
      <c r="D1647">
        <v>2015</v>
      </c>
      <c r="E1647" s="9">
        <f ca="1">YEAR(TODAY())-Data_Source[[#This Row],[Year]]</f>
        <v>10</v>
      </c>
      <c r="F1647" t="s">
        <v>47</v>
      </c>
      <c r="G1647" t="s">
        <v>65</v>
      </c>
      <c r="H1647" t="s">
        <v>17</v>
      </c>
      <c r="I1647">
        <v>3.5</v>
      </c>
      <c r="J1647" t="s">
        <v>18</v>
      </c>
      <c r="K1647" t="s">
        <v>19</v>
      </c>
      <c r="L1647">
        <v>122000</v>
      </c>
      <c r="M1647" t="s">
        <v>45</v>
      </c>
      <c r="N1647" t="s">
        <v>539</v>
      </c>
      <c r="O1647" s="3">
        <v>69000</v>
      </c>
      <c r="P1647" s="1">
        <f>MEDIAN(Data_Source[Price (SAR)])</f>
        <v>58000</v>
      </c>
      <c r="Q1647" s="1" cm="1">
        <f t="array" ref="Q1647">MEDIAN(_xlfn._xlws.FILTER(Data_Source[Price (SAR)],Data_Source[Maker] = Data_Source[[#This Row],[Maker]]))</f>
        <v>55000</v>
      </c>
    </row>
    <row r="1648" spans="1:17" x14ac:dyDescent="0.35">
      <c r="A1648">
        <v>1647</v>
      </c>
      <c r="B1648" t="s">
        <v>48</v>
      </c>
      <c r="C1648" t="s">
        <v>50</v>
      </c>
      <c r="D1648">
        <v>2016</v>
      </c>
      <c r="E1648" s="9">
        <f ca="1">YEAR(TODAY())-Data_Source[[#This Row],[Year]]</f>
        <v>9</v>
      </c>
      <c r="F1648" t="s">
        <v>15</v>
      </c>
      <c r="G1648" t="s">
        <v>16</v>
      </c>
      <c r="H1648" t="s">
        <v>17</v>
      </c>
      <c r="I1648">
        <v>3</v>
      </c>
      <c r="J1648" t="s">
        <v>18</v>
      </c>
      <c r="K1648" t="s">
        <v>19</v>
      </c>
      <c r="L1648">
        <v>64000</v>
      </c>
      <c r="M1648" t="s">
        <v>20</v>
      </c>
      <c r="N1648" t="s">
        <v>20</v>
      </c>
      <c r="O1648" s="3">
        <v>120000</v>
      </c>
      <c r="P1648" s="1">
        <f>MEDIAN(Data_Source[Price (SAR)])</f>
        <v>58000</v>
      </c>
      <c r="Q1648" s="1" cm="1">
        <f t="array" ref="Q1648">MEDIAN(_xlfn._xlws.FILTER(Data_Source[Price (SAR)],Data_Source[Maker] = Data_Source[[#This Row],[Maker]]))</f>
        <v>145000</v>
      </c>
    </row>
    <row r="1649" spans="1:17" x14ac:dyDescent="0.35">
      <c r="A1649">
        <v>1648</v>
      </c>
      <c r="B1649" t="s">
        <v>34</v>
      </c>
      <c r="C1649" t="s">
        <v>43</v>
      </c>
      <c r="D1649">
        <v>2017</v>
      </c>
      <c r="E1649" s="9">
        <f ca="1">YEAR(TODAY())-Data_Source[[#This Row],[Year]]</f>
        <v>8</v>
      </c>
      <c r="F1649" t="s">
        <v>15</v>
      </c>
      <c r="G1649" t="s">
        <v>25</v>
      </c>
      <c r="H1649" t="s">
        <v>26</v>
      </c>
      <c r="I1649">
        <v>2.5</v>
      </c>
      <c r="J1649" t="s">
        <v>18</v>
      </c>
      <c r="K1649" t="s">
        <v>19</v>
      </c>
      <c r="L1649">
        <v>300000</v>
      </c>
      <c r="M1649" t="s">
        <v>20</v>
      </c>
      <c r="N1649" t="s">
        <v>20</v>
      </c>
      <c r="O1649" s="3">
        <v>45000</v>
      </c>
      <c r="P1649" s="1">
        <f>MEDIAN(Data_Source[Price (SAR)])</f>
        <v>58000</v>
      </c>
      <c r="Q1649" s="1" cm="1">
        <f t="array" ref="Q1649">MEDIAN(_xlfn._xlws.FILTER(Data_Source[Price (SAR)],Data_Source[Maker] = Data_Source[[#This Row],[Maker]]))</f>
        <v>65000</v>
      </c>
    </row>
    <row r="1650" spans="1:17" x14ac:dyDescent="0.35">
      <c r="A1650">
        <v>1649</v>
      </c>
      <c r="B1650" t="s">
        <v>21</v>
      </c>
      <c r="C1650" t="s">
        <v>231</v>
      </c>
      <c r="D1650">
        <v>2018</v>
      </c>
      <c r="E1650" s="9">
        <f ca="1">YEAR(TODAY())-Data_Source[[#This Row],[Year]]</f>
        <v>7</v>
      </c>
      <c r="F1650" t="s">
        <v>15</v>
      </c>
      <c r="G1650" t="s">
        <v>25</v>
      </c>
      <c r="H1650" t="s">
        <v>26</v>
      </c>
      <c r="I1650">
        <v>1.6</v>
      </c>
      <c r="J1650" t="s">
        <v>18</v>
      </c>
      <c r="K1650" t="s">
        <v>19</v>
      </c>
      <c r="L1650">
        <v>64000</v>
      </c>
      <c r="M1650" t="s">
        <v>20</v>
      </c>
      <c r="N1650" t="s">
        <v>20</v>
      </c>
      <c r="O1650" s="3">
        <v>36500</v>
      </c>
      <c r="P1650" s="1">
        <f>MEDIAN(Data_Source[Price (SAR)])</f>
        <v>58000</v>
      </c>
      <c r="Q1650" s="1" cm="1">
        <f t="array" ref="Q1650">MEDIAN(_xlfn._xlws.FILTER(Data_Source[Price (SAR)],Data_Source[Maker] = Data_Source[[#This Row],[Maker]]))</f>
        <v>36500</v>
      </c>
    </row>
    <row r="1651" spans="1:17" x14ac:dyDescent="0.35">
      <c r="A1651">
        <v>1650</v>
      </c>
      <c r="B1651" t="s">
        <v>34</v>
      </c>
      <c r="C1651" t="s">
        <v>51</v>
      </c>
      <c r="D1651">
        <v>2020</v>
      </c>
      <c r="E1651" s="9">
        <f ca="1">YEAR(TODAY())-Data_Source[[#This Row],[Year]]</f>
        <v>5</v>
      </c>
      <c r="F1651" t="s">
        <v>15</v>
      </c>
      <c r="G1651" t="s">
        <v>25</v>
      </c>
      <c r="H1651" t="s">
        <v>30</v>
      </c>
      <c r="I1651">
        <v>1.6</v>
      </c>
      <c r="J1651" t="s">
        <v>18</v>
      </c>
      <c r="K1651" t="s">
        <v>19</v>
      </c>
      <c r="L1651">
        <v>11000</v>
      </c>
      <c r="M1651" t="s">
        <v>20</v>
      </c>
      <c r="N1651" t="s">
        <v>20</v>
      </c>
      <c r="O1651" s="2">
        <v>63000</v>
      </c>
      <c r="P1651" s="1">
        <f>MEDIAN(Data_Source[Price (SAR)])</f>
        <v>58000</v>
      </c>
      <c r="Q1651" s="1" cm="1">
        <f t="array" ref="Q1651">MEDIAN(_xlfn._xlws.FILTER(Data_Source[Price (SAR)],Data_Source[Maker] = Data_Source[[#This Row],[Maker]]))</f>
        <v>65000</v>
      </c>
    </row>
    <row r="1652" spans="1:17" x14ac:dyDescent="0.35">
      <c r="A1652">
        <v>1651</v>
      </c>
      <c r="B1652" t="s">
        <v>21</v>
      </c>
      <c r="C1652" t="s">
        <v>237</v>
      </c>
      <c r="D1652">
        <v>2013</v>
      </c>
      <c r="E1652" s="9">
        <f ca="1">YEAR(TODAY())-Data_Source[[#This Row],[Year]]</f>
        <v>12</v>
      </c>
      <c r="F1652" t="s">
        <v>15</v>
      </c>
      <c r="G1652" t="s">
        <v>25</v>
      </c>
      <c r="H1652" t="s">
        <v>30</v>
      </c>
      <c r="I1652">
        <v>3.5</v>
      </c>
      <c r="J1652" t="s">
        <v>18</v>
      </c>
      <c r="K1652" t="s">
        <v>19</v>
      </c>
      <c r="L1652">
        <v>127000</v>
      </c>
      <c r="M1652" t="s">
        <v>20</v>
      </c>
      <c r="N1652" t="s">
        <v>20</v>
      </c>
      <c r="O1652" s="3">
        <v>38000</v>
      </c>
      <c r="P1652" s="1">
        <f>MEDIAN(Data_Source[Price (SAR)])</f>
        <v>58000</v>
      </c>
      <c r="Q1652" s="1" cm="1">
        <f t="array" ref="Q1652">MEDIAN(_xlfn._xlws.FILTER(Data_Source[Price (SAR)],Data_Source[Maker] = Data_Source[[#This Row],[Maker]]))</f>
        <v>36500</v>
      </c>
    </row>
    <row r="1653" spans="1:17" x14ac:dyDescent="0.35">
      <c r="A1653">
        <v>1652</v>
      </c>
      <c r="B1653" t="s">
        <v>82</v>
      </c>
      <c r="C1653" t="s">
        <v>156</v>
      </c>
      <c r="D1653">
        <v>2011</v>
      </c>
      <c r="E1653" s="9">
        <f ca="1">YEAR(TODAY())-Data_Source[[#This Row],[Year]]</f>
        <v>14</v>
      </c>
      <c r="F1653" t="s">
        <v>15</v>
      </c>
      <c r="G1653" t="s">
        <v>16</v>
      </c>
      <c r="H1653" t="s">
        <v>26</v>
      </c>
      <c r="I1653">
        <v>1.4</v>
      </c>
      <c r="J1653" t="s">
        <v>18</v>
      </c>
      <c r="K1653" t="s">
        <v>68</v>
      </c>
      <c r="L1653">
        <v>218000</v>
      </c>
      <c r="M1653" t="s">
        <v>253</v>
      </c>
      <c r="N1653" t="s">
        <v>539</v>
      </c>
      <c r="O1653" s="3">
        <v>11500</v>
      </c>
      <c r="P1653" s="1">
        <f>MEDIAN(Data_Source[Price (SAR)])</f>
        <v>58000</v>
      </c>
      <c r="Q1653" s="1" cm="1">
        <f t="array" ref="Q1653">MEDIAN(_xlfn._xlws.FILTER(Data_Source[Price (SAR)],Data_Source[Maker] = Data_Source[[#This Row],[Maker]]))</f>
        <v>40000</v>
      </c>
    </row>
    <row r="1654" spans="1:17" x14ac:dyDescent="0.35">
      <c r="A1654">
        <v>1653</v>
      </c>
      <c r="B1654" t="s">
        <v>36</v>
      </c>
      <c r="C1654" t="s">
        <v>146</v>
      </c>
      <c r="D1654">
        <v>2000</v>
      </c>
      <c r="E1654" s="9">
        <f ca="1">YEAR(TODAY())-Data_Source[[#This Row],[Year]]</f>
        <v>25</v>
      </c>
      <c r="F1654" t="s">
        <v>44</v>
      </c>
      <c r="G1654" t="s">
        <v>23</v>
      </c>
      <c r="H1654" t="s">
        <v>30</v>
      </c>
      <c r="I1654">
        <v>1.5</v>
      </c>
      <c r="J1654" t="s">
        <v>18</v>
      </c>
      <c r="K1654" t="s">
        <v>19</v>
      </c>
      <c r="L1654">
        <v>400000</v>
      </c>
      <c r="M1654" t="s">
        <v>138</v>
      </c>
      <c r="N1654" t="s">
        <v>64</v>
      </c>
      <c r="O1654" s="3">
        <v>10000</v>
      </c>
      <c r="P1654" s="1">
        <f>MEDIAN(Data_Source[Price (SAR)])</f>
        <v>58000</v>
      </c>
      <c r="Q1654" s="1" cm="1">
        <f t="array" ref="Q1654">MEDIAN(_xlfn._xlws.FILTER(Data_Source[Price (SAR)],Data_Source[Maker] = Data_Source[[#This Row],[Maker]]))</f>
        <v>72000</v>
      </c>
    </row>
    <row r="1655" spans="1:17" x14ac:dyDescent="0.35">
      <c r="A1655">
        <v>1654</v>
      </c>
      <c r="B1655" t="s">
        <v>34</v>
      </c>
      <c r="C1655" t="s">
        <v>123</v>
      </c>
      <c r="D1655">
        <v>2017</v>
      </c>
      <c r="E1655" s="9">
        <f ca="1">YEAR(TODAY())-Data_Source[[#This Row],[Year]]</f>
        <v>8</v>
      </c>
      <c r="F1655" t="s">
        <v>44</v>
      </c>
      <c r="G1655" t="s">
        <v>23</v>
      </c>
      <c r="H1655" t="s">
        <v>30</v>
      </c>
      <c r="I1655">
        <v>2.7</v>
      </c>
      <c r="J1655" t="s">
        <v>18</v>
      </c>
      <c r="K1655" t="s">
        <v>68</v>
      </c>
      <c r="L1655">
        <v>189000</v>
      </c>
      <c r="M1655" t="s">
        <v>45</v>
      </c>
      <c r="N1655" t="s">
        <v>539</v>
      </c>
      <c r="O1655" s="3">
        <v>78000</v>
      </c>
      <c r="P1655" s="1">
        <f>MEDIAN(Data_Source[Price (SAR)])</f>
        <v>58000</v>
      </c>
      <c r="Q1655" s="1" cm="1">
        <f t="array" ref="Q1655">MEDIAN(_xlfn._xlws.FILTER(Data_Source[Price (SAR)],Data_Source[Maker] = Data_Source[[#This Row],[Maker]]))</f>
        <v>65000</v>
      </c>
    </row>
    <row r="1656" spans="1:17" x14ac:dyDescent="0.35">
      <c r="A1656">
        <v>1655</v>
      </c>
      <c r="B1656" t="s">
        <v>39</v>
      </c>
      <c r="C1656" t="s">
        <v>46</v>
      </c>
      <c r="D1656">
        <v>2020</v>
      </c>
      <c r="E1656" s="9">
        <f ca="1">YEAR(TODAY())-Data_Source[[#This Row],[Year]]</f>
        <v>5</v>
      </c>
      <c r="F1656" t="s">
        <v>15</v>
      </c>
      <c r="G1656" t="s">
        <v>29</v>
      </c>
      <c r="H1656" t="s">
        <v>26</v>
      </c>
      <c r="I1656">
        <v>5.3</v>
      </c>
      <c r="J1656" t="s">
        <v>18</v>
      </c>
      <c r="K1656" t="s">
        <v>19</v>
      </c>
      <c r="L1656">
        <v>30000</v>
      </c>
      <c r="M1656" t="s">
        <v>45</v>
      </c>
      <c r="N1656" t="s">
        <v>539</v>
      </c>
      <c r="O1656" s="2">
        <v>155000</v>
      </c>
      <c r="P1656" s="1">
        <f>MEDIAN(Data_Source[Price (SAR)])</f>
        <v>58000</v>
      </c>
      <c r="Q1656" s="1" cm="1">
        <f t="array" ref="Q1656">MEDIAN(_xlfn._xlws.FILTER(Data_Source[Price (SAR)],Data_Source[Maker] = Data_Source[[#This Row],[Maker]]))</f>
        <v>60000</v>
      </c>
    </row>
    <row r="1657" spans="1:17" x14ac:dyDescent="0.35">
      <c r="A1657">
        <v>1656</v>
      </c>
      <c r="B1657" t="s">
        <v>31</v>
      </c>
      <c r="C1657" t="s">
        <v>157</v>
      </c>
      <c r="D1657">
        <v>2015</v>
      </c>
      <c r="E1657" s="9">
        <f ca="1">YEAR(TODAY())-Data_Source[[#This Row],[Year]]</f>
        <v>10</v>
      </c>
      <c r="F1657" t="s">
        <v>15</v>
      </c>
      <c r="G1657" t="s">
        <v>75</v>
      </c>
      <c r="H1657" t="s">
        <v>17</v>
      </c>
      <c r="I1657">
        <v>2.4</v>
      </c>
      <c r="J1657" t="s">
        <v>18</v>
      </c>
      <c r="K1657" t="s">
        <v>19</v>
      </c>
      <c r="L1657">
        <v>100000</v>
      </c>
      <c r="M1657" t="s">
        <v>42</v>
      </c>
      <c r="N1657" t="s">
        <v>64</v>
      </c>
      <c r="O1657" s="3">
        <v>53000</v>
      </c>
      <c r="P1657" s="1">
        <f>MEDIAN(Data_Source[Price (SAR)])</f>
        <v>58000</v>
      </c>
      <c r="Q1657" s="1" cm="1">
        <f t="array" ref="Q1657">MEDIAN(_xlfn._xlws.FILTER(Data_Source[Price (SAR)],Data_Source[Maker] = Data_Source[[#This Row],[Maker]]))</f>
        <v>60500</v>
      </c>
    </row>
    <row r="1658" spans="1:17" x14ac:dyDescent="0.35">
      <c r="A1658">
        <v>1657</v>
      </c>
      <c r="B1658" t="s">
        <v>174</v>
      </c>
      <c r="C1658" t="s">
        <v>375</v>
      </c>
      <c r="D1658">
        <v>2011</v>
      </c>
      <c r="E1658" s="9">
        <f ca="1">YEAR(TODAY())-Data_Source[[#This Row],[Year]]</f>
        <v>14</v>
      </c>
      <c r="F1658" t="s">
        <v>15</v>
      </c>
      <c r="G1658" t="s">
        <v>65</v>
      </c>
      <c r="H1658" t="s">
        <v>17</v>
      </c>
      <c r="I1658">
        <v>2.5</v>
      </c>
      <c r="J1658" t="s">
        <v>18</v>
      </c>
      <c r="K1658" t="s">
        <v>19</v>
      </c>
      <c r="L1658">
        <v>74000</v>
      </c>
      <c r="M1658" t="s">
        <v>42</v>
      </c>
      <c r="N1658" t="s">
        <v>64</v>
      </c>
      <c r="O1658" s="3">
        <v>35000</v>
      </c>
      <c r="P1658" s="1">
        <f>MEDIAN(Data_Source[Price (SAR)])</f>
        <v>58000</v>
      </c>
      <c r="Q1658" s="1" cm="1">
        <f t="array" ref="Q1658">MEDIAN(_xlfn._xlws.FILTER(Data_Source[Price (SAR)],Data_Source[Maker] = Data_Source[[#This Row],[Maker]]))</f>
        <v>110000</v>
      </c>
    </row>
    <row r="1659" spans="1:17" x14ac:dyDescent="0.35">
      <c r="A1659">
        <v>1658</v>
      </c>
      <c r="B1659" t="s">
        <v>34</v>
      </c>
      <c r="C1659" t="s">
        <v>43</v>
      </c>
      <c r="D1659">
        <v>2017</v>
      </c>
      <c r="E1659" s="9">
        <f ca="1">YEAR(TODAY())-Data_Source[[#This Row],[Year]]</f>
        <v>8</v>
      </c>
      <c r="F1659" t="s">
        <v>15</v>
      </c>
      <c r="G1659" t="s">
        <v>25</v>
      </c>
      <c r="H1659" t="s">
        <v>17</v>
      </c>
      <c r="I1659">
        <v>2.5</v>
      </c>
      <c r="J1659" t="s">
        <v>18</v>
      </c>
      <c r="K1659" t="s">
        <v>19</v>
      </c>
      <c r="L1659">
        <v>253641</v>
      </c>
      <c r="M1659" t="s">
        <v>59</v>
      </c>
      <c r="N1659" t="s">
        <v>59</v>
      </c>
      <c r="O1659" s="2">
        <v>62000</v>
      </c>
      <c r="P1659" s="1">
        <f>MEDIAN(Data_Source[Price (SAR)])</f>
        <v>58000</v>
      </c>
      <c r="Q1659" s="1" cm="1">
        <f t="array" ref="Q1659">MEDIAN(_xlfn._xlws.FILTER(Data_Source[Price (SAR)],Data_Source[Maker] = Data_Source[[#This Row],[Maker]]))</f>
        <v>65000</v>
      </c>
    </row>
    <row r="1660" spans="1:17" x14ac:dyDescent="0.35">
      <c r="A1660">
        <v>1659</v>
      </c>
      <c r="B1660" t="s">
        <v>85</v>
      </c>
      <c r="C1660" t="s">
        <v>230</v>
      </c>
      <c r="D1660">
        <v>2016</v>
      </c>
      <c r="E1660" s="9">
        <f ca="1">YEAR(TODAY())-Data_Source[[#This Row],[Year]]</f>
        <v>9</v>
      </c>
      <c r="F1660" t="s">
        <v>15</v>
      </c>
      <c r="G1660" t="s">
        <v>75</v>
      </c>
      <c r="H1660" t="s">
        <v>30</v>
      </c>
      <c r="I1660">
        <v>3.5</v>
      </c>
      <c r="J1660" t="s">
        <v>18</v>
      </c>
      <c r="K1660" t="s">
        <v>19</v>
      </c>
      <c r="L1660">
        <v>203000</v>
      </c>
      <c r="M1660" t="s">
        <v>20</v>
      </c>
      <c r="N1660" t="s">
        <v>20</v>
      </c>
      <c r="O1660" s="2">
        <v>78000</v>
      </c>
      <c r="P1660" s="1">
        <f>MEDIAN(Data_Source[Price (SAR)])</f>
        <v>58000</v>
      </c>
      <c r="Q1660" s="1" cm="1">
        <f t="array" ref="Q1660">MEDIAN(_xlfn._xlws.FILTER(Data_Source[Price (SAR)],Data_Source[Maker] = Data_Source[[#This Row],[Maker]]))</f>
        <v>88000</v>
      </c>
    </row>
    <row r="1661" spans="1:17" x14ac:dyDescent="0.35">
      <c r="A1661">
        <v>1660</v>
      </c>
      <c r="B1661" t="s">
        <v>264</v>
      </c>
      <c r="C1661" t="s">
        <v>488</v>
      </c>
      <c r="D1661">
        <v>2012</v>
      </c>
      <c r="E1661" s="9">
        <f ca="1">YEAR(TODAY())-Data_Source[[#This Row],[Year]]</f>
        <v>13</v>
      </c>
      <c r="F1661" t="s">
        <v>15</v>
      </c>
      <c r="G1661" t="s">
        <v>65</v>
      </c>
      <c r="H1661" t="s">
        <v>17</v>
      </c>
      <c r="I1661">
        <v>1.4</v>
      </c>
      <c r="J1661" t="s">
        <v>18</v>
      </c>
      <c r="K1661" t="s">
        <v>68</v>
      </c>
      <c r="L1661">
        <v>100</v>
      </c>
      <c r="M1661" t="s">
        <v>64</v>
      </c>
      <c r="N1661" t="s">
        <v>64</v>
      </c>
      <c r="O1661" s="3">
        <v>11000</v>
      </c>
      <c r="P1661" s="1">
        <f>MEDIAN(Data_Source[Price (SAR)])</f>
        <v>58000</v>
      </c>
      <c r="Q1661" s="1" cm="1">
        <f t="array" ref="Q1661">MEDIAN(_xlfn._xlws.FILTER(Data_Source[Price (SAR)],Data_Source[Maker] = Data_Source[[#This Row],[Maker]]))</f>
        <v>26750</v>
      </c>
    </row>
    <row r="1662" spans="1:17" x14ac:dyDescent="0.35">
      <c r="A1662">
        <v>1661</v>
      </c>
      <c r="B1662" t="s">
        <v>181</v>
      </c>
      <c r="C1662" t="s">
        <v>199</v>
      </c>
      <c r="D1662">
        <v>2016</v>
      </c>
      <c r="E1662" s="9">
        <f ca="1">YEAR(TODAY())-Data_Source[[#This Row],[Year]]</f>
        <v>9</v>
      </c>
      <c r="F1662" t="s">
        <v>44</v>
      </c>
      <c r="G1662" t="s">
        <v>29</v>
      </c>
      <c r="H1662" t="s">
        <v>17</v>
      </c>
      <c r="I1662">
        <v>3.8</v>
      </c>
      <c r="J1662" t="s">
        <v>18</v>
      </c>
      <c r="K1662" t="s">
        <v>19</v>
      </c>
      <c r="L1662">
        <v>205000</v>
      </c>
      <c r="M1662" t="s">
        <v>20</v>
      </c>
      <c r="N1662" t="s">
        <v>20</v>
      </c>
      <c r="O1662" s="3">
        <v>60000</v>
      </c>
      <c r="P1662" s="1">
        <f>MEDIAN(Data_Source[Price (SAR)])</f>
        <v>58000</v>
      </c>
      <c r="Q1662" s="1" cm="1">
        <f t="array" ref="Q1662">MEDIAN(_xlfn._xlws.FILTER(Data_Source[Price (SAR)],Data_Source[Maker] = Data_Source[[#This Row],[Maker]]))</f>
        <v>54000</v>
      </c>
    </row>
    <row r="1663" spans="1:17" x14ac:dyDescent="0.35">
      <c r="A1663">
        <v>1662</v>
      </c>
      <c r="B1663" t="s">
        <v>180</v>
      </c>
      <c r="C1663" t="s">
        <v>310</v>
      </c>
      <c r="D1663">
        <v>2009</v>
      </c>
      <c r="E1663" s="9">
        <f ca="1">YEAR(TODAY())-Data_Source[[#This Row],[Year]]</f>
        <v>16</v>
      </c>
      <c r="F1663" t="s">
        <v>15</v>
      </c>
      <c r="G1663" t="s">
        <v>16</v>
      </c>
      <c r="H1663" t="s">
        <v>17</v>
      </c>
      <c r="I1663">
        <v>3.6</v>
      </c>
      <c r="J1663" t="s">
        <v>18</v>
      </c>
      <c r="K1663" t="s">
        <v>19</v>
      </c>
      <c r="L1663">
        <v>277000</v>
      </c>
      <c r="M1663" t="s">
        <v>42</v>
      </c>
      <c r="N1663" t="s">
        <v>64</v>
      </c>
      <c r="O1663" s="2">
        <v>42000</v>
      </c>
      <c r="P1663" s="1">
        <f>MEDIAN(Data_Source[Price (SAR)])</f>
        <v>58000</v>
      </c>
      <c r="Q1663" s="1" cm="1">
        <f t="array" ref="Q1663">MEDIAN(_xlfn._xlws.FILTER(Data_Source[Price (SAR)],Data_Source[Maker] = Data_Source[[#This Row],[Maker]]))</f>
        <v>138000</v>
      </c>
    </row>
    <row r="1664" spans="1:17" x14ac:dyDescent="0.35">
      <c r="A1664">
        <v>1663</v>
      </c>
      <c r="B1664" t="s">
        <v>62</v>
      </c>
      <c r="C1664" t="s">
        <v>63</v>
      </c>
      <c r="D1664">
        <v>2014</v>
      </c>
      <c r="E1664" s="9">
        <f ca="1">YEAR(TODAY())-Data_Source[[#This Row],[Year]]</f>
        <v>11</v>
      </c>
      <c r="F1664" t="s">
        <v>15</v>
      </c>
      <c r="G1664" t="s">
        <v>38</v>
      </c>
      <c r="H1664" t="s">
        <v>17</v>
      </c>
      <c r="I1664">
        <v>5</v>
      </c>
      <c r="J1664" t="s">
        <v>18</v>
      </c>
      <c r="K1664" t="s">
        <v>19</v>
      </c>
      <c r="L1664">
        <v>106000</v>
      </c>
      <c r="M1664" t="s">
        <v>45</v>
      </c>
      <c r="N1664" t="s">
        <v>539</v>
      </c>
      <c r="O1664" s="2">
        <v>250000</v>
      </c>
      <c r="P1664" s="1">
        <f>MEDIAN(Data_Source[Price (SAR)])</f>
        <v>58000</v>
      </c>
      <c r="Q1664" s="1" cm="1">
        <f t="array" ref="Q1664">MEDIAN(_xlfn._xlws.FILTER(Data_Source[Price (SAR)],Data_Source[Maker] = Data_Source[[#This Row],[Maker]]))</f>
        <v>242500</v>
      </c>
    </row>
    <row r="1665" spans="1:17" x14ac:dyDescent="0.35">
      <c r="A1665">
        <v>1664</v>
      </c>
      <c r="B1665" t="s">
        <v>141</v>
      </c>
      <c r="C1665">
        <v>307</v>
      </c>
      <c r="D1665">
        <v>2007</v>
      </c>
      <c r="E1665" s="9">
        <f ca="1">YEAR(TODAY())-Data_Source[[#This Row],[Year]]</f>
        <v>18</v>
      </c>
      <c r="F1665" t="s">
        <v>15</v>
      </c>
      <c r="G1665" t="s">
        <v>16</v>
      </c>
      <c r="H1665" t="s">
        <v>26</v>
      </c>
      <c r="I1665">
        <v>1.6</v>
      </c>
      <c r="J1665" t="s">
        <v>18</v>
      </c>
      <c r="K1665" t="s">
        <v>68</v>
      </c>
      <c r="L1665">
        <v>75500</v>
      </c>
      <c r="M1665" t="s">
        <v>20</v>
      </c>
      <c r="N1665" t="s">
        <v>20</v>
      </c>
      <c r="O1665" s="2">
        <v>11000</v>
      </c>
      <c r="P1665" s="1">
        <f>MEDIAN(Data_Source[Price (SAR)])</f>
        <v>58000</v>
      </c>
      <c r="Q1665" s="1" cm="1">
        <f t="array" ref="Q1665">MEDIAN(_xlfn._xlws.FILTER(Data_Source[Price (SAR)],Data_Source[Maker] = Data_Source[[#This Row],[Maker]]))</f>
        <v>23500</v>
      </c>
    </row>
    <row r="1666" spans="1:17" x14ac:dyDescent="0.35">
      <c r="A1666">
        <v>1665</v>
      </c>
      <c r="B1666" t="s">
        <v>36</v>
      </c>
      <c r="C1666" t="s">
        <v>37</v>
      </c>
      <c r="D1666">
        <v>2016</v>
      </c>
      <c r="E1666" s="9">
        <f ca="1">YEAR(TODAY())-Data_Source[[#This Row],[Year]]</f>
        <v>9</v>
      </c>
      <c r="F1666" t="s">
        <v>44</v>
      </c>
      <c r="G1666" t="s">
        <v>16</v>
      </c>
      <c r="H1666" t="s">
        <v>30</v>
      </c>
      <c r="I1666">
        <v>5.2</v>
      </c>
      <c r="J1666" t="s">
        <v>18</v>
      </c>
      <c r="K1666" t="s">
        <v>19</v>
      </c>
      <c r="L1666">
        <v>104000</v>
      </c>
      <c r="M1666" t="s">
        <v>20</v>
      </c>
      <c r="N1666" t="s">
        <v>20</v>
      </c>
      <c r="O1666" s="3">
        <v>124000</v>
      </c>
      <c r="P1666" s="1">
        <f>MEDIAN(Data_Source[Price (SAR)])</f>
        <v>58000</v>
      </c>
      <c r="Q1666" s="1" cm="1">
        <f t="array" ref="Q1666">MEDIAN(_xlfn._xlws.FILTER(Data_Source[Price (SAR)],Data_Source[Maker] = Data_Source[[#This Row],[Maker]]))</f>
        <v>72000</v>
      </c>
    </row>
    <row r="1667" spans="1:17" x14ac:dyDescent="0.35">
      <c r="A1667">
        <v>1666</v>
      </c>
      <c r="B1667" t="s">
        <v>34</v>
      </c>
      <c r="C1667" t="s">
        <v>43</v>
      </c>
      <c r="D1667">
        <v>2017</v>
      </c>
      <c r="E1667" s="9">
        <f ca="1">YEAR(TODAY())-Data_Source[[#This Row],[Year]]</f>
        <v>8</v>
      </c>
      <c r="F1667" t="s">
        <v>15</v>
      </c>
      <c r="G1667" t="s">
        <v>25</v>
      </c>
      <c r="H1667" t="s">
        <v>26</v>
      </c>
      <c r="I1667">
        <v>2.5</v>
      </c>
      <c r="J1667" t="s">
        <v>18</v>
      </c>
      <c r="K1667" t="s">
        <v>19</v>
      </c>
      <c r="L1667">
        <v>101732</v>
      </c>
      <c r="M1667" t="s">
        <v>20</v>
      </c>
      <c r="N1667" t="s">
        <v>20</v>
      </c>
      <c r="O1667" s="3">
        <v>61500</v>
      </c>
      <c r="P1667" s="1">
        <f>MEDIAN(Data_Source[Price (SAR)])</f>
        <v>58000</v>
      </c>
      <c r="Q1667" s="1" cm="1">
        <f t="array" ref="Q1667">MEDIAN(_xlfn._xlws.FILTER(Data_Source[Price (SAR)],Data_Source[Maker] = Data_Source[[#This Row],[Maker]]))</f>
        <v>65000</v>
      </c>
    </row>
    <row r="1668" spans="1:17" x14ac:dyDescent="0.35">
      <c r="A1668">
        <v>1667</v>
      </c>
      <c r="B1668" t="s">
        <v>31</v>
      </c>
      <c r="C1668" t="s">
        <v>157</v>
      </c>
      <c r="D1668">
        <v>2016</v>
      </c>
      <c r="E1668" s="9">
        <f ca="1">YEAR(TODAY())-Data_Source[[#This Row],[Year]]</f>
        <v>9</v>
      </c>
      <c r="F1668" t="s">
        <v>44</v>
      </c>
      <c r="G1668" t="s">
        <v>23</v>
      </c>
      <c r="H1668" t="s">
        <v>26</v>
      </c>
      <c r="I1668">
        <v>2.4</v>
      </c>
      <c r="J1668" t="s">
        <v>18</v>
      </c>
      <c r="K1668" t="s">
        <v>19</v>
      </c>
      <c r="L1668">
        <v>87000</v>
      </c>
      <c r="M1668" t="s">
        <v>20</v>
      </c>
      <c r="N1668" t="s">
        <v>20</v>
      </c>
      <c r="O1668" s="2">
        <v>65000</v>
      </c>
      <c r="P1668" s="1">
        <f>MEDIAN(Data_Source[Price (SAR)])</f>
        <v>58000</v>
      </c>
      <c r="Q1668" s="1" cm="1">
        <f t="array" ref="Q1668">MEDIAN(_xlfn._xlws.FILTER(Data_Source[Price (SAR)],Data_Source[Maker] = Data_Source[[#This Row],[Maker]]))</f>
        <v>60500</v>
      </c>
    </row>
    <row r="1669" spans="1:17" x14ac:dyDescent="0.35">
      <c r="A1669">
        <v>1668</v>
      </c>
      <c r="B1669" t="s">
        <v>76</v>
      </c>
      <c r="C1669" t="s">
        <v>112</v>
      </c>
      <c r="D1669">
        <v>2018</v>
      </c>
      <c r="E1669" s="9">
        <f ca="1">YEAR(TODAY())-Data_Source[[#This Row],[Year]]</f>
        <v>7</v>
      </c>
      <c r="F1669" t="s">
        <v>47</v>
      </c>
      <c r="G1669" t="s">
        <v>16</v>
      </c>
      <c r="H1669" t="s">
        <v>30</v>
      </c>
      <c r="I1669">
        <v>3.5</v>
      </c>
      <c r="J1669" t="s">
        <v>18</v>
      </c>
      <c r="K1669" t="s">
        <v>19</v>
      </c>
      <c r="L1669">
        <v>100000</v>
      </c>
      <c r="M1669" t="s">
        <v>45</v>
      </c>
      <c r="N1669" t="s">
        <v>539</v>
      </c>
      <c r="O1669" s="2">
        <v>89000</v>
      </c>
      <c r="P1669" s="1">
        <f>MEDIAN(Data_Source[Price (SAR)])</f>
        <v>58000</v>
      </c>
      <c r="Q1669" s="1" cm="1">
        <f t="array" ref="Q1669">MEDIAN(_xlfn._xlws.FILTER(Data_Source[Price (SAR)],Data_Source[Maker] = Data_Source[[#This Row],[Maker]]))</f>
        <v>55000</v>
      </c>
    </row>
    <row r="1670" spans="1:17" x14ac:dyDescent="0.35">
      <c r="A1670">
        <v>1669</v>
      </c>
      <c r="B1670" t="s">
        <v>21</v>
      </c>
      <c r="C1670" t="s">
        <v>207</v>
      </c>
      <c r="D1670">
        <v>2017</v>
      </c>
      <c r="E1670" s="9">
        <f ca="1">YEAR(TODAY())-Data_Source[[#This Row],[Year]]</f>
        <v>8</v>
      </c>
      <c r="F1670" t="s">
        <v>15</v>
      </c>
      <c r="G1670" t="s">
        <v>23</v>
      </c>
      <c r="H1670" t="s">
        <v>17</v>
      </c>
      <c r="I1670">
        <v>2.5</v>
      </c>
      <c r="J1670" t="s">
        <v>18</v>
      </c>
      <c r="K1670" t="s">
        <v>19</v>
      </c>
      <c r="L1670">
        <v>135988</v>
      </c>
      <c r="M1670" t="s">
        <v>20</v>
      </c>
      <c r="N1670" t="s">
        <v>20</v>
      </c>
      <c r="O1670" s="2">
        <v>49500</v>
      </c>
      <c r="P1670" s="1">
        <f>MEDIAN(Data_Source[Price (SAR)])</f>
        <v>58000</v>
      </c>
      <c r="Q1670" s="1" cm="1">
        <f t="array" ref="Q1670">MEDIAN(_xlfn._xlws.FILTER(Data_Source[Price (SAR)],Data_Source[Maker] = Data_Source[[#This Row],[Maker]]))</f>
        <v>36500</v>
      </c>
    </row>
    <row r="1671" spans="1:17" x14ac:dyDescent="0.35">
      <c r="A1671">
        <v>1670</v>
      </c>
      <c r="B1671" t="s">
        <v>82</v>
      </c>
      <c r="C1671" t="s">
        <v>156</v>
      </c>
      <c r="D1671">
        <v>2017</v>
      </c>
      <c r="E1671" s="9">
        <f ca="1">YEAR(TODAY())-Data_Source[[#This Row],[Year]]</f>
        <v>8</v>
      </c>
      <c r="F1671" t="s">
        <v>15</v>
      </c>
      <c r="G1671" t="s">
        <v>25</v>
      </c>
      <c r="H1671" t="s">
        <v>30</v>
      </c>
      <c r="I1671">
        <v>1.4</v>
      </c>
      <c r="J1671" t="s">
        <v>18</v>
      </c>
      <c r="K1671" t="s">
        <v>19</v>
      </c>
      <c r="L1671">
        <v>12000</v>
      </c>
      <c r="M1671" t="s">
        <v>45</v>
      </c>
      <c r="N1671" t="s">
        <v>539</v>
      </c>
      <c r="O1671" s="3">
        <v>26500</v>
      </c>
      <c r="P1671" s="1">
        <f>MEDIAN(Data_Source[Price (SAR)])</f>
        <v>58000</v>
      </c>
      <c r="Q1671" s="1" cm="1">
        <f t="array" ref="Q1671">MEDIAN(_xlfn._xlws.FILTER(Data_Source[Price (SAR)],Data_Source[Maker] = Data_Source[[#This Row],[Maker]]))</f>
        <v>40000</v>
      </c>
    </row>
    <row r="1672" spans="1:17" x14ac:dyDescent="0.35">
      <c r="A1672">
        <v>1671</v>
      </c>
      <c r="B1672" t="s">
        <v>76</v>
      </c>
      <c r="C1672" t="s">
        <v>112</v>
      </c>
      <c r="D1672">
        <v>2018</v>
      </c>
      <c r="E1672" s="9">
        <f ca="1">YEAR(TODAY())-Data_Source[[#This Row],[Year]]</f>
        <v>7</v>
      </c>
      <c r="F1672" t="s">
        <v>15</v>
      </c>
      <c r="G1672" t="s">
        <v>23</v>
      </c>
      <c r="H1672" t="s">
        <v>26</v>
      </c>
      <c r="I1672">
        <v>3.5</v>
      </c>
      <c r="J1672" t="s">
        <v>18</v>
      </c>
      <c r="K1672" t="s">
        <v>19</v>
      </c>
      <c r="L1672">
        <v>73000</v>
      </c>
      <c r="M1672" t="s">
        <v>45</v>
      </c>
      <c r="N1672" t="s">
        <v>539</v>
      </c>
      <c r="O1672" s="3">
        <v>77000</v>
      </c>
      <c r="P1672" s="1">
        <f>MEDIAN(Data_Source[Price (SAR)])</f>
        <v>58000</v>
      </c>
      <c r="Q1672" s="1" cm="1">
        <f t="array" ref="Q1672">MEDIAN(_xlfn._xlws.FILTER(Data_Source[Price (SAR)],Data_Source[Maker] = Data_Source[[#This Row],[Maker]]))</f>
        <v>55000</v>
      </c>
    </row>
    <row r="1673" spans="1:17" x14ac:dyDescent="0.35">
      <c r="A1673">
        <v>1672</v>
      </c>
      <c r="B1673" t="s">
        <v>27</v>
      </c>
      <c r="C1673" t="s">
        <v>28</v>
      </c>
      <c r="D1673">
        <v>2015</v>
      </c>
      <c r="E1673" s="9">
        <f ca="1">YEAR(TODAY())-Data_Source[[#This Row],[Year]]</f>
        <v>10</v>
      </c>
      <c r="F1673" t="s">
        <v>44</v>
      </c>
      <c r="G1673" t="s">
        <v>23</v>
      </c>
      <c r="H1673" t="s">
        <v>17</v>
      </c>
      <c r="I1673">
        <v>2</v>
      </c>
      <c r="J1673" t="s">
        <v>18</v>
      </c>
      <c r="K1673" t="s">
        <v>19</v>
      </c>
      <c r="L1673">
        <v>140</v>
      </c>
      <c r="M1673" t="s">
        <v>20</v>
      </c>
      <c r="N1673" t="s">
        <v>20</v>
      </c>
      <c r="O1673" s="2">
        <v>38000</v>
      </c>
      <c r="P1673" s="1">
        <f>MEDIAN(Data_Source[Price (SAR)])</f>
        <v>58000</v>
      </c>
      <c r="Q1673" s="1" cm="1">
        <f t="array" ref="Q1673">MEDIAN(_xlfn._xlws.FILTER(Data_Source[Price (SAR)],Data_Source[Maker] = Data_Source[[#This Row],[Maker]]))</f>
        <v>42000</v>
      </c>
    </row>
    <row r="1674" spans="1:17" x14ac:dyDescent="0.35">
      <c r="A1674">
        <v>1673</v>
      </c>
      <c r="B1674" t="s">
        <v>27</v>
      </c>
      <c r="C1674" t="s">
        <v>84</v>
      </c>
      <c r="D1674">
        <v>2015</v>
      </c>
      <c r="E1674" s="9">
        <f ca="1">YEAR(TODAY())-Data_Source[[#This Row],[Year]]</f>
        <v>10</v>
      </c>
      <c r="F1674" t="s">
        <v>44</v>
      </c>
      <c r="G1674" t="s">
        <v>23</v>
      </c>
      <c r="H1674" t="s">
        <v>26</v>
      </c>
      <c r="I1674">
        <v>2</v>
      </c>
      <c r="J1674" t="s">
        <v>18</v>
      </c>
      <c r="K1674" t="s">
        <v>19</v>
      </c>
      <c r="L1674">
        <v>66000</v>
      </c>
      <c r="M1674" t="s">
        <v>42</v>
      </c>
      <c r="N1674" t="s">
        <v>64</v>
      </c>
      <c r="O1674" s="3">
        <v>47000</v>
      </c>
      <c r="P1674" s="1">
        <f>MEDIAN(Data_Source[Price (SAR)])</f>
        <v>58000</v>
      </c>
      <c r="Q1674" s="1" cm="1">
        <f t="array" ref="Q1674">MEDIAN(_xlfn._xlws.FILTER(Data_Source[Price (SAR)],Data_Source[Maker] = Data_Source[[#This Row],[Maker]]))</f>
        <v>42000</v>
      </c>
    </row>
    <row r="1675" spans="1:17" x14ac:dyDescent="0.35">
      <c r="A1675">
        <v>1674</v>
      </c>
      <c r="B1675" t="s">
        <v>27</v>
      </c>
      <c r="C1675" t="s">
        <v>28</v>
      </c>
      <c r="D1675">
        <v>2015</v>
      </c>
      <c r="E1675" s="9">
        <f ca="1">YEAR(TODAY())-Data_Source[[#This Row],[Year]]</f>
        <v>10</v>
      </c>
      <c r="F1675" t="s">
        <v>15</v>
      </c>
      <c r="G1675" t="s">
        <v>23</v>
      </c>
      <c r="H1675" t="s">
        <v>26</v>
      </c>
      <c r="I1675">
        <v>2</v>
      </c>
      <c r="J1675" t="s">
        <v>18</v>
      </c>
      <c r="K1675" t="s">
        <v>19</v>
      </c>
      <c r="L1675">
        <v>1600074</v>
      </c>
      <c r="M1675" t="s">
        <v>20</v>
      </c>
      <c r="N1675" t="s">
        <v>20</v>
      </c>
      <c r="O1675" s="2">
        <v>27000</v>
      </c>
      <c r="P1675" s="1">
        <f>MEDIAN(Data_Source[Price (SAR)])</f>
        <v>58000</v>
      </c>
      <c r="Q1675" s="1" cm="1">
        <f t="array" ref="Q1675">MEDIAN(_xlfn._xlws.FILTER(Data_Source[Price (SAR)],Data_Source[Maker] = Data_Source[[#This Row],[Maker]]))</f>
        <v>42000</v>
      </c>
    </row>
    <row r="1676" spans="1:17" x14ac:dyDescent="0.35">
      <c r="A1676">
        <v>1675</v>
      </c>
      <c r="B1676" t="s">
        <v>99</v>
      </c>
      <c r="C1676">
        <v>5</v>
      </c>
      <c r="D1676">
        <v>2020</v>
      </c>
      <c r="E1676" s="9">
        <f ca="1">YEAR(TODAY())-Data_Source[[#This Row],[Year]]</f>
        <v>5</v>
      </c>
      <c r="F1676" t="s">
        <v>15</v>
      </c>
      <c r="G1676" t="s">
        <v>78</v>
      </c>
      <c r="H1676" t="s">
        <v>26</v>
      </c>
      <c r="I1676">
        <v>1.5</v>
      </c>
      <c r="J1676" t="s">
        <v>18</v>
      </c>
      <c r="K1676" t="s">
        <v>19</v>
      </c>
      <c r="L1676">
        <v>7000</v>
      </c>
      <c r="M1676" t="s">
        <v>81</v>
      </c>
      <c r="N1676" t="s">
        <v>541</v>
      </c>
      <c r="O1676" s="3">
        <v>34000</v>
      </c>
      <c r="P1676" s="1">
        <f>MEDIAN(Data_Source[Price (SAR)])</f>
        <v>58000</v>
      </c>
      <c r="Q1676" s="1" cm="1">
        <f t="array" ref="Q1676">MEDIAN(_xlfn._xlws.FILTER(Data_Source[Price (SAR)],Data_Source[Maker] = Data_Source[[#This Row],[Maker]]))</f>
        <v>48000</v>
      </c>
    </row>
    <row r="1677" spans="1:17" x14ac:dyDescent="0.35">
      <c r="A1677">
        <v>1676</v>
      </c>
      <c r="B1677" t="s">
        <v>36</v>
      </c>
      <c r="C1677" t="s">
        <v>37</v>
      </c>
      <c r="D1677">
        <v>2009</v>
      </c>
      <c r="E1677" s="9">
        <f ca="1">YEAR(TODAY())-Data_Source[[#This Row],[Year]]</f>
        <v>16</v>
      </c>
      <c r="F1677" t="s">
        <v>15</v>
      </c>
      <c r="G1677" t="s">
        <v>38</v>
      </c>
      <c r="H1677" t="s">
        <v>26</v>
      </c>
      <c r="I1677">
        <v>4.8</v>
      </c>
      <c r="J1677" t="s">
        <v>18</v>
      </c>
      <c r="K1677" t="s">
        <v>19</v>
      </c>
      <c r="L1677">
        <v>350000</v>
      </c>
      <c r="M1677" t="s">
        <v>20</v>
      </c>
      <c r="N1677" t="s">
        <v>20</v>
      </c>
      <c r="O1677" s="3">
        <v>38000</v>
      </c>
      <c r="P1677" s="1">
        <f>MEDIAN(Data_Source[Price (SAR)])</f>
        <v>58000</v>
      </c>
      <c r="Q1677" s="1" cm="1">
        <f t="array" ref="Q1677">MEDIAN(_xlfn._xlws.FILTER(Data_Source[Price (SAR)],Data_Source[Maker] = Data_Source[[#This Row],[Maker]]))</f>
        <v>72000</v>
      </c>
    </row>
    <row r="1678" spans="1:17" x14ac:dyDescent="0.35">
      <c r="A1678">
        <v>1677</v>
      </c>
      <c r="B1678" t="s">
        <v>60</v>
      </c>
      <c r="C1678" t="s">
        <v>80</v>
      </c>
      <c r="D1678">
        <v>2016</v>
      </c>
      <c r="E1678" s="9">
        <f ca="1">YEAR(TODAY())-Data_Source[[#This Row],[Year]]</f>
        <v>9</v>
      </c>
      <c r="F1678" t="s">
        <v>15</v>
      </c>
      <c r="G1678" t="s">
        <v>16</v>
      </c>
      <c r="H1678" t="s">
        <v>30</v>
      </c>
      <c r="I1678">
        <v>3.5</v>
      </c>
      <c r="J1678" t="s">
        <v>18</v>
      </c>
      <c r="K1678" t="s">
        <v>19</v>
      </c>
      <c r="L1678">
        <v>89000</v>
      </c>
      <c r="M1678" t="s">
        <v>42</v>
      </c>
      <c r="N1678" t="s">
        <v>64</v>
      </c>
      <c r="O1678" s="3">
        <v>95000</v>
      </c>
      <c r="P1678" s="1">
        <f>MEDIAN(Data_Source[Price (SAR)])</f>
        <v>58000</v>
      </c>
      <c r="Q1678" s="1" cm="1">
        <f t="array" ref="Q1678">MEDIAN(_xlfn._xlws.FILTER(Data_Source[Price (SAR)],Data_Source[Maker] = Data_Source[[#This Row],[Maker]]))</f>
        <v>142000</v>
      </c>
    </row>
    <row r="1679" spans="1:17" x14ac:dyDescent="0.35">
      <c r="A1679">
        <v>1678</v>
      </c>
      <c r="B1679" t="s">
        <v>76</v>
      </c>
      <c r="C1679" t="s">
        <v>112</v>
      </c>
      <c r="D1679">
        <v>2010</v>
      </c>
      <c r="E1679" s="9">
        <f ca="1">YEAR(TODAY())-Data_Source[[#This Row],[Year]]</f>
        <v>15</v>
      </c>
      <c r="F1679" t="s">
        <v>15</v>
      </c>
      <c r="G1679" t="s">
        <v>29</v>
      </c>
      <c r="H1679" t="s">
        <v>30</v>
      </c>
      <c r="I1679">
        <v>4.4000000000000004</v>
      </c>
      <c r="J1679" t="s">
        <v>18</v>
      </c>
      <c r="K1679" t="s">
        <v>19</v>
      </c>
      <c r="L1679">
        <v>10000</v>
      </c>
      <c r="M1679" t="s">
        <v>248</v>
      </c>
      <c r="N1679" t="s">
        <v>540</v>
      </c>
      <c r="O1679" s="2">
        <v>25000</v>
      </c>
      <c r="P1679" s="1">
        <f>MEDIAN(Data_Source[Price (SAR)])</f>
        <v>58000</v>
      </c>
      <c r="Q1679" s="1" cm="1">
        <f t="array" ref="Q1679">MEDIAN(_xlfn._xlws.FILTER(Data_Source[Price (SAR)],Data_Source[Maker] = Data_Source[[#This Row],[Maker]]))</f>
        <v>55000</v>
      </c>
    </row>
    <row r="1680" spans="1:17" x14ac:dyDescent="0.35">
      <c r="A1680">
        <v>1679</v>
      </c>
      <c r="B1680" t="s">
        <v>34</v>
      </c>
      <c r="C1680" t="s">
        <v>35</v>
      </c>
      <c r="D1680">
        <v>2011</v>
      </c>
      <c r="E1680" s="9">
        <f ca="1">YEAR(TODAY())-Data_Source[[#This Row],[Year]]</f>
        <v>14</v>
      </c>
      <c r="F1680" t="s">
        <v>15</v>
      </c>
      <c r="G1680" t="s">
        <v>23</v>
      </c>
      <c r="H1680" t="s">
        <v>17</v>
      </c>
      <c r="I1680">
        <v>4.5999999999999996</v>
      </c>
      <c r="J1680" t="s">
        <v>18</v>
      </c>
      <c r="K1680" t="s">
        <v>19</v>
      </c>
      <c r="L1680">
        <v>360000</v>
      </c>
      <c r="M1680" t="s">
        <v>45</v>
      </c>
      <c r="N1680" t="s">
        <v>539</v>
      </c>
      <c r="O1680" s="2">
        <v>97000</v>
      </c>
      <c r="P1680" s="1">
        <f>MEDIAN(Data_Source[Price (SAR)])</f>
        <v>58000</v>
      </c>
      <c r="Q1680" s="1" cm="1">
        <f t="array" ref="Q1680">MEDIAN(_xlfn._xlws.FILTER(Data_Source[Price (SAR)],Data_Source[Maker] = Data_Source[[#This Row],[Maker]]))</f>
        <v>65000</v>
      </c>
    </row>
    <row r="1681" spans="1:17" x14ac:dyDescent="0.35">
      <c r="A1681">
        <v>1680</v>
      </c>
      <c r="B1681" t="s">
        <v>34</v>
      </c>
      <c r="C1681" t="s">
        <v>287</v>
      </c>
      <c r="D1681">
        <v>2016</v>
      </c>
      <c r="E1681" s="9">
        <f ca="1">YEAR(TODAY())-Data_Source[[#This Row],[Year]]</f>
        <v>9</v>
      </c>
      <c r="F1681" t="s">
        <v>15</v>
      </c>
      <c r="G1681" t="s">
        <v>23</v>
      </c>
      <c r="H1681" t="s">
        <v>26</v>
      </c>
      <c r="I1681">
        <v>2.4</v>
      </c>
      <c r="J1681" t="s">
        <v>18</v>
      </c>
      <c r="K1681" t="s">
        <v>68</v>
      </c>
      <c r="L1681">
        <v>210000</v>
      </c>
      <c r="M1681" t="s">
        <v>45</v>
      </c>
      <c r="N1681" t="s">
        <v>539</v>
      </c>
      <c r="O1681" s="3">
        <v>65000</v>
      </c>
      <c r="P1681" s="1">
        <f>MEDIAN(Data_Source[Price (SAR)])</f>
        <v>58000</v>
      </c>
      <c r="Q1681" s="1" cm="1">
        <f t="array" ref="Q1681">MEDIAN(_xlfn._xlws.FILTER(Data_Source[Price (SAR)],Data_Source[Maker] = Data_Source[[#This Row],[Maker]]))</f>
        <v>65000</v>
      </c>
    </row>
    <row r="1682" spans="1:17" x14ac:dyDescent="0.35">
      <c r="A1682">
        <v>1681</v>
      </c>
      <c r="B1682" t="s">
        <v>27</v>
      </c>
      <c r="C1682" t="s">
        <v>88</v>
      </c>
      <c r="D1682">
        <v>2014</v>
      </c>
      <c r="E1682" s="9">
        <f ca="1">YEAR(TODAY())-Data_Source[[#This Row],[Year]]</f>
        <v>11</v>
      </c>
      <c r="F1682" t="s">
        <v>47</v>
      </c>
      <c r="G1682" t="s">
        <v>75</v>
      </c>
      <c r="H1682" t="s">
        <v>26</v>
      </c>
      <c r="I1682">
        <v>1.4</v>
      </c>
      <c r="J1682" t="s">
        <v>18</v>
      </c>
      <c r="K1682" t="s">
        <v>68</v>
      </c>
      <c r="L1682">
        <v>252000</v>
      </c>
      <c r="M1682" t="s">
        <v>138</v>
      </c>
      <c r="N1682" t="s">
        <v>64</v>
      </c>
      <c r="O1682" s="3">
        <v>20000</v>
      </c>
      <c r="P1682" s="1">
        <f>MEDIAN(Data_Source[Price (SAR)])</f>
        <v>58000</v>
      </c>
      <c r="Q1682" s="1" cm="1">
        <f t="array" ref="Q1682">MEDIAN(_xlfn._xlws.FILTER(Data_Source[Price (SAR)],Data_Source[Maker] = Data_Source[[#This Row],[Maker]]))</f>
        <v>42000</v>
      </c>
    </row>
    <row r="1683" spans="1:17" x14ac:dyDescent="0.35">
      <c r="A1683">
        <v>1682</v>
      </c>
      <c r="B1683" t="s">
        <v>34</v>
      </c>
      <c r="C1683" t="s">
        <v>123</v>
      </c>
      <c r="D1683">
        <v>2015</v>
      </c>
      <c r="E1683" s="9">
        <f ca="1">YEAR(TODAY())-Data_Source[[#This Row],[Year]]</f>
        <v>10</v>
      </c>
      <c r="F1683" t="s">
        <v>15</v>
      </c>
      <c r="G1683" t="s">
        <v>23</v>
      </c>
      <c r="H1683" t="s">
        <v>30</v>
      </c>
      <c r="I1683">
        <v>2.7</v>
      </c>
      <c r="J1683" t="s">
        <v>18</v>
      </c>
      <c r="K1683" t="s">
        <v>68</v>
      </c>
      <c r="L1683">
        <v>328000</v>
      </c>
      <c r="M1683" t="s">
        <v>59</v>
      </c>
      <c r="N1683" t="s">
        <v>59</v>
      </c>
      <c r="O1683" s="2">
        <v>65000</v>
      </c>
      <c r="P1683" s="1">
        <f>MEDIAN(Data_Source[Price (SAR)])</f>
        <v>58000</v>
      </c>
      <c r="Q1683" s="1" cm="1">
        <f t="array" ref="Q1683">MEDIAN(_xlfn._xlws.FILTER(Data_Source[Price (SAR)],Data_Source[Maker] = Data_Source[[#This Row],[Maker]]))</f>
        <v>65000</v>
      </c>
    </row>
    <row r="1684" spans="1:17" x14ac:dyDescent="0.35">
      <c r="A1684">
        <v>1683</v>
      </c>
      <c r="B1684" t="s">
        <v>180</v>
      </c>
      <c r="C1684" t="s">
        <v>310</v>
      </c>
      <c r="D1684">
        <v>2017</v>
      </c>
      <c r="E1684" s="9">
        <f ca="1">YEAR(TODAY())-Data_Source[[#This Row],[Year]]</f>
        <v>8</v>
      </c>
      <c r="F1684" t="s">
        <v>44</v>
      </c>
      <c r="G1684" t="s">
        <v>16</v>
      </c>
      <c r="H1684" t="s">
        <v>17</v>
      </c>
      <c r="I1684">
        <v>3</v>
      </c>
      <c r="J1684" t="s">
        <v>18</v>
      </c>
      <c r="K1684" t="s">
        <v>19</v>
      </c>
      <c r="L1684">
        <v>93000</v>
      </c>
      <c r="M1684" t="s">
        <v>45</v>
      </c>
      <c r="N1684" t="s">
        <v>539</v>
      </c>
      <c r="O1684" s="3">
        <v>210000</v>
      </c>
      <c r="P1684" s="1">
        <f>MEDIAN(Data_Source[Price (SAR)])</f>
        <v>58000</v>
      </c>
      <c r="Q1684" s="1" cm="1">
        <f t="array" ref="Q1684">MEDIAN(_xlfn._xlws.FILTER(Data_Source[Price (SAR)],Data_Source[Maker] = Data_Source[[#This Row],[Maker]]))</f>
        <v>138000</v>
      </c>
    </row>
    <row r="1685" spans="1:17" x14ac:dyDescent="0.35">
      <c r="A1685">
        <v>1684</v>
      </c>
      <c r="B1685" t="s">
        <v>27</v>
      </c>
      <c r="C1685" t="s">
        <v>88</v>
      </c>
      <c r="D1685">
        <v>2016</v>
      </c>
      <c r="E1685" s="9">
        <f ca="1">YEAR(TODAY())-Data_Source[[#This Row],[Year]]</f>
        <v>9</v>
      </c>
      <c r="F1685" t="s">
        <v>15</v>
      </c>
      <c r="G1685" t="s">
        <v>29</v>
      </c>
      <c r="H1685" t="s">
        <v>26</v>
      </c>
      <c r="I1685">
        <v>1.4</v>
      </c>
      <c r="J1685" t="s">
        <v>18</v>
      </c>
      <c r="K1685" t="s">
        <v>19</v>
      </c>
      <c r="L1685">
        <v>151000</v>
      </c>
      <c r="M1685" t="s">
        <v>45</v>
      </c>
      <c r="N1685" t="s">
        <v>539</v>
      </c>
      <c r="O1685" s="3">
        <v>24000</v>
      </c>
      <c r="P1685" s="1">
        <f>MEDIAN(Data_Source[Price (SAR)])</f>
        <v>58000</v>
      </c>
      <c r="Q1685" s="1" cm="1">
        <f t="array" ref="Q1685">MEDIAN(_xlfn._xlws.FILTER(Data_Source[Price (SAR)],Data_Source[Maker] = Data_Source[[#This Row],[Maker]]))</f>
        <v>42000</v>
      </c>
    </row>
    <row r="1686" spans="1:17" x14ac:dyDescent="0.35">
      <c r="A1686">
        <v>1685</v>
      </c>
      <c r="B1686" t="s">
        <v>172</v>
      </c>
      <c r="C1686" t="s">
        <v>173</v>
      </c>
      <c r="D1686">
        <v>2020</v>
      </c>
      <c r="E1686" s="9">
        <f ca="1">YEAR(TODAY())-Data_Source[[#This Row],[Year]]</f>
        <v>5</v>
      </c>
      <c r="F1686" t="s">
        <v>15</v>
      </c>
      <c r="G1686" t="s">
        <v>16</v>
      </c>
      <c r="H1686" t="s">
        <v>30</v>
      </c>
      <c r="I1686">
        <v>2</v>
      </c>
      <c r="J1686" t="s">
        <v>18</v>
      </c>
      <c r="K1686" t="s">
        <v>19</v>
      </c>
      <c r="L1686">
        <v>5000</v>
      </c>
      <c r="M1686" t="s">
        <v>45</v>
      </c>
      <c r="N1686" t="s">
        <v>539</v>
      </c>
      <c r="O1686" s="3">
        <v>70000</v>
      </c>
      <c r="P1686" s="1">
        <f>MEDIAN(Data_Source[Price (SAR)])</f>
        <v>58000</v>
      </c>
      <c r="Q1686" s="1" cm="1">
        <f t="array" ref="Q1686">MEDIAN(_xlfn._xlws.FILTER(Data_Source[Price (SAR)],Data_Source[Maker] = Data_Source[[#This Row],[Maker]]))</f>
        <v>69000</v>
      </c>
    </row>
    <row r="1687" spans="1:17" x14ac:dyDescent="0.35">
      <c r="A1687">
        <v>1686</v>
      </c>
      <c r="B1687" t="s">
        <v>34</v>
      </c>
      <c r="C1687" t="s">
        <v>41</v>
      </c>
      <c r="D1687">
        <v>2020</v>
      </c>
      <c r="E1687" s="9">
        <f ca="1">YEAR(TODAY())-Data_Source[[#This Row],[Year]]</f>
        <v>5</v>
      </c>
      <c r="F1687" t="s">
        <v>15</v>
      </c>
      <c r="G1687" t="s">
        <v>94</v>
      </c>
      <c r="H1687" t="s">
        <v>17</v>
      </c>
      <c r="I1687">
        <v>1.5</v>
      </c>
      <c r="J1687" t="s">
        <v>18</v>
      </c>
      <c r="K1687" t="s">
        <v>19</v>
      </c>
      <c r="L1687">
        <v>2100</v>
      </c>
      <c r="M1687" t="s">
        <v>45</v>
      </c>
      <c r="N1687" t="s">
        <v>539</v>
      </c>
      <c r="O1687" s="3">
        <v>50000</v>
      </c>
      <c r="P1687" s="1">
        <f>MEDIAN(Data_Source[Price (SAR)])</f>
        <v>58000</v>
      </c>
      <c r="Q1687" s="1" cm="1">
        <f t="array" ref="Q1687">MEDIAN(_xlfn._xlws.FILTER(Data_Source[Price (SAR)],Data_Source[Maker] = Data_Source[[#This Row],[Maker]]))</f>
        <v>65000</v>
      </c>
    </row>
    <row r="1688" spans="1:17" x14ac:dyDescent="0.35">
      <c r="A1688">
        <v>1687</v>
      </c>
      <c r="B1688" t="s">
        <v>121</v>
      </c>
      <c r="C1688" t="s">
        <v>382</v>
      </c>
      <c r="D1688">
        <v>2014</v>
      </c>
      <c r="E1688" s="9">
        <f ca="1">YEAR(TODAY())-Data_Source[[#This Row],[Year]]</f>
        <v>11</v>
      </c>
      <c r="F1688" t="s">
        <v>15</v>
      </c>
      <c r="G1688" t="s">
        <v>75</v>
      </c>
      <c r="H1688" t="s">
        <v>17</v>
      </c>
      <c r="I1688">
        <v>3</v>
      </c>
      <c r="J1688" t="s">
        <v>18</v>
      </c>
      <c r="K1688" t="s">
        <v>19</v>
      </c>
      <c r="L1688">
        <v>112000</v>
      </c>
      <c r="M1688" t="s">
        <v>45</v>
      </c>
      <c r="N1688" t="s">
        <v>539</v>
      </c>
      <c r="O1688" s="2">
        <v>95000</v>
      </c>
      <c r="P1688" s="1">
        <f>MEDIAN(Data_Source[Price (SAR)])</f>
        <v>58000</v>
      </c>
      <c r="Q1688" s="1" cm="1">
        <f t="array" ref="Q1688">MEDIAN(_xlfn._xlws.FILTER(Data_Source[Price (SAR)],Data_Source[Maker] = Data_Source[[#This Row],[Maker]]))</f>
        <v>155000</v>
      </c>
    </row>
    <row r="1689" spans="1:17" x14ac:dyDescent="0.35">
      <c r="A1689">
        <v>1688</v>
      </c>
      <c r="B1689" t="s">
        <v>34</v>
      </c>
      <c r="C1689" t="s">
        <v>123</v>
      </c>
      <c r="D1689">
        <v>2014</v>
      </c>
      <c r="E1689" s="9">
        <f ca="1">YEAR(TODAY())-Data_Source[[#This Row],[Year]]</f>
        <v>11</v>
      </c>
      <c r="F1689" t="s">
        <v>15</v>
      </c>
      <c r="G1689" t="s">
        <v>23</v>
      </c>
      <c r="H1689" t="s">
        <v>26</v>
      </c>
      <c r="I1689">
        <v>1</v>
      </c>
      <c r="J1689" t="s">
        <v>18</v>
      </c>
      <c r="K1689" t="s">
        <v>68</v>
      </c>
      <c r="L1689">
        <v>160</v>
      </c>
      <c r="M1689" t="s">
        <v>70</v>
      </c>
      <c r="N1689" t="s">
        <v>70</v>
      </c>
      <c r="O1689" s="2">
        <v>50000</v>
      </c>
      <c r="P1689" s="1">
        <f>MEDIAN(Data_Source[Price (SAR)])</f>
        <v>58000</v>
      </c>
      <c r="Q1689" s="1" cm="1">
        <f t="array" ref="Q1689">MEDIAN(_xlfn._xlws.FILTER(Data_Source[Price (SAR)],Data_Source[Maker] = Data_Source[[#This Row],[Maker]]))</f>
        <v>65000</v>
      </c>
    </row>
    <row r="1690" spans="1:17" x14ac:dyDescent="0.35">
      <c r="A1690">
        <v>1689</v>
      </c>
      <c r="B1690" t="s">
        <v>27</v>
      </c>
      <c r="C1690" t="s">
        <v>88</v>
      </c>
      <c r="D1690">
        <v>2013</v>
      </c>
      <c r="E1690" s="9">
        <f ca="1">YEAR(TODAY())-Data_Source[[#This Row],[Year]]</f>
        <v>12</v>
      </c>
      <c r="F1690" t="s">
        <v>15</v>
      </c>
      <c r="G1690" t="s">
        <v>23</v>
      </c>
      <c r="H1690" t="s">
        <v>26</v>
      </c>
      <c r="I1690">
        <v>1.4</v>
      </c>
      <c r="J1690" t="s">
        <v>18</v>
      </c>
      <c r="K1690" t="s">
        <v>19</v>
      </c>
      <c r="L1690">
        <v>85000</v>
      </c>
      <c r="M1690" t="s">
        <v>54</v>
      </c>
      <c r="N1690" t="s">
        <v>538</v>
      </c>
      <c r="O1690" s="3">
        <v>16000</v>
      </c>
      <c r="P1690" s="1">
        <f>MEDIAN(Data_Source[Price (SAR)])</f>
        <v>58000</v>
      </c>
      <c r="Q1690" s="1" cm="1">
        <f t="array" ref="Q1690">MEDIAN(_xlfn._xlws.FILTER(Data_Source[Price (SAR)],Data_Source[Maker] = Data_Source[[#This Row],[Maker]]))</f>
        <v>42000</v>
      </c>
    </row>
    <row r="1691" spans="1:17" x14ac:dyDescent="0.35">
      <c r="A1691">
        <v>1690</v>
      </c>
      <c r="B1691" t="s">
        <v>73</v>
      </c>
      <c r="C1691" t="s">
        <v>190</v>
      </c>
      <c r="D1691">
        <v>2021</v>
      </c>
      <c r="E1691" s="9">
        <f ca="1">YEAR(TODAY())-Data_Source[[#This Row],[Year]]</f>
        <v>4</v>
      </c>
      <c r="F1691" t="s">
        <v>15</v>
      </c>
      <c r="G1691" t="s">
        <v>29</v>
      </c>
      <c r="H1691" t="s">
        <v>26</v>
      </c>
      <c r="I1691">
        <v>2.5</v>
      </c>
      <c r="J1691" t="s">
        <v>18</v>
      </c>
      <c r="K1691" t="s">
        <v>19</v>
      </c>
      <c r="L1691">
        <v>5500</v>
      </c>
      <c r="M1691" t="s">
        <v>211</v>
      </c>
      <c r="N1691" t="s">
        <v>539</v>
      </c>
      <c r="O1691" s="2">
        <v>1262</v>
      </c>
      <c r="P1691" s="1">
        <f>MEDIAN(Data_Source[Price (SAR)])</f>
        <v>58000</v>
      </c>
      <c r="Q1691" s="1" cm="1">
        <f t="array" ref="Q1691">MEDIAN(_xlfn._xlws.FILTER(Data_Source[Price (SAR)],Data_Source[Maker] = Data_Source[[#This Row],[Maker]]))</f>
        <v>56000</v>
      </c>
    </row>
    <row r="1692" spans="1:17" x14ac:dyDescent="0.35">
      <c r="A1692">
        <v>1691</v>
      </c>
      <c r="B1692" t="s">
        <v>34</v>
      </c>
      <c r="C1692" t="s">
        <v>163</v>
      </c>
      <c r="D1692">
        <v>1993</v>
      </c>
      <c r="E1692" s="9">
        <f ca="1">YEAR(TODAY())-Data_Source[[#This Row],[Year]]</f>
        <v>32</v>
      </c>
      <c r="F1692" t="s">
        <v>44</v>
      </c>
      <c r="G1692" t="s">
        <v>23</v>
      </c>
      <c r="H1692" t="s">
        <v>26</v>
      </c>
      <c r="I1692">
        <v>1.2</v>
      </c>
      <c r="J1692" t="s">
        <v>18</v>
      </c>
      <c r="K1692" t="s">
        <v>68</v>
      </c>
      <c r="L1692">
        <v>25000</v>
      </c>
      <c r="M1692" t="s">
        <v>42</v>
      </c>
      <c r="N1692" t="s">
        <v>64</v>
      </c>
      <c r="O1692" s="2">
        <v>15000</v>
      </c>
      <c r="P1692" s="1">
        <f>MEDIAN(Data_Source[Price (SAR)])</f>
        <v>58000</v>
      </c>
      <c r="Q1692" s="1" cm="1">
        <f t="array" ref="Q1692">MEDIAN(_xlfn._xlws.FILTER(Data_Source[Price (SAR)],Data_Source[Maker] = Data_Source[[#This Row],[Maker]]))</f>
        <v>65000</v>
      </c>
    </row>
    <row r="1693" spans="1:17" x14ac:dyDescent="0.35">
      <c r="A1693">
        <v>1692</v>
      </c>
      <c r="B1693" t="s">
        <v>39</v>
      </c>
      <c r="C1693" t="s">
        <v>46</v>
      </c>
      <c r="D1693">
        <v>2007</v>
      </c>
      <c r="E1693" s="9">
        <f ca="1">YEAR(TODAY())-Data_Source[[#This Row],[Year]]</f>
        <v>18</v>
      </c>
      <c r="F1693" t="s">
        <v>15</v>
      </c>
      <c r="G1693" t="s">
        <v>23</v>
      </c>
      <c r="H1693" t="s">
        <v>26</v>
      </c>
      <c r="I1693">
        <v>5.3</v>
      </c>
      <c r="J1693" t="s">
        <v>18</v>
      </c>
      <c r="K1693" t="s">
        <v>19</v>
      </c>
      <c r="L1693">
        <v>374000</v>
      </c>
      <c r="M1693" t="s">
        <v>20</v>
      </c>
      <c r="N1693" t="s">
        <v>20</v>
      </c>
      <c r="O1693" s="3">
        <v>32000</v>
      </c>
      <c r="P1693" s="1">
        <f>MEDIAN(Data_Source[Price (SAR)])</f>
        <v>58000</v>
      </c>
      <c r="Q1693" s="1" cm="1">
        <f t="array" ref="Q1693">MEDIAN(_xlfn._xlws.FILTER(Data_Source[Price (SAR)],Data_Source[Maker] = Data_Source[[#This Row],[Maker]]))</f>
        <v>60000</v>
      </c>
    </row>
    <row r="1694" spans="1:17" x14ac:dyDescent="0.35">
      <c r="A1694">
        <v>1693</v>
      </c>
      <c r="B1694" t="s">
        <v>34</v>
      </c>
      <c r="C1694" t="s">
        <v>43</v>
      </c>
      <c r="D1694">
        <v>2017</v>
      </c>
      <c r="E1694" s="9">
        <f ca="1">YEAR(TODAY())-Data_Source[[#This Row],[Year]]</f>
        <v>8</v>
      </c>
      <c r="F1694" t="s">
        <v>15</v>
      </c>
      <c r="G1694" t="s">
        <v>23</v>
      </c>
      <c r="H1694" t="s">
        <v>26</v>
      </c>
      <c r="I1694">
        <v>2.5</v>
      </c>
      <c r="J1694" t="s">
        <v>18</v>
      </c>
      <c r="K1694" t="s">
        <v>19</v>
      </c>
      <c r="L1694">
        <v>240000</v>
      </c>
      <c r="M1694" t="s">
        <v>42</v>
      </c>
      <c r="N1694" t="s">
        <v>64</v>
      </c>
      <c r="O1694" s="2">
        <v>41000</v>
      </c>
      <c r="P1694" s="1">
        <f>MEDIAN(Data_Source[Price (SAR)])</f>
        <v>58000</v>
      </c>
      <c r="Q1694" s="1" cm="1">
        <f t="array" ref="Q1694">MEDIAN(_xlfn._xlws.FILTER(Data_Source[Price (SAR)],Data_Source[Maker] = Data_Source[[#This Row],[Maker]]))</f>
        <v>65000</v>
      </c>
    </row>
    <row r="1695" spans="1:17" x14ac:dyDescent="0.35">
      <c r="A1695">
        <v>1694</v>
      </c>
      <c r="B1695" t="s">
        <v>76</v>
      </c>
      <c r="C1695" t="s">
        <v>77</v>
      </c>
      <c r="D1695">
        <v>2012</v>
      </c>
      <c r="E1695" s="9">
        <f ca="1">YEAR(TODAY())-Data_Source[[#This Row],[Year]]</f>
        <v>13</v>
      </c>
      <c r="F1695" t="s">
        <v>15</v>
      </c>
      <c r="G1695" t="s">
        <v>25</v>
      </c>
      <c r="H1695" t="s">
        <v>26</v>
      </c>
      <c r="I1695">
        <v>5.4</v>
      </c>
      <c r="J1695" t="s">
        <v>18</v>
      </c>
      <c r="K1695" t="s">
        <v>19</v>
      </c>
      <c r="L1695">
        <v>360000</v>
      </c>
      <c r="M1695" t="s">
        <v>20</v>
      </c>
      <c r="N1695" t="s">
        <v>20</v>
      </c>
      <c r="O1695" s="2">
        <v>30000</v>
      </c>
      <c r="P1695" s="1">
        <f>MEDIAN(Data_Source[Price (SAR)])</f>
        <v>58000</v>
      </c>
      <c r="Q1695" s="1" cm="1">
        <f t="array" ref="Q1695">MEDIAN(_xlfn._xlws.FILTER(Data_Source[Price (SAR)],Data_Source[Maker] = Data_Source[[#This Row],[Maker]]))</f>
        <v>55000</v>
      </c>
    </row>
    <row r="1696" spans="1:17" x14ac:dyDescent="0.35">
      <c r="A1696">
        <v>1695</v>
      </c>
      <c r="B1696" t="s">
        <v>36</v>
      </c>
      <c r="C1696" t="s">
        <v>115</v>
      </c>
      <c r="D1696">
        <v>2004</v>
      </c>
      <c r="E1696" s="9">
        <f ca="1">YEAR(TODAY())-Data_Source[[#This Row],[Year]]</f>
        <v>21</v>
      </c>
      <c r="F1696" t="s">
        <v>47</v>
      </c>
      <c r="G1696" t="s">
        <v>196</v>
      </c>
      <c r="H1696" t="s">
        <v>26</v>
      </c>
      <c r="I1696">
        <v>1.1000000000000001</v>
      </c>
      <c r="J1696" t="s">
        <v>18</v>
      </c>
      <c r="K1696" t="s">
        <v>19</v>
      </c>
      <c r="L1696">
        <v>212</v>
      </c>
      <c r="M1696" t="s">
        <v>20</v>
      </c>
      <c r="N1696" t="s">
        <v>20</v>
      </c>
      <c r="O1696" s="3">
        <v>14000</v>
      </c>
      <c r="P1696" s="1">
        <f>MEDIAN(Data_Source[Price (SAR)])</f>
        <v>58000</v>
      </c>
      <c r="Q1696" s="1" cm="1">
        <f t="array" ref="Q1696">MEDIAN(_xlfn._xlws.FILTER(Data_Source[Price (SAR)],Data_Source[Maker] = Data_Source[[#This Row],[Maker]]))</f>
        <v>72000</v>
      </c>
    </row>
    <row r="1697" spans="1:17" x14ac:dyDescent="0.35">
      <c r="A1697">
        <v>1696</v>
      </c>
      <c r="B1697" t="s">
        <v>34</v>
      </c>
      <c r="C1697" t="s">
        <v>35</v>
      </c>
      <c r="D1697">
        <v>2000</v>
      </c>
      <c r="E1697" s="9">
        <f ca="1">YEAR(TODAY())-Data_Source[[#This Row],[Year]]</f>
        <v>25</v>
      </c>
      <c r="F1697" t="s">
        <v>15</v>
      </c>
      <c r="G1697" t="s">
        <v>23</v>
      </c>
      <c r="H1697" t="s">
        <v>17</v>
      </c>
      <c r="I1697">
        <v>4.8</v>
      </c>
      <c r="J1697" t="s">
        <v>18</v>
      </c>
      <c r="K1697" t="s">
        <v>19</v>
      </c>
      <c r="L1697">
        <v>396000</v>
      </c>
      <c r="M1697" t="s">
        <v>54</v>
      </c>
      <c r="N1697" t="s">
        <v>538</v>
      </c>
      <c r="O1697" s="3">
        <v>30000</v>
      </c>
      <c r="P1697" s="1">
        <f>MEDIAN(Data_Source[Price (SAR)])</f>
        <v>58000</v>
      </c>
      <c r="Q1697" s="1" cm="1">
        <f t="array" ref="Q1697">MEDIAN(_xlfn._xlws.FILTER(Data_Source[Price (SAR)],Data_Source[Maker] = Data_Source[[#This Row],[Maker]]))</f>
        <v>65000</v>
      </c>
    </row>
    <row r="1698" spans="1:17" x14ac:dyDescent="0.35">
      <c r="A1698">
        <v>1697</v>
      </c>
      <c r="B1698" t="s">
        <v>21</v>
      </c>
      <c r="C1698" t="s">
        <v>24</v>
      </c>
      <c r="D1698">
        <v>2007</v>
      </c>
      <c r="E1698" s="9">
        <f ca="1">YEAR(TODAY())-Data_Source[[#This Row],[Year]]</f>
        <v>18</v>
      </c>
      <c r="F1698" t="s">
        <v>47</v>
      </c>
      <c r="G1698" t="s">
        <v>29</v>
      </c>
      <c r="H1698" t="s">
        <v>30</v>
      </c>
      <c r="I1698">
        <v>2.8</v>
      </c>
      <c r="J1698" t="s">
        <v>18</v>
      </c>
      <c r="K1698" t="s">
        <v>68</v>
      </c>
      <c r="L1698">
        <v>300020</v>
      </c>
      <c r="M1698" t="s">
        <v>170</v>
      </c>
      <c r="N1698" t="s">
        <v>543</v>
      </c>
      <c r="O1698" s="3">
        <v>15000</v>
      </c>
      <c r="P1698" s="1">
        <f>MEDIAN(Data_Source[Price (SAR)])</f>
        <v>58000</v>
      </c>
      <c r="Q1698" s="1" cm="1">
        <f t="array" ref="Q1698">MEDIAN(_xlfn._xlws.FILTER(Data_Source[Price (SAR)],Data_Source[Maker] = Data_Source[[#This Row],[Maker]]))</f>
        <v>36500</v>
      </c>
    </row>
    <row r="1699" spans="1:17" x14ac:dyDescent="0.35">
      <c r="A1699">
        <v>1698</v>
      </c>
      <c r="B1699" t="s">
        <v>27</v>
      </c>
      <c r="C1699" t="s">
        <v>88</v>
      </c>
      <c r="D1699">
        <v>2018</v>
      </c>
      <c r="E1699" s="9">
        <f ca="1">YEAR(TODAY())-Data_Source[[#This Row],[Year]]</f>
        <v>7</v>
      </c>
      <c r="F1699" t="s">
        <v>15</v>
      </c>
      <c r="G1699" t="s">
        <v>23</v>
      </c>
      <c r="H1699" t="s">
        <v>26</v>
      </c>
      <c r="I1699">
        <v>1.4</v>
      </c>
      <c r="J1699" t="s">
        <v>18</v>
      </c>
      <c r="K1699" t="s">
        <v>19</v>
      </c>
      <c r="L1699">
        <v>100000</v>
      </c>
      <c r="M1699" t="s">
        <v>20</v>
      </c>
      <c r="N1699" t="s">
        <v>20</v>
      </c>
      <c r="O1699" s="3">
        <v>33000</v>
      </c>
      <c r="P1699" s="1">
        <f>MEDIAN(Data_Source[Price (SAR)])</f>
        <v>58000</v>
      </c>
      <c r="Q1699" s="1" cm="1">
        <f t="array" ref="Q1699">MEDIAN(_xlfn._xlws.FILTER(Data_Source[Price (SAR)],Data_Source[Maker] = Data_Source[[#This Row],[Maker]]))</f>
        <v>42000</v>
      </c>
    </row>
    <row r="1700" spans="1:17" x14ac:dyDescent="0.35">
      <c r="A1700">
        <v>1699</v>
      </c>
      <c r="B1700" t="s">
        <v>27</v>
      </c>
      <c r="C1700" t="s">
        <v>233</v>
      </c>
      <c r="D1700">
        <v>2019</v>
      </c>
      <c r="E1700" s="9">
        <f ca="1">YEAR(TODAY())-Data_Source[[#This Row],[Year]]</f>
        <v>6</v>
      </c>
      <c r="F1700" t="s">
        <v>15</v>
      </c>
      <c r="G1700" t="s">
        <v>234</v>
      </c>
      <c r="H1700" t="s">
        <v>17</v>
      </c>
      <c r="I1700">
        <v>2</v>
      </c>
      <c r="J1700" t="s">
        <v>18</v>
      </c>
      <c r="K1700" t="s">
        <v>19</v>
      </c>
      <c r="L1700">
        <v>63000</v>
      </c>
      <c r="M1700" t="s">
        <v>20</v>
      </c>
      <c r="N1700" t="s">
        <v>20</v>
      </c>
      <c r="O1700" s="3">
        <v>62000</v>
      </c>
      <c r="P1700" s="1">
        <f>MEDIAN(Data_Source[Price (SAR)])</f>
        <v>58000</v>
      </c>
      <c r="Q1700" s="1" cm="1">
        <f t="array" ref="Q1700">MEDIAN(_xlfn._xlws.FILTER(Data_Source[Price (SAR)],Data_Source[Maker] = Data_Source[[#This Row],[Maker]]))</f>
        <v>42000</v>
      </c>
    </row>
    <row r="1701" spans="1:17" x14ac:dyDescent="0.35">
      <c r="A1701">
        <v>1700</v>
      </c>
      <c r="B1701" t="s">
        <v>13</v>
      </c>
      <c r="C1701" t="s">
        <v>320</v>
      </c>
      <c r="D1701">
        <v>2018</v>
      </c>
      <c r="E1701" s="9">
        <f ca="1">YEAR(TODAY())-Data_Source[[#This Row],[Year]]</f>
        <v>7</v>
      </c>
      <c r="F1701" t="s">
        <v>47</v>
      </c>
      <c r="G1701" t="s">
        <v>25</v>
      </c>
      <c r="H1701" t="s">
        <v>17</v>
      </c>
      <c r="I1701">
        <v>3.6</v>
      </c>
      <c r="J1701" t="s">
        <v>18</v>
      </c>
      <c r="K1701" t="s">
        <v>19</v>
      </c>
      <c r="L1701">
        <v>105000</v>
      </c>
      <c r="M1701" t="s">
        <v>45</v>
      </c>
      <c r="N1701" t="s">
        <v>539</v>
      </c>
      <c r="O1701" s="2">
        <v>119000</v>
      </c>
      <c r="P1701" s="1">
        <f>MEDIAN(Data_Source[Price (SAR)])</f>
        <v>58000</v>
      </c>
      <c r="Q1701" s="1" cm="1">
        <f t="array" ref="Q1701">MEDIAN(_xlfn._xlws.FILTER(Data_Source[Price (SAR)],Data_Source[Maker] = Data_Source[[#This Row],[Maker]]))</f>
        <v>70000</v>
      </c>
    </row>
    <row r="1702" spans="1:17" x14ac:dyDescent="0.35">
      <c r="A1702">
        <v>1701</v>
      </c>
      <c r="B1702" t="s">
        <v>34</v>
      </c>
      <c r="C1702" t="s">
        <v>284</v>
      </c>
      <c r="D1702">
        <v>2017</v>
      </c>
      <c r="E1702" s="9">
        <f ca="1">YEAR(TODAY())-Data_Source[[#This Row],[Year]]</f>
        <v>8</v>
      </c>
      <c r="F1702" t="s">
        <v>44</v>
      </c>
      <c r="G1702" t="s">
        <v>23</v>
      </c>
      <c r="H1702" t="s">
        <v>26</v>
      </c>
      <c r="I1702">
        <v>2.4</v>
      </c>
      <c r="J1702" t="s">
        <v>18</v>
      </c>
      <c r="K1702" t="s">
        <v>19</v>
      </c>
      <c r="L1702">
        <v>139000</v>
      </c>
      <c r="M1702" t="s">
        <v>20</v>
      </c>
      <c r="N1702" t="s">
        <v>20</v>
      </c>
      <c r="O1702" s="2">
        <v>69000</v>
      </c>
      <c r="P1702" s="1">
        <f>MEDIAN(Data_Source[Price (SAR)])</f>
        <v>58000</v>
      </c>
      <c r="Q1702" s="1" cm="1">
        <f t="array" ref="Q1702">MEDIAN(_xlfn._xlws.FILTER(Data_Source[Price (SAR)],Data_Source[Maker] = Data_Source[[#This Row],[Maker]]))</f>
        <v>65000</v>
      </c>
    </row>
    <row r="1703" spans="1:17" x14ac:dyDescent="0.35">
      <c r="A1703">
        <v>1702</v>
      </c>
      <c r="B1703" t="s">
        <v>76</v>
      </c>
      <c r="C1703" t="s">
        <v>77</v>
      </c>
      <c r="D1703">
        <v>2003</v>
      </c>
      <c r="E1703" s="9">
        <f ca="1">YEAR(TODAY())-Data_Source[[#This Row],[Year]]</f>
        <v>22</v>
      </c>
      <c r="F1703" t="s">
        <v>15</v>
      </c>
      <c r="G1703" t="s">
        <v>75</v>
      </c>
      <c r="H1703" t="s">
        <v>30</v>
      </c>
      <c r="I1703">
        <v>5.4</v>
      </c>
      <c r="J1703" t="s">
        <v>18</v>
      </c>
      <c r="K1703" t="s">
        <v>19</v>
      </c>
      <c r="L1703">
        <v>400000</v>
      </c>
      <c r="M1703" t="s">
        <v>54</v>
      </c>
      <c r="N1703" t="s">
        <v>538</v>
      </c>
      <c r="O1703" s="3">
        <v>5000</v>
      </c>
      <c r="P1703" s="1">
        <f>MEDIAN(Data_Source[Price (SAR)])</f>
        <v>58000</v>
      </c>
      <c r="Q1703" s="1" cm="1">
        <f t="array" ref="Q1703">MEDIAN(_xlfn._xlws.FILTER(Data_Source[Price (SAR)],Data_Source[Maker] = Data_Source[[#This Row],[Maker]]))</f>
        <v>55000</v>
      </c>
    </row>
    <row r="1704" spans="1:17" x14ac:dyDescent="0.35">
      <c r="A1704">
        <v>1703</v>
      </c>
      <c r="B1704" t="s">
        <v>62</v>
      </c>
      <c r="C1704" t="s">
        <v>63</v>
      </c>
      <c r="D1704">
        <v>2016</v>
      </c>
      <c r="E1704" s="9">
        <f ca="1">YEAR(TODAY())-Data_Source[[#This Row],[Year]]</f>
        <v>9</v>
      </c>
      <c r="F1704" t="s">
        <v>44</v>
      </c>
      <c r="G1704" t="s">
        <v>23</v>
      </c>
      <c r="H1704" t="s">
        <v>17</v>
      </c>
      <c r="I1704">
        <v>5</v>
      </c>
      <c r="J1704" t="s">
        <v>18</v>
      </c>
      <c r="K1704" t="s">
        <v>19</v>
      </c>
      <c r="L1704">
        <v>132501</v>
      </c>
      <c r="M1704" t="s">
        <v>20</v>
      </c>
      <c r="N1704" t="s">
        <v>20</v>
      </c>
      <c r="O1704" s="2">
        <v>245000</v>
      </c>
      <c r="P1704" s="1">
        <f>MEDIAN(Data_Source[Price (SAR)])</f>
        <v>58000</v>
      </c>
      <c r="Q1704" s="1" cm="1">
        <f t="array" ref="Q1704">MEDIAN(_xlfn._xlws.FILTER(Data_Source[Price (SAR)],Data_Source[Maker] = Data_Source[[#This Row],[Maker]]))</f>
        <v>242500</v>
      </c>
    </row>
    <row r="1705" spans="1:17" x14ac:dyDescent="0.35">
      <c r="A1705">
        <v>1704</v>
      </c>
      <c r="B1705" t="s">
        <v>82</v>
      </c>
      <c r="C1705" t="s">
        <v>169</v>
      </c>
      <c r="D1705">
        <v>2020</v>
      </c>
      <c r="E1705" s="9">
        <f ca="1">YEAR(TODAY())-Data_Source[[#This Row],[Year]]</f>
        <v>5</v>
      </c>
      <c r="F1705" t="s">
        <v>15</v>
      </c>
      <c r="G1705" t="s">
        <v>29</v>
      </c>
      <c r="H1705" t="s">
        <v>26</v>
      </c>
      <c r="I1705">
        <v>3.3</v>
      </c>
      <c r="J1705" t="s">
        <v>18</v>
      </c>
      <c r="K1705" t="s">
        <v>19</v>
      </c>
      <c r="L1705">
        <v>200</v>
      </c>
      <c r="M1705" t="s">
        <v>42</v>
      </c>
      <c r="N1705" t="s">
        <v>64</v>
      </c>
      <c r="O1705" s="3">
        <v>106000</v>
      </c>
      <c r="P1705" s="1">
        <f>MEDIAN(Data_Source[Price (SAR)])</f>
        <v>58000</v>
      </c>
      <c r="Q1705" s="1" cm="1">
        <f t="array" ref="Q1705">MEDIAN(_xlfn._xlws.FILTER(Data_Source[Price (SAR)],Data_Source[Maker] = Data_Source[[#This Row],[Maker]]))</f>
        <v>40000</v>
      </c>
    </row>
    <row r="1706" spans="1:17" x14ac:dyDescent="0.35">
      <c r="A1706">
        <v>1705</v>
      </c>
      <c r="B1706" t="s">
        <v>34</v>
      </c>
      <c r="C1706" t="s">
        <v>51</v>
      </c>
      <c r="D1706">
        <v>2018</v>
      </c>
      <c r="E1706" s="9">
        <f ca="1">YEAR(TODAY())-Data_Source[[#This Row],[Year]]</f>
        <v>7</v>
      </c>
      <c r="F1706" t="s">
        <v>15</v>
      </c>
      <c r="G1706" t="s">
        <v>23</v>
      </c>
      <c r="H1706" t="s">
        <v>26</v>
      </c>
      <c r="I1706">
        <v>1.6</v>
      </c>
      <c r="J1706" t="s">
        <v>18</v>
      </c>
      <c r="K1706" t="s">
        <v>19</v>
      </c>
      <c r="L1706">
        <v>212000</v>
      </c>
      <c r="M1706" t="s">
        <v>20</v>
      </c>
      <c r="N1706" t="s">
        <v>20</v>
      </c>
      <c r="O1706" s="3">
        <v>46000</v>
      </c>
      <c r="P1706" s="1">
        <f>MEDIAN(Data_Source[Price (SAR)])</f>
        <v>58000</v>
      </c>
      <c r="Q1706" s="1" cm="1">
        <f t="array" ref="Q1706">MEDIAN(_xlfn._xlws.FILTER(Data_Source[Price (SAR)],Data_Source[Maker] = Data_Source[[#This Row],[Maker]]))</f>
        <v>65000</v>
      </c>
    </row>
    <row r="1707" spans="1:17" x14ac:dyDescent="0.35">
      <c r="A1707">
        <v>1706</v>
      </c>
      <c r="B1707" t="s">
        <v>34</v>
      </c>
      <c r="C1707" t="s">
        <v>41</v>
      </c>
      <c r="D1707">
        <v>2019</v>
      </c>
      <c r="E1707" s="9">
        <f ca="1">YEAR(TODAY())-Data_Source[[#This Row],[Year]]</f>
        <v>6</v>
      </c>
      <c r="F1707" t="s">
        <v>15</v>
      </c>
      <c r="G1707" t="s">
        <v>23</v>
      </c>
      <c r="H1707" t="s">
        <v>26</v>
      </c>
      <c r="I1707">
        <v>1.5</v>
      </c>
      <c r="J1707" t="s">
        <v>18</v>
      </c>
      <c r="K1707" t="s">
        <v>19</v>
      </c>
      <c r="L1707">
        <v>22000</v>
      </c>
      <c r="M1707" t="s">
        <v>187</v>
      </c>
      <c r="N1707" t="s">
        <v>539</v>
      </c>
      <c r="O1707" s="3">
        <v>41500</v>
      </c>
      <c r="P1707" s="1">
        <f>MEDIAN(Data_Source[Price (SAR)])</f>
        <v>58000</v>
      </c>
      <c r="Q1707" s="1" cm="1">
        <f t="array" ref="Q1707">MEDIAN(_xlfn._xlws.FILTER(Data_Source[Price (SAR)],Data_Source[Maker] = Data_Source[[#This Row],[Maker]]))</f>
        <v>65000</v>
      </c>
    </row>
    <row r="1708" spans="1:17" x14ac:dyDescent="0.35">
      <c r="A1708">
        <v>1707</v>
      </c>
      <c r="B1708" t="s">
        <v>99</v>
      </c>
      <c r="C1708" t="s">
        <v>137</v>
      </c>
      <c r="D1708">
        <v>2020</v>
      </c>
      <c r="E1708" s="9">
        <f ca="1">YEAR(TODAY())-Data_Source[[#This Row],[Year]]</f>
        <v>5</v>
      </c>
      <c r="F1708" t="s">
        <v>15</v>
      </c>
      <c r="G1708" t="s">
        <v>25</v>
      </c>
      <c r="H1708" t="s">
        <v>17</v>
      </c>
      <c r="I1708">
        <v>2</v>
      </c>
      <c r="J1708" t="s">
        <v>18</v>
      </c>
      <c r="K1708" t="s">
        <v>19</v>
      </c>
      <c r="L1708">
        <v>7855</v>
      </c>
      <c r="M1708" t="s">
        <v>20</v>
      </c>
      <c r="N1708" t="s">
        <v>20</v>
      </c>
      <c r="O1708" s="2">
        <v>65500</v>
      </c>
      <c r="P1708" s="1">
        <f>MEDIAN(Data_Source[Price (SAR)])</f>
        <v>58000</v>
      </c>
      <c r="Q1708" s="1" cm="1">
        <f t="array" ref="Q1708">MEDIAN(_xlfn._xlws.FILTER(Data_Source[Price (SAR)],Data_Source[Maker] = Data_Source[[#This Row],[Maker]]))</f>
        <v>48000</v>
      </c>
    </row>
    <row r="1709" spans="1:17" x14ac:dyDescent="0.35">
      <c r="A1709">
        <v>1708</v>
      </c>
      <c r="B1709" t="s">
        <v>21</v>
      </c>
      <c r="C1709" t="s">
        <v>237</v>
      </c>
      <c r="D1709">
        <v>2014</v>
      </c>
      <c r="E1709" s="9">
        <f ca="1">YEAR(TODAY())-Data_Source[[#This Row],[Year]]</f>
        <v>11</v>
      </c>
      <c r="F1709" t="s">
        <v>15</v>
      </c>
      <c r="G1709" t="s">
        <v>25</v>
      </c>
      <c r="H1709" t="s">
        <v>30</v>
      </c>
      <c r="I1709">
        <v>6</v>
      </c>
      <c r="J1709" t="s">
        <v>18</v>
      </c>
      <c r="K1709" t="s">
        <v>19</v>
      </c>
      <c r="L1709">
        <v>23800</v>
      </c>
      <c r="M1709" t="s">
        <v>20</v>
      </c>
      <c r="N1709" t="s">
        <v>20</v>
      </c>
      <c r="O1709" s="3">
        <v>40000</v>
      </c>
      <c r="P1709" s="1">
        <f>MEDIAN(Data_Source[Price (SAR)])</f>
        <v>58000</v>
      </c>
      <c r="Q1709" s="1" cm="1">
        <f t="array" ref="Q1709">MEDIAN(_xlfn._xlws.FILTER(Data_Source[Price (SAR)],Data_Source[Maker] = Data_Source[[#This Row],[Maker]]))</f>
        <v>36500</v>
      </c>
    </row>
    <row r="1710" spans="1:17" x14ac:dyDescent="0.35">
      <c r="A1710">
        <v>1709</v>
      </c>
      <c r="B1710" t="s">
        <v>48</v>
      </c>
      <c r="C1710" t="s">
        <v>50</v>
      </c>
      <c r="D1710">
        <v>2017</v>
      </c>
      <c r="E1710" s="9">
        <f ca="1">YEAR(TODAY())-Data_Source[[#This Row],[Year]]</f>
        <v>8</v>
      </c>
      <c r="F1710" t="s">
        <v>44</v>
      </c>
      <c r="G1710" t="s">
        <v>196</v>
      </c>
      <c r="H1710" t="s">
        <v>17</v>
      </c>
      <c r="I1710">
        <v>2</v>
      </c>
      <c r="J1710" t="s">
        <v>18</v>
      </c>
      <c r="K1710" t="s">
        <v>19</v>
      </c>
      <c r="L1710">
        <v>31000</v>
      </c>
      <c r="M1710" t="s">
        <v>20</v>
      </c>
      <c r="N1710" t="s">
        <v>20</v>
      </c>
      <c r="O1710" s="2">
        <v>226000</v>
      </c>
      <c r="P1710" s="1">
        <f>MEDIAN(Data_Source[Price (SAR)])</f>
        <v>58000</v>
      </c>
      <c r="Q1710" s="1" cm="1">
        <f t="array" ref="Q1710">MEDIAN(_xlfn._xlws.FILTER(Data_Source[Price (SAR)],Data_Source[Maker] = Data_Source[[#This Row],[Maker]]))</f>
        <v>145000</v>
      </c>
    </row>
    <row r="1711" spans="1:17" x14ac:dyDescent="0.35">
      <c r="A1711">
        <v>1710</v>
      </c>
      <c r="B1711" t="s">
        <v>34</v>
      </c>
      <c r="C1711" t="s">
        <v>72</v>
      </c>
      <c r="D1711">
        <v>2018</v>
      </c>
      <c r="E1711" s="9">
        <f ca="1">YEAR(TODAY())-Data_Source[[#This Row],[Year]]</f>
        <v>7</v>
      </c>
      <c r="F1711" t="s">
        <v>15</v>
      </c>
      <c r="G1711" t="s">
        <v>16</v>
      </c>
      <c r="H1711" t="s">
        <v>17</v>
      </c>
      <c r="I1711">
        <v>1.8</v>
      </c>
      <c r="J1711" t="s">
        <v>18</v>
      </c>
      <c r="K1711" t="s">
        <v>19</v>
      </c>
      <c r="L1711">
        <v>63000</v>
      </c>
      <c r="M1711" t="s">
        <v>64</v>
      </c>
      <c r="N1711" t="s">
        <v>64</v>
      </c>
      <c r="O1711" s="3">
        <v>90000</v>
      </c>
      <c r="P1711" s="1">
        <f>MEDIAN(Data_Source[Price (SAR)])</f>
        <v>58000</v>
      </c>
      <c r="Q1711" s="1" cm="1">
        <f t="array" ref="Q1711">MEDIAN(_xlfn._xlws.FILTER(Data_Source[Price (SAR)],Data_Source[Maker] = Data_Source[[#This Row],[Maker]]))</f>
        <v>65000</v>
      </c>
    </row>
    <row r="1712" spans="1:17" x14ac:dyDescent="0.35">
      <c r="A1712">
        <v>1711</v>
      </c>
      <c r="B1712" t="s">
        <v>34</v>
      </c>
      <c r="C1712" t="s">
        <v>123</v>
      </c>
      <c r="D1712">
        <v>2014</v>
      </c>
      <c r="E1712" s="9">
        <f ca="1">YEAR(TODAY())-Data_Source[[#This Row],[Year]]</f>
        <v>11</v>
      </c>
      <c r="F1712" t="s">
        <v>47</v>
      </c>
      <c r="G1712" t="s">
        <v>23</v>
      </c>
      <c r="H1712" t="s">
        <v>30</v>
      </c>
      <c r="I1712">
        <v>2.7</v>
      </c>
      <c r="J1712" t="s">
        <v>18</v>
      </c>
      <c r="K1712" t="s">
        <v>68</v>
      </c>
      <c r="L1712">
        <v>432000</v>
      </c>
      <c r="M1712" t="s">
        <v>20</v>
      </c>
      <c r="N1712" t="s">
        <v>20</v>
      </c>
      <c r="O1712" s="2">
        <v>45000</v>
      </c>
      <c r="P1712" s="1">
        <f>MEDIAN(Data_Source[Price (SAR)])</f>
        <v>58000</v>
      </c>
      <c r="Q1712" s="1" cm="1">
        <f t="array" ref="Q1712">MEDIAN(_xlfn._xlws.FILTER(Data_Source[Price (SAR)],Data_Source[Maker] = Data_Source[[#This Row],[Maker]]))</f>
        <v>65000</v>
      </c>
    </row>
    <row r="1713" spans="1:17" x14ac:dyDescent="0.35">
      <c r="A1713">
        <v>1712</v>
      </c>
      <c r="B1713" t="s">
        <v>62</v>
      </c>
      <c r="C1713" t="s">
        <v>63</v>
      </c>
      <c r="D1713">
        <v>2014</v>
      </c>
      <c r="E1713" s="9">
        <f ca="1">YEAR(TODAY())-Data_Source[[#This Row],[Year]]</f>
        <v>11</v>
      </c>
      <c r="F1713" t="s">
        <v>15</v>
      </c>
      <c r="G1713" t="s">
        <v>16</v>
      </c>
      <c r="H1713" t="s">
        <v>17</v>
      </c>
      <c r="I1713">
        <v>3</v>
      </c>
      <c r="J1713" t="s">
        <v>18</v>
      </c>
      <c r="K1713" t="s">
        <v>19</v>
      </c>
      <c r="L1713">
        <v>80000</v>
      </c>
      <c r="M1713" t="s">
        <v>64</v>
      </c>
      <c r="N1713" t="s">
        <v>64</v>
      </c>
      <c r="O1713" s="2">
        <v>230000</v>
      </c>
      <c r="P1713" s="1">
        <f>MEDIAN(Data_Source[Price (SAR)])</f>
        <v>58000</v>
      </c>
      <c r="Q1713" s="1" cm="1">
        <f t="array" ref="Q1713">MEDIAN(_xlfn._xlws.FILTER(Data_Source[Price (SAR)],Data_Source[Maker] = Data_Source[[#This Row],[Maker]]))</f>
        <v>242500</v>
      </c>
    </row>
    <row r="1714" spans="1:17" x14ac:dyDescent="0.35">
      <c r="A1714">
        <v>1713</v>
      </c>
      <c r="B1714" t="s">
        <v>76</v>
      </c>
      <c r="C1714" t="s">
        <v>77</v>
      </c>
      <c r="D1714">
        <v>2012</v>
      </c>
      <c r="E1714" s="9">
        <f ca="1">YEAR(TODAY())-Data_Source[[#This Row],[Year]]</f>
        <v>13</v>
      </c>
      <c r="F1714" t="s">
        <v>15</v>
      </c>
      <c r="G1714" t="s">
        <v>25</v>
      </c>
      <c r="H1714" t="s">
        <v>26</v>
      </c>
      <c r="I1714">
        <v>5.4</v>
      </c>
      <c r="J1714" t="s">
        <v>18</v>
      </c>
      <c r="K1714" t="s">
        <v>19</v>
      </c>
      <c r="L1714">
        <v>207000</v>
      </c>
      <c r="M1714" t="s">
        <v>45</v>
      </c>
      <c r="N1714" t="s">
        <v>539</v>
      </c>
      <c r="O1714" s="2">
        <v>47000</v>
      </c>
      <c r="P1714" s="1">
        <f>MEDIAN(Data_Source[Price (SAR)])</f>
        <v>58000</v>
      </c>
      <c r="Q1714" s="1" cm="1">
        <f t="array" ref="Q1714">MEDIAN(_xlfn._xlws.FILTER(Data_Source[Price (SAR)],Data_Source[Maker] = Data_Source[[#This Row],[Maker]]))</f>
        <v>55000</v>
      </c>
    </row>
    <row r="1715" spans="1:17" x14ac:dyDescent="0.35">
      <c r="A1715">
        <v>1714</v>
      </c>
      <c r="B1715" t="s">
        <v>27</v>
      </c>
      <c r="C1715" t="s">
        <v>89</v>
      </c>
      <c r="D1715">
        <v>2019</v>
      </c>
      <c r="E1715" s="9">
        <f ca="1">YEAR(TODAY())-Data_Source[[#This Row],[Year]]</f>
        <v>6</v>
      </c>
      <c r="F1715" t="s">
        <v>15</v>
      </c>
      <c r="G1715" t="s">
        <v>65</v>
      </c>
      <c r="H1715" t="s">
        <v>30</v>
      </c>
      <c r="I1715">
        <v>2.5</v>
      </c>
      <c r="J1715" t="s">
        <v>18</v>
      </c>
      <c r="K1715" t="s">
        <v>19</v>
      </c>
      <c r="L1715">
        <v>120</v>
      </c>
      <c r="M1715" t="s">
        <v>211</v>
      </c>
      <c r="N1715" t="s">
        <v>539</v>
      </c>
      <c r="O1715" s="3">
        <v>1550</v>
      </c>
      <c r="P1715" s="1">
        <f>MEDIAN(Data_Source[Price (SAR)])</f>
        <v>58000</v>
      </c>
      <c r="Q1715" s="1" cm="1">
        <f t="array" ref="Q1715">MEDIAN(_xlfn._xlws.FILTER(Data_Source[Price (SAR)],Data_Source[Maker] = Data_Source[[#This Row],[Maker]]))</f>
        <v>42000</v>
      </c>
    </row>
    <row r="1716" spans="1:17" x14ac:dyDescent="0.35">
      <c r="A1716">
        <v>1715</v>
      </c>
      <c r="B1716" t="s">
        <v>141</v>
      </c>
      <c r="C1716" t="s">
        <v>362</v>
      </c>
      <c r="D1716">
        <v>2016</v>
      </c>
      <c r="E1716" s="9">
        <f ca="1">YEAR(TODAY())-Data_Source[[#This Row],[Year]]</f>
        <v>9</v>
      </c>
      <c r="F1716" t="s">
        <v>15</v>
      </c>
      <c r="G1716" t="s">
        <v>23</v>
      </c>
      <c r="H1716" t="s">
        <v>26</v>
      </c>
      <c r="I1716">
        <v>2.8</v>
      </c>
      <c r="J1716" t="s">
        <v>56</v>
      </c>
      <c r="K1716" t="s">
        <v>68</v>
      </c>
      <c r="L1716">
        <v>195000</v>
      </c>
      <c r="M1716" t="s">
        <v>20</v>
      </c>
      <c r="N1716" t="s">
        <v>20</v>
      </c>
      <c r="O1716" s="3">
        <v>52000</v>
      </c>
      <c r="P1716" s="1">
        <f>MEDIAN(Data_Source[Price (SAR)])</f>
        <v>58000</v>
      </c>
      <c r="Q1716" s="1" cm="1">
        <f t="array" ref="Q1716">MEDIAN(_xlfn._xlws.FILTER(Data_Source[Price (SAR)],Data_Source[Maker] = Data_Source[[#This Row],[Maker]]))</f>
        <v>23500</v>
      </c>
    </row>
    <row r="1717" spans="1:17" x14ac:dyDescent="0.35">
      <c r="A1717">
        <v>1716</v>
      </c>
      <c r="B1717" t="s">
        <v>82</v>
      </c>
      <c r="C1717" t="s">
        <v>105</v>
      </c>
      <c r="D1717">
        <v>2017</v>
      </c>
      <c r="E1717" s="9">
        <f ca="1">YEAR(TODAY())-Data_Source[[#This Row],[Year]]</f>
        <v>8</v>
      </c>
      <c r="F1717" t="s">
        <v>15</v>
      </c>
      <c r="G1717" t="s">
        <v>23</v>
      </c>
      <c r="H1717" t="s">
        <v>17</v>
      </c>
      <c r="I1717">
        <v>2.4</v>
      </c>
      <c r="J1717" t="s">
        <v>18</v>
      </c>
      <c r="K1717" t="s">
        <v>19</v>
      </c>
      <c r="L1717">
        <v>130</v>
      </c>
      <c r="M1717" t="s">
        <v>20</v>
      </c>
      <c r="N1717" t="s">
        <v>20</v>
      </c>
      <c r="O1717" s="3">
        <v>48000</v>
      </c>
      <c r="P1717" s="1">
        <f>MEDIAN(Data_Source[Price (SAR)])</f>
        <v>58000</v>
      </c>
      <c r="Q1717" s="1" cm="1">
        <f t="array" ref="Q1717">MEDIAN(_xlfn._xlws.FILTER(Data_Source[Price (SAR)],Data_Source[Maker] = Data_Source[[#This Row],[Maker]]))</f>
        <v>40000</v>
      </c>
    </row>
    <row r="1718" spans="1:17" x14ac:dyDescent="0.35">
      <c r="A1718">
        <v>1717</v>
      </c>
      <c r="B1718" t="s">
        <v>34</v>
      </c>
      <c r="C1718" t="s">
        <v>58</v>
      </c>
      <c r="D1718">
        <v>2017</v>
      </c>
      <c r="E1718" s="9">
        <f ca="1">YEAR(TODAY())-Data_Source[[#This Row],[Year]]</f>
        <v>8</v>
      </c>
      <c r="F1718" t="s">
        <v>15</v>
      </c>
      <c r="G1718" t="s">
        <v>23</v>
      </c>
      <c r="H1718" t="s">
        <v>30</v>
      </c>
      <c r="I1718">
        <v>2.7</v>
      </c>
      <c r="J1718" t="s">
        <v>18</v>
      </c>
      <c r="K1718" t="s">
        <v>19</v>
      </c>
      <c r="L1718">
        <v>400000</v>
      </c>
      <c r="M1718" t="s">
        <v>20</v>
      </c>
      <c r="N1718" t="s">
        <v>20</v>
      </c>
      <c r="O1718" s="2">
        <v>60000</v>
      </c>
      <c r="P1718" s="1">
        <f>MEDIAN(Data_Source[Price (SAR)])</f>
        <v>58000</v>
      </c>
      <c r="Q1718" s="1" cm="1">
        <f t="array" ref="Q1718">MEDIAN(_xlfn._xlws.FILTER(Data_Source[Price (SAR)],Data_Source[Maker] = Data_Source[[#This Row],[Maker]]))</f>
        <v>65000</v>
      </c>
    </row>
    <row r="1719" spans="1:17" x14ac:dyDescent="0.35">
      <c r="A1719">
        <v>1718</v>
      </c>
      <c r="B1719" t="s">
        <v>34</v>
      </c>
      <c r="C1719" t="s">
        <v>123</v>
      </c>
      <c r="D1719">
        <v>2018</v>
      </c>
      <c r="E1719" s="9">
        <f ca="1">YEAR(TODAY())-Data_Source[[#This Row],[Year]]</f>
        <v>7</v>
      </c>
      <c r="F1719" t="s">
        <v>44</v>
      </c>
      <c r="G1719" t="s">
        <v>23</v>
      </c>
      <c r="H1719" t="s">
        <v>26</v>
      </c>
      <c r="I1719">
        <v>2.4</v>
      </c>
      <c r="J1719" t="s">
        <v>18</v>
      </c>
      <c r="K1719" t="s">
        <v>68</v>
      </c>
      <c r="L1719">
        <v>130000</v>
      </c>
      <c r="M1719" t="s">
        <v>45</v>
      </c>
      <c r="N1719" t="s">
        <v>539</v>
      </c>
      <c r="O1719" s="2">
        <v>80000</v>
      </c>
      <c r="P1719" s="1">
        <f>MEDIAN(Data_Source[Price (SAR)])</f>
        <v>58000</v>
      </c>
      <c r="Q1719" s="1" cm="1">
        <f t="array" ref="Q1719">MEDIAN(_xlfn._xlws.FILTER(Data_Source[Price (SAR)],Data_Source[Maker] = Data_Source[[#This Row],[Maker]]))</f>
        <v>65000</v>
      </c>
    </row>
    <row r="1720" spans="1:17" x14ac:dyDescent="0.35">
      <c r="A1720">
        <v>1719</v>
      </c>
      <c r="B1720" t="s">
        <v>95</v>
      </c>
      <c r="C1720" t="s">
        <v>215</v>
      </c>
      <c r="D1720">
        <v>2017</v>
      </c>
      <c r="E1720" s="9">
        <f ca="1">YEAR(TODAY())-Data_Source[[#This Row],[Year]]</f>
        <v>8</v>
      </c>
      <c r="F1720" t="s">
        <v>44</v>
      </c>
      <c r="G1720" t="s">
        <v>23</v>
      </c>
      <c r="H1720" t="s">
        <v>17</v>
      </c>
      <c r="I1720">
        <v>3.6</v>
      </c>
      <c r="J1720" t="s">
        <v>18</v>
      </c>
      <c r="K1720" t="s">
        <v>19</v>
      </c>
      <c r="L1720">
        <v>91000</v>
      </c>
      <c r="M1720" t="s">
        <v>20</v>
      </c>
      <c r="N1720" t="s">
        <v>20</v>
      </c>
      <c r="O1720" s="2">
        <v>130000</v>
      </c>
      <c r="P1720" s="1">
        <f>MEDIAN(Data_Source[Price (SAR)])</f>
        <v>58000</v>
      </c>
      <c r="Q1720" s="1" cm="1">
        <f t="array" ref="Q1720">MEDIAN(_xlfn._xlws.FILTER(Data_Source[Price (SAR)],Data_Source[Maker] = Data_Source[[#This Row],[Maker]]))</f>
        <v>130000</v>
      </c>
    </row>
    <row r="1721" spans="1:17" x14ac:dyDescent="0.35">
      <c r="A1721">
        <v>1720</v>
      </c>
      <c r="B1721" t="s">
        <v>76</v>
      </c>
      <c r="C1721" t="s">
        <v>147</v>
      </c>
      <c r="D1721">
        <v>2011</v>
      </c>
      <c r="E1721" s="9">
        <f ca="1">YEAR(TODAY())-Data_Source[[#This Row],[Year]]</f>
        <v>14</v>
      </c>
      <c r="F1721" t="s">
        <v>15</v>
      </c>
      <c r="G1721" t="s">
        <v>23</v>
      </c>
      <c r="H1721" t="s">
        <v>26</v>
      </c>
      <c r="I1721">
        <v>5</v>
      </c>
      <c r="J1721" t="s">
        <v>18</v>
      </c>
      <c r="K1721" t="s">
        <v>19</v>
      </c>
      <c r="L1721">
        <v>133000</v>
      </c>
      <c r="M1721" t="s">
        <v>45</v>
      </c>
      <c r="N1721" t="s">
        <v>539</v>
      </c>
      <c r="O1721" s="2">
        <v>33000</v>
      </c>
      <c r="P1721" s="1">
        <f>MEDIAN(Data_Source[Price (SAR)])</f>
        <v>58000</v>
      </c>
      <c r="Q1721" s="1" cm="1">
        <f t="array" ref="Q1721">MEDIAN(_xlfn._xlws.FILTER(Data_Source[Price (SAR)],Data_Source[Maker] = Data_Source[[#This Row],[Maker]]))</f>
        <v>55000</v>
      </c>
    </row>
    <row r="1722" spans="1:17" x14ac:dyDescent="0.35">
      <c r="A1722">
        <v>1721</v>
      </c>
      <c r="B1722" t="s">
        <v>181</v>
      </c>
      <c r="C1722" t="s">
        <v>391</v>
      </c>
      <c r="D1722">
        <v>2021</v>
      </c>
      <c r="E1722" s="9">
        <f ca="1">YEAR(TODAY())-Data_Source[[#This Row],[Year]]</f>
        <v>4</v>
      </c>
      <c r="F1722" t="s">
        <v>15</v>
      </c>
      <c r="G1722" t="s">
        <v>29</v>
      </c>
      <c r="H1722" t="s">
        <v>17</v>
      </c>
      <c r="I1722">
        <v>2</v>
      </c>
      <c r="J1722" t="s">
        <v>18</v>
      </c>
      <c r="K1722" t="s">
        <v>19</v>
      </c>
      <c r="L1722">
        <v>2300</v>
      </c>
      <c r="M1722" t="s">
        <v>20</v>
      </c>
      <c r="N1722" t="s">
        <v>20</v>
      </c>
      <c r="O1722" s="3">
        <v>75000</v>
      </c>
      <c r="P1722" s="1">
        <f>MEDIAN(Data_Source[Price (SAR)])</f>
        <v>58000</v>
      </c>
      <c r="Q1722" s="1" cm="1">
        <f t="array" ref="Q1722">MEDIAN(_xlfn._xlws.FILTER(Data_Source[Price (SAR)],Data_Source[Maker] = Data_Source[[#This Row],[Maker]]))</f>
        <v>54000</v>
      </c>
    </row>
    <row r="1723" spans="1:17" x14ac:dyDescent="0.35">
      <c r="A1723">
        <v>1722</v>
      </c>
      <c r="B1723" t="s">
        <v>21</v>
      </c>
      <c r="C1723" t="s">
        <v>231</v>
      </c>
      <c r="D1723">
        <v>2014</v>
      </c>
      <c r="E1723" s="9">
        <f ca="1">YEAR(TODAY())-Data_Source[[#This Row],[Year]]</f>
        <v>11</v>
      </c>
      <c r="F1723" t="s">
        <v>15</v>
      </c>
      <c r="G1723" t="s">
        <v>25</v>
      </c>
      <c r="H1723" t="s">
        <v>30</v>
      </c>
      <c r="I1723">
        <v>1.4</v>
      </c>
      <c r="J1723" t="s">
        <v>18</v>
      </c>
      <c r="K1723" t="s">
        <v>19</v>
      </c>
      <c r="L1723">
        <v>165000</v>
      </c>
      <c r="M1723" t="s">
        <v>20</v>
      </c>
      <c r="N1723" t="s">
        <v>20</v>
      </c>
      <c r="O1723" s="2">
        <v>18500</v>
      </c>
      <c r="P1723" s="1">
        <f>MEDIAN(Data_Source[Price (SAR)])</f>
        <v>58000</v>
      </c>
      <c r="Q1723" s="1" cm="1">
        <f t="array" ref="Q1723">MEDIAN(_xlfn._xlws.FILTER(Data_Source[Price (SAR)],Data_Source[Maker] = Data_Source[[#This Row],[Maker]]))</f>
        <v>36500</v>
      </c>
    </row>
    <row r="1724" spans="1:17" x14ac:dyDescent="0.35">
      <c r="A1724">
        <v>1723</v>
      </c>
      <c r="B1724" t="s">
        <v>34</v>
      </c>
      <c r="C1724" t="s">
        <v>123</v>
      </c>
      <c r="D1724">
        <v>2016</v>
      </c>
      <c r="E1724" s="9">
        <f ca="1">YEAR(TODAY())-Data_Source[[#This Row],[Year]]</f>
        <v>9</v>
      </c>
      <c r="F1724" t="s">
        <v>44</v>
      </c>
      <c r="G1724" t="s">
        <v>23</v>
      </c>
      <c r="H1724" t="s">
        <v>17</v>
      </c>
      <c r="I1724">
        <v>2.7</v>
      </c>
      <c r="J1724" t="s">
        <v>18</v>
      </c>
      <c r="K1724" t="s">
        <v>68</v>
      </c>
      <c r="L1724">
        <v>106000</v>
      </c>
      <c r="M1724" t="s">
        <v>211</v>
      </c>
      <c r="N1724" t="s">
        <v>539</v>
      </c>
      <c r="O1724" s="2">
        <v>73000</v>
      </c>
      <c r="P1724" s="1">
        <f>MEDIAN(Data_Source[Price (SAR)])</f>
        <v>58000</v>
      </c>
      <c r="Q1724" s="1" cm="1">
        <f t="array" ref="Q1724">MEDIAN(_xlfn._xlws.FILTER(Data_Source[Price (SAR)],Data_Source[Maker] = Data_Source[[#This Row],[Maker]]))</f>
        <v>65000</v>
      </c>
    </row>
    <row r="1725" spans="1:17" x14ac:dyDescent="0.35">
      <c r="A1725">
        <v>1724</v>
      </c>
      <c r="B1725" t="s">
        <v>34</v>
      </c>
      <c r="C1725" t="s">
        <v>124</v>
      </c>
      <c r="D1725">
        <v>2012</v>
      </c>
      <c r="E1725" s="9">
        <f ca="1">YEAR(TODAY())-Data_Source[[#This Row],[Year]]</f>
        <v>13</v>
      </c>
      <c r="F1725" t="s">
        <v>47</v>
      </c>
      <c r="G1725" t="s">
        <v>23</v>
      </c>
      <c r="H1725" t="s">
        <v>17</v>
      </c>
      <c r="I1725">
        <v>4</v>
      </c>
      <c r="J1725" t="s">
        <v>18</v>
      </c>
      <c r="K1725" t="s">
        <v>19</v>
      </c>
      <c r="L1725">
        <v>270</v>
      </c>
      <c r="M1725" t="s">
        <v>81</v>
      </c>
      <c r="N1725" t="s">
        <v>541</v>
      </c>
      <c r="O1725" s="3">
        <v>60000</v>
      </c>
      <c r="P1725" s="1">
        <f>MEDIAN(Data_Source[Price (SAR)])</f>
        <v>58000</v>
      </c>
      <c r="Q1725" s="1" cm="1">
        <f t="array" ref="Q1725">MEDIAN(_xlfn._xlws.FILTER(Data_Source[Price (SAR)],Data_Source[Maker] = Data_Source[[#This Row],[Maker]]))</f>
        <v>65000</v>
      </c>
    </row>
    <row r="1726" spans="1:17" x14ac:dyDescent="0.35">
      <c r="A1726">
        <v>1725</v>
      </c>
      <c r="B1726" t="s">
        <v>39</v>
      </c>
      <c r="C1726" t="s">
        <v>205</v>
      </c>
      <c r="D1726">
        <v>2016</v>
      </c>
      <c r="E1726" s="9">
        <f ca="1">YEAR(TODAY())-Data_Source[[#This Row],[Year]]</f>
        <v>9</v>
      </c>
      <c r="F1726" t="s">
        <v>15</v>
      </c>
      <c r="G1726" t="s">
        <v>23</v>
      </c>
      <c r="H1726" t="s">
        <v>17</v>
      </c>
      <c r="I1726">
        <v>5.3</v>
      </c>
      <c r="J1726" t="s">
        <v>18</v>
      </c>
      <c r="K1726" t="s">
        <v>19</v>
      </c>
      <c r="L1726">
        <v>96000</v>
      </c>
      <c r="M1726" t="s">
        <v>111</v>
      </c>
      <c r="N1726" t="s">
        <v>540</v>
      </c>
      <c r="O1726" s="3">
        <v>95000</v>
      </c>
      <c r="P1726" s="1">
        <f>MEDIAN(Data_Source[Price (SAR)])</f>
        <v>58000</v>
      </c>
      <c r="Q1726" s="1" cm="1">
        <f t="array" ref="Q1726">MEDIAN(_xlfn._xlws.FILTER(Data_Source[Price (SAR)],Data_Source[Maker] = Data_Source[[#This Row],[Maker]]))</f>
        <v>60000</v>
      </c>
    </row>
    <row r="1727" spans="1:17" x14ac:dyDescent="0.35">
      <c r="A1727">
        <v>1726</v>
      </c>
      <c r="B1727" t="s">
        <v>60</v>
      </c>
      <c r="C1727" t="s">
        <v>80</v>
      </c>
      <c r="D1727">
        <v>2011</v>
      </c>
      <c r="E1727" s="9">
        <f ca="1">YEAR(TODAY())-Data_Source[[#This Row],[Year]]</f>
        <v>14</v>
      </c>
      <c r="F1727" t="s">
        <v>15</v>
      </c>
      <c r="G1727" t="s">
        <v>75</v>
      </c>
      <c r="H1727" t="s">
        <v>17</v>
      </c>
      <c r="I1727">
        <v>3.5</v>
      </c>
      <c r="J1727" t="s">
        <v>18</v>
      </c>
      <c r="K1727" t="s">
        <v>19</v>
      </c>
      <c r="L1727">
        <v>282000</v>
      </c>
      <c r="M1727" t="s">
        <v>42</v>
      </c>
      <c r="N1727" t="s">
        <v>64</v>
      </c>
      <c r="O1727" s="2">
        <v>53000</v>
      </c>
      <c r="P1727" s="1">
        <f>MEDIAN(Data_Source[Price (SAR)])</f>
        <v>58000</v>
      </c>
      <c r="Q1727" s="1" cm="1">
        <f t="array" ref="Q1727">MEDIAN(_xlfn._xlws.FILTER(Data_Source[Price (SAR)],Data_Source[Maker] = Data_Source[[#This Row],[Maker]]))</f>
        <v>142000</v>
      </c>
    </row>
    <row r="1728" spans="1:17" x14ac:dyDescent="0.35">
      <c r="A1728">
        <v>1727</v>
      </c>
      <c r="B1728" t="s">
        <v>174</v>
      </c>
      <c r="C1728" t="s">
        <v>197</v>
      </c>
      <c r="D1728">
        <v>2016</v>
      </c>
      <c r="E1728" s="9">
        <f ca="1">YEAR(TODAY())-Data_Source[[#This Row],[Year]]</f>
        <v>9</v>
      </c>
      <c r="F1728" t="s">
        <v>15</v>
      </c>
      <c r="G1728" t="s">
        <v>29</v>
      </c>
      <c r="H1728" t="s">
        <v>17</v>
      </c>
      <c r="I1728">
        <v>2</v>
      </c>
      <c r="J1728" t="s">
        <v>18</v>
      </c>
      <c r="K1728" t="s">
        <v>19</v>
      </c>
      <c r="L1728">
        <v>110000</v>
      </c>
      <c r="M1728" t="s">
        <v>42</v>
      </c>
      <c r="N1728" t="s">
        <v>64</v>
      </c>
      <c r="O1728" s="2">
        <v>120000</v>
      </c>
      <c r="P1728" s="1">
        <f>MEDIAN(Data_Source[Price (SAR)])</f>
        <v>58000</v>
      </c>
      <c r="Q1728" s="1" cm="1">
        <f t="array" ref="Q1728">MEDIAN(_xlfn._xlws.FILTER(Data_Source[Price (SAR)],Data_Source[Maker] = Data_Source[[#This Row],[Maker]]))</f>
        <v>110000</v>
      </c>
    </row>
    <row r="1729" spans="1:17" x14ac:dyDescent="0.35">
      <c r="A1729">
        <v>1728</v>
      </c>
      <c r="B1729" t="s">
        <v>82</v>
      </c>
      <c r="C1729" t="s">
        <v>83</v>
      </c>
      <c r="D1729">
        <v>2017</v>
      </c>
      <c r="E1729" s="9">
        <f ca="1">YEAR(TODAY())-Data_Source[[#This Row],[Year]]</f>
        <v>8</v>
      </c>
      <c r="F1729" t="s">
        <v>15</v>
      </c>
      <c r="G1729" t="s">
        <v>23</v>
      </c>
      <c r="H1729" t="s">
        <v>26</v>
      </c>
      <c r="I1729">
        <v>3</v>
      </c>
      <c r="J1729" t="s">
        <v>18</v>
      </c>
      <c r="K1729" t="s">
        <v>19</v>
      </c>
      <c r="L1729">
        <v>175000</v>
      </c>
      <c r="M1729" t="s">
        <v>20</v>
      </c>
      <c r="N1729" t="s">
        <v>20</v>
      </c>
      <c r="O1729" s="3">
        <v>50000</v>
      </c>
      <c r="P1729" s="1">
        <f>MEDIAN(Data_Source[Price (SAR)])</f>
        <v>58000</v>
      </c>
      <c r="Q1729" s="1" cm="1">
        <f t="array" ref="Q1729">MEDIAN(_xlfn._xlws.FILTER(Data_Source[Price (SAR)],Data_Source[Maker] = Data_Source[[#This Row],[Maker]]))</f>
        <v>40000</v>
      </c>
    </row>
    <row r="1730" spans="1:17" x14ac:dyDescent="0.35">
      <c r="A1730">
        <v>1729</v>
      </c>
      <c r="B1730" t="s">
        <v>48</v>
      </c>
      <c r="C1730" t="s">
        <v>106</v>
      </c>
      <c r="D1730">
        <v>2012</v>
      </c>
      <c r="E1730" s="9">
        <f ca="1">YEAR(TODAY())-Data_Source[[#This Row],[Year]]</f>
        <v>13</v>
      </c>
      <c r="F1730" t="s">
        <v>15</v>
      </c>
      <c r="G1730" t="s">
        <v>75</v>
      </c>
      <c r="H1730" t="s">
        <v>17</v>
      </c>
      <c r="I1730">
        <v>3</v>
      </c>
      <c r="J1730" t="s">
        <v>18</v>
      </c>
      <c r="K1730" t="s">
        <v>19</v>
      </c>
      <c r="L1730">
        <v>105</v>
      </c>
      <c r="M1730" t="s">
        <v>20</v>
      </c>
      <c r="N1730" t="s">
        <v>20</v>
      </c>
      <c r="O1730" s="2">
        <v>98000</v>
      </c>
      <c r="P1730" s="1">
        <f>MEDIAN(Data_Source[Price (SAR)])</f>
        <v>58000</v>
      </c>
      <c r="Q1730" s="1" cm="1">
        <f t="array" ref="Q1730">MEDIAN(_xlfn._xlws.FILTER(Data_Source[Price (SAR)],Data_Source[Maker] = Data_Source[[#This Row],[Maker]]))</f>
        <v>145000</v>
      </c>
    </row>
    <row r="1731" spans="1:17" x14ac:dyDescent="0.35">
      <c r="A1731">
        <v>1730</v>
      </c>
      <c r="B1731" t="s">
        <v>34</v>
      </c>
      <c r="C1731" t="s">
        <v>58</v>
      </c>
      <c r="D1731">
        <v>2015</v>
      </c>
      <c r="E1731" s="9">
        <f ca="1">YEAR(TODAY())-Data_Source[[#This Row],[Year]]</f>
        <v>10</v>
      </c>
      <c r="F1731" t="s">
        <v>15</v>
      </c>
      <c r="G1731" t="s">
        <v>23</v>
      </c>
      <c r="H1731" t="s">
        <v>30</v>
      </c>
      <c r="I1731">
        <v>4</v>
      </c>
      <c r="J1731" t="s">
        <v>18</v>
      </c>
      <c r="K1731" t="s">
        <v>19</v>
      </c>
      <c r="L1731">
        <v>103000</v>
      </c>
      <c r="M1731" t="s">
        <v>45</v>
      </c>
      <c r="N1731" t="s">
        <v>539</v>
      </c>
      <c r="O1731" s="3">
        <v>86000</v>
      </c>
      <c r="P1731" s="1">
        <f>MEDIAN(Data_Source[Price (SAR)])</f>
        <v>58000</v>
      </c>
      <c r="Q1731" s="1" cm="1">
        <f t="array" ref="Q1731">MEDIAN(_xlfn._xlws.FILTER(Data_Source[Price (SAR)],Data_Source[Maker] = Data_Source[[#This Row],[Maker]]))</f>
        <v>65000</v>
      </c>
    </row>
    <row r="1732" spans="1:17" x14ac:dyDescent="0.35">
      <c r="A1732">
        <v>1731</v>
      </c>
      <c r="B1732" t="s">
        <v>39</v>
      </c>
      <c r="C1732" t="s">
        <v>131</v>
      </c>
      <c r="D1732">
        <v>2015</v>
      </c>
      <c r="E1732" s="9">
        <f ca="1">YEAR(TODAY())-Data_Source[[#This Row],[Year]]</f>
        <v>10</v>
      </c>
      <c r="F1732" t="s">
        <v>15</v>
      </c>
      <c r="G1732" t="s">
        <v>25</v>
      </c>
      <c r="H1732" t="s">
        <v>26</v>
      </c>
      <c r="I1732">
        <v>6</v>
      </c>
      <c r="J1732" t="s">
        <v>18</v>
      </c>
      <c r="K1732" t="s">
        <v>19</v>
      </c>
      <c r="L1732">
        <v>147374</v>
      </c>
      <c r="M1732" t="s">
        <v>20</v>
      </c>
      <c r="N1732" t="s">
        <v>20</v>
      </c>
      <c r="O1732" s="3">
        <v>71500</v>
      </c>
      <c r="P1732" s="1">
        <f>MEDIAN(Data_Source[Price (SAR)])</f>
        <v>58000</v>
      </c>
      <c r="Q1732" s="1" cm="1">
        <f t="array" ref="Q1732">MEDIAN(_xlfn._xlws.FILTER(Data_Source[Price (SAR)],Data_Source[Maker] = Data_Source[[#This Row],[Maker]]))</f>
        <v>60000</v>
      </c>
    </row>
    <row r="1733" spans="1:17" x14ac:dyDescent="0.35">
      <c r="A1733">
        <v>1732</v>
      </c>
      <c r="B1733" t="s">
        <v>73</v>
      </c>
      <c r="C1733">
        <v>6</v>
      </c>
      <c r="D1733">
        <v>2016</v>
      </c>
      <c r="E1733" s="9">
        <f ca="1">YEAR(TODAY())-Data_Source[[#This Row],[Year]]</f>
        <v>9</v>
      </c>
      <c r="F1733" t="s">
        <v>15</v>
      </c>
      <c r="G1733" t="s">
        <v>94</v>
      </c>
      <c r="H1733" t="s">
        <v>26</v>
      </c>
      <c r="I1733">
        <v>2.5</v>
      </c>
      <c r="J1733" t="s">
        <v>18</v>
      </c>
      <c r="K1733" t="s">
        <v>19</v>
      </c>
      <c r="L1733">
        <v>140000</v>
      </c>
      <c r="M1733" t="s">
        <v>20</v>
      </c>
      <c r="N1733" t="s">
        <v>20</v>
      </c>
      <c r="O1733" s="2">
        <v>40000</v>
      </c>
      <c r="P1733" s="1">
        <f>MEDIAN(Data_Source[Price (SAR)])</f>
        <v>58000</v>
      </c>
      <c r="Q1733" s="1" cm="1">
        <f t="array" ref="Q1733">MEDIAN(_xlfn._xlws.FILTER(Data_Source[Price (SAR)],Data_Source[Maker] = Data_Source[[#This Row],[Maker]]))</f>
        <v>56000</v>
      </c>
    </row>
    <row r="1734" spans="1:17" x14ac:dyDescent="0.35">
      <c r="A1734">
        <v>1733</v>
      </c>
      <c r="B1734" t="s">
        <v>34</v>
      </c>
      <c r="C1734" t="s">
        <v>43</v>
      </c>
      <c r="D1734">
        <v>2016</v>
      </c>
      <c r="E1734" s="9">
        <f ca="1">YEAR(TODAY())-Data_Source[[#This Row],[Year]]</f>
        <v>9</v>
      </c>
      <c r="F1734" t="s">
        <v>44</v>
      </c>
      <c r="G1734" t="s">
        <v>33</v>
      </c>
      <c r="H1734" t="s">
        <v>17</v>
      </c>
      <c r="I1734">
        <v>2.6</v>
      </c>
      <c r="J1734" t="s">
        <v>18</v>
      </c>
      <c r="K1734" t="s">
        <v>19</v>
      </c>
      <c r="L1734">
        <v>183000</v>
      </c>
      <c r="M1734" t="s">
        <v>45</v>
      </c>
      <c r="N1734" t="s">
        <v>539</v>
      </c>
      <c r="O1734" s="2">
        <v>70000</v>
      </c>
      <c r="P1734" s="1">
        <f>MEDIAN(Data_Source[Price (SAR)])</f>
        <v>58000</v>
      </c>
      <c r="Q1734" s="1" cm="1">
        <f t="array" ref="Q1734">MEDIAN(_xlfn._xlws.FILTER(Data_Source[Price (SAR)],Data_Source[Maker] = Data_Source[[#This Row],[Maker]]))</f>
        <v>65000</v>
      </c>
    </row>
    <row r="1735" spans="1:17" x14ac:dyDescent="0.35">
      <c r="A1735">
        <v>1734</v>
      </c>
      <c r="B1735" t="s">
        <v>39</v>
      </c>
      <c r="C1735" t="s">
        <v>40</v>
      </c>
      <c r="D1735">
        <v>2019</v>
      </c>
      <c r="E1735" s="9">
        <f ca="1">YEAR(TODAY())-Data_Source[[#This Row],[Year]]</f>
        <v>6</v>
      </c>
      <c r="F1735" t="s">
        <v>15</v>
      </c>
      <c r="G1735" t="s">
        <v>16</v>
      </c>
      <c r="H1735" t="s">
        <v>26</v>
      </c>
      <c r="I1735">
        <v>3.6</v>
      </c>
      <c r="J1735" t="s">
        <v>18</v>
      </c>
      <c r="K1735" t="s">
        <v>19</v>
      </c>
      <c r="L1735">
        <v>70000</v>
      </c>
      <c r="M1735" t="s">
        <v>20</v>
      </c>
      <c r="N1735" t="s">
        <v>20</v>
      </c>
      <c r="O1735" s="3">
        <v>80000</v>
      </c>
      <c r="P1735" s="1">
        <f>MEDIAN(Data_Source[Price (SAR)])</f>
        <v>58000</v>
      </c>
      <c r="Q1735" s="1" cm="1">
        <f t="array" ref="Q1735">MEDIAN(_xlfn._xlws.FILTER(Data_Source[Price (SAR)],Data_Source[Maker] = Data_Source[[#This Row],[Maker]]))</f>
        <v>60000</v>
      </c>
    </row>
    <row r="1736" spans="1:17" x14ac:dyDescent="0.35">
      <c r="A1736">
        <v>1735</v>
      </c>
      <c r="B1736" t="s">
        <v>174</v>
      </c>
      <c r="C1736" t="s">
        <v>208</v>
      </c>
      <c r="D1736">
        <v>2016</v>
      </c>
      <c r="E1736" s="9">
        <f ca="1">YEAR(TODAY())-Data_Source[[#This Row],[Year]]</f>
        <v>9</v>
      </c>
      <c r="F1736" t="s">
        <v>44</v>
      </c>
      <c r="G1736" t="s">
        <v>23</v>
      </c>
      <c r="H1736" t="s">
        <v>17</v>
      </c>
      <c r="I1736">
        <v>3</v>
      </c>
      <c r="J1736" t="s">
        <v>18</v>
      </c>
      <c r="K1736" t="s">
        <v>19</v>
      </c>
      <c r="L1736">
        <v>130000</v>
      </c>
      <c r="M1736" t="s">
        <v>20</v>
      </c>
      <c r="N1736" t="s">
        <v>20</v>
      </c>
      <c r="O1736" s="3">
        <v>160000</v>
      </c>
      <c r="P1736" s="1">
        <f>MEDIAN(Data_Source[Price (SAR)])</f>
        <v>58000</v>
      </c>
      <c r="Q1736" s="1" cm="1">
        <f t="array" ref="Q1736">MEDIAN(_xlfn._xlws.FILTER(Data_Source[Price (SAR)],Data_Source[Maker] = Data_Source[[#This Row],[Maker]]))</f>
        <v>110000</v>
      </c>
    </row>
    <row r="1737" spans="1:17" x14ac:dyDescent="0.35">
      <c r="A1737">
        <v>1736</v>
      </c>
      <c r="B1737" t="s">
        <v>21</v>
      </c>
      <c r="C1737" t="s">
        <v>207</v>
      </c>
      <c r="D1737">
        <v>2014</v>
      </c>
      <c r="E1737" s="9">
        <f ca="1">YEAR(TODAY())-Data_Source[[#This Row],[Year]]</f>
        <v>11</v>
      </c>
      <c r="F1737" t="s">
        <v>15</v>
      </c>
      <c r="G1737" t="s">
        <v>94</v>
      </c>
      <c r="H1737" t="s">
        <v>30</v>
      </c>
      <c r="I1737">
        <v>2.5</v>
      </c>
      <c r="J1737" t="s">
        <v>18</v>
      </c>
      <c r="K1737" t="s">
        <v>19</v>
      </c>
      <c r="L1737">
        <v>139000</v>
      </c>
      <c r="M1737" t="s">
        <v>20</v>
      </c>
      <c r="N1737" t="s">
        <v>20</v>
      </c>
      <c r="O1737" s="2">
        <v>36000</v>
      </c>
      <c r="P1737" s="1">
        <f>MEDIAN(Data_Source[Price (SAR)])</f>
        <v>58000</v>
      </c>
      <c r="Q1737" s="1" cm="1">
        <f t="array" ref="Q1737">MEDIAN(_xlfn._xlws.FILTER(Data_Source[Price (SAR)],Data_Source[Maker] = Data_Source[[#This Row],[Maker]]))</f>
        <v>36500</v>
      </c>
    </row>
    <row r="1738" spans="1:17" x14ac:dyDescent="0.35">
      <c r="A1738">
        <v>1737</v>
      </c>
      <c r="B1738" t="s">
        <v>27</v>
      </c>
      <c r="C1738" t="s">
        <v>28</v>
      </c>
      <c r="D1738">
        <v>2020</v>
      </c>
      <c r="E1738" s="9">
        <f ca="1">YEAR(TODAY())-Data_Source[[#This Row],[Year]]</f>
        <v>5</v>
      </c>
      <c r="F1738" t="s">
        <v>15</v>
      </c>
      <c r="G1738" t="s">
        <v>23</v>
      </c>
      <c r="H1738" t="s">
        <v>26</v>
      </c>
      <c r="I1738">
        <v>2</v>
      </c>
      <c r="J1738" t="s">
        <v>18</v>
      </c>
      <c r="K1738" t="s">
        <v>19</v>
      </c>
      <c r="L1738">
        <v>132000</v>
      </c>
      <c r="M1738" t="s">
        <v>45</v>
      </c>
      <c r="N1738" t="s">
        <v>539</v>
      </c>
      <c r="O1738" s="3">
        <v>53000</v>
      </c>
      <c r="P1738" s="1">
        <f>MEDIAN(Data_Source[Price (SAR)])</f>
        <v>58000</v>
      </c>
      <c r="Q1738" s="1" cm="1">
        <f t="array" ref="Q1738">MEDIAN(_xlfn._xlws.FILTER(Data_Source[Price (SAR)],Data_Source[Maker] = Data_Source[[#This Row],[Maker]]))</f>
        <v>42000</v>
      </c>
    </row>
    <row r="1739" spans="1:17" x14ac:dyDescent="0.35">
      <c r="A1739">
        <v>1738</v>
      </c>
      <c r="B1739" t="s">
        <v>73</v>
      </c>
      <c r="C1739">
        <v>6</v>
      </c>
      <c r="D1739">
        <v>2018</v>
      </c>
      <c r="E1739" s="9">
        <f ca="1">YEAR(TODAY())-Data_Source[[#This Row],[Year]]</f>
        <v>7</v>
      </c>
      <c r="F1739" t="s">
        <v>15</v>
      </c>
      <c r="G1739" t="s">
        <v>65</v>
      </c>
      <c r="H1739" t="s">
        <v>26</v>
      </c>
      <c r="I1739">
        <v>2.5</v>
      </c>
      <c r="J1739" t="s">
        <v>18</v>
      </c>
      <c r="K1739" t="s">
        <v>19</v>
      </c>
      <c r="L1739">
        <v>68263</v>
      </c>
      <c r="M1739" t="s">
        <v>20</v>
      </c>
      <c r="N1739" t="s">
        <v>20</v>
      </c>
      <c r="O1739" s="2">
        <v>66500</v>
      </c>
      <c r="P1739" s="1">
        <f>MEDIAN(Data_Source[Price (SAR)])</f>
        <v>58000</v>
      </c>
      <c r="Q1739" s="1" cm="1">
        <f t="array" ref="Q1739">MEDIAN(_xlfn._xlws.FILTER(Data_Source[Price (SAR)],Data_Source[Maker] = Data_Source[[#This Row],[Maker]]))</f>
        <v>56000</v>
      </c>
    </row>
    <row r="1740" spans="1:17" x14ac:dyDescent="0.35">
      <c r="A1740">
        <v>1739</v>
      </c>
      <c r="B1740" t="s">
        <v>34</v>
      </c>
      <c r="C1740" t="s">
        <v>124</v>
      </c>
      <c r="D1740">
        <v>2017</v>
      </c>
      <c r="E1740" s="9">
        <f ca="1">YEAR(TODAY())-Data_Source[[#This Row],[Year]]</f>
        <v>8</v>
      </c>
      <c r="F1740" t="s">
        <v>15</v>
      </c>
      <c r="G1740" t="s">
        <v>23</v>
      </c>
      <c r="H1740" t="s">
        <v>26</v>
      </c>
      <c r="I1740">
        <v>4</v>
      </c>
      <c r="J1740" t="s">
        <v>18</v>
      </c>
      <c r="K1740" t="s">
        <v>19</v>
      </c>
      <c r="L1740">
        <v>100329</v>
      </c>
      <c r="M1740" t="s">
        <v>20</v>
      </c>
      <c r="N1740" t="s">
        <v>20</v>
      </c>
      <c r="O1740" s="2">
        <v>121500</v>
      </c>
      <c r="P1740" s="1">
        <f>MEDIAN(Data_Source[Price (SAR)])</f>
        <v>58000</v>
      </c>
      <c r="Q1740" s="1" cm="1">
        <f t="array" ref="Q1740">MEDIAN(_xlfn._xlws.FILTER(Data_Source[Price (SAR)],Data_Source[Maker] = Data_Source[[#This Row],[Maker]]))</f>
        <v>65000</v>
      </c>
    </row>
    <row r="1741" spans="1:17" x14ac:dyDescent="0.35">
      <c r="A1741">
        <v>1740</v>
      </c>
      <c r="B1741" t="s">
        <v>97</v>
      </c>
      <c r="C1741" t="s">
        <v>305</v>
      </c>
      <c r="D1741">
        <v>2017</v>
      </c>
      <c r="E1741" s="9">
        <f ca="1">YEAR(TODAY())-Data_Source[[#This Row],[Year]]</f>
        <v>8</v>
      </c>
      <c r="F1741" t="s">
        <v>15</v>
      </c>
      <c r="G1741" t="s">
        <v>16</v>
      </c>
      <c r="H1741" t="s">
        <v>17</v>
      </c>
      <c r="I1741">
        <v>2.4</v>
      </c>
      <c r="J1741" t="s">
        <v>18</v>
      </c>
      <c r="K1741" t="s">
        <v>19</v>
      </c>
      <c r="L1741">
        <v>65000</v>
      </c>
      <c r="M1741" t="s">
        <v>20</v>
      </c>
      <c r="N1741" t="s">
        <v>20</v>
      </c>
      <c r="O1741" s="3">
        <v>45000</v>
      </c>
      <c r="P1741" s="1">
        <f>MEDIAN(Data_Source[Price (SAR)])</f>
        <v>58000</v>
      </c>
      <c r="Q1741" s="1" cm="1">
        <f t="array" ref="Q1741">MEDIAN(_xlfn._xlws.FILTER(Data_Source[Price (SAR)],Data_Source[Maker] = Data_Source[[#This Row],[Maker]]))</f>
        <v>42500</v>
      </c>
    </row>
    <row r="1742" spans="1:17" x14ac:dyDescent="0.35">
      <c r="A1742">
        <v>1741</v>
      </c>
      <c r="B1742" t="s">
        <v>27</v>
      </c>
      <c r="C1742" t="s">
        <v>88</v>
      </c>
      <c r="D1742">
        <v>2017</v>
      </c>
      <c r="E1742" s="9">
        <f ca="1">YEAR(TODAY())-Data_Source[[#This Row],[Year]]</f>
        <v>8</v>
      </c>
      <c r="F1742" t="s">
        <v>15</v>
      </c>
      <c r="G1742" t="s">
        <v>23</v>
      </c>
      <c r="H1742" t="s">
        <v>26</v>
      </c>
      <c r="I1742">
        <v>1.4</v>
      </c>
      <c r="J1742" t="s">
        <v>18</v>
      </c>
      <c r="K1742" t="s">
        <v>19</v>
      </c>
      <c r="L1742">
        <v>112000</v>
      </c>
      <c r="M1742" t="s">
        <v>45</v>
      </c>
      <c r="N1742" t="s">
        <v>539</v>
      </c>
      <c r="O1742" s="2">
        <v>28500</v>
      </c>
      <c r="P1742" s="1">
        <f>MEDIAN(Data_Source[Price (SAR)])</f>
        <v>58000</v>
      </c>
      <c r="Q1742" s="1" cm="1">
        <f t="array" ref="Q1742">MEDIAN(_xlfn._xlws.FILTER(Data_Source[Price (SAR)],Data_Source[Maker] = Data_Source[[#This Row],[Maker]]))</f>
        <v>42000</v>
      </c>
    </row>
    <row r="1743" spans="1:17" x14ac:dyDescent="0.35">
      <c r="A1743">
        <v>1742</v>
      </c>
      <c r="B1743" t="s">
        <v>27</v>
      </c>
      <c r="C1743" t="s">
        <v>91</v>
      </c>
      <c r="D1743">
        <v>2016</v>
      </c>
      <c r="E1743" s="9">
        <f ca="1">YEAR(TODAY())-Data_Source[[#This Row],[Year]]</f>
        <v>9</v>
      </c>
      <c r="F1743" t="s">
        <v>47</v>
      </c>
      <c r="G1743" t="s">
        <v>33</v>
      </c>
      <c r="H1743" t="s">
        <v>30</v>
      </c>
      <c r="I1743">
        <v>3.3</v>
      </c>
      <c r="J1743" t="s">
        <v>56</v>
      </c>
      <c r="K1743" t="s">
        <v>19</v>
      </c>
      <c r="L1743">
        <v>50100</v>
      </c>
      <c r="M1743" t="s">
        <v>20</v>
      </c>
      <c r="N1743" t="s">
        <v>20</v>
      </c>
      <c r="O1743" s="3">
        <v>69000</v>
      </c>
      <c r="P1743" s="1">
        <f>MEDIAN(Data_Source[Price (SAR)])</f>
        <v>58000</v>
      </c>
      <c r="Q1743" s="1" cm="1">
        <f t="array" ref="Q1743">MEDIAN(_xlfn._xlws.FILTER(Data_Source[Price (SAR)],Data_Source[Maker] = Data_Source[[#This Row],[Maker]]))</f>
        <v>42000</v>
      </c>
    </row>
    <row r="1744" spans="1:17" x14ac:dyDescent="0.35">
      <c r="A1744">
        <v>1743</v>
      </c>
      <c r="B1744" t="s">
        <v>34</v>
      </c>
      <c r="C1744" t="s">
        <v>35</v>
      </c>
      <c r="D1744">
        <v>2014</v>
      </c>
      <c r="E1744" s="9">
        <f ca="1">YEAR(TODAY())-Data_Source[[#This Row],[Year]]</f>
        <v>11</v>
      </c>
      <c r="F1744" t="s">
        <v>44</v>
      </c>
      <c r="G1744" t="s">
        <v>75</v>
      </c>
      <c r="H1744" t="s">
        <v>30</v>
      </c>
      <c r="I1744">
        <v>4.5999999999999996</v>
      </c>
      <c r="J1744" t="s">
        <v>18</v>
      </c>
      <c r="K1744" t="s">
        <v>19</v>
      </c>
      <c r="L1744">
        <v>106000</v>
      </c>
      <c r="M1744" t="s">
        <v>20</v>
      </c>
      <c r="N1744" t="s">
        <v>20</v>
      </c>
      <c r="O1744" s="3">
        <v>129000</v>
      </c>
      <c r="P1744" s="1">
        <f>MEDIAN(Data_Source[Price (SAR)])</f>
        <v>58000</v>
      </c>
      <c r="Q1744" s="1" cm="1">
        <f t="array" ref="Q1744">MEDIAN(_xlfn._xlws.FILTER(Data_Source[Price (SAR)],Data_Source[Maker] = Data_Source[[#This Row],[Maker]]))</f>
        <v>65000</v>
      </c>
    </row>
    <row r="1745" spans="1:17" x14ac:dyDescent="0.35">
      <c r="A1745">
        <v>1744</v>
      </c>
      <c r="B1745" t="s">
        <v>34</v>
      </c>
      <c r="C1745" t="s">
        <v>72</v>
      </c>
      <c r="D1745">
        <v>2001</v>
      </c>
      <c r="E1745" s="9">
        <f ca="1">YEAR(TODAY())-Data_Source[[#This Row],[Year]]</f>
        <v>24</v>
      </c>
      <c r="F1745" t="s">
        <v>15</v>
      </c>
      <c r="G1745" t="s">
        <v>29</v>
      </c>
      <c r="H1745" t="s">
        <v>26</v>
      </c>
      <c r="I1745">
        <v>2</v>
      </c>
      <c r="J1745" t="s">
        <v>18</v>
      </c>
      <c r="K1745" t="s">
        <v>19</v>
      </c>
      <c r="L1745">
        <v>480</v>
      </c>
      <c r="M1745" t="s">
        <v>42</v>
      </c>
      <c r="N1745" t="s">
        <v>64</v>
      </c>
      <c r="O1745" s="2">
        <v>14000</v>
      </c>
      <c r="P1745" s="1">
        <f>MEDIAN(Data_Source[Price (SAR)])</f>
        <v>58000</v>
      </c>
      <c r="Q1745" s="1" cm="1">
        <f t="array" ref="Q1745">MEDIAN(_xlfn._xlws.FILTER(Data_Source[Price (SAR)],Data_Source[Maker] = Data_Source[[#This Row],[Maker]]))</f>
        <v>65000</v>
      </c>
    </row>
    <row r="1746" spans="1:17" x14ac:dyDescent="0.35">
      <c r="A1746">
        <v>1745</v>
      </c>
      <c r="B1746" t="s">
        <v>109</v>
      </c>
      <c r="C1746" t="s">
        <v>227</v>
      </c>
      <c r="D1746">
        <v>2019</v>
      </c>
      <c r="E1746" s="9">
        <f ca="1">YEAR(TODAY())-Data_Source[[#This Row],[Year]]</f>
        <v>6</v>
      </c>
      <c r="F1746" t="s">
        <v>15</v>
      </c>
      <c r="G1746" t="s">
        <v>75</v>
      </c>
      <c r="H1746" t="s">
        <v>17</v>
      </c>
      <c r="I1746">
        <v>8</v>
      </c>
      <c r="J1746" t="s">
        <v>18</v>
      </c>
      <c r="K1746" t="s">
        <v>19</v>
      </c>
      <c r="L1746">
        <v>13906</v>
      </c>
      <c r="M1746" t="s">
        <v>20</v>
      </c>
      <c r="N1746" t="s">
        <v>20</v>
      </c>
      <c r="O1746" s="2">
        <v>210000</v>
      </c>
      <c r="P1746" s="1">
        <f>MEDIAN(Data_Source[Price (SAR)])</f>
        <v>58000</v>
      </c>
      <c r="Q1746" s="1" cm="1">
        <f t="array" ref="Q1746">MEDIAN(_xlfn._xlws.FILTER(Data_Source[Price (SAR)],Data_Source[Maker] = Data_Source[[#This Row],[Maker]]))</f>
        <v>71000</v>
      </c>
    </row>
    <row r="1747" spans="1:17" x14ac:dyDescent="0.35">
      <c r="A1747">
        <v>1746</v>
      </c>
      <c r="B1747" t="s">
        <v>39</v>
      </c>
      <c r="C1747" t="s">
        <v>143</v>
      </c>
      <c r="D1747">
        <v>2011</v>
      </c>
      <c r="E1747" s="9">
        <f ca="1">YEAR(TODAY())-Data_Source[[#This Row],[Year]]</f>
        <v>14</v>
      </c>
      <c r="F1747" t="s">
        <v>47</v>
      </c>
      <c r="G1747" t="s">
        <v>25</v>
      </c>
      <c r="H1747" t="s">
        <v>26</v>
      </c>
      <c r="I1747">
        <v>3.6</v>
      </c>
      <c r="J1747" t="s">
        <v>18</v>
      </c>
      <c r="K1747" t="s">
        <v>19</v>
      </c>
      <c r="L1747">
        <v>100000</v>
      </c>
      <c r="M1747" t="s">
        <v>195</v>
      </c>
      <c r="N1747" t="s">
        <v>540</v>
      </c>
      <c r="O1747" s="2">
        <v>20000</v>
      </c>
      <c r="P1747" s="1">
        <f>MEDIAN(Data_Source[Price (SAR)])</f>
        <v>58000</v>
      </c>
      <c r="Q1747" s="1" cm="1">
        <f t="array" ref="Q1747">MEDIAN(_xlfn._xlws.FILTER(Data_Source[Price (SAR)],Data_Source[Maker] = Data_Source[[#This Row],[Maker]]))</f>
        <v>60000</v>
      </c>
    </row>
    <row r="1748" spans="1:17" x14ac:dyDescent="0.35">
      <c r="A1748">
        <v>1747</v>
      </c>
      <c r="B1748" t="s">
        <v>109</v>
      </c>
      <c r="C1748" t="s">
        <v>110</v>
      </c>
      <c r="D1748">
        <v>2012</v>
      </c>
      <c r="E1748" s="9">
        <f ca="1">YEAR(TODAY())-Data_Source[[#This Row],[Year]]</f>
        <v>13</v>
      </c>
      <c r="F1748" t="s">
        <v>15</v>
      </c>
      <c r="G1748" t="s">
        <v>65</v>
      </c>
      <c r="H1748" t="s">
        <v>26</v>
      </c>
      <c r="I1748">
        <v>3.6</v>
      </c>
      <c r="J1748" t="s">
        <v>18</v>
      </c>
      <c r="K1748" t="s">
        <v>19</v>
      </c>
      <c r="L1748">
        <v>300</v>
      </c>
      <c r="M1748" t="s">
        <v>42</v>
      </c>
      <c r="N1748" t="s">
        <v>64</v>
      </c>
      <c r="O1748" s="2">
        <v>38000</v>
      </c>
      <c r="P1748" s="1">
        <f>MEDIAN(Data_Source[Price (SAR)])</f>
        <v>58000</v>
      </c>
      <c r="Q1748" s="1" cm="1">
        <f t="array" ref="Q1748">MEDIAN(_xlfn._xlws.FILTER(Data_Source[Price (SAR)],Data_Source[Maker] = Data_Source[[#This Row],[Maker]]))</f>
        <v>71000</v>
      </c>
    </row>
    <row r="1749" spans="1:17" x14ac:dyDescent="0.35">
      <c r="A1749">
        <v>1748</v>
      </c>
      <c r="B1749" t="s">
        <v>27</v>
      </c>
      <c r="C1749" t="s">
        <v>89</v>
      </c>
      <c r="D1749">
        <v>2007</v>
      </c>
      <c r="E1749" s="9">
        <f ca="1">YEAR(TODAY())-Data_Source[[#This Row],[Year]]</f>
        <v>18</v>
      </c>
      <c r="F1749" t="s">
        <v>15</v>
      </c>
      <c r="G1749" t="s">
        <v>75</v>
      </c>
      <c r="H1749" t="s">
        <v>30</v>
      </c>
      <c r="I1749">
        <v>2.4</v>
      </c>
      <c r="J1749" t="s">
        <v>18</v>
      </c>
      <c r="K1749" t="s">
        <v>19</v>
      </c>
      <c r="L1749">
        <v>255559</v>
      </c>
      <c r="M1749" t="s">
        <v>54</v>
      </c>
      <c r="N1749" t="s">
        <v>538</v>
      </c>
      <c r="O1749" s="2">
        <v>15000</v>
      </c>
      <c r="P1749" s="1">
        <f>MEDIAN(Data_Source[Price (SAR)])</f>
        <v>58000</v>
      </c>
      <c r="Q1749" s="1" cm="1">
        <f t="array" ref="Q1749">MEDIAN(_xlfn._xlws.FILTER(Data_Source[Price (SAR)],Data_Source[Maker] = Data_Source[[#This Row],[Maker]]))</f>
        <v>42000</v>
      </c>
    </row>
    <row r="1750" spans="1:17" x14ac:dyDescent="0.35">
      <c r="A1750">
        <v>1749</v>
      </c>
      <c r="B1750" t="s">
        <v>34</v>
      </c>
      <c r="C1750" t="s">
        <v>58</v>
      </c>
      <c r="D1750">
        <v>2017</v>
      </c>
      <c r="E1750" s="9">
        <f ca="1">YEAR(TODAY())-Data_Source[[#This Row],[Year]]</f>
        <v>8</v>
      </c>
      <c r="F1750" t="s">
        <v>15</v>
      </c>
      <c r="G1750" t="s">
        <v>25</v>
      </c>
      <c r="H1750" t="s">
        <v>30</v>
      </c>
      <c r="I1750">
        <v>4</v>
      </c>
      <c r="J1750" t="s">
        <v>18</v>
      </c>
      <c r="K1750" t="s">
        <v>19</v>
      </c>
      <c r="L1750">
        <v>83000</v>
      </c>
      <c r="M1750" t="s">
        <v>54</v>
      </c>
      <c r="N1750" t="s">
        <v>538</v>
      </c>
      <c r="O1750" s="2">
        <v>110000</v>
      </c>
      <c r="P1750" s="1">
        <f>MEDIAN(Data_Source[Price (SAR)])</f>
        <v>58000</v>
      </c>
      <c r="Q1750" s="1" cm="1">
        <f t="array" ref="Q1750">MEDIAN(_xlfn._xlws.FILTER(Data_Source[Price (SAR)],Data_Source[Maker] = Data_Source[[#This Row],[Maker]]))</f>
        <v>65000</v>
      </c>
    </row>
    <row r="1751" spans="1:17" x14ac:dyDescent="0.35">
      <c r="A1751">
        <v>1750</v>
      </c>
      <c r="B1751" t="s">
        <v>95</v>
      </c>
      <c r="C1751" t="s">
        <v>271</v>
      </c>
      <c r="D1751">
        <v>2021</v>
      </c>
      <c r="E1751" s="9">
        <f ca="1">YEAR(TODAY())-Data_Source[[#This Row],[Year]]</f>
        <v>4</v>
      </c>
      <c r="F1751" t="s">
        <v>44</v>
      </c>
      <c r="G1751" t="s">
        <v>16</v>
      </c>
      <c r="H1751" t="s">
        <v>30</v>
      </c>
      <c r="I1751">
        <v>4.5</v>
      </c>
      <c r="J1751" t="s">
        <v>18</v>
      </c>
      <c r="K1751" t="s">
        <v>19</v>
      </c>
      <c r="L1751">
        <v>100</v>
      </c>
      <c r="M1751" t="s">
        <v>42</v>
      </c>
      <c r="N1751" t="s">
        <v>64</v>
      </c>
      <c r="O1751" s="3">
        <v>179000</v>
      </c>
      <c r="P1751" s="1">
        <f>MEDIAN(Data_Source[Price (SAR)])</f>
        <v>58000</v>
      </c>
      <c r="Q1751" s="1" cm="1">
        <f t="array" ref="Q1751">MEDIAN(_xlfn._xlws.FILTER(Data_Source[Price (SAR)],Data_Source[Maker] = Data_Source[[#This Row],[Maker]]))</f>
        <v>130000</v>
      </c>
    </row>
    <row r="1752" spans="1:17" x14ac:dyDescent="0.35">
      <c r="A1752">
        <v>1751</v>
      </c>
      <c r="B1752" t="s">
        <v>95</v>
      </c>
      <c r="C1752" t="s">
        <v>271</v>
      </c>
      <c r="D1752">
        <v>2021</v>
      </c>
      <c r="E1752" s="9">
        <f ca="1">YEAR(TODAY())-Data_Source[[#This Row],[Year]]</f>
        <v>4</v>
      </c>
      <c r="F1752" t="s">
        <v>44</v>
      </c>
      <c r="G1752" t="s">
        <v>16</v>
      </c>
      <c r="H1752" t="s">
        <v>30</v>
      </c>
      <c r="I1752">
        <v>2</v>
      </c>
      <c r="J1752" t="s">
        <v>18</v>
      </c>
      <c r="K1752" t="s">
        <v>19</v>
      </c>
      <c r="L1752">
        <v>100</v>
      </c>
      <c r="M1752" t="s">
        <v>42</v>
      </c>
      <c r="N1752" t="s">
        <v>64</v>
      </c>
      <c r="O1752" s="2">
        <v>179000</v>
      </c>
      <c r="P1752" s="1">
        <f>MEDIAN(Data_Source[Price (SAR)])</f>
        <v>58000</v>
      </c>
      <c r="Q1752" s="1" cm="1">
        <f t="array" ref="Q1752">MEDIAN(_xlfn._xlws.FILTER(Data_Source[Price (SAR)],Data_Source[Maker] = Data_Source[[#This Row],[Maker]]))</f>
        <v>130000</v>
      </c>
    </row>
    <row r="1753" spans="1:17" x14ac:dyDescent="0.35">
      <c r="A1753">
        <v>1752</v>
      </c>
      <c r="B1753" t="s">
        <v>95</v>
      </c>
      <c r="C1753" t="s">
        <v>301</v>
      </c>
      <c r="D1753">
        <v>2020</v>
      </c>
      <c r="E1753" s="9">
        <f ca="1">YEAR(TODAY())-Data_Source[[#This Row],[Year]]</f>
        <v>5</v>
      </c>
      <c r="F1753" t="s">
        <v>44</v>
      </c>
      <c r="G1753" t="s">
        <v>23</v>
      </c>
      <c r="H1753" t="s">
        <v>30</v>
      </c>
      <c r="I1753">
        <v>3.7</v>
      </c>
      <c r="J1753" t="s">
        <v>18</v>
      </c>
      <c r="K1753" t="s">
        <v>19</v>
      </c>
      <c r="L1753">
        <v>100</v>
      </c>
      <c r="M1753" t="s">
        <v>42</v>
      </c>
      <c r="N1753" t="s">
        <v>64</v>
      </c>
      <c r="O1753" s="2">
        <v>159000</v>
      </c>
      <c r="P1753" s="1">
        <f>MEDIAN(Data_Source[Price (SAR)])</f>
        <v>58000</v>
      </c>
      <c r="Q1753" s="1" cm="1">
        <f t="array" ref="Q1753">MEDIAN(_xlfn._xlws.FILTER(Data_Source[Price (SAR)],Data_Source[Maker] = Data_Source[[#This Row],[Maker]]))</f>
        <v>130000</v>
      </c>
    </row>
    <row r="1754" spans="1:17" x14ac:dyDescent="0.35">
      <c r="A1754">
        <v>1753</v>
      </c>
      <c r="B1754" t="s">
        <v>39</v>
      </c>
      <c r="C1754" t="s">
        <v>143</v>
      </c>
      <c r="D1754">
        <v>2016</v>
      </c>
      <c r="E1754" s="9">
        <f ca="1">YEAR(TODAY())-Data_Source[[#This Row],[Year]]</f>
        <v>9</v>
      </c>
      <c r="F1754" t="s">
        <v>47</v>
      </c>
      <c r="G1754" t="s">
        <v>23</v>
      </c>
      <c r="H1754" t="s">
        <v>17</v>
      </c>
      <c r="I1754">
        <v>3.5</v>
      </c>
      <c r="J1754" t="s">
        <v>18</v>
      </c>
      <c r="K1754" t="s">
        <v>19</v>
      </c>
      <c r="L1754">
        <v>154000</v>
      </c>
      <c r="M1754" t="s">
        <v>45</v>
      </c>
      <c r="N1754" t="s">
        <v>539</v>
      </c>
      <c r="O1754" s="3">
        <v>85000</v>
      </c>
      <c r="P1754" s="1">
        <f>MEDIAN(Data_Source[Price (SAR)])</f>
        <v>58000</v>
      </c>
      <c r="Q1754" s="1" cm="1">
        <f t="array" ref="Q1754">MEDIAN(_xlfn._xlws.FILTER(Data_Source[Price (SAR)],Data_Source[Maker] = Data_Source[[#This Row],[Maker]]))</f>
        <v>60000</v>
      </c>
    </row>
    <row r="1755" spans="1:17" x14ac:dyDescent="0.35">
      <c r="A1755">
        <v>1754</v>
      </c>
      <c r="B1755" t="s">
        <v>48</v>
      </c>
      <c r="C1755" t="s">
        <v>149</v>
      </c>
      <c r="D1755">
        <v>2016</v>
      </c>
      <c r="E1755" s="9">
        <f ca="1">YEAR(TODAY())-Data_Source[[#This Row],[Year]]</f>
        <v>9</v>
      </c>
      <c r="F1755" t="s">
        <v>47</v>
      </c>
      <c r="G1755" t="s">
        <v>25</v>
      </c>
      <c r="H1755" t="s">
        <v>17</v>
      </c>
      <c r="I1755">
        <v>2</v>
      </c>
      <c r="J1755" t="s">
        <v>18</v>
      </c>
      <c r="K1755" t="s">
        <v>19</v>
      </c>
      <c r="L1755">
        <v>92000</v>
      </c>
      <c r="M1755" t="s">
        <v>42</v>
      </c>
      <c r="N1755" t="s">
        <v>64</v>
      </c>
      <c r="O1755" s="3">
        <v>120000</v>
      </c>
      <c r="P1755" s="1">
        <f>MEDIAN(Data_Source[Price (SAR)])</f>
        <v>58000</v>
      </c>
      <c r="Q1755" s="1" cm="1">
        <f t="array" ref="Q1755">MEDIAN(_xlfn._xlws.FILTER(Data_Source[Price (SAR)],Data_Source[Maker] = Data_Source[[#This Row],[Maker]]))</f>
        <v>145000</v>
      </c>
    </row>
    <row r="1756" spans="1:17" x14ac:dyDescent="0.35">
      <c r="A1756">
        <v>1755</v>
      </c>
      <c r="B1756" t="s">
        <v>34</v>
      </c>
      <c r="C1756" t="s">
        <v>43</v>
      </c>
      <c r="D1756">
        <v>2019</v>
      </c>
      <c r="E1756" s="9">
        <f ca="1">YEAR(TODAY())-Data_Source[[#This Row],[Year]]</f>
        <v>6</v>
      </c>
      <c r="F1756" t="s">
        <v>15</v>
      </c>
      <c r="G1756" t="s">
        <v>94</v>
      </c>
      <c r="H1756" t="s">
        <v>17</v>
      </c>
      <c r="I1756">
        <v>3.5</v>
      </c>
      <c r="J1756" t="s">
        <v>18</v>
      </c>
      <c r="K1756" t="s">
        <v>19</v>
      </c>
      <c r="L1756">
        <v>77000</v>
      </c>
      <c r="M1756" t="s">
        <v>211</v>
      </c>
      <c r="N1756" t="s">
        <v>539</v>
      </c>
      <c r="O1756" s="2">
        <v>90000</v>
      </c>
      <c r="P1756" s="1">
        <f>MEDIAN(Data_Source[Price (SAR)])</f>
        <v>58000</v>
      </c>
      <c r="Q1756" s="1" cm="1">
        <f t="array" ref="Q1756">MEDIAN(_xlfn._xlws.FILTER(Data_Source[Price (SAR)],Data_Source[Maker] = Data_Source[[#This Row],[Maker]]))</f>
        <v>65000</v>
      </c>
    </row>
    <row r="1757" spans="1:17" x14ac:dyDescent="0.35">
      <c r="A1757">
        <v>1756</v>
      </c>
      <c r="B1757" t="s">
        <v>34</v>
      </c>
      <c r="C1757" t="s">
        <v>43</v>
      </c>
      <c r="D1757">
        <v>2015</v>
      </c>
      <c r="E1757" s="9">
        <f ca="1">YEAR(TODAY())-Data_Source[[#This Row],[Year]]</f>
        <v>10</v>
      </c>
      <c r="F1757" t="s">
        <v>15</v>
      </c>
      <c r="G1757" t="s">
        <v>25</v>
      </c>
      <c r="H1757" t="s">
        <v>26</v>
      </c>
      <c r="I1757">
        <v>2.5</v>
      </c>
      <c r="J1757" t="s">
        <v>18</v>
      </c>
      <c r="K1757" t="s">
        <v>19</v>
      </c>
      <c r="L1757">
        <v>310000</v>
      </c>
      <c r="M1757" t="s">
        <v>64</v>
      </c>
      <c r="N1757" t="s">
        <v>64</v>
      </c>
      <c r="O1757" s="2">
        <v>30000</v>
      </c>
      <c r="P1757" s="1">
        <f>MEDIAN(Data_Source[Price (SAR)])</f>
        <v>58000</v>
      </c>
      <c r="Q1757" s="1" cm="1">
        <f t="array" ref="Q1757">MEDIAN(_xlfn._xlws.FILTER(Data_Source[Price (SAR)],Data_Source[Maker] = Data_Source[[#This Row],[Maker]]))</f>
        <v>65000</v>
      </c>
    </row>
    <row r="1758" spans="1:17" x14ac:dyDescent="0.35">
      <c r="A1758">
        <v>1757</v>
      </c>
      <c r="B1758" t="s">
        <v>13</v>
      </c>
      <c r="C1758" t="s">
        <v>14</v>
      </c>
      <c r="D1758">
        <v>2008</v>
      </c>
      <c r="E1758" s="9">
        <f ca="1">YEAR(TODAY())-Data_Source[[#This Row],[Year]]</f>
        <v>17</v>
      </c>
      <c r="F1758" t="s">
        <v>15</v>
      </c>
      <c r="G1758" t="s">
        <v>23</v>
      </c>
      <c r="H1758" t="s">
        <v>30</v>
      </c>
      <c r="I1758">
        <v>6</v>
      </c>
      <c r="J1758" t="s">
        <v>18</v>
      </c>
      <c r="K1758" t="s">
        <v>19</v>
      </c>
      <c r="L1758">
        <v>212</v>
      </c>
      <c r="M1758" t="s">
        <v>45</v>
      </c>
      <c r="N1758" t="s">
        <v>539</v>
      </c>
      <c r="O1758" s="2">
        <v>12500</v>
      </c>
      <c r="P1758" s="1">
        <f>MEDIAN(Data_Source[Price (SAR)])</f>
        <v>58000</v>
      </c>
      <c r="Q1758" s="1" cm="1">
        <f t="array" ref="Q1758">MEDIAN(_xlfn._xlws.FILTER(Data_Source[Price (SAR)],Data_Source[Maker] = Data_Source[[#This Row],[Maker]]))</f>
        <v>70000</v>
      </c>
    </row>
    <row r="1759" spans="1:17" x14ac:dyDescent="0.35">
      <c r="A1759">
        <v>1758</v>
      </c>
      <c r="B1759" t="s">
        <v>82</v>
      </c>
      <c r="C1759" t="s">
        <v>117</v>
      </c>
      <c r="D1759">
        <v>2017</v>
      </c>
      <c r="E1759" s="9">
        <f ca="1">YEAR(TODAY())-Data_Source[[#This Row],[Year]]</f>
        <v>8</v>
      </c>
      <c r="F1759" t="s">
        <v>15</v>
      </c>
      <c r="G1759" t="s">
        <v>65</v>
      </c>
      <c r="H1759" t="s">
        <v>30</v>
      </c>
      <c r="I1759">
        <v>1.4</v>
      </c>
      <c r="J1759" t="s">
        <v>18</v>
      </c>
      <c r="K1759" t="s">
        <v>19</v>
      </c>
      <c r="L1759">
        <v>148000</v>
      </c>
      <c r="M1759" t="s">
        <v>42</v>
      </c>
      <c r="N1759" t="s">
        <v>64</v>
      </c>
      <c r="O1759" s="3">
        <v>20000</v>
      </c>
      <c r="P1759" s="1">
        <f>MEDIAN(Data_Source[Price (SAR)])</f>
        <v>58000</v>
      </c>
      <c r="Q1759" s="1" cm="1">
        <f t="array" ref="Q1759">MEDIAN(_xlfn._xlws.FILTER(Data_Source[Price (SAR)],Data_Source[Maker] = Data_Source[[#This Row],[Maker]]))</f>
        <v>40000</v>
      </c>
    </row>
    <row r="1760" spans="1:17" x14ac:dyDescent="0.35">
      <c r="A1760">
        <v>1759</v>
      </c>
      <c r="B1760" t="s">
        <v>34</v>
      </c>
      <c r="C1760" t="s">
        <v>43</v>
      </c>
      <c r="D1760">
        <v>2015</v>
      </c>
      <c r="E1760" s="9">
        <f ca="1">YEAR(TODAY())-Data_Source[[#This Row],[Year]]</f>
        <v>10</v>
      </c>
      <c r="F1760" t="s">
        <v>15</v>
      </c>
      <c r="G1760" t="s">
        <v>16</v>
      </c>
      <c r="H1760" t="s">
        <v>26</v>
      </c>
      <c r="I1760">
        <v>2.5</v>
      </c>
      <c r="J1760" t="s">
        <v>18</v>
      </c>
      <c r="K1760" t="s">
        <v>19</v>
      </c>
      <c r="L1760">
        <v>130020</v>
      </c>
      <c r="M1760" t="s">
        <v>20</v>
      </c>
      <c r="N1760" t="s">
        <v>20</v>
      </c>
      <c r="O1760" s="3">
        <v>56500</v>
      </c>
      <c r="P1760" s="1">
        <f>MEDIAN(Data_Source[Price (SAR)])</f>
        <v>58000</v>
      </c>
      <c r="Q1760" s="1" cm="1">
        <f t="array" ref="Q1760">MEDIAN(_xlfn._xlws.FILTER(Data_Source[Price (SAR)],Data_Source[Maker] = Data_Source[[#This Row],[Maker]]))</f>
        <v>65000</v>
      </c>
    </row>
    <row r="1761" spans="1:17" x14ac:dyDescent="0.35">
      <c r="A1761">
        <v>1760</v>
      </c>
      <c r="B1761" t="s">
        <v>174</v>
      </c>
      <c r="C1761" t="s">
        <v>246</v>
      </c>
      <c r="D1761">
        <v>2016</v>
      </c>
      <c r="E1761" s="9">
        <f ca="1">YEAR(TODAY())-Data_Source[[#This Row],[Year]]</f>
        <v>9</v>
      </c>
      <c r="F1761" t="s">
        <v>15</v>
      </c>
      <c r="G1761" t="s">
        <v>29</v>
      </c>
      <c r="H1761" t="s">
        <v>30</v>
      </c>
      <c r="I1761">
        <v>3</v>
      </c>
      <c r="J1761" t="s">
        <v>18</v>
      </c>
      <c r="K1761" t="s">
        <v>19</v>
      </c>
      <c r="L1761">
        <v>39000</v>
      </c>
      <c r="M1761" t="s">
        <v>20</v>
      </c>
      <c r="N1761" t="s">
        <v>20</v>
      </c>
      <c r="O1761" s="2">
        <v>190000</v>
      </c>
      <c r="P1761" s="1">
        <f>MEDIAN(Data_Source[Price (SAR)])</f>
        <v>58000</v>
      </c>
      <c r="Q1761" s="1" cm="1">
        <f t="array" ref="Q1761">MEDIAN(_xlfn._xlws.FILTER(Data_Source[Price (SAR)],Data_Source[Maker] = Data_Source[[#This Row],[Maker]]))</f>
        <v>110000</v>
      </c>
    </row>
    <row r="1762" spans="1:17" x14ac:dyDescent="0.35">
      <c r="A1762">
        <v>1761</v>
      </c>
      <c r="B1762" t="s">
        <v>172</v>
      </c>
      <c r="C1762" t="s">
        <v>249</v>
      </c>
      <c r="D1762">
        <v>2021</v>
      </c>
      <c r="E1762" s="9">
        <f ca="1">YEAR(TODAY())-Data_Source[[#This Row],[Year]]</f>
        <v>4</v>
      </c>
      <c r="F1762" t="s">
        <v>15</v>
      </c>
      <c r="G1762" t="s">
        <v>75</v>
      </c>
      <c r="H1762" t="s">
        <v>17</v>
      </c>
      <c r="I1762">
        <v>1.5</v>
      </c>
      <c r="J1762" t="s">
        <v>18</v>
      </c>
      <c r="K1762" t="s">
        <v>19</v>
      </c>
      <c r="L1762">
        <v>6000</v>
      </c>
      <c r="M1762" t="s">
        <v>211</v>
      </c>
      <c r="N1762" t="s">
        <v>539</v>
      </c>
      <c r="O1762" s="2">
        <v>57900</v>
      </c>
      <c r="P1762" s="1">
        <f>MEDIAN(Data_Source[Price (SAR)])</f>
        <v>58000</v>
      </c>
      <c r="Q1762" s="1" cm="1">
        <f t="array" ref="Q1762">MEDIAN(_xlfn._xlws.FILTER(Data_Source[Price (SAR)],Data_Source[Maker] = Data_Source[[#This Row],[Maker]]))</f>
        <v>69000</v>
      </c>
    </row>
    <row r="1763" spans="1:17" x14ac:dyDescent="0.35">
      <c r="A1763">
        <v>1762</v>
      </c>
      <c r="B1763" t="s">
        <v>76</v>
      </c>
      <c r="C1763" t="s">
        <v>385</v>
      </c>
      <c r="D1763">
        <v>2013</v>
      </c>
      <c r="E1763" s="9">
        <f ca="1">YEAR(TODAY())-Data_Source[[#This Row],[Year]]</f>
        <v>12</v>
      </c>
      <c r="F1763" t="s">
        <v>47</v>
      </c>
      <c r="G1763" t="s">
        <v>23</v>
      </c>
      <c r="H1763" t="s">
        <v>26</v>
      </c>
      <c r="I1763">
        <v>3.6</v>
      </c>
      <c r="J1763" t="s">
        <v>18</v>
      </c>
      <c r="K1763" t="s">
        <v>19</v>
      </c>
      <c r="L1763">
        <v>120</v>
      </c>
      <c r="M1763" t="s">
        <v>42</v>
      </c>
      <c r="N1763" t="s">
        <v>64</v>
      </c>
      <c r="O1763" s="3">
        <v>40000</v>
      </c>
      <c r="P1763" s="1">
        <f>MEDIAN(Data_Source[Price (SAR)])</f>
        <v>58000</v>
      </c>
      <c r="Q1763" s="1" cm="1">
        <f t="array" ref="Q1763">MEDIAN(_xlfn._xlws.FILTER(Data_Source[Price (SAR)],Data_Source[Maker] = Data_Source[[#This Row],[Maker]]))</f>
        <v>55000</v>
      </c>
    </row>
    <row r="1764" spans="1:17" x14ac:dyDescent="0.35">
      <c r="A1764">
        <v>1763</v>
      </c>
      <c r="B1764" t="s">
        <v>27</v>
      </c>
      <c r="C1764" t="s">
        <v>28</v>
      </c>
      <c r="D1764">
        <v>2006</v>
      </c>
      <c r="E1764" s="9">
        <f ca="1">YEAR(TODAY())-Data_Source[[#This Row],[Year]]</f>
        <v>19</v>
      </c>
      <c r="F1764" t="s">
        <v>47</v>
      </c>
      <c r="G1764" t="s">
        <v>78</v>
      </c>
      <c r="H1764" t="s">
        <v>26</v>
      </c>
      <c r="I1764">
        <v>1</v>
      </c>
      <c r="J1764" t="s">
        <v>18</v>
      </c>
      <c r="K1764" t="s">
        <v>68</v>
      </c>
      <c r="L1764">
        <v>2500</v>
      </c>
      <c r="M1764" t="s">
        <v>42</v>
      </c>
      <c r="N1764" t="s">
        <v>64</v>
      </c>
      <c r="O1764" s="2">
        <v>9500</v>
      </c>
      <c r="P1764" s="1">
        <f>MEDIAN(Data_Source[Price (SAR)])</f>
        <v>58000</v>
      </c>
      <c r="Q1764" s="1" cm="1">
        <f t="array" ref="Q1764">MEDIAN(_xlfn._xlws.FILTER(Data_Source[Price (SAR)],Data_Source[Maker] = Data_Source[[#This Row],[Maker]]))</f>
        <v>42000</v>
      </c>
    </row>
    <row r="1765" spans="1:17" x14ac:dyDescent="0.35">
      <c r="A1765">
        <v>1764</v>
      </c>
      <c r="B1765" t="s">
        <v>36</v>
      </c>
      <c r="C1765" t="s">
        <v>37</v>
      </c>
      <c r="D1765">
        <v>2002</v>
      </c>
      <c r="E1765" s="9">
        <f ca="1">YEAR(TODAY())-Data_Source[[#This Row],[Year]]</f>
        <v>23</v>
      </c>
      <c r="F1765" t="s">
        <v>47</v>
      </c>
      <c r="G1765" t="s">
        <v>16</v>
      </c>
      <c r="H1765" t="s">
        <v>30</v>
      </c>
      <c r="I1765">
        <v>5.3</v>
      </c>
      <c r="J1765" t="s">
        <v>18</v>
      </c>
      <c r="K1765" t="s">
        <v>19</v>
      </c>
      <c r="L1765">
        <v>300000</v>
      </c>
      <c r="M1765" t="s">
        <v>42</v>
      </c>
      <c r="N1765" t="s">
        <v>64</v>
      </c>
      <c r="O1765" s="2">
        <v>10000</v>
      </c>
      <c r="P1765" s="1">
        <f>MEDIAN(Data_Source[Price (SAR)])</f>
        <v>58000</v>
      </c>
      <c r="Q1765" s="1" cm="1">
        <f t="array" ref="Q1765">MEDIAN(_xlfn._xlws.FILTER(Data_Source[Price (SAR)],Data_Source[Maker] = Data_Source[[#This Row],[Maker]]))</f>
        <v>72000</v>
      </c>
    </row>
    <row r="1766" spans="1:17" x14ac:dyDescent="0.35">
      <c r="A1766">
        <v>1765</v>
      </c>
      <c r="B1766" t="s">
        <v>36</v>
      </c>
      <c r="C1766" t="s">
        <v>37</v>
      </c>
      <c r="D1766">
        <v>2007</v>
      </c>
      <c r="E1766" s="9">
        <f ca="1">YEAR(TODAY())-Data_Source[[#This Row],[Year]]</f>
        <v>18</v>
      </c>
      <c r="F1766" t="s">
        <v>15</v>
      </c>
      <c r="G1766" t="s">
        <v>16</v>
      </c>
      <c r="H1766" t="s">
        <v>26</v>
      </c>
      <c r="I1766">
        <v>5.3</v>
      </c>
      <c r="J1766" t="s">
        <v>18</v>
      </c>
      <c r="K1766" t="s">
        <v>19</v>
      </c>
      <c r="L1766">
        <v>262</v>
      </c>
      <c r="M1766" t="s">
        <v>20</v>
      </c>
      <c r="N1766" t="s">
        <v>20</v>
      </c>
      <c r="O1766" s="3">
        <v>30000</v>
      </c>
      <c r="P1766" s="1">
        <f>MEDIAN(Data_Source[Price (SAR)])</f>
        <v>58000</v>
      </c>
      <c r="Q1766" s="1" cm="1">
        <f t="array" ref="Q1766">MEDIAN(_xlfn._xlws.FILTER(Data_Source[Price (SAR)],Data_Source[Maker] = Data_Source[[#This Row],[Maker]]))</f>
        <v>72000</v>
      </c>
    </row>
    <row r="1767" spans="1:17" x14ac:dyDescent="0.35">
      <c r="A1767">
        <v>1766</v>
      </c>
      <c r="B1767" t="s">
        <v>34</v>
      </c>
      <c r="C1767" t="s">
        <v>43</v>
      </c>
      <c r="D1767">
        <v>2016</v>
      </c>
      <c r="E1767" s="9">
        <f ca="1">YEAR(TODAY())-Data_Source[[#This Row],[Year]]</f>
        <v>9</v>
      </c>
      <c r="F1767" t="s">
        <v>44</v>
      </c>
      <c r="G1767" t="s">
        <v>23</v>
      </c>
      <c r="H1767" t="s">
        <v>17</v>
      </c>
      <c r="I1767">
        <v>2.5</v>
      </c>
      <c r="J1767" t="s">
        <v>18</v>
      </c>
      <c r="K1767" t="s">
        <v>19</v>
      </c>
      <c r="L1767">
        <v>247</v>
      </c>
      <c r="M1767" t="s">
        <v>20</v>
      </c>
      <c r="N1767" t="s">
        <v>20</v>
      </c>
      <c r="O1767" s="3">
        <v>55000</v>
      </c>
      <c r="P1767" s="1">
        <f>MEDIAN(Data_Source[Price (SAR)])</f>
        <v>58000</v>
      </c>
      <c r="Q1767" s="1" cm="1">
        <f t="array" ref="Q1767">MEDIAN(_xlfn._xlws.FILTER(Data_Source[Price (SAR)],Data_Source[Maker] = Data_Source[[#This Row],[Maker]]))</f>
        <v>65000</v>
      </c>
    </row>
    <row r="1768" spans="1:17" x14ac:dyDescent="0.35">
      <c r="A1768">
        <v>1767</v>
      </c>
      <c r="B1768" t="s">
        <v>60</v>
      </c>
      <c r="C1768" t="s">
        <v>241</v>
      </c>
      <c r="D1768">
        <v>2013</v>
      </c>
      <c r="E1768" s="9">
        <f ca="1">YEAR(TODAY())-Data_Source[[#This Row],[Year]]</f>
        <v>12</v>
      </c>
      <c r="F1768" t="s">
        <v>47</v>
      </c>
      <c r="G1768" t="s">
        <v>23</v>
      </c>
      <c r="H1768" t="s">
        <v>17</v>
      </c>
      <c r="I1768">
        <v>8</v>
      </c>
      <c r="J1768" t="s">
        <v>18</v>
      </c>
      <c r="K1768" t="s">
        <v>19</v>
      </c>
      <c r="L1768">
        <v>217000</v>
      </c>
      <c r="M1768" t="s">
        <v>42</v>
      </c>
      <c r="N1768" t="s">
        <v>64</v>
      </c>
      <c r="O1768" s="2">
        <v>120000</v>
      </c>
      <c r="P1768" s="1">
        <f>MEDIAN(Data_Source[Price (SAR)])</f>
        <v>58000</v>
      </c>
      <c r="Q1768" s="1" cm="1">
        <f t="array" ref="Q1768">MEDIAN(_xlfn._xlws.FILTER(Data_Source[Price (SAR)],Data_Source[Maker] = Data_Source[[#This Row],[Maker]]))</f>
        <v>142000</v>
      </c>
    </row>
    <row r="1769" spans="1:17" x14ac:dyDescent="0.35">
      <c r="A1769">
        <v>1768</v>
      </c>
      <c r="B1769" t="s">
        <v>219</v>
      </c>
      <c r="C1769" t="s">
        <v>334</v>
      </c>
      <c r="D1769">
        <v>2015</v>
      </c>
      <c r="E1769" s="9">
        <f ca="1">YEAR(TODAY())-Data_Source[[#This Row],[Year]]</f>
        <v>10</v>
      </c>
      <c r="F1769" t="s">
        <v>44</v>
      </c>
      <c r="G1769" t="s">
        <v>16</v>
      </c>
      <c r="H1769" t="s">
        <v>17</v>
      </c>
      <c r="I1769">
        <v>2.5</v>
      </c>
      <c r="J1769" t="s">
        <v>18</v>
      </c>
      <c r="K1769" t="s">
        <v>19</v>
      </c>
      <c r="L1769">
        <v>90000</v>
      </c>
      <c r="M1769" t="s">
        <v>42</v>
      </c>
      <c r="N1769" t="s">
        <v>64</v>
      </c>
      <c r="O1769" s="2">
        <v>55000</v>
      </c>
      <c r="P1769" s="1">
        <f>MEDIAN(Data_Source[Price (SAR)])</f>
        <v>58000</v>
      </c>
      <c r="Q1769" s="1" cm="1">
        <f t="array" ref="Q1769">MEDIAN(_xlfn._xlws.FILTER(Data_Source[Price (SAR)],Data_Source[Maker] = Data_Source[[#This Row],[Maker]]))</f>
        <v>49500</v>
      </c>
    </row>
    <row r="1770" spans="1:17" x14ac:dyDescent="0.35">
      <c r="A1770">
        <v>1769</v>
      </c>
      <c r="B1770" t="s">
        <v>34</v>
      </c>
      <c r="C1770" t="s">
        <v>162</v>
      </c>
      <c r="D1770">
        <v>2015</v>
      </c>
      <c r="E1770" s="9">
        <f ca="1">YEAR(TODAY())-Data_Source[[#This Row],[Year]]</f>
        <v>10</v>
      </c>
      <c r="F1770" t="s">
        <v>15</v>
      </c>
      <c r="G1770" t="s">
        <v>75</v>
      </c>
      <c r="H1770" t="s">
        <v>17</v>
      </c>
      <c r="I1770">
        <v>4</v>
      </c>
      <c r="J1770" t="s">
        <v>18</v>
      </c>
      <c r="K1770" t="s">
        <v>68</v>
      </c>
      <c r="L1770">
        <v>203843</v>
      </c>
      <c r="M1770" t="s">
        <v>20</v>
      </c>
      <c r="N1770" t="s">
        <v>20</v>
      </c>
      <c r="O1770" s="3">
        <v>90000</v>
      </c>
      <c r="P1770" s="1">
        <f>MEDIAN(Data_Source[Price (SAR)])</f>
        <v>58000</v>
      </c>
      <c r="Q1770" s="1" cm="1">
        <f t="array" ref="Q1770">MEDIAN(_xlfn._xlws.FILTER(Data_Source[Price (SAR)],Data_Source[Maker] = Data_Source[[#This Row],[Maker]]))</f>
        <v>65000</v>
      </c>
    </row>
    <row r="1771" spans="1:17" x14ac:dyDescent="0.35">
      <c r="A1771">
        <v>1770</v>
      </c>
      <c r="B1771" t="s">
        <v>73</v>
      </c>
      <c r="C1771">
        <v>6</v>
      </c>
      <c r="D1771">
        <v>2014</v>
      </c>
      <c r="E1771" s="9">
        <f ca="1">YEAR(TODAY())-Data_Source[[#This Row],[Year]]</f>
        <v>11</v>
      </c>
      <c r="F1771" t="s">
        <v>44</v>
      </c>
      <c r="G1771" t="s">
        <v>23</v>
      </c>
      <c r="H1771" t="s">
        <v>30</v>
      </c>
      <c r="I1771">
        <v>2.5</v>
      </c>
      <c r="J1771" t="s">
        <v>18</v>
      </c>
      <c r="K1771" t="s">
        <v>19</v>
      </c>
      <c r="L1771">
        <v>149000</v>
      </c>
      <c r="M1771" t="s">
        <v>42</v>
      </c>
      <c r="N1771" t="s">
        <v>64</v>
      </c>
      <c r="O1771" s="2">
        <v>45000</v>
      </c>
      <c r="P1771" s="1">
        <f>MEDIAN(Data_Source[Price (SAR)])</f>
        <v>58000</v>
      </c>
      <c r="Q1771" s="1" cm="1">
        <f t="array" ref="Q1771">MEDIAN(_xlfn._xlws.FILTER(Data_Source[Price (SAR)],Data_Source[Maker] = Data_Source[[#This Row],[Maker]]))</f>
        <v>56000</v>
      </c>
    </row>
    <row r="1772" spans="1:17" x14ac:dyDescent="0.35">
      <c r="A1772">
        <v>1771</v>
      </c>
      <c r="B1772" t="s">
        <v>34</v>
      </c>
      <c r="C1772" t="s">
        <v>123</v>
      </c>
      <c r="D1772">
        <v>2018</v>
      </c>
      <c r="E1772" s="9">
        <f ca="1">YEAR(TODAY())-Data_Source[[#This Row],[Year]]</f>
        <v>7</v>
      </c>
      <c r="F1772" t="s">
        <v>15</v>
      </c>
      <c r="G1772" t="s">
        <v>23</v>
      </c>
      <c r="H1772" t="s">
        <v>26</v>
      </c>
      <c r="I1772">
        <v>2.7</v>
      </c>
      <c r="J1772" t="s">
        <v>18</v>
      </c>
      <c r="K1772" t="s">
        <v>68</v>
      </c>
      <c r="L1772">
        <v>132000</v>
      </c>
      <c r="M1772" t="s">
        <v>20</v>
      </c>
      <c r="N1772" t="s">
        <v>20</v>
      </c>
      <c r="O1772" s="2">
        <v>77000</v>
      </c>
      <c r="P1772" s="1">
        <f>MEDIAN(Data_Source[Price (SAR)])</f>
        <v>58000</v>
      </c>
      <c r="Q1772" s="1" cm="1">
        <f t="array" ref="Q1772">MEDIAN(_xlfn._xlws.FILTER(Data_Source[Price (SAR)],Data_Source[Maker] = Data_Source[[#This Row],[Maker]]))</f>
        <v>65000</v>
      </c>
    </row>
    <row r="1773" spans="1:17" x14ac:dyDescent="0.35">
      <c r="A1773">
        <v>1772</v>
      </c>
      <c r="B1773" t="s">
        <v>34</v>
      </c>
      <c r="C1773" t="s">
        <v>43</v>
      </c>
      <c r="D1773">
        <v>2005</v>
      </c>
      <c r="E1773" s="9">
        <f ca="1">YEAR(TODAY())-Data_Source[[#This Row],[Year]]</f>
        <v>20</v>
      </c>
      <c r="F1773" t="s">
        <v>303</v>
      </c>
      <c r="G1773" t="s">
        <v>16</v>
      </c>
      <c r="H1773" t="s">
        <v>17</v>
      </c>
      <c r="I1773">
        <v>2.5</v>
      </c>
      <c r="J1773" t="s">
        <v>18</v>
      </c>
      <c r="K1773" t="s">
        <v>19</v>
      </c>
      <c r="L1773">
        <v>437000</v>
      </c>
      <c r="M1773" t="s">
        <v>59</v>
      </c>
      <c r="N1773" t="s">
        <v>59</v>
      </c>
      <c r="O1773" s="2">
        <v>13000</v>
      </c>
      <c r="P1773" s="1">
        <f>MEDIAN(Data_Source[Price (SAR)])</f>
        <v>58000</v>
      </c>
      <c r="Q1773" s="1" cm="1">
        <f t="array" ref="Q1773">MEDIAN(_xlfn._xlws.FILTER(Data_Source[Price (SAR)],Data_Source[Maker] = Data_Source[[#This Row],[Maker]]))</f>
        <v>65000</v>
      </c>
    </row>
    <row r="1774" spans="1:17" x14ac:dyDescent="0.35">
      <c r="A1774">
        <v>1773</v>
      </c>
      <c r="B1774" t="s">
        <v>34</v>
      </c>
      <c r="C1774" t="s">
        <v>127</v>
      </c>
      <c r="D1774">
        <v>2012</v>
      </c>
      <c r="E1774" s="9">
        <f ca="1">YEAR(TODAY())-Data_Source[[#This Row],[Year]]</f>
        <v>13</v>
      </c>
      <c r="F1774" t="s">
        <v>44</v>
      </c>
      <c r="G1774" t="s">
        <v>94</v>
      </c>
      <c r="H1774" t="s">
        <v>30</v>
      </c>
      <c r="I1774">
        <v>4</v>
      </c>
      <c r="J1774" t="s">
        <v>18</v>
      </c>
      <c r="K1774" t="s">
        <v>68</v>
      </c>
      <c r="L1774">
        <v>286000</v>
      </c>
      <c r="M1774" t="s">
        <v>81</v>
      </c>
      <c r="N1774" t="s">
        <v>541</v>
      </c>
      <c r="O1774" s="3">
        <v>66000</v>
      </c>
      <c r="P1774" s="1">
        <f>MEDIAN(Data_Source[Price (SAR)])</f>
        <v>58000</v>
      </c>
      <c r="Q1774" s="1" cm="1">
        <f t="array" ref="Q1774">MEDIAN(_xlfn._xlws.FILTER(Data_Source[Price (SAR)],Data_Source[Maker] = Data_Source[[#This Row],[Maker]]))</f>
        <v>65000</v>
      </c>
    </row>
    <row r="1775" spans="1:17" x14ac:dyDescent="0.35">
      <c r="A1775">
        <v>1774</v>
      </c>
      <c r="B1775" t="s">
        <v>36</v>
      </c>
      <c r="C1775" t="s">
        <v>239</v>
      </c>
      <c r="D1775">
        <v>1984</v>
      </c>
      <c r="E1775" s="9">
        <f ca="1">YEAR(TODAY())-Data_Source[[#This Row],[Year]]</f>
        <v>41</v>
      </c>
      <c r="F1775" t="s">
        <v>15</v>
      </c>
      <c r="G1775" t="s">
        <v>65</v>
      </c>
      <c r="H1775" t="s">
        <v>26</v>
      </c>
      <c r="I1775">
        <v>1.7</v>
      </c>
      <c r="J1775" t="s">
        <v>18</v>
      </c>
      <c r="K1775" t="s">
        <v>19</v>
      </c>
      <c r="L1775">
        <v>238</v>
      </c>
      <c r="M1775" t="s">
        <v>42</v>
      </c>
      <c r="N1775" t="s">
        <v>64</v>
      </c>
      <c r="O1775" s="3">
        <v>55000</v>
      </c>
      <c r="P1775" s="1">
        <f>MEDIAN(Data_Source[Price (SAR)])</f>
        <v>58000</v>
      </c>
      <c r="Q1775" s="1" cm="1">
        <f t="array" ref="Q1775">MEDIAN(_xlfn._xlws.FILTER(Data_Source[Price (SAR)],Data_Source[Maker] = Data_Source[[#This Row],[Maker]]))</f>
        <v>72000</v>
      </c>
    </row>
    <row r="1776" spans="1:17" x14ac:dyDescent="0.35">
      <c r="A1776">
        <v>1775</v>
      </c>
      <c r="B1776" t="s">
        <v>34</v>
      </c>
      <c r="C1776" t="s">
        <v>58</v>
      </c>
      <c r="D1776">
        <v>2016</v>
      </c>
      <c r="E1776" s="9">
        <f ca="1">YEAR(TODAY())-Data_Source[[#This Row],[Year]]</f>
        <v>9</v>
      </c>
      <c r="F1776" t="s">
        <v>15</v>
      </c>
      <c r="G1776" t="s">
        <v>23</v>
      </c>
      <c r="H1776" t="s">
        <v>17</v>
      </c>
      <c r="I1776">
        <v>4</v>
      </c>
      <c r="J1776" t="s">
        <v>18</v>
      </c>
      <c r="K1776" t="s">
        <v>19</v>
      </c>
      <c r="L1776">
        <v>235000</v>
      </c>
      <c r="M1776" t="s">
        <v>138</v>
      </c>
      <c r="N1776" t="s">
        <v>64</v>
      </c>
      <c r="O1776" s="2">
        <v>85000</v>
      </c>
      <c r="P1776" s="1">
        <f>MEDIAN(Data_Source[Price (SAR)])</f>
        <v>58000</v>
      </c>
      <c r="Q1776" s="1" cm="1">
        <f t="array" ref="Q1776">MEDIAN(_xlfn._xlws.FILTER(Data_Source[Price (SAR)],Data_Source[Maker] = Data_Source[[#This Row],[Maker]]))</f>
        <v>65000</v>
      </c>
    </row>
    <row r="1777" spans="1:17" x14ac:dyDescent="0.35">
      <c r="A1777">
        <v>1776</v>
      </c>
      <c r="B1777" t="s">
        <v>60</v>
      </c>
      <c r="C1777" t="s">
        <v>90</v>
      </c>
      <c r="D1777">
        <v>2004</v>
      </c>
      <c r="E1777" s="9">
        <f ca="1">YEAR(TODAY())-Data_Source[[#This Row],[Year]]</f>
        <v>21</v>
      </c>
      <c r="F1777" t="s">
        <v>47</v>
      </c>
      <c r="G1777" t="s">
        <v>75</v>
      </c>
      <c r="H1777" t="s">
        <v>17</v>
      </c>
      <c r="I1777">
        <v>4.7</v>
      </c>
      <c r="J1777" t="s">
        <v>18</v>
      </c>
      <c r="K1777" t="s">
        <v>19</v>
      </c>
      <c r="L1777">
        <v>274000</v>
      </c>
      <c r="M1777" t="s">
        <v>20</v>
      </c>
      <c r="N1777" t="s">
        <v>20</v>
      </c>
      <c r="O1777" s="3">
        <v>65000</v>
      </c>
      <c r="P1777" s="1">
        <f>MEDIAN(Data_Source[Price (SAR)])</f>
        <v>58000</v>
      </c>
      <c r="Q1777" s="1" cm="1">
        <f t="array" ref="Q1777">MEDIAN(_xlfn._xlws.FILTER(Data_Source[Price (SAR)],Data_Source[Maker] = Data_Source[[#This Row],[Maker]]))</f>
        <v>142000</v>
      </c>
    </row>
    <row r="1778" spans="1:17" x14ac:dyDescent="0.35">
      <c r="A1778">
        <v>1777</v>
      </c>
      <c r="B1778" t="s">
        <v>76</v>
      </c>
      <c r="C1778" t="s">
        <v>151</v>
      </c>
      <c r="D1778">
        <v>2014</v>
      </c>
      <c r="E1778" s="9">
        <f ca="1">YEAR(TODAY())-Data_Source[[#This Row],[Year]]</f>
        <v>11</v>
      </c>
      <c r="F1778" t="s">
        <v>15</v>
      </c>
      <c r="G1778" t="s">
        <v>94</v>
      </c>
      <c r="H1778" t="s">
        <v>30</v>
      </c>
      <c r="I1778">
        <v>3.5</v>
      </c>
      <c r="J1778" t="s">
        <v>18</v>
      </c>
      <c r="K1778" t="s">
        <v>19</v>
      </c>
      <c r="L1778">
        <v>180000</v>
      </c>
      <c r="M1778" t="s">
        <v>45</v>
      </c>
      <c r="N1778" t="s">
        <v>539</v>
      </c>
      <c r="O1778" s="3">
        <v>49000</v>
      </c>
      <c r="P1778" s="1">
        <f>MEDIAN(Data_Source[Price (SAR)])</f>
        <v>58000</v>
      </c>
      <c r="Q1778" s="1" cm="1">
        <f t="array" ref="Q1778">MEDIAN(_xlfn._xlws.FILTER(Data_Source[Price (SAR)],Data_Source[Maker] = Data_Source[[#This Row],[Maker]]))</f>
        <v>55000</v>
      </c>
    </row>
    <row r="1779" spans="1:17" x14ac:dyDescent="0.35">
      <c r="A1779">
        <v>1778</v>
      </c>
      <c r="B1779" t="s">
        <v>48</v>
      </c>
      <c r="C1779" t="s">
        <v>106</v>
      </c>
      <c r="D1779">
        <v>2007</v>
      </c>
      <c r="E1779" s="9">
        <f ca="1">YEAR(TODAY())-Data_Source[[#This Row],[Year]]</f>
        <v>18</v>
      </c>
      <c r="F1779" t="s">
        <v>47</v>
      </c>
      <c r="G1779" t="s">
        <v>38</v>
      </c>
      <c r="H1779" t="s">
        <v>30</v>
      </c>
      <c r="I1779">
        <v>3</v>
      </c>
      <c r="J1779" t="s">
        <v>18</v>
      </c>
      <c r="K1779" t="s">
        <v>19</v>
      </c>
      <c r="L1779">
        <v>200000</v>
      </c>
      <c r="M1779" t="s">
        <v>45</v>
      </c>
      <c r="N1779" t="s">
        <v>539</v>
      </c>
      <c r="O1779" s="2">
        <v>75000</v>
      </c>
      <c r="P1779" s="1">
        <f>MEDIAN(Data_Source[Price (SAR)])</f>
        <v>58000</v>
      </c>
      <c r="Q1779" s="1" cm="1">
        <f t="array" ref="Q1779">MEDIAN(_xlfn._xlws.FILTER(Data_Source[Price (SAR)],Data_Source[Maker] = Data_Source[[#This Row],[Maker]]))</f>
        <v>145000</v>
      </c>
    </row>
    <row r="1780" spans="1:17" x14ac:dyDescent="0.35">
      <c r="A1780">
        <v>1779</v>
      </c>
      <c r="B1780" t="s">
        <v>27</v>
      </c>
      <c r="C1780" t="s">
        <v>88</v>
      </c>
      <c r="D1780">
        <v>2018</v>
      </c>
      <c r="E1780" s="9">
        <f ca="1">YEAR(TODAY())-Data_Source[[#This Row],[Year]]</f>
        <v>7</v>
      </c>
      <c r="F1780" t="s">
        <v>15</v>
      </c>
      <c r="G1780" t="s">
        <v>23</v>
      </c>
      <c r="H1780" t="s">
        <v>26</v>
      </c>
      <c r="I1780">
        <v>1.4</v>
      </c>
      <c r="J1780" t="s">
        <v>18</v>
      </c>
      <c r="K1780" t="s">
        <v>19</v>
      </c>
      <c r="L1780">
        <v>104681</v>
      </c>
      <c r="M1780" t="s">
        <v>20</v>
      </c>
      <c r="N1780" t="s">
        <v>20</v>
      </c>
      <c r="O1780" s="2">
        <v>36500</v>
      </c>
      <c r="P1780" s="1">
        <f>MEDIAN(Data_Source[Price (SAR)])</f>
        <v>58000</v>
      </c>
      <c r="Q1780" s="1" cm="1">
        <f t="array" ref="Q1780">MEDIAN(_xlfn._xlws.FILTER(Data_Source[Price (SAR)],Data_Source[Maker] = Data_Source[[#This Row],[Maker]]))</f>
        <v>42000</v>
      </c>
    </row>
    <row r="1781" spans="1:17" x14ac:dyDescent="0.35">
      <c r="A1781">
        <v>1780</v>
      </c>
      <c r="B1781" t="s">
        <v>174</v>
      </c>
      <c r="C1781" t="s">
        <v>204</v>
      </c>
      <c r="D1781">
        <v>2016</v>
      </c>
      <c r="E1781" s="9">
        <f ca="1">YEAR(TODAY())-Data_Source[[#This Row],[Year]]</f>
        <v>9</v>
      </c>
      <c r="F1781" t="s">
        <v>15</v>
      </c>
      <c r="G1781" t="s">
        <v>25</v>
      </c>
      <c r="H1781" t="s">
        <v>17</v>
      </c>
      <c r="I1781">
        <v>2</v>
      </c>
      <c r="J1781" t="s">
        <v>18</v>
      </c>
      <c r="K1781" t="s">
        <v>19</v>
      </c>
      <c r="L1781">
        <v>120000</v>
      </c>
      <c r="M1781" t="s">
        <v>20</v>
      </c>
      <c r="N1781" t="s">
        <v>20</v>
      </c>
      <c r="O1781" s="3">
        <v>61000</v>
      </c>
      <c r="P1781" s="1">
        <f>MEDIAN(Data_Source[Price (SAR)])</f>
        <v>58000</v>
      </c>
      <c r="Q1781" s="1" cm="1">
        <f t="array" ref="Q1781">MEDIAN(_xlfn._xlws.FILTER(Data_Source[Price (SAR)],Data_Source[Maker] = Data_Source[[#This Row],[Maker]]))</f>
        <v>110000</v>
      </c>
    </row>
    <row r="1782" spans="1:17" x14ac:dyDescent="0.35">
      <c r="A1782">
        <v>1781</v>
      </c>
      <c r="B1782" t="s">
        <v>48</v>
      </c>
      <c r="C1782" t="s">
        <v>168</v>
      </c>
      <c r="D1782">
        <v>2018</v>
      </c>
      <c r="E1782" s="9">
        <f ca="1">YEAR(TODAY())-Data_Source[[#This Row],[Year]]</f>
        <v>7</v>
      </c>
      <c r="F1782" t="s">
        <v>44</v>
      </c>
      <c r="G1782" t="s">
        <v>23</v>
      </c>
      <c r="H1782" t="s">
        <v>17</v>
      </c>
      <c r="I1782">
        <v>2</v>
      </c>
      <c r="J1782" t="s">
        <v>18</v>
      </c>
      <c r="K1782" t="s">
        <v>19</v>
      </c>
      <c r="L1782">
        <v>51000</v>
      </c>
      <c r="M1782" t="s">
        <v>20</v>
      </c>
      <c r="N1782" t="s">
        <v>20</v>
      </c>
      <c r="O1782" s="2">
        <v>185000</v>
      </c>
      <c r="P1782" s="1">
        <f>MEDIAN(Data_Source[Price (SAR)])</f>
        <v>58000</v>
      </c>
      <c r="Q1782" s="1" cm="1">
        <f t="array" ref="Q1782">MEDIAN(_xlfn._xlws.FILTER(Data_Source[Price (SAR)],Data_Source[Maker] = Data_Source[[#This Row],[Maker]]))</f>
        <v>145000</v>
      </c>
    </row>
    <row r="1783" spans="1:17" x14ac:dyDescent="0.35">
      <c r="A1783">
        <v>1782</v>
      </c>
      <c r="B1783" t="s">
        <v>34</v>
      </c>
      <c r="C1783" t="s">
        <v>66</v>
      </c>
      <c r="D1783">
        <v>2013</v>
      </c>
      <c r="E1783" s="9">
        <f ca="1">YEAR(TODAY())-Data_Source[[#This Row],[Year]]</f>
        <v>12</v>
      </c>
      <c r="F1783" t="s">
        <v>15</v>
      </c>
      <c r="G1783" t="s">
        <v>23</v>
      </c>
      <c r="H1783" t="s">
        <v>17</v>
      </c>
      <c r="I1783">
        <v>3.5</v>
      </c>
      <c r="J1783" t="s">
        <v>18</v>
      </c>
      <c r="K1783" t="s">
        <v>19</v>
      </c>
      <c r="L1783">
        <v>200300</v>
      </c>
      <c r="M1783" t="s">
        <v>20</v>
      </c>
      <c r="N1783" t="s">
        <v>20</v>
      </c>
      <c r="O1783" s="2">
        <v>43000</v>
      </c>
      <c r="P1783" s="1">
        <f>MEDIAN(Data_Source[Price (SAR)])</f>
        <v>58000</v>
      </c>
      <c r="Q1783" s="1" cm="1">
        <f t="array" ref="Q1783">MEDIAN(_xlfn._xlws.FILTER(Data_Source[Price (SAR)],Data_Source[Maker] = Data_Source[[#This Row],[Maker]]))</f>
        <v>65000</v>
      </c>
    </row>
    <row r="1784" spans="1:17" x14ac:dyDescent="0.35">
      <c r="A1784">
        <v>1783</v>
      </c>
      <c r="B1784" t="s">
        <v>31</v>
      </c>
      <c r="C1784" t="s">
        <v>157</v>
      </c>
      <c r="D1784">
        <v>2015</v>
      </c>
      <c r="E1784" s="9">
        <f ca="1">YEAR(TODAY())-Data_Source[[#This Row],[Year]]</f>
        <v>10</v>
      </c>
      <c r="F1784" t="s">
        <v>15</v>
      </c>
      <c r="G1784" t="s">
        <v>23</v>
      </c>
      <c r="H1784" t="s">
        <v>17</v>
      </c>
      <c r="I1784">
        <v>3.5</v>
      </c>
      <c r="J1784" t="s">
        <v>18</v>
      </c>
      <c r="K1784" t="s">
        <v>19</v>
      </c>
      <c r="L1784">
        <v>143000</v>
      </c>
      <c r="M1784" t="s">
        <v>45</v>
      </c>
      <c r="N1784" t="s">
        <v>539</v>
      </c>
      <c r="O1784" s="3">
        <v>74000</v>
      </c>
      <c r="P1784" s="1">
        <f>MEDIAN(Data_Source[Price (SAR)])</f>
        <v>58000</v>
      </c>
      <c r="Q1784" s="1" cm="1">
        <f t="array" ref="Q1784">MEDIAN(_xlfn._xlws.FILTER(Data_Source[Price (SAR)],Data_Source[Maker] = Data_Source[[#This Row],[Maker]]))</f>
        <v>60500</v>
      </c>
    </row>
    <row r="1785" spans="1:17" x14ac:dyDescent="0.35">
      <c r="A1785">
        <v>1784</v>
      </c>
      <c r="B1785" t="s">
        <v>34</v>
      </c>
      <c r="C1785" t="s">
        <v>287</v>
      </c>
      <c r="D1785">
        <v>2016</v>
      </c>
      <c r="E1785" s="9">
        <f ca="1">YEAR(TODAY())-Data_Source[[#This Row],[Year]]</f>
        <v>9</v>
      </c>
      <c r="F1785" t="s">
        <v>15</v>
      </c>
      <c r="G1785" t="s">
        <v>23</v>
      </c>
      <c r="H1785" t="s">
        <v>26</v>
      </c>
      <c r="I1785">
        <v>2.7</v>
      </c>
      <c r="J1785" t="s">
        <v>18</v>
      </c>
      <c r="K1785" t="s">
        <v>68</v>
      </c>
      <c r="L1785">
        <v>331000</v>
      </c>
      <c r="M1785" t="s">
        <v>20</v>
      </c>
      <c r="N1785" t="s">
        <v>20</v>
      </c>
      <c r="O1785" s="2">
        <v>62000</v>
      </c>
      <c r="P1785" s="1">
        <f>MEDIAN(Data_Source[Price (SAR)])</f>
        <v>58000</v>
      </c>
      <c r="Q1785" s="1" cm="1">
        <f t="array" ref="Q1785">MEDIAN(_xlfn._xlws.FILTER(Data_Source[Price (SAR)],Data_Source[Maker] = Data_Source[[#This Row],[Maker]]))</f>
        <v>65000</v>
      </c>
    </row>
    <row r="1786" spans="1:17" x14ac:dyDescent="0.35">
      <c r="A1786">
        <v>1785</v>
      </c>
      <c r="B1786" t="s">
        <v>34</v>
      </c>
      <c r="C1786" t="s">
        <v>43</v>
      </c>
      <c r="D1786">
        <v>2017</v>
      </c>
      <c r="E1786" s="9">
        <f ca="1">YEAR(TODAY())-Data_Source[[#This Row],[Year]]</f>
        <v>8</v>
      </c>
      <c r="F1786" t="s">
        <v>15</v>
      </c>
      <c r="G1786" t="s">
        <v>29</v>
      </c>
      <c r="H1786" t="s">
        <v>26</v>
      </c>
      <c r="I1786">
        <v>2.5</v>
      </c>
      <c r="J1786" t="s">
        <v>18</v>
      </c>
      <c r="K1786" t="s">
        <v>19</v>
      </c>
      <c r="L1786">
        <v>180000</v>
      </c>
      <c r="M1786" t="s">
        <v>45</v>
      </c>
      <c r="N1786" t="s">
        <v>539</v>
      </c>
      <c r="O1786" s="2">
        <v>58000</v>
      </c>
      <c r="P1786" s="1">
        <f>MEDIAN(Data_Source[Price (SAR)])</f>
        <v>58000</v>
      </c>
      <c r="Q1786" s="1" cm="1">
        <f t="array" ref="Q1786">MEDIAN(_xlfn._xlws.FILTER(Data_Source[Price (SAR)],Data_Source[Maker] = Data_Source[[#This Row],[Maker]]))</f>
        <v>65000</v>
      </c>
    </row>
    <row r="1787" spans="1:17" x14ac:dyDescent="0.35">
      <c r="A1787">
        <v>1786</v>
      </c>
      <c r="B1787" t="s">
        <v>39</v>
      </c>
      <c r="C1787" t="s">
        <v>46</v>
      </c>
      <c r="D1787">
        <v>2010</v>
      </c>
      <c r="E1787" s="9">
        <f ca="1">YEAR(TODAY())-Data_Source[[#This Row],[Year]]</f>
        <v>15</v>
      </c>
      <c r="F1787" t="s">
        <v>15</v>
      </c>
      <c r="G1787" t="s">
        <v>23</v>
      </c>
      <c r="H1787" t="s">
        <v>17</v>
      </c>
      <c r="I1787">
        <v>2.7</v>
      </c>
      <c r="J1787" t="s">
        <v>18</v>
      </c>
      <c r="K1787" t="s">
        <v>19</v>
      </c>
      <c r="L1787">
        <v>260000</v>
      </c>
      <c r="M1787" t="s">
        <v>20</v>
      </c>
      <c r="N1787" t="s">
        <v>20</v>
      </c>
      <c r="O1787" s="2">
        <v>65000</v>
      </c>
      <c r="P1787" s="1">
        <f>MEDIAN(Data_Source[Price (SAR)])</f>
        <v>58000</v>
      </c>
      <c r="Q1787" s="1" cm="1">
        <f t="array" ref="Q1787">MEDIAN(_xlfn._xlws.FILTER(Data_Source[Price (SAR)],Data_Source[Maker] = Data_Source[[#This Row],[Maker]]))</f>
        <v>60000</v>
      </c>
    </row>
    <row r="1788" spans="1:17" x14ac:dyDescent="0.35">
      <c r="A1788">
        <v>1787</v>
      </c>
      <c r="B1788" t="s">
        <v>39</v>
      </c>
      <c r="C1788" t="s">
        <v>71</v>
      </c>
      <c r="D1788">
        <v>2020</v>
      </c>
      <c r="E1788" s="9">
        <f ca="1">YEAR(TODAY())-Data_Source[[#This Row],[Year]]</f>
        <v>5</v>
      </c>
      <c r="F1788" t="s">
        <v>15</v>
      </c>
      <c r="G1788" t="s">
        <v>16</v>
      </c>
      <c r="H1788" t="s">
        <v>26</v>
      </c>
      <c r="I1788">
        <v>1.5</v>
      </c>
      <c r="J1788" t="s">
        <v>18</v>
      </c>
      <c r="K1788" t="s">
        <v>19</v>
      </c>
      <c r="L1788">
        <v>62000</v>
      </c>
      <c r="M1788" t="s">
        <v>170</v>
      </c>
      <c r="N1788" t="s">
        <v>543</v>
      </c>
      <c r="O1788" s="2">
        <v>57000</v>
      </c>
      <c r="P1788" s="1">
        <f>MEDIAN(Data_Source[Price (SAR)])</f>
        <v>58000</v>
      </c>
      <c r="Q1788" s="1" cm="1">
        <f t="array" ref="Q1788">MEDIAN(_xlfn._xlws.FILTER(Data_Source[Price (SAR)],Data_Source[Maker] = Data_Source[[#This Row],[Maker]]))</f>
        <v>60000</v>
      </c>
    </row>
    <row r="1789" spans="1:17" x14ac:dyDescent="0.35">
      <c r="A1789">
        <v>1788</v>
      </c>
      <c r="B1789" t="s">
        <v>34</v>
      </c>
      <c r="C1789" t="s">
        <v>287</v>
      </c>
      <c r="D1789">
        <v>2017</v>
      </c>
      <c r="E1789" s="9">
        <f ca="1">YEAR(TODAY())-Data_Source[[#This Row],[Year]]</f>
        <v>8</v>
      </c>
      <c r="F1789" t="s">
        <v>15</v>
      </c>
      <c r="G1789" t="s">
        <v>23</v>
      </c>
      <c r="H1789" t="s">
        <v>26</v>
      </c>
      <c r="I1789">
        <v>2.7</v>
      </c>
      <c r="J1789" t="s">
        <v>18</v>
      </c>
      <c r="K1789" t="s">
        <v>68</v>
      </c>
      <c r="L1789">
        <v>143594</v>
      </c>
      <c r="M1789" t="s">
        <v>20</v>
      </c>
      <c r="N1789" t="s">
        <v>20</v>
      </c>
      <c r="O1789" s="2">
        <v>69000</v>
      </c>
      <c r="P1789" s="1">
        <f>MEDIAN(Data_Source[Price (SAR)])</f>
        <v>58000</v>
      </c>
      <c r="Q1789" s="1" cm="1">
        <f t="array" ref="Q1789">MEDIAN(_xlfn._xlws.FILTER(Data_Source[Price (SAR)],Data_Source[Maker] = Data_Source[[#This Row],[Maker]]))</f>
        <v>65000</v>
      </c>
    </row>
    <row r="1790" spans="1:17" x14ac:dyDescent="0.35">
      <c r="A1790">
        <v>1789</v>
      </c>
      <c r="B1790" t="s">
        <v>21</v>
      </c>
      <c r="C1790" t="s">
        <v>24</v>
      </c>
      <c r="D1790">
        <v>2011</v>
      </c>
      <c r="E1790" s="9">
        <f ca="1">YEAR(TODAY())-Data_Source[[#This Row],[Year]]</f>
        <v>14</v>
      </c>
      <c r="F1790" t="s">
        <v>15</v>
      </c>
      <c r="G1790" t="s">
        <v>25</v>
      </c>
      <c r="H1790" t="s">
        <v>30</v>
      </c>
      <c r="I1790">
        <v>1.6</v>
      </c>
      <c r="J1790" t="s">
        <v>18</v>
      </c>
      <c r="K1790" t="s">
        <v>19</v>
      </c>
      <c r="L1790">
        <v>212000</v>
      </c>
      <c r="M1790" t="s">
        <v>20</v>
      </c>
      <c r="N1790" t="s">
        <v>20</v>
      </c>
      <c r="O1790" s="3">
        <v>15000</v>
      </c>
      <c r="P1790" s="1">
        <f>MEDIAN(Data_Source[Price (SAR)])</f>
        <v>58000</v>
      </c>
      <c r="Q1790" s="1" cm="1">
        <f t="array" ref="Q1790">MEDIAN(_xlfn._xlws.FILTER(Data_Source[Price (SAR)],Data_Source[Maker] = Data_Source[[#This Row],[Maker]]))</f>
        <v>36500</v>
      </c>
    </row>
    <row r="1791" spans="1:17" x14ac:dyDescent="0.35">
      <c r="A1791">
        <v>1790</v>
      </c>
      <c r="B1791" t="s">
        <v>34</v>
      </c>
      <c r="C1791" t="s">
        <v>35</v>
      </c>
      <c r="D1791">
        <v>2015</v>
      </c>
      <c r="E1791" s="9">
        <f ca="1">YEAR(TODAY())-Data_Source[[#This Row],[Year]]</f>
        <v>10</v>
      </c>
      <c r="F1791" t="s">
        <v>15</v>
      </c>
      <c r="G1791" t="s">
        <v>23</v>
      </c>
      <c r="H1791" t="s">
        <v>17</v>
      </c>
      <c r="I1791">
        <v>4</v>
      </c>
      <c r="J1791" t="s">
        <v>18</v>
      </c>
      <c r="K1791" t="s">
        <v>68</v>
      </c>
      <c r="L1791">
        <v>136000</v>
      </c>
      <c r="M1791" t="s">
        <v>20</v>
      </c>
      <c r="N1791" t="s">
        <v>20</v>
      </c>
      <c r="O1791" s="2">
        <v>140000</v>
      </c>
      <c r="P1791" s="1">
        <f>MEDIAN(Data_Source[Price (SAR)])</f>
        <v>58000</v>
      </c>
      <c r="Q1791" s="1" cm="1">
        <f t="array" ref="Q1791">MEDIAN(_xlfn._xlws.FILTER(Data_Source[Price (SAR)],Data_Source[Maker] = Data_Source[[#This Row],[Maker]]))</f>
        <v>65000</v>
      </c>
    </row>
    <row r="1792" spans="1:17" x14ac:dyDescent="0.35">
      <c r="A1792">
        <v>1791</v>
      </c>
      <c r="B1792" t="s">
        <v>36</v>
      </c>
      <c r="C1792" t="s">
        <v>37</v>
      </c>
      <c r="D1792">
        <v>2018</v>
      </c>
      <c r="E1792" s="9">
        <f ca="1">YEAR(TODAY())-Data_Source[[#This Row],[Year]]</f>
        <v>7</v>
      </c>
      <c r="F1792" t="s">
        <v>15</v>
      </c>
      <c r="G1792" t="s">
        <v>23</v>
      </c>
      <c r="H1792" t="s">
        <v>26</v>
      </c>
      <c r="I1792">
        <v>5.3</v>
      </c>
      <c r="J1792" t="s">
        <v>18</v>
      </c>
      <c r="K1792" t="s">
        <v>19</v>
      </c>
      <c r="L1792">
        <v>133634</v>
      </c>
      <c r="M1792" t="s">
        <v>20</v>
      </c>
      <c r="N1792" t="s">
        <v>20</v>
      </c>
      <c r="O1792" s="3">
        <v>146500</v>
      </c>
      <c r="P1792" s="1">
        <f>MEDIAN(Data_Source[Price (SAR)])</f>
        <v>58000</v>
      </c>
      <c r="Q1792" s="1" cm="1">
        <f t="array" ref="Q1792">MEDIAN(_xlfn._xlws.FILTER(Data_Source[Price (SAR)],Data_Source[Maker] = Data_Source[[#This Row],[Maker]]))</f>
        <v>72000</v>
      </c>
    </row>
    <row r="1793" spans="1:17" x14ac:dyDescent="0.35">
      <c r="A1793">
        <v>1792</v>
      </c>
      <c r="B1793" t="s">
        <v>39</v>
      </c>
      <c r="C1793" t="s">
        <v>46</v>
      </c>
      <c r="D1793">
        <v>2016</v>
      </c>
      <c r="E1793" s="9">
        <f ca="1">YEAR(TODAY())-Data_Source[[#This Row],[Year]]</f>
        <v>9</v>
      </c>
      <c r="F1793" t="s">
        <v>44</v>
      </c>
      <c r="G1793" t="s">
        <v>78</v>
      </c>
      <c r="H1793" t="s">
        <v>30</v>
      </c>
      <c r="I1793">
        <v>5.3</v>
      </c>
      <c r="J1793" t="s">
        <v>18</v>
      </c>
      <c r="K1793" t="s">
        <v>19</v>
      </c>
      <c r="L1793">
        <v>97000</v>
      </c>
      <c r="M1793" t="s">
        <v>20</v>
      </c>
      <c r="N1793" t="s">
        <v>20</v>
      </c>
      <c r="O1793" s="3">
        <v>135000</v>
      </c>
      <c r="P1793" s="1">
        <f>MEDIAN(Data_Source[Price (SAR)])</f>
        <v>58000</v>
      </c>
      <c r="Q1793" s="1" cm="1">
        <f t="array" ref="Q1793">MEDIAN(_xlfn._xlws.FILTER(Data_Source[Price (SAR)],Data_Source[Maker] = Data_Source[[#This Row],[Maker]]))</f>
        <v>60000</v>
      </c>
    </row>
    <row r="1794" spans="1:17" x14ac:dyDescent="0.35">
      <c r="A1794">
        <v>1793</v>
      </c>
      <c r="B1794" t="s">
        <v>109</v>
      </c>
      <c r="C1794" t="s">
        <v>110</v>
      </c>
      <c r="D1794">
        <v>2020</v>
      </c>
      <c r="E1794" s="9">
        <f ca="1">YEAR(TODAY())-Data_Source[[#This Row],[Year]]</f>
        <v>5</v>
      </c>
      <c r="F1794" t="s">
        <v>15</v>
      </c>
      <c r="G1794" t="s">
        <v>16</v>
      </c>
      <c r="H1794" t="s">
        <v>30</v>
      </c>
      <c r="I1794">
        <v>3.6</v>
      </c>
      <c r="J1794" t="s">
        <v>18</v>
      </c>
      <c r="K1794" t="s">
        <v>19</v>
      </c>
      <c r="L1794">
        <v>21000</v>
      </c>
      <c r="M1794" t="s">
        <v>20</v>
      </c>
      <c r="N1794" t="s">
        <v>20</v>
      </c>
      <c r="O1794" s="3">
        <v>120000</v>
      </c>
      <c r="P1794" s="1">
        <f>MEDIAN(Data_Source[Price (SAR)])</f>
        <v>58000</v>
      </c>
      <c r="Q1794" s="1" cm="1">
        <f t="array" ref="Q1794">MEDIAN(_xlfn._xlws.FILTER(Data_Source[Price (SAR)],Data_Source[Maker] = Data_Source[[#This Row],[Maker]]))</f>
        <v>71000</v>
      </c>
    </row>
    <row r="1795" spans="1:17" x14ac:dyDescent="0.35">
      <c r="A1795">
        <v>1794</v>
      </c>
      <c r="B1795" t="s">
        <v>34</v>
      </c>
      <c r="C1795" t="s">
        <v>43</v>
      </c>
      <c r="D1795">
        <v>2008</v>
      </c>
      <c r="E1795" s="9">
        <f ca="1">YEAR(TODAY())-Data_Source[[#This Row],[Year]]</f>
        <v>17</v>
      </c>
      <c r="F1795" t="s">
        <v>15</v>
      </c>
      <c r="G1795" t="s">
        <v>25</v>
      </c>
      <c r="H1795" t="s">
        <v>30</v>
      </c>
      <c r="I1795">
        <v>2.5</v>
      </c>
      <c r="J1795" t="s">
        <v>18</v>
      </c>
      <c r="K1795" t="s">
        <v>19</v>
      </c>
      <c r="L1795">
        <v>468</v>
      </c>
      <c r="M1795" t="s">
        <v>20</v>
      </c>
      <c r="N1795" t="s">
        <v>20</v>
      </c>
      <c r="O1795" s="2">
        <v>22000</v>
      </c>
      <c r="P1795" s="1">
        <f>MEDIAN(Data_Source[Price (SAR)])</f>
        <v>58000</v>
      </c>
      <c r="Q1795" s="1" cm="1">
        <f t="array" ref="Q1795">MEDIAN(_xlfn._xlws.FILTER(Data_Source[Price (SAR)],Data_Source[Maker] = Data_Source[[#This Row],[Maker]]))</f>
        <v>65000</v>
      </c>
    </row>
    <row r="1796" spans="1:17" x14ac:dyDescent="0.35">
      <c r="A1796">
        <v>1795</v>
      </c>
      <c r="B1796" t="s">
        <v>60</v>
      </c>
      <c r="C1796" t="s">
        <v>61</v>
      </c>
      <c r="D1796">
        <v>2016</v>
      </c>
      <c r="E1796" s="9">
        <f ca="1">YEAR(TODAY())-Data_Source[[#This Row],[Year]]</f>
        <v>9</v>
      </c>
      <c r="F1796" t="s">
        <v>15</v>
      </c>
      <c r="G1796" t="s">
        <v>78</v>
      </c>
      <c r="H1796" t="s">
        <v>17</v>
      </c>
      <c r="I1796">
        <v>3.5</v>
      </c>
      <c r="J1796" t="s">
        <v>18</v>
      </c>
      <c r="K1796" t="s">
        <v>19</v>
      </c>
      <c r="L1796">
        <v>104000</v>
      </c>
      <c r="M1796" t="s">
        <v>20</v>
      </c>
      <c r="N1796" t="s">
        <v>20</v>
      </c>
      <c r="O1796" s="2">
        <v>148000</v>
      </c>
      <c r="P1796" s="1">
        <f>MEDIAN(Data_Source[Price (SAR)])</f>
        <v>58000</v>
      </c>
      <c r="Q1796" s="1" cm="1">
        <f t="array" ref="Q1796">MEDIAN(_xlfn._xlws.FILTER(Data_Source[Price (SAR)],Data_Source[Maker] = Data_Source[[#This Row],[Maker]]))</f>
        <v>142000</v>
      </c>
    </row>
    <row r="1797" spans="1:17" x14ac:dyDescent="0.35">
      <c r="A1797">
        <v>1796</v>
      </c>
      <c r="B1797" t="s">
        <v>76</v>
      </c>
      <c r="C1797" t="s">
        <v>235</v>
      </c>
      <c r="D1797">
        <v>2014</v>
      </c>
      <c r="E1797" s="9">
        <f ca="1">YEAR(TODAY())-Data_Source[[#This Row],[Year]]</f>
        <v>11</v>
      </c>
      <c r="F1797" t="s">
        <v>15</v>
      </c>
      <c r="G1797" t="s">
        <v>23</v>
      </c>
      <c r="H1797" t="s">
        <v>30</v>
      </c>
      <c r="I1797">
        <v>2</v>
      </c>
      <c r="J1797" t="s">
        <v>18</v>
      </c>
      <c r="K1797" t="s">
        <v>19</v>
      </c>
      <c r="L1797">
        <v>260000</v>
      </c>
      <c r="M1797" t="s">
        <v>20</v>
      </c>
      <c r="N1797" t="s">
        <v>20</v>
      </c>
      <c r="O1797" s="2">
        <v>30000</v>
      </c>
      <c r="P1797" s="1">
        <f>MEDIAN(Data_Source[Price (SAR)])</f>
        <v>58000</v>
      </c>
      <c r="Q1797" s="1" cm="1">
        <f t="array" ref="Q1797">MEDIAN(_xlfn._xlws.FILTER(Data_Source[Price (SAR)],Data_Source[Maker] = Data_Source[[#This Row],[Maker]]))</f>
        <v>55000</v>
      </c>
    </row>
    <row r="1798" spans="1:17" x14ac:dyDescent="0.35">
      <c r="A1798">
        <v>1797</v>
      </c>
      <c r="B1798" t="s">
        <v>82</v>
      </c>
      <c r="C1798" t="s">
        <v>294</v>
      </c>
      <c r="D1798">
        <v>2016</v>
      </c>
      <c r="E1798" s="9">
        <f ca="1">YEAR(TODAY())-Data_Source[[#This Row],[Year]]</f>
        <v>9</v>
      </c>
      <c r="F1798" t="s">
        <v>44</v>
      </c>
      <c r="G1798" t="s">
        <v>23</v>
      </c>
      <c r="H1798" t="s">
        <v>30</v>
      </c>
      <c r="I1798">
        <v>3</v>
      </c>
      <c r="J1798" t="s">
        <v>18</v>
      </c>
      <c r="K1798" t="s">
        <v>19</v>
      </c>
      <c r="L1798">
        <v>51000</v>
      </c>
      <c r="M1798" t="s">
        <v>59</v>
      </c>
      <c r="N1798" t="s">
        <v>59</v>
      </c>
      <c r="O1798" s="3">
        <v>62000</v>
      </c>
      <c r="P1798" s="1">
        <f>MEDIAN(Data_Source[Price (SAR)])</f>
        <v>58000</v>
      </c>
      <c r="Q1798" s="1" cm="1">
        <f t="array" ref="Q1798">MEDIAN(_xlfn._xlws.FILTER(Data_Source[Price (SAR)],Data_Source[Maker] = Data_Source[[#This Row],[Maker]]))</f>
        <v>40000</v>
      </c>
    </row>
    <row r="1799" spans="1:17" x14ac:dyDescent="0.35">
      <c r="A1799">
        <v>1798</v>
      </c>
      <c r="B1799" t="s">
        <v>82</v>
      </c>
      <c r="C1799" t="s">
        <v>83</v>
      </c>
      <c r="D1799">
        <v>2011</v>
      </c>
      <c r="E1799" s="9">
        <f ca="1">YEAR(TODAY())-Data_Source[[#This Row],[Year]]</f>
        <v>14</v>
      </c>
      <c r="F1799" t="s">
        <v>44</v>
      </c>
      <c r="G1799" t="s">
        <v>23</v>
      </c>
      <c r="H1799" t="s">
        <v>17</v>
      </c>
      <c r="I1799">
        <v>3.3</v>
      </c>
      <c r="J1799" t="s">
        <v>18</v>
      </c>
      <c r="K1799" t="s">
        <v>19</v>
      </c>
      <c r="L1799">
        <v>334624</v>
      </c>
      <c r="M1799" t="s">
        <v>64</v>
      </c>
      <c r="N1799" t="s">
        <v>64</v>
      </c>
      <c r="O1799" s="3">
        <v>27500</v>
      </c>
      <c r="P1799" s="1">
        <f>MEDIAN(Data_Source[Price (SAR)])</f>
        <v>58000</v>
      </c>
      <c r="Q1799" s="1" cm="1">
        <f t="array" ref="Q1799">MEDIAN(_xlfn._xlws.FILTER(Data_Source[Price (SAR)],Data_Source[Maker] = Data_Source[[#This Row],[Maker]]))</f>
        <v>40000</v>
      </c>
    </row>
    <row r="1800" spans="1:17" x14ac:dyDescent="0.35">
      <c r="A1800">
        <v>1799</v>
      </c>
      <c r="B1800" t="s">
        <v>21</v>
      </c>
      <c r="C1800" t="s">
        <v>231</v>
      </c>
      <c r="D1800">
        <v>2016</v>
      </c>
      <c r="E1800" s="9">
        <f ca="1">YEAR(TODAY())-Data_Source[[#This Row],[Year]]</f>
        <v>9</v>
      </c>
      <c r="F1800" t="s">
        <v>44</v>
      </c>
      <c r="G1800" t="s">
        <v>25</v>
      </c>
      <c r="H1800" t="s">
        <v>26</v>
      </c>
      <c r="I1800">
        <v>1.6</v>
      </c>
      <c r="J1800" t="s">
        <v>18</v>
      </c>
      <c r="K1800" t="s">
        <v>19</v>
      </c>
      <c r="L1800">
        <v>93000</v>
      </c>
      <c r="M1800" t="s">
        <v>59</v>
      </c>
      <c r="N1800" t="s">
        <v>59</v>
      </c>
      <c r="O1800" s="3">
        <v>33000</v>
      </c>
      <c r="P1800" s="1">
        <f>MEDIAN(Data_Source[Price (SAR)])</f>
        <v>58000</v>
      </c>
      <c r="Q1800" s="1" cm="1">
        <f t="array" ref="Q1800">MEDIAN(_xlfn._xlws.FILTER(Data_Source[Price (SAR)],Data_Source[Maker] = Data_Source[[#This Row],[Maker]]))</f>
        <v>36500</v>
      </c>
    </row>
    <row r="1801" spans="1:17" x14ac:dyDescent="0.35">
      <c r="A1801">
        <v>1800</v>
      </c>
      <c r="B1801" t="s">
        <v>39</v>
      </c>
      <c r="C1801" t="s">
        <v>40</v>
      </c>
      <c r="D1801">
        <v>2015</v>
      </c>
      <c r="E1801" s="9">
        <f ca="1">YEAR(TODAY())-Data_Source[[#This Row],[Year]]</f>
        <v>10</v>
      </c>
      <c r="F1801" t="s">
        <v>47</v>
      </c>
      <c r="G1801" t="s">
        <v>25</v>
      </c>
      <c r="H1801" t="s">
        <v>17</v>
      </c>
      <c r="I1801">
        <v>3.6</v>
      </c>
      <c r="J1801" t="s">
        <v>18</v>
      </c>
      <c r="K1801" t="s">
        <v>19</v>
      </c>
      <c r="L1801">
        <v>169000</v>
      </c>
      <c r="M1801" t="s">
        <v>155</v>
      </c>
      <c r="N1801" t="s">
        <v>539</v>
      </c>
      <c r="O1801" s="3">
        <v>72000</v>
      </c>
      <c r="P1801" s="1">
        <f>MEDIAN(Data_Source[Price (SAR)])</f>
        <v>58000</v>
      </c>
      <c r="Q1801" s="1" cm="1">
        <f t="array" ref="Q1801">MEDIAN(_xlfn._xlws.FILTER(Data_Source[Price (SAR)],Data_Source[Maker] = Data_Source[[#This Row],[Maker]]))</f>
        <v>60000</v>
      </c>
    </row>
    <row r="1802" spans="1:17" x14ac:dyDescent="0.35">
      <c r="A1802">
        <v>1801</v>
      </c>
      <c r="B1802" t="s">
        <v>39</v>
      </c>
      <c r="C1802" t="s">
        <v>46</v>
      </c>
      <c r="D1802">
        <v>2008</v>
      </c>
      <c r="E1802" s="9">
        <f ca="1">YEAR(TODAY())-Data_Source[[#This Row],[Year]]</f>
        <v>17</v>
      </c>
      <c r="F1802" t="s">
        <v>47</v>
      </c>
      <c r="G1802" t="s">
        <v>75</v>
      </c>
      <c r="H1802" t="s">
        <v>30</v>
      </c>
      <c r="I1802">
        <v>5.3</v>
      </c>
      <c r="J1802" t="s">
        <v>18</v>
      </c>
      <c r="K1802" t="s">
        <v>19</v>
      </c>
      <c r="L1802">
        <v>300000</v>
      </c>
      <c r="M1802" t="s">
        <v>111</v>
      </c>
      <c r="N1802" t="s">
        <v>540</v>
      </c>
      <c r="O1802" s="2">
        <v>35000</v>
      </c>
      <c r="P1802" s="1">
        <f>MEDIAN(Data_Source[Price (SAR)])</f>
        <v>58000</v>
      </c>
      <c r="Q1802" s="1" cm="1">
        <f t="array" ref="Q1802">MEDIAN(_xlfn._xlws.FILTER(Data_Source[Price (SAR)],Data_Source[Maker] = Data_Source[[#This Row],[Maker]]))</f>
        <v>60000</v>
      </c>
    </row>
    <row r="1803" spans="1:17" x14ac:dyDescent="0.35">
      <c r="A1803">
        <v>1802</v>
      </c>
      <c r="B1803" t="s">
        <v>76</v>
      </c>
      <c r="C1803" t="s">
        <v>256</v>
      </c>
      <c r="D1803">
        <v>2010</v>
      </c>
      <c r="E1803" s="9">
        <f ca="1">YEAR(TODAY())-Data_Source[[#This Row],[Year]]</f>
        <v>15</v>
      </c>
      <c r="F1803" t="s">
        <v>47</v>
      </c>
      <c r="G1803" t="s">
        <v>29</v>
      </c>
      <c r="H1803" t="s">
        <v>17</v>
      </c>
      <c r="I1803">
        <v>4.5999999999999996</v>
      </c>
      <c r="J1803" t="s">
        <v>18</v>
      </c>
      <c r="K1803" t="s">
        <v>68</v>
      </c>
      <c r="L1803">
        <v>170</v>
      </c>
      <c r="M1803" t="s">
        <v>45</v>
      </c>
      <c r="N1803" t="s">
        <v>539</v>
      </c>
      <c r="O1803" s="3">
        <v>42000</v>
      </c>
      <c r="P1803" s="1">
        <f>MEDIAN(Data_Source[Price (SAR)])</f>
        <v>58000</v>
      </c>
      <c r="Q1803" s="1" cm="1">
        <f t="array" ref="Q1803">MEDIAN(_xlfn._xlws.FILTER(Data_Source[Price (SAR)],Data_Source[Maker] = Data_Source[[#This Row],[Maker]]))</f>
        <v>55000</v>
      </c>
    </row>
    <row r="1804" spans="1:17" x14ac:dyDescent="0.35">
      <c r="A1804">
        <v>1803</v>
      </c>
      <c r="B1804" t="s">
        <v>76</v>
      </c>
      <c r="C1804" t="s">
        <v>144</v>
      </c>
      <c r="D1804">
        <v>2009</v>
      </c>
      <c r="E1804" s="9">
        <f ca="1">YEAR(TODAY())-Data_Source[[#This Row],[Year]]</f>
        <v>16</v>
      </c>
      <c r="F1804" t="s">
        <v>15</v>
      </c>
      <c r="G1804" t="s">
        <v>16</v>
      </c>
      <c r="H1804" t="s">
        <v>30</v>
      </c>
      <c r="I1804">
        <v>4.5999999999999996</v>
      </c>
      <c r="J1804" t="s">
        <v>18</v>
      </c>
      <c r="K1804" t="s">
        <v>19</v>
      </c>
      <c r="L1804">
        <v>140000</v>
      </c>
      <c r="M1804" t="s">
        <v>20</v>
      </c>
      <c r="N1804" t="s">
        <v>20</v>
      </c>
      <c r="O1804" s="3">
        <v>22000</v>
      </c>
      <c r="P1804" s="1">
        <f>MEDIAN(Data_Source[Price (SAR)])</f>
        <v>58000</v>
      </c>
      <c r="Q1804" s="1" cm="1">
        <f t="array" ref="Q1804">MEDIAN(_xlfn._xlws.FILTER(Data_Source[Price (SAR)],Data_Source[Maker] = Data_Source[[#This Row],[Maker]]))</f>
        <v>55000</v>
      </c>
    </row>
    <row r="1805" spans="1:17" x14ac:dyDescent="0.35">
      <c r="A1805">
        <v>1804</v>
      </c>
      <c r="B1805" t="s">
        <v>48</v>
      </c>
      <c r="C1805" t="s">
        <v>149</v>
      </c>
      <c r="D1805">
        <v>2017</v>
      </c>
      <c r="E1805" s="9">
        <f ca="1">YEAR(TODAY())-Data_Source[[#This Row],[Year]]</f>
        <v>8</v>
      </c>
      <c r="F1805" t="s">
        <v>47</v>
      </c>
      <c r="G1805" t="s">
        <v>29</v>
      </c>
      <c r="H1805" t="s">
        <v>17</v>
      </c>
      <c r="I1805">
        <v>2</v>
      </c>
      <c r="J1805" t="s">
        <v>18</v>
      </c>
      <c r="K1805" t="s">
        <v>19</v>
      </c>
      <c r="L1805">
        <v>20000</v>
      </c>
      <c r="M1805" t="s">
        <v>42</v>
      </c>
      <c r="N1805" t="s">
        <v>64</v>
      </c>
      <c r="O1805" s="3">
        <v>180000</v>
      </c>
      <c r="P1805" s="1">
        <f>MEDIAN(Data_Source[Price (SAR)])</f>
        <v>58000</v>
      </c>
      <c r="Q1805" s="1" cm="1">
        <f t="array" ref="Q1805">MEDIAN(_xlfn._xlws.FILTER(Data_Source[Price (SAR)],Data_Source[Maker] = Data_Source[[#This Row],[Maker]]))</f>
        <v>145000</v>
      </c>
    </row>
    <row r="1806" spans="1:17" x14ac:dyDescent="0.35">
      <c r="A1806">
        <v>1805</v>
      </c>
      <c r="B1806" t="s">
        <v>82</v>
      </c>
      <c r="C1806" t="s">
        <v>243</v>
      </c>
      <c r="D1806">
        <v>2008</v>
      </c>
      <c r="E1806" s="9">
        <f ca="1">YEAR(TODAY())-Data_Source[[#This Row],[Year]]</f>
        <v>17</v>
      </c>
      <c r="F1806" t="s">
        <v>15</v>
      </c>
      <c r="G1806" t="s">
        <v>75</v>
      </c>
      <c r="H1806" t="s">
        <v>26</v>
      </c>
      <c r="I1806">
        <v>2</v>
      </c>
      <c r="J1806" t="s">
        <v>18</v>
      </c>
      <c r="K1806" t="s">
        <v>68</v>
      </c>
      <c r="L1806">
        <v>350</v>
      </c>
      <c r="M1806" t="s">
        <v>42</v>
      </c>
      <c r="N1806" t="s">
        <v>64</v>
      </c>
      <c r="O1806" s="3">
        <v>12000</v>
      </c>
      <c r="P1806" s="1">
        <f>MEDIAN(Data_Source[Price (SAR)])</f>
        <v>58000</v>
      </c>
      <c r="Q1806" s="1" cm="1">
        <f t="array" ref="Q1806">MEDIAN(_xlfn._xlws.FILTER(Data_Source[Price (SAR)],Data_Source[Maker] = Data_Source[[#This Row],[Maker]]))</f>
        <v>40000</v>
      </c>
    </row>
    <row r="1807" spans="1:17" x14ac:dyDescent="0.35">
      <c r="A1807">
        <v>1806</v>
      </c>
      <c r="B1807" t="s">
        <v>27</v>
      </c>
      <c r="C1807" t="s">
        <v>89</v>
      </c>
      <c r="D1807">
        <v>2020</v>
      </c>
      <c r="E1807" s="9">
        <f ca="1">YEAR(TODAY())-Data_Source[[#This Row],[Year]]</f>
        <v>5</v>
      </c>
      <c r="F1807" t="s">
        <v>15</v>
      </c>
      <c r="G1807" t="s">
        <v>78</v>
      </c>
      <c r="H1807" t="s">
        <v>30</v>
      </c>
      <c r="I1807">
        <v>2.5</v>
      </c>
      <c r="J1807" t="s">
        <v>18</v>
      </c>
      <c r="K1807" t="s">
        <v>19</v>
      </c>
      <c r="L1807">
        <v>12000</v>
      </c>
      <c r="M1807" t="s">
        <v>20</v>
      </c>
      <c r="N1807" t="s">
        <v>20</v>
      </c>
      <c r="O1807" s="3">
        <v>78000</v>
      </c>
      <c r="P1807" s="1">
        <f>MEDIAN(Data_Source[Price (SAR)])</f>
        <v>58000</v>
      </c>
      <c r="Q1807" s="1" cm="1">
        <f t="array" ref="Q1807">MEDIAN(_xlfn._xlws.FILTER(Data_Source[Price (SAR)],Data_Source[Maker] = Data_Source[[#This Row],[Maker]]))</f>
        <v>42000</v>
      </c>
    </row>
    <row r="1808" spans="1:17" x14ac:dyDescent="0.35">
      <c r="A1808">
        <v>1807</v>
      </c>
      <c r="B1808" t="s">
        <v>39</v>
      </c>
      <c r="C1808" t="s">
        <v>40</v>
      </c>
      <c r="D1808">
        <v>2018</v>
      </c>
      <c r="E1808" s="9">
        <f ca="1">YEAR(TODAY())-Data_Source[[#This Row],[Year]]</f>
        <v>7</v>
      </c>
      <c r="F1808" t="s">
        <v>15</v>
      </c>
      <c r="G1808" t="s">
        <v>25</v>
      </c>
      <c r="H1808" t="s">
        <v>26</v>
      </c>
      <c r="I1808">
        <v>3.6</v>
      </c>
      <c r="J1808" t="s">
        <v>18</v>
      </c>
      <c r="K1808" t="s">
        <v>19</v>
      </c>
      <c r="L1808">
        <v>63118</v>
      </c>
      <c r="M1808" t="s">
        <v>20</v>
      </c>
      <c r="N1808" t="s">
        <v>20</v>
      </c>
      <c r="O1808" s="2">
        <v>73500</v>
      </c>
      <c r="P1808" s="1">
        <f>MEDIAN(Data_Source[Price (SAR)])</f>
        <v>58000</v>
      </c>
      <c r="Q1808" s="1" cm="1">
        <f t="array" ref="Q1808">MEDIAN(_xlfn._xlws.FILTER(Data_Source[Price (SAR)],Data_Source[Maker] = Data_Source[[#This Row],[Maker]]))</f>
        <v>60000</v>
      </c>
    </row>
    <row r="1809" spans="1:17" x14ac:dyDescent="0.35">
      <c r="A1809">
        <v>1808</v>
      </c>
      <c r="B1809" t="s">
        <v>76</v>
      </c>
      <c r="C1809" t="s">
        <v>385</v>
      </c>
      <c r="D1809">
        <v>2013</v>
      </c>
      <c r="E1809" s="9">
        <f ca="1">YEAR(TODAY())-Data_Source[[#This Row],[Year]]</f>
        <v>12</v>
      </c>
      <c r="F1809" t="s">
        <v>15</v>
      </c>
      <c r="G1809" t="s">
        <v>23</v>
      </c>
      <c r="H1809" t="s">
        <v>30</v>
      </c>
      <c r="I1809">
        <v>6.8</v>
      </c>
      <c r="J1809" t="s">
        <v>18</v>
      </c>
      <c r="K1809" t="s">
        <v>19</v>
      </c>
      <c r="L1809">
        <v>40000</v>
      </c>
      <c r="M1809" t="s">
        <v>170</v>
      </c>
      <c r="N1809" t="s">
        <v>543</v>
      </c>
      <c r="O1809" s="2">
        <v>40000</v>
      </c>
      <c r="P1809" s="1">
        <f>MEDIAN(Data_Source[Price (SAR)])</f>
        <v>58000</v>
      </c>
      <c r="Q1809" s="1" cm="1">
        <f t="array" ref="Q1809">MEDIAN(_xlfn._xlws.FILTER(Data_Source[Price (SAR)],Data_Source[Maker] = Data_Source[[#This Row],[Maker]]))</f>
        <v>55000</v>
      </c>
    </row>
    <row r="1810" spans="1:17" x14ac:dyDescent="0.35">
      <c r="A1810">
        <v>1809</v>
      </c>
      <c r="B1810" t="s">
        <v>21</v>
      </c>
      <c r="C1810" t="s">
        <v>24</v>
      </c>
      <c r="D1810">
        <v>2019</v>
      </c>
      <c r="E1810" s="9">
        <f ca="1">YEAR(TODAY())-Data_Source[[#This Row],[Year]]</f>
        <v>6</v>
      </c>
      <c r="F1810" t="s">
        <v>15</v>
      </c>
      <c r="G1810" t="s">
        <v>75</v>
      </c>
      <c r="H1810" t="s">
        <v>26</v>
      </c>
      <c r="I1810">
        <v>1.5</v>
      </c>
      <c r="J1810" t="s">
        <v>18</v>
      </c>
      <c r="K1810" t="s">
        <v>19</v>
      </c>
      <c r="L1810">
        <v>89000</v>
      </c>
      <c r="M1810" t="s">
        <v>54</v>
      </c>
      <c r="N1810" t="s">
        <v>538</v>
      </c>
      <c r="O1810" s="3">
        <v>29000</v>
      </c>
      <c r="P1810" s="1">
        <f>MEDIAN(Data_Source[Price (SAR)])</f>
        <v>58000</v>
      </c>
      <c r="Q1810" s="1" cm="1">
        <f t="array" ref="Q1810">MEDIAN(_xlfn._xlws.FILTER(Data_Source[Price (SAR)],Data_Source[Maker] = Data_Source[[#This Row],[Maker]]))</f>
        <v>36500</v>
      </c>
    </row>
    <row r="1811" spans="1:17" x14ac:dyDescent="0.35">
      <c r="A1811">
        <v>1810</v>
      </c>
      <c r="B1811" t="s">
        <v>82</v>
      </c>
      <c r="C1811" t="s">
        <v>117</v>
      </c>
      <c r="D1811">
        <v>2010</v>
      </c>
      <c r="E1811" s="9">
        <f ca="1">YEAR(TODAY())-Data_Source[[#This Row],[Year]]</f>
        <v>15</v>
      </c>
      <c r="F1811" t="s">
        <v>15</v>
      </c>
      <c r="G1811" t="s">
        <v>29</v>
      </c>
      <c r="H1811" t="s">
        <v>26</v>
      </c>
      <c r="I1811">
        <v>1</v>
      </c>
      <c r="J1811" t="s">
        <v>18</v>
      </c>
      <c r="K1811" t="s">
        <v>68</v>
      </c>
      <c r="L1811">
        <v>200000</v>
      </c>
      <c r="M1811" t="s">
        <v>42</v>
      </c>
      <c r="N1811" t="s">
        <v>64</v>
      </c>
      <c r="O1811" s="3">
        <v>10000</v>
      </c>
      <c r="P1811" s="1">
        <f>MEDIAN(Data_Source[Price (SAR)])</f>
        <v>58000</v>
      </c>
      <c r="Q1811" s="1" cm="1">
        <f t="array" ref="Q1811">MEDIAN(_xlfn._xlws.FILTER(Data_Source[Price (SAR)],Data_Source[Maker] = Data_Source[[#This Row],[Maker]]))</f>
        <v>40000</v>
      </c>
    </row>
    <row r="1812" spans="1:17" x14ac:dyDescent="0.35">
      <c r="A1812">
        <v>1811</v>
      </c>
      <c r="B1812" t="s">
        <v>174</v>
      </c>
      <c r="C1812" t="s">
        <v>204</v>
      </c>
      <c r="D1812">
        <v>2019</v>
      </c>
      <c r="E1812" s="9">
        <f ca="1">YEAR(TODAY())-Data_Source[[#This Row],[Year]]</f>
        <v>6</v>
      </c>
      <c r="F1812" t="s">
        <v>15</v>
      </c>
      <c r="G1812" t="s">
        <v>23</v>
      </c>
      <c r="H1812" t="s">
        <v>30</v>
      </c>
      <c r="I1812">
        <v>2</v>
      </c>
      <c r="J1812" t="s">
        <v>18</v>
      </c>
      <c r="K1812" t="s">
        <v>19</v>
      </c>
      <c r="L1812">
        <v>29900</v>
      </c>
      <c r="M1812" t="s">
        <v>42</v>
      </c>
      <c r="N1812" t="s">
        <v>64</v>
      </c>
      <c r="O1812" s="3">
        <v>150000</v>
      </c>
      <c r="P1812" s="1">
        <f>MEDIAN(Data_Source[Price (SAR)])</f>
        <v>58000</v>
      </c>
      <c r="Q1812" s="1" cm="1">
        <f t="array" ref="Q1812">MEDIAN(_xlfn._xlws.FILTER(Data_Source[Price (SAR)],Data_Source[Maker] = Data_Source[[#This Row],[Maker]]))</f>
        <v>110000</v>
      </c>
    </row>
    <row r="1813" spans="1:17" x14ac:dyDescent="0.35">
      <c r="A1813">
        <v>1812</v>
      </c>
      <c r="B1813" t="s">
        <v>13</v>
      </c>
      <c r="C1813" t="s">
        <v>14</v>
      </c>
      <c r="D1813">
        <v>2017</v>
      </c>
      <c r="E1813" s="9">
        <f ca="1">YEAR(TODAY())-Data_Source[[#This Row],[Year]]</f>
        <v>8</v>
      </c>
      <c r="F1813" t="s">
        <v>15</v>
      </c>
      <c r="G1813" t="s">
        <v>29</v>
      </c>
      <c r="H1813" t="s">
        <v>17</v>
      </c>
      <c r="I1813">
        <v>5.7</v>
      </c>
      <c r="J1813" t="s">
        <v>18</v>
      </c>
      <c r="K1813" t="s">
        <v>19</v>
      </c>
      <c r="L1813">
        <v>130000</v>
      </c>
      <c r="M1813" t="s">
        <v>20</v>
      </c>
      <c r="N1813" t="s">
        <v>20</v>
      </c>
      <c r="O1813" s="2">
        <v>88000</v>
      </c>
      <c r="P1813" s="1">
        <f>MEDIAN(Data_Source[Price (SAR)])</f>
        <v>58000</v>
      </c>
      <c r="Q1813" s="1" cm="1">
        <f t="array" ref="Q1813">MEDIAN(_xlfn._xlws.FILTER(Data_Source[Price (SAR)],Data_Source[Maker] = Data_Source[[#This Row],[Maker]]))</f>
        <v>70000</v>
      </c>
    </row>
    <row r="1814" spans="1:17" x14ac:dyDescent="0.35">
      <c r="A1814">
        <v>1813</v>
      </c>
      <c r="B1814" t="s">
        <v>82</v>
      </c>
      <c r="C1814" t="s">
        <v>105</v>
      </c>
      <c r="D1814">
        <v>2018</v>
      </c>
      <c r="E1814" s="9">
        <f ca="1">YEAR(TODAY())-Data_Source[[#This Row],[Year]]</f>
        <v>7</v>
      </c>
      <c r="F1814" t="s">
        <v>15</v>
      </c>
      <c r="G1814" t="s">
        <v>29</v>
      </c>
      <c r="H1814" t="s">
        <v>26</v>
      </c>
      <c r="I1814">
        <v>2.4</v>
      </c>
      <c r="J1814" t="s">
        <v>18</v>
      </c>
      <c r="K1814" t="s">
        <v>19</v>
      </c>
      <c r="L1814">
        <v>40000</v>
      </c>
      <c r="M1814" t="s">
        <v>20</v>
      </c>
      <c r="N1814" t="s">
        <v>20</v>
      </c>
      <c r="O1814" s="2">
        <v>55000</v>
      </c>
      <c r="P1814" s="1">
        <f>MEDIAN(Data_Source[Price (SAR)])</f>
        <v>58000</v>
      </c>
      <c r="Q1814" s="1" cm="1">
        <f t="array" ref="Q1814">MEDIAN(_xlfn._xlws.FILTER(Data_Source[Price (SAR)],Data_Source[Maker] = Data_Source[[#This Row],[Maker]]))</f>
        <v>40000</v>
      </c>
    </row>
    <row r="1815" spans="1:17" x14ac:dyDescent="0.35">
      <c r="A1815">
        <v>1814</v>
      </c>
      <c r="B1815" t="s">
        <v>21</v>
      </c>
      <c r="C1815" t="s">
        <v>272</v>
      </c>
      <c r="D1815">
        <v>2019</v>
      </c>
      <c r="E1815" s="9">
        <f ca="1">YEAR(TODAY())-Data_Source[[#This Row],[Year]]</f>
        <v>6</v>
      </c>
      <c r="F1815" t="s">
        <v>47</v>
      </c>
      <c r="G1815" t="s">
        <v>23</v>
      </c>
      <c r="H1815" t="s">
        <v>17</v>
      </c>
      <c r="I1815">
        <v>4.8</v>
      </c>
      <c r="J1815" t="s">
        <v>18</v>
      </c>
      <c r="K1815" t="s">
        <v>19</v>
      </c>
      <c r="L1815">
        <v>39000</v>
      </c>
      <c r="M1815" t="s">
        <v>170</v>
      </c>
      <c r="N1815" t="s">
        <v>543</v>
      </c>
      <c r="O1815" s="2">
        <v>145000</v>
      </c>
      <c r="P1815" s="1">
        <f>MEDIAN(Data_Source[Price (SAR)])</f>
        <v>58000</v>
      </c>
      <c r="Q1815" s="1" cm="1">
        <f t="array" ref="Q1815">MEDIAN(_xlfn._xlws.FILTER(Data_Source[Price (SAR)],Data_Source[Maker] = Data_Source[[#This Row],[Maker]]))</f>
        <v>36500</v>
      </c>
    </row>
    <row r="1816" spans="1:17" x14ac:dyDescent="0.35">
      <c r="A1816">
        <v>1815</v>
      </c>
      <c r="B1816" t="s">
        <v>76</v>
      </c>
      <c r="C1816" t="s">
        <v>144</v>
      </c>
      <c r="D1816">
        <v>2009</v>
      </c>
      <c r="E1816" s="9">
        <f ca="1">YEAR(TODAY())-Data_Source[[#This Row],[Year]]</f>
        <v>16</v>
      </c>
      <c r="F1816" t="s">
        <v>15</v>
      </c>
      <c r="G1816" t="s">
        <v>78</v>
      </c>
      <c r="H1816" t="s">
        <v>30</v>
      </c>
      <c r="I1816">
        <v>4.5999999999999996</v>
      </c>
      <c r="J1816" t="s">
        <v>18</v>
      </c>
      <c r="K1816" t="s">
        <v>19</v>
      </c>
      <c r="L1816">
        <v>300000</v>
      </c>
      <c r="M1816" t="s">
        <v>20</v>
      </c>
      <c r="N1816" t="s">
        <v>20</v>
      </c>
      <c r="O1816" s="3">
        <v>17000</v>
      </c>
      <c r="P1816" s="1">
        <f>MEDIAN(Data_Source[Price (SAR)])</f>
        <v>58000</v>
      </c>
      <c r="Q1816" s="1" cm="1">
        <f t="array" ref="Q1816">MEDIAN(_xlfn._xlws.FILTER(Data_Source[Price (SAR)],Data_Source[Maker] = Data_Source[[#This Row],[Maker]]))</f>
        <v>55000</v>
      </c>
    </row>
    <row r="1817" spans="1:17" x14ac:dyDescent="0.35">
      <c r="A1817">
        <v>1816</v>
      </c>
      <c r="B1817" t="s">
        <v>82</v>
      </c>
      <c r="C1817" t="s">
        <v>156</v>
      </c>
      <c r="D1817">
        <v>2016</v>
      </c>
      <c r="E1817" s="9">
        <f ca="1">YEAR(TODAY())-Data_Source[[#This Row],[Year]]</f>
        <v>9</v>
      </c>
      <c r="F1817" t="s">
        <v>15</v>
      </c>
      <c r="G1817" t="s">
        <v>65</v>
      </c>
      <c r="H1817" t="s">
        <v>26</v>
      </c>
      <c r="I1817">
        <v>1.6</v>
      </c>
      <c r="J1817" t="s">
        <v>18</v>
      </c>
      <c r="K1817" t="s">
        <v>19</v>
      </c>
      <c r="L1817">
        <v>80000</v>
      </c>
      <c r="M1817" t="s">
        <v>64</v>
      </c>
      <c r="N1817" t="s">
        <v>64</v>
      </c>
      <c r="O1817" s="3">
        <v>25000</v>
      </c>
      <c r="P1817" s="1">
        <f>MEDIAN(Data_Source[Price (SAR)])</f>
        <v>58000</v>
      </c>
      <c r="Q1817" s="1" cm="1">
        <f t="array" ref="Q1817">MEDIAN(_xlfn._xlws.FILTER(Data_Source[Price (SAR)],Data_Source[Maker] = Data_Source[[#This Row],[Maker]]))</f>
        <v>40000</v>
      </c>
    </row>
    <row r="1818" spans="1:17" x14ac:dyDescent="0.35">
      <c r="A1818">
        <v>1817</v>
      </c>
      <c r="B1818" t="s">
        <v>21</v>
      </c>
      <c r="C1818" t="s">
        <v>24</v>
      </c>
      <c r="D1818">
        <v>2019</v>
      </c>
      <c r="E1818" s="9">
        <f ca="1">YEAR(TODAY())-Data_Source[[#This Row],[Year]]</f>
        <v>6</v>
      </c>
      <c r="F1818" t="s">
        <v>15</v>
      </c>
      <c r="G1818" t="s">
        <v>94</v>
      </c>
      <c r="H1818" t="s">
        <v>26</v>
      </c>
      <c r="I1818">
        <v>1.5</v>
      </c>
      <c r="J1818" t="s">
        <v>18</v>
      </c>
      <c r="K1818" t="s">
        <v>19</v>
      </c>
      <c r="L1818">
        <v>60700</v>
      </c>
      <c r="M1818" t="s">
        <v>45</v>
      </c>
      <c r="N1818" t="s">
        <v>539</v>
      </c>
      <c r="O1818" s="2">
        <v>33000</v>
      </c>
      <c r="P1818" s="1">
        <f>MEDIAN(Data_Source[Price (SAR)])</f>
        <v>58000</v>
      </c>
      <c r="Q1818" s="1" cm="1">
        <f t="array" ref="Q1818">MEDIAN(_xlfn._xlws.FILTER(Data_Source[Price (SAR)],Data_Source[Maker] = Data_Source[[#This Row],[Maker]]))</f>
        <v>36500</v>
      </c>
    </row>
    <row r="1819" spans="1:17" x14ac:dyDescent="0.35">
      <c r="A1819">
        <v>1818</v>
      </c>
      <c r="B1819" t="s">
        <v>36</v>
      </c>
      <c r="C1819" t="s">
        <v>146</v>
      </c>
      <c r="D1819">
        <v>2014</v>
      </c>
      <c r="E1819" s="9">
        <f ca="1">YEAR(TODAY())-Data_Source[[#This Row],[Year]]</f>
        <v>11</v>
      </c>
      <c r="F1819" t="s">
        <v>15</v>
      </c>
      <c r="G1819" t="s">
        <v>94</v>
      </c>
      <c r="H1819" t="s">
        <v>30</v>
      </c>
      <c r="I1819">
        <v>5.3</v>
      </c>
      <c r="J1819" t="s">
        <v>18</v>
      </c>
      <c r="K1819" t="s">
        <v>19</v>
      </c>
      <c r="L1819">
        <v>155000</v>
      </c>
      <c r="M1819" t="s">
        <v>20</v>
      </c>
      <c r="N1819" t="s">
        <v>20</v>
      </c>
      <c r="O1819" s="3">
        <v>66500</v>
      </c>
      <c r="P1819" s="1">
        <f>MEDIAN(Data_Source[Price (SAR)])</f>
        <v>58000</v>
      </c>
      <c r="Q1819" s="1" cm="1">
        <f t="array" ref="Q1819">MEDIAN(_xlfn._xlws.FILTER(Data_Source[Price (SAR)],Data_Source[Maker] = Data_Source[[#This Row],[Maker]]))</f>
        <v>72000</v>
      </c>
    </row>
    <row r="1820" spans="1:17" x14ac:dyDescent="0.35">
      <c r="A1820">
        <v>1819</v>
      </c>
      <c r="B1820" t="s">
        <v>21</v>
      </c>
      <c r="C1820" t="s">
        <v>184</v>
      </c>
      <c r="D1820">
        <v>2018</v>
      </c>
      <c r="E1820" s="9">
        <f ca="1">YEAR(TODAY())-Data_Source[[#This Row],[Year]]</f>
        <v>7</v>
      </c>
      <c r="F1820" t="s">
        <v>15</v>
      </c>
      <c r="G1820" t="s">
        <v>94</v>
      </c>
      <c r="H1820" t="s">
        <v>26</v>
      </c>
      <c r="I1820">
        <v>2.5</v>
      </c>
      <c r="J1820" t="s">
        <v>18</v>
      </c>
      <c r="K1820" t="s">
        <v>19</v>
      </c>
      <c r="L1820">
        <v>30507</v>
      </c>
      <c r="M1820" t="s">
        <v>20</v>
      </c>
      <c r="N1820" t="s">
        <v>20</v>
      </c>
      <c r="O1820" s="3">
        <v>69500</v>
      </c>
      <c r="P1820" s="1">
        <f>MEDIAN(Data_Source[Price (SAR)])</f>
        <v>58000</v>
      </c>
      <c r="Q1820" s="1" cm="1">
        <f t="array" ref="Q1820">MEDIAN(_xlfn._xlws.FILTER(Data_Source[Price (SAR)],Data_Source[Maker] = Data_Source[[#This Row],[Maker]]))</f>
        <v>36500</v>
      </c>
    </row>
    <row r="1821" spans="1:17" x14ac:dyDescent="0.35">
      <c r="A1821">
        <v>1820</v>
      </c>
      <c r="B1821" t="s">
        <v>281</v>
      </c>
      <c r="C1821" t="s">
        <v>338</v>
      </c>
      <c r="D1821">
        <v>2016</v>
      </c>
      <c r="E1821" s="9">
        <f ca="1">YEAR(TODAY())-Data_Source[[#This Row],[Year]]</f>
        <v>9</v>
      </c>
      <c r="F1821" t="s">
        <v>15</v>
      </c>
      <c r="G1821" t="s">
        <v>65</v>
      </c>
      <c r="H1821" t="s">
        <v>30</v>
      </c>
      <c r="I1821">
        <v>1.4</v>
      </c>
      <c r="J1821" t="s">
        <v>18</v>
      </c>
      <c r="K1821" t="s">
        <v>19</v>
      </c>
      <c r="L1821">
        <v>70278</v>
      </c>
      <c r="M1821" t="s">
        <v>20</v>
      </c>
      <c r="N1821" t="s">
        <v>20</v>
      </c>
      <c r="O1821" s="2">
        <v>69500</v>
      </c>
      <c r="P1821" s="1">
        <f>MEDIAN(Data_Source[Price (SAR)])</f>
        <v>58000</v>
      </c>
      <c r="Q1821" s="1" cm="1">
        <f t="array" ref="Q1821">MEDIAN(_xlfn._xlws.FILTER(Data_Source[Price (SAR)],Data_Source[Maker] = Data_Source[[#This Row],[Maker]]))</f>
        <v>91000</v>
      </c>
    </row>
    <row r="1822" spans="1:17" x14ac:dyDescent="0.35">
      <c r="A1822">
        <v>1821</v>
      </c>
      <c r="B1822" t="s">
        <v>76</v>
      </c>
      <c r="C1822" t="s">
        <v>112</v>
      </c>
      <c r="D1822">
        <v>2016</v>
      </c>
      <c r="E1822" s="9">
        <f ca="1">YEAR(TODAY())-Data_Source[[#This Row],[Year]]</f>
        <v>9</v>
      </c>
      <c r="F1822" t="s">
        <v>15</v>
      </c>
      <c r="G1822" t="s">
        <v>75</v>
      </c>
      <c r="H1822" t="s">
        <v>26</v>
      </c>
      <c r="I1822">
        <v>3.5</v>
      </c>
      <c r="J1822" t="s">
        <v>18</v>
      </c>
      <c r="K1822" t="s">
        <v>19</v>
      </c>
      <c r="L1822">
        <v>152000</v>
      </c>
      <c r="M1822" t="s">
        <v>20</v>
      </c>
      <c r="N1822" t="s">
        <v>20</v>
      </c>
      <c r="O1822" s="2">
        <v>60000</v>
      </c>
      <c r="P1822" s="1">
        <f>MEDIAN(Data_Source[Price (SAR)])</f>
        <v>58000</v>
      </c>
      <c r="Q1822" s="1" cm="1">
        <f t="array" ref="Q1822">MEDIAN(_xlfn._xlws.FILTER(Data_Source[Price (SAR)],Data_Source[Maker] = Data_Source[[#This Row],[Maker]]))</f>
        <v>55000</v>
      </c>
    </row>
    <row r="1823" spans="1:17" x14ac:dyDescent="0.35">
      <c r="A1823">
        <v>1822</v>
      </c>
      <c r="B1823" t="s">
        <v>60</v>
      </c>
      <c r="C1823" t="s">
        <v>198</v>
      </c>
      <c r="D1823">
        <v>2019</v>
      </c>
      <c r="E1823" s="9">
        <f ca="1">YEAR(TODAY())-Data_Source[[#This Row],[Year]]</f>
        <v>6</v>
      </c>
      <c r="F1823" t="s">
        <v>44</v>
      </c>
      <c r="G1823" t="s">
        <v>29</v>
      </c>
      <c r="H1823" t="s">
        <v>30</v>
      </c>
      <c r="I1823">
        <v>3.5</v>
      </c>
      <c r="J1823" t="s">
        <v>18</v>
      </c>
      <c r="K1823" t="s">
        <v>19</v>
      </c>
      <c r="L1823">
        <v>62000</v>
      </c>
      <c r="M1823" t="s">
        <v>20</v>
      </c>
      <c r="N1823" t="s">
        <v>20</v>
      </c>
      <c r="O1823" s="3">
        <v>170000</v>
      </c>
      <c r="P1823" s="1">
        <f>MEDIAN(Data_Source[Price (SAR)])</f>
        <v>58000</v>
      </c>
      <c r="Q1823" s="1" cm="1">
        <f t="array" ref="Q1823">MEDIAN(_xlfn._xlws.FILTER(Data_Source[Price (SAR)],Data_Source[Maker] = Data_Source[[#This Row],[Maker]]))</f>
        <v>142000</v>
      </c>
    </row>
    <row r="1824" spans="1:17" x14ac:dyDescent="0.35">
      <c r="A1824">
        <v>1823</v>
      </c>
      <c r="B1824" t="s">
        <v>82</v>
      </c>
      <c r="C1824" t="s">
        <v>142</v>
      </c>
      <c r="D1824">
        <v>2019</v>
      </c>
      <c r="E1824" s="9">
        <f ca="1">YEAR(TODAY())-Data_Source[[#This Row],[Year]]</f>
        <v>6</v>
      </c>
      <c r="F1824" t="s">
        <v>15</v>
      </c>
      <c r="G1824" t="s">
        <v>23</v>
      </c>
      <c r="H1824" t="s">
        <v>26</v>
      </c>
      <c r="I1824">
        <v>1.6</v>
      </c>
      <c r="J1824" t="s">
        <v>18</v>
      </c>
      <c r="K1824" t="s">
        <v>19</v>
      </c>
      <c r="L1824">
        <v>43632</v>
      </c>
      <c r="M1824" t="s">
        <v>42</v>
      </c>
      <c r="N1824" t="s">
        <v>64</v>
      </c>
      <c r="O1824" s="2">
        <v>45500</v>
      </c>
      <c r="P1824" s="1">
        <f>MEDIAN(Data_Source[Price (SAR)])</f>
        <v>58000</v>
      </c>
      <c r="Q1824" s="1" cm="1">
        <f t="array" ref="Q1824">MEDIAN(_xlfn._xlws.FILTER(Data_Source[Price (SAR)],Data_Source[Maker] = Data_Source[[#This Row],[Maker]]))</f>
        <v>40000</v>
      </c>
    </row>
    <row r="1825" spans="1:17" x14ac:dyDescent="0.35">
      <c r="A1825">
        <v>1824</v>
      </c>
      <c r="B1825" t="s">
        <v>39</v>
      </c>
      <c r="C1825" t="s">
        <v>40</v>
      </c>
      <c r="D1825">
        <v>2016</v>
      </c>
      <c r="E1825" s="9">
        <f ca="1">YEAR(TODAY())-Data_Source[[#This Row],[Year]]</f>
        <v>9</v>
      </c>
      <c r="F1825" t="s">
        <v>44</v>
      </c>
      <c r="G1825" t="s">
        <v>23</v>
      </c>
      <c r="H1825" t="s">
        <v>17</v>
      </c>
      <c r="I1825">
        <v>3.5</v>
      </c>
      <c r="J1825" t="s">
        <v>18</v>
      </c>
      <c r="K1825" t="s">
        <v>19</v>
      </c>
      <c r="L1825">
        <v>152000</v>
      </c>
      <c r="M1825" t="s">
        <v>20</v>
      </c>
      <c r="N1825" t="s">
        <v>20</v>
      </c>
      <c r="O1825" s="3">
        <v>70000</v>
      </c>
      <c r="P1825" s="1">
        <f>MEDIAN(Data_Source[Price (SAR)])</f>
        <v>58000</v>
      </c>
      <c r="Q1825" s="1" cm="1">
        <f t="array" ref="Q1825">MEDIAN(_xlfn._xlws.FILTER(Data_Source[Price (SAR)],Data_Source[Maker] = Data_Source[[#This Row],[Maker]]))</f>
        <v>60000</v>
      </c>
    </row>
    <row r="1826" spans="1:17" x14ac:dyDescent="0.35">
      <c r="A1826">
        <v>1825</v>
      </c>
      <c r="B1826" t="s">
        <v>76</v>
      </c>
      <c r="C1826" t="s">
        <v>202</v>
      </c>
      <c r="D1826">
        <v>2015</v>
      </c>
      <c r="E1826" s="9">
        <f ca="1">YEAR(TODAY())-Data_Source[[#This Row],[Year]]</f>
        <v>10</v>
      </c>
      <c r="F1826" t="s">
        <v>15</v>
      </c>
      <c r="G1826" t="s">
        <v>23</v>
      </c>
      <c r="H1826" t="s">
        <v>26</v>
      </c>
      <c r="I1826">
        <v>1.4</v>
      </c>
      <c r="J1826" t="s">
        <v>18</v>
      </c>
      <c r="K1826" t="s">
        <v>19</v>
      </c>
      <c r="L1826">
        <v>101600</v>
      </c>
      <c r="M1826" t="s">
        <v>20</v>
      </c>
      <c r="N1826" t="s">
        <v>20</v>
      </c>
      <c r="O1826" s="3">
        <v>28000</v>
      </c>
      <c r="P1826" s="1">
        <f>MEDIAN(Data_Source[Price (SAR)])</f>
        <v>58000</v>
      </c>
      <c r="Q1826" s="1" cm="1">
        <f t="array" ref="Q1826">MEDIAN(_xlfn._xlws.FILTER(Data_Source[Price (SAR)],Data_Source[Maker] = Data_Source[[#This Row],[Maker]]))</f>
        <v>55000</v>
      </c>
    </row>
    <row r="1827" spans="1:17" x14ac:dyDescent="0.35">
      <c r="A1827">
        <v>1826</v>
      </c>
      <c r="B1827" t="s">
        <v>36</v>
      </c>
      <c r="C1827" t="s">
        <v>37</v>
      </c>
      <c r="D1827">
        <v>2018</v>
      </c>
      <c r="E1827" s="9">
        <f ca="1">YEAR(TODAY())-Data_Source[[#This Row],[Year]]</f>
        <v>7</v>
      </c>
      <c r="F1827" t="s">
        <v>15</v>
      </c>
      <c r="G1827" t="s">
        <v>23</v>
      </c>
      <c r="H1827" t="s">
        <v>26</v>
      </c>
      <c r="I1827">
        <v>5.3</v>
      </c>
      <c r="J1827" t="s">
        <v>18</v>
      </c>
      <c r="K1827" t="s">
        <v>19</v>
      </c>
      <c r="L1827">
        <v>87656</v>
      </c>
      <c r="M1827" t="s">
        <v>20</v>
      </c>
      <c r="N1827" t="s">
        <v>20</v>
      </c>
      <c r="O1827" s="2">
        <v>146500</v>
      </c>
      <c r="P1827" s="1">
        <f>MEDIAN(Data_Source[Price (SAR)])</f>
        <v>58000</v>
      </c>
      <c r="Q1827" s="1" cm="1">
        <f t="array" ref="Q1827">MEDIAN(_xlfn._xlws.FILTER(Data_Source[Price (SAR)],Data_Source[Maker] = Data_Source[[#This Row],[Maker]]))</f>
        <v>72000</v>
      </c>
    </row>
    <row r="1828" spans="1:17" x14ac:dyDescent="0.35">
      <c r="A1828">
        <v>1827</v>
      </c>
      <c r="B1828" t="s">
        <v>21</v>
      </c>
      <c r="C1828" t="s">
        <v>24</v>
      </c>
      <c r="D1828">
        <v>2018</v>
      </c>
      <c r="E1828" s="9">
        <f ca="1">YEAR(TODAY())-Data_Source[[#This Row],[Year]]</f>
        <v>7</v>
      </c>
      <c r="F1828" t="s">
        <v>15</v>
      </c>
      <c r="G1828" t="s">
        <v>23</v>
      </c>
      <c r="H1828" t="s">
        <v>26</v>
      </c>
      <c r="I1828">
        <v>1.5</v>
      </c>
      <c r="J1828" t="s">
        <v>18</v>
      </c>
      <c r="K1828" t="s">
        <v>19</v>
      </c>
      <c r="L1828">
        <v>52000</v>
      </c>
      <c r="M1828" t="s">
        <v>20</v>
      </c>
      <c r="N1828" t="s">
        <v>20</v>
      </c>
      <c r="O1828" s="3">
        <v>31000</v>
      </c>
      <c r="P1828" s="1">
        <f>MEDIAN(Data_Source[Price (SAR)])</f>
        <v>58000</v>
      </c>
      <c r="Q1828" s="1" cm="1">
        <f t="array" ref="Q1828">MEDIAN(_xlfn._xlws.FILTER(Data_Source[Price (SAR)],Data_Source[Maker] = Data_Source[[#This Row],[Maker]]))</f>
        <v>36500</v>
      </c>
    </row>
    <row r="1829" spans="1:17" x14ac:dyDescent="0.35">
      <c r="A1829">
        <v>1828</v>
      </c>
      <c r="B1829" t="s">
        <v>76</v>
      </c>
      <c r="C1829" t="s">
        <v>77</v>
      </c>
      <c r="D1829">
        <v>2012</v>
      </c>
      <c r="E1829" s="9">
        <f ca="1">YEAR(TODAY())-Data_Source[[#This Row],[Year]]</f>
        <v>13</v>
      </c>
      <c r="F1829" t="s">
        <v>15</v>
      </c>
      <c r="G1829" t="s">
        <v>23</v>
      </c>
      <c r="H1829" t="s">
        <v>30</v>
      </c>
      <c r="I1829">
        <v>5.4</v>
      </c>
      <c r="J1829" t="s">
        <v>18</v>
      </c>
      <c r="K1829" t="s">
        <v>19</v>
      </c>
      <c r="L1829">
        <v>177078</v>
      </c>
      <c r="M1829" t="s">
        <v>20</v>
      </c>
      <c r="N1829" t="s">
        <v>20</v>
      </c>
      <c r="O1829" s="3">
        <v>51000</v>
      </c>
      <c r="P1829" s="1">
        <f>MEDIAN(Data_Source[Price (SAR)])</f>
        <v>58000</v>
      </c>
      <c r="Q1829" s="1" cm="1">
        <f t="array" ref="Q1829">MEDIAN(_xlfn._xlws.FILTER(Data_Source[Price (SAR)],Data_Source[Maker] = Data_Source[[#This Row],[Maker]]))</f>
        <v>55000</v>
      </c>
    </row>
    <row r="1830" spans="1:17" x14ac:dyDescent="0.35">
      <c r="A1830">
        <v>1829</v>
      </c>
      <c r="B1830" t="s">
        <v>82</v>
      </c>
      <c r="C1830" t="s">
        <v>105</v>
      </c>
      <c r="D1830">
        <v>2015</v>
      </c>
      <c r="E1830" s="9">
        <f ca="1">YEAR(TODAY())-Data_Source[[#This Row],[Year]]</f>
        <v>10</v>
      </c>
      <c r="F1830" t="s">
        <v>15</v>
      </c>
      <c r="G1830" t="s">
        <v>23</v>
      </c>
      <c r="H1830" t="s">
        <v>26</v>
      </c>
      <c r="I1830">
        <v>2.4</v>
      </c>
      <c r="J1830" t="s">
        <v>18</v>
      </c>
      <c r="K1830" t="s">
        <v>68</v>
      </c>
      <c r="L1830">
        <v>104000</v>
      </c>
      <c r="M1830" t="s">
        <v>20</v>
      </c>
      <c r="N1830" t="s">
        <v>20</v>
      </c>
      <c r="O1830" s="2">
        <v>25000</v>
      </c>
      <c r="P1830" s="1">
        <f>MEDIAN(Data_Source[Price (SAR)])</f>
        <v>58000</v>
      </c>
      <c r="Q1830" s="1" cm="1">
        <f t="array" ref="Q1830">MEDIAN(_xlfn._xlws.FILTER(Data_Source[Price (SAR)],Data_Source[Maker] = Data_Source[[#This Row],[Maker]]))</f>
        <v>40000</v>
      </c>
    </row>
    <row r="1831" spans="1:17" x14ac:dyDescent="0.35">
      <c r="A1831">
        <v>1830</v>
      </c>
      <c r="B1831" t="s">
        <v>39</v>
      </c>
      <c r="C1831" t="s">
        <v>46</v>
      </c>
      <c r="D1831">
        <v>2007</v>
      </c>
      <c r="E1831" s="9">
        <f ca="1">YEAR(TODAY())-Data_Source[[#This Row],[Year]]</f>
        <v>18</v>
      </c>
      <c r="F1831" t="s">
        <v>15</v>
      </c>
      <c r="G1831" t="s">
        <v>102</v>
      </c>
      <c r="H1831" t="s">
        <v>17</v>
      </c>
      <c r="I1831">
        <v>5.6</v>
      </c>
      <c r="J1831" t="s">
        <v>18</v>
      </c>
      <c r="K1831" t="s">
        <v>19</v>
      </c>
      <c r="L1831">
        <v>257000</v>
      </c>
      <c r="M1831" t="s">
        <v>42</v>
      </c>
      <c r="N1831" t="s">
        <v>64</v>
      </c>
      <c r="O1831" s="3">
        <v>35000</v>
      </c>
      <c r="P1831" s="1">
        <f>MEDIAN(Data_Source[Price (SAR)])</f>
        <v>58000</v>
      </c>
      <c r="Q1831" s="1" cm="1">
        <f t="array" ref="Q1831">MEDIAN(_xlfn._xlws.FILTER(Data_Source[Price (SAR)],Data_Source[Maker] = Data_Source[[#This Row],[Maker]]))</f>
        <v>60000</v>
      </c>
    </row>
    <row r="1832" spans="1:17" x14ac:dyDescent="0.35">
      <c r="A1832">
        <v>1831</v>
      </c>
      <c r="B1832" t="s">
        <v>82</v>
      </c>
      <c r="C1832" t="s">
        <v>105</v>
      </c>
      <c r="D1832">
        <v>2018</v>
      </c>
      <c r="E1832" s="9">
        <f ca="1">YEAR(TODAY())-Data_Source[[#This Row],[Year]]</f>
        <v>7</v>
      </c>
      <c r="F1832" t="s">
        <v>44</v>
      </c>
      <c r="G1832" t="s">
        <v>23</v>
      </c>
      <c r="H1832" t="s">
        <v>17</v>
      </c>
      <c r="I1832">
        <v>2.4</v>
      </c>
      <c r="J1832" t="s">
        <v>18</v>
      </c>
      <c r="K1832" t="s">
        <v>19</v>
      </c>
      <c r="L1832">
        <v>83000</v>
      </c>
      <c r="M1832" t="s">
        <v>45</v>
      </c>
      <c r="N1832" t="s">
        <v>539</v>
      </c>
      <c r="O1832" s="3">
        <v>75000</v>
      </c>
      <c r="P1832" s="1">
        <f>MEDIAN(Data_Source[Price (SAR)])</f>
        <v>58000</v>
      </c>
      <c r="Q1832" s="1" cm="1">
        <f t="array" ref="Q1832">MEDIAN(_xlfn._xlws.FILTER(Data_Source[Price (SAR)],Data_Source[Maker] = Data_Source[[#This Row],[Maker]]))</f>
        <v>40000</v>
      </c>
    </row>
    <row r="1833" spans="1:17" x14ac:dyDescent="0.35">
      <c r="A1833">
        <v>1832</v>
      </c>
      <c r="B1833" t="s">
        <v>21</v>
      </c>
      <c r="C1833" t="s">
        <v>120</v>
      </c>
      <c r="D1833">
        <v>2014</v>
      </c>
      <c r="E1833" s="9">
        <f ca="1">YEAR(TODAY())-Data_Source[[#This Row],[Year]]</f>
        <v>11</v>
      </c>
      <c r="F1833" t="s">
        <v>47</v>
      </c>
      <c r="G1833" t="s">
        <v>23</v>
      </c>
      <c r="H1833" t="s">
        <v>26</v>
      </c>
      <c r="I1833">
        <v>2.4</v>
      </c>
      <c r="J1833" t="s">
        <v>18</v>
      </c>
      <c r="K1833" t="s">
        <v>68</v>
      </c>
      <c r="L1833">
        <v>282</v>
      </c>
      <c r="M1833" t="s">
        <v>20</v>
      </c>
      <c r="N1833" t="s">
        <v>20</v>
      </c>
      <c r="O1833" s="2">
        <v>24000</v>
      </c>
      <c r="P1833" s="1">
        <f>MEDIAN(Data_Source[Price (SAR)])</f>
        <v>58000</v>
      </c>
      <c r="Q1833" s="1" cm="1">
        <f t="array" ref="Q1833">MEDIAN(_xlfn._xlws.FILTER(Data_Source[Price (SAR)],Data_Source[Maker] = Data_Source[[#This Row],[Maker]]))</f>
        <v>36500</v>
      </c>
    </row>
    <row r="1834" spans="1:17" x14ac:dyDescent="0.35">
      <c r="A1834">
        <v>1833</v>
      </c>
      <c r="B1834" t="s">
        <v>48</v>
      </c>
      <c r="C1834" t="s">
        <v>168</v>
      </c>
      <c r="D1834">
        <v>2017</v>
      </c>
      <c r="E1834" s="9">
        <f ca="1">YEAR(TODAY())-Data_Source[[#This Row],[Year]]</f>
        <v>8</v>
      </c>
      <c r="F1834" t="s">
        <v>44</v>
      </c>
      <c r="G1834" t="s">
        <v>23</v>
      </c>
      <c r="H1834" t="s">
        <v>17</v>
      </c>
      <c r="I1834">
        <v>2</v>
      </c>
      <c r="J1834" t="s">
        <v>18</v>
      </c>
      <c r="K1834" t="s">
        <v>68</v>
      </c>
      <c r="L1834">
        <v>143000</v>
      </c>
      <c r="M1834" t="s">
        <v>20</v>
      </c>
      <c r="N1834" t="s">
        <v>20</v>
      </c>
      <c r="O1834" s="3">
        <v>155000</v>
      </c>
      <c r="P1834" s="1">
        <f>MEDIAN(Data_Source[Price (SAR)])</f>
        <v>58000</v>
      </c>
      <c r="Q1834" s="1" cm="1">
        <f t="array" ref="Q1834">MEDIAN(_xlfn._xlws.FILTER(Data_Source[Price (SAR)],Data_Source[Maker] = Data_Source[[#This Row],[Maker]]))</f>
        <v>145000</v>
      </c>
    </row>
    <row r="1835" spans="1:17" x14ac:dyDescent="0.35">
      <c r="A1835">
        <v>1834</v>
      </c>
      <c r="B1835" t="s">
        <v>219</v>
      </c>
      <c r="C1835" t="s">
        <v>344</v>
      </c>
      <c r="D1835">
        <v>2012</v>
      </c>
      <c r="E1835" s="9">
        <f ca="1">YEAR(TODAY())-Data_Source[[#This Row],[Year]]</f>
        <v>13</v>
      </c>
      <c r="F1835" t="s">
        <v>15</v>
      </c>
      <c r="G1835" t="s">
        <v>16</v>
      </c>
      <c r="H1835" t="s">
        <v>17</v>
      </c>
      <c r="I1835">
        <v>2</v>
      </c>
      <c r="J1835" t="s">
        <v>18</v>
      </c>
      <c r="K1835" t="s">
        <v>19</v>
      </c>
      <c r="L1835">
        <v>210000</v>
      </c>
      <c r="M1835" t="s">
        <v>155</v>
      </c>
      <c r="N1835" t="s">
        <v>539</v>
      </c>
      <c r="O1835" s="3">
        <v>27000</v>
      </c>
      <c r="P1835" s="1">
        <f>MEDIAN(Data_Source[Price (SAR)])</f>
        <v>58000</v>
      </c>
      <c r="Q1835" s="1" cm="1">
        <f t="array" ref="Q1835">MEDIAN(_xlfn._xlws.FILTER(Data_Source[Price (SAR)],Data_Source[Maker] = Data_Source[[#This Row],[Maker]]))</f>
        <v>49500</v>
      </c>
    </row>
    <row r="1836" spans="1:17" x14ac:dyDescent="0.35">
      <c r="A1836">
        <v>1835</v>
      </c>
      <c r="B1836" t="s">
        <v>73</v>
      </c>
      <c r="C1836" t="s">
        <v>257</v>
      </c>
      <c r="D1836">
        <v>2018</v>
      </c>
      <c r="E1836" s="9">
        <f ca="1">YEAR(TODAY())-Data_Source[[#This Row],[Year]]</f>
        <v>7</v>
      </c>
      <c r="F1836" t="s">
        <v>15</v>
      </c>
      <c r="G1836" t="s">
        <v>23</v>
      </c>
      <c r="H1836" t="s">
        <v>26</v>
      </c>
      <c r="I1836">
        <v>2</v>
      </c>
      <c r="J1836" t="s">
        <v>18</v>
      </c>
      <c r="K1836" t="s">
        <v>19</v>
      </c>
      <c r="L1836">
        <v>30000</v>
      </c>
      <c r="M1836" t="s">
        <v>54</v>
      </c>
      <c r="N1836" t="s">
        <v>538</v>
      </c>
      <c r="O1836" s="3">
        <v>54000</v>
      </c>
      <c r="P1836" s="1">
        <f>MEDIAN(Data_Source[Price (SAR)])</f>
        <v>58000</v>
      </c>
      <c r="Q1836" s="1" cm="1">
        <f t="array" ref="Q1836">MEDIAN(_xlfn._xlws.FILTER(Data_Source[Price (SAR)],Data_Source[Maker] = Data_Source[[#This Row],[Maker]]))</f>
        <v>56000</v>
      </c>
    </row>
    <row r="1837" spans="1:17" x14ac:dyDescent="0.35">
      <c r="A1837">
        <v>1836</v>
      </c>
      <c r="B1837" t="s">
        <v>34</v>
      </c>
      <c r="C1837" t="s">
        <v>127</v>
      </c>
      <c r="D1837">
        <v>2006</v>
      </c>
      <c r="E1837" s="9">
        <f ca="1">YEAR(TODAY())-Data_Source[[#This Row],[Year]]</f>
        <v>19</v>
      </c>
      <c r="F1837" t="s">
        <v>15</v>
      </c>
      <c r="G1837" t="s">
        <v>75</v>
      </c>
      <c r="H1837" t="s">
        <v>30</v>
      </c>
      <c r="I1837">
        <v>2.7</v>
      </c>
      <c r="J1837" t="s">
        <v>18</v>
      </c>
      <c r="K1837" t="s">
        <v>68</v>
      </c>
      <c r="L1837">
        <v>250</v>
      </c>
      <c r="M1837" t="s">
        <v>228</v>
      </c>
      <c r="N1837" t="s">
        <v>540</v>
      </c>
      <c r="O1837" s="3">
        <v>33000</v>
      </c>
      <c r="P1837" s="1">
        <f>MEDIAN(Data_Source[Price (SAR)])</f>
        <v>58000</v>
      </c>
      <c r="Q1837" s="1" cm="1">
        <f t="array" ref="Q1837">MEDIAN(_xlfn._xlws.FILTER(Data_Source[Price (SAR)],Data_Source[Maker] = Data_Source[[#This Row],[Maker]]))</f>
        <v>65000</v>
      </c>
    </row>
    <row r="1838" spans="1:17" x14ac:dyDescent="0.35">
      <c r="A1838">
        <v>1837</v>
      </c>
      <c r="B1838" t="s">
        <v>21</v>
      </c>
      <c r="C1838" t="s">
        <v>22</v>
      </c>
      <c r="D1838">
        <v>2015</v>
      </c>
      <c r="E1838" s="9">
        <f ca="1">YEAR(TODAY())-Data_Source[[#This Row],[Year]]</f>
        <v>10</v>
      </c>
      <c r="F1838" t="s">
        <v>15</v>
      </c>
      <c r="G1838" t="s">
        <v>23</v>
      </c>
      <c r="H1838" t="s">
        <v>17</v>
      </c>
      <c r="I1838">
        <v>4.8</v>
      </c>
      <c r="J1838" t="s">
        <v>18</v>
      </c>
      <c r="K1838" t="s">
        <v>19</v>
      </c>
      <c r="L1838">
        <v>130000</v>
      </c>
      <c r="M1838" t="s">
        <v>45</v>
      </c>
      <c r="N1838" t="s">
        <v>539</v>
      </c>
      <c r="O1838" s="3">
        <v>82000</v>
      </c>
      <c r="P1838" s="1">
        <f>MEDIAN(Data_Source[Price (SAR)])</f>
        <v>58000</v>
      </c>
      <c r="Q1838" s="1" cm="1">
        <f t="array" ref="Q1838">MEDIAN(_xlfn._xlws.FILTER(Data_Source[Price (SAR)],Data_Source[Maker] = Data_Source[[#This Row],[Maker]]))</f>
        <v>36500</v>
      </c>
    </row>
    <row r="1839" spans="1:17" x14ac:dyDescent="0.35">
      <c r="A1839">
        <v>1838</v>
      </c>
      <c r="B1839" t="s">
        <v>76</v>
      </c>
      <c r="C1839" t="s">
        <v>235</v>
      </c>
      <c r="D1839">
        <v>2012</v>
      </c>
      <c r="E1839" s="9">
        <f ca="1">YEAR(TODAY())-Data_Source[[#This Row],[Year]]</f>
        <v>13</v>
      </c>
      <c r="F1839" t="s">
        <v>47</v>
      </c>
      <c r="G1839" t="s">
        <v>25</v>
      </c>
      <c r="H1839" t="s">
        <v>30</v>
      </c>
      <c r="I1839">
        <v>2.5</v>
      </c>
      <c r="J1839" t="s">
        <v>18</v>
      </c>
      <c r="K1839" t="s">
        <v>19</v>
      </c>
      <c r="L1839">
        <v>300000</v>
      </c>
      <c r="M1839" t="s">
        <v>45</v>
      </c>
      <c r="N1839" t="s">
        <v>539</v>
      </c>
      <c r="O1839" s="3">
        <v>18000</v>
      </c>
      <c r="P1839" s="1">
        <f>MEDIAN(Data_Source[Price (SAR)])</f>
        <v>58000</v>
      </c>
      <c r="Q1839" s="1" cm="1">
        <f t="array" ref="Q1839">MEDIAN(_xlfn._xlws.FILTER(Data_Source[Price (SAR)],Data_Source[Maker] = Data_Source[[#This Row],[Maker]]))</f>
        <v>55000</v>
      </c>
    </row>
    <row r="1840" spans="1:17" x14ac:dyDescent="0.35">
      <c r="A1840">
        <v>1839</v>
      </c>
      <c r="B1840" t="s">
        <v>39</v>
      </c>
      <c r="C1840" t="s">
        <v>133</v>
      </c>
      <c r="D1840">
        <v>2018</v>
      </c>
      <c r="E1840" s="9">
        <f ca="1">YEAR(TODAY())-Data_Source[[#This Row],[Year]]</f>
        <v>7</v>
      </c>
      <c r="F1840" t="s">
        <v>47</v>
      </c>
      <c r="G1840" t="s">
        <v>16</v>
      </c>
      <c r="H1840" t="s">
        <v>17</v>
      </c>
      <c r="I1840">
        <v>3.6</v>
      </c>
      <c r="J1840" t="s">
        <v>18</v>
      </c>
      <c r="K1840" t="s">
        <v>19</v>
      </c>
      <c r="L1840">
        <v>118000</v>
      </c>
      <c r="M1840" t="s">
        <v>45</v>
      </c>
      <c r="N1840" t="s">
        <v>539</v>
      </c>
      <c r="O1840" s="3">
        <v>119000</v>
      </c>
      <c r="P1840" s="1">
        <f>MEDIAN(Data_Source[Price (SAR)])</f>
        <v>58000</v>
      </c>
      <c r="Q1840" s="1" cm="1">
        <f t="array" ref="Q1840">MEDIAN(_xlfn._xlws.FILTER(Data_Source[Price (SAR)],Data_Source[Maker] = Data_Source[[#This Row],[Maker]]))</f>
        <v>60000</v>
      </c>
    </row>
    <row r="1841" spans="1:17" x14ac:dyDescent="0.35">
      <c r="A1841">
        <v>1840</v>
      </c>
      <c r="B1841" t="s">
        <v>60</v>
      </c>
      <c r="C1841" t="s">
        <v>90</v>
      </c>
      <c r="D1841">
        <v>2017</v>
      </c>
      <c r="E1841" s="9">
        <f ca="1">YEAR(TODAY())-Data_Source[[#This Row],[Year]]</f>
        <v>8</v>
      </c>
      <c r="F1841" t="s">
        <v>44</v>
      </c>
      <c r="G1841" t="s">
        <v>38</v>
      </c>
      <c r="H1841" t="s">
        <v>17</v>
      </c>
      <c r="I1841">
        <v>5.7</v>
      </c>
      <c r="J1841" t="s">
        <v>18</v>
      </c>
      <c r="K1841" t="s">
        <v>19</v>
      </c>
      <c r="L1841">
        <v>68000</v>
      </c>
      <c r="M1841" t="s">
        <v>45</v>
      </c>
      <c r="N1841" t="s">
        <v>539</v>
      </c>
      <c r="O1841" s="3">
        <v>342000</v>
      </c>
      <c r="P1841" s="1">
        <f>MEDIAN(Data_Source[Price (SAR)])</f>
        <v>58000</v>
      </c>
      <c r="Q1841" s="1" cm="1">
        <f t="array" ref="Q1841">MEDIAN(_xlfn._xlws.FILTER(Data_Source[Price (SAR)],Data_Source[Maker] = Data_Source[[#This Row],[Maker]]))</f>
        <v>142000</v>
      </c>
    </row>
    <row r="1842" spans="1:17" x14ac:dyDescent="0.35">
      <c r="A1842">
        <v>1841</v>
      </c>
      <c r="B1842" t="s">
        <v>82</v>
      </c>
      <c r="C1842" t="s">
        <v>105</v>
      </c>
      <c r="D1842">
        <v>2014</v>
      </c>
      <c r="E1842" s="9">
        <f ca="1">YEAR(TODAY())-Data_Source[[#This Row],[Year]]</f>
        <v>11</v>
      </c>
      <c r="F1842" t="s">
        <v>44</v>
      </c>
      <c r="G1842" t="s">
        <v>25</v>
      </c>
      <c r="H1842" t="s">
        <v>17</v>
      </c>
      <c r="I1842">
        <v>2.4</v>
      </c>
      <c r="J1842" t="s">
        <v>18</v>
      </c>
      <c r="K1842" t="s">
        <v>19</v>
      </c>
      <c r="L1842">
        <v>200</v>
      </c>
      <c r="M1842" t="s">
        <v>54</v>
      </c>
      <c r="N1842" t="s">
        <v>538</v>
      </c>
      <c r="O1842" s="3">
        <v>45000</v>
      </c>
      <c r="P1842" s="1">
        <f>MEDIAN(Data_Source[Price (SAR)])</f>
        <v>58000</v>
      </c>
      <c r="Q1842" s="1" cm="1">
        <f t="array" ref="Q1842">MEDIAN(_xlfn._xlws.FILTER(Data_Source[Price (SAR)],Data_Source[Maker] = Data_Source[[#This Row],[Maker]]))</f>
        <v>40000</v>
      </c>
    </row>
    <row r="1843" spans="1:17" x14ac:dyDescent="0.35">
      <c r="A1843">
        <v>1842</v>
      </c>
      <c r="B1843" t="s">
        <v>34</v>
      </c>
      <c r="C1843" t="s">
        <v>35</v>
      </c>
      <c r="D1843">
        <v>2014</v>
      </c>
      <c r="E1843" s="9">
        <f ca="1">YEAR(TODAY())-Data_Source[[#This Row],[Year]]</f>
        <v>11</v>
      </c>
      <c r="F1843" t="s">
        <v>15</v>
      </c>
      <c r="G1843" t="s">
        <v>23</v>
      </c>
      <c r="H1843" t="s">
        <v>17</v>
      </c>
      <c r="I1843">
        <v>4.5999999999999996</v>
      </c>
      <c r="J1843" t="s">
        <v>18</v>
      </c>
      <c r="K1843" t="s">
        <v>19</v>
      </c>
      <c r="L1843">
        <v>156000</v>
      </c>
      <c r="M1843" t="s">
        <v>59</v>
      </c>
      <c r="N1843" t="s">
        <v>59</v>
      </c>
      <c r="O1843" s="2">
        <v>143000</v>
      </c>
      <c r="P1843" s="1">
        <f>MEDIAN(Data_Source[Price (SAR)])</f>
        <v>58000</v>
      </c>
      <c r="Q1843" s="1" cm="1">
        <f t="array" ref="Q1843">MEDIAN(_xlfn._xlws.FILTER(Data_Source[Price (SAR)],Data_Source[Maker] = Data_Source[[#This Row],[Maker]]))</f>
        <v>65000</v>
      </c>
    </row>
    <row r="1844" spans="1:17" x14ac:dyDescent="0.35">
      <c r="A1844">
        <v>1843</v>
      </c>
      <c r="B1844" t="s">
        <v>82</v>
      </c>
      <c r="C1844" t="s">
        <v>83</v>
      </c>
      <c r="D1844">
        <v>2020</v>
      </c>
      <c r="E1844" s="9">
        <f ca="1">YEAR(TODAY())-Data_Source[[#This Row],[Year]]</f>
        <v>5</v>
      </c>
      <c r="F1844" t="s">
        <v>15</v>
      </c>
      <c r="G1844" t="s">
        <v>25</v>
      </c>
      <c r="H1844" t="s">
        <v>30</v>
      </c>
      <c r="I1844">
        <v>3.5</v>
      </c>
      <c r="J1844" t="s">
        <v>18</v>
      </c>
      <c r="K1844" t="s">
        <v>19</v>
      </c>
      <c r="L1844">
        <v>23000</v>
      </c>
      <c r="M1844" t="s">
        <v>20</v>
      </c>
      <c r="N1844" t="s">
        <v>20</v>
      </c>
      <c r="O1844" s="2">
        <v>95000</v>
      </c>
      <c r="P1844" s="1">
        <f>MEDIAN(Data_Source[Price (SAR)])</f>
        <v>58000</v>
      </c>
      <c r="Q1844" s="1" cm="1">
        <f t="array" ref="Q1844">MEDIAN(_xlfn._xlws.FILTER(Data_Source[Price (SAR)],Data_Source[Maker] = Data_Source[[#This Row],[Maker]]))</f>
        <v>40000</v>
      </c>
    </row>
    <row r="1845" spans="1:17" x14ac:dyDescent="0.35">
      <c r="A1845">
        <v>1844</v>
      </c>
      <c r="B1845" t="s">
        <v>332</v>
      </c>
      <c r="C1845">
        <v>500</v>
      </c>
      <c r="D1845">
        <v>2019</v>
      </c>
      <c r="E1845" s="9">
        <f ca="1">YEAR(TODAY())-Data_Source[[#This Row],[Year]]</f>
        <v>6</v>
      </c>
      <c r="F1845" t="s">
        <v>15</v>
      </c>
      <c r="G1845" t="s">
        <v>75</v>
      </c>
      <c r="H1845" t="s">
        <v>17</v>
      </c>
      <c r="I1845">
        <v>1.4</v>
      </c>
      <c r="J1845" t="s">
        <v>18</v>
      </c>
      <c r="K1845" t="s">
        <v>19</v>
      </c>
      <c r="L1845">
        <v>17000</v>
      </c>
      <c r="M1845" t="s">
        <v>45</v>
      </c>
      <c r="N1845" t="s">
        <v>539</v>
      </c>
      <c r="O1845" s="2">
        <v>70000</v>
      </c>
      <c r="P1845" s="1">
        <f>MEDIAN(Data_Source[Price (SAR)])</f>
        <v>58000</v>
      </c>
      <c r="Q1845" s="1" cm="1">
        <f t="array" ref="Q1845">MEDIAN(_xlfn._xlws.FILTER(Data_Source[Price (SAR)],Data_Source[Maker] = Data_Source[[#This Row],[Maker]]))</f>
        <v>62000</v>
      </c>
    </row>
    <row r="1846" spans="1:17" x14ac:dyDescent="0.35">
      <c r="A1846">
        <v>1845</v>
      </c>
      <c r="B1846" t="s">
        <v>82</v>
      </c>
      <c r="C1846" t="s">
        <v>156</v>
      </c>
      <c r="D1846">
        <v>2019</v>
      </c>
      <c r="E1846" s="9">
        <f ca="1">YEAR(TODAY())-Data_Source[[#This Row],[Year]]</f>
        <v>6</v>
      </c>
      <c r="F1846" t="s">
        <v>15</v>
      </c>
      <c r="G1846" t="s">
        <v>38</v>
      </c>
      <c r="H1846" t="s">
        <v>26</v>
      </c>
      <c r="I1846">
        <v>1.4</v>
      </c>
      <c r="J1846" t="s">
        <v>18</v>
      </c>
      <c r="K1846" t="s">
        <v>19</v>
      </c>
      <c r="L1846">
        <v>72000</v>
      </c>
      <c r="M1846" t="s">
        <v>45</v>
      </c>
      <c r="N1846" t="s">
        <v>539</v>
      </c>
      <c r="O1846" s="3">
        <v>36500</v>
      </c>
      <c r="P1846" s="1">
        <f>MEDIAN(Data_Source[Price (SAR)])</f>
        <v>58000</v>
      </c>
      <c r="Q1846" s="1" cm="1">
        <f t="array" ref="Q1846">MEDIAN(_xlfn._xlws.FILTER(Data_Source[Price (SAR)],Data_Source[Maker] = Data_Source[[#This Row],[Maker]]))</f>
        <v>40000</v>
      </c>
    </row>
    <row r="1847" spans="1:17" x14ac:dyDescent="0.35">
      <c r="A1847">
        <v>1846</v>
      </c>
      <c r="B1847" t="s">
        <v>34</v>
      </c>
      <c r="C1847" t="s">
        <v>43</v>
      </c>
      <c r="D1847">
        <v>2001</v>
      </c>
      <c r="E1847" s="9">
        <f ca="1">YEAR(TODAY())-Data_Source[[#This Row],[Year]]</f>
        <v>24</v>
      </c>
      <c r="F1847" t="s">
        <v>15</v>
      </c>
      <c r="G1847" t="s">
        <v>213</v>
      </c>
      <c r="H1847" t="s">
        <v>26</v>
      </c>
      <c r="I1847">
        <v>1.4</v>
      </c>
      <c r="J1847" t="s">
        <v>18</v>
      </c>
      <c r="K1847" t="s">
        <v>68</v>
      </c>
      <c r="L1847">
        <v>300</v>
      </c>
      <c r="M1847" t="s">
        <v>59</v>
      </c>
      <c r="N1847" t="s">
        <v>59</v>
      </c>
      <c r="O1847" s="3">
        <v>13500</v>
      </c>
      <c r="P1847" s="1">
        <f>MEDIAN(Data_Source[Price (SAR)])</f>
        <v>58000</v>
      </c>
      <c r="Q1847" s="1" cm="1">
        <f t="array" ref="Q1847">MEDIAN(_xlfn._xlws.FILTER(Data_Source[Price (SAR)],Data_Source[Maker] = Data_Source[[#This Row],[Maker]]))</f>
        <v>65000</v>
      </c>
    </row>
    <row r="1848" spans="1:17" x14ac:dyDescent="0.35">
      <c r="A1848">
        <v>1847</v>
      </c>
      <c r="B1848" t="s">
        <v>76</v>
      </c>
      <c r="C1848" t="s">
        <v>77</v>
      </c>
      <c r="D1848">
        <v>2014</v>
      </c>
      <c r="E1848" s="9">
        <f ca="1">YEAR(TODAY())-Data_Source[[#This Row],[Year]]</f>
        <v>11</v>
      </c>
      <c r="F1848" t="s">
        <v>15</v>
      </c>
      <c r="G1848" t="s">
        <v>16</v>
      </c>
      <c r="H1848" t="s">
        <v>30</v>
      </c>
      <c r="I1848">
        <v>5.4</v>
      </c>
      <c r="J1848" t="s">
        <v>18</v>
      </c>
      <c r="K1848" t="s">
        <v>19</v>
      </c>
      <c r="L1848">
        <v>184000</v>
      </c>
      <c r="M1848" t="s">
        <v>253</v>
      </c>
      <c r="N1848" t="s">
        <v>539</v>
      </c>
      <c r="O1848" s="2">
        <v>52000</v>
      </c>
      <c r="P1848" s="1">
        <f>MEDIAN(Data_Source[Price (SAR)])</f>
        <v>58000</v>
      </c>
      <c r="Q1848" s="1" cm="1">
        <f t="array" ref="Q1848">MEDIAN(_xlfn._xlws.FILTER(Data_Source[Price (SAR)],Data_Source[Maker] = Data_Source[[#This Row],[Maker]]))</f>
        <v>55000</v>
      </c>
    </row>
    <row r="1849" spans="1:17" x14ac:dyDescent="0.35">
      <c r="A1849">
        <v>1848</v>
      </c>
      <c r="B1849" t="s">
        <v>48</v>
      </c>
      <c r="C1849" t="s">
        <v>149</v>
      </c>
      <c r="D1849">
        <v>2017</v>
      </c>
      <c r="E1849" s="9">
        <f ca="1">YEAR(TODAY())-Data_Source[[#This Row],[Year]]</f>
        <v>8</v>
      </c>
      <c r="F1849" t="s">
        <v>47</v>
      </c>
      <c r="G1849" t="s">
        <v>29</v>
      </c>
      <c r="H1849" t="s">
        <v>17</v>
      </c>
      <c r="I1849">
        <v>3</v>
      </c>
      <c r="J1849" t="s">
        <v>18</v>
      </c>
      <c r="K1849" t="s">
        <v>19</v>
      </c>
      <c r="L1849">
        <v>210000</v>
      </c>
      <c r="M1849" t="s">
        <v>20</v>
      </c>
      <c r="N1849" t="s">
        <v>20</v>
      </c>
      <c r="O1849" s="3">
        <v>210000</v>
      </c>
      <c r="P1849" s="1">
        <f>MEDIAN(Data_Source[Price (SAR)])</f>
        <v>58000</v>
      </c>
      <c r="Q1849" s="1" cm="1">
        <f t="array" ref="Q1849">MEDIAN(_xlfn._xlws.FILTER(Data_Source[Price (SAR)],Data_Source[Maker] = Data_Source[[#This Row],[Maker]]))</f>
        <v>145000</v>
      </c>
    </row>
    <row r="1850" spans="1:17" x14ac:dyDescent="0.35">
      <c r="A1850">
        <v>1849</v>
      </c>
      <c r="B1850" t="s">
        <v>82</v>
      </c>
      <c r="C1850" t="s">
        <v>164</v>
      </c>
      <c r="D1850">
        <v>2015</v>
      </c>
      <c r="E1850" s="9">
        <f ca="1">YEAR(TODAY())-Data_Source[[#This Row],[Year]]</f>
        <v>10</v>
      </c>
      <c r="F1850" t="s">
        <v>303</v>
      </c>
      <c r="G1850" t="s">
        <v>65</v>
      </c>
      <c r="H1850" t="s">
        <v>26</v>
      </c>
      <c r="I1850">
        <v>2.4</v>
      </c>
      <c r="J1850" t="s">
        <v>18</v>
      </c>
      <c r="K1850" t="s">
        <v>19</v>
      </c>
      <c r="L1850">
        <v>147000</v>
      </c>
      <c r="M1850" t="s">
        <v>20</v>
      </c>
      <c r="N1850" t="s">
        <v>20</v>
      </c>
      <c r="O1850" s="3">
        <v>38000</v>
      </c>
      <c r="P1850" s="1">
        <f>MEDIAN(Data_Source[Price (SAR)])</f>
        <v>58000</v>
      </c>
      <c r="Q1850" s="1" cm="1">
        <f t="array" ref="Q1850">MEDIAN(_xlfn._xlws.FILTER(Data_Source[Price (SAR)],Data_Source[Maker] = Data_Source[[#This Row],[Maker]]))</f>
        <v>40000</v>
      </c>
    </row>
    <row r="1851" spans="1:17" x14ac:dyDescent="0.35">
      <c r="A1851">
        <v>1850</v>
      </c>
      <c r="B1851" t="s">
        <v>34</v>
      </c>
      <c r="C1851" t="s">
        <v>58</v>
      </c>
      <c r="D1851">
        <v>2019</v>
      </c>
      <c r="E1851" s="9">
        <f ca="1">YEAR(TODAY())-Data_Source[[#This Row],[Year]]</f>
        <v>6</v>
      </c>
      <c r="F1851" t="s">
        <v>15</v>
      </c>
      <c r="G1851" t="s">
        <v>23</v>
      </c>
      <c r="H1851" t="s">
        <v>17</v>
      </c>
      <c r="I1851">
        <v>4</v>
      </c>
      <c r="J1851" t="s">
        <v>18</v>
      </c>
      <c r="K1851" t="s">
        <v>19</v>
      </c>
      <c r="L1851">
        <v>113000</v>
      </c>
      <c r="M1851" t="s">
        <v>20</v>
      </c>
      <c r="N1851" t="s">
        <v>20</v>
      </c>
      <c r="O1851" s="3">
        <v>105000</v>
      </c>
      <c r="P1851" s="1">
        <f>MEDIAN(Data_Source[Price (SAR)])</f>
        <v>58000</v>
      </c>
      <c r="Q1851" s="1" cm="1">
        <f t="array" ref="Q1851">MEDIAN(_xlfn._xlws.FILTER(Data_Source[Price (SAR)],Data_Source[Maker] = Data_Source[[#This Row],[Maker]]))</f>
        <v>65000</v>
      </c>
    </row>
    <row r="1852" spans="1:17" x14ac:dyDescent="0.35">
      <c r="A1852">
        <v>1851</v>
      </c>
      <c r="B1852" t="s">
        <v>73</v>
      </c>
      <c r="C1852">
        <v>3</v>
      </c>
      <c r="D1852">
        <v>2019</v>
      </c>
      <c r="E1852" s="9">
        <f ca="1">YEAR(TODAY())-Data_Source[[#This Row],[Year]]</f>
        <v>6</v>
      </c>
      <c r="F1852" t="s">
        <v>15</v>
      </c>
      <c r="G1852" t="s">
        <v>23</v>
      </c>
      <c r="H1852" t="s">
        <v>26</v>
      </c>
      <c r="I1852">
        <v>1.6</v>
      </c>
      <c r="J1852" t="s">
        <v>18</v>
      </c>
      <c r="K1852" t="s">
        <v>19</v>
      </c>
      <c r="L1852">
        <v>53000</v>
      </c>
      <c r="M1852" t="s">
        <v>54</v>
      </c>
      <c r="N1852" t="s">
        <v>538</v>
      </c>
      <c r="O1852" s="2">
        <v>46500</v>
      </c>
      <c r="P1852" s="1">
        <f>MEDIAN(Data_Source[Price (SAR)])</f>
        <v>58000</v>
      </c>
      <c r="Q1852" s="1" cm="1">
        <f t="array" ref="Q1852">MEDIAN(_xlfn._xlws.FILTER(Data_Source[Price (SAR)],Data_Source[Maker] = Data_Source[[#This Row],[Maker]]))</f>
        <v>56000</v>
      </c>
    </row>
    <row r="1853" spans="1:17" x14ac:dyDescent="0.35">
      <c r="A1853">
        <v>1852</v>
      </c>
      <c r="B1853" t="s">
        <v>21</v>
      </c>
      <c r="C1853" t="s">
        <v>184</v>
      </c>
      <c r="D1853">
        <v>2020</v>
      </c>
      <c r="E1853" s="9">
        <f ca="1">YEAR(TODAY())-Data_Source[[#This Row],[Year]]</f>
        <v>5</v>
      </c>
      <c r="F1853" t="s">
        <v>15</v>
      </c>
      <c r="G1853" t="s">
        <v>94</v>
      </c>
      <c r="H1853" t="s">
        <v>30</v>
      </c>
      <c r="I1853">
        <v>2.5</v>
      </c>
      <c r="J1853" t="s">
        <v>18</v>
      </c>
      <c r="K1853" t="s">
        <v>19</v>
      </c>
      <c r="L1853">
        <v>24000</v>
      </c>
      <c r="M1853" t="s">
        <v>54</v>
      </c>
      <c r="N1853" t="s">
        <v>538</v>
      </c>
      <c r="O1853" s="3">
        <v>70000</v>
      </c>
      <c r="P1853" s="1">
        <f>MEDIAN(Data_Source[Price (SAR)])</f>
        <v>58000</v>
      </c>
      <c r="Q1853" s="1" cm="1">
        <f t="array" ref="Q1853">MEDIAN(_xlfn._xlws.FILTER(Data_Source[Price (SAR)],Data_Source[Maker] = Data_Source[[#This Row],[Maker]]))</f>
        <v>36500</v>
      </c>
    </row>
    <row r="1854" spans="1:17" x14ac:dyDescent="0.35">
      <c r="A1854">
        <v>1853</v>
      </c>
      <c r="B1854" t="s">
        <v>21</v>
      </c>
      <c r="C1854" t="s">
        <v>184</v>
      </c>
      <c r="D1854">
        <v>2016</v>
      </c>
      <c r="E1854" s="9">
        <f ca="1">YEAR(TODAY())-Data_Source[[#This Row],[Year]]</f>
        <v>9</v>
      </c>
      <c r="F1854" t="s">
        <v>15</v>
      </c>
      <c r="G1854" t="s">
        <v>75</v>
      </c>
      <c r="H1854" t="s">
        <v>17</v>
      </c>
      <c r="I1854">
        <v>2.7</v>
      </c>
      <c r="J1854" t="s">
        <v>18</v>
      </c>
      <c r="K1854" t="s">
        <v>19</v>
      </c>
      <c r="L1854">
        <v>65000</v>
      </c>
      <c r="M1854" t="s">
        <v>20</v>
      </c>
      <c r="N1854" t="s">
        <v>20</v>
      </c>
      <c r="O1854" s="3">
        <v>52000</v>
      </c>
      <c r="P1854" s="1">
        <f>MEDIAN(Data_Source[Price (SAR)])</f>
        <v>58000</v>
      </c>
      <c r="Q1854" s="1" cm="1">
        <f t="array" ref="Q1854">MEDIAN(_xlfn._xlws.FILTER(Data_Source[Price (SAR)],Data_Source[Maker] = Data_Source[[#This Row],[Maker]]))</f>
        <v>36500</v>
      </c>
    </row>
    <row r="1855" spans="1:17" x14ac:dyDescent="0.35">
      <c r="A1855">
        <v>1854</v>
      </c>
      <c r="B1855" t="s">
        <v>34</v>
      </c>
      <c r="C1855" t="s">
        <v>35</v>
      </c>
      <c r="D1855">
        <v>2020</v>
      </c>
      <c r="E1855" s="9">
        <f ca="1">YEAR(TODAY())-Data_Source[[#This Row],[Year]]</f>
        <v>5</v>
      </c>
      <c r="F1855" t="s">
        <v>15</v>
      </c>
      <c r="G1855" t="s">
        <v>23</v>
      </c>
      <c r="H1855" t="s">
        <v>30</v>
      </c>
      <c r="I1855">
        <v>4.5</v>
      </c>
      <c r="J1855" t="s">
        <v>56</v>
      </c>
      <c r="K1855" t="s">
        <v>19</v>
      </c>
      <c r="L1855">
        <v>10000</v>
      </c>
      <c r="M1855" t="s">
        <v>20</v>
      </c>
      <c r="N1855" t="s">
        <v>20</v>
      </c>
      <c r="O1855" s="3">
        <v>259000</v>
      </c>
      <c r="P1855" s="1">
        <f>MEDIAN(Data_Source[Price (SAR)])</f>
        <v>58000</v>
      </c>
      <c r="Q1855" s="1" cm="1">
        <f t="array" ref="Q1855">MEDIAN(_xlfn._xlws.FILTER(Data_Source[Price (SAR)],Data_Source[Maker] = Data_Source[[#This Row],[Maker]]))</f>
        <v>65000</v>
      </c>
    </row>
    <row r="1856" spans="1:17" x14ac:dyDescent="0.35">
      <c r="A1856">
        <v>1855</v>
      </c>
      <c r="B1856" t="s">
        <v>34</v>
      </c>
      <c r="C1856" t="s">
        <v>43</v>
      </c>
      <c r="D1856">
        <v>2019</v>
      </c>
      <c r="E1856" s="9">
        <f ca="1">YEAR(TODAY())-Data_Source[[#This Row],[Year]]</f>
        <v>6</v>
      </c>
      <c r="F1856" t="s">
        <v>15</v>
      </c>
      <c r="G1856" t="s">
        <v>38</v>
      </c>
      <c r="H1856" t="s">
        <v>26</v>
      </c>
      <c r="I1856">
        <v>2.5</v>
      </c>
      <c r="J1856" t="s">
        <v>18</v>
      </c>
      <c r="K1856" t="s">
        <v>19</v>
      </c>
      <c r="L1856">
        <v>88000</v>
      </c>
      <c r="M1856" t="s">
        <v>20</v>
      </c>
      <c r="N1856" t="s">
        <v>20</v>
      </c>
      <c r="O1856" s="2">
        <v>70000</v>
      </c>
      <c r="P1856" s="1">
        <f>MEDIAN(Data_Source[Price (SAR)])</f>
        <v>58000</v>
      </c>
      <c r="Q1856" s="1" cm="1">
        <f t="array" ref="Q1856">MEDIAN(_xlfn._xlws.FILTER(Data_Source[Price (SAR)],Data_Source[Maker] = Data_Source[[#This Row],[Maker]]))</f>
        <v>65000</v>
      </c>
    </row>
    <row r="1857" spans="1:17" x14ac:dyDescent="0.35">
      <c r="A1857">
        <v>1856</v>
      </c>
      <c r="B1857" t="s">
        <v>73</v>
      </c>
      <c r="C1857" t="s">
        <v>190</v>
      </c>
      <c r="D1857">
        <v>2019</v>
      </c>
      <c r="E1857" s="9">
        <f ca="1">YEAR(TODAY())-Data_Source[[#This Row],[Year]]</f>
        <v>6</v>
      </c>
      <c r="F1857" t="s">
        <v>15</v>
      </c>
      <c r="G1857" t="s">
        <v>33</v>
      </c>
      <c r="H1857" t="s">
        <v>17</v>
      </c>
      <c r="I1857">
        <v>2.5</v>
      </c>
      <c r="J1857" t="s">
        <v>18</v>
      </c>
      <c r="K1857" t="s">
        <v>19</v>
      </c>
      <c r="L1857">
        <v>33000</v>
      </c>
      <c r="M1857" t="s">
        <v>20</v>
      </c>
      <c r="N1857" t="s">
        <v>20</v>
      </c>
      <c r="O1857" s="2">
        <v>102000</v>
      </c>
      <c r="P1857" s="1">
        <f>MEDIAN(Data_Source[Price (SAR)])</f>
        <v>58000</v>
      </c>
      <c r="Q1857" s="1" cm="1">
        <f t="array" ref="Q1857">MEDIAN(_xlfn._xlws.FILTER(Data_Source[Price (SAR)],Data_Source[Maker] = Data_Source[[#This Row],[Maker]]))</f>
        <v>56000</v>
      </c>
    </row>
    <row r="1858" spans="1:17" x14ac:dyDescent="0.35">
      <c r="A1858">
        <v>1857</v>
      </c>
      <c r="B1858" t="s">
        <v>27</v>
      </c>
      <c r="C1858" t="s">
        <v>88</v>
      </c>
      <c r="D1858">
        <v>2019</v>
      </c>
      <c r="E1858" s="9">
        <f ca="1">YEAR(TODAY())-Data_Source[[#This Row],[Year]]</f>
        <v>6</v>
      </c>
      <c r="F1858" t="s">
        <v>15</v>
      </c>
      <c r="G1858" t="s">
        <v>102</v>
      </c>
      <c r="H1858" t="s">
        <v>26</v>
      </c>
      <c r="I1858">
        <v>1.4</v>
      </c>
      <c r="J1858" t="s">
        <v>18</v>
      </c>
      <c r="K1858" t="s">
        <v>19</v>
      </c>
      <c r="L1858">
        <v>65392</v>
      </c>
      <c r="M1858" t="s">
        <v>155</v>
      </c>
      <c r="N1858" t="s">
        <v>539</v>
      </c>
      <c r="O1858" s="3">
        <v>37000</v>
      </c>
      <c r="P1858" s="1">
        <f>MEDIAN(Data_Source[Price (SAR)])</f>
        <v>58000</v>
      </c>
      <c r="Q1858" s="1" cm="1">
        <f t="array" ref="Q1858">MEDIAN(_xlfn._xlws.FILTER(Data_Source[Price (SAR)],Data_Source[Maker] = Data_Source[[#This Row],[Maker]]))</f>
        <v>42000</v>
      </c>
    </row>
    <row r="1859" spans="1:17" x14ac:dyDescent="0.35">
      <c r="A1859">
        <v>1858</v>
      </c>
      <c r="B1859" t="s">
        <v>34</v>
      </c>
      <c r="C1859" t="s">
        <v>51</v>
      </c>
      <c r="D1859">
        <v>2013</v>
      </c>
      <c r="E1859" s="9">
        <f ca="1">YEAR(TODAY())-Data_Source[[#This Row],[Year]]</f>
        <v>12</v>
      </c>
      <c r="F1859" t="s">
        <v>15</v>
      </c>
      <c r="G1859" t="s">
        <v>23</v>
      </c>
      <c r="H1859" t="s">
        <v>26</v>
      </c>
      <c r="I1859">
        <v>1.6</v>
      </c>
      <c r="J1859" t="s">
        <v>18</v>
      </c>
      <c r="K1859" t="s">
        <v>19</v>
      </c>
      <c r="L1859">
        <v>233000</v>
      </c>
      <c r="M1859" t="s">
        <v>253</v>
      </c>
      <c r="N1859" t="s">
        <v>539</v>
      </c>
      <c r="O1859" s="3">
        <v>25000</v>
      </c>
      <c r="P1859" s="1">
        <f>MEDIAN(Data_Source[Price (SAR)])</f>
        <v>58000</v>
      </c>
      <c r="Q1859" s="1" cm="1">
        <f t="array" ref="Q1859">MEDIAN(_xlfn._xlws.FILTER(Data_Source[Price (SAR)],Data_Source[Maker] = Data_Source[[#This Row],[Maker]]))</f>
        <v>65000</v>
      </c>
    </row>
    <row r="1860" spans="1:17" x14ac:dyDescent="0.35">
      <c r="A1860">
        <v>1859</v>
      </c>
      <c r="B1860" t="s">
        <v>109</v>
      </c>
      <c r="C1860" t="s">
        <v>110</v>
      </c>
      <c r="D1860">
        <v>2018</v>
      </c>
      <c r="E1860" s="9">
        <f ca="1">YEAR(TODAY())-Data_Source[[#This Row],[Year]]</f>
        <v>7</v>
      </c>
      <c r="F1860" t="s">
        <v>15</v>
      </c>
      <c r="G1860" t="s">
        <v>75</v>
      </c>
      <c r="H1860" t="s">
        <v>17</v>
      </c>
      <c r="I1860">
        <v>5.7</v>
      </c>
      <c r="J1860" t="s">
        <v>18</v>
      </c>
      <c r="K1860" t="s">
        <v>19</v>
      </c>
      <c r="L1860">
        <v>85000</v>
      </c>
      <c r="M1860" t="s">
        <v>111</v>
      </c>
      <c r="N1860" t="s">
        <v>540</v>
      </c>
      <c r="O1860" s="3">
        <v>130000</v>
      </c>
      <c r="P1860" s="1">
        <f>MEDIAN(Data_Source[Price (SAR)])</f>
        <v>58000</v>
      </c>
      <c r="Q1860" s="1" cm="1">
        <f t="array" ref="Q1860">MEDIAN(_xlfn._xlws.FILTER(Data_Source[Price (SAR)],Data_Source[Maker] = Data_Source[[#This Row],[Maker]]))</f>
        <v>71000</v>
      </c>
    </row>
    <row r="1861" spans="1:17" x14ac:dyDescent="0.35">
      <c r="A1861">
        <v>1860</v>
      </c>
      <c r="B1861" t="s">
        <v>21</v>
      </c>
      <c r="C1861" t="s">
        <v>237</v>
      </c>
      <c r="D1861">
        <v>2006</v>
      </c>
      <c r="E1861" s="9">
        <f ca="1">YEAR(TODAY())-Data_Source[[#This Row],[Year]]</f>
        <v>19</v>
      </c>
      <c r="F1861" t="s">
        <v>15</v>
      </c>
      <c r="G1861" t="s">
        <v>102</v>
      </c>
      <c r="H1861" t="s">
        <v>30</v>
      </c>
      <c r="I1861">
        <v>3.5</v>
      </c>
      <c r="J1861" t="s">
        <v>18</v>
      </c>
      <c r="K1861" t="s">
        <v>19</v>
      </c>
      <c r="L1861">
        <v>300000</v>
      </c>
      <c r="M1861" t="s">
        <v>20</v>
      </c>
      <c r="N1861" t="s">
        <v>20</v>
      </c>
      <c r="O1861" s="3">
        <v>13000</v>
      </c>
      <c r="P1861" s="1">
        <f>MEDIAN(Data_Source[Price (SAR)])</f>
        <v>58000</v>
      </c>
      <c r="Q1861" s="1" cm="1">
        <f t="array" ref="Q1861">MEDIAN(_xlfn._xlws.FILTER(Data_Source[Price (SAR)],Data_Source[Maker] = Data_Source[[#This Row],[Maker]]))</f>
        <v>36500</v>
      </c>
    </row>
    <row r="1862" spans="1:17" x14ac:dyDescent="0.35">
      <c r="A1862">
        <v>1861</v>
      </c>
      <c r="B1862" t="s">
        <v>21</v>
      </c>
      <c r="C1862" t="s">
        <v>272</v>
      </c>
      <c r="D1862">
        <v>1998</v>
      </c>
      <c r="E1862" s="9">
        <f ca="1">YEAR(TODAY())-Data_Source[[#This Row],[Year]]</f>
        <v>27</v>
      </c>
      <c r="F1862" t="s">
        <v>15</v>
      </c>
      <c r="G1862" t="s">
        <v>75</v>
      </c>
      <c r="H1862" t="s">
        <v>26</v>
      </c>
      <c r="I1862">
        <v>4</v>
      </c>
      <c r="J1862" t="s">
        <v>18</v>
      </c>
      <c r="K1862" t="s">
        <v>68</v>
      </c>
      <c r="L1862">
        <v>415000</v>
      </c>
      <c r="M1862" t="s">
        <v>45</v>
      </c>
      <c r="N1862" t="s">
        <v>539</v>
      </c>
      <c r="O1862" s="2">
        <v>21000</v>
      </c>
      <c r="P1862" s="1">
        <f>MEDIAN(Data_Source[Price (SAR)])</f>
        <v>58000</v>
      </c>
      <c r="Q1862" s="1" cm="1">
        <f t="array" ref="Q1862">MEDIAN(_xlfn._xlws.FILTER(Data_Source[Price (SAR)],Data_Source[Maker] = Data_Source[[#This Row],[Maker]]))</f>
        <v>36500</v>
      </c>
    </row>
    <row r="1863" spans="1:17" x14ac:dyDescent="0.35">
      <c r="A1863">
        <v>1862</v>
      </c>
      <c r="B1863" t="s">
        <v>109</v>
      </c>
      <c r="C1863" t="s">
        <v>132</v>
      </c>
      <c r="D1863">
        <v>2015</v>
      </c>
      <c r="E1863" s="9">
        <f ca="1">YEAR(TODAY())-Data_Source[[#This Row],[Year]]</f>
        <v>10</v>
      </c>
      <c r="F1863" t="s">
        <v>15</v>
      </c>
      <c r="G1863" t="s">
        <v>25</v>
      </c>
      <c r="H1863" t="s">
        <v>30</v>
      </c>
      <c r="I1863">
        <v>3.6</v>
      </c>
      <c r="J1863" t="s">
        <v>18</v>
      </c>
      <c r="K1863" t="s">
        <v>19</v>
      </c>
      <c r="L1863">
        <v>260</v>
      </c>
      <c r="M1863" t="s">
        <v>42</v>
      </c>
      <c r="N1863" t="s">
        <v>64</v>
      </c>
      <c r="O1863" s="3">
        <v>55000</v>
      </c>
      <c r="P1863" s="1">
        <f>MEDIAN(Data_Source[Price (SAR)])</f>
        <v>58000</v>
      </c>
      <c r="Q1863" s="1" cm="1">
        <f t="array" ref="Q1863">MEDIAN(_xlfn._xlws.FILTER(Data_Source[Price (SAR)],Data_Source[Maker] = Data_Source[[#This Row],[Maker]]))</f>
        <v>71000</v>
      </c>
    </row>
    <row r="1864" spans="1:17" x14ac:dyDescent="0.35">
      <c r="A1864">
        <v>1863</v>
      </c>
      <c r="B1864" t="s">
        <v>121</v>
      </c>
      <c r="C1864" t="s">
        <v>122</v>
      </c>
      <c r="D1864">
        <v>2017</v>
      </c>
      <c r="E1864" s="9">
        <f ca="1">YEAR(TODAY())-Data_Source[[#This Row],[Year]]</f>
        <v>8</v>
      </c>
      <c r="F1864" t="s">
        <v>47</v>
      </c>
      <c r="G1864" t="s">
        <v>23</v>
      </c>
      <c r="H1864" t="s">
        <v>30</v>
      </c>
      <c r="I1864">
        <v>2</v>
      </c>
      <c r="J1864" t="s">
        <v>56</v>
      </c>
      <c r="K1864" t="s">
        <v>19</v>
      </c>
      <c r="L1864">
        <v>199</v>
      </c>
      <c r="M1864" t="s">
        <v>20</v>
      </c>
      <c r="N1864" t="s">
        <v>20</v>
      </c>
      <c r="O1864" s="2">
        <v>155000</v>
      </c>
      <c r="P1864" s="1">
        <f>MEDIAN(Data_Source[Price (SAR)])</f>
        <v>58000</v>
      </c>
      <c r="Q1864" s="1" cm="1">
        <f t="array" ref="Q1864">MEDIAN(_xlfn._xlws.FILTER(Data_Source[Price (SAR)],Data_Source[Maker] = Data_Source[[#This Row],[Maker]]))</f>
        <v>155000</v>
      </c>
    </row>
    <row r="1865" spans="1:17" x14ac:dyDescent="0.35">
      <c r="A1865">
        <v>1864</v>
      </c>
      <c r="B1865" t="s">
        <v>134</v>
      </c>
      <c r="C1865" t="s">
        <v>322</v>
      </c>
      <c r="D1865">
        <v>2017</v>
      </c>
      <c r="E1865" s="9">
        <f ca="1">YEAR(TODAY())-Data_Source[[#This Row],[Year]]</f>
        <v>8</v>
      </c>
      <c r="F1865" t="s">
        <v>15</v>
      </c>
      <c r="G1865" t="s">
        <v>16</v>
      </c>
      <c r="H1865" t="s">
        <v>17</v>
      </c>
      <c r="I1865">
        <v>2.5</v>
      </c>
      <c r="J1865" t="s">
        <v>18</v>
      </c>
      <c r="K1865" t="s">
        <v>19</v>
      </c>
      <c r="L1865">
        <v>103503</v>
      </c>
      <c r="M1865" t="s">
        <v>20</v>
      </c>
      <c r="N1865" t="s">
        <v>20</v>
      </c>
      <c r="O1865" s="3">
        <v>64000</v>
      </c>
      <c r="P1865" s="1">
        <f>MEDIAN(Data_Source[Price (SAR)])</f>
        <v>58000</v>
      </c>
      <c r="Q1865" s="1" cm="1">
        <f t="array" ref="Q1865">MEDIAN(_xlfn._xlws.FILTER(Data_Source[Price (SAR)],Data_Source[Maker] = Data_Source[[#This Row],[Maker]]))</f>
        <v>26000</v>
      </c>
    </row>
    <row r="1866" spans="1:17" x14ac:dyDescent="0.35">
      <c r="A1866">
        <v>1865</v>
      </c>
      <c r="B1866" t="s">
        <v>27</v>
      </c>
      <c r="C1866" t="s">
        <v>91</v>
      </c>
      <c r="D1866">
        <v>2016</v>
      </c>
      <c r="E1866" s="9">
        <f ca="1">YEAR(TODAY())-Data_Source[[#This Row],[Year]]</f>
        <v>9</v>
      </c>
      <c r="F1866" t="s">
        <v>44</v>
      </c>
      <c r="G1866" t="s">
        <v>65</v>
      </c>
      <c r="H1866" t="s">
        <v>30</v>
      </c>
      <c r="I1866">
        <v>3.3</v>
      </c>
      <c r="J1866" t="s">
        <v>18</v>
      </c>
      <c r="K1866" t="s">
        <v>19</v>
      </c>
      <c r="L1866">
        <v>138675</v>
      </c>
      <c r="M1866" t="s">
        <v>59</v>
      </c>
      <c r="N1866" t="s">
        <v>59</v>
      </c>
      <c r="O1866" s="3">
        <v>60000</v>
      </c>
      <c r="P1866" s="1">
        <f>MEDIAN(Data_Source[Price (SAR)])</f>
        <v>58000</v>
      </c>
      <c r="Q1866" s="1" cm="1">
        <f t="array" ref="Q1866">MEDIAN(_xlfn._xlws.FILTER(Data_Source[Price (SAR)],Data_Source[Maker] = Data_Source[[#This Row],[Maker]]))</f>
        <v>42000</v>
      </c>
    </row>
    <row r="1867" spans="1:17" x14ac:dyDescent="0.35">
      <c r="A1867">
        <v>1866</v>
      </c>
      <c r="B1867" t="s">
        <v>103</v>
      </c>
      <c r="C1867" t="s">
        <v>206</v>
      </c>
      <c r="D1867">
        <v>1999</v>
      </c>
      <c r="E1867" s="9">
        <f ca="1">YEAR(TODAY())-Data_Source[[#This Row],[Year]]</f>
        <v>26</v>
      </c>
      <c r="F1867" t="s">
        <v>47</v>
      </c>
      <c r="G1867" t="s">
        <v>16</v>
      </c>
      <c r="H1867" t="s">
        <v>17</v>
      </c>
      <c r="I1867">
        <v>2.1</v>
      </c>
      <c r="J1867" t="s">
        <v>18</v>
      </c>
      <c r="K1867" t="s">
        <v>19</v>
      </c>
      <c r="L1867">
        <v>250000</v>
      </c>
      <c r="M1867" t="s">
        <v>42</v>
      </c>
      <c r="N1867" t="s">
        <v>64</v>
      </c>
      <c r="O1867" s="2">
        <v>15000</v>
      </c>
      <c r="P1867" s="1">
        <f>MEDIAN(Data_Source[Price (SAR)])</f>
        <v>58000</v>
      </c>
      <c r="Q1867" s="1" cm="1">
        <f t="array" ref="Q1867">MEDIAN(_xlfn._xlws.FILTER(Data_Source[Price (SAR)],Data_Source[Maker] = Data_Source[[#This Row],[Maker]]))</f>
        <v>83000</v>
      </c>
    </row>
    <row r="1868" spans="1:17" x14ac:dyDescent="0.35">
      <c r="A1868">
        <v>1867</v>
      </c>
      <c r="B1868" t="s">
        <v>34</v>
      </c>
      <c r="C1868" t="s">
        <v>123</v>
      </c>
      <c r="D1868">
        <v>2016</v>
      </c>
      <c r="E1868" s="9">
        <f ca="1">YEAR(TODAY())-Data_Source[[#This Row],[Year]]</f>
        <v>9</v>
      </c>
      <c r="F1868" t="s">
        <v>44</v>
      </c>
      <c r="G1868" t="s">
        <v>23</v>
      </c>
      <c r="H1868" t="s">
        <v>17</v>
      </c>
      <c r="I1868">
        <v>2.7</v>
      </c>
      <c r="J1868" t="s">
        <v>18</v>
      </c>
      <c r="K1868" t="s">
        <v>68</v>
      </c>
      <c r="L1868">
        <v>161000</v>
      </c>
      <c r="M1868" t="s">
        <v>279</v>
      </c>
      <c r="N1868" t="s">
        <v>542</v>
      </c>
      <c r="O1868" s="3">
        <v>68000</v>
      </c>
      <c r="P1868" s="1">
        <f>MEDIAN(Data_Source[Price (SAR)])</f>
        <v>58000</v>
      </c>
      <c r="Q1868" s="1" cm="1">
        <f t="array" ref="Q1868">MEDIAN(_xlfn._xlws.FILTER(Data_Source[Price (SAR)],Data_Source[Maker] = Data_Source[[#This Row],[Maker]]))</f>
        <v>65000</v>
      </c>
    </row>
    <row r="1869" spans="1:17" x14ac:dyDescent="0.35">
      <c r="A1869">
        <v>1868</v>
      </c>
      <c r="B1869" t="s">
        <v>34</v>
      </c>
      <c r="C1869" t="s">
        <v>66</v>
      </c>
      <c r="D1869">
        <v>2014</v>
      </c>
      <c r="E1869" s="9">
        <f ca="1">YEAR(TODAY())-Data_Source[[#This Row],[Year]]</f>
        <v>11</v>
      </c>
      <c r="F1869" t="s">
        <v>15</v>
      </c>
      <c r="G1869" t="s">
        <v>23</v>
      </c>
      <c r="H1869" t="s">
        <v>26</v>
      </c>
      <c r="I1869">
        <v>3.5</v>
      </c>
      <c r="J1869" t="s">
        <v>18</v>
      </c>
      <c r="K1869" t="s">
        <v>19</v>
      </c>
      <c r="L1869">
        <v>155000</v>
      </c>
      <c r="M1869" t="s">
        <v>126</v>
      </c>
      <c r="N1869" t="s">
        <v>126</v>
      </c>
      <c r="O1869" s="3">
        <v>70000</v>
      </c>
      <c r="P1869" s="1">
        <f>MEDIAN(Data_Source[Price (SAR)])</f>
        <v>58000</v>
      </c>
      <c r="Q1869" s="1" cm="1">
        <f t="array" ref="Q1869">MEDIAN(_xlfn._xlws.FILTER(Data_Source[Price (SAR)],Data_Source[Maker] = Data_Source[[#This Row],[Maker]]))</f>
        <v>65000</v>
      </c>
    </row>
    <row r="1870" spans="1:17" x14ac:dyDescent="0.35">
      <c r="A1870">
        <v>1869</v>
      </c>
      <c r="B1870" t="s">
        <v>39</v>
      </c>
      <c r="C1870" t="s">
        <v>286</v>
      </c>
      <c r="D1870">
        <v>2013</v>
      </c>
      <c r="E1870" s="9">
        <f ca="1">YEAR(TODAY())-Data_Source[[#This Row],[Year]]</f>
        <v>12</v>
      </c>
      <c r="F1870" t="s">
        <v>15</v>
      </c>
      <c r="G1870" t="s">
        <v>25</v>
      </c>
      <c r="H1870" t="s">
        <v>26</v>
      </c>
      <c r="I1870">
        <v>3.6</v>
      </c>
      <c r="J1870" t="s">
        <v>18</v>
      </c>
      <c r="K1870" t="s">
        <v>19</v>
      </c>
      <c r="L1870">
        <v>177560</v>
      </c>
      <c r="M1870" t="s">
        <v>45</v>
      </c>
      <c r="N1870" t="s">
        <v>539</v>
      </c>
      <c r="O1870" s="2">
        <v>35000</v>
      </c>
      <c r="P1870" s="1">
        <f>MEDIAN(Data_Source[Price (SAR)])</f>
        <v>58000</v>
      </c>
      <c r="Q1870" s="1" cm="1">
        <f t="array" ref="Q1870">MEDIAN(_xlfn._xlws.FILTER(Data_Source[Price (SAR)],Data_Source[Maker] = Data_Source[[#This Row],[Maker]]))</f>
        <v>60000</v>
      </c>
    </row>
    <row r="1871" spans="1:17" x14ac:dyDescent="0.35">
      <c r="A1871">
        <v>1870</v>
      </c>
      <c r="B1871" t="s">
        <v>107</v>
      </c>
      <c r="C1871" t="s">
        <v>357</v>
      </c>
      <c r="D1871">
        <v>2012</v>
      </c>
      <c r="E1871" s="9">
        <f ca="1">YEAR(TODAY())-Data_Source[[#This Row],[Year]]</f>
        <v>13</v>
      </c>
      <c r="F1871" t="s">
        <v>44</v>
      </c>
      <c r="G1871" t="s">
        <v>16</v>
      </c>
      <c r="H1871" t="s">
        <v>17</v>
      </c>
      <c r="I1871">
        <v>5.3</v>
      </c>
      <c r="J1871" t="s">
        <v>18</v>
      </c>
      <c r="K1871" t="s">
        <v>19</v>
      </c>
      <c r="L1871">
        <v>235000</v>
      </c>
      <c r="M1871" t="s">
        <v>42</v>
      </c>
      <c r="N1871" t="s">
        <v>64</v>
      </c>
      <c r="O1871" s="2">
        <v>59500</v>
      </c>
      <c r="P1871" s="1">
        <f>MEDIAN(Data_Source[Price (SAR)])</f>
        <v>58000</v>
      </c>
      <c r="Q1871" s="1" cm="1">
        <f t="array" ref="Q1871">MEDIAN(_xlfn._xlws.FILTER(Data_Source[Price (SAR)],Data_Source[Maker] = Data_Source[[#This Row],[Maker]]))</f>
        <v>73500</v>
      </c>
    </row>
    <row r="1872" spans="1:17" x14ac:dyDescent="0.35">
      <c r="A1872">
        <v>1871</v>
      </c>
      <c r="B1872" t="s">
        <v>39</v>
      </c>
      <c r="C1872" t="s">
        <v>71</v>
      </c>
      <c r="D1872">
        <v>2015</v>
      </c>
      <c r="E1872" s="9">
        <f ca="1">YEAR(TODAY())-Data_Source[[#This Row],[Year]]</f>
        <v>10</v>
      </c>
      <c r="F1872" t="s">
        <v>15</v>
      </c>
      <c r="G1872" t="s">
        <v>25</v>
      </c>
      <c r="H1872" t="s">
        <v>30</v>
      </c>
      <c r="I1872">
        <v>2.5</v>
      </c>
      <c r="J1872" t="s">
        <v>18</v>
      </c>
      <c r="K1872" t="s">
        <v>19</v>
      </c>
      <c r="L1872">
        <v>176000</v>
      </c>
      <c r="M1872" t="s">
        <v>42</v>
      </c>
      <c r="N1872" t="s">
        <v>64</v>
      </c>
      <c r="O1872" s="2">
        <v>27000</v>
      </c>
      <c r="P1872" s="1">
        <f>MEDIAN(Data_Source[Price (SAR)])</f>
        <v>58000</v>
      </c>
      <c r="Q1872" s="1" cm="1">
        <f t="array" ref="Q1872">MEDIAN(_xlfn._xlws.FILTER(Data_Source[Price (SAR)],Data_Source[Maker] = Data_Source[[#This Row],[Maker]]))</f>
        <v>60000</v>
      </c>
    </row>
    <row r="1873" spans="1:17" x14ac:dyDescent="0.35">
      <c r="A1873">
        <v>1872</v>
      </c>
      <c r="B1873" t="s">
        <v>82</v>
      </c>
      <c r="C1873" t="s">
        <v>117</v>
      </c>
      <c r="D1873">
        <v>2015</v>
      </c>
      <c r="E1873" s="9">
        <f ca="1">YEAR(TODAY())-Data_Source[[#This Row],[Year]]</f>
        <v>10</v>
      </c>
      <c r="F1873" t="s">
        <v>15</v>
      </c>
      <c r="G1873" t="s">
        <v>75</v>
      </c>
      <c r="H1873" t="s">
        <v>26</v>
      </c>
      <c r="I1873">
        <v>1</v>
      </c>
      <c r="J1873" t="s">
        <v>18</v>
      </c>
      <c r="K1873" t="s">
        <v>19</v>
      </c>
      <c r="L1873">
        <v>133000</v>
      </c>
      <c r="M1873" t="s">
        <v>54</v>
      </c>
      <c r="N1873" t="s">
        <v>538</v>
      </c>
      <c r="O1873" s="3">
        <v>18500</v>
      </c>
      <c r="P1873" s="1">
        <f>MEDIAN(Data_Source[Price (SAR)])</f>
        <v>58000</v>
      </c>
      <c r="Q1873" s="1" cm="1">
        <f t="array" ref="Q1873">MEDIAN(_xlfn._xlws.FILTER(Data_Source[Price (SAR)],Data_Source[Maker] = Data_Source[[#This Row],[Maker]]))</f>
        <v>40000</v>
      </c>
    </row>
    <row r="1874" spans="1:17" x14ac:dyDescent="0.35">
      <c r="A1874">
        <v>1873</v>
      </c>
      <c r="B1874" t="s">
        <v>34</v>
      </c>
      <c r="C1874" t="s">
        <v>163</v>
      </c>
      <c r="D1874">
        <v>1996</v>
      </c>
      <c r="E1874" s="9">
        <f ca="1">YEAR(TODAY())-Data_Source[[#This Row],[Year]]</f>
        <v>29</v>
      </c>
      <c r="F1874" t="s">
        <v>15</v>
      </c>
      <c r="G1874" t="s">
        <v>23</v>
      </c>
      <c r="H1874" t="s">
        <v>30</v>
      </c>
      <c r="I1874">
        <v>2.4</v>
      </c>
      <c r="J1874" t="s">
        <v>18</v>
      </c>
      <c r="K1874" t="s">
        <v>68</v>
      </c>
      <c r="L1874">
        <v>600</v>
      </c>
      <c r="M1874" t="s">
        <v>245</v>
      </c>
      <c r="N1874" t="s">
        <v>538</v>
      </c>
      <c r="O1874" s="2">
        <v>10000</v>
      </c>
      <c r="P1874" s="1">
        <f>MEDIAN(Data_Source[Price (SAR)])</f>
        <v>58000</v>
      </c>
      <c r="Q1874" s="1" cm="1">
        <f t="array" ref="Q1874">MEDIAN(_xlfn._xlws.FILTER(Data_Source[Price (SAR)],Data_Source[Maker] = Data_Source[[#This Row],[Maker]]))</f>
        <v>65000</v>
      </c>
    </row>
    <row r="1875" spans="1:17" x14ac:dyDescent="0.35">
      <c r="A1875">
        <v>1874</v>
      </c>
      <c r="B1875" t="s">
        <v>21</v>
      </c>
      <c r="C1875" t="s">
        <v>22</v>
      </c>
      <c r="D1875">
        <v>2017</v>
      </c>
      <c r="E1875" s="9">
        <f ca="1">YEAR(TODAY())-Data_Source[[#This Row],[Year]]</f>
        <v>8</v>
      </c>
      <c r="F1875" t="s">
        <v>15</v>
      </c>
      <c r="G1875" t="s">
        <v>23</v>
      </c>
      <c r="H1875" t="s">
        <v>17</v>
      </c>
      <c r="I1875">
        <v>4.5999999999999996</v>
      </c>
      <c r="J1875" t="s">
        <v>18</v>
      </c>
      <c r="K1875" t="s">
        <v>19</v>
      </c>
      <c r="L1875">
        <v>31538</v>
      </c>
      <c r="M1875" t="s">
        <v>20</v>
      </c>
      <c r="N1875" t="s">
        <v>20</v>
      </c>
      <c r="O1875" s="2">
        <v>161500</v>
      </c>
      <c r="P1875" s="1">
        <f>MEDIAN(Data_Source[Price (SAR)])</f>
        <v>58000</v>
      </c>
      <c r="Q1875" s="1" cm="1">
        <f t="array" ref="Q1875">MEDIAN(_xlfn._xlws.FILTER(Data_Source[Price (SAR)],Data_Source[Maker] = Data_Source[[#This Row],[Maker]]))</f>
        <v>36500</v>
      </c>
    </row>
    <row r="1876" spans="1:17" x14ac:dyDescent="0.35">
      <c r="A1876">
        <v>1875</v>
      </c>
      <c r="B1876" t="s">
        <v>134</v>
      </c>
      <c r="C1876" t="s">
        <v>165</v>
      </c>
      <c r="D1876">
        <v>2017</v>
      </c>
      <c r="E1876" s="9">
        <f ca="1">YEAR(TODAY())-Data_Source[[#This Row],[Year]]</f>
        <v>8</v>
      </c>
      <c r="F1876" t="s">
        <v>15</v>
      </c>
      <c r="G1876" t="s">
        <v>25</v>
      </c>
      <c r="H1876" t="s">
        <v>26</v>
      </c>
      <c r="I1876">
        <v>2</v>
      </c>
      <c r="J1876" t="s">
        <v>18</v>
      </c>
      <c r="K1876" t="s">
        <v>19</v>
      </c>
      <c r="L1876">
        <v>124000</v>
      </c>
      <c r="M1876" t="s">
        <v>45</v>
      </c>
      <c r="N1876" t="s">
        <v>539</v>
      </c>
      <c r="O1876" s="3">
        <v>27000</v>
      </c>
      <c r="P1876" s="1">
        <f>MEDIAN(Data_Source[Price (SAR)])</f>
        <v>58000</v>
      </c>
      <c r="Q1876" s="1" cm="1">
        <f t="array" ref="Q1876">MEDIAN(_xlfn._xlws.FILTER(Data_Source[Price (SAR)],Data_Source[Maker] = Data_Source[[#This Row],[Maker]]))</f>
        <v>26000</v>
      </c>
    </row>
    <row r="1877" spans="1:17" x14ac:dyDescent="0.35">
      <c r="A1877">
        <v>1876</v>
      </c>
      <c r="B1877" t="s">
        <v>181</v>
      </c>
      <c r="C1877" t="s">
        <v>391</v>
      </c>
      <c r="D1877">
        <v>2020</v>
      </c>
      <c r="E1877" s="9">
        <f ca="1">YEAR(TODAY())-Data_Source[[#This Row],[Year]]</f>
        <v>5</v>
      </c>
      <c r="F1877" t="s">
        <v>15</v>
      </c>
      <c r="G1877" t="s">
        <v>23</v>
      </c>
      <c r="H1877" t="s">
        <v>17</v>
      </c>
      <c r="I1877">
        <v>2</v>
      </c>
      <c r="J1877" t="s">
        <v>18</v>
      </c>
      <c r="K1877" t="s">
        <v>19</v>
      </c>
      <c r="L1877">
        <v>22000</v>
      </c>
      <c r="M1877" t="s">
        <v>20</v>
      </c>
      <c r="N1877" t="s">
        <v>20</v>
      </c>
      <c r="O1877" s="3">
        <v>67000</v>
      </c>
      <c r="P1877" s="1">
        <f>MEDIAN(Data_Source[Price (SAR)])</f>
        <v>58000</v>
      </c>
      <c r="Q1877" s="1" cm="1">
        <f t="array" ref="Q1877">MEDIAN(_xlfn._xlws.FILTER(Data_Source[Price (SAR)],Data_Source[Maker] = Data_Source[[#This Row],[Maker]]))</f>
        <v>54000</v>
      </c>
    </row>
    <row r="1878" spans="1:17" x14ac:dyDescent="0.35">
      <c r="A1878">
        <v>1877</v>
      </c>
      <c r="B1878" t="s">
        <v>76</v>
      </c>
      <c r="C1878" t="s">
        <v>240</v>
      </c>
      <c r="D1878">
        <v>2011</v>
      </c>
      <c r="E1878" s="9">
        <f ca="1">YEAR(TODAY())-Data_Source[[#This Row],[Year]]</f>
        <v>14</v>
      </c>
      <c r="F1878" t="s">
        <v>15</v>
      </c>
      <c r="G1878" t="s">
        <v>33</v>
      </c>
      <c r="H1878" t="s">
        <v>30</v>
      </c>
      <c r="I1878">
        <v>4.5999999999999996</v>
      </c>
      <c r="J1878" t="s">
        <v>18</v>
      </c>
      <c r="K1878" t="s">
        <v>19</v>
      </c>
      <c r="L1878">
        <v>312338</v>
      </c>
      <c r="M1878" t="s">
        <v>20</v>
      </c>
      <c r="N1878" t="s">
        <v>20</v>
      </c>
      <c r="O1878" s="2">
        <v>25000</v>
      </c>
      <c r="P1878" s="1">
        <f>MEDIAN(Data_Source[Price (SAR)])</f>
        <v>58000</v>
      </c>
      <c r="Q1878" s="1" cm="1">
        <f t="array" ref="Q1878">MEDIAN(_xlfn._xlws.FILTER(Data_Source[Price (SAR)],Data_Source[Maker] = Data_Source[[#This Row],[Maker]]))</f>
        <v>55000</v>
      </c>
    </row>
    <row r="1879" spans="1:17" x14ac:dyDescent="0.35">
      <c r="A1879">
        <v>1878</v>
      </c>
      <c r="B1879" t="s">
        <v>97</v>
      </c>
      <c r="C1879" t="s">
        <v>278</v>
      </c>
      <c r="D1879">
        <v>2021</v>
      </c>
      <c r="E1879" s="9">
        <f ca="1">YEAR(TODAY())-Data_Source[[#This Row],[Year]]</f>
        <v>4</v>
      </c>
      <c r="F1879" t="s">
        <v>15</v>
      </c>
      <c r="G1879" t="s">
        <v>29</v>
      </c>
      <c r="H1879" t="s">
        <v>17</v>
      </c>
      <c r="I1879">
        <v>1.5</v>
      </c>
      <c r="J1879" t="s">
        <v>18</v>
      </c>
      <c r="K1879" t="s">
        <v>19</v>
      </c>
      <c r="L1879">
        <v>20000</v>
      </c>
      <c r="M1879" t="s">
        <v>59</v>
      </c>
      <c r="N1879" t="s">
        <v>59</v>
      </c>
      <c r="O1879" s="2">
        <v>78000</v>
      </c>
      <c r="P1879" s="1">
        <f>MEDIAN(Data_Source[Price (SAR)])</f>
        <v>58000</v>
      </c>
      <c r="Q1879" s="1" cm="1">
        <f t="array" ref="Q1879">MEDIAN(_xlfn._xlws.FILTER(Data_Source[Price (SAR)],Data_Source[Maker] = Data_Source[[#This Row],[Maker]]))</f>
        <v>42500</v>
      </c>
    </row>
    <row r="1880" spans="1:17" x14ac:dyDescent="0.35">
      <c r="A1880">
        <v>1879</v>
      </c>
      <c r="B1880" t="s">
        <v>82</v>
      </c>
      <c r="C1880" t="s">
        <v>156</v>
      </c>
      <c r="D1880">
        <v>2016</v>
      </c>
      <c r="E1880" s="9">
        <f ca="1">YEAR(TODAY())-Data_Source[[#This Row],[Year]]</f>
        <v>9</v>
      </c>
      <c r="F1880" t="s">
        <v>15</v>
      </c>
      <c r="G1880" t="s">
        <v>29</v>
      </c>
      <c r="H1880" t="s">
        <v>30</v>
      </c>
      <c r="I1880">
        <v>1.4</v>
      </c>
      <c r="J1880" t="s">
        <v>18</v>
      </c>
      <c r="K1880" t="s">
        <v>19</v>
      </c>
      <c r="L1880">
        <v>138000</v>
      </c>
      <c r="M1880" t="s">
        <v>42</v>
      </c>
      <c r="N1880" t="s">
        <v>64</v>
      </c>
      <c r="O1880" s="3">
        <v>30000</v>
      </c>
      <c r="P1880" s="1">
        <f>MEDIAN(Data_Source[Price (SAR)])</f>
        <v>58000</v>
      </c>
      <c r="Q1880" s="1" cm="1">
        <f t="array" ref="Q1880">MEDIAN(_xlfn._xlws.FILTER(Data_Source[Price (SAR)],Data_Source[Maker] = Data_Source[[#This Row],[Maker]]))</f>
        <v>40000</v>
      </c>
    </row>
    <row r="1881" spans="1:17" x14ac:dyDescent="0.35">
      <c r="A1881">
        <v>1880</v>
      </c>
      <c r="B1881" t="s">
        <v>76</v>
      </c>
      <c r="C1881" t="s">
        <v>112</v>
      </c>
      <c r="D1881">
        <v>2017</v>
      </c>
      <c r="E1881" s="9">
        <f ca="1">YEAR(TODAY())-Data_Source[[#This Row],[Year]]</f>
        <v>8</v>
      </c>
      <c r="F1881" t="s">
        <v>15</v>
      </c>
      <c r="G1881" t="s">
        <v>75</v>
      </c>
      <c r="H1881" t="s">
        <v>26</v>
      </c>
      <c r="I1881">
        <v>3.5</v>
      </c>
      <c r="J1881" t="s">
        <v>18</v>
      </c>
      <c r="K1881" t="s">
        <v>19</v>
      </c>
      <c r="L1881">
        <v>153889</v>
      </c>
      <c r="M1881" t="s">
        <v>45</v>
      </c>
      <c r="N1881" t="s">
        <v>539</v>
      </c>
      <c r="O1881" s="2">
        <v>68000</v>
      </c>
      <c r="P1881" s="1">
        <f>MEDIAN(Data_Source[Price (SAR)])</f>
        <v>58000</v>
      </c>
      <c r="Q1881" s="1" cm="1">
        <f t="array" ref="Q1881">MEDIAN(_xlfn._xlws.FILTER(Data_Source[Price (SAR)],Data_Source[Maker] = Data_Source[[#This Row],[Maker]]))</f>
        <v>55000</v>
      </c>
    </row>
    <row r="1882" spans="1:17" x14ac:dyDescent="0.35">
      <c r="A1882">
        <v>1881</v>
      </c>
      <c r="B1882" t="s">
        <v>27</v>
      </c>
      <c r="C1882" t="s">
        <v>88</v>
      </c>
      <c r="D1882">
        <v>2019</v>
      </c>
      <c r="E1882" s="9">
        <f ca="1">YEAR(TODAY())-Data_Source[[#This Row],[Year]]</f>
        <v>6</v>
      </c>
      <c r="F1882" t="s">
        <v>15</v>
      </c>
      <c r="G1882" t="s">
        <v>23</v>
      </c>
      <c r="H1882" t="s">
        <v>26</v>
      </c>
      <c r="I1882">
        <v>1.4</v>
      </c>
      <c r="J1882" t="s">
        <v>18</v>
      </c>
      <c r="K1882" t="s">
        <v>19</v>
      </c>
      <c r="L1882">
        <v>83000</v>
      </c>
      <c r="M1882" t="s">
        <v>42</v>
      </c>
      <c r="N1882" t="s">
        <v>64</v>
      </c>
      <c r="O1882" s="2">
        <v>37000</v>
      </c>
      <c r="P1882" s="1">
        <f>MEDIAN(Data_Source[Price (SAR)])</f>
        <v>58000</v>
      </c>
      <c r="Q1882" s="1" cm="1">
        <f t="array" ref="Q1882">MEDIAN(_xlfn._xlws.FILTER(Data_Source[Price (SAR)],Data_Source[Maker] = Data_Source[[#This Row],[Maker]]))</f>
        <v>42000</v>
      </c>
    </row>
    <row r="1883" spans="1:17" x14ac:dyDescent="0.35">
      <c r="A1883">
        <v>1882</v>
      </c>
      <c r="B1883" t="s">
        <v>34</v>
      </c>
      <c r="C1883" t="s">
        <v>123</v>
      </c>
      <c r="D1883">
        <v>2017</v>
      </c>
      <c r="E1883" s="9">
        <f ca="1">YEAR(TODAY())-Data_Source[[#This Row],[Year]]</f>
        <v>8</v>
      </c>
      <c r="F1883" t="s">
        <v>15</v>
      </c>
      <c r="G1883" t="s">
        <v>23</v>
      </c>
      <c r="H1883" t="s">
        <v>17</v>
      </c>
      <c r="I1883">
        <v>2.7</v>
      </c>
      <c r="J1883" t="s">
        <v>18</v>
      </c>
      <c r="K1883" t="s">
        <v>68</v>
      </c>
      <c r="L1883">
        <v>168000</v>
      </c>
      <c r="M1883" t="s">
        <v>255</v>
      </c>
      <c r="N1883" t="s">
        <v>255</v>
      </c>
      <c r="O1883" s="2">
        <v>81000</v>
      </c>
      <c r="P1883" s="1">
        <f>MEDIAN(Data_Source[Price (SAR)])</f>
        <v>58000</v>
      </c>
      <c r="Q1883" s="1" cm="1">
        <f t="array" ref="Q1883">MEDIAN(_xlfn._xlws.FILTER(Data_Source[Price (SAR)],Data_Source[Maker] = Data_Source[[#This Row],[Maker]]))</f>
        <v>65000</v>
      </c>
    </row>
    <row r="1884" spans="1:17" x14ac:dyDescent="0.35">
      <c r="A1884">
        <v>1883</v>
      </c>
      <c r="B1884" t="s">
        <v>82</v>
      </c>
      <c r="C1884" t="s">
        <v>83</v>
      </c>
      <c r="D1884">
        <v>2018</v>
      </c>
      <c r="E1884" s="9">
        <f ca="1">YEAR(TODAY())-Data_Source[[#This Row],[Year]]</f>
        <v>7</v>
      </c>
      <c r="F1884" t="s">
        <v>15</v>
      </c>
      <c r="G1884" t="s">
        <v>25</v>
      </c>
      <c r="H1884" t="s">
        <v>26</v>
      </c>
      <c r="I1884">
        <v>3.5</v>
      </c>
      <c r="J1884" t="s">
        <v>18</v>
      </c>
      <c r="K1884" t="s">
        <v>19</v>
      </c>
      <c r="L1884">
        <v>128000</v>
      </c>
      <c r="M1884" t="s">
        <v>20</v>
      </c>
      <c r="N1884" t="s">
        <v>20</v>
      </c>
      <c r="O1884" s="2">
        <v>52000</v>
      </c>
      <c r="P1884" s="1">
        <f>MEDIAN(Data_Source[Price (SAR)])</f>
        <v>58000</v>
      </c>
      <c r="Q1884" s="1" cm="1">
        <f t="array" ref="Q1884">MEDIAN(_xlfn._xlws.FILTER(Data_Source[Price (SAR)],Data_Source[Maker] = Data_Source[[#This Row],[Maker]]))</f>
        <v>40000</v>
      </c>
    </row>
    <row r="1885" spans="1:17" x14ac:dyDescent="0.35">
      <c r="A1885">
        <v>1884</v>
      </c>
      <c r="B1885" t="s">
        <v>76</v>
      </c>
      <c r="C1885" t="s">
        <v>77</v>
      </c>
      <c r="D1885">
        <v>2003</v>
      </c>
      <c r="E1885" s="9">
        <f ca="1">YEAR(TODAY())-Data_Source[[#This Row],[Year]]</f>
        <v>22</v>
      </c>
      <c r="F1885" t="s">
        <v>47</v>
      </c>
      <c r="G1885" t="s">
        <v>94</v>
      </c>
      <c r="H1885" t="s">
        <v>30</v>
      </c>
      <c r="I1885">
        <v>8</v>
      </c>
      <c r="J1885" t="s">
        <v>18</v>
      </c>
      <c r="K1885" t="s">
        <v>19</v>
      </c>
      <c r="L1885">
        <v>246000</v>
      </c>
      <c r="M1885" t="s">
        <v>54</v>
      </c>
      <c r="N1885" t="s">
        <v>538</v>
      </c>
      <c r="O1885" s="3">
        <v>15000</v>
      </c>
      <c r="P1885" s="1">
        <f>MEDIAN(Data_Source[Price (SAR)])</f>
        <v>58000</v>
      </c>
      <c r="Q1885" s="1" cm="1">
        <f t="array" ref="Q1885">MEDIAN(_xlfn._xlws.FILTER(Data_Source[Price (SAR)],Data_Source[Maker] = Data_Source[[#This Row],[Maker]]))</f>
        <v>55000</v>
      </c>
    </row>
    <row r="1886" spans="1:17" x14ac:dyDescent="0.35">
      <c r="A1886">
        <v>1885</v>
      </c>
      <c r="B1886" t="s">
        <v>27</v>
      </c>
      <c r="C1886" t="s">
        <v>88</v>
      </c>
      <c r="D1886">
        <v>2019</v>
      </c>
      <c r="E1886" s="9">
        <f ca="1">YEAR(TODAY())-Data_Source[[#This Row],[Year]]</f>
        <v>6</v>
      </c>
      <c r="F1886" t="s">
        <v>15</v>
      </c>
      <c r="G1886" t="s">
        <v>23</v>
      </c>
      <c r="H1886" t="s">
        <v>30</v>
      </c>
      <c r="I1886">
        <v>1.4</v>
      </c>
      <c r="J1886" t="s">
        <v>18</v>
      </c>
      <c r="K1886" t="s">
        <v>19</v>
      </c>
      <c r="L1886">
        <v>98000</v>
      </c>
      <c r="M1886" t="s">
        <v>81</v>
      </c>
      <c r="N1886" t="s">
        <v>541</v>
      </c>
      <c r="O1886" s="2">
        <v>36500</v>
      </c>
      <c r="P1886" s="1">
        <f>MEDIAN(Data_Source[Price (SAR)])</f>
        <v>58000</v>
      </c>
      <c r="Q1886" s="1" cm="1">
        <f t="array" ref="Q1886">MEDIAN(_xlfn._xlws.FILTER(Data_Source[Price (SAR)],Data_Source[Maker] = Data_Source[[#This Row],[Maker]]))</f>
        <v>42000</v>
      </c>
    </row>
    <row r="1887" spans="1:17" x14ac:dyDescent="0.35">
      <c r="A1887">
        <v>1886</v>
      </c>
      <c r="B1887" t="s">
        <v>82</v>
      </c>
      <c r="C1887" t="s">
        <v>169</v>
      </c>
      <c r="D1887">
        <v>2014</v>
      </c>
      <c r="E1887" s="9">
        <f ca="1">YEAR(TODAY())-Data_Source[[#This Row],[Year]]</f>
        <v>11</v>
      </c>
      <c r="F1887" t="s">
        <v>47</v>
      </c>
      <c r="G1887" t="s">
        <v>102</v>
      </c>
      <c r="H1887" t="s">
        <v>26</v>
      </c>
      <c r="I1887">
        <v>6</v>
      </c>
      <c r="J1887" t="s">
        <v>18</v>
      </c>
      <c r="K1887" t="s">
        <v>19</v>
      </c>
      <c r="L1887">
        <v>259066</v>
      </c>
      <c r="M1887" t="s">
        <v>20</v>
      </c>
      <c r="N1887" t="s">
        <v>20</v>
      </c>
      <c r="O1887" s="3">
        <v>40000</v>
      </c>
      <c r="P1887" s="1">
        <f>MEDIAN(Data_Source[Price (SAR)])</f>
        <v>58000</v>
      </c>
      <c r="Q1887" s="1" cm="1">
        <f t="array" ref="Q1887">MEDIAN(_xlfn._xlws.FILTER(Data_Source[Price (SAR)],Data_Source[Maker] = Data_Source[[#This Row],[Maker]]))</f>
        <v>40000</v>
      </c>
    </row>
    <row r="1888" spans="1:17" x14ac:dyDescent="0.35">
      <c r="A1888">
        <v>1887</v>
      </c>
      <c r="B1888" t="s">
        <v>34</v>
      </c>
      <c r="C1888" t="s">
        <v>35</v>
      </c>
      <c r="D1888">
        <v>2020</v>
      </c>
      <c r="E1888" s="9">
        <f ca="1">YEAR(TODAY())-Data_Source[[#This Row],[Year]]</f>
        <v>5</v>
      </c>
      <c r="F1888" t="s">
        <v>15</v>
      </c>
      <c r="G1888" t="s">
        <v>23</v>
      </c>
      <c r="H1888" t="s">
        <v>30</v>
      </c>
      <c r="I1888">
        <v>4</v>
      </c>
      <c r="J1888" t="s">
        <v>18</v>
      </c>
      <c r="K1888" t="s">
        <v>19</v>
      </c>
      <c r="L1888">
        <v>35000</v>
      </c>
      <c r="M1888" t="s">
        <v>20</v>
      </c>
      <c r="N1888" t="s">
        <v>20</v>
      </c>
      <c r="O1888" s="2">
        <v>210000</v>
      </c>
      <c r="P1888" s="1">
        <f>MEDIAN(Data_Source[Price (SAR)])</f>
        <v>58000</v>
      </c>
      <c r="Q1888" s="1" cm="1">
        <f t="array" ref="Q1888">MEDIAN(_xlfn._xlws.FILTER(Data_Source[Price (SAR)],Data_Source[Maker] = Data_Source[[#This Row],[Maker]]))</f>
        <v>65000</v>
      </c>
    </row>
    <row r="1889" spans="1:17" x14ac:dyDescent="0.35">
      <c r="A1889">
        <v>1888</v>
      </c>
      <c r="B1889" t="s">
        <v>48</v>
      </c>
      <c r="C1889" t="s">
        <v>194</v>
      </c>
      <c r="D1889">
        <v>2002</v>
      </c>
      <c r="E1889" s="9">
        <f ca="1">YEAR(TODAY())-Data_Source[[#This Row],[Year]]</f>
        <v>23</v>
      </c>
      <c r="F1889" t="s">
        <v>15</v>
      </c>
      <c r="G1889" t="s">
        <v>196</v>
      </c>
      <c r="H1889" t="s">
        <v>30</v>
      </c>
      <c r="I1889">
        <v>3.2</v>
      </c>
      <c r="J1889" t="s">
        <v>18</v>
      </c>
      <c r="K1889" t="s">
        <v>19</v>
      </c>
      <c r="L1889">
        <v>297846</v>
      </c>
      <c r="M1889" t="s">
        <v>20</v>
      </c>
      <c r="N1889" t="s">
        <v>20</v>
      </c>
      <c r="O1889" s="2">
        <v>17000</v>
      </c>
      <c r="P1889" s="1">
        <f>MEDIAN(Data_Source[Price (SAR)])</f>
        <v>58000</v>
      </c>
      <c r="Q1889" s="1" cm="1">
        <f t="array" ref="Q1889">MEDIAN(_xlfn._xlws.FILTER(Data_Source[Price (SAR)],Data_Source[Maker] = Data_Source[[#This Row],[Maker]]))</f>
        <v>145000</v>
      </c>
    </row>
    <row r="1890" spans="1:17" x14ac:dyDescent="0.35">
      <c r="A1890">
        <v>1889</v>
      </c>
      <c r="B1890" t="s">
        <v>48</v>
      </c>
      <c r="C1890" t="s">
        <v>50</v>
      </c>
      <c r="D1890">
        <v>2017</v>
      </c>
      <c r="E1890" s="9">
        <f ca="1">YEAR(TODAY())-Data_Source[[#This Row],[Year]]</f>
        <v>8</v>
      </c>
      <c r="F1890" t="s">
        <v>47</v>
      </c>
      <c r="G1890" t="s">
        <v>65</v>
      </c>
      <c r="H1890" t="s">
        <v>30</v>
      </c>
      <c r="I1890">
        <v>2</v>
      </c>
      <c r="J1890" t="s">
        <v>18</v>
      </c>
      <c r="K1890" t="s">
        <v>19</v>
      </c>
      <c r="L1890">
        <v>33000</v>
      </c>
      <c r="M1890" t="s">
        <v>45</v>
      </c>
      <c r="N1890" t="s">
        <v>539</v>
      </c>
      <c r="O1890" s="3">
        <v>185000</v>
      </c>
      <c r="P1890" s="1">
        <f>MEDIAN(Data_Source[Price (SAR)])</f>
        <v>58000</v>
      </c>
      <c r="Q1890" s="1" cm="1">
        <f t="array" ref="Q1890">MEDIAN(_xlfn._xlws.FILTER(Data_Source[Price (SAR)],Data_Source[Maker] = Data_Source[[#This Row],[Maker]]))</f>
        <v>145000</v>
      </c>
    </row>
    <row r="1891" spans="1:17" x14ac:dyDescent="0.35">
      <c r="A1891">
        <v>1890</v>
      </c>
      <c r="B1891" t="s">
        <v>39</v>
      </c>
      <c r="C1891" t="s">
        <v>115</v>
      </c>
      <c r="D1891">
        <v>2015</v>
      </c>
      <c r="E1891" s="9">
        <f ca="1">YEAR(TODAY())-Data_Source[[#This Row],[Year]]</f>
        <v>10</v>
      </c>
      <c r="F1891" t="s">
        <v>15</v>
      </c>
      <c r="G1891" t="s">
        <v>38</v>
      </c>
      <c r="H1891" t="s">
        <v>26</v>
      </c>
      <c r="I1891">
        <v>5.3</v>
      </c>
      <c r="J1891" t="s">
        <v>18</v>
      </c>
      <c r="K1891" t="s">
        <v>19</v>
      </c>
      <c r="L1891">
        <v>118000</v>
      </c>
      <c r="M1891" t="s">
        <v>20</v>
      </c>
      <c r="N1891" t="s">
        <v>20</v>
      </c>
      <c r="O1891" s="2">
        <v>91000</v>
      </c>
      <c r="P1891" s="1">
        <f>MEDIAN(Data_Source[Price (SAR)])</f>
        <v>58000</v>
      </c>
      <c r="Q1891" s="1" cm="1">
        <f t="array" ref="Q1891">MEDIAN(_xlfn._xlws.FILTER(Data_Source[Price (SAR)],Data_Source[Maker] = Data_Source[[#This Row],[Maker]]))</f>
        <v>60000</v>
      </c>
    </row>
    <row r="1892" spans="1:17" x14ac:dyDescent="0.35">
      <c r="A1892">
        <v>1891</v>
      </c>
      <c r="B1892" t="s">
        <v>39</v>
      </c>
      <c r="C1892" t="s">
        <v>40</v>
      </c>
      <c r="D1892">
        <v>2015</v>
      </c>
      <c r="E1892" s="9">
        <f ca="1">YEAR(TODAY())-Data_Source[[#This Row],[Year]]</f>
        <v>10</v>
      </c>
      <c r="F1892" t="s">
        <v>15</v>
      </c>
      <c r="G1892" t="s">
        <v>33</v>
      </c>
      <c r="H1892" t="s">
        <v>17</v>
      </c>
      <c r="I1892">
        <v>3.5</v>
      </c>
      <c r="J1892" t="s">
        <v>18</v>
      </c>
      <c r="K1892" t="s">
        <v>19</v>
      </c>
      <c r="L1892">
        <v>200007</v>
      </c>
      <c r="M1892" t="s">
        <v>42</v>
      </c>
      <c r="N1892" t="s">
        <v>64</v>
      </c>
      <c r="O1892" s="2">
        <v>45000</v>
      </c>
      <c r="P1892" s="1">
        <f>MEDIAN(Data_Source[Price (SAR)])</f>
        <v>58000</v>
      </c>
      <c r="Q1892" s="1" cm="1">
        <f t="array" ref="Q1892">MEDIAN(_xlfn._xlws.FILTER(Data_Source[Price (SAR)],Data_Source[Maker] = Data_Source[[#This Row],[Maker]]))</f>
        <v>60000</v>
      </c>
    </row>
    <row r="1893" spans="1:17" x14ac:dyDescent="0.35">
      <c r="A1893">
        <v>1892</v>
      </c>
      <c r="B1893" t="s">
        <v>34</v>
      </c>
      <c r="C1893" t="s">
        <v>51</v>
      </c>
      <c r="D1893">
        <v>2015</v>
      </c>
      <c r="E1893" s="9">
        <f ca="1">YEAR(TODAY())-Data_Source[[#This Row],[Year]]</f>
        <v>10</v>
      </c>
      <c r="F1893" t="s">
        <v>15</v>
      </c>
      <c r="G1893" t="s">
        <v>25</v>
      </c>
      <c r="H1893" t="s">
        <v>26</v>
      </c>
      <c r="I1893">
        <v>1.6</v>
      </c>
      <c r="J1893" t="s">
        <v>18</v>
      </c>
      <c r="K1893" t="s">
        <v>19</v>
      </c>
      <c r="L1893">
        <v>160000</v>
      </c>
      <c r="M1893" t="s">
        <v>42</v>
      </c>
      <c r="N1893" t="s">
        <v>64</v>
      </c>
      <c r="O1893" s="2">
        <v>27500</v>
      </c>
      <c r="P1893" s="1">
        <f>MEDIAN(Data_Source[Price (SAR)])</f>
        <v>58000</v>
      </c>
      <c r="Q1893" s="1" cm="1">
        <f t="array" ref="Q1893">MEDIAN(_xlfn._xlws.FILTER(Data_Source[Price (SAR)],Data_Source[Maker] = Data_Source[[#This Row],[Maker]]))</f>
        <v>65000</v>
      </c>
    </row>
    <row r="1894" spans="1:17" x14ac:dyDescent="0.35">
      <c r="A1894">
        <v>1893</v>
      </c>
      <c r="B1894" t="s">
        <v>34</v>
      </c>
      <c r="C1894" t="s">
        <v>123</v>
      </c>
      <c r="D1894">
        <v>2018</v>
      </c>
      <c r="E1894" s="9">
        <f ca="1">YEAR(TODAY())-Data_Source[[#This Row],[Year]]</f>
        <v>7</v>
      </c>
      <c r="F1894" t="s">
        <v>15</v>
      </c>
      <c r="G1894" t="s">
        <v>23</v>
      </c>
      <c r="H1894" t="s">
        <v>30</v>
      </c>
      <c r="I1894">
        <v>2.7</v>
      </c>
      <c r="J1894" t="s">
        <v>18</v>
      </c>
      <c r="K1894" t="s">
        <v>68</v>
      </c>
      <c r="L1894">
        <v>31000</v>
      </c>
      <c r="M1894" t="s">
        <v>45</v>
      </c>
      <c r="N1894" t="s">
        <v>539</v>
      </c>
      <c r="O1894" s="2">
        <v>72000</v>
      </c>
      <c r="P1894" s="1">
        <f>MEDIAN(Data_Source[Price (SAR)])</f>
        <v>58000</v>
      </c>
      <c r="Q1894" s="1" cm="1">
        <f t="array" ref="Q1894">MEDIAN(_xlfn._xlws.FILTER(Data_Source[Price (SAR)],Data_Source[Maker] = Data_Source[[#This Row],[Maker]]))</f>
        <v>65000</v>
      </c>
    </row>
    <row r="1895" spans="1:17" x14ac:dyDescent="0.35">
      <c r="A1895">
        <v>1894</v>
      </c>
      <c r="B1895" t="s">
        <v>326</v>
      </c>
      <c r="C1895" t="s">
        <v>410</v>
      </c>
      <c r="D1895">
        <v>2006</v>
      </c>
      <c r="E1895" s="9">
        <f ca="1">YEAR(TODAY())-Data_Source[[#This Row],[Year]]</f>
        <v>19</v>
      </c>
      <c r="F1895" t="s">
        <v>15</v>
      </c>
      <c r="G1895" t="s">
        <v>38</v>
      </c>
      <c r="H1895" t="s">
        <v>30</v>
      </c>
      <c r="I1895">
        <v>6</v>
      </c>
      <c r="J1895" t="s">
        <v>18</v>
      </c>
      <c r="K1895" t="s">
        <v>19</v>
      </c>
      <c r="L1895">
        <v>394360</v>
      </c>
      <c r="M1895" t="s">
        <v>42</v>
      </c>
      <c r="N1895" t="s">
        <v>64</v>
      </c>
      <c r="O1895" s="2">
        <v>15000</v>
      </c>
      <c r="P1895" s="1">
        <f>MEDIAN(Data_Source[Price (SAR)])</f>
        <v>58000</v>
      </c>
      <c r="Q1895" s="1" cm="1">
        <f t="array" ref="Q1895">MEDIAN(_xlfn._xlws.FILTER(Data_Source[Price (SAR)],Data_Source[Maker] = Data_Source[[#This Row],[Maker]]))</f>
        <v>19000</v>
      </c>
    </row>
    <row r="1896" spans="1:17" x14ac:dyDescent="0.35">
      <c r="A1896">
        <v>1895</v>
      </c>
      <c r="B1896" t="s">
        <v>82</v>
      </c>
      <c r="C1896" t="s">
        <v>105</v>
      </c>
      <c r="D1896">
        <v>2015</v>
      </c>
      <c r="E1896" s="9">
        <f ca="1">YEAR(TODAY())-Data_Source[[#This Row],[Year]]</f>
        <v>10</v>
      </c>
      <c r="F1896" t="s">
        <v>44</v>
      </c>
      <c r="G1896" t="s">
        <v>23</v>
      </c>
      <c r="H1896" t="s">
        <v>17</v>
      </c>
      <c r="I1896">
        <v>2.4</v>
      </c>
      <c r="J1896" t="s">
        <v>18</v>
      </c>
      <c r="K1896" t="s">
        <v>19</v>
      </c>
      <c r="L1896">
        <v>79680</v>
      </c>
      <c r="M1896" t="s">
        <v>20</v>
      </c>
      <c r="N1896" t="s">
        <v>20</v>
      </c>
      <c r="O1896" s="2">
        <v>49000</v>
      </c>
      <c r="P1896" s="1">
        <f>MEDIAN(Data_Source[Price (SAR)])</f>
        <v>58000</v>
      </c>
      <c r="Q1896" s="1" cm="1">
        <f t="array" ref="Q1896">MEDIAN(_xlfn._xlws.FILTER(Data_Source[Price (SAR)],Data_Source[Maker] = Data_Source[[#This Row],[Maker]]))</f>
        <v>40000</v>
      </c>
    </row>
    <row r="1897" spans="1:17" x14ac:dyDescent="0.35">
      <c r="A1897">
        <v>1896</v>
      </c>
      <c r="B1897" t="s">
        <v>34</v>
      </c>
      <c r="C1897" t="s">
        <v>43</v>
      </c>
      <c r="D1897">
        <v>2017</v>
      </c>
      <c r="E1897" s="9">
        <f ca="1">YEAR(TODAY())-Data_Source[[#This Row],[Year]]</f>
        <v>8</v>
      </c>
      <c r="F1897" t="s">
        <v>15</v>
      </c>
      <c r="G1897" t="s">
        <v>29</v>
      </c>
      <c r="H1897" t="s">
        <v>26</v>
      </c>
      <c r="I1897">
        <v>2.5</v>
      </c>
      <c r="J1897" t="s">
        <v>18</v>
      </c>
      <c r="K1897" t="s">
        <v>19</v>
      </c>
      <c r="L1897">
        <v>102637</v>
      </c>
      <c r="M1897" t="s">
        <v>45</v>
      </c>
      <c r="N1897" t="s">
        <v>539</v>
      </c>
      <c r="O1897" s="3">
        <v>62500</v>
      </c>
      <c r="P1897" s="1">
        <f>MEDIAN(Data_Source[Price (SAR)])</f>
        <v>58000</v>
      </c>
      <c r="Q1897" s="1" cm="1">
        <f t="array" ref="Q1897">MEDIAN(_xlfn._xlws.FILTER(Data_Source[Price (SAR)],Data_Source[Maker] = Data_Source[[#This Row],[Maker]]))</f>
        <v>65000</v>
      </c>
    </row>
    <row r="1898" spans="1:17" x14ac:dyDescent="0.35">
      <c r="A1898">
        <v>1897</v>
      </c>
      <c r="B1898" t="s">
        <v>27</v>
      </c>
      <c r="C1898" t="s">
        <v>402</v>
      </c>
      <c r="D1898">
        <v>2016</v>
      </c>
      <c r="E1898" s="9">
        <f ca="1">YEAR(TODAY())-Data_Source[[#This Row],[Year]]</f>
        <v>9</v>
      </c>
      <c r="F1898" t="s">
        <v>15</v>
      </c>
      <c r="G1898" t="s">
        <v>75</v>
      </c>
      <c r="H1898" t="s">
        <v>26</v>
      </c>
      <c r="I1898">
        <v>3.9</v>
      </c>
      <c r="J1898" t="s">
        <v>56</v>
      </c>
      <c r="K1898" t="s">
        <v>68</v>
      </c>
      <c r="L1898">
        <v>132852</v>
      </c>
      <c r="M1898" t="s">
        <v>20</v>
      </c>
      <c r="N1898" t="s">
        <v>20</v>
      </c>
      <c r="O1898" s="3">
        <v>85000</v>
      </c>
      <c r="P1898" s="1">
        <f>MEDIAN(Data_Source[Price (SAR)])</f>
        <v>58000</v>
      </c>
      <c r="Q1898" s="1" cm="1">
        <f t="array" ref="Q1898">MEDIAN(_xlfn._xlws.FILTER(Data_Source[Price (SAR)],Data_Source[Maker] = Data_Source[[#This Row],[Maker]]))</f>
        <v>42000</v>
      </c>
    </row>
    <row r="1899" spans="1:17" x14ac:dyDescent="0.35">
      <c r="A1899">
        <v>1898</v>
      </c>
      <c r="B1899" t="s">
        <v>27</v>
      </c>
      <c r="C1899" t="s">
        <v>160</v>
      </c>
      <c r="D1899">
        <v>2017</v>
      </c>
      <c r="E1899" s="9">
        <f ca="1">YEAR(TODAY())-Data_Source[[#This Row],[Year]]</f>
        <v>8</v>
      </c>
      <c r="F1899" t="s">
        <v>15</v>
      </c>
      <c r="G1899" t="s">
        <v>29</v>
      </c>
      <c r="H1899" t="s">
        <v>17</v>
      </c>
      <c r="I1899">
        <v>9</v>
      </c>
      <c r="J1899" t="s">
        <v>18</v>
      </c>
      <c r="K1899" t="s">
        <v>19</v>
      </c>
      <c r="L1899">
        <v>145</v>
      </c>
      <c r="M1899" t="s">
        <v>54</v>
      </c>
      <c r="N1899" t="s">
        <v>538</v>
      </c>
      <c r="O1899" s="3">
        <v>58000</v>
      </c>
      <c r="P1899" s="1">
        <f>MEDIAN(Data_Source[Price (SAR)])</f>
        <v>58000</v>
      </c>
      <c r="Q1899" s="1" cm="1">
        <f t="array" ref="Q1899">MEDIAN(_xlfn._xlws.FILTER(Data_Source[Price (SAR)],Data_Source[Maker] = Data_Source[[#This Row],[Maker]]))</f>
        <v>42000</v>
      </c>
    </row>
    <row r="1900" spans="1:17" x14ac:dyDescent="0.35">
      <c r="A1900">
        <v>1899</v>
      </c>
      <c r="B1900" t="s">
        <v>34</v>
      </c>
      <c r="C1900" t="s">
        <v>72</v>
      </c>
      <c r="D1900">
        <v>2011</v>
      </c>
      <c r="E1900" s="9">
        <f ca="1">YEAR(TODAY())-Data_Source[[#This Row],[Year]]</f>
        <v>14</v>
      </c>
      <c r="F1900" t="s">
        <v>15</v>
      </c>
      <c r="G1900" t="s">
        <v>75</v>
      </c>
      <c r="H1900" t="s">
        <v>30</v>
      </c>
      <c r="I1900">
        <v>1.4</v>
      </c>
      <c r="J1900" t="s">
        <v>18</v>
      </c>
      <c r="K1900" t="s">
        <v>68</v>
      </c>
      <c r="L1900">
        <v>135000</v>
      </c>
      <c r="M1900" t="s">
        <v>20</v>
      </c>
      <c r="N1900" t="s">
        <v>20</v>
      </c>
      <c r="O1900" s="3">
        <v>25000</v>
      </c>
      <c r="P1900" s="1">
        <f>MEDIAN(Data_Source[Price (SAR)])</f>
        <v>58000</v>
      </c>
      <c r="Q1900" s="1" cm="1">
        <f t="array" ref="Q1900">MEDIAN(_xlfn._xlws.FILTER(Data_Source[Price (SAR)],Data_Source[Maker] = Data_Source[[#This Row],[Maker]]))</f>
        <v>65000</v>
      </c>
    </row>
    <row r="1901" spans="1:17" x14ac:dyDescent="0.35">
      <c r="A1901">
        <v>1900</v>
      </c>
      <c r="B1901" t="s">
        <v>34</v>
      </c>
      <c r="C1901" t="s">
        <v>123</v>
      </c>
      <c r="D1901">
        <v>2017</v>
      </c>
      <c r="E1901" s="9">
        <f ca="1">YEAR(TODAY())-Data_Source[[#This Row],[Year]]</f>
        <v>8</v>
      </c>
      <c r="F1901" t="s">
        <v>15</v>
      </c>
      <c r="G1901" t="s">
        <v>23</v>
      </c>
      <c r="H1901" t="s">
        <v>30</v>
      </c>
      <c r="I1901">
        <v>2.7</v>
      </c>
      <c r="J1901" t="s">
        <v>18</v>
      </c>
      <c r="K1901" t="s">
        <v>68</v>
      </c>
      <c r="L1901">
        <v>150000</v>
      </c>
      <c r="M1901" t="s">
        <v>45</v>
      </c>
      <c r="N1901" t="s">
        <v>539</v>
      </c>
      <c r="O1901" s="2">
        <v>70000</v>
      </c>
      <c r="P1901" s="1">
        <f>MEDIAN(Data_Source[Price (SAR)])</f>
        <v>58000</v>
      </c>
      <c r="Q1901" s="1" cm="1">
        <f t="array" ref="Q1901">MEDIAN(_xlfn._xlws.FILTER(Data_Source[Price (SAR)],Data_Source[Maker] = Data_Source[[#This Row],[Maker]]))</f>
        <v>65000</v>
      </c>
    </row>
    <row r="1902" spans="1:17" x14ac:dyDescent="0.35">
      <c r="A1902">
        <v>1901</v>
      </c>
      <c r="B1902" t="s">
        <v>48</v>
      </c>
      <c r="C1902" t="s">
        <v>149</v>
      </c>
      <c r="D1902">
        <v>2015</v>
      </c>
      <c r="E1902" s="9">
        <f ca="1">YEAR(TODAY())-Data_Source[[#This Row],[Year]]</f>
        <v>10</v>
      </c>
      <c r="F1902" t="s">
        <v>44</v>
      </c>
      <c r="G1902" t="s">
        <v>23</v>
      </c>
      <c r="H1902" t="s">
        <v>17</v>
      </c>
      <c r="I1902">
        <v>2</v>
      </c>
      <c r="J1902" t="s">
        <v>18</v>
      </c>
      <c r="K1902" t="s">
        <v>19</v>
      </c>
      <c r="L1902">
        <v>54000</v>
      </c>
      <c r="M1902" t="s">
        <v>20</v>
      </c>
      <c r="N1902" t="s">
        <v>20</v>
      </c>
      <c r="O1902" s="2">
        <v>120000</v>
      </c>
      <c r="P1902" s="1">
        <f>MEDIAN(Data_Source[Price (SAR)])</f>
        <v>58000</v>
      </c>
      <c r="Q1902" s="1" cm="1">
        <f t="array" ref="Q1902">MEDIAN(_xlfn._xlws.FILTER(Data_Source[Price (SAR)],Data_Source[Maker] = Data_Source[[#This Row],[Maker]]))</f>
        <v>145000</v>
      </c>
    </row>
    <row r="1903" spans="1:17" x14ac:dyDescent="0.35">
      <c r="A1903">
        <v>1902</v>
      </c>
      <c r="B1903" t="s">
        <v>27</v>
      </c>
      <c r="C1903" t="s">
        <v>28</v>
      </c>
      <c r="D1903">
        <v>2019</v>
      </c>
      <c r="E1903" s="9">
        <f ca="1">YEAR(TODAY())-Data_Source[[#This Row],[Year]]</f>
        <v>6</v>
      </c>
      <c r="F1903" t="s">
        <v>15</v>
      </c>
      <c r="G1903" t="s">
        <v>25</v>
      </c>
      <c r="H1903" t="s">
        <v>26</v>
      </c>
      <c r="I1903">
        <v>1.6</v>
      </c>
      <c r="J1903" t="s">
        <v>18</v>
      </c>
      <c r="K1903" t="s">
        <v>19</v>
      </c>
      <c r="L1903">
        <v>120244</v>
      </c>
      <c r="M1903" t="s">
        <v>20</v>
      </c>
      <c r="N1903" t="s">
        <v>20</v>
      </c>
      <c r="O1903" s="3">
        <v>43000</v>
      </c>
      <c r="P1903" s="1">
        <f>MEDIAN(Data_Source[Price (SAR)])</f>
        <v>58000</v>
      </c>
      <c r="Q1903" s="1" cm="1">
        <f t="array" ref="Q1903">MEDIAN(_xlfn._xlws.FILTER(Data_Source[Price (SAR)],Data_Source[Maker] = Data_Source[[#This Row],[Maker]]))</f>
        <v>42000</v>
      </c>
    </row>
    <row r="1904" spans="1:17" x14ac:dyDescent="0.35">
      <c r="A1904">
        <v>1903</v>
      </c>
      <c r="B1904" t="s">
        <v>34</v>
      </c>
      <c r="C1904" t="s">
        <v>55</v>
      </c>
      <c r="D1904">
        <v>2020</v>
      </c>
      <c r="E1904" s="9">
        <f ca="1">YEAR(TODAY())-Data_Source[[#This Row],[Year]]</f>
        <v>5</v>
      </c>
      <c r="F1904" t="s">
        <v>15</v>
      </c>
      <c r="G1904" t="s">
        <v>23</v>
      </c>
      <c r="H1904" t="s">
        <v>30</v>
      </c>
      <c r="I1904">
        <v>2.7</v>
      </c>
      <c r="J1904" t="s">
        <v>18</v>
      </c>
      <c r="K1904" t="s">
        <v>19</v>
      </c>
      <c r="L1904">
        <v>5000</v>
      </c>
      <c r="M1904" t="s">
        <v>20</v>
      </c>
      <c r="N1904" t="s">
        <v>20</v>
      </c>
      <c r="O1904" s="2">
        <v>153000</v>
      </c>
      <c r="P1904" s="1">
        <f>MEDIAN(Data_Source[Price (SAR)])</f>
        <v>58000</v>
      </c>
      <c r="Q1904" s="1" cm="1">
        <f t="array" ref="Q1904">MEDIAN(_xlfn._xlws.FILTER(Data_Source[Price (SAR)],Data_Source[Maker] = Data_Source[[#This Row],[Maker]]))</f>
        <v>65000</v>
      </c>
    </row>
    <row r="1905" spans="1:17" x14ac:dyDescent="0.35">
      <c r="A1905">
        <v>1904</v>
      </c>
      <c r="B1905" t="s">
        <v>48</v>
      </c>
      <c r="C1905" t="s">
        <v>149</v>
      </c>
      <c r="D1905">
        <v>2017</v>
      </c>
      <c r="E1905" s="9">
        <f ca="1">YEAR(TODAY())-Data_Source[[#This Row],[Year]]</f>
        <v>8</v>
      </c>
      <c r="F1905" t="s">
        <v>15</v>
      </c>
      <c r="G1905" t="s">
        <v>23</v>
      </c>
      <c r="H1905" t="s">
        <v>30</v>
      </c>
      <c r="I1905">
        <v>2</v>
      </c>
      <c r="J1905" t="s">
        <v>18</v>
      </c>
      <c r="K1905" t="s">
        <v>19</v>
      </c>
      <c r="L1905">
        <v>81597</v>
      </c>
      <c r="M1905" t="s">
        <v>20</v>
      </c>
      <c r="N1905" t="s">
        <v>20</v>
      </c>
      <c r="O1905" s="3">
        <v>169500</v>
      </c>
      <c r="P1905" s="1">
        <f>MEDIAN(Data_Source[Price (SAR)])</f>
        <v>58000</v>
      </c>
      <c r="Q1905" s="1" cm="1">
        <f t="array" ref="Q1905">MEDIAN(_xlfn._xlws.FILTER(Data_Source[Price (SAR)],Data_Source[Maker] = Data_Source[[#This Row],[Maker]]))</f>
        <v>145000</v>
      </c>
    </row>
    <row r="1906" spans="1:17" x14ac:dyDescent="0.35">
      <c r="A1906">
        <v>1905</v>
      </c>
      <c r="B1906" t="s">
        <v>39</v>
      </c>
      <c r="C1906" t="s">
        <v>131</v>
      </c>
      <c r="D1906">
        <v>2013</v>
      </c>
      <c r="E1906" s="9">
        <f ca="1">YEAR(TODAY())-Data_Source[[#This Row],[Year]]</f>
        <v>12</v>
      </c>
      <c r="F1906" t="s">
        <v>15</v>
      </c>
      <c r="G1906" t="s">
        <v>25</v>
      </c>
      <c r="H1906" t="s">
        <v>26</v>
      </c>
      <c r="I1906">
        <v>6</v>
      </c>
      <c r="J1906" t="s">
        <v>18</v>
      </c>
      <c r="K1906" t="s">
        <v>19</v>
      </c>
      <c r="L1906">
        <v>79159</v>
      </c>
      <c r="M1906" t="s">
        <v>20</v>
      </c>
      <c r="N1906" t="s">
        <v>20</v>
      </c>
      <c r="O1906" s="2">
        <v>75000</v>
      </c>
      <c r="P1906" s="1">
        <f>MEDIAN(Data_Source[Price (SAR)])</f>
        <v>58000</v>
      </c>
      <c r="Q1906" s="1" cm="1">
        <f t="array" ref="Q1906">MEDIAN(_xlfn._xlws.FILTER(Data_Source[Price (SAR)],Data_Source[Maker] = Data_Source[[#This Row],[Maker]]))</f>
        <v>60000</v>
      </c>
    </row>
    <row r="1907" spans="1:17" x14ac:dyDescent="0.35">
      <c r="A1907">
        <v>1906</v>
      </c>
      <c r="B1907" t="s">
        <v>27</v>
      </c>
      <c r="C1907" t="s">
        <v>88</v>
      </c>
      <c r="D1907">
        <v>2018</v>
      </c>
      <c r="E1907" s="9">
        <f ca="1">YEAR(TODAY())-Data_Source[[#This Row],[Year]]</f>
        <v>7</v>
      </c>
      <c r="F1907" t="s">
        <v>15</v>
      </c>
      <c r="G1907" t="s">
        <v>23</v>
      </c>
      <c r="H1907" t="s">
        <v>26</v>
      </c>
      <c r="I1907">
        <v>1.4</v>
      </c>
      <c r="J1907" t="s">
        <v>18</v>
      </c>
      <c r="K1907" t="s">
        <v>19</v>
      </c>
      <c r="L1907">
        <v>105500</v>
      </c>
      <c r="M1907" t="s">
        <v>45</v>
      </c>
      <c r="N1907" t="s">
        <v>539</v>
      </c>
      <c r="O1907" s="2">
        <v>32000</v>
      </c>
      <c r="P1907" s="1">
        <f>MEDIAN(Data_Source[Price (SAR)])</f>
        <v>58000</v>
      </c>
      <c r="Q1907" s="1" cm="1">
        <f t="array" ref="Q1907">MEDIAN(_xlfn._xlws.FILTER(Data_Source[Price (SAR)],Data_Source[Maker] = Data_Source[[#This Row],[Maker]]))</f>
        <v>42000</v>
      </c>
    </row>
    <row r="1908" spans="1:17" x14ac:dyDescent="0.35">
      <c r="A1908">
        <v>1907</v>
      </c>
      <c r="B1908" t="s">
        <v>60</v>
      </c>
      <c r="C1908" t="s">
        <v>80</v>
      </c>
      <c r="D1908">
        <v>2017</v>
      </c>
      <c r="E1908" s="9">
        <f ca="1">YEAR(TODAY())-Data_Source[[#This Row],[Year]]</f>
        <v>8</v>
      </c>
      <c r="F1908" t="s">
        <v>44</v>
      </c>
      <c r="G1908" t="s">
        <v>23</v>
      </c>
      <c r="H1908" t="s">
        <v>30</v>
      </c>
      <c r="I1908">
        <v>3</v>
      </c>
      <c r="J1908" t="s">
        <v>18</v>
      </c>
      <c r="K1908" t="s">
        <v>19</v>
      </c>
      <c r="L1908">
        <v>82000</v>
      </c>
      <c r="M1908" t="s">
        <v>20</v>
      </c>
      <c r="N1908" t="s">
        <v>20</v>
      </c>
      <c r="O1908" s="3">
        <v>110000</v>
      </c>
      <c r="P1908" s="1">
        <f>MEDIAN(Data_Source[Price (SAR)])</f>
        <v>58000</v>
      </c>
      <c r="Q1908" s="1" cm="1">
        <f t="array" ref="Q1908">MEDIAN(_xlfn._xlws.FILTER(Data_Source[Price (SAR)],Data_Source[Maker] = Data_Source[[#This Row],[Maker]]))</f>
        <v>142000</v>
      </c>
    </row>
    <row r="1909" spans="1:17" x14ac:dyDescent="0.35">
      <c r="A1909">
        <v>1908</v>
      </c>
      <c r="B1909" t="s">
        <v>82</v>
      </c>
      <c r="C1909" t="s">
        <v>164</v>
      </c>
      <c r="D1909">
        <v>2019</v>
      </c>
      <c r="E1909" s="9">
        <f ca="1">YEAR(TODAY())-Data_Source[[#This Row],[Year]]</f>
        <v>6</v>
      </c>
      <c r="F1909" t="s">
        <v>15</v>
      </c>
      <c r="G1909" t="s">
        <v>78</v>
      </c>
      <c r="H1909" t="s">
        <v>26</v>
      </c>
      <c r="I1909">
        <v>1.6</v>
      </c>
      <c r="J1909" t="s">
        <v>18</v>
      </c>
      <c r="K1909" t="s">
        <v>19</v>
      </c>
      <c r="L1909">
        <v>43000</v>
      </c>
      <c r="M1909" t="s">
        <v>211</v>
      </c>
      <c r="N1909" t="s">
        <v>539</v>
      </c>
      <c r="O1909" s="3">
        <v>68000</v>
      </c>
      <c r="P1909" s="1">
        <f>MEDIAN(Data_Source[Price (SAR)])</f>
        <v>58000</v>
      </c>
      <c r="Q1909" s="1" cm="1">
        <f t="array" ref="Q1909">MEDIAN(_xlfn._xlws.FILTER(Data_Source[Price (SAR)],Data_Source[Maker] = Data_Source[[#This Row],[Maker]]))</f>
        <v>40000</v>
      </c>
    </row>
    <row r="1910" spans="1:17" x14ac:dyDescent="0.35">
      <c r="A1910">
        <v>1909</v>
      </c>
      <c r="B1910" t="s">
        <v>76</v>
      </c>
      <c r="C1910" t="s">
        <v>151</v>
      </c>
      <c r="D1910">
        <v>2013</v>
      </c>
      <c r="E1910" s="9">
        <f ca="1">YEAR(TODAY())-Data_Source[[#This Row],[Year]]</f>
        <v>12</v>
      </c>
      <c r="F1910" t="s">
        <v>15</v>
      </c>
      <c r="G1910" t="s">
        <v>16</v>
      </c>
      <c r="H1910" t="s">
        <v>17</v>
      </c>
      <c r="I1910">
        <v>3.5</v>
      </c>
      <c r="J1910" t="s">
        <v>18</v>
      </c>
      <c r="K1910" t="s">
        <v>19</v>
      </c>
      <c r="L1910">
        <v>71927</v>
      </c>
      <c r="M1910" t="s">
        <v>20</v>
      </c>
      <c r="N1910" t="s">
        <v>20</v>
      </c>
      <c r="O1910" s="2">
        <v>64000</v>
      </c>
      <c r="P1910" s="1">
        <f>MEDIAN(Data_Source[Price (SAR)])</f>
        <v>58000</v>
      </c>
      <c r="Q1910" s="1" cm="1">
        <f t="array" ref="Q1910">MEDIAN(_xlfn._xlws.FILTER(Data_Source[Price (SAR)],Data_Source[Maker] = Data_Source[[#This Row],[Maker]]))</f>
        <v>55000</v>
      </c>
    </row>
    <row r="1911" spans="1:17" x14ac:dyDescent="0.35">
      <c r="A1911">
        <v>1910</v>
      </c>
      <c r="B1911" t="s">
        <v>76</v>
      </c>
      <c r="C1911" t="s">
        <v>125</v>
      </c>
      <c r="D1911">
        <v>2016</v>
      </c>
      <c r="E1911" s="9">
        <f ca="1">YEAR(TODAY())-Data_Source[[#This Row],[Year]]</f>
        <v>9</v>
      </c>
      <c r="F1911" t="s">
        <v>44</v>
      </c>
      <c r="G1911" t="s">
        <v>23</v>
      </c>
      <c r="H1911" t="s">
        <v>17</v>
      </c>
      <c r="I1911">
        <v>3.5</v>
      </c>
      <c r="J1911" t="s">
        <v>18</v>
      </c>
      <c r="K1911" t="s">
        <v>19</v>
      </c>
      <c r="L1911">
        <v>127000</v>
      </c>
      <c r="M1911" t="s">
        <v>20</v>
      </c>
      <c r="N1911" t="s">
        <v>20</v>
      </c>
      <c r="O1911" s="3">
        <v>88000</v>
      </c>
      <c r="P1911" s="1">
        <f>MEDIAN(Data_Source[Price (SAR)])</f>
        <v>58000</v>
      </c>
      <c r="Q1911" s="1" cm="1">
        <f t="array" ref="Q1911">MEDIAN(_xlfn._xlws.FILTER(Data_Source[Price (SAR)],Data_Source[Maker] = Data_Source[[#This Row],[Maker]]))</f>
        <v>55000</v>
      </c>
    </row>
    <row r="1912" spans="1:17" x14ac:dyDescent="0.35">
      <c r="A1912">
        <v>1911</v>
      </c>
      <c r="B1912" t="s">
        <v>27</v>
      </c>
      <c r="C1912" t="s">
        <v>28</v>
      </c>
      <c r="D1912">
        <v>2020</v>
      </c>
      <c r="E1912" s="9">
        <f ca="1">YEAR(TODAY())-Data_Source[[#This Row],[Year]]</f>
        <v>5</v>
      </c>
      <c r="F1912" t="s">
        <v>15</v>
      </c>
      <c r="G1912" t="s">
        <v>29</v>
      </c>
      <c r="H1912" t="s">
        <v>26</v>
      </c>
      <c r="I1912">
        <v>1.6</v>
      </c>
      <c r="J1912" t="s">
        <v>18</v>
      </c>
      <c r="K1912" t="s">
        <v>19</v>
      </c>
      <c r="L1912">
        <v>20939</v>
      </c>
      <c r="M1912" t="s">
        <v>20</v>
      </c>
      <c r="N1912" t="s">
        <v>20</v>
      </c>
      <c r="O1912" s="2">
        <v>57500</v>
      </c>
      <c r="P1912" s="1">
        <f>MEDIAN(Data_Source[Price (SAR)])</f>
        <v>58000</v>
      </c>
      <c r="Q1912" s="1" cm="1">
        <f t="array" ref="Q1912">MEDIAN(_xlfn._xlws.FILTER(Data_Source[Price (SAR)],Data_Source[Maker] = Data_Source[[#This Row],[Maker]]))</f>
        <v>42000</v>
      </c>
    </row>
    <row r="1913" spans="1:17" x14ac:dyDescent="0.35">
      <c r="A1913">
        <v>1912</v>
      </c>
      <c r="B1913" t="s">
        <v>27</v>
      </c>
      <c r="C1913" t="s">
        <v>89</v>
      </c>
      <c r="D1913">
        <v>2019</v>
      </c>
      <c r="E1913" s="9">
        <f ca="1">YEAR(TODAY())-Data_Source[[#This Row],[Year]]</f>
        <v>6</v>
      </c>
      <c r="F1913" t="s">
        <v>15</v>
      </c>
      <c r="G1913" t="s">
        <v>23</v>
      </c>
      <c r="H1913" t="s">
        <v>17</v>
      </c>
      <c r="I1913">
        <v>2.4</v>
      </c>
      <c r="J1913" t="s">
        <v>18</v>
      </c>
      <c r="K1913" t="s">
        <v>19</v>
      </c>
      <c r="L1913">
        <v>48000</v>
      </c>
      <c r="M1913" t="s">
        <v>20</v>
      </c>
      <c r="N1913" t="s">
        <v>20</v>
      </c>
      <c r="O1913" s="2">
        <v>68000</v>
      </c>
      <c r="P1913" s="1">
        <f>MEDIAN(Data_Source[Price (SAR)])</f>
        <v>58000</v>
      </c>
      <c r="Q1913" s="1" cm="1">
        <f t="array" ref="Q1913">MEDIAN(_xlfn._xlws.FILTER(Data_Source[Price (SAR)],Data_Source[Maker] = Data_Source[[#This Row],[Maker]]))</f>
        <v>42000</v>
      </c>
    </row>
    <row r="1914" spans="1:17" x14ac:dyDescent="0.35">
      <c r="A1914">
        <v>1913</v>
      </c>
      <c r="B1914" t="s">
        <v>34</v>
      </c>
      <c r="C1914" t="s">
        <v>162</v>
      </c>
      <c r="D1914">
        <v>2006</v>
      </c>
      <c r="E1914" s="9">
        <f ca="1">YEAR(TODAY())-Data_Source[[#This Row],[Year]]</f>
        <v>19</v>
      </c>
      <c r="F1914" t="s">
        <v>15</v>
      </c>
      <c r="G1914" t="s">
        <v>23</v>
      </c>
      <c r="H1914" t="s">
        <v>26</v>
      </c>
      <c r="I1914">
        <v>4</v>
      </c>
      <c r="J1914" t="s">
        <v>18</v>
      </c>
      <c r="K1914" t="s">
        <v>68</v>
      </c>
      <c r="L1914">
        <v>406000</v>
      </c>
      <c r="M1914" t="s">
        <v>45</v>
      </c>
      <c r="N1914" t="s">
        <v>539</v>
      </c>
      <c r="O1914" s="2">
        <v>55000</v>
      </c>
      <c r="P1914" s="1">
        <f>MEDIAN(Data_Source[Price (SAR)])</f>
        <v>58000</v>
      </c>
      <c r="Q1914" s="1" cm="1">
        <f t="array" ref="Q1914">MEDIAN(_xlfn._xlws.FILTER(Data_Source[Price (SAR)],Data_Source[Maker] = Data_Source[[#This Row],[Maker]]))</f>
        <v>65000</v>
      </c>
    </row>
    <row r="1915" spans="1:17" x14ac:dyDescent="0.35">
      <c r="A1915">
        <v>1914</v>
      </c>
      <c r="B1915" t="s">
        <v>185</v>
      </c>
      <c r="C1915" t="s">
        <v>186</v>
      </c>
      <c r="D1915">
        <v>2014</v>
      </c>
      <c r="E1915" s="9">
        <f ca="1">YEAR(TODAY())-Data_Source[[#This Row],[Year]]</f>
        <v>11</v>
      </c>
      <c r="F1915" t="s">
        <v>15</v>
      </c>
      <c r="G1915" t="s">
        <v>23</v>
      </c>
      <c r="H1915" t="s">
        <v>26</v>
      </c>
      <c r="I1915">
        <v>1.8</v>
      </c>
      <c r="J1915" t="s">
        <v>56</v>
      </c>
      <c r="K1915" t="s">
        <v>68</v>
      </c>
      <c r="L1915">
        <v>300</v>
      </c>
      <c r="M1915" t="s">
        <v>20</v>
      </c>
      <c r="N1915" t="s">
        <v>20</v>
      </c>
      <c r="O1915" s="2">
        <v>94000</v>
      </c>
      <c r="P1915" s="1">
        <f>MEDIAN(Data_Source[Price (SAR)])</f>
        <v>58000</v>
      </c>
      <c r="Q1915" s="1" cm="1">
        <f t="array" ref="Q1915">MEDIAN(_xlfn._xlws.FILTER(Data_Source[Price (SAR)],Data_Source[Maker] = Data_Source[[#This Row],[Maker]]))</f>
        <v>55500</v>
      </c>
    </row>
    <row r="1916" spans="1:17" x14ac:dyDescent="0.35">
      <c r="A1916">
        <v>1915</v>
      </c>
      <c r="B1916" t="s">
        <v>39</v>
      </c>
      <c r="C1916" t="s">
        <v>46</v>
      </c>
      <c r="D1916">
        <v>2017</v>
      </c>
      <c r="E1916" s="9">
        <f ca="1">YEAR(TODAY())-Data_Source[[#This Row],[Year]]</f>
        <v>8</v>
      </c>
      <c r="F1916" t="s">
        <v>15</v>
      </c>
      <c r="G1916" t="s">
        <v>29</v>
      </c>
      <c r="H1916" t="s">
        <v>26</v>
      </c>
      <c r="I1916">
        <v>5.3</v>
      </c>
      <c r="J1916" t="s">
        <v>18</v>
      </c>
      <c r="K1916" t="s">
        <v>19</v>
      </c>
      <c r="L1916">
        <v>136517</v>
      </c>
      <c r="M1916" t="s">
        <v>42</v>
      </c>
      <c r="N1916" t="s">
        <v>64</v>
      </c>
      <c r="O1916" s="2">
        <v>107000</v>
      </c>
      <c r="P1916" s="1">
        <f>MEDIAN(Data_Source[Price (SAR)])</f>
        <v>58000</v>
      </c>
      <c r="Q1916" s="1" cm="1">
        <f t="array" ref="Q1916">MEDIAN(_xlfn._xlws.FILTER(Data_Source[Price (SAR)],Data_Source[Maker] = Data_Source[[#This Row],[Maker]]))</f>
        <v>60000</v>
      </c>
    </row>
    <row r="1917" spans="1:17" x14ac:dyDescent="0.35">
      <c r="A1917">
        <v>1916</v>
      </c>
      <c r="B1917" t="s">
        <v>60</v>
      </c>
      <c r="C1917" t="s">
        <v>90</v>
      </c>
      <c r="D1917">
        <v>2020</v>
      </c>
      <c r="E1917" s="9">
        <f ca="1">YEAR(TODAY())-Data_Source[[#This Row],[Year]]</f>
        <v>5</v>
      </c>
      <c r="F1917" t="s">
        <v>44</v>
      </c>
      <c r="G1917" t="s">
        <v>16</v>
      </c>
      <c r="H1917" t="s">
        <v>17</v>
      </c>
      <c r="I1917">
        <v>5.7</v>
      </c>
      <c r="J1917" t="s">
        <v>18</v>
      </c>
      <c r="K1917" t="s">
        <v>19</v>
      </c>
      <c r="L1917">
        <v>19131</v>
      </c>
      <c r="M1917" t="s">
        <v>20</v>
      </c>
      <c r="N1917" t="s">
        <v>20</v>
      </c>
      <c r="O1917" s="2">
        <v>406500</v>
      </c>
      <c r="P1917" s="1">
        <f>MEDIAN(Data_Source[Price (SAR)])</f>
        <v>58000</v>
      </c>
      <c r="Q1917" s="1" cm="1">
        <f t="array" ref="Q1917">MEDIAN(_xlfn._xlws.FILTER(Data_Source[Price (SAR)],Data_Source[Maker] = Data_Source[[#This Row],[Maker]]))</f>
        <v>142000</v>
      </c>
    </row>
    <row r="1918" spans="1:17" x14ac:dyDescent="0.35">
      <c r="A1918">
        <v>1917</v>
      </c>
      <c r="B1918" t="s">
        <v>34</v>
      </c>
      <c r="C1918" t="s">
        <v>58</v>
      </c>
      <c r="D1918">
        <v>2019</v>
      </c>
      <c r="E1918" s="9">
        <f ca="1">YEAR(TODAY())-Data_Source[[#This Row],[Year]]</f>
        <v>6</v>
      </c>
      <c r="F1918" t="s">
        <v>15</v>
      </c>
      <c r="G1918" t="s">
        <v>23</v>
      </c>
      <c r="H1918" t="s">
        <v>30</v>
      </c>
      <c r="I1918">
        <v>2.4</v>
      </c>
      <c r="J1918" t="s">
        <v>56</v>
      </c>
      <c r="K1918" t="s">
        <v>19</v>
      </c>
      <c r="L1918">
        <v>25000</v>
      </c>
      <c r="M1918" t="s">
        <v>20</v>
      </c>
      <c r="N1918" t="s">
        <v>20</v>
      </c>
      <c r="O1918" s="2">
        <v>125000</v>
      </c>
      <c r="P1918" s="1">
        <f>MEDIAN(Data_Source[Price (SAR)])</f>
        <v>58000</v>
      </c>
      <c r="Q1918" s="1" cm="1">
        <f t="array" ref="Q1918">MEDIAN(_xlfn._xlws.FILTER(Data_Source[Price (SAR)],Data_Source[Maker] = Data_Source[[#This Row],[Maker]]))</f>
        <v>65000</v>
      </c>
    </row>
    <row r="1919" spans="1:17" x14ac:dyDescent="0.35">
      <c r="A1919">
        <v>1918</v>
      </c>
      <c r="B1919" t="s">
        <v>76</v>
      </c>
      <c r="C1919" t="s">
        <v>235</v>
      </c>
      <c r="D1919">
        <v>2017</v>
      </c>
      <c r="E1919" s="9">
        <f ca="1">YEAR(TODAY())-Data_Source[[#This Row],[Year]]</f>
        <v>8</v>
      </c>
      <c r="F1919" t="s">
        <v>47</v>
      </c>
      <c r="G1919" t="s">
        <v>23</v>
      </c>
      <c r="H1919" t="s">
        <v>17</v>
      </c>
      <c r="I1919">
        <v>2</v>
      </c>
      <c r="J1919" t="s">
        <v>56</v>
      </c>
      <c r="K1919" t="s">
        <v>19</v>
      </c>
      <c r="L1919">
        <v>55000</v>
      </c>
      <c r="M1919" t="s">
        <v>20</v>
      </c>
      <c r="N1919" t="s">
        <v>20</v>
      </c>
      <c r="O1919" s="3">
        <v>65000</v>
      </c>
      <c r="P1919" s="1">
        <f>MEDIAN(Data_Source[Price (SAR)])</f>
        <v>58000</v>
      </c>
      <c r="Q1919" s="1" cm="1">
        <f t="array" ref="Q1919">MEDIAN(_xlfn._xlws.FILTER(Data_Source[Price (SAR)],Data_Source[Maker] = Data_Source[[#This Row],[Maker]]))</f>
        <v>55000</v>
      </c>
    </row>
    <row r="1920" spans="1:17" x14ac:dyDescent="0.35">
      <c r="A1920">
        <v>1919</v>
      </c>
      <c r="B1920" t="s">
        <v>82</v>
      </c>
      <c r="C1920" t="s">
        <v>83</v>
      </c>
      <c r="D1920">
        <v>2020</v>
      </c>
      <c r="E1920" s="9">
        <f ca="1">YEAR(TODAY())-Data_Source[[#This Row],[Year]]</f>
        <v>5</v>
      </c>
      <c r="F1920" t="s">
        <v>15</v>
      </c>
      <c r="G1920" t="s">
        <v>94</v>
      </c>
      <c r="H1920" t="s">
        <v>30</v>
      </c>
      <c r="I1920">
        <v>3.3</v>
      </c>
      <c r="J1920" t="s">
        <v>18</v>
      </c>
      <c r="K1920" t="s">
        <v>19</v>
      </c>
      <c r="L1920">
        <v>17000</v>
      </c>
      <c r="M1920" t="s">
        <v>245</v>
      </c>
      <c r="N1920" t="s">
        <v>538</v>
      </c>
      <c r="O1920" s="3">
        <v>95000</v>
      </c>
      <c r="P1920" s="1">
        <f>MEDIAN(Data_Source[Price (SAR)])</f>
        <v>58000</v>
      </c>
      <c r="Q1920" s="1" cm="1">
        <f t="array" ref="Q1920">MEDIAN(_xlfn._xlws.FILTER(Data_Source[Price (SAR)],Data_Source[Maker] = Data_Source[[#This Row],[Maker]]))</f>
        <v>40000</v>
      </c>
    </row>
    <row r="1921" spans="1:17" x14ac:dyDescent="0.35">
      <c r="A1921">
        <v>1920</v>
      </c>
      <c r="B1921" t="s">
        <v>34</v>
      </c>
      <c r="C1921" t="s">
        <v>287</v>
      </c>
      <c r="D1921">
        <v>2018</v>
      </c>
      <c r="E1921" s="9">
        <f ca="1">YEAR(TODAY())-Data_Source[[#This Row],[Year]]</f>
        <v>7</v>
      </c>
      <c r="F1921" t="s">
        <v>15</v>
      </c>
      <c r="G1921" t="s">
        <v>23</v>
      </c>
      <c r="H1921" t="s">
        <v>26</v>
      </c>
      <c r="I1921">
        <v>2.7</v>
      </c>
      <c r="J1921" t="s">
        <v>18</v>
      </c>
      <c r="K1921" t="s">
        <v>68</v>
      </c>
      <c r="L1921">
        <v>108000</v>
      </c>
      <c r="M1921" t="s">
        <v>20</v>
      </c>
      <c r="N1921" t="s">
        <v>20</v>
      </c>
      <c r="O1921" s="2">
        <v>110000</v>
      </c>
      <c r="P1921" s="1">
        <f>MEDIAN(Data_Source[Price (SAR)])</f>
        <v>58000</v>
      </c>
      <c r="Q1921" s="1" cm="1">
        <f t="array" ref="Q1921">MEDIAN(_xlfn._xlws.FILTER(Data_Source[Price (SAR)],Data_Source[Maker] = Data_Source[[#This Row],[Maker]]))</f>
        <v>65000</v>
      </c>
    </row>
    <row r="1922" spans="1:17" x14ac:dyDescent="0.35">
      <c r="A1922">
        <v>1921</v>
      </c>
      <c r="B1922" t="s">
        <v>27</v>
      </c>
      <c r="C1922" t="s">
        <v>89</v>
      </c>
      <c r="D1922">
        <v>2020</v>
      </c>
      <c r="E1922" s="9">
        <f ca="1">YEAR(TODAY())-Data_Source[[#This Row],[Year]]</f>
        <v>5</v>
      </c>
      <c r="F1922" t="s">
        <v>15</v>
      </c>
      <c r="G1922" t="s">
        <v>23</v>
      </c>
      <c r="H1922" t="s">
        <v>26</v>
      </c>
      <c r="I1922">
        <v>2</v>
      </c>
      <c r="J1922" t="s">
        <v>18</v>
      </c>
      <c r="K1922" t="s">
        <v>19</v>
      </c>
      <c r="L1922">
        <v>9000</v>
      </c>
      <c r="M1922" t="s">
        <v>20</v>
      </c>
      <c r="N1922" t="s">
        <v>20</v>
      </c>
      <c r="O1922" s="3">
        <v>73000</v>
      </c>
      <c r="P1922" s="1">
        <f>MEDIAN(Data_Source[Price (SAR)])</f>
        <v>58000</v>
      </c>
      <c r="Q1922" s="1" cm="1">
        <f t="array" ref="Q1922">MEDIAN(_xlfn._xlws.FILTER(Data_Source[Price (SAR)],Data_Source[Maker] = Data_Source[[#This Row],[Maker]]))</f>
        <v>42000</v>
      </c>
    </row>
    <row r="1923" spans="1:17" x14ac:dyDescent="0.35">
      <c r="A1923">
        <v>1922</v>
      </c>
      <c r="B1923" t="s">
        <v>60</v>
      </c>
      <c r="C1923" t="s">
        <v>80</v>
      </c>
      <c r="D1923">
        <v>2017</v>
      </c>
      <c r="E1923" s="9">
        <f ca="1">YEAR(TODAY())-Data_Source[[#This Row],[Year]]</f>
        <v>8</v>
      </c>
      <c r="F1923" t="s">
        <v>44</v>
      </c>
      <c r="G1923" t="s">
        <v>23</v>
      </c>
      <c r="H1923" t="s">
        <v>17</v>
      </c>
      <c r="I1923">
        <v>3.5</v>
      </c>
      <c r="J1923" t="s">
        <v>18</v>
      </c>
      <c r="K1923" t="s">
        <v>19</v>
      </c>
      <c r="L1923">
        <v>50000</v>
      </c>
      <c r="M1923" t="s">
        <v>20</v>
      </c>
      <c r="N1923" t="s">
        <v>20</v>
      </c>
      <c r="O1923" s="2">
        <v>127000</v>
      </c>
      <c r="P1923" s="1">
        <f>MEDIAN(Data_Source[Price (SAR)])</f>
        <v>58000</v>
      </c>
      <c r="Q1923" s="1" cm="1">
        <f t="array" ref="Q1923">MEDIAN(_xlfn._xlws.FILTER(Data_Source[Price (SAR)],Data_Source[Maker] = Data_Source[[#This Row],[Maker]]))</f>
        <v>142000</v>
      </c>
    </row>
    <row r="1924" spans="1:17" x14ac:dyDescent="0.35">
      <c r="A1924">
        <v>1923</v>
      </c>
      <c r="B1924" t="s">
        <v>82</v>
      </c>
      <c r="C1924" t="s">
        <v>105</v>
      </c>
      <c r="D1924">
        <v>2014</v>
      </c>
      <c r="E1924" s="9">
        <f ca="1">YEAR(TODAY())-Data_Source[[#This Row],[Year]]</f>
        <v>11</v>
      </c>
      <c r="F1924" t="s">
        <v>15</v>
      </c>
      <c r="G1924" t="s">
        <v>23</v>
      </c>
      <c r="H1924" t="s">
        <v>17</v>
      </c>
      <c r="I1924">
        <v>2.4</v>
      </c>
      <c r="J1924" t="s">
        <v>18</v>
      </c>
      <c r="K1924" t="s">
        <v>19</v>
      </c>
      <c r="L1924">
        <v>113000</v>
      </c>
      <c r="M1924" t="s">
        <v>45</v>
      </c>
      <c r="N1924" t="s">
        <v>539</v>
      </c>
      <c r="O1924" s="2">
        <v>51000</v>
      </c>
      <c r="P1924" s="1">
        <f>MEDIAN(Data_Source[Price (SAR)])</f>
        <v>58000</v>
      </c>
      <c r="Q1924" s="1" cm="1">
        <f t="array" ref="Q1924">MEDIAN(_xlfn._xlws.FILTER(Data_Source[Price (SAR)],Data_Source[Maker] = Data_Source[[#This Row],[Maker]]))</f>
        <v>40000</v>
      </c>
    </row>
    <row r="1925" spans="1:17" x14ac:dyDescent="0.35">
      <c r="A1925">
        <v>1924</v>
      </c>
      <c r="B1925" t="s">
        <v>27</v>
      </c>
      <c r="C1925" t="s">
        <v>28</v>
      </c>
      <c r="D1925">
        <v>2016</v>
      </c>
      <c r="E1925" s="9">
        <f ca="1">YEAR(TODAY())-Data_Source[[#This Row],[Year]]</f>
        <v>9</v>
      </c>
      <c r="F1925" t="s">
        <v>15</v>
      </c>
      <c r="G1925" t="s">
        <v>23</v>
      </c>
      <c r="H1925" t="s">
        <v>26</v>
      </c>
      <c r="I1925">
        <v>1.6</v>
      </c>
      <c r="J1925" t="s">
        <v>18</v>
      </c>
      <c r="K1925" t="s">
        <v>19</v>
      </c>
      <c r="L1925">
        <v>172600</v>
      </c>
      <c r="M1925" t="s">
        <v>45</v>
      </c>
      <c r="N1925" t="s">
        <v>539</v>
      </c>
      <c r="O1925" s="3">
        <v>35000</v>
      </c>
      <c r="P1925" s="1">
        <f>MEDIAN(Data_Source[Price (SAR)])</f>
        <v>58000</v>
      </c>
      <c r="Q1925" s="1" cm="1">
        <f t="array" ref="Q1925">MEDIAN(_xlfn._xlws.FILTER(Data_Source[Price (SAR)],Data_Source[Maker] = Data_Source[[#This Row],[Maker]]))</f>
        <v>42000</v>
      </c>
    </row>
    <row r="1926" spans="1:17" x14ac:dyDescent="0.35">
      <c r="A1926">
        <v>1925</v>
      </c>
      <c r="B1926" t="s">
        <v>39</v>
      </c>
      <c r="C1926" t="s">
        <v>115</v>
      </c>
      <c r="D1926">
        <v>2009</v>
      </c>
      <c r="E1926" s="9">
        <f ca="1">YEAR(TODAY())-Data_Source[[#This Row],[Year]]</f>
        <v>16</v>
      </c>
      <c r="F1926" t="s">
        <v>15</v>
      </c>
      <c r="G1926" t="s">
        <v>16</v>
      </c>
      <c r="H1926" t="s">
        <v>30</v>
      </c>
      <c r="I1926">
        <v>5.3</v>
      </c>
      <c r="J1926" t="s">
        <v>18</v>
      </c>
      <c r="K1926" t="s">
        <v>19</v>
      </c>
      <c r="L1926">
        <v>335000</v>
      </c>
      <c r="M1926" t="s">
        <v>42</v>
      </c>
      <c r="N1926" t="s">
        <v>64</v>
      </c>
      <c r="O1926" s="2">
        <v>35000</v>
      </c>
      <c r="P1926" s="1">
        <f>MEDIAN(Data_Source[Price (SAR)])</f>
        <v>58000</v>
      </c>
      <c r="Q1926" s="1" cm="1">
        <f t="array" ref="Q1926">MEDIAN(_xlfn._xlws.FILTER(Data_Source[Price (SAR)],Data_Source[Maker] = Data_Source[[#This Row],[Maker]]))</f>
        <v>60000</v>
      </c>
    </row>
    <row r="1927" spans="1:17" x14ac:dyDescent="0.35">
      <c r="A1927">
        <v>1926</v>
      </c>
      <c r="B1927" t="s">
        <v>34</v>
      </c>
      <c r="C1927" t="s">
        <v>58</v>
      </c>
      <c r="D1927">
        <v>2021</v>
      </c>
      <c r="E1927" s="9">
        <f ca="1">YEAR(TODAY())-Data_Source[[#This Row],[Year]]</f>
        <v>4</v>
      </c>
      <c r="F1927" t="s">
        <v>15</v>
      </c>
      <c r="G1927" t="s">
        <v>23</v>
      </c>
      <c r="H1927" t="s">
        <v>26</v>
      </c>
      <c r="I1927">
        <v>2.7</v>
      </c>
      <c r="J1927" t="s">
        <v>18</v>
      </c>
      <c r="K1927" t="s">
        <v>19</v>
      </c>
      <c r="L1927">
        <v>980</v>
      </c>
      <c r="M1927" t="s">
        <v>81</v>
      </c>
      <c r="N1927" t="s">
        <v>541</v>
      </c>
      <c r="O1927" s="3">
        <v>120000</v>
      </c>
      <c r="P1927" s="1">
        <f>MEDIAN(Data_Source[Price (SAR)])</f>
        <v>58000</v>
      </c>
      <c r="Q1927" s="1" cm="1">
        <f t="array" ref="Q1927">MEDIAN(_xlfn._xlws.FILTER(Data_Source[Price (SAR)],Data_Source[Maker] = Data_Source[[#This Row],[Maker]]))</f>
        <v>65000</v>
      </c>
    </row>
    <row r="1928" spans="1:17" x14ac:dyDescent="0.35">
      <c r="A1928">
        <v>1927</v>
      </c>
      <c r="B1928" t="s">
        <v>34</v>
      </c>
      <c r="C1928" t="s">
        <v>124</v>
      </c>
      <c r="D1928">
        <v>2012</v>
      </c>
      <c r="E1928" s="9">
        <f ca="1">YEAR(TODAY())-Data_Source[[#This Row],[Year]]</f>
        <v>13</v>
      </c>
      <c r="F1928" t="s">
        <v>15</v>
      </c>
      <c r="G1928" t="s">
        <v>23</v>
      </c>
      <c r="H1928" t="s">
        <v>17</v>
      </c>
      <c r="I1928">
        <v>4</v>
      </c>
      <c r="J1928" t="s">
        <v>18</v>
      </c>
      <c r="K1928" t="s">
        <v>19</v>
      </c>
      <c r="L1928">
        <v>348</v>
      </c>
      <c r="M1928" t="s">
        <v>138</v>
      </c>
      <c r="N1928" t="s">
        <v>64</v>
      </c>
      <c r="O1928" s="2">
        <v>65000</v>
      </c>
      <c r="P1928" s="1">
        <f>MEDIAN(Data_Source[Price (SAR)])</f>
        <v>58000</v>
      </c>
      <c r="Q1928" s="1" cm="1">
        <f t="array" ref="Q1928">MEDIAN(_xlfn._xlws.FILTER(Data_Source[Price (SAR)],Data_Source[Maker] = Data_Source[[#This Row],[Maker]]))</f>
        <v>65000</v>
      </c>
    </row>
    <row r="1929" spans="1:17" x14ac:dyDescent="0.35">
      <c r="A1929">
        <v>1928</v>
      </c>
      <c r="B1929" t="s">
        <v>27</v>
      </c>
      <c r="C1929" t="s">
        <v>88</v>
      </c>
      <c r="D1929">
        <v>2019</v>
      </c>
      <c r="E1929" s="9">
        <f ca="1">YEAR(TODAY())-Data_Source[[#This Row],[Year]]</f>
        <v>6</v>
      </c>
      <c r="F1929" t="s">
        <v>15</v>
      </c>
      <c r="G1929" t="s">
        <v>25</v>
      </c>
      <c r="H1929" t="s">
        <v>26</v>
      </c>
      <c r="I1929">
        <v>1.4</v>
      </c>
      <c r="J1929" t="s">
        <v>18</v>
      </c>
      <c r="K1929" t="s">
        <v>19</v>
      </c>
      <c r="L1929">
        <v>72500</v>
      </c>
      <c r="M1929" t="s">
        <v>45</v>
      </c>
      <c r="N1929" t="s">
        <v>539</v>
      </c>
      <c r="O1929" s="2">
        <v>40000</v>
      </c>
      <c r="P1929" s="1">
        <f>MEDIAN(Data_Source[Price (SAR)])</f>
        <v>58000</v>
      </c>
      <c r="Q1929" s="1" cm="1">
        <f t="array" ref="Q1929">MEDIAN(_xlfn._xlws.FILTER(Data_Source[Price (SAR)],Data_Source[Maker] = Data_Source[[#This Row],[Maker]]))</f>
        <v>42000</v>
      </c>
    </row>
    <row r="1930" spans="1:17" x14ac:dyDescent="0.35">
      <c r="A1930">
        <v>1929</v>
      </c>
      <c r="B1930" t="s">
        <v>39</v>
      </c>
      <c r="C1930" t="s">
        <v>40</v>
      </c>
      <c r="D1930">
        <v>2014</v>
      </c>
      <c r="E1930" s="9">
        <f ca="1">YEAR(TODAY())-Data_Source[[#This Row],[Year]]</f>
        <v>11</v>
      </c>
      <c r="F1930" t="s">
        <v>44</v>
      </c>
      <c r="G1930" t="s">
        <v>23</v>
      </c>
      <c r="H1930" t="s">
        <v>26</v>
      </c>
      <c r="I1930">
        <v>3.6</v>
      </c>
      <c r="J1930" t="s">
        <v>18</v>
      </c>
      <c r="K1930" t="s">
        <v>19</v>
      </c>
      <c r="L1930">
        <v>255000</v>
      </c>
      <c r="M1930" t="s">
        <v>211</v>
      </c>
      <c r="N1930" t="s">
        <v>539</v>
      </c>
      <c r="O1930" s="2">
        <v>43000</v>
      </c>
      <c r="P1930" s="1">
        <f>MEDIAN(Data_Source[Price (SAR)])</f>
        <v>58000</v>
      </c>
      <c r="Q1930" s="1" cm="1">
        <f t="array" ref="Q1930">MEDIAN(_xlfn._xlws.FILTER(Data_Source[Price (SAR)],Data_Source[Maker] = Data_Source[[#This Row],[Maker]]))</f>
        <v>60000</v>
      </c>
    </row>
    <row r="1931" spans="1:17" x14ac:dyDescent="0.35">
      <c r="A1931">
        <v>1930</v>
      </c>
      <c r="B1931" t="s">
        <v>219</v>
      </c>
      <c r="C1931" t="s">
        <v>393</v>
      </c>
      <c r="D1931">
        <v>2016</v>
      </c>
      <c r="E1931" s="9">
        <f ca="1">YEAR(TODAY())-Data_Source[[#This Row],[Year]]</f>
        <v>9</v>
      </c>
      <c r="F1931" t="s">
        <v>44</v>
      </c>
      <c r="G1931" t="s">
        <v>23</v>
      </c>
      <c r="H1931" t="s">
        <v>17</v>
      </c>
      <c r="I1931">
        <v>2</v>
      </c>
      <c r="J1931" t="s">
        <v>18</v>
      </c>
      <c r="K1931" t="s">
        <v>19</v>
      </c>
      <c r="L1931">
        <v>111000</v>
      </c>
      <c r="M1931" t="s">
        <v>20</v>
      </c>
      <c r="N1931" t="s">
        <v>20</v>
      </c>
      <c r="O1931" s="3">
        <v>65000</v>
      </c>
      <c r="P1931" s="1">
        <f>MEDIAN(Data_Source[Price (SAR)])</f>
        <v>58000</v>
      </c>
      <c r="Q1931" s="1" cm="1">
        <f t="array" ref="Q1931">MEDIAN(_xlfn._xlws.FILTER(Data_Source[Price (SAR)],Data_Source[Maker] = Data_Source[[#This Row],[Maker]]))</f>
        <v>49500</v>
      </c>
    </row>
    <row r="1932" spans="1:17" x14ac:dyDescent="0.35">
      <c r="A1932">
        <v>1931</v>
      </c>
      <c r="B1932" t="s">
        <v>27</v>
      </c>
      <c r="C1932" t="s">
        <v>88</v>
      </c>
      <c r="D1932">
        <v>2018</v>
      </c>
      <c r="E1932" s="9">
        <f ca="1">YEAR(TODAY())-Data_Source[[#This Row],[Year]]</f>
        <v>7</v>
      </c>
      <c r="F1932" t="s">
        <v>15</v>
      </c>
      <c r="G1932" t="s">
        <v>23</v>
      </c>
      <c r="H1932" t="s">
        <v>26</v>
      </c>
      <c r="I1932">
        <v>1.4</v>
      </c>
      <c r="J1932" t="s">
        <v>18</v>
      </c>
      <c r="K1932" t="s">
        <v>19</v>
      </c>
      <c r="L1932">
        <v>127000</v>
      </c>
      <c r="M1932" t="s">
        <v>42</v>
      </c>
      <c r="N1932" t="s">
        <v>64</v>
      </c>
      <c r="O1932" s="2">
        <v>33000</v>
      </c>
      <c r="P1932" s="1">
        <f>MEDIAN(Data_Source[Price (SAR)])</f>
        <v>58000</v>
      </c>
      <c r="Q1932" s="1" cm="1">
        <f t="array" ref="Q1932">MEDIAN(_xlfn._xlws.FILTER(Data_Source[Price (SAR)],Data_Source[Maker] = Data_Source[[#This Row],[Maker]]))</f>
        <v>42000</v>
      </c>
    </row>
    <row r="1933" spans="1:17" x14ac:dyDescent="0.35">
      <c r="A1933">
        <v>1932</v>
      </c>
      <c r="B1933" t="s">
        <v>82</v>
      </c>
      <c r="C1933" t="s">
        <v>142</v>
      </c>
      <c r="D1933">
        <v>2017</v>
      </c>
      <c r="E1933" s="9">
        <f ca="1">YEAR(TODAY())-Data_Source[[#This Row],[Year]]</f>
        <v>8</v>
      </c>
      <c r="F1933" t="s">
        <v>44</v>
      </c>
      <c r="G1933" t="s">
        <v>65</v>
      </c>
      <c r="H1933" t="s">
        <v>30</v>
      </c>
      <c r="I1933">
        <v>1.6</v>
      </c>
      <c r="J1933" t="s">
        <v>18</v>
      </c>
      <c r="K1933" t="s">
        <v>19</v>
      </c>
      <c r="L1933">
        <v>78000</v>
      </c>
      <c r="M1933" t="s">
        <v>155</v>
      </c>
      <c r="N1933" t="s">
        <v>539</v>
      </c>
      <c r="O1933" s="2">
        <v>37500</v>
      </c>
      <c r="P1933" s="1">
        <f>MEDIAN(Data_Source[Price (SAR)])</f>
        <v>58000</v>
      </c>
      <c r="Q1933" s="1" cm="1">
        <f t="array" ref="Q1933">MEDIAN(_xlfn._xlws.FILTER(Data_Source[Price (SAR)],Data_Source[Maker] = Data_Source[[#This Row],[Maker]]))</f>
        <v>40000</v>
      </c>
    </row>
    <row r="1934" spans="1:17" x14ac:dyDescent="0.35">
      <c r="A1934">
        <v>1933</v>
      </c>
      <c r="B1934" t="s">
        <v>82</v>
      </c>
      <c r="C1934" t="s">
        <v>142</v>
      </c>
      <c r="D1934">
        <v>2015</v>
      </c>
      <c r="E1934" s="9">
        <f ca="1">YEAR(TODAY())-Data_Source[[#This Row],[Year]]</f>
        <v>10</v>
      </c>
      <c r="F1934" t="s">
        <v>15</v>
      </c>
      <c r="G1934" t="s">
        <v>33</v>
      </c>
      <c r="H1934" t="s">
        <v>17</v>
      </c>
      <c r="I1934">
        <v>2</v>
      </c>
      <c r="J1934" t="s">
        <v>18</v>
      </c>
      <c r="K1934" t="s">
        <v>19</v>
      </c>
      <c r="L1934">
        <v>104000</v>
      </c>
      <c r="M1934" t="s">
        <v>155</v>
      </c>
      <c r="N1934" t="s">
        <v>539</v>
      </c>
      <c r="O1934" s="2">
        <v>28000</v>
      </c>
      <c r="P1934" s="1">
        <f>MEDIAN(Data_Source[Price (SAR)])</f>
        <v>58000</v>
      </c>
      <c r="Q1934" s="1" cm="1">
        <f t="array" ref="Q1934">MEDIAN(_xlfn._xlws.FILTER(Data_Source[Price (SAR)],Data_Source[Maker] = Data_Source[[#This Row],[Maker]]))</f>
        <v>40000</v>
      </c>
    </row>
    <row r="1935" spans="1:17" x14ac:dyDescent="0.35">
      <c r="A1935">
        <v>1934</v>
      </c>
      <c r="B1935" t="s">
        <v>82</v>
      </c>
      <c r="C1935" t="s">
        <v>153</v>
      </c>
      <c r="D1935">
        <v>2015</v>
      </c>
      <c r="E1935" s="9">
        <f ca="1">YEAR(TODAY())-Data_Source[[#This Row],[Year]]</f>
        <v>10</v>
      </c>
      <c r="F1935" t="s">
        <v>15</v>
      </c>
      <c r="G1935" t="s">
        <v>75</v>
      </c>
      <c r="H1935" t="s">
        <v>17</v>
      </c>
      <c r="I1935">
        <v>3.5</v>
      </c>
      <c r="J1935" t="s">
        <v>18</v>
      </c>
      <c r="K1935" t="s">
        <v>19</v>
      </c>
      <c r="L1935">
        <v>75000</v>
      </c>
      <c r="M1935" t="s">
        <v>45</v>
      </c>
      <c r="N1935" t="s">
        <v>539</v>
      </c>
      <c r="O1935" s="3">
        <v>75000</v>
      </c>
      <c r="P1935" s="1">
        <f>MEDIAN(Data_Source[Price (SAR)])</f>
        <v>58000</v>
      </c>
      <c r="Q1935" s="1" cm="1">
        <f t="array" ref="Q1935">MEDIAN(_xlfn._xlws.FILTER(Data_Source[Price (SAR)],Data_Source[Maker] = Data_Source[[#This Row],[Maker]]))</f>
        <v>40000</v>
      </c>
    </row>
    <row r="1936" spans="1:17" x14ac:dyDescent="0.35">
      <c r="A1936">
        <v>1935</v>
      </c>
      <c r="B1936" t="s">
        <v>76</v>
      </c>
      <c r="C1936" t="s">
        <v>112</v>
      </c>
      <c r="D1936">
        <v>2010</v>
      </c>
      <c r="E1936" s="9">
        <f ca="1">YEAR(TODAY())-Data_Source[[#This Row],[Year]]</f>
        <v>15</v>
      </c>
      <c r="F1936" t="s">
        <v>47</v>
      </c>
      <c r="G1936" t="s">
        <v>75</v>
      </c>
      <c r="H1936" t="s">
        <v>30</v>
      </c>
      <c r="I1936">
        <v>3.5</v>
      </c>
      <c r="J1936" t="s">
        <v>18</v>
      </c>
      <c r="K1936" t="s">
        <v>19</v>
      </c>
      <c r="L1936">
        <v>380</v>
      </c>
      <c r="M1936" t="s">
        <v>228</v>
      </c>
      <c r="N1936" t="s">
        <v>540</v>
      </c>
      <c r="O1936" s="3">
        <v>28000</v>
      </c>
      <c r="P1936" s="1">
        <f>MEDIAN(Data_Source[Price (SAR)])</f>
        <v>58000</v>
      </c>
      <c r="Q1936" s="1" cm="1">
        <f t="array" ref="Q1936">MEDIAN(_xlfn._xlws.FILTER(Data_Source[Price (SAR)],Data_Source[Maker] = Data_Source[[#This Row],[Maker]]))</f>
        <v>55000</v>
      </c>
    </row>
    <row r="1937" spans="1:17" x14ac:dyDescent="0.35">
      <c r="A1937">
        <v>1936</v>
      </c>
      <c r="B1937" t="s">
        <v>39</v>
      </c>
      <c r="C1937" t="s">
        <v>131</v>
      </c>
      <c r="D1937">
        <v>2013</v>
      </c>
      <c r="E1937" s="9">
        <f ca="1">YEAR(TODAY())-Data_Source[[#This Row],[Year]]</f>
        <v>12</v>
      </c>
      <c r="F1937" t="s">
        <v>15</v>
      </c>
      <c r="G1937" t="s">
        <v>25</v>
      </c>
      <c r="H1937" t="s">
        <v>26</v>
      </c>
      <c r="I1937">
        <v>6</v>
      </c>
      <c r="J1937" t="s">
        <v>18</v>
      </c>
      <c r="K1937" t="s">
        <v>19</v>
      </c>
      <c r="L1937">
        <v>124628</v>
      </c>
      <c r="M1937" t="s">
        <v>20</v>
      </c>
      <c r="N1937" t="s">
        <v>20</v>
      </c>
      <c r="O1937" s="2">
        <v>75000</v>
      </c>
      <c r="P1937" s="1">
        <f>MEDIAN(Data_Source[Price (SAR)])</f>
        <v>58000</v>
      </c>
      <c r="Q1937" s="1" cm="1">
        <f t="array" ref="Q1937">MEDIAN(_xlfn._xlws.FILTER(Data_Source[Price (SAR)],Data_Source[Maker] = Data_Source[[#This Row],[Maker]]))</f>
        <v>60000</v>
      </c>
    </row>
    <row r="1938" spans="1:17" x14ac:dyDescent="0.35">
      <c r="A1938">
        <v>1937</v>
      </c>
      <c r="B1938" t="s">
        <v>39</v>
      </c>
      <c r="C1938" t="s">
        <v>133</v>
      </c>
      <c r="D1938">
        <v>2016</v>
      </c>
      <c r="E1938" s="9">
        <f ca="1">YEAR(TODAY())-Data_Source[[#This Row],[Year]]</f>
        <v>9</v>
      </c>
      <c r="F1938" t="s">
        <v>47</v>
      </c>
      <c r="G1938" t="s">
        <v>65</v>
      </c>
      <c r="H1938" t="s">
        <v>17</v>
      </c>
      <c r="I1938">
        <v>3.6</v>
      </c>
      <c r="J1938" t="s">
        <v>18</v>
      </c>
      <c r="K1938" t="s">
        <v>19</v>
      </c>
      <c r="L1938">
        <v>94000</v>
      </c>
      <c r="M1938" t="s">
        <v>45</v>
      </c>
      <c r="N1938" t="s">
        <v>539</v>
      </c>
      <c r="O1938" s="2">
        <v>106000</v>
      </c>
      <c r="P1938" s="1">
        <f>MEDIAN(Data_Source[Price (SAR)])</f>
        <v>58000</v>
      </c>
      <c r="Q1938" s="1" cm="1">
        <f t="array" ref="Q1938">MEDIAN(_xlfn._xlws.FILTER(Data_Source[Price (SAR)],Data_Source[Maker] = Data_Source[[#This Row],[Maker]]))</f>
        <v>60000</v>
      </c>
    </row>
    <row r="1939" spans="1:17" x14ac:dyDescent="0.35">
      <c r="A1939">
        <v>1938</v>
      </c>
      <c r="B1939" t="s">
        <v>103</v>
      </c>
      <c r="C1939" t="s">
        <v>104</v>
      </c>
      <c r="D1939">
        <v>2012</v>
      </c>
      <c r="E1939" s="9">
        <f ca="1">YEAR(TODAY())-Data_Source[[#This Row],[Year]]</f>
        <v>13</v>
      </c>
      <c r="F1939" t="s">
        <v>47</v>
      </c>
      <c r="G1939" t="s">
        <v>33</v>
      </c>
      <c r="H1939" t="s">
        <v>17</v>
      </c>
      <c r="I1939">
        <v>8</v>
      </c>
      <c r="J1939" t="s">
        <v>18</v>
      </c>
      <c r="K1939" t="s">
        <v>19</v>
      </c>
      <c r="L1939">
        <v>210000</v>
      </c>
      <c r="M1939" t="s">
        <v>20</v>
      </c>
      <c r="N1939" t="s">
        <v>20</v>
      </c>
      <c r="O1939" s="3">
        <v>47000</v>
      </c>
      <c r="P1939" s="1">
        <f>MEDIAN(Data_Source[Price (SAR)])</f>
        <v>58000</v>
      </c>
      <c r="Q1939" s="1" cm="1">
        <f t="array" ref="Q1939">MEDIAN(_xlfn._xlws.FILTER(Data_Source[Price (SAR)],Data_Source[Maker] = Data_Source[[#This Row],[Maker]]))</f>
        <v>83000</v>
      </c>
    </row>
    <row r="1940" spans="1:17" x14ac:dyDescent="0.35">
      <c r="A1940">
        <v>1939</v>
      </c>
      <c r="B1940" t="s">
        <v>36</v>
      </c>
      <c r="C1940" t="s">
        <v>37</v>
      </c>
      <c r="D1940">
        <v>2007</v>
      </c>
      <c r="E1940" s="9">
        <f ca="1">YEAR(TODAY())-Data_Source[[#This Row],[Year]]</f>
        <v>18</v>
      </c>
      <c r="F1940" t="s">
        <v>15</v>
      </c>
      <c r="G1940" t="s">
        <v>16</v>
      </c>
      <c r="H1940" t="s">
        <v>17</v>
      </c>
      <c r="I1940">
        <v>5.3</v>
      </c>
      <c r="J1940" t="s">
        <v>18</v>
      </c>
      <c r="K1940" t="s">
        <v>19</v>
      </c>
      <c r="L1940">
        <v>235000</v>
      </c>
      <c r="M1940" t="s">
        <v>45</v>
      </c>
      <c r="N1940" t="s">
        <v>539</v>
      </c>
      <c r="O1940" s="2">
        <v>65000</v>
      </c>
      <c r="P1940" s="1">
        <f>MEDIAN(Data_Source[Price (SAR)])</f>
        <v>58000</v>
      </c>
      <c r="Q1940" s="1" cm="1">
        <f t="array" ref="Q1940">MEDIAN(_xlfn._xlws.FILTER(Data_Source[Price (SAR)],Data_Source[Maker] = Data_Source[[#This Row],[Maker]]))</f>
        <v>72000</v>
      </c>
    </row>
    <row r="1941" spans="1:17" x14ac:dyDescent="0.35">
      <c r="A1941">
        <v>1940</v>
      </c>
      <c r="B1941" t="s">
        <v>21</v>
      </c>
      <c r="C1941" t="s">
        <v>237</v>
      </c>
      <c r="D1941">
        <v>2002</v>
      </c>
      <c r="E1941" s="9">
        <f ca="1">YEAR(TODAY())-Data_Source[[#This Row],[Year]]</f>
        <v>23</v>
      </c>
      <c r="F1941" t="s">
        <v>15</v>
      </c>
      <c r="G1941" t="s">
        <v>29</v>
      </c>
      <c r="H1941" t="s">
        <v>30</v>
      </c>
      <c r="I1941">
        <v>3.3</v>
      </c>
      <c r="J1941" t="s">
        <v>18</v>
      </c>
      <c r="K1941" t="s">
        <v>19</v>
      </c>
      <c r="L1941">
        <v>550000</v>
      </c>
      <c r="M1941" t="s">
        <v>155</v>
      </c>
      <c r="N1941" t="s">
        <v>539</v>
      </c>
      <c r="O1941" s="3">
        <v>10000</v>
      </c>
      <c r="P1941" s="1">
        <f>MEDIAN(Data_Source[Price (SAR)])</f>
        <v>58000</v>
      </c>
      <c r="Q1941" s="1" cm="1">
        <f t="array" ref="Q1941">MEDIAN(_xlfn._xlws.FILTER(Data_Source[Price (SAR)],Data_Source[Maker] = Data_Source[[#This Row],[Maker]]))</f>
        <v>36500</v>
      </c>
    </row>
    <row r="1942" spans="1:17" x14ac:dyDescent="0.35">
      <c r="A1942">
        <v>1941</v>
      </c>
      <c r="B1942" t="s">
        <v>27</v>
      </c>
      <c r="C1942" t="s">
        <v>426</v>
      </c>
      <c r="D1942">
        <v>2015</v>
      </c>
      <c r="E1942" s="9">
        <f ca="1">YEAR(TODAY())-Data_Source[[#This Row],[Year]]</f>
        <v>10</v>
      </c>
      <c r="F1942" t="s">
        <v>15</v>
      </c>
      <c r="G1942" t="s">
        <v>23</v>
      </c>
      <c r="H1942" t="s">
        <v>26</v>
      </c>
      <c r="I1942">
        <v>2</v>
      </c>
      <c r="J1942" t="s">
        <v>18</v>
      </c>
      <c r="K1942" t="s">
        <v>19</v>
      </c>
      <c r="L1942">
        <v>130</v>
      </c>
      <c r="M1942" t="s">
        <v>42</v>
      </c>
      <c r="N1942" t="s">
        <v>64</v>
      </c>
      <c r="O1942" s="3">
        <v>40000</v>
      </c>
      <c r="P1942" s="1">
        <f>MEDIAN(Data_Source[Price (SAR)])</f>
        <v>58000</v>
      </c>
      <c r="Q1942" s="1" cm="1">
        <f t="array" ref="Q1942">MEDIAN(_xlfn._xlws.FILTER(Data_Source[Price (SAR)],Data_Source[Maker] = Data_Source[[#This Row],[Maker]]))</f>
        <v>42000</v>
      </c>
    </row>
    <row r="1943" spans="1:17" x14ac:dyDescent="0.35">
      <c r="A1943">
        <v>1942</v>
      </c>
      <c r="B1943" t="s">
        <v>332</v>
      </c>
      <c r="C1943" t="s">
        <v>397</v>
      </c>
      <c r="D1943">
        <v>2016</v>
      </c>
      <c r="E1943" s="9">
        <f ca="1">YEAR(TODAY())-Data_Source[[#This Row],[Year]]</f>
        <v>9</v>
      </c>
      <c r="F1943" t="s">
        <v>15</v>
      </c>
      <c r="G1943" t="s">
        <v>23</v>
      </c>
      <c r="H1943" t="s">
        <v>26</v>
      </c>
      <c r="I1943">
        <v>1.4</v>
      </c>
      <c r="J1943" t="s">
        <v>18</v>
      </c>
      <c r="K1943" t="s">
        <v>68</v>
      </c>
      <c r="L1943">
        <v>28400</v>
      </c>
      <c r="M1943" t="s">
        <v>20</v>
      </c>
      <c r="N1943" t="s">
        <v>20</v>
      </c>
      <c r="O1943" s="2">
        <v>20000</v>
      </c>
      <c r="P1943" s="1">
        <f>MEDIAN(Data_Source[Price (SAR)])</f>
        <v>58000</v>
      </c>
      <c r="Q1943" s="1" cm="1">
        <f t="array" ref="Q1943">MEDIAN(_xlfn._xlws.FILTER(Data_Source[Price (SAR)],Data_Source[Maker] = Data_Source[[#This Row],[Maker]]))</f>
        <v>62000</v>
      </c>
    </row>
    <row r="1944" spans="1:17" x14ac:dyDescent="0.35">
      <c r="A1944">
        <v>1943</v>
      </c>
      <c r="B1944" t="s">
        <v>34</v>
      </c>
      <c r="C1944" t="s">
        <v>41</v>
      </c>
      <c r="D1944">
        <v>2011</v>
      </c>
      <c r="E1944" s="9">
        <f ca="1">YEAR(TODAY())-Data_Source[[#This Row],[Year]]</f>
        <v>14</v>
      </c>
      <c r="F1944" t="s">
        <v>15</v>
      </c>
      <c r="G1944" t="s">
        <v>213</v>
      </c>
      <c r="H1944" t="s">
        <v>26</v>
      </c>
      <c r="I1944">
        <v>1.3</v>
      </c>
      <c r="J1944" t="s">
        <v>18</v>
      </c>
      <c r="K1944" t="s">
        <v>19</v>
      </c>
      <c r="L1944">
        <v>300500</v>
      </c>
      <c r="M1944" t="s">
        <v>170</v>
      </c>
      <c r="N1944" t="s">
        <v>543</v>
      </c>
      <c r="O1944" s="3">
        <v>14000</v>
      </c>
      <c r="P1944" s="1">
        <f>MEDIAN(Data_Source[Price (SAR)])</f>
        <v>58000</v>
      </c>
      <c r="Q1944" s="1" cm="1">
        <f t="array" ref="Q1944">MEDIAN(_xlfn._xlws.FILTER(Data_Source[Price (SAR)],Data_Source[Maker] = Data_Source[[#This Row],[Maker]]))</f>
        <v>65000</v>
      </c>
    </row>
    <row r="1945" spans="1:17" x14ac:dyDescent="0.35">
      <c r="A1945">
        <v>1944</v>
      </c>
      <c r="B1945" t="s">
        <v>34</v>
      </c>
      <c r="C1945" t="s">
        <v>55</v>
      </c>
      <c r="D1945">
        <v>1999</v>
      </c>
      <c r="E1945" s="9">
        <f ca="1">YEAR(TODAY())-Data_Source[[#This Row],[Year]]</f>
        <v>26</v>
      </c>
      <c r="F1945" t="s">
        <v>15</v>
      </c>
      <c r="G1945" t="s">
        <v>196</v>
      </c>
      <c r="H1945" t="s">
        <v>17</v>
      </c>
      <c r="I1945">
        <v>2.8</v>
      </c>
      <c r="J1945" t="s">
        <v>18</v>
      </c>
      <c r="K1945" t="s">
        <v>68</v>
      </c>
      <c r="L1945">
        <v>230</v>
      </c>
      <c r="M1945" t="s">
        <v>111</v>
      </c>
      <c r="N1945" t="s">
        <v>540</v>
      </c>
      <c r="O1945" s="2">
        <v>18000</v>
      </c>
      <c r="P1945" s="1">
        <f>MEDIAN(Data_Source[Price (SAR)])</f>
        <v>58000</v>
      </c>
      <c r="Q1945" s="1" cm="1">
        <f t="array" ref="Q1945">MEDIAN(_xlfn._xlws.FILTER(Data_Source[Price (SAR)],Data_Source[Maker] = Data_Source[[#This Row],[Maker]]))</f>
        <v>65000</v>
      </c>
    </row>
    <row r="1946" spans="1:17" x14ac:dyDescent="0.35">
      <c r="A1946">
        <v>1945</v>
      </c>
      <c r="B1946" t="s">
        <v>172</v>
      </c>
      <c r="C1946" t="s">
        <v>173</v>
      </c>
      <c r="D1946">
        <v>2020</v>
      </c>
      <c r="E1946" s="9">
        <f ca="1">YEAR(TODAY())-Data_Source[[#This Row],[Year]]</f>
        <v>5</v>
      </c>
      <c r="F1946" t="s">
        <v>15</v>
      </c>
      <c r="G1946" t="s">
        <v>16</v>
      </c>
      <c r="H1946" t="s">
        <v>17</v>
      </c>
      <c r="I1946">
        <v>2</v>
      </c>
      <c r="J1946" t="s">
        <v>18</v>
      </c>
      <c r="K1946" t="s">
        <v>19</v>
      </c>
      <c r="L1946">
        <v>16000</v>
      </c>
      <c r="M1946" t="s">
        <v>20</v>
      </c>
      <c r="N1946" t="s">
        <v>20</v>
      </c>
      <c r="O1946" s="2">
        <v>79000</v>
      </c>
      <c r="P1946" s="1">
        <f>MEDIAN(Data_Source[Price (SAR)])</f>
        <v>58000</v>
      </c>
      <c r="Q1946" s="1" cm="1">
        <f t="array" ref="Q1946">MEDIAN(_xlfn._xlws.FILTER(Data_Source[Price (SAR)],Data_Source[Maker] = Data_Source[[#This Row],[Maker]]))</f>
        <v>69000</v>
      </c>
    </row>
    <row r="1947" spans="1:17" x14ac:dyDescent="0.35">
      <c r="A1947">
        <v>1946</v>
      </c>
      <c r="B1947" t="s">
        <v>13</v>
      </c>
      <c r="C1947" t="s">
        <v>14</v>
      </c>
      <c r="D1947">
        <v>2013</v>
      </c>
      <c r="E1947" s="9">
        <f ca="1">YEAR(TODAY())-Data_Source[[#This Row],[Year]]</f>
        <v>12</v>
      </c>
      <c r="F1947" t="s">
        <v>15</v>
      </c>
      <c r="G1947" t="s">
        <v>102</v>
      </c>
      <c r="H1947" t="s">
        <v>17</v>
      </c>
      <c r="I1947">
        <v>5.7</v>
      </c>
      <c r="J1947" t="s">
        <v>18</v>
      </c>
      <c r="K1947" t="s">
        <v>19</v>
      </c>
      <c r="L1947">
        <v>340000</v>
      </c>
      <c r="M1947" t="s">
        <v>20</v>
      </c>
      <c r="N1947" t="s">
        <v>20</v>
      </c>
      <c r="O1947" s="2">
        <v>40000</v>
      </c>
      <c r="P1947" s="1">
        <f>MEDIAN(Data_Source[Price (SAR)])</f>
        <v>58000</v>
      </c>
      <c r="Q1947" s="1" cm="1">
        <f t="array" ref="Q1947">MEDIAN(_xlfn._xlws.FILTER(Data_Source[Price (SAR)],Data_Source[Maker] = Data_Source[[#This Row],[Maker]]))</f>
        <v>70000</v>
      </c>
    </row>
    <row r="1948" spans="1:17" x14ac:dyDescent="0.35">
      <c r="A1948">
        <v>1947</v>
      </c>
      <c r="B1948" t="s">
        <v>31</v>
      </c>
      <c r="C1948" t="s">
        <v>435</v>
      </c>
      <c r="D1948">
        <v>2010</v>
      </c>
      <c r="E1948" s="9">
        <f ca="1">YEAR(TODAY())-Data_Source[[#This Row],[Year]]</f>
        <v>15</v>
      </c>
      <c r="F1948" t="s">
        <v>44</v>
      </c>
      <c r="G1948" t="s">
        <v>25</v>
      </c>
      <c r="H1948" t="s">
        <v>17</v>
      </c>
      <c r="I1948">
        <v>2.7</v>
      </c>
      <c r="J1948" t="s">
        <v>18</v>
      </c>
      <c r="K1948" t="s">
        <v>19</v>
      </c>
      <c r="L1948">
        <v>105000</v>
      </c>
      <c r="M1948" t="s">
        <v>42</v>
      </c>
      <c r="N1948" t="s">
        <v>64</v>
      </c>
      <c r="O1948" s="3">
        <v>35000</v>
      </c>
      <c r="P1948" s="1">
        <f>MEDIAN(Data_Source[Price (SAR)])</f>
        <v>58000</v>
      </c>
      <c r="Q1948" s="1" cm="1">
        <f t="array" ref="Q1948">MEDIAN(_xlfn._xlws.FILTER(Data_Source[Price (SAR)],Data_Source[Maker] = Data_Source[[#This Row],[Maker]]))</f>
        <v>60500</v>
      </c>
    </row>
    <row r="1949" spans="1:17" x14ac:dyDescent="0.35">
      <c r="A1949">
        <v>1948</v>
      </c>
      <c r="B1949" t="s">
        <v>34</v>
      </c>
      <c r="C1949" t="s">
        <v>51</v>
      </c>
      <c r="D1949">
        <v>2001</v>
      </c>
      <c r="E1949" s="9">
        <f ca="1">YEAR(TODAY())-Data_Source[[#This Row],[Year]]</f>
        <v>24</v>
      </c>
      <c r="F1949" t="s">
        <v>15</v>
      </c>
      <c r="G1949" t="s">
        <v>25</v>
      </c>
      <c r="H1949" t="s">
        <v>30</v>
      </c>
      <c r="I1949">
        <v>1.3</v>
      </c>
      <c r="J1949" t="s">
        <v>18</v>
      </c>
      <c r="K1949" t="s">
        <v>68</v>
      </c>
      <c r="L1949">
        <v>600000</v>
      </c>
      <c r="M1949" t="s">
        <v>45</v>
      </c>
      <c r="N1949" t="s">
        <v>539</v>
      </c>
      <c r="O1949" s="2">
        <v>10000</v>
      </c>
      <c r="P1949" s="1">
        <f>MEDIAN(Data_Source[Price (SAR)])</f>
        <v>58000</v>
      </c>
      <c r="Q1949" s="1" cm="1">
        <f t="array" ref="Q1949">MEDIAN(_xlfn._xlws.FILTER(Data_Source[Price (SAR)],Data_Source[Maker] = Data_Source[[#This Row],[Maker]]))</f>
        <v>65000</v>
      </c>
    </row>
    <row r="1950" spans="1:17" x14ac:dyDescent="0.35">
      <c r="A1950">
        <v>1949</v>
      </c>
      <c r="B1950" t="s">
        <v>34</v>
      </c>
      <c r="C1950" t="s">
        <v>162</v>
      </c>
      <c r="D1950">
        <v>2015</v>
      </c>
      <c r="E1950" s="9">
        <f ca="1">YEAR(TODAY())-Data_Source[[#This Row],[Year]]</f>
        <v>10</v>
      </c>
      <c r="F1950" t="s">
        <v>15</v>
      </c>
      <c r="G1950" t="s">
        <v>94</v>
      </c>
      <c r="H1950" t="s">
        <v>30</v>
      </c>
      <c r="I1950">
        <v>4</v>
      </c>
      <c r="J1950" t="s">
        <v>18</v>
      </c>
      <c r="K1950" t="s">
        <v>68</v>
      </c>
      <c r="L1950">
        <v>96000</v>
      </c>
      <c r="M1950" t="s">
        <v>81</v>
      </c>
      <c r="N1950" t="s">
        <v>541</v>
      </c>
      <c r="O1950" s="2">
        <v>95000</v>
      </c>
      <c r="P1950" s="1">
        <f>MEDIAN(Data_Source[Price (SAR)])</f>
        <v>58000</v>
      </c>
      <c r="Q1950" s="1" cm="1">
        <f t="array" ref="Q1950">MEDIAN(_xlfn._xlws.FILTER(Data_Source[Price (SAR)],Data_Source[Maker] = Data_Source[[#This Row],[Maker]]))</f>
        <v>65000</v>
      </c>
    </row>
    <row r="1951" spans="1:17" x14ac:dyDescent="0.35">
      <c r="A1951">
        <v>1950</v>
      </c>
      <c r="B1951" t="s">
        <v>27</v>
      </c>
      <c r="C1951" t="s">
        <v>85</v>
      </c>
      <c r="D1951">
        <v>2017</v>
      </c>
      <c r="E1951" s="9">
        <f ca="1">YEAR(TODAY())-Data_Source[[#This Row],[Year]]</f>
        <v>8</v>
      </c>
      <c r="F1951" t="s">
        <v>15</v>
      </c>
      <c r="G1951" t="s">
        <v>38</v>
      </c>
      <c r="H1951" t="s">
        <v>17</v>
      </c>
      <c r="I1951">
        <v>5</v>
      </c>
      <c r="J1951" t="s">
        <v>18</v>
      </c>
      <c r="K1951" t="s">
        <v>19</v>
      </c>
      <c r="L1951">
        <v>106000</v>
      </c>
      <c r="M1951" t="s">
        <v>20</v>
      </c>
      <c r="N1951" t="s">
        <v>20</v>
      </c>
      <c r="O1951" s="2">
        <v>90000</v>
      </c>
      <c r="P1951" s="1">
        <f>MEDIAN(Data_Source[Price (SAR)])</f>
        <v>58000</v>
      </c>
      <c r="Q1951" s="1" cm="1">
        <f t="array" ref="Q1951">MEDIAN(_xlfn._xlws.FILTER(Data_Source[Price (SAR)],Data_Source[Maker] = Data_Source[[#This Row],[Maker]]))</f>
        <v>42000</v>
      </c>
    </row>
    <row r="1952" spans="1:17" x14ac:dyDescent="0.35">
      <c r="A1952">
        <v>1951</v>
      </c>
      <c r="B1952" t="s">
        <v>34</v>
      </c>
      <c r="C1952" t="s">
        <v>123</v>
      </c>
      <c r="D1952">
        <v>2018</v>
      </c>
      <c r="E1952" s="9">
        <f ca="1">YEAR(TODAY())-Data_Source[[#This Row],[Year]]</f>
        <v>7</v>
      </c>
      <c r="F1952" t="s">
        <v>15</v>
      </c>
      <c r="G1952" t="s">
        <v>23</v>
      </c>
      <c r="H1952" t="s">
        <v>17</v>
      </c>
      <c r="I1952">
        <v>2.7</v>
      </c>
      <c r="J1952" t="s">
        <v>18</v>
      </c>
      <c r="K1952" t="s">
        <v>19</v>
      </c>
      <c r="L1952">
        <v>218000</v>
      </c>
      <c r="M1952" t="s">
        <v>253</v>
      </c>
      <c r="N1952" t="s">
        <v>539</v>
      </c>
      <c r="O1952" s="3">
        <v>78000</v>
      </c>
      <c r="P1952" s="1">
        <f>MEDIAN(Data_Source[Price (SAR)])</f>
        <v>58000</v>
      </c>
      <c r="Q1952" s="1" cm="1">
        <f t="array" ref="Q1952">MEDIAN(_xlfn._xlws.FILTER(Data_Source[Price (SAR)],Data_Source[Maker] = Data_Source[[#This Row],[Maker]]))</f>
        <v>65000</v>
      </c>
    </row>
    <row r="1953" spans="1:17" x14ac:dyDescent="0.35">
      <c r="A1953">
        <v>1952</v>
      </c>
      <c r="B1953" t="s">
        <v>34</v>
      </c>
      <c r="C1953" t="s">
        <v>43</v>
      </c>
      <c r="D1953">
        <v>2016</v>
      </c>
      <c r="E1953" s="9">
        <f ca="1">YEAR(TODAY())-Data_Source[[#This Row],[Year]]</f>
        <v>9</v>
      </c>
      <c r="F1953" t="s">
        <v>15</v>
      </c>
      <c r="G1953" t="s">
        <v>23</v>
      </c>
      <c r="H1953" t="s">
        <v>30</v>
      </c>
      <c r="I1953">
        <v>2.7</v>
      </c>
      <c r="J1953" t="s">
        <v>18</v>
      </c>
      <c r="K1953" t="s">
        <v>19</v>
      </c>
      <c r="L1953">
        <v>194710</v>
      </c>
      <c r="M1953" t="s">
        <v>170</v>
      </c>
      <c r="N1953" t="s">
        <v>543</v>
      </c>
      <c r="O1953" s="3">
        <v>55000</v>
      </c>
      <c r="P1953" s="1">
        <f>MEDIAN(Data_Source[Price (SAR)])</f>
        <v>58000</v>
      </c>
      <c r="Q1953" s="1" cm="1">
        <f t="array" ref="Q1953">MEDIAN(_xlfn._xlws.FILTER(Data_Source[Price (SAR)],Data_Source[Maker] = Data_Source[[#This Row],[Maker]]))</f>
        <v>65000</v>
      </c>
    </row>
    <row r="1954" spans="1:17" x14ac:dyDescent="0.35">
      <c r="A1954">
        <v>1953</v>
      </c>
      <c r="B1954" t="s">
        <v>76</v>
      </c>
      <c r="C1954" t="s">
        <v>112</v>
      </c>
      <c r="D1954">
        <v>2010</v>
      </c>
      <c r="E1954" s="9">
        <f ca="1">YEAR(TODAY())-Data_Source[[#This Row],[Year]]</f>
        <v>15</v>
      </c>
      <c r="F1954" t="s">
        <v>47</v>
      </c>
      <c r="G1954" t="s">
        <v>25</v>
      </c>
      <c r="H1954" t="s">
        <v>17</v>
      </c>
      <c r="I1954">
        <v>3.5</v>
      </c>
      <c r="J1954" t="s">
        <v>18</v>
      </c>
      <c r="K1954" t="s">
        <v>19</v>
      </c>
      <c r="L1954">
        <v>258000</v>
      </c>
      <c r="M1954" t="s">
        <v>20</v>
      </c>
      <c r="N1954" t="s">
        <v>20</v>
      </c>
      <c r="O1954" s="2">
        <v>35000</v>
      </c>
      <c r="P1954" s="1">
        <f>MEDIAN(Data_Source[Price (SAR)])</f>
        <v>58000</v>
      </c>
      <c r="Q1954" s="1" cm="1">
        <f t="array" ref="Q1954">MEDIAN(_xlfn._xlws.FILTER(Data_Source[Price (SAR)],Data_Source[Maker] = Data_Source[[#This Row],[Maker]]))</f>
        <v>55000</v>
      </c>
    </row>
    <row r="1955" spans="1:17" x14ac:dyDescent="0.35">
      <c r="A1955">
        <v>1954</v>
      </c>
      <c r="B1955" t="s">
        <v>39</v>
      </c>
      <c r="C1955" t="s">
        <v>71</v>
      </c>
      <c r="D1955">
        <v>2013</v>
      </c>
      <c r="E1955" s="9">
        <f ca="1">YEAR(TODAY())-Data_Source[[#This Row],[Year]]</f>
        <v>12</v>
      </c>
      <c r="F1955" t="s">
        <v>47</v>
      </c>
      <c r="G1955" t="s">
        <v>78</v>
      </c>
      <c r="H1955" t="s">
        <v>30</v>
      </c>
      <c r="I1955">
        <v>2.5</v>
      </c>
      <c r="J1955" t="s">
        <v>18</v>
      </c>
      <c r="K1955" t="s">
        <v>19</v>
      </c>
      <c r="L1955">
        <v>220000</v>
      </c>
      <c r="M1955" t="s">
        <v>42</v>
      </c>
      <c r="N1955" t="s">
        <v>64</v>
      </c>
      <c r="O1955" s="3">
        <v>21000</v>
      </c>
      <c r="P1955" s="1">
        <f>MEDIAN(Data_Source[Price (SAR)])</f>
        <v>58000</v>
      </c>
      <c r="Q1955" s="1" cm="1">
        <f t="array" ref="Q1955">MEDIAN(_xlfn._xlws.FILTER(Data_Source[Price (SAR)],Data_Source[Maker] = Data_Source[[#This Row],[Maker]]))</f>
        <v>60000</v>
      </c>
    </row>
    <row r="1956" spans="1:17" x14ac:dyDescent="0.35">
      <c r="A1956">
        <v>1955</v>
      </c>
      <c r="B1956" t="s">
        <v>103</v>
      </c>
      <c r="C1956" t="s">
        <v>104</v>
      </c>
      <c r="D1956">
        <v>2015</v>
      </c>
      <c r="E1956" s="9">
        <f ca="1">YEAR(TODAY())-Data_Source[[#This Row],[Year]]</f>
        <v>10</v>
      </c>
      <c r="F1956" t="s">
        <v>15</v>
      </c>
      <c r="G1956" t="s">
        <v>75</v>
      </c>
      <c r="H1956" t="s">
        <v>17</v>
      </c>
      <c r="I1956">
        <v>5.7</v>
      </c>
      <c r="J1956" t="s">
        <v>18</v>
      </c>
      <c r="K1956" t="s">
        <v>19</v>
      </c>
      <c r="L1956">
        <v>196</v>
      </c>
      <c r="M1956" t="s">
        <v>64</v>
      </c>
      <c r="N1956" t="s">
        <v>64</v>
      </c>
      <c r="O1956" s="2">
        <v>83000</v>
      </c>
      <c r="P1956" s="1">
        <f>MEDIAN(Data_Source[Price (SAR)])</f>
        <v>58000</v>
      </c>
      <c r="Q1956" s="1" cm="1">
        <f t="array" ref="Q1956">MEDIAN(_xlfn._xlws.FILTER(Data_Source[Price (SAR)],Data_Source[Maker] = Data_Source[[#This Row],[Maker]]))</f>
        <v>83000</v>
      </c>
    </row>
    <row r="1957" spans="1:17" x14ac:dyDescent="0.35">
      <c r="A1957">
        <v>1956</v>
      </c>
      <c r="B1957" t="s">
        <v>27</v>
      </c>
      <c r="C1957" t="s">
        <v>160</v>
      </c>
      <c r="D1957">
        <v>2018</v>
      </c>
      <c r="E1957" s="9">
        <f ca="1">YEAR(TODAY())-Data_Source[[#This Row],[Year]]</f>
        <v>7</v>
      </c>
      <c r="F1957" t="s">
        <v>15</v>
      </c>
      <c r="G1957" t="s">
        <v>23</v>
      </c>
      <c r="H1957" t="s">
        <v>26</v>
      </c>
      <c r="I1957">
        <v>2.4</v>
      </c>
      <c r="J1957" t="s">
        <v>18</v>
      </c>
      <c r="K1957" t="s">
        <v>19</v>
      </c>
      <c r="L1957">
        <v>179767</v>
      </c>
      <c r="M1957" t="s">
        <v>20</v>
      </c>
      <c r="N1957" t="s">
        <v>20</v>
      </c>
      <c r="O1957" s="3">
        <v>52000</v>
      </c>
      <c r="P1957" s="1">
        <f>MEDIAN(Data_Source[Price (SAR)])</f>
        <v>58000</v>
      </c>
      <c r="Q1957" s="1" cm="1">
        <f t="array" ref="Q1957">MEDIAN(_xlfn._xlws.FILTER(Data_Source[Price (SAR)],Data_Source[Maker] = Data_Source[[#This Row],[Maker]]))</f>
        <v>42000</v>
      </c>
    </row>
    <row r="1958" spans="1:17" x14ac:dyDescent="0.35">
      <c r="A1958">
        <v>1957</v>
      </c>
      <c r="B1958" t="s">
        <v>36</v>
      </c>
      <c r="C1958" t="s">
        <v>37</v>
      </c>
      <c r="D1958">
        <v>2018</v>
      </c>
      <c r="E1958" s="9">
        <f ca="1">YEAR(TODAY())-Data_Source[[#This Row],[Year]]</f>
        <v>7</v>
      </c>
      <c r="F1958" t="s">
        <v>15</v>
      </c>
      <c r="G1958" t="s">
        <v>29</v>
      </c>
      <c r="H1958" t="s">
        <v>26</v>
      </c>
      <c r="I1958">
        <v>5.3</v>
      </c>
      <c r="J1958" t="s">
        <v>18</v>
      </c>
      <c r="K1958" t="s">
        <v>19</v>
      </c>
      <c r="L1958">
        <v>107000</v>
      </c>
      <c r="M1958" t="s">
        <v>45</v>
      </c>
      <c r="N1958" t="s">
        <v>539</v>
      </c>
      <c r="O1958" s="3">
        <v>145000</v>
      </c>
      <c r="P1958" s="1">
        <f>MEDIAN(Data_Source[Price (SAR)])</f>
        <v>58000</v>
      </c>
      <c r="Q1958" s="1" cm="1">
        <f t="array" ref="Q1958">MEDIAN(_xlfn._xlws.FILTER(Data_Source[Price (SAR)],Data_Source[Maker] = Data_Source[[#This Row],[Maker]]))</f>
        <v>72000</v>
      </c>
    </row>
    <row r="1959" spans="1:17" x14ac:dyDescent="0.35">
      <c r="A1959">
        <v>1958</v>
      </c>
      <c r="B1959" t="s">
        <v>34</v>
      </c>
      <c r="C1959" t="s">
        <v>43</v>
      </c>
      <c r="D1959">
        <v>2017</v>
      </c>
      <c r="E1959" s="9">
        <f ca="1">YEAR(TODAY())-Data_Source[[#This Row],[Year]]</f>
        <v>8</v>
      </c>
      <c r="F1959" t="s">
        <v>15</v>
      </c>
      <c r="G1959" t="s">
        <v>75</v>
      </c>
      <c r="H1959" t="s">
        <v>17</v>
      </c>
      <c r="I1959">
        <v>2.5</v>
      </c>
      <c r="J1959" t="s">
        <v>18</v>
      </c>
      <c r="K1959" t="s">
        <v>19</v>
      </c>
      <c r="L1959">
        <v>166</v>
      </c>
      <c r="M1959" t="s">
        <v>20</v>
      </c>
      <c r="N1959" t="s">
        <v>20</v>
      </c>
      <c r="O1959" s="2">
        <v>55000</v>
      </c>
      <c r="P1959" s="1">
        <f>MEDIAN(Data_Source[Price (SAR)])</f>
        <v>58000</v>
      </c>
      <c r="Q1959" s="1" cm="1">
        <f t="array" ref="Q1959">MEDIAN(_xlfn._xlws.FILTER(Data_Source[Price (SAR)],Data_Source[Maker] = Data_Source[[#This Row],[Maker]]))</f>
        <v>65000</v>
      </c>
    </row>
    <row r="1960" spans="1:17" x14ac:dyDescent="0.35">
      <c r="A1960">
        <v>1959</v>
      </c>
      <c r="B1960" t="s">
        <v>21</v>
      </c>
      <c r="C1960" t="s">
        <v>24</v>
      </c>
      <c r="D1960">
        <v>2019</v>
      </c>
      <c r="E1960" s="9">
        <f ca="1">YEAR(TODAY())-Data_Source[[#This Row],[Year]]</f>
        <v>6</v>
      </c>
      <c r="F1960" t="s">
        <v>15</v>
      </c>
      <c r="G1960" t="s">
        <v>29</v>
      </c>
      <c r="H1960" t="s">
        <v>26</v>
      </c>
      <c r="I1960">
        <v>1.5</v>
      </c>
      <c r="J1960" t="s">
        <v>18</v>
      </c>
      <c r="K1960" t="s">
        <v>19</v>
      </c>
      <c r="L1960">
        <v>86754</v>
      </c>
      <c r="M1960" t="s">
        <v>20</v>
      </c>
      <c r="N1960" t="s">
        <v>20</v>
      </c>
      <c r="O1960" s="3">
        <v>26000</v>
      </c>
      <c r="P1960" s="1">
        <f>MEDIAN(Data_Source[Price (SAR)])</f>
        <v>58000</v>
      </c>
      <c r="Q1960" s="1" cm="1">
        <f t="array" ref="Q1960">MEDIAN(_xlfn._xlws.FILTER(Data_Source[Price (SAR)],Data_Source[Maker] = Data_Source[[#This Row],[Maker]]))</f>
        <v>36500</v>
      </c>
    </row>
    <row r="1961" spans="1:17" x14ac:dyDescent="0.35">
      <c r="A1961">
        <v>1960</v>
      </c>
      <c r="B1961" t="s">
        <v>76</v>
      </c>
      <c r="C1961" t="s">
        <v>112</v>
      </c>
      <c r="D1961">
        <v>2018</v>
      </c>
      <c r="E1961" s="9">
        <f ca="1">YEAR(TODAY())-Data_Source[[#This Row],[Year]]</f>
        <v>7</v>
      </c>
      <c r="F1961" t="s">
        <v>15</v>
      </c>
      <c r="G1961" t="s">
        <v>23</v>
      </c>
      <c r="H1961" t="s">
        <v>26</v>
      </c>
      <c r="I1961">
        <v>3.5</v>
      </c>
      <c r="J1961" t="s">
        <v>18</v>
      </c>
      <c r="K1961" t="s">
        <v>19</v>
      </c>
      <c r="L1961">
        <v>65000</v>
      </c>
      <c r="M1961" t="s">
        <v>45</v>
      </c>
      <c r="N1961" t="s">
        <v>539</v>
      </c>
      <c r="O1961" s="2">
        <v>76000</v>
      </c>
      <c r="P1961" s="1">
        <f>MEDIAN(Data_Source[Price (SAR)])</f>
        <v>58000</v>
      </c>
      <c r="Q1961" s="1" cm="1">
        <f t="array" ref="Q1961">MEDIAN(_xlfn._xlws.FILTER(Data_Source[Price (SAR)],Data_Source[Maker] = Data_Source[[#This Row],[Maker]]))</f>
        <v>55000</v>
      </c>
    </row>
    <row r="1962" spans="1:17" x14ac:dyDescent="0.35">
      <c r="A1962">
        <v>1961</v>
      </c>
      <c r="B1962" t="s">
        <v>48</v>
      </c>
      <c r="C1962" t="s">
        <v>335</v>
      </c>
      <c r="D1962">
        <v>2014</v>
      </c>
      <c r="E1962" s="9">
        <f ca="1">YEAR(TODAY())-Data_Source[[#This Row],[Year]]</f>
        <v>11</v>
      </c>
      <c r="F1962" t="s">
        <v>15</v>
      </c>
      <c r="G1962" t="s">
        <v>94</v>
      </c>
      <c r="H1962" t="s">
        <v>17</v>
      </c>
      <c r="I1962">
        <v>3.5</v>
      </c>
      <c r="J1962" t="s">
        <v>18</v>
      </c>
      <c r="K1962" t="s">
        <v>19</v>
      </c>
      <c r="L1962">
        <v>130</v>
      </c>
      <c r="M1962" t="s">
        <v>42</v>
      </c>
      <c r="N1962" t="s">
        <v>64</v>
      </c>
      <c r="O1962" s="3">
        <v>100000</v>
      </c>
      <c r="P1962" s="1">
        <f>MEDIAN(Data_Source[Price (SAR)])</f>
        <v>58000</v>
      </c>
      <c r="Q1962" s="1" cm="1">
        <f t="array" ref="Q1962">MEDIAN(_xlfn._xlws.FILTER(Data_Source[Price (SAR)],Data_Source[Maker] = Data_Source[[#This Row],[Maker]]))</f>
        <v>145000</v>
      </c>
    </row>
    <row r="1963" spans="1:17" x14ac:dyDescent="0.35">
      <c r="A1963">
        <v>1962</v>
      </c>
      <c r="B1963" t="s">
        <v>34</v>
      </c>
      <c r="C1963" t="s">
        <v>127</v>
      </c>
      <c r="D1963">
        <v>2012</v>
      </c>
      <c r="E1963" s="9">
        <f ca="1">YEAR(TODAY())-Data_Source[[#This Row],[Year]]</f>
        <v>13</v>
      </c>
      <c r="F1963" t="s">
        <v>15</v>
      </c>
      <c r="G1963" t="s">
        <v>75</v>
      </c>
      <c r="H1963" t="s">
        <v>26</v>
      </c>
      <c r="I1963">
        <v>4</v>
      </c>
      <c r="J1963" t="s">
        <v>18</v>
      </c>
      <c r="K1963" t="s">
        <v>68</v>
      </c>
      <c r="L1963">
        <v>94000</v>
      </c>
      <c r="M1963" t="s">
        <v>20</v>
      </c>
      <c r="N1963" t="s">
        <v>20</v>
      </c>
      <c r="O1963" s="3">
        <v>95000</v>
      </c>
      <c r="P1963" s="1">
        <f>MEDIAN(Data_Source[Price (SAR)])</f>
        <v>58000</v>
      </c>
      <c r="Q1963" s="1" cm="1">
        <f t="array" ref="Q1963">MEDIAN(_xlfn._xlws.FILTER(Data_Source[Price (SAR)],Data_Source[Maker] = Data_Source[[#This Row],[Maker]]))</f>
        <v>65000</v>
      </c>
    </row>
    <row r="1964" spans="1:17" x14ac:dyDescent="0.35">
      <c r="A1964">
        <v>1963</v>
      </c>
      <c r="B1964" t="s">
        <v>34</v>
      </c>
      <c r="C1964" t="s">
        <v>162</v>
      </c>
      <c r="D1964">
        <v>2009</v>
      </c>
      <c r="E1964" s="9">
        <f ca="1">YEAR(TODAY())-Data_Source[[#This Row],[Year]]</f>
        <v>16</v>
      </c>
      <c r="F1964" t="s">
        <v>15</v>
      </c>
      <c r="G1964" t="s">
        <v>75</v>
      </c>
      <c r="H1964" t="s">
        <v>26</v>
      </c>
      <c r="I1964">
        <v>4.5</v>
      </c>
      <c r="J1964" t="s">
        <v>18</v>
      </c>
      <c r="K1964" t="s">
        <v>68</v>
      </c>
      <c r="L1964">
        <v>468000</v>
      </c>
      <c r="M1964" t="s">
        <v>20</v>
      </c>
      <c r="N1964" t="s">
        <v>20</v>
      </c>
      <c r="O1964" s="3">
        <v>65000</v>
      </c>
      <c r="P1964" s="1">
        <f>MEDIAN(Data_Source[Price (SAR)])</f>
        <v>58000</v>
      </c>
      <c r="Q1964" s="1" cm="1">
        <f t="array" ref="Q1964">MEDIAN(_xlfn._xlws.FILTER(Data_Source[Price (SAR)],Data_Source[Maker] = Data_Source[[#This Row],[Maker]]))</f>
        <v>65000</v>
      </c>
    </row>
    <row r="1965" spans="1:17" x14ac:dyDescent="0.35">
      <c r="A1965">
        <v>1964</v>
      </c>
      <c r="B1965" t="s">
        <v>82</v>
      </c>
      <c r="C1965" t="s">
        <v>316</v>
      </c>
      <c r="D1965">
        <v>2006</v>
      </c>
      <c r="E1965" s="9">
        <f ca="1">YEAR(TODAY())-Data_Source[[#This Row],[Year]]</f>
        <v>19</v>
      </c>
      <c r="F1965" t="s">
        <v>47</v>
      </c>
      <c r="G1965" t="s">
        <v>75</v>
      </c>
      <c r="H1965" t="s">
        <v>30</v>
      </c>
      <c r="I1965">
        <v>3.5</v>
      </c>
      <c r="J1965" t="s">
        <v>18</v>
      </c>
      <c r="K1965" t="s">
        <v>19</v>
      </c>
      <c r="L1965">
        <v>25500</v>
      </c>
      <c r="M1965" t="s">
        <v>20</v>
      </c>
      <c r="N1965" t="s">
        <v>20</v>
      </c>
      <c r="O1965" s="2">
        <v>14000</v>
      </c>
      <c r="P1965" s="1">
        <f>MEDIAN(Data_Source[Price (SAR)])</f>
        <v>58000</v>
      </c>
      <c r="Q1965" s="1" cm="1">
        <f t="array" ref="Q1965">MEDIAN(_xlfn._xlws.FILTER(Data_Source[Price (SAR)],Data_Source[Maker] = Data_Source[[#This Row],[Maker]]))</f>
        <v>40000</v>
      </c>
    </row>
    <row r="1966" spans="1:17" x14ac:dyDescent="0.35">
      <c r="A1966">
        <v>1965</v>
      </c>
      <c r="B1966" t="s">
        <v>48</v>
      </c>
      <c r="C1966" t="s">
        <v>50</v>
      </c>
      <c r="D1966">
        <v>2017</v>
      </c>
      <c r="E1966" s="9">
        <f ca="1">YEAR(TODAY())-Data_Source[[#This Row],[Year]]</f>
        <v>8</v>
      </c>
      <c r="F1966" t="s">
        <v>47</v>
      </c>
      <c r="G1966" t="s">
        <v>29</v>
      </c>
      <c r="H1966" t="s">
        <v>17</v>
      </c>
      <c r="I1966">
        <v>3.4</v>
      </c>
      <c r="J1966" t="s">
        <v>18</v>
      </c>
      <c r="K1966" t="s">
        <v>19</v>
      </c>
      <c r="L1966">
        <v>72000</v>
      </c>
      <c r="M1966" t="s">
        <v>20</v>
      </c>
      <c r="N1966" t="s">
        <v>20</v>
      </c>
      <c r="O1966" s="3">
        <v>178000</v>
      </c>
      <c r="P1966" s="1">
        <f>MEDIAN(Data_Source[Price (SAR)])</f>
        <v>58000</v>
      </c>
      <c r="Q1966" s="1" cm="1">
        <f t="array" ref="Q1966">MEDIAN(_xlfn._xlws.FILTER(Data_Source[Price (SAR)],Data_Source[Maker] = Data_Source[[#This Row],[Maker]]))</f>
        <v>145000</v>
      </c>
    </row>
    <row r="1967" spans="1:17" x14ac:dyDescent="0.35">
      <c r="A1967">
        <v>1966</v>
      </c>
      <c r="B1967" t="s">
        <v>21</v>
      </c>
      <c r="C1967" t="s">
        <v>22</v>
      </c>
      <c r="D1967">
        <v>2019</v>
      </c>
      <c r="E1967" s="9">
        <f ca="1">YEAR(TODAY())-Data_Source[[#This Row],[Year]]</f>
        <v>6</v>
      </c>
      <c r="F1967" t="s">
        <v>15</v>
      </c>
      <c r="G1967" t="s">
        <v>23</v>
      </c>
      <c r="H1967" t="s">
        <v>17</v>
      </c>
      <c r="I1967">
        <v>4</v>
      </c>
      <c r="J1967" t="s">
        <v>18</v>
      </c>
      <c r="K1967" t="s">
        <v>19</v>
      </c>
      <c r="L1967">
        <v>42000</v>
      </c>
      <c r="M1967" t="s">
        <v>42</v>
      </c>
      <c r="N1967" t="s">
        <v>64</v>
      </c>
      <c r="O1967" s="2">
        <v>185000</v>
      </c>
      <c r="P1967" s="1">
        <f>MEDIAN(Data_Source[Price (SAR)])</f>
        <v>58000</v>
      </c>
      <c r="Q1967" s="1" cm="1">
        <f t="array" ref="Q1967">MEDIAN(_xlfn._xlws.FILTER(Data_Source[Price (SAR)],Data_Source[Maker] = Data_Source[[#This Row],[Maker]]))</f>
        <v>36500</v>
      </c>
    </row>
    <row r="1968" spans="1:17" x14ac:dyDescent="0.35">
      <c r="A1968">
        <v>1967</v>
      </c>
      <c r="B1968" t="s">
        <v>27</v>
      </c>
      <c r="C1968" t="s">
        <v>89</v>
      </c>
      <c r="D1968">
        <v>2019</v>
      </c>
      <c r="E1968" s="9">
        <f ca="1">YEAR(TODAY())-Data_Source[[#This Row],[Year]]</f>
        <v>6</v>
      </c>
      <c r="F1968" t="s">
        <v>15</v>
      </c>
      <c r="G1968" t="s">
        <v>94</v>
      </c>
      <c r="H1968" t="s">
        <v>17</v>
      </c>
      <c r="I1968">
        <v>2.4</v>
      </c>
      <c r="J1968" t="s">
        <v>18</v>
      </c>
      <c r="K1968" t="s">
        <v>19</v>
      </c>
      <c r="L1968">
        <v>90000</v>
      </c>
      <c r="M1968" t="s">
        <v>42</v>
      </c>
      <c r="N1968" t="s">
        <v>64</v>
      </c>
      <c r="O1968" s="2">
        <v>61000</v>
      </c>
      <c r="P1968" s="1">
        <f>MEDIAN(Data_Source[Price (SAR)])</f>
        <v>58000</v>
      </c>
      <c r="Q1968" s="1" cm="1">
        <f t="array" ref="Q1968">MEDIAN(_xlfn._xlws.FILTER(Data_Source[Price (SAR)],Data_Source[Maker] = Data_Source[[#This Row],[Maker]]))</f>
        <v>42000</v>
      </c>
    </row>
    <row r="1969" spans="1:17" x14ac:dyDescent="0.35">
      <c r="A1969">
        <v>1968</v>
      </c>
      <c r="B1969" t="s">
        <v>39</v>
      </c>
      <c r="C1969" t="s">
        <v>133</v>
      </c>
      <c r="D1969">
        <v>2017</v>
      </c>
      <c r="E1969" s="9">
        <f ca="1">YEAR(TODAY())-Data_Source[[#This Row],[Year]]</f>
        <v>8</v>
      </c>
      <c r="F1969" t="s">
        <v>47</v>
      </c>
      <c r="G1969" t="s">
        <v>65</v>
      </c>
      <c r="H1969" t="s">
        <v>17</v>
      </c>
      <c r="I1969">
        <v>2</v>
      </c>
      <c r="J1969" t="s">
        <v>18</v>
      </c>
      <c r="K1969" t="s">
        <v>19</v>
      </c>
      <c r="L1969">
        <v>81633</v>
      </c>
      <c r="M1969" t="s">
        <v>20</v>
      </c>
      <c r="N1969" t="s">
        <v>20</v>
      </c>
      <c r="O1969" s="2">
        <v>120000</v>
      </c>
      <c r="P1969" s="1">
        <f>MEDIAN(Data_Source[Price (SAR)])</f>
        <v>58000</v>
      </c>
      <c r="Q1969" s="1" cm="1">
        <f t="array" ref="Q1969">MEDIAN(_xlfn._xlws.FILTER(Data_Source[Price (SAR)],Data_Source[Maker] = Data_Source[[#This Row],[Maker]]))</f>
        <v>60000</v>
      </c>
    </row>
    <row r="1970" spans="1:17" x14ac:dyDescent="0.35">
      <c r="A1970">
        <v>1969</v>
      </c>
      <c r="B1970" t="s">
        <v>60</v>
      </c>
      <c r="C1970" t="s">
        <v>92</v>
      </c>
      <c r="D1970">
        <v>2018</v>
      </c>
      <c r="E1970" s="9">
        <f ca="1">YEAR(TODAY())-Data_Source[[#This Row],[Year]]</f>
        <v>7</v>
      </c>
      <c r="F1970" t="s">
        <v>15</v>
      </c>
      <c r="G1970" t="s">
        <v>23</v>
      </c>
      <c r="H1970" t="s">
        <v>17</v>
      </c>
      <c r="I1970">
        <v>4.5999999999999996</v>
      </c>
      <c r="J1970" t="s">
        <v>18</v>
      </c>
      <c r="K1970" t="s">
        <v>19</v>
      </c>
      <c r="L1970">
        <v>53189</v>
      </c>
      <c r="M1970" t="s">
        <v>20</v>
      </c>
      <c r="N1970" t="s">
        <v>20</v>
      </c>
      <c r="O1970" s="3">
        <v>179000</v>
      </c>
      <c r="P1970" s="1">
        <f>MEDIAN(Data_Source[Price (SAR)])</f>
        <v>58000</v>
      </c>
      <c r="Q1970" s="1" cm="1">
        <f t="array" ref="Q1970">MEDIAN(_xlfn._xlws.FILTER(Data_Source[Price (SAR)],Data_Source[Maker] = Data_Source[[#This Row],[Maker]]))</f>
        <v>142000</v>
      </c>
    </row>
    <row r="1971" spans="1:17" x14ac:dyDescent="0.35">
      <c r="A1971">
        <v>1970</v>
      </c>
      <c r="B1971" t="s">
        <v>76</v>
      </c>
      <c r="C1971" t="s">
        <v>77</v>
      </c>
      <c r="D1971">
        <v>2014</v>
      </c>
      <c r="E1971" s="9">
        <f ca="1">YEAR(TODAY())-Data_Source[[#This Row],[Year]]</f>
        <v>11</v>
      </c>
      <c r="F1971" t="s">
        <v>15</v>
      </c>
      <c r="G1971" t="s">
        <v>29</v>
      </c>
      <c r="H1971" t="s">
        <v>30</v>
      </c>
      <c r="I1971">
        <v>5.4</v>
      </c>
      <c r="J1971" t="s">
        <v>18</v>
      </c>
      <c r="K1971" t="s">
        <v>19</v>
      </c>
      <c r="L1971">
        <v>150000</v>
      </c>
      <c r="M1971" t="s">
        <v>20</v>
      </c>
      <c r="N1971" t="s">
        <v>20</v>
      </c>
      <c r="O1971" s="2">
        <v>52000</v>
      </c>
      <c r="P1971" s="1">
        <f>MEDIAN(Data_Source[Price (SAR)])</f>
        <v>58000</v>
      </c>
      <c r="Q1971" s="1" cm="1">
        <f t="array" ref="Q1971">MEDIAN(_xlfn._xlws.FILTER(Data_Source[Price (SAR)],Data_Source[Maker] = Data_Source[[#This Row],[Maker]]))</f>
        <v>55000</v>
      </c>
    </row>
    <row r="1972" spans="1:17" x14ac:dyDescent="0.35">
      <c r="A1972">
        <v>1971</v>
      </c>
      <c r="B1972" t="s">
        <v>34</v>
      </c>
      <c r="C1972" t="s">
        <v>51</v>
      </c>
      <c r="D1972">
        <v>2013</v>
      </c>
      <c r="E1972" s="9">
        <f ca="1">YEAR(TODAY())-Data_Source[[#This Row],[Year]]</f>
        <v>12</v>
      </c>
      <c r="F1972" t="s">
        <v>15</v>
      </c>
      <c r="G1972" t="s">
        <v>23</v>
      </c>
      <c r="H1972" t="s">
        <v>26</v>
      </c>
      <c r="I1972">
        <v>1.6</v>
      </c>
      <c r="J1972" t="s">
        <v>18</v>
      </c>
      <c r="K1972" t="s">
        <v>19</v>
      </c>
      <c r="L1972">
        <v>290000</v>
      </c>
      <c r="M1972" t="s">
        <v>45</v>
      </c>
      <c r="N1972" t="s">
        <v>539</v>
      </c>
      <c r="O1972" s="2">
        <v>30000</v>
      </c>
      <c r="P1972" s="1">
        <f>MEDIAN(Data_Source[Price (SAR)])</f>
        <v>58000</v>
      </c>
      <c r="Q1972" s="1" cm="1">
        <f t="array" ref="Q1972">MEDIAN(_xlfn._xlws.FILTER(Data_Source[Price (SAR)],Data_Source[Maker] = Data_Source[[#This Row],[Maker]]))</f>
        <v>65000</v>
      </c>
    </row>
    <row r="1973" spans="1:17" x14ac:dyDescent="0.35">
      <c r="A1973">
        <v>1972</v>
      </c>
      <c r="B1973" t="s">
        <v>21</v>
      </c>
      <c r="C1973" t="s">
        <v>24</v>
      </c>
      <c r="D1973">
        <v>2017</v>
      </c>
      <c r="E1973" s="9">
        <f ca="1">YEAR(TODAY())-Data_Source[[#This Row],[Year]]</f>
        <v>8</v>
      </c>
      <c r="F1973" t="s">
        <v>15</v>
      </c>
      <c r="G1973" t="s">
        <v>25</v>
      </c>
      <c r="H1973" t="s">
        <v>26</v>
      </c>
      <c r="I1973">
        <v>1.5</v>
      </c>
      <c r="J1973" t="s">
        <v>18</v>
      </c>
      <c r="K1973" t="s">
        <v>19</v>
      </c>
      <c r="L1973">
        <v>76672</v>
      </c>
      <c r="M1973" t="s">
        <v>45</v>
      </c>
      <c r="N1973" t="s">
        <v>539</v>
      </c>
      <c r="O1973" s="2">
        <v>28000</v>
      </c>
      <c r="P1973" s="1">
        <f>MEDIAN(Data_Source[Price (SAR)])</f>
        <v>58000</v>
      </c>
      <c r="Q1973" s="1" cm="1">
        <f t="array" ref="Q1973">MEDIAN(_xlfn._xlws.FILTER(Data_Source[Price (SAR)],Data_Source[Maker] = Data_Source[[#This Row],[Maker]]))</f>
        <v>36500</v>
      </c>
    </row>
    <row r="1974" spans="1:17" x14ac:dyDescent="0.35">
      <c r="A1974">
        <v>1973</v>
      </c>
      <c r="B1974" t="s">
        <v>13</v>
      </c>
      <c r="C1974">
        <v>300</v>
      </c>
      <c r="D1974">
        <v>2016</v>
      </c>
      <c r="E1974" s="9">
        <f ca="1">YEAR(TODAY())-Data_Source[[#This Row],[Year]]</f>
        <v>9</v>
      </c>
      <c r="F1974" t="s">
        <v>44</v>
      </c>
      <c r="G1974" t="s">
        <v>16</v>
      </c>
      <c r="H1974" t="s">
        <v>17</v>
      </c>
      <c r="I1974">
        <v>3.5</v>
      </c>
      <c r="J1974" t="s">
        <v>18</v>
      </c>
      <c r="K1974" t="s">
        <v>19</v>
      </c>
      <c r="L1974">
        <v>18000</v>
      </c>
      <c r="M1974" t="s">
        <v>20</v>
      </c>
      <c r="N1974" t="s">
        <v>20</v>
      </c>
      <c r="O1974" s="2">
        <v>86000</v>
      </c>
      <c r="P1974" s="1">
        <f>MEDIAN(Data_Source[Price (SAR)])</f>
        <v>58000</v>
      </c>
      <c r="Q1974" s="1" cm="1">
        <f t="array" ref="Q1974">MEDIAN(_xlfn._xlws.FILTER(Data_Source[Price (SAR)],Data_Source[Maker] = Data_Source[[#This Row],[Maker]]))</f>
        <v>70000</v>
      </c>
    </row>
    <row r="1975" spans="1:17" x14ac:dyDescent="0.35">
      <c r="A1975">
        <v>1974</v>
      </c>
      <c r="B1975" t="s">
        <v>34</v>
      </c>
      <c r="C1975" t="s">
        <v>35</v>
      </c>
      <c r="D1975">
        <v>2016</v>
      </c>
      <c r="E1975" s="9">
        <f ca="1">YEAR(TODAY())-Data_Source[[#This Row],[Year]]</f>
        <v>9</v>
      </c>
      <c r="F1975" t="s">
        <v>44</v>
      </c>
      <c r="G1975" t="s">
        <v>23</v>
      </c>
      <c r="H1975" t="s">
        <v>17</v>
      </c>
      <c r="I1975">
        <v>5.7</v>
      </c>
      <c r="J1975" t="s">
        <v>18</v>
      </c>
      <c r="K1975" t="s">
        <v>19</v>
      </c>
      <c r="L1975">
        <v>216000</v>
      </c>
      <c r="M1975" t="s">
        <v>20</v>
      </c>
      <c r="N1975" t="s">
        <v>20</v>
      </c>
      <c r="O1975" s="2">
        <v>151000</v>
      </c>
      <c r="P1975" s="1">
        <f>MEDIAN(Data_Source[Price (SAR)])</f>
        <v>58000</v>
      </c>
      <c r="Q1975" s="1" cm="1">
        <f t="array" ref="Q1975">MEDIAN(_xlfn._xlws.FILTER(Data_Source[Price (SAR)],Data_Source[Maker] = Data_Source[[#This Row],[Maker]]))</f>
        <v>65000</v>
      </c>
    </row>
    <row r="1976" spans="1:17" x14ac:dyDescent="0.35">
      <c r="A1976">
        <v>1975</v>
      </c>
      <c r="B1976" t="s">
        <v>27</v>
      </c>
      <c r="C1976" t="s">
        <v>89</v>
      </c>
      <c r="D1976">
        <v>2015</v>
      </c>
      <c r="E1976" s="9">
        <f ca="1">YEAR(TODAY())-Data_Source[[#This Row],[Year]]</f>
        <v>10</v>
      </c>
      <c r="F1976" t="s">
        <v>15</v>
      </c>
      <c r="G1976" t="s">
        <v>23</v>
      </c>
      <c r="H1976" t="s">
        <v>17</v>
      </c>
      <c r="I1976">
        <v>1.6</v>
      </c>
      <c r="J1976" t="s">
        <v>18</v>
      </c>
      <c r="K1976" t="s">
        <v>19</v>
      </c>
      <c r="L1976">
        <v>380000</v>
      </c>
      <c r="M1976" t="s">
        <v>20</v>
      </c>
      <c r="N1976" t="s">
        <v>20</v>
      </c>
      <c r="O1976" s="3">
        <v>35000</v>
      </c>
      <c r="P1976" s="1">
        <f>MEDIAN(Data_Source[Price (SAR)])</f>
        <v>58000</v>
      </c>
      <c r="Q1976" s="1" cm="1">
        <f t="array" ref="Q1976">MEDIAN(_xlfn._xlws.FILTER(Data_Source[Price (SAR)],Data_Source[Maker] = Data_Source[[#This Row],[Maker]]))</f>
        <v>42000</v>
      </c>
    </row>
    <row r="1977" spans="1:17" x14ac:dyDescent="0.35">
      <c r="A1977">
        <v>1976</v>
      </c>
      <c r="B1977" t="s">
        <v>76</v>
      </c>
      <c r="C1977" t="s">
        <v>240</v>
      </c>
      <c r="D1977">
        <v>2011</v>
      </c>
      <c r="E1977" s="9">
        <f ca="1">YEAR(TODAY())-Data_Source[[#This Row],[Year]]</f>
        <v>14</v>
      </c>
      <c r="F1977" t="s">
        <v>15</v>
      </c>
      <c r="G1977" t="s">
        <v>16</v>
      </c>
      <c r="H1977" t="s">
        <v>26</v>
      </c>
      <c r="I1977">
        <v>4.5999999999999996</v>
      </c>
      <c r="J1977" t="s">
        <v>18</v>
      </c>
      <c r="K1977" t="s">
        <v>19</v>
      </c>
      <c r="L1977">
        <v>176000</v>
      </c>
      <c r="M1977" t="s">
        <v>211</v>
      </c>
      <c r="N1977" t="s">
        <v>539</v>
      </c>
      <c r="O1977" s="2">
        <v>50000</v>
      </c>
      <c r="P1977" s="1">
        <f>MEDIAN(Data_Source[Price (SAR)])</f>
        <v>58000</v>
      </c>
      <c r="Q1977" s="1" cm="1">
        <f t="array" ref="Q1977">MEDIAN(_xlfn._xlws.FILTER(Data_Source[Price (SAR)],Data_Source[Maker] = Data_Source[[#This Row],[Maker]]))</f>
        <v>55000</v>
      </c>
    </row>
    <row r="1978" spans="1:17" x14ac:dyDescent="0.35">
      <c r="A1978">
        <v>1977</v>
      </c>
      <c r="B1978" t="s">
        <v>34</v>
      </c>
      <c r="C1978" t="s">
        <v>287</v>
      </c>
      <c r="D1978">
        <v>2015</v>
      </c>
      <c r="E1978" s="9">
        <f ca="1">YEAR(TODAY())-Data_Source[[#This Row],[Year]]</f>
        <v>10</v>
      </c>
      <c r="F1978" t="s">
        <v>44</v>
      </c>
      <c r="G1978" t="s">
        <v>23</v>
      </c>
      <c r="H1978" t="s">
        <v>26</v>
      </c>
      <c r="I1978">
        <v>2.7</v>
      </c>
      <c r="J1978" t="s">
        <v>18</v>
      </c>
      <c r="K1978" t="s">
        <v>68</v>
      </c>
      <c r="L1978">
        <v>280000</v>
      </c>
      <c r="M1978" t="s">
        <v>70</v>
      </c>
      <c r="N1978" t="s">
        <v>70</v>
      </c>
      <c r="O1978" s="3">
        <v>50000</v>
      </c>
      <c r="P1978" s="1">
        <f>MEDIAN(Data_Source[Price (SAR)])</f>
        <v>58000</v>
      </c>
      <c r="Q1978" s="1" cm="1">
        <f t="array" ref="Q1978">MEDIAN(_xlfn._xlws.FILTER(Data_Source[Price (SAR)],Data_Source[Maker] = Data_Source[[#This Row],[Maker]]))</f>
        <v>65000</v>
      </c>
    </row>
    <row r="1979" spans="1:17" x14ac:dyDescent="0.35">
      <c r="A1979">
        <v>1978</v>
      </c>
      <c r="B1979" t="s">
        <v>39</v>
      </c>
      <c r="C1979" t="s">
        <v>40</v>
      </c>
      <c r="D1979">
        <v>2016</v>
      </c>
      <c r="E1979" s="9">
        <f ca="1">YEAR(TODAY())-Data_Source[[#This Row],[Year]]</f>
        <v>9</v>
      </c>
      <c r="F1979" t="s">
        <v>44</v>
      </c>
      <c r="G1979" t="s">
        <v>23</v>
      </c>
      <c r="H1979" t="s">
        <v>17</v>
      </c>
      <c r="I1979">
        <v>3.5</v>
      </c>
      <c r="J1979" t="s">
        <v>18</v>
      </c>
      <c r="K1979" t="s">
        <v>19</v>
      </c>
      <c r="L1979">
        <v>117000</v>
      </c>
      <c r="M1979" t="s">
        <v>20</v>
      </c>
      <c r="N1979" t="s">
        <v>20</v>
      </c>
      <c r="O1979" s="3">
        <v>72000</v>
      </c>
      <c r="P1979" s="1">
        <f>MEDIAN(Data_Source[Price (SAR)])</f>
        <v>58000</v>
      </c>
      <c r="Q1979" s="1" cm="1">
        <f t="array" ref="Q1979">MEDIAN(_xlfn._xlws.FILTER(Data_Source[Price (SAR)],Data_Source[Maker] = Data_Source[[#This Row],[Maker]]))</f>
        <v>60000</v>
      </c>
    </row>
    <row r="1980" spans="1:17" x14ac:dyDescent="0.35">
      <c r="A1980">
        <v>1979</v>
      </c>
      <c r="B1980" t="s">
        <v>21</v>
      </c>
      <c r="C1980" t="s">
        <v>207</v>
      </c>
      <c r="D1980">
        <v>2016</v>
      </c>
      <c r="E1980" s="9">
        <f ca="1">YEAR(TODAY())-Data_Source[[#This Row],[Year]]</f>
        <v>9</v>
      </c>
      <c r="F1980" t="s">
        <v>15</v>
      </c>
      <c r="G1980" t="s">
        <v>23</v>
      </c>
      <c r="H1980" t="s">
        <v>26</v>
      </c>
      <c r="I1980">
        <v>2.5</v>
      </c>
      <c r="J1980" t="s">
        <v>18</v>
      </c>
      <c r="K1980" t="s">
        <v>19</v>
      </c>
      <c r="L1980">
        <v>112915</v>
      </c>
      <c r="M1980" t="s">
        <v>20</v>
      </c>
      <c r="N1980" t="s">
        <v>20</v>
      </c>
      <c r="O1980" s="3">
        <v>49000</v>
      </c>
      <c r="P1980" s="1">
        <f>MEDIAN(Data_Source[Price (SAR)])</f>
        <v>58000</v>
      </c>
      <c r="Q1980" s="1" cm="1">
        <f t="array" ref="Q1980">MEDIAN(_xlfn._xlws.FILTER(Data_Source[Price (SAR)],Data_Source[Maker] = Data_Source[[#This Row],[Maker]]))</f>
        <v>36500</v>
      </c>
    </row>
    <row r="1981" spans="1:17" x14ac:dyDescent="0.35">
      <c r="A1981">
        <v>1980</v>
      </c>
      <c r="B1981" t="s">
        <v>34</v>
      </c>
      <c r="C1981" t="s">
        <v>51</v>
      </c>
      <c r="D1981">
        <v>2015</v>
      </c>
      <c r="E1981" s="9">
        <f ca="1">YEAR(TODAY())-Data_Source[[#This Row],[Year]]</f>
        <v>10</v>
      </c>
      <c r="F1981" t="s">
        <v>15</v>
      </c>
      <c r="G1981" t="s">
        <v>25</v>
      </c>
      <c r="H1981" t="s">
        <v>30</v>
      </c>
      <c r="I1981">
        <v>1.6</v>
      </c>
      <c r="J1981" t="s">
        <v>18</v>
      </c>
      <c r="K1981" t="s">
        <v>19</v>
      </c>
      <c r="L1981">
        <v>200000</v>
      </c>
      <c r="M1981" t="s">
        <v>42</v>
      </c>
      <c r="N1981" t="s">
        <v>64</v>
      </c>
      <c r="O1981" s="2">
        <v>35000</v>
      </c>
      <c r="P1981" s="1">
        <f>MEDIAN(Data_Source[Price (SAR)])</f>
        <v>58000</v>
      </c>
      <c r="Q1981" s="1" cm="1">
        <f t="array" ref="Q1981">MEDIAN(_xlfn._xlws.FILTER(Data_Source[Price (SAR)],Data_Source[Maker] = Data_Source[[#This Row],[Maker]]))</f>
        <v>65000</v>
      </c>
    </row>
    <row r="1982" spans="1:17" x14ac:dyDescent="0.35">
      <c r="A1982">
        <v>1981</v>
      </c>
      <c r="B1982" t="s">
        <v>82</v>
      </c>
      <c r="C1982" t="s">
        <v>142</v>
      </c>
      <c r="D1982">
        <v>2014</v>
      </c>
      <c r="E1982" s="9">
        <f ca="1">YEAR(TODAY())-Data_Source[[#This Row],[Year]]</f>
        <v>11</v>
      </c>
      <c r="F1982" t="s">
        <v>15</v>
      </c>
      <c r="G1982" t="s">
        <v>23</v>
      </c>
      <c r="H1982" t="s">
        <v>26</v>
      </c>
      <c r="I1982">
        <v>1.6</v>
      </c>
      <c r="J1982" t="s">
        <v>18</v>
      </c>
      <c r="K1982" t="s">
        <v>19</v>
      </c>
      <c r="L1982">
        <v>155000</v>
      </c>
      <c r="M1982" t="s">
        <v>20</v>
      </c>
      <c r="N1982" t="s">
        <v>20</v>
      </c>
      <c r="O1982" s="2">
        <v>21000</v>
      </c>
      <c r="P1982" s="1">
        <f>MEDIAN(Data_Source[Price (SAR)])</f>
        <v>58000</v>
      </c>
      <c r="Q1982" s="1" cm="1">
        <f t="array" ref="Q1982">MEDIAN(_xlfn._xlws.FILTER(Data_Source[Price (SAR)],Data_Source[Maker] = Data_Source[[#This Row],[Maker]]))</f>
        <v>40000</v>
      </c>
    </row>
    <row r="1983" spans="1:17" x14ac:dyDescent="0.35">
      <c r="A1983">
        <v>1982</v>
      </c>
      <c r="B1983" t="s">
        <v>34</v>
      </c>
      <c r="C1983" t="s">
        <v>41</v>
      </c>
      <c r="D1983">
        <v>2015</v>
      </c>
      <c r="E1983" s="9">
        <f ca="1">YEAR(TODAY())-Data_Source[[#This Row],[Year]]</f>
        <v>10</v>
      </c>
      <c r="F1983" t="s">
        <v>15</v>
      </c>
      <c r="G1983" t="s">
        <v>25</v>
      </c>
      <c r="H1983" t="s">
        <v>26</v>
      </c>
      <c r="I1983">
        <v>1.5</v>
      </c>
      <c r="J1983" t="s">
        <v>18</v>
      </c>
      <c r="K1983" t="s">
        <v>19</v>
      </c>
      <c r="L1983">
        <v>193265</v>
      </c>
      <c r="M1983" t="s">
        <v>45</v>
      </c>
      <c r="N1983" t="s">
        <v>539</v>
      </c>
      <c r="O1983" s="2">
        <v>26500</v>
      </c>
      <c r="P1983" s="1">
        <f>MEDIAN(Data_Source[Price (SAR)])</f>
        <v>58000</v>
      </c>
      <c r="Q1983" s="1" cm="1">
        <f t="array" ref="Q1983">MEDIAN(_xlfn._xlws.FILTER(Data_Source[Price (SAR)],Data_Source[Maker] = Data_Source[[#This Row],[Maker]]))</f>
        <v>65000</v>
      </c>
    </row>
    <row r="1984" spans="1:17" x14ac:dyDescent="0.35">
      <c r="A1984">
        <v>1983</v>
      </c>
      <c r="B1984" t="s">
        <v>27</v>
      </c>
      <c r="C1984" t="s">
        <v>89</v>
      </c>
      <c r="D1984">
        <v>2019</v>
      </c>
      <c r="E1984" s="9">
        <f ca="1">YEAR(TODAY())-Data_Source[[#This Row],[Year]]</f>
        <v>6</v>
      </c>
      <c r="F1984" t="s">
        <v>44</v>
      </c>
      <c r="G1984" t="s">
        <v>23</v>
      </c>
      <c r="H1984" t="s">
        <v>30</v>
      </c>
      <c r="I1984">
        <v>2.4</v>
      </c>
      <c r="J1984" t="s">
        <v>18</v>
      </c>
      <c r="K1984" t="s">
        <v>19</v>
      </c>
      <c r="L1984">
        <v>28000</v>
      </c>
      <c r="M1984" t="s">
        <v>20</v>
      </c>
      <c r="N1984" t="s">
        <v>20</v>
      </c>
      <c r="O1984" s="3">
        <v>64000</v>
      </c>
      <c r="P1984" s="1">
        <f>MEDIAN(Data_Source[Price (SAR)])</f>
        <v>58000</v>
      </c>
      <c r="Q1984" s="1" cm="1">
        <f t="array" ref="Q1984">MEDIAN(_xlfn._xlws.FILTER(Data_Source[Price (SAR)],Data_Source[Maker] = Data_Source[[#This Row],[Maker]]))</f>
        <v>42000</v>
      </c>
    </row>
    <row r="1985" spans="1:17" x14ac:dyDescent="0.35">
      <c r="A1985">
        <v>1984</v>
      </c>
      <c r="B1985" t="s">
        <v>27</v>
      </c>
      <c r="C1985" t="s">
        <v>88</v>
      </c>
      <c r="D1985">
        <v>2017</v>
      </c>
      <c r="E1985" s="9">
        <f ca="1">YEAR(TODAY())-Data_Source[[#This Row],[Year]]</f>
        <v>8</v>
      </c>
      <c r="F1985" t="s">
        <v>15</v>
      </c>
      <c r="G1985" t="s">
        <v>23</v>
      </c>
      <c r="H1985" t="s">
        <v>30</v>
      </c>
      <c r="I1985">
        <v>1.6</v>
      </c>
      <c r="J1985" t="s">
        <v>18</v>
      </c>
      <c r="K1985" t="s">
        <v>19</v>
      </c>
      <c r="L1985">
        <v>143021</v>
      </c>
      <c r="M1985" t="s">
        <v>20</v>
      </c>
      <c r="N1985" t="s">
        <v>20</v>
      </c>
      <c r="O1985" s="3">
        <v>30000</v>
      </c>
      <c r="P1985" s="1">
        <f>MEDIAN(Data_Source[Price (SAR)])</f>
        <v>58000</v>
      </c>
      <c r="Q1985" s="1" cm="1">
        <f t="array" ref="Q1985">MEDIAN(_xlfn._xlws.FILTER(Data_Source[Price (SAR)],Data_Source[Maker] = Data_Source[[#This Row],[Maker]]))</f>
        <v>42000</v>
      </c>
    </row>
    <row r="1986" spans="1:17" x14ac:dyDescent="0.35">
      <c r="A1986">
        <v>1985</v>
      </c>
      <c r="B1986" t="s">
        <v>48</v>
      </c>
      <c r="C1986" t="s">
        <v>269</v>
      </c>
      <c r="D1986">
        <v>2016</v>
      </c>
      <c r="E1986" s="9">
        <f ca="1">YEAR(TODAY())-Data_Source[[#This Row],[Year]]</f>
        <v>9</v>
      </c>
      <c r="F1986" t="s">
        <v>15</v>
      </c>
      <c r="G1986" t="s">
        <v>25</v>
      </c>
      <c r="H1986" t="s">
        <v>30</v>
      </c>
      <c r="I1986">
        <v>3</v>
      </c>
      <c r="J1986" t="s">
        <v>18</v>
      </c>
      <c r="K1986" t="s">
        <v>19</v>
      </c>
      <c r="L1986">
        <v>71000</v>
      </c>
      <c r="M1986" t="s">
        <v>111</v>
      </c>
      <c r="N1986" t="s">
        <v>540</v>
      </c>
      <c r="O1986" s="2">
        <v>138000</v>
      </c>
      <c r="P1986" s="1">
        <f>MEDIAN(Data_Source[Price (SAR)])</f>
        <v>58000</v>
      </c>
      <c r="Q1986" s="1" cm="1">
        <f t="array" ref="Q1986">MEDIAN(_xlfn._xlws.FILTER(Data_Source[Price (SAR)],Data_Source[Maker] = Data_Source[[#This Row],[Maker]]))</f>
        <v>145000</v>
      </c>
    </row>
    <row r="1987" spans="1:17" x14ac:dyDescent="0.35">
      <c r="A1987">
        <v>1986</v>
      </c>
      <c r="B1987" t="s">
        <v>34</v>
      </c>
      <c r="C1987" t="s">
        <v>161</v>
      </c>
      <c r="D1987">
        <v>2016</v>
      </c>
      <c r="E1987" s="9">
        <f ca="1">YEAR(TODAY())-Data_Source[[#This Row],[Year]]</f>
        <v>9</v>
      </c>
      <c r="F1987" t="s">
        <v>15</v>
      </c>
      <c r="G1987" t="s">
        <v>25</v>
      </c>
      <c r="H1987" t="s">
        <v>30</v>
      </c>
      <c r="I1987">
        <v>5.7</v>
      </c>
      <c r="J1987" t="s">
        <v>18</v>
      </c>
      <c r="K1987" t="s">
        <v>19</v>
      </c>
      <c r="L1987">
        <v>117000</v>
      </c>
      <c r="M1987" t="s">
        <v>254</v>
      </c>
      <c r="N1987" t="s">
        <v>254</v>
      </c>
      <c r="O1987" s="3">
        <v>140000</v>
      </c>
      <c r="P1987" s="1">
        <f>MEDIAN(Data_Source[Price (SAR)])</f>
        <v>58000</v>
      </c>
      <c r="Q1987" s="1" cm="1">
        <f t="array" ref="Q1987">MEDIAN(_xlfn._xlws.FILTER(Data_Source[Price (SAR)],Data_Source[Maker] = Data_Source[[#This Row],[Maker]]))</f>
        <v>65000</v>
      </c>
    </row>
    <row r="1988" spans="1:17" x14ac:dyDescent="0.35">
      <c r="A1988">
        <v>1987</v>
      </c>
      <c r="B1988" t="s">
        <v>27</v>
      </c>
      <c r="C1988" t="s">
        <v>28</v>
      </c>
      <c r="D1988">
        <v>2019</v>
      </c>
      <c r="E1988" s="9">
        <f ca="1">YEAR(TODAY())-Data_Source[[#This Row],[Year]]</f>
        <v>6</v>
      </c>
      <c r="F1988" t="s">
        <v>15</v>
      </c>
      <c r="G1988" t="s">
        <v>25</v>
      </c>
      <c r="H1988" t="s">
        <v>26</v>
      </c>
      <c r="I1988">
        <v>1.6</v>
      </c>
      <c r="J1988" t="s">
        <v>18</v>
      </c>
      <c r="K1988" t="s">
        <v>19</v>
      </c>
      <c r="L1988">
        <v>103358</v>
      </c>
      <c r="M1988" t="s">
        <v>20</v>
      </c>
      <c r="N1988" t="s">
        <v>20</v>
      </c>
      <c r="O1988" s="2">
        <v>48500</v>
      </c>
      <c r="P1988" s="1">
        <f>MEDIAN(Data_Source[Price (SAR)])</f>
        <v>58000</v>
      </c>
      <c r="Q1988" s="1" cm="1">
        <f t="array" ref="Q1988">MEDIAN(_xlfn._xlws.FILTER(Data_Source[Price (SAR)],Data_Source[Maker] = Data_Source[[#This Row],[Maker]]))</f>
        <v>42000</v>
      </c>
    </row>
    <row r="1989" spans="1:17" x14ac:dyDescent="0.35">
      <c r="A1989">
        <v>1988</v>
      </c>
      <c r="B1989" t="s">
        <v>27</v>
      </c>
      <c r="C1989" t="s">
        <v>89</v>
      </c>
      <c r="D1989">
        <v>2016</v>
      </c>
      <c r="E1989" s="9">
        <f ca="1">YEAR(TODAY())-Data_Source[[#This Row],[Year]]</f>
        <v>9</v>
      </c>
      <c r="F1989" t="s">
        <v>15</v>
      </c>
      <c r="G1989" t="s">
        <v>94</v>
      </c>
      <c r="H1989" t="s">
        <v>30</v>
      </c>
      <c r="I1989">
        <v>2.4</v>
      </c>
      <c r="J1989" t="s">
        <v>18</v>
      </c>
      <c r="K1989" t="s">
        <v>19</v>
      </c>
      <c r="L1989">
        <v>235000</v>
      </c>
      <c r="M1989" t="s">
        <v>20</v>
      </c>
      <c r="N1989" t="s">
        <v>20</v>
      </c>
      <c r="O1989" s="2">
        <v>46000</v>
      </c>
      <c r="P1989" s="1">
        <f>MEDIAN(Data_Source[Price (SAR)])</f>
        <v>58000</v>
      </c>
      <c r="Q1989" s="1" cm="1">
        <f t="array" ref="Q1989">MEDIAN(_xlfn._xlws.FILTER(Data_Source[Price (SAR)],Data_Source[Maker] = Data_Source[[#This Row],[Maker]]))</f>
        <v>42000</v>
      </c>
    </row>
    <row r="1990" spans="1:17" x14ac:dyDescent="0.35">
      <c r="A1990">
        <v>1989</v>
      </c>
      <c r="B1990" t="s">
        <v>62</v>
      </c>
      <c r="C1990" t="s">
        <v>63</v>
      </c>
      <c r="D1990">
        <v>2016</v>
      </c>
      <c r="E1990" s="9">
        <f ca="1">YEAR(TODAY())-Data_Source[[#This Row],[Year]]</f>
        <v>9</v>
      </c>
      <c r="F1990" t="s">
        <v>15</v>
      </c>
      <c r="G1990" t="s">
        <v>16</v>
      </c>
      <c r="H1990" t="s">
        <v>26</v>
      </c>
      <c r="I1990">
        <v>4</v>
      </c>
      <c r="J1990" t="s">
        <v>18</v>
      </c>
      <c r="K1990" t="s">
        <v>19</v>
      </c>
      <c r="L1990">
        <v>106000</v>
      </c>
      <c r="M1990" t="s">
        <v>20</v>
      </c>
      <c r="N1990" t="s">
        <v>20</v>
      </c>
      <c r="O1990" s="3">
        <v>237000</v>
      </c>
      <c r="P1990" s="1">
        <f>MEDIAN(Data_Source[Price (SAR)])</f>
        <v>58000</v>
      </c>
      <c r="Q1990" s="1" cm="1">
        <f t="array" ref="Q1990">MEDIAN(_xlfn._xlws.FILTER(Data_Source[Price (SAR)],Data_Source[Maker] = Data_Source[[#This Row],[Maker]]))</f>
        <v>242500</v>
      </c>
    </row>
    <row r="1991" spans="1:17" x14ac:dyDescent="0.35">
      <c r="A1991">
        <v>1990</v>
      </c>
      <c r="B1991" t="s">
        <v>221</v>
      </c>
      <c r="C1991" t="s">
        <v>308</v>
      </c>
      <c r="D1991">
        <v>1982</v>
      </c>
      <c r="E1991" s="9">
        <f ca="1">YEAR(TODAY())-Data_Source[[#This Row],[Year]]</f>
        <v>43</v>
      </c>
      <c r="F1991" t="s">
        <v>15</v>
      </c>
      <c r="G1991" t="s">
        <v>23</v>
      </c>
      <c r="H1991" t="s">
        <v>30</v>
      </c>
      <c r="I1991">
        <v>3.7</v>
      </c>
      <c r="J1991" t="s">
        <v>18</v>
      </c>
      <c r="K1991" t="s">
        <v>68</v>
      </c>
      <c r="L1991">
        <v>10000</v>
      </c>
      <c r="M1991" t="s">
        <v>195</v>
      </c>
      <c r="N1991" t="s">
        <v>540</v>
      </c>
      <c r="O1991" s="3">
        <v>18000</v>
      </c>
      <c r="P1991" s="1">
        <f>MEDIAN(Data_Source[Price (SAR)])</f>
        <v>58000</v>
      </c>
      <c r="Q1991" s="1" cm="1">
        <f t="array" ref="Q1991">MEDIAN(_xlfn._xlws.FILTER(Data_Source[Price (SAR)],Data_Source[Maker] = Data_Source[[#This Row],[Maker]]))</f>
        <v>32000</v>
      </c>
    </row>
    <row r="1992" spans="1:17" x14ac:dyDescent="0.35">
      <c r="A1992">
        <v>1991</v>
      </c>
      <c r="B1992" t="s">
        <v>34</v>
      </c>
      <c r="C1992" t="s">
        <v>72</v>
      </c>
      <c r="D1992">
        <v>2016</v>
      </c>
      <c r="E1992" s="9">
        <f ca="1">YEAR(TODAY())-Data_Source[[#This Row],[Year]]</f>
        <v>9</v>
      </c>
      <c r="F1992" t="s">
        <v>15</v>
      </c>
      <c r="G1992" t="s">
        <v>23</v>
      </c>
      <c r="H1992" t="s">
        <v>17</v>
      </c>
      <c r="I1992">
        <v>2.5</v>
      </c>
      <c r="J1992" t="s">
        <v>18</v>
      </c>
      <c r="K1992" t="s">
        <v>19</v>
      </c>
      <c r="L1992">
        <v>363000</v>
      </c>
      <c r="M1992" t="s">
        <v>20</v>
      </c>
      <c r="N1992" t="s">
        <v>20</v>
      </c>
      <c r="O1992" s="2">
        <v>58000</v>
      </c>
      <c r="P1992" s="1">
        <f>MEDIAN(Data_Source[Price (SAR)])</f>
        <v>58000</v>
      </c>
      <c r="Q1992" s="1" cm="1">
        <f t="array" ref="Q1992">MEDIAN(_xlfn._xlws.FILTER(Data_Source[Price (SAR)],Data_Source[Maker] = Data_Source[[#This Row],[Maker]]))</f>
        <v>65000</v>
      </c>
    </row>
    <row r="1993" spans="1:17" x14ac:dyDescent="0.35">
      <c r="A1993">
        <v>1992</v>
      </c>
      <c r="B1993" t="s">
        <v>34</v>
      </c>
      <c r="C1993" t="s">
        <v>123</v>
      </c>
      <c r="D1993">
        <v>2016</v>
      </c>
      <c r="E1993" s="9">
        <f ca="1">YEAR(TODAY())-Data_Source[[#This Row],[Year]]</f>
        <v>9</v>
      </c>
      <c r="F1993" t="s">
        <v>44</v>
      </c>
      <c r="G1993" t="s">
        <v>23</v>
      </c>
      <c r="H1993" t="s">
        <v>30</v>
      </c>
      <c r="I1993">
        <v>2.7</v>
      </c>
      <c r="J1993" t="s">
        <v>18</v>
      </c>
      <c r="K1993" t="s">
        <v>68</v>
      </c>
      <c r="L1993">
        <v>155100</v>
      </c>
      <c r="M1993" t="s">
        <v>45</v>
      </c>
      <c r="N1993" t="s">
        <v>539</v>
      </c>
      <c r="O1993" s="3">
        <v>77000</v>
      </c>
      <c r="P1993" s="1">
        <f>MEDIAN(Data_Source[Price (SAR)])</f>
        <v>58000</v>
      </c>
      <c r="Q1993" s="1" cm="1">
        <f t="array" ref="Q1993">MEDIAN(_xlfn._xlws.FILTER(Data_Source[Price (SAR)],Data_Source[Maker] = Data_Source[[#This Row],[Maker]]))</f>
        <v>65000</v>
      </c>
    </row>
    <row r="1994" spans="1:17" x14ac:dyDescent="0.35">
      <c r="A1994">
        <v>1993</v>
      </c>
      <c r="B1994" t="s">
        <v>76</v>
      </c>
      <c r="C1994" t="s">
        <v>77</v>
      </c>
      <c r="D1994">
        <v>2016</v>
      </c>
      <c r="E1994" s="9">
        <f ca="1">YEAR(TODAY())-Data_Source[[#This Row],[Year]]</f>
        <v>9</v>
      </c>
      <c r="F1994" t="s">
        <v>15</v>
      </c>
      <c r="G1994" t="s">
        <v>23</v>
      </c>
      <c r="H1994" t="s">
        <v>17</v>
      </c>
      <c r="I1994">
        <v>3.5</v>
      </c>
      <c r="J1994" t="s">
        <v>18</v>
      </c>
      <c r="K1994" t="s">
        <v>19</v>
      </c>
      <c r="L1994">
        <v>104000</v>
      </c>
      <c r="M1994" t="s">
        <v>45</v>
      </c>
      <c r="N1994" t="s">
        <v>539</v>
      </c>
      <c r="O1994" s="2">
        <v>95000</v>
      </c>
      <c r="P1994" s="1">
        <f>MEDIAN(Data_Source[Price (SAR)])</f>
        <v>58000</v>
      </c>
      <c r="Q1994" s="1" cm="1">
        <f t="array" ref="Q1994">MEDIAN(_xlfn._xlws.FILTER(Data_Source[Price (SAR)],Data_Source[Maker] = Data_Source[[#This Row],[Maker]]))</f>
        <v>55000</v>
      </c>
    </row>
    <row r="1995" spans="1:17" x14ac:dyDescent="0.35">
      <c r="A1995">
        <v>1994</v>
      </c>
      <c r="B1995" t="s">
        <v>27</v>
      </c>
      <c r="C1995" t="s">
        <v>88</v>
      </c>
      <c r="D1995">
        <v>2019</v>
      </c>
      <c r="E1995" s="9">
        <f ca="1">YEAR(TODAY())-Data_Source[[#This Row],[Year]]</f>
        <v>6</v>
      </c>
      <c r="F1995" t="s">
        <v>15</v>
      </c>
      <c r="G1995" t="s">
        <v>23</v>
      </c>
      <c r="H1995" t="s">
        <v>26</v>
      </c>
      <c r="I1995">
        <v>1.4</v>
      </c>
      <c r="J1995" t="s">
        <v>18</v>
      </c>
      <c r="K1995" t="s">
        <v>19</v>
      </c>
      <c r="L1995">
        <v>30302</v>
      </c>
      <c r="M1995" t="s">
        <v>20</v>
      </c>
      <c r="N1995" t="s">
        <v>20</v>
      </c>
      <c r="O1995" s="2">
        <v>38000</v>
      </c>
      <c r="P1995" s="1">
        <f>MEDIAN(Data_Source[Price (SAR)])</f>
        <v>58000</v>
      </c>
      <c r="Q1995" s="1" cm="1">
        <f t="array" ref="Q1995">MEDIAN(_xlfn._xlws.FILTER(Data_Source[Price (SAR)],Data_Source[Maker] = Data_Source[[#This Row],[Maker]]))</f>
        <v>42000</v>
      </c>
    </row>
    <row r="1996" spans="1:17" x14ac:dyDescent="0.35">
      <c r="A1996">
        <v>1995</v>
      </c>
      <c r="B1996" t="s">
        <v>27</v>
      </c>
      <c r="C1996" t="s">
        <v>88</v>
      </c>
      <c r="D1996">
        <v>2019</v>
      </c>
      <c r="E1996" s="9">
        <f ca="1">YEAR(TODAY())-Data_Source[[#This Row],[Year]]</f>
        <v>6</v>
      </c>
      <c r="F1996" t="s">
        <v>15</v>
      </c>
      <c r="G1996" t="s">
        <v>23</v>
      </c>
      <c r="H1996" t="s">
        <v>26</v>
      </c>
      <c r="I1996">
        <v>1.4</v>
      </c>
      <c r="J1996" t="s">
        <v>18</v>
      </c>
      <c r="K1996" t="s">
        <v>19</v>
      </c>
      <c r="L1996">
        <v>59800</v>
      </c>
      <c r="M1996" t="s">
        <v>45</v>
      </c>
      <c r="N1996" t="s">
        <v>539</v>
      </c>
      <c r="O1996" s="3">
        <v>37000</v>
      </c>
      <c r="P1996" s="1">
        <f>MEDIAN(Data_Source[Price (SAR)])</f>
        <v>58000</v>
      </c>
      <c r="Q1996" s="1" cm="1">
        <f t="array" ref="Q1996">MEDIAN(_xlfn._xlws.FILTER(Data_Source[Price (SAR)],Data_Source[Maker] = Data_Source[[#This Row],[Maker]]))</f>
        <v>42000</v>
      </c>
    </row>
    <row r="1997" spans="1:17" x14ac:dyDescent="0.35">
      <c r="A1997">
        <v>1996</v>
      </c>
      <c r="B1997" t="s">
        <v>48</v>
      </c>
      <c r="C1997" t="s">
        <v>106</v>
      </c>
      <c r="D1997">
        <v>2016</v>
      </c>
      <c r="E1997" s="9">
        <f ca="1">YEAR(TODAY())-Data_Source[[#This Row],[Year]]</f>
        <v>9</v>
      </c>
      <c r="F1997" t="s">
        <v>47</v>
      </c>
      <c r="G1997" t="s">
        <v>33</v>
      </c>
      <c r="H1997" t="s">
        <v>17</v>
      </c>
      <c r="I1997">
        <v>3</v>
      </c>
      <c r="J1997" t="s">
        <v>18</v>
      </c>
      <c r="K1997" t="s">
        <v>19</v>
      </c>
      <c r="L1997">
        <v>56000</v>
      </c>
      <c r="M1997" t="s">
        <v>45</v>
      </c>
      <c r="N1997" t="s">
        <v>539</v>
      </c>
      <c r="O1997" s="3">
        <v>240000</v>
      </c>
      <c r="P1997" s="1">
        <f>MEDIAN(Data_Source[Price (SAR)])</f>
        <v>58000</v>
      </c>
      <c r="Q1997" s="1" cm="1">
        <f t="array" ref="Q1997">MEDIAN(_xlfn._xlws.FILTER(Data_Source[Price (SAR)],Data_Source[Maker] = Data_Source[[#This Row],[Maker]]))</f>
        <v>145000</v>
      </c>
    </row>
    <row r="1998" spans="1:17" x14ac:dyDescent="0.35">
      <c r="A1998">
        <v>1997</v>
      </c>
      <c r="B1998" t="s">
        <v>364</v>
      </c>
      <c r="C1998" t="s">
        <v>447</v>
      </c>
      <c r="D1998">
        <v>1972</v>
      </c>
      <c r="E1998" s="9">
        <f ca="1">YEAR(TODAY())-Data_Source[[#This Row],[Year]]</f>
        <v>53</v>
      </c>
      <c r="F1998" t="s">
        <v>47</v>
      </c>
      <c r="G1998" t="s">
        <v>75</v>
      </c>
      <c r="H1998" t="s">
        <v>17</v>
      </c>
      <c r="I1998">
        <v>1.3</v>
      </c>
      <c r="J1998" t="s">
        <v>18</v>
      </c>
      <c r="K1998" t="s">
        <v>68</v>
      </c>
      <c r="L1998">
        <v>1000</v>
      </c>
      <c r="M1998" t="s">
        <v>45</v>
      </c>
      <c r="N1998" t="s">
        <v>539</v>
      </c>
      <c r="O1998" s="2">
        <v>42000</v>
      </c>
      <c r="P1998" s="1">
        <f>MEDIAN(Data_Source[Price (SAR)])</f>
        <v>58000</v>
      </c>
      <c r="Q1998" s="1" cm="1">
        <f t="array" ref="Q1998">MEDIAN(_xlfn._xlws.FILTER(Data_Source[Price (SAR)],Data_Source[Maker] = Data_Source[[#This Row],[Maker]]))</f>
        <v>33500</v>
      </c>
    </row>
    <row r="1999" spans="1:17" x14ac:dyDescent="0.35">
      <c r="A1999">
        <v>1998</v>
      </c>
      <c r="B1999" t="s">
        <v>13</v>
      </c>
      <c r="C1999" t="s">
        <v>320</v>
      </c>
      <c r="D1999">
        <v>2018</v>
      </c>
      <c r="E1999" s="9">
        <f ca="1">YEAR(TODAY())-Data_Source[[#This Row],[Year]]</f>
        <v>7</v>
      </c>
      <c r="F1999" t="s">
        <v>47</v>
      </c>
      <c r="G1999" t="s">
        <v>25</v>
      </c>
      <c r="H1999" t="s">
        <v>17</v>
      </c>
      <c r="I1999">
        <v>3.5</v>
      </c>
      <c r="J1999" t="s">
        <v>18</v>
      </c>
      <c r="K1999" t="s">
        <v>19</v>
      </c>
      <c r="L1999">
        <v>105000</v>
      </c>
      <c r="M1999" t="s">
        <v>45</v>
      </c>
      <c r="N1999" t="s">
        <v>539</v>
      </c>
      <c r="O1999" s="2">
        <v>112000</v>
      </c>
      <c r="P1999" s="1">
        <f>MEDIAN(Data_Source[Price (SAR)])</f>
        <v>58000</v>
      </c>
      <c r="Q1999" s="1" cm="1">
        <f t="array" ref="Q1999">MEDIAN(_xlfn._xlws.FILTER(Data_Source[Price (SAR)],Data_Source[Maker] = Data_Source[[#This Row],[Maker]]))</f>
        <v>70000</v>
      </c>
    </row>
    <row r="2000" spans="1:17" x14ac:dyDescent="0.35">
      <c r="A2000">
        <v>1999</v>
      </c>
      <c r="B2000" t="s">
        <v>21</v>
      </c>
      <c r="C2000" t="s">
        <v>312</v>
      </c>
      <c r="D2000">
        <v>2020</v>
      </c>
      <c r="E2000" s="9">
        <f ca="1">YEAR(TODAY())-Data_Source[[#This Row],[Year]]</f>
        <v>5</v>
      </c>
      <c r="F2000" t="s">
        <v>15</v>
      </c>
      <c r="G2000" t="s">
        <v>29</v>
      </c>
      <c r="H2000" t="s">
        <v>30</v>
      </c>
      <c r="I2000">
        <v>1.6</v>
      </c>
      <c r="J2000" t="s">
        <v>18</v>
      </c>
      <c r="K2000" t="s">
        <v>19</v>
      </c>
      <c r="L2000">
        <v>200</v>
      </c>
      <c r="M2000" t="s">
        <v>20</v>
      </c>
      <c r="N2000" t="s">
        <v>20</v>
      </c>
      <c r="O2000" s="2">
        <v>66000</v>
      </c>
      <c r="P2000" s="1">
        <f>MEDIAN(Data_Source[Price (SAR)])</f>
        <v>58000</v>
      </c>
      <c r="Q2000" s="1" cm="1">
        <f t="array" ref="Q2000">MEDIAN(_xlfn._xlws.FILTER(Data_Source[Price (SAR)],Data_Source[Maker] = Data_Source[[#This Row],[Maker]]))</f>
        <v>36500</v>
      </c>
    </row>
    <row r="2001" spans="1:17" x14ac:dyDescent="0.35">
      <c r="A2001">
        <v>2000</v>
      </c>
      <c r="B2001" t="s">
        <v>73</v>
      </c>
      <c r="C2001">
        <v>6</v>
      </c>
      <c r="D2001">
        <v>2018</v>
      </c>
      <c r="E2001" s="9">
        <f ca="1">YEAR(TODAY())-Data_Source[[#This Row],[Year]]</f>
        <v>7</v>
      </c>
      <c r="F2001" t="s">
        <v>44</v>
      </c>
      <c r="G2001" t="s">
        <v>23</v>
      </c>
      <c r="H2001" t="s">
        <v>30</v>
      </c>
      <c r="I2001">
        <v>2</v>
      </c>
      <c r="J2001" t="s">
        <v>18</v>
      </c>
      <c r="K2001" t="s">
        <v>19</v>
      </c>
      <c r="L2001">
        <v>25712</v>
      </c>
      <c r="M2001" t="s">
        <v>20</v>
      </c>
      <c r="N2001" t="s">
        <v>20</v>
      </c>
      <c r="O2001" s="2">
        <v>78000</v>
      </c>
      <c r="P2001" s="1">
        <f>MEDIAN(Data_Source[Price (SAR)])</f>
        <v>58000</v>
      </c>
      <c r="Q2001" s="1" cm="1">
        <f t="array" ref="Q2001">MEDIAN(_xlfn._xlws.FILTER(Data_Source[Price (SAR)],Data_Source[Maker] = Data_Source[[#This Row],[Maker]]))</f>
        <v>56000</v>
      </c>
    </row>
    <row r="2002" spans="1:17" x14ac:dyDescent="0.35">
      <c r="A2002">
        <v>2001</v>
      </c>
      <c r="B2002" t="s">
        <v>21</v>
      </c>
      <c r="C2002" t="s">
        <v>272</v>
      </c>
      <c r="D2002">
        <v>2016</v>
      </c>
      <c r="E2002" s="9">
        <f ca="1">YEAR(TODAY())-Data_Source[[#This Row],[Year]]</f>
        <v>9</v>
      </c>
      <c r="F2002" t="s">
        <v>15</v>
      </c>
      <c r="G2002" t="s">
        <v>38</v>
      </c>
      <c r="H2002" t="s">
        <v>26</v>
      </c>
      <c r="I2002">
        <v>4</v>
      </c>
      <c r="J2002" t="s">
        <v>18</v>
      </c>
      <c r="K2002" t="s">
        <v>19</v>
      </c>
      <c r="L2002">
        <v>112000</v>
      </c>
      <c r="M2002" t="s">
        <v>45</v>
      </c>
      <c r="N2002" t="s">
        <v>539</v>
      </c>
      <c r="O2002" s="3">
        <v>106000</v>
      </c>
      <c r="P2002" s="1">
        <f>MEDIAN(Data_Source[Price (SAR)])</f>
        <v>58000</v>
      </c>
      <c r="Q2002" s="1" cm="1">
        <f t="array" ref="Q2002">MEDIAN(_xlfn._xlws.FILTER(Data_Source[Price (SAR)],Data_Source[Maker] = Data_Source[[#This Row],[Maker]]))</f>
        <v>36500</v>
      </c>
    </row>
    <row r="2003" spans="1:17" x14ac:dyDescent="0.35">
      <c r="A2003">
        <v>2002</v>
      </c>
      <c r="B2003" t="s">
        <v>141</v>
      </c>
      <c r="C2003">
        <v>3008</v>
      </c>
      <c r="D2003">
        <v>2014</v>
      </c>
      <c r="E2003" s="9">
        <f ca="1">YEAR(TODAY())-Data_Source[[#This Row],[Year]]</f>
        <v>11</v>
      </c>
      <c r="F2003" t="s">
        <v>15</v>
      </c>
      <c r="G2003" t="s">
        <v>29</v>
      </c>
      <c r="H2003" t="s">
        <v>17</v>
      </c>
      <c r="I2003">
        <v>1.5</v>
      </c>
      <c r="J2003" t="s">
        <v>18</v>
      </c>
      <c r="K2003" t="s">
        <v>19</v>
      </c>
      <c r="L2003">
        <v>76335</v>
      </c>
      <c r="M2003" t="s">
        <v>20</v>
      </c>
      <c r="N2003" t="s">
        <v>20</v>
      </c>
      <c r="O2003" s="2">
        <v>30000</v>
      </c>
      <c r="P2003" s="1">
        <f>MEDIAN(Data_Source[Price (SAR)])</f>
        <v>58000</v>
      </c>
      <c r="Q2003" s="1" cm="1">
        <f t="array" ref="Q2003">MEDIAN(_xlfn._xlws.FILTER(Data_Source[Price (SAR)],Data_Source[Maker] = Data_Source[[#This Row],[Maker]]))</f>
        <v>23500</v>
      </c>
    </row>
    <row r="2004" spans="1:17" x14ac:dyDescent="0.35">
      <c r="A2004">
        <v>2003</v>
      </c>
      <c r="B2004" t="s">
        <v>73</v>
      </c>
      <c r="C2004">
        <v>6</v>
      </c>
      <c r="D2004">
        <v>2015</v>
      </c>
      <c r="E2004" s="9">
        <f ca="1">YEAR(TODAY())-Data_Source[[#This Row],[Year]]</f>
        <v>10</v>
      </c>
      <c r="F2004" t="s">
        <v>44</v>
      </c>
      <c r="G2004" t="s">
        <v>75</v>
      </c>
      <c r="H2004" t="s">
        <v>30</v>
      </c>
      <c r="I2004">
        <v>2</v>
      </c>
      <c r="J2004" t="s">
        <v>18</v>
      </c>
      <c r="K2004" t="s">
        <v>19</v>
      </c>
      <c r="L2004">
        <v>278</v>
      </c>
      <c r="M2004" t="s">
        <v>253</v>
      </c>
      <c r="N2004" t="s">
        <v>539</v>
      </c>
      <c r="O2004" s="3">
        <v>40000</v>
      </c>
      <c r="P2004" s="1">
        <f>MEDIAN(Data_Source[Price (SAR)])</f>
        <v>58000</v>
      </c>
      <c r="Q2004" s="1" cm="1">
        <f t="array" ref="Q2004">MEDIAN(_xlfn._xlws.FILTER(Data_Source[Price (SAR)],Data_Source[Maker] = Data_Source[[#This Row],[Maker]]))</f>
        <v>56000</v>
      </c>
    </row>
    <row r="2005" spans="1:17" x14ac:dyDescent="0.35">
      <c r="A2005">
        <v>2004</v>
      </c>
      <c r="B2005" t="s">
        <v>82</v>
      </c>
      <c r="C2005" t="s">
        <v>153</v>
      </c>
      <c r="D2005">
        <v>2014</v>
      </c>
      <c r="E2005" s="9">
        <f ca="1">YEAR(TODAY())-Data_Source[[#This Row],[Year]]</f>
        <v>11</v>
      </c>
      <c r="F2005" t="s">
        <v>15</v>
      </c>
      <c r="G2005" t="s">
        <v>23</v>
      </c>
      <c r="H2005" t="s">
        <v>17</v>
      </c>
      <c r="I2005">
        <v>3.5</v>
      </c>
      <c r="J2005" t="s">
        <v>18</v>
      </c>
      <c r="K2005" t="s">
        <v>19</v>
      </c>
      <c r="L2005">
        <v>81000</v>
      </c>
      <c r="M2005" t="s">
        <v>42</v>
      </c>
      <c r="N2005" t="s">
        <v>64</v>
      </c>
      <c r="O2005" s="3">
        <v>78000</v>
      </c>
      <c r="P2005" s="1">
        <f>MEDIAN(Data_Source[Price (SAR)])</f>
        <v>58000</v>
      </c>
      <c r="Q2005" s="1" cm="1">
        <f t="array" ref="Q2005">MEDIAN(_xlfn._xlws.FILTER(Data_Source[Price (SAR)],Data_Source[Maker] = Data_Source[[#This Row],[Maker]]))</f>
        <v>40000</v>
      </c>
    </row>
    <row r="2006" spans="1:17" x14ac:dyDescent="0.35">
      <c r="A2006">
        <v>2005</v>
      </c>
      <c r="B2006" t="s">
        <v>82</v>
      </c>
      <c r="C2006" t="s">
        <v>294</v>
      </c>
      <c r="D2006">
        <v>2010</v>
      </c>
      <c r="E2006" s="9">
        <f ca="1">YEAR(TODAY())-Data_Source[[#This Row],[Year]]</f>
        <v>15</v>
      </c>
      <c r="F2006" t="s">
        <v>15</v>
      </c>
      <c r="G2006" t="s">
        <v>16</v>
      </c>
      <c r="H2006" t="s">
        <v>30</v>
      </c>
      <c r="I2006">
        <v>3.3</v>
      </c>
      <c r="J2006" t="s">
        <v>18</v>
      </c>
      <c r="K2006" t="s">
        <v>19</v>
      </c>
      <c r="L2006">
        <v>213000</v>
      </c>
      <c r="M2006" t="s">
        <v>42</v>
      </c>
      <c r="N2006" t="s">
        <v>64</v>
      </c>
      <c r="O2006" s="2">
        <v>22000</v>
      </c>
      <c r="P2006" s="1">
        <f>MEDIAN(Data_Source[Price (SAR)])</f>
        <v>58000</v>
      </c>
      <c r="Q2006" s="1" cm="1">
        <f t="array" ref="Q2006">MEDIAN(_xlfn._xlws.FILTER(Data_Source[Price (SAR)],Data_Source[Maker] = Data_Source[[#This Row],[Maker]]))</f>
        <v>40000</v>
      </c>
    </row>
    <row r="2007" spans="1:17" x14ac:dyDescent="0.35">
      <c r="A2007">
        <v>2006</v>
      </c>
      <c r="B2007" t="s">
        <v>60</v>
      </c>
      <c r="C2007" t="s">
        <v>90</v>
      </c>
      <c r="D2007">
        <v>2009</v>
      </c>
      <c r="E2007" s="9">
        <f ca="1">YEAR(TODAY())-Data_Source[[#This Row],[Year]]</f>
        <v>16</v>
      </c>
      <c r="F2007" t="s">
        <v>44</v>
      </c>
      <c r="G2007" t="s">
        <v>23</v>
      </c>
      <c r="H2007" t="s">
        <v>17</v>
      </c>
      <c r="I2007">
        <v>5.7</v>
      </c>
      <c r="J2007" t="s">
        <v>18</v>
      </c>
      <c r="K2007" t="s">
        <v>19</v>
      </c>
      <c r="L2007">
        <v>293000</v>
      </c>
      <c r="M2007" t="s">
        <v>20</v>
      </c>
      <c r="N2007" t="s">
        <v>20</v>
      </c>
      <c r="O2007" s="2">
        <v>122000</v>
      </c>
      <c r="P2007" s="1">
        <f>MEDIAN(Data_Source[Price (SAR)])</f>
        <v>58000</v>
      </c>
      <c r="Q2007" s="1" cm="1">
        <f t="array" ref="Q2007">MEDIAN(_xlfn._xlws.FILTER(Data_Source[Price (SAR)],Data_Source[Maker] = Data_Source[[#This Row],[Maker]]))</f>
        <v>142000</v>
      </c>
    </row>
    <row r="2008" spans="1:17" x14ac:dyDescent="0.35">
      <c r="A2008">
        <v>2007</v>
      </c>
      <c r="B2008" t="s">
        <v>76</v>
      </c>
      <c r="C2008" t="s">
        <v>77</v>
      </c>
      <c r="D2008">
        <v>2016</v>
      </c>
      <c r="E2008" s="9">
        <f ca="1">YEAR(TODAY())-Data_Source[[#This Row],[Year]]</f>
        <v>9</v>
      </c>
      <c r="F2008" t="s">
        <v>15</v>
      </c>
      <c r="G2008" t="s">
        <v>23</v>
      </c>
      <c r="H2008" t="s">
        <v>30</v>
      </c>
      <c r="I2008">
        <v>5.4</v>
      </c>
      <c r="J2008" t="s">
        <v>18</v>
      </c>
      <c r="K2008" t="s">
        <v>19</v>
      </c>
      <c r="L2008">
        <v>109000</v>
      </c>
      <c r="M2008" t="s">
        <v>20</v>
      </c>
      <c r="N2008" t="s">
        <v>20</v>
      </c>
      <c r="O2008" s="2">
        <v>72000</v>
      </c>
      <c r="P2008" s="1">
        <f>MEDIAN(Data_Source[Price (SAR)])</f>
        <v>58000</v>
      </c>
      <c r="Q2008" s="1" cm="1">
        <f t="array" ref="Q2008">MEDIAN(_xlfn._xlws.FILTER(Data_Source[Price (SAR)],Data_Source[Maker] = Data_Source[[#This Row],[Maker]]))</f>
        <v>55000</v>
      </c>
    </row>
    <row r="2009" spans="1:17" x14ac:dyDescent="0.35">
      <c r="A2009">
        <v>2008</v>
      </c>
      <c r="B2009" t="s">
        <v>27</v>
      </c>
      <c r="C2009" t="s">
        <v>88</v>
      </c>
      <c r="D2009">
        <v>2018</v>
      </c>
      <c r="E2009" s="9">
        <f ca="1">YEAR(TODAY())-Data_Source[[#This Row],[Year]]</f>
        <v>7</v>
      </c>
      <c r="F2009" t="s">
        <v>15</v>
      </c>
      <c r="G2009" t="s">
        <v>23</v>
      </c>
      <c r="H2009" t="s">
        <v>26</v>
      </c>
      <c r="I2009">
        <v>1.4</v>
      </c>
      <c r="J2009" t="s">
        <v>18</v>
      </c>
      <c r="K2009" t="s">
        <v>19</v>
      </c>
      <c r="L2009">
        <v>68000</v>
      </c>
      <c r="M2009" t="s">
        <v>20</v>
      </c>
      <c r="N2009" t="s">
        <v>20</v>
      </c>
      <c r="O2009" s="3">
        <v>36500</v>
      </c>
      <c r="P2009" s="1">
        <f>MEDIAN(Data_Source[Price (SAR)])</f>
        <v>58000</v>
      </c>
      <c r="Q2009" s="1" cm="1">
        <f t="array" ref="Q2009">MEDIAN(_xlfn._xlws.FILTER(Data_Source[Price (SAR)],Data_Source[Maker] = Data_Source[[#This Row],[Maker]]))</f>
        <v>42000</v>
      </c>
    </row>
    <row r="2010" spans="1:17" x14ac:dyDescent="0.35">
      <c r="A2010">
        <v>2009</v>
      </c>
      <c r="B2010" t="s">
        <v>39</v>
      </c>
      <c r="C2010" t="s">
        <v>286</v>
      </c>
      <c r="D2010">
        <v>2005</v>
      </c>
      <c r="E2010" s="9">
        <f ca="1">YEAR(TODAY())-Data_Source[[#This Row],[Year]]</f>
        <v>20</v>
      </c>
      <c r="F2010" t="s">
        <v>44</v>
      </c>
      <c r="G2010" t="s">
        <v>29</v>
      </c>
      <c r="H2010" t="s">
        <v>17</v>
      </c>
      <c r="I2010">
        <v>3.6</v>
      </c>
      <c r="J2010" t="s">
        <v>18</v>
      </c>
      <c r="K2010" t="s">
        <v>19</v>
      </c>
      <c r="L2010">
        <v>150000</v>
      </c>
      <c r="M2010" t="s">
        <v>45</v>
      </c>
      <c r="N2010" t="s">
        <v>539</v>
      </c>
      <c r="O2010" s="3">
        <v>14000</v>
      </c>
      <c r="P2010" s="1">
        <f>MEDIAN(Data_Source[Price (SAR)])</f>
        <v>58000</v>
      </c>
      <c r="Q2010" s="1" cm="1">
        <f t="array" ref="Q2010">MEDIAN(_xlfn._xlws.FILTER(Data_Source[Price (SAR)],Data_Source[Maker] = Data_Source[[#This Row],[Maker]]))</f>
        <v>60000</v>
      </c>
    </row>
    <row r="2011" spans="1:17" x14ac:dyDescent="0.35">
      <c r="A2011">
        <v>2010</v>
      </c>
      <c r="B2011" t="s">
        <v>76</v>
      </c>
      <c r="C2011" t="s">
        <v>112</v>
      </c>
      <c r="D2011">
        <v>2016</v>
      </c>
      <c r="E2011" s="9">
        <f ca="1">YEAR(TODAY())-Data_Source[[#This Row],[Year]]</f>
        <v>9</v>
      </c>
      <c r="F2011" t="s">
        <v>47</v>
      </c>
      <c r="G2011" t="s">
        <v>29</v>
      </c>
      <c r="H2011" t="s">
        <v>17</v>
      </c>
      <c r="I2011">
        <v>3.5</v>
      </c>
      <c r="J2011" t="s">
        <v>18</v>
      </c>
      <c r="K2011" t="s">
        <v>19</v>
      </c>
      <c r="L2011">
        <v>115000</v>
      </c>
      <c r="M2011" t="s">
        <v>45</v>
      </c>
      <c r="N2011" t="s">
        <v>539</v>
      </c>
      <c r="O2011" s="3">
        <v>71000</v>
      </c>
      <c r="P2011" s="1">
        <f>MEDIAN(Data_Source[Price (SAR)])</f>
        <v>58000</v>
      </c>
      <c r="Q2011" s="1" cm="1">
        <f t="array" ref="Q2011">MEDIAN(_xlfn._xlws.FILTER(Data_Source[Price (SAR)],Data_Source[Maker] = Data_Source[[#This Row],[Maker]]))</f>
        <v>55000</v>
      </c>
    </row>
    <row r="2012" spans="1:17" x14ac:dyDescent="0.35">
      <c r="A2012">
        <v>2011</v>
      </c>
      <c r="B2012" t="s">
        <v>34</v>
      </c>
      <c r="C2012" t="s">
        <v>66</v>
      </c>
      <c r="D2012">
        <v>2014</v>
      </c>
      <c r="E2012" s="9">
        <f ca="1">YEAR(TODAY())-Data_Source[[#This Row],[Year]]</f>
        <v>11</v>
      </c>
      <c r="F2012" t="s">
        <v>15</v>
      </c>
      <c r="G2012" t="s">
        <v>23</v>
      </c>
      <c r="H2012" t="s">
        <v>30</v>
      </c>
      <c r="I2012">
        <v>3.5</v>
      </c>
      <c r="J2012" t="s">
        <v>18</v>
      </c>
      <c r="K2012" t="s">
        <v>19</v>
      </c>
      <c r="L2012">
        <v>340000</v>
      </c>
      <c r="M2012" t="s">
        <v>81</v>
      </c>
      <c r="N2012" t="s">
        <v>541</v>
      </c>
      <c r="O2012" s="3">
        <v>43000</v>
      </c>
      <c r="P2012" s="1">
        <f>MEDIAN(Data_Source[Price (SAR)])</f>
        <v>58000</v>
      </c>
      <c r="Q2012" s="1" cm="1">
        <f t="array" ref="Q2012">MEDIAN(_xlfn._xlws.FILTER(Data_Source[Price (SAR)],Data_Source[Maker] = Data_Source[[#This Row],[Maker]]))</f>
        <v>65000</v>
      </c>
    </row>
    <row r="2013" spans="1:17" x14ac:dyDescent="0.35">
      <c r="A2013">
        <v>2012</v>
      </c>
      <c r="B2013" t="s">
        <v>76</v>
      </c>
      <c r="C2013" t="s">
        <v>144</v>
      </c>
      <c r="D2013">
        <v>2007</v>
      </c>
      <c r="E2013" s="9">
        <f ca="1">YEAR(TODAY())-Data_Source[[#This Row],[Year]]</f>
        <v>18</v>
      </c>
      <c r="F2013" t="s">
        <v>15</v>
      </c>
      <c r="G2013" t="s">
        <v>78</v>
      </c>
      <c r="H2013" t="s">
        <v>17</v>
      </c>
      <c r="I2013">
        <v>8.1</v>
      </c>
      <c r="J2013" t="s">
        <v>18</v>
      </c>
      <c r="K2013" t="s">
        <v>19</v>
      </c>
      <c r="L2013">
        <v>400000</v>
      </c>
      <c r="M2013" t="s">
        <v>187</v>
      </c>
      <c r="N2013" t="s">
        <v>539</v>
      </c>
      <c r="O2013" s="2">
        <v>20500</v>
      </c>
      <c r="P2013" s="1">
        <f>MEDIAN(Data_Source[Price (SAR)])</f>
        <v>58000</v>
      </c>
      <c r="Q2013" s="1" cm="1">
        <f t="array" ref="Q2013">MEDIAN(_xlfn._xlws.FILTER(Data_Source[Price (SAR)],Data_Source[Maker] = Data_Source[[#This Row],[Maker]]))</f>
        <v>55000</v>
      </c>
    </row>
    <row r="2014" spans="1:17" x14ac:dyDescent="0.35">
      <c r="A2014">
        <v>2013</v>
      </c>
      <c r="B2014" t="s">
        <v>34</v>
      </c>
      <c r="C2014" t="s">
        <v>43</v>
      </c>
      <c r="D2014">
        <v>2019</v>
      </c>
      <c r="E2014" s="9">
        <f ca="1">YEAR(TODAY())-Data_Source[[#This Row],[Year]]</f>
        <v>6</v>
      </c>
      <c r="F2014" t="s">
        <v>44</v>
      </c>
      <c r="G2014" t="s">
        <v>23</v>
      </c>
      <c r="H2014" t="s">
        <v>26</v>
      </c>
      <c r="I2014">
        <v>2.5</v>
      </c>
      <c r="J2014" t="s">
        <v>18</v>
      </c>
      <c r="K2014" t="s">
        <v>19</v>
      </c>
      <c r="L2014">
        <v>34727</v>
      </c>
      <c r="M2014" t="s">
        <v>59</v>
      </c>
      <c r="N2014" t="s">
        <v>59</v>
      </c>
      <c r="O2014" s="3">
        <v>83000</v>
      </c>
      <c r="P2014" s="1">
        <f>MEDIAN(Data_Source[Price (SAR)])</f>
        <v>58000</v>
      </c>
      <c r="Q2014" s="1" cm="1">
        <f t="array" ref="Q2014">MEDIAN(_xlfn._xlws.FILTER(Data_Source[Price (SAR)],Data_Source[Maker] = Data_Source[[#This Row],[Maker]]))</f>
        <v>65000</v>
      </c>
    </row>
    <row r="2015" spans="1:17" x14ac:dyDescent="0.35">
      <c r="A2015">
        <v>2014</v>
      </c>
      <c r="B2015" t="s">
        <v>82</v>
      </c>
      <c r="C2015" t="s">
        <v>156</v>
      </c>
      <c r="D2015">
        <v>2019</v>
      </c>
      <c r="E2015" s="9">
        <f ca="1">YEAR(TODAY())-Data_Source[[#This Row],[Year]]</f>
        <v>6</v>
      </c>
      <c r="F2015" t="s">
        <v>15</v>
      </c>
      <c r="G2015" t="s">
        <v>25</v>
      </c>
      <c r="H2015" t="s">
        <v>26</v>
      </c>
      <c r="I2015">
        <v>1.4</v>
      </c>
      <c r="J2015" t="s">
        <v>18</v>
      </c>
      <c r="K2015" t="s">
        <v>19</v>
      </c>
      <c r="L2015">
        <v>66148</v>
      </c>
      <c r="M2015" t="s">
        <v>42</v>
      </c>
      <c r="N2015" t="s">
        <v>64</v>
      </c>
      <c r="O2015" s="2">
        <v>40500</v>
      </c>
      <c r="P2015" s="1">
        <f>MEDIAN(Data_Source[Price (SAR)])</f>
        <v>58000</v>
      </c>
      <c r="Q2015" s="1" cm="1">
        <f t="array" ref="Q2015">MEDIAN(_xlfn._xlws.FILTER(Data_Source[Price (SAR)],Data_Source[Maker] = Data_Source[[#This Row],[Maker]]))</f>
        <v>40000</v>
      </c>
    </row>
    <row r="2016" spans="1:17" x14ac:dyDescent="0.35">
      <c r="A2016">
        <v>2015</v>
      </c>
      <c r="B2016" t="s">
        <v>76</v>
      </c>
      <c r="C2016" t="s">
        <v>112</v>
      </c>
      <c r="D2016">
        <v>2018</v>
      </c>
      <c r="E2016" s="9">
        <f ca="1">YEAR(TODAY())-Data_Source[[#This Row],[Year]]</f>
        <v>7</v>
      </c>
      <c r="F2016" t="s">
        <v>15</v>
      </c>
      <c r="G2016" t="s">
        <v>16</v>
      </c>
      <c r="H2016" t="s">
        <v>26</v>
      </c>
      <c r="I2016">
        <v>2</v>
      </c>
      <c r="J2016" t="s">
        <v>18</v>
      </c>
      <c r="K2016" t="s">
        <v>19</v>
      </c>
      <c r="L2016">
        <v>78508</v>
      </c>
      <c r="M2016" t="s">
        <v>20</v>
      </c>
      <c r="N2016" t="s">
        <v>20</v>
      </c>
      <c r="O2016" s="2">
        <v>65000</v>
      </c>
      <c r="P2016" s="1">
        <f>MEDIAN(Data_Source[Price (SAR)])</f>
        <v>58000</v>
      </c>
      <c r="Q2016" s="1" cm="1">
        <f t="array" ref="Q2016">MEDIAN(_xlfn._xlws.FILTER(Data_Source[Price (SAR)],Data_Source[Maker] = Data_Source[[#This Row],[Maker]]))</f>
        <v>55000</v>
      </c>
    </row>
    <row r="2017" spans="1:17" x14ac:dyDescent="0.35">
      <c r="A2017">
        <v>2016</v>
      </c>
      <c r="B2017" t="s">
        <v>34</v>
      </c>
      <c r="C2017" t="s">
        <v>51</v>
      </c>
      <c r="D2017">
        <v>2017</v>
      </c>
      <c r="E2017" s="9">
        <f ca="1">YEAR(TODAY())-Data_Source[[#This Row],[Year]]</f>
        <v>8</v>
      </c>
      <c r="F2017" t="s">
        <v>15</v>
      </c>
      <c r="G2017" t="s">
        <v>29</v>
      </c>
      <c r="H2017" t="s">
        <v>26</v>
      </c>
      <c r="I2017">
        <v>1.6</v>
      </c>
      <c r="J2017" t="s">
        <v>18</v>
      </c>
      <c r="K2017" t="s">
        <v>19</v>
      </c>
      <c r="L2017">
        <v>28000</v>
      </c>
      <c r="M2017" t="s">
        <v>20</v>
      </c>
      <c r="N2017" t="s">
        <v>20</v>
      </c>
      <c r="O2017" s="2">
        <v>44000</v>
      </c>
      <c r="P2017" s="1">
        <f>MEDIAN(Data_Source[Price (SAR)])</f>
        <v>58000</v>
      </c>
      <c r="Q2017" s="1" cm="1">
        <f t="array" ref="Q2017">MEDIAN(_xlfn._xlws.FILTER(Data_Source[Price (SAR)],Data_Source[Maker] = Data_Source[[#This Row],[Maker]]))</f>
        <v>65000</v>
      </c>
    </row>
    <row r="2018" spans="1:17" x14ac:dyDescent="0.35">
      <c r="A2018">
        <v>2017</v>
      </c>
      <c r="B2018" t="s">
        <v>466</v>
      </c>
      <c r="C2018" t="s">
        <v>467</v>
      </c>
      <c r="D2018">
        <v>2018</v>
      </c>
      <c r="E2018" s="9">
        <f ca="1">YEAR(TODAY())-Data_Source[[#This Row],[Year]]</f>
        <v>7</v>
      </c>
      <c r="F2018" t="s">
        <v>15</v>
      </c>
      <c r="G2018" t="s">
        <v>23</v>
      </c>
      <c r="H2018" t="s">
        <v>26</v>
      </c>
      <c r="I2018">
        <v>3</v>
      </c>
      <c r="J2018" t="s">
        <v>56</v>
      </c>
      <c r="K2018" t="s">
        <v>68</v>
      </c>
      <c r="L2018">
        <v>116000</v>
      </c>
      <c r="M2018" t="s">
        <v>20</v>
      </c>
      <c r="N2018" t="s">
        <v>20</v>
      </c>
      <c r="O2018" s="2">
        <v>92000</v>
      </c>
      <c r="P2018" s="1">
        <f>MEDIAN(Data_Source[Price (SAR)])</f>
        <v>58000</v>
      </c>
      <c r="Q2018" s="1" cm="1">
        <f t="array" ref="Q2018">MEDIAN(_xlfn._xlws.FILTER(Data_Source[Price (SAR)],Data_Source[Maker] = Data_Source[[#This Row],[Maker]]))</f>
        <v>92000</v>
      </c>
    </row>
    <row r="2019" spans="1:17" x14ac:dyDescent="0.35">
      <c r="A2019">
        <v>2018</v>
      </c>
      <c r="B2019" t="s">
        <v>39</v>
      </c>
      <c r="C2019" t="s">
        <v>131</v>
      </c>
      <c r="D2019">
        <v>2007</v>
      </c>
      <c r="E2019" s="9">
        <f ca="1">YEAR(TODAY())-Data_Source[[#This Row],[Year]]</f>
        <v>18</v>
      </c>
      <c r="F2019" t="s">
        <v>44</v>
      </c>
      <c r="G2019" t="s">
        <v>75</v>
      </c>
      <c r="H2019" t="s">
        <v>30</v>
      </c>
      <c r="I2019">
        <v>6</v>
      </c>
      <c r="J2019" t="s">
        <v>18</v>
      </c>
      <c r="K2019" t="s">
        <v>19</v>
      </c>
      <c r="L2019">
        <v>300</v>
      </c>
      <c r="M2019" t="s">
        <v>20</v>
      </c>
      <c r="N2019" t="s">
        <v>20</v>
      </c>
      <c r="O2019" s="3">
        <v>15000</v>
      </c>
      <c r="P2019" s="1">
        <f>MEDIAN(Data_Source[Price (SAR)])</f>
        <v>58000</v>
      </c>
      <c r="Q2019" s="1" cm="1">
        <f t="array" ref="Q2019">MEDIAN(_xlfn._xlws.FILTER(Data_Source[Price (SAR)],Data_Source[Maker] = Data_Source[[#This Row],[Maker]]))</f>
        <v>60000</v>
      </c>
    </row>
    <row r="2020" spans="1:17" x14ac:dyDescent="0.35">
      <c r="A2020">
        <v>2019</v>
      </c>
      <c r="B2020" t="s">
        <v>39</v>
      </c>
      <c r="C2020" t="s">
        <v>115</v>
      </c>
      <c r="D2020">
        <v>2013</v>
      </c>
      <c r="E2020" s="9">
        <f ca="1">YEAR(TODAY())-Data_Source[[#This Row],[Year]]</f>
        <v>12</v>
      </c>
      <c r="F2020" t="s">
        <v>15</v>
      </c>
      <c r="G2020" t="s">
        <v>65</v>
      </c>
      <c r="H2020" t="s">
        <v>30</v>
      </c>
      <c r="I2020">
        <v>5.3</v>
      </c>
      <c r="J2020" t="s">
        <v>18</v>
      </c>
      <c r="K2020" t="s">
        <v>19</v>
      </c>
      <c r="L2020">
        <v>112412</v>
      </c>
      <c r="M2020" t="s">
        <v>20</v>
      </c>
      <c r="N2020" t="s">
        <v>20</v>
      </c>
      <c r="O2020" s="3">
        <v>75000</v>
      </c>
      <c r="P2020" s="1">
        <f>MEDIAN(Data_Source[Price (SAR)])</f>
        <v>58000</v>
      </c>
      <c r="Q2020" s="1" cm="1">
        <f t="array" ref="Q2020">MEDIAN(_xlfn._xlws.FILTER(Data_Source[Price (SAR)],Data_Source[Maker] = Data_Source[[#This Row],[Maker]]))</f>
        <v>60000</v>
      </c>
    </row>
    <row r="2021" spans="1:17" x14ac:dyDescent="0.35">
      <c r="A2021">
        <v>2020</v>
      </c>
      <c r="B2021" t="s">
        <v>21</v>
      </c>
      <c r="C2021" t="s">
        <v>231</v>
      </c>
      <c r="D2021">
        <v>2016</v>
      </c>
      <c r="E2021" s="9">
        <f ca="1">YEAR(TODAY())-Data_Source[[#This Row],[Year]]</f>
        <v>9</v>
      </c>
      <c r="F2021" t="s">
        <v>15</v>
      </c>
      <c r="G2021" t="s">
        <v>23</v>
      </c>
      <c r="H2021" t="s">
        <v>26</v>
      </c>
      <c r="I2021">
        <v>1.6</v>
      </c>
      <c r="J2021" t="s">
        <v>18</v>
      </c>
      <c r="K2021" t="s">
        <v>19</v>
      </c>
      <c r="L2021">
        <v>139000</v>
      </c>
      <c r="M2021" t="s">
        <v>20</v>
      </c>
      <c r="N2021" t="s">
        <v>20</v>
      </c>
      <c r="O2021" s="3">
        <v>36000</v>
      </c>
      <c r="P2021" s="1">
        <f>MEDIAN(Data_Source[Price (SAR)])</f>
        <v>58000</v>
      </c>
      <c r="Q2021" s="1" cm="1">
        <f t="array" ref="Q2021">MEDIAN(_xlfn._xlws.FILTER(Data_Source[Price (SAR)],Data_Source[Maker] = Data_Source[[#This Row],[Maker]]))</f>
        <v>36500</v>
      </c>
    </row>
    <row r="2022" spans="1:17" x14ac:dyDescent="0.35">
      <c r="A2022">
        <v>2021</v>
      </c>
      <c r="B2022" t="s">
        <v>21</v>
      </c>
      <c r="C2022" t="s">
        <v>24</v>
      </c>
      <c r="D2022">
        <v>2020</v>
      </c>
      <c r="E2022" s="9">
        <f ca="1">YEAR(TODAY())-Data_Source[[#This Row],[Year]]</f>
        <v>5</v>
      </c>
      <c r="F2022" t="s">
        <v>15</v>
      </c>
      <c r="G2022" t="s">
        <v>25</v>
      </c>
      <c r="H2022" t="s">
        <v>26</v>
      </c>
      <c r="I2022">
        <v>1.5</v>
      </c>
      <c r="J2022" t="s">
        <v>18</v>
      </c>
      <c r="K2022" t="s">
        <v>19</v>
      </c>
      <c r="L2022">
        <v>8500</v>
      </c>
      <c r="M2022" t="s">
        <v>20</v>
      </c>
      <c r="N2022" t="s">
        <v>20</v>
      </c>
      <c r="O2022" s="3">
        <v>33000</v>
      </c>
      <c r="P2022" s="1">
        <f>MEDIAN(Data_Source[Price (SAR)])</f>
        <v>58000</v>
      </c>
      <c r="Q2022" s="1" cm="1">
        <f t="array" ref="Q2022">MEDIAN(_xlfn._xlws.FILTER(Data_Source[Price (SAR)],Data_Source[Maker] = Data_Source[[#This Row],[Maker]]))</f>
        <v>36500</v>
      </c>
    </row>
    <row r="2023" spans="1:17" x14ac:dyDescent="0.35">
      <c r="A2023">
        <v>2022</v>
      </c>
      <c r="B2023" t="s">
        <v>219</v>
      </c>
      <c r="C2023" t="s">
        <v>334</v>
      </c>
      <c r="D2023">
        <v>2016</v>
      </c>
      <c r="E2023" s="9">
        <f ca="1">YEAR(TODAY())-Data_Source[[#This Row],[Year]]</f>
        <v>9</v>
      </c>
      <c r="F2023" t="s">
        <v>15</v>
      </c>
      <c r="G2023" t="s">
        <v>29</v>
      </c>
      <c r="H2023" t="s">
        <v>26</v>
      </c>
      <c r="I2023">
        <v>2.5</v>
      </c>
      <c r="J2023" t="s">
        <v>18</v>
      </c>
      <c r="K2023" t="s">
        <v>19</v>
      </c>
      <c r="L2023">
        <v>49000</v>
      </c>
      <c r="M2023" t="s">
        <v>42</v>
      </c>
      <c r="N2023" t="s">
        <v>64</v>
      </c>
      <c r="O2023" s="2">
        <v>49000</v>
      </c>
      <c r="P2023" s="1">
        <f>MEDIAN(Data_Source[Price (SAR)])</f>
        <v>58000</v>
      </c>
      <c r="Q2023" s="1" cm="1">
        <f t="array" ref="Q2023">MEDIAN(_xlfn._xlws.FILTER(Data_Source[Price (SAR)],Data_Source[Maker] = Data_Source[[#This Row],[Maker]]))</f>
        <v>49500</v>
      </c>
    </row>
    <row r="2024" spans="1:17" x14ac:dyDescent="0.35">
      <c r="A2024">
        <v>2023</v>
      </c>
      <c r="B2024" t="s">
        <v>34</v>
      </c>
      <c r="C2024" t="s">
        <v>51</v>
      </c>
      <c r="D2024">
        <v>2018</v>
      </c>
      <c r="E2024" s="9">
        <f ca="1">YEAR(TODAY())-Data_Source[[#This Row],[Year]]</f>
        <v>7</v>
      </c>
      <c r="F2024" t="s">
        <v>15</v>
      </c>
      <c r="G2024" t="s">
        <v>16</v>
      </c>
      <c r="H2024" t="s">
        <v>26</v>
      </c>
      <c r="I2024">
        <v>1.6</v>
      </c>
      <c r="J2024" t="s">
        <v>18</v>
      </c>
      <c r="K2024" t="s">
        <v>19</v>
      </c>
      <c r="L2024">
        <v>72000</v>
      </c>
      <c r="M2024" t="s">
        <v>20</v>
      </c>
      <c r="N2024" t="s">
        <v>20</v>
      </c>
      <c r="O2024" s="3">
        <v>42000</v>
      </c>
      <c r="P2024" s="1">
        <f>MEDIAN(Data_Source[Price (SAR)])</f>
        <v>58000</v>
      </c>
      <c r="Q2024" s="1" cm="1">
        <f t="array" ref="Q2024">MEDIAN(_xlfn._xlws.FILTER(Data_Source[Price (SAR)],Data_Source[Maker] = Data_Source[[#This Row],[Maker]]))</f>
        <v>65000</v>
      </c>
    </row>
    <row r="2025" spans="1:17" x14ac:dyDescent="0.35">
      <c r="A2025">
        <v>2024</v>
      </c>
      <c r="B2025" t="s">
        <v>188</v>
      </c>
      <c r="C2025" t="s">
        <v>189</v>
      </c>
      <c r="D2025">
        <v>2009</v>
      </c>
      <c r="E2025" s="9">
        <f ca="1">YEAR(TODAY())-Data_Source[[#This Row],[Year]]</f>
        <v>16</v>
      </c>
      <c r="F2025" t="s">
        <v>15</v>
      </c>
      <c r="G2025" t="s">
        <v>16</v>
      </c>
      <c r="H2025" t="s">
        <v>17</v>
      </c>
      <c r="I2025">
        <v>2.5</v>
      </c>
      <c r="J2025" t="s">
        <v>18</v>
      </c>
      <c r="K2025" t="s">
        <v>19</v>
      </c>
      <c r="L2025">
        <v>220000</v>
      </c>
      <c r="M2025" t="s">
        <v>42</v>
      </c>
      <c r="N2025" t="s">
        <v>64</v>
      </c>
      <c r="O2025" s="2">
        <v>25000</v>
      </c>
      <c r="P2025" s="1">
        <f>MEDIAN(Data_Source[Price (SAR)])</f>
        <v>58000</v>
      </c>
      <c r="Q2025" s="1" cm="1">
        <f t="array" ref="Q2025">MEDIAN(_xlfn._xlws.FILTER(Data_Source[Price (SAR)],Data_Source[Maker] = Data_Source[[#This Row],[Maker]]))</f>
        <v>21750</v>
      </c>
    </row>
    <row r="2026" spans="1:17" x14ac:dyDescent="0.35">
      <c r="A2026">
        <v>2025</v>
      </c>
      <c r="B2026" t="s">
        <v>48</v>
      </c>
      <c r="C2026" t="s">
        <v>149</v>
      </c>
      <c r="D2026">
        <v>2016</v>
      </c>
      <c r="E2026" s="9">
        <f ca="1">YEAR(TODAY())-Data_Source[[#This Row],[Year]]</f>
        <v>9</v>
      </c>
      <c r="F2026" t="s">
        <v>47</v>
      </c>
      <c r="G2026" t="s">
        <v>23</v>
      </c>
      <c r="H2026" t="s">
        <v>30</v>
      </c>
      <c r="I2026">
        <v>2</v>
      </c>
      <c r="J2026" t="s">
        <v>18</v>
      </c>
      <c r="K2026" t="s">
        <v>19</v>
      </c>
      <c r="L2026">
        <v>76000</v>
      </c>
      <c r="M2026" t="s">
        <v>20</v>
      </c>
      <c r="N2026" t="s">
        <v>20</v>
      </c>
      <c r="O2026" s="3">
        <v>102000</v>
      </c>
      <c r="P2026" s="1">
        <f>MEDIAN(Data_Source[Price (SAR)])</f>
        <v>58000</v>
      </c>
      <c r="Q2026" s="1" cm="1">
        <f t="array" ref="Q2026">MEDIAN(_xlfn._xlws.FILTER(Data_Source[Price (SAR)],Data_Source[Maker] = Data_Source[[#This Row],[Maker]]))</f>
        <v>145000</v>
      </c>
    </row>
    <row r="2027" spans="1:17" x14ac:dyDescent="0.35">
      <c r="A2027">
        <v>2026</v>
      </c>
      <c r="B2027" t="s">
        <v>34</v>
      </c>
      <c r="C2027" t="s">
        <v>55</v>
      </c>
      <c r="D2027">
        <v>2017</v>
      </c>
      <c r="E2027" s="9">
        <f ca="1">YEAR(TODAY())-Data_Source[[#This Row],[Year]]</f>
        <v>8</v>
      </c>
      <c r="F2027" t="s">
        <v>44</v>
      </c>
      <c r="G2027" t="s">
        <v>23</v>
      </c>
      <c r="H2027" t="s">
        <v>30</v>
      </c>
      <c r="I2027">
        <v>4</v>
      </c>
      <c r="J2027" t="s">
        <v>18</v>
      </c>
      <c r="K2027" t="s">
        <v>19</v>
      </c>
      <c r="L2027">
        <v>67357</v>
      </c>
      <c r="M2027" t="s">
        <v>20</v>
      </c>
      <c r="N2027" t="s">
        <v>20</v>
      </c>
      <c r="O2027" s="3">
        <v>126000</v>
      </c>
      <c r="P2027" s="1">
        <f>MEDIAN(Data_Source[Price (SAR)])</f>
        <v>58000</v>
      </c>
      <c r="Q2027" s="1" cm="1">
        <f t="array" ref="Q2027">MEDIAN(_xlfn._xlws.FILTER(Data_Source[Price (SAR)],Data_Source[Maker] = Data_Source[[#This Row],[Maker]]))</f>
        <v>65000</v>
      </c>
    </row>
    <row r="2028" spans="1:17" x14ac:dyDescent="0.35">
      <c r="A2028">
        <v>2027</v>
      </c>
      <c r="B2028" t="s">
        <v>34</v>
      </c>
      <c r="C2028" t="s">
        <v>35</v>
      </c>
      <c r="D2028">
        <v>2003</v>
      </c>
      <c r="E2028" s="9">
        <f ca="1">YEAR(TODAY())-Data_Source[[#This Row],[Year]]</f>
        <v>22</v>
      </c>
      <c r="F2028" t="s">
        <v>15</v>
      </c>
      <c r="G2028" t="s">
        <v>16</v>
      </c>
      <c r="H2028" t="s">
        <v>30</v>
      </c>
      <c r="I2028">
        <v>4.5</v>
      </c>
      <c r="J2028" t="s">
        <v>18</v>
      </c>
      <c r="K2028" t="s">
        <v>19</v>
      </c>
      <c r="L2028">
        <v>335000</v>
      </c>
      <c r="M2028" t="s">
        <v>45</v>
      </c>
      <c r="N2028" t="s">
        <v>539</v>
      </c>
      <c r="O2028" s="3">
        <v>51000</v>
      </c>
      <c r="P2028" s="1">
        <f>MEDIAN(Data_Source[Price (SAR)])</f>
        <v>58000</v>
      </c>
      <c r="Q2028" s="1" cm="1">
        <f t="array" ref="Q2028">MEDIAN(_xlfn._xlws.FILTER(Data_Source[Price (SAR)],Data_Source[Maker] = Data_Source[[#This Row],[Maker]]))</f>
        <v>65000</v>
      </c>
    </row>
    <row r="2029" spans="1:17" x14ac:dyDescent="0.35">
      <c r="A2029">
        <v>2028</v>
      </c>
      <c r="B2029" t="s">
        <v>76</v>
      </c>
      <c r="C2029" t="s">
        <v>112</v>
      </c>
      <c r="D2029">
        <v>2016</v>
      </c>
      <c r="E2029" s="9">
        <f ca="1">YEAR(TODAY())-Data_Source[[#This Row],[Year]]</f>
        <v>9</v>
      </c>
      <c r="F2029" t="s">
        <v>47</v>
      </c>
      <c r="G2029" t="s">
        <v>23</v>
      </c>
      <c r="H2029" t="s">
        <v>17</v>
      </c>
      <c r="I2029">
        <v>3.5</v>
      </c>
      <c r="J2029" t="s">
        <v>18</v>
      </c>
      <c r="K2029" t="s">
        <v>19</v>
      </c>
      <c r="L2029">
        <v>129000</v>
      </c>
      <c r="M2029" t="s">
        <v>45</v>
      </c>
      <c r="N2029" t="s">
        <v>539</v>
      </c>
      <c r="O2029" s="2">
        <v>74000</v>
      </c>
      <c r="P2029" s="1">
        <f>MEDIAN(Data_Source[Price (SAR)])</f>
        <v>58000</v>
      </c>
      <c r="Q2029" s="1" cm="1">
        <f t="array" ref="Q2029">MEDIAN(_xlfn._xlws.FILTER(Data_Source[Price (SAR)],Data_Source[Maker] = Data_Source[[#This Row],[Maker]]))</f>
        <v>55000</v>
      </c>
    </row>
    <row r="2030" spans="1:17" x14ac:dyDescent="0.35">
      <c r="A2030">
        <v>2029</v>
      </c>
      <c r="B2030" t="s">
        <v>174</v>
      </c>
      <c r="C2030" t="s">
        <v>208</v>
      </c>
      <c r="D2030">
        <v>2020</v>
      </c>
      <c r="E2030" s="9">
        <f ca="1">YEAR(TODAY())-Data_Source[[#This Row],[Year]]</f>
        <v>5</v>
      </c>
      <c r="F2030" t="s">
        <v>47</v>
      </c>
      <c r="G2030" t="s">
        <v>23</v>
      </c>
      <c r="H2030" t="s">
        <v>26</v>
      </c>
      <c r="I2030">
        <v>3</v>
      </c>
      <c r="J2030" t="s">
        <v>18</v>
      </c>
      <c r="K2030" t="s">
        <v>19</v>
      </c>
      <c r="L2030">
        <v>11578</v>
      </c>
      <c r="M2030" t="s">
        <v>20</v>
      </c>
      <c r="N2030" t="s">
        <v>20</v>
      </c>
      <c r="O2030" s="3">
        <v>262000</v>
      </c>
      <c r="P2030" s="1">
        <f>MEDIAN(Data_Source[Price (SAR)])</f>
        <v>58000</v>
      </c>
      <c r="Q2030" s="1" cm="1">
        <f t="array" ref="Q2030">MEDIAN(_xlfn._xlws.FILTER(Data_Source[Price (SAR)],Data_Source[Maker] = Data_Source[[#This Row],[Maker]]))</f>
        <v>110000</v>
      </c>
    </row>
    <row r="2031" spans="1:17" x14ac:dyDescent="0.35">
      <c r="A2031">
        <v>2030</v>
      </c>
      <c r="B2031" t="s">
        <v>76</v>
      </c>
      <c r="C2031" t="s">
        <v>325</v>
      </c>
      <c r="D2031">
        <v>2016</v>
      </c>
      <c r="E2031" s="9">
        <f ca="1">YEAR(TODAY())-Data_Source[[#This Row],[Year]]</f>
        <v>9</v>
      </c>
      <c r="F2031" t="s">
        <v>15</v>
      </c>
      <c r="G2031" t="s">
        <v>16</v>
      </c>
      <c r="H2031" t="s">
        <v>26</v>
      </c>
      <c r="I2031">
        <v>3.5</v>
      </c>
      <c r="J2031" t="s">
        <v>18</v>
      </c>
      <c r="K2031" t="s">
        <v>19</v>
      </c>
      <c r="L2031">
        <v>105344</v>
      </c>
      <c r="M2031" t="s">
        <v>20</v>
      </c>
      <c r="N2031" t="s">
        <v>20</v>
      </c>
      <c r="O2031" s="2">
        <v>66500</v>
      </c>
      <c r="P2031" s="1">
        <f>MEDIAN(Data_Source[Price (SAR)])</f>
        <v>58000</v>
      </c>
      <c r="Q2031" s="1" cm="1">
        <f t="array" ref="Q2031">MEDIAN(_xlfn._xlws.FILTER(Data_Source[Price (SAR)],Data_Source[Maker] = Data_Source[[#This Row],[Maker]]))</f>
        <v>55000</v>
      </c>
    </row>
    <row r="2032" spans="1:17" x14ac:dyDescent="0.35">
      <c r="A2032">
        <v>2031</v>
      </c>
      <c r="B2032" t="s">
        <v>62</v>
      </c>
      <c r="C2032" t="s">
        <v>63</v>
      </c>
      <c r="D2032">
        <v>2009</v>
      </c>
      <c r="E2032" s="9">
        <f ca="1">YEAR(TODAY())-Data_Source[[#This Row],[Year]]</f>
        <v>16</v>
      </c>
      <c r="F2032" t="s">
        <v>15</v>
      </c>
      <c r="G2032" t="s">
        <v>102</v>
      </c>
      <c r="H2032" t="s">
        <v>17</v>
      </c>
      <c r="I2032">
        <v>5</v>
      </c>
      <c r="J2032" t="s">
        <v>18</v>
      </c>
      <c r="K2032" t="s">
        <v>19</v>
      </c>
      <c r="L2032">
        <v>214000</v>
      </c>
      <c r="M2032" t="s">
        <v>54</v>
      </c>
      <c r="N2032" t="s">
        <v>538</v>
      </c>
      <c r="O2032" s="2">
        <v>85000</v>
      </c>
      <c r="P2032" s="1">
        <f>MEDIAN(Data_Source[Price (SAR)])</f>
        <v>58000</v>
      </c>
      <c r="Q2032" s="1" cm="1">
        <f t="array" ref="Q2032">MEDIAN(_xlfn._xlws.FILTER(Data_Source[Price (SAR)],Data_Source[Maker] = Data_Source[[#This Row],[Maker]]))</f>
        <v>242500</v>
      </c>
    </row>
    <row r="2033" spans="1:17" x14ac:dyDescent="0.35">
      <c r="A2033">
        <v>2032</v>
      </c>
      <c r="B2033" t="s">
        <v>82</v>
      </c>
      <c r="C2033" t="s">
        <v>105</v>
      </c>
      <c r="D2033">
        <v>2015</v>
      </c>
      <c r="E2033" s="9">
        <f ca="1">YEAR(TODAY())-Data_Source[[#This Row],[Year]]</f>
        <v>10</v>
      </c>
      <c r="F2033" t="s">
        <v>15</v>
      </c>
      <c r="G2033" t="s">
        <v>33</v>
      </c>
      <c r="H2033" t="s">
        <v>30</v>
      </c>
      <c r="I2033">
        <v>2.4</v>
      </c>
      <c r="J2033" t="s">
        <v>18</v>
      </c>
      <c r="K2033" t="s">
        <v>19</v>
      </c>
      <c r="L2033">
        <v>173588</v>
      </c>
      <c r="M2033" t="s">
        <v>20</v>
      </c>
      <c r="N2033" t="s">
        <v>20</v>
      </c>
      <c r="O2033" s="2">
        <v>36500</v>
      </c>
      <c r="P2033" s="1">
        <f>MEDIAN(Data_Source[Price (SAR)])</f>
        <v>58000</v>
      </c>
      <c r="Q2033" s="1" cm="1">
        <f t="array" ref="Q2033">MEDIAN(_xlfn._xlws.FILTER(Data_Source[Price (SAR)],Data_Source[Maker] = Data_Source[[#This Row],[Maker]]))</f>
        <v>40000</v>
      </c>
    </row>
    <row r="2034" spans="1:17" x14ac:dyDescent="0.35">
      <c r="A2034">
        <v>2033</v>
      </c>
      <c r="B2034" t="s">
        <v>34</v>
      </c>
      <c r="C2034" t="s">
        <v>35</v>
      </c>
      <c r="D2034">
        <v>2015</v>
      </c>
      <c r="E2034" s="9">
        <f ca="1">YEAR(TODAY())-Data_Source[[#This Row],[Year]]</f>
        <v>10</v>
      </c>
      <c r="F2034" t="s">
        <v>15</v>
      </c>
      <c r="G2034" t="s">
        <v>16</v>
      </c>
      <c r="H2034" t="s">
        <v>17</v>
      </c>
      <c r="I2034">
        <v>5.7</v>
      </c>
      <c r="J2034" t="s">
        <v>18</v>
      </c>
      <c r="K2034" t="s">
        <v>19</v>
      </c>
      <c r="L2034">
        <v>119000</v>
      </c>
      <c r="M2034" t="s">
        <v>45</v>
      </c>
      <c r="N2034" t="s">
        <v>539</v>
      </c>
      <c r="O2034" s="2">
        <v>180000</v>
      </c>
      <c r="P2034" s="1">
        <f>MEDIAN(Data_Source[Price (SAR)])</f>
        <v>58000</v>
      </c>
      <c r="Q2034" s="1" cm="1">
        <f t="array" ref="Q2034">MEDIAN(_xlfn._xlws.FILTER(Data_Source[Price (SAR)],Data_Source[Maker] = Data_Source[[#This Row],[Maker]]))</f>
        <v>65000</v>
      </c>
    </row>
    <row r="2035" spans="1:17" x14ac:dyDescent="0.35">
      <c r="A2035">
        <v>2034</v>
      </c>
      <c r="B2035" t="s">
        <v>73</v>
      </c>
      <c r="C2035">
        <v>3</v>
      </c>
      <c r="D2035">
        <v>2017</v>
      </c>
      <c r="E2035" s="9">
        <f ca="1">YEAR(TODAY())-Data_Source[[#This Row],[Year]]</f>
        <v>8</v>
      </c>
      <c r="F2035" t="s">
        <v>15</v>
      </c>
      <c r="G2035" t="s">
        <v>23</v>
      </c>
      <c r="H2035" t="s">
        <v>26</v>
      </c>
      <c r="I2035">
        <v>1.5</v>
      </c>
      <c r="J2035" t="s">
        <v>18</v>
      </c>
      <c r="K2035" t="s">
        <v>19</v>
      </c>
      <c r="L2035">
        <v>107921</v>
      </c>
      <c r="M2035" t="s">
        <v>59</v>
      </c>
      <c r="N2035" t="s">
        <v>59</v>
      </c>
      <c r="O2035" s="2">
        <v>39000</v>
      </c>
      <c r="P2035" s="1">
        <f>MEDIAN(Data_Source[Price (SAR)])</f>
        <v>58000</v>
      </c>
      <c r="Q2035" s="1" cm="1">
        <f t="array" ref="Q2035">MEDIAN(_xlfn._xlws.FILTER(Data_Source[Price (SAR)],Data_Source[Maker] = Data_Source[[#This Row],[Maker]]))</f>
        <v>56000</v>
      </c>
    </row>
    <row r="2036" spans="1:17" x14ac:dyDescent="0.35">
      <c r="A2036">
        <v>2035</v>
      </c>
      <c r="B2036" t="s">
        <v>27</v>
      </c>
      <c r="C2036" t="s">
        <v>93</v>
      </c>
      <c r="D2036">
        <v>2018</v>
      </c>
      <c r="E2036" s="9">
        <f ca="1">YEAR(TODAY())-Data_Source[[#This Row],[Year]]</f>
        <v>7</v>
      </c>
      <c r="F2036" t="s">
        <v>15</v>
      </c>
      <c r="G2036" t="s">
        <v>23</v>
      </c>
      <c r="H2036" t="s">
        <v>30</v>
      </c>
      <c r="I2036">
        <v>3.5</v>
      </c>
      <c r="J2036" t="s">
        <v>18</v>
      </c>
      <c r="K2036" t="s">
        <v>19</v>
      </c>
      <c r="L2036">
        <v>1100000</v>
      </c>
      <c r="M2036" t="s">
        <v>20</v>
      </c>
      <c r="N2036" t="s">
        <v>20</v>
      </c>
      <c r="O2036" s="2">
        <v>80000</v>
      </c>
      <c r="P2036" s="1">
        <f>MEDIAN(Data_Source[Price (SAR)])</f>
        <v>58000</v>
      </c>
      <c r="Q2036" s="1" cm="1">
        <f t="array" ref="Q2036">MEDIAN(_xlfn._xlws.FILTER(Data_Source[Price (SAR)],Data_Source[Maker] = Data_Source[[#This Row],[Maker]]))</f>
        <v>42000</v>
      </c>
    </row>
    <row r="2037" spans="1:17" x14ac:dyDescent="0.35">
      <c r="A2037">
        <v>2036</v>
      </c>
      <c r="B2037" t="s">
        <v>76</v>
      </c>
      <c r="C2037" t="s">
        <v>112</v>
      </c>
      <c r="D2037">
        <v>2019</v>
      </c>
      <c r="E2037" s="9">
        <f ca="1">YEAR(TODAY())-Data_Source[[#This Row],[Year]]</f>
        <v>6</v>
      </c>
      <c r="F2037" t="s">
        <v>15</v>
      </c>
      <c r="G2037" t="s">
        <v>25</v>
      </c>
      <c r="H2037" t="s">
        <v>26</v>
      </c>
      <c r="I2037">
        <v>2</v>
      </c>
      <c r="J2037" t="s">
        <v>18</v>
      </c>
      <c r="K2037" t="s">
        <v>19</v>
      </c>
      <c r="L2037">
        <v>54000</v>
      </c>
      <c r="M2037" t="s">
        <v>20</v>
      </c>
      <c r="N2037" t="s">
        <v>20</v>
      </c>
      <c r="O2037" s="3">
        <v>80000</v>
      </c>
      <c r="P2037" s="1">
        <f>MEDIAN(Data_Source[Price (SAR)])</f>
        <v>58000</v>
      </c>
      <c r="Q2037" s="1" cm="1">
        <f t="array" ref="Q2037">MEDIAN(_xlfn._xlws.FILTER(Data_Source[Price (SAR)],Data_Source[Maker] = Data_Source[[#This Row],[Maker]]))</f>
        <v>55000</v>
      </c>
    </row>
    <row r="2038" spans="1:17" x14ac:dyDescent="0.35">
      <c r="A2038">
        <v>2037</v>
      </c>
      <c r="B2038" t="s">
        <v>21</v>
      </c>
      <c r="C2038" t="s">
        <v>237</v>
      </c>
      <c r="D2038">
        <v>2014</v>
      </c>
      <c r="E2038" s="9">
        <f ca="1">YEAR(TODAY())-Data_Source[[#This Row],[Year]]</f>
        <v>11</v>
      </c>
      <c r="F2038" t="s">
        <v>15</v>
      </c>
      <c r="G2038" t="s">
        <v>23</v>
      </c>
      <c r="H2038" t="s">
        <v>30</v>
      </c>
      <c r="I2038">
        <v>3.5</v>
      </c>
      <c r="J2038" t="s">
        <v>18</v>
      </c>
      <c r="K2038" t="s">
        <v>19</v>
      </c>
      <c r="L2038">
        <v>198000</v>
      </c>
      <c r="M2038" t="s">
        <v>45</v>
      </c>
      <c r="N2038" t="s">
        <v>539</v>
      </c>
      <c r="O2038" s="2">
        <v>50000</v>
      </c>
      <c r="P2038" s="1">
        <f>MEDIAN(Data_Source[Price (SAR)])</f>
        <v>58000</v>
      </c>
      <c r="Q2038" s="1" cm="1">
        <f t="array" ref="Q2038">MEDIAN(_xlfn._xlws.FILTER(Data_Source[Price (SAR)],Data_Source[Maker] = Data_Source[[#This Row],[Maker]]))</f>
        <v>36500</v>
      </c>
    </row>
    <row r="2039" spans="1:17" x14ac:dyDescent="0.35">
      <c r="A2039">
        <v>2038</v>
      </c>
      <c r="B2039" t="s">
        <v>36</v>
      </c>
      <c r="C2039" t="s">
        <v>146</v>
      </c>
      <c r="D2039">
        <v>2020</v>
      </c>
      <c r="E2039" s="9">
        <f ca="1">YEAR(TODAY())-Data_Source[[#This Row],[Year]]</f>
        <v>5</v>
      </c>
      <c r="F2039" t="s">
        <v>15</v>
      </c>
      <c r="G2039" t="s">
        <v>65</v>
      </c>
      <c r="H2039" t="s">
        <v>30</v>
      </c>
      <c r="I2039">
        <v>5.3</v>
      </c>
      <c r="J2039" t="s">
        <v>18</v>
      </c>
      <c r="K2039" t="s">
        <v>19</v>
      </c>
      <c r="L2039">
        <v>60000</v>
      </c>
      <c r="M2039" t="s">
        <v>45</v>
      </c>
      <c r="N2039" t="s">
        <v>539</v>
      </c>
      <c r="O2039" s="3">
        <v>155000</v>
      </c>
      <c r="P2039" s="1">
        <f>MEDIAN(Data_Source[Price (SAR)])</f>
        <v>58000</v>
      </c>
      <c r="Q2039" s="1" cm="1">
        <f t="array" ref="Q2039">MEDIAN(_xlfn._xlws.FILTER(Data_Source[Price (SAR)],Data_Source[Maker] = Data_Source[[#This Row],[Maker]]))</f>
        <v>72000</v>
      </c>
    </row>
    <row r="2040" spans="1:17" x14ac:dyDescent="0.35">
      <c r="A2040">
        <v>2039</v>
      </c>
      <c r="B2040" t="s">
        <v>27</v>
      </c>
      <c r="C2040" t="s">
        <v>89</v>
      </c>
      <c r="D2040">
        <v>2016</v>
      </c>
      <c r="E2040" s="9">
        <f ca="1">YEAR(TODAY())-Data_Source[[#This Row],[Year]]</f>
        <v>9</v>
      </c>
      <c r="F2040" t="s">
        <v>15</v>
      </c>
      <c r="G2040" t="s">
        <v>23</v>
      </c>
      <c r="H2040" t="s">
        <v>17</v>
      </c>
      <c r="I2040">
        <v>2.4</v>
      </c>
      <c r="J2040" t="s">
        <v>18</v>
      </c>
      <c r="K2040" t="s">
        <v>19</v>
      </c>
      <c r="L2040">
        <v>76000</v>
      </c>
      <c r="M2040" t="s">
        <v>42</v>
      </c>
      <c r="N2040" t="s">
        <v>64</v>
      </c>
      <c r="O2040" s="2">
        <v>53000</v>
      </c>
      <c r="P2040" s="1">
        <f>MEDIAN(Data_Source[Price (SAR)])</f>
        <v>58000</v>
      </c>
      <c r="Q2040" s="1" cm="1">
        <f t="array" ref="Q2040">MEDIAN(_xlfn._xlws.FILTER(Data_Source[Price (SAR)],Data_Source[Maker] = Data_Source[[#This Row],[Maker]]))</f>
        <v>42000</v>
      </c>
    </row>
    <row r="2041" spans="1:17" x14ac:dyDescent="0.35">
      <c r="A2041">
        <v>2040</v>
      </c>
      <c r="B2041" t="s">
        <v>34</v>
      </c>
      <c r="C2041" t="s">
        <v>124</v>
      </c>
      <c r="D2041">
        <v>2016</v>
      </c>
      <c r="E2041" s="9">
        <f ca="1">YEAR(TODAY())-Data_Source[[#This Row],[Year]]</f>
        <v>9</v>
      </c>
      <c r="F2041" t="s">
        <v>44</v>
      </c>
      <c r="G2041" t="s">
        <v>23</v>
      </c>
      <c r="H2041" t="s">
        <v>17</v>
      </c>
      <c r="I2041">
        <v>4.9000000000000004</v>
      </c>
      <c r="J2041" t="s">
        <v>18</v>
      </c>
      <c r="K2041" t="s">
        <v>19</v>
      </c>
      <c r="L2041">
        <v>115</v>
      </c>
      <c r="M2041" t="s">
        <v>20</v>
      </c>
      <c r="N2041" t="s">
        <v>20</v>
      </c>
      <c r="O2041" s="3">
        <v>110000</v>
      </c>
      <c r="P2041" s="1">
        <f>MEDIAN(Data_Source[Price (SAR)])</f>
        <v>58000</v>
      </c>
      <c r="Q2041" s="1" cm="1">
        <f t="array" ref="Q2041">MEDIAN(_xlfn._xlws.FILTER(Data_Source[Price (SAR)],Data_Source[Maker] = Data_Source[[#This Row],[Maker]]))</f>
        <v>65000</v>
      </c>
    </row>
    <row r="2042" spans="1:17" x14ac:dyDescent="0.35">
      <c r="A2042">
        <v>2041</v>
      </c>
      <c r="B2042" t="s">
        <v>36</v>
      </c>
      <c r="C2042" t="s">
        <v>37</v>
      </c>
      <c r="D2042">
        <v>2014</v>
      </c>
      <c r="E2042" s="9">
        <f ca="1">YEAR(TODAY())-Data_Source[[#This Row],[Year]]</f>
        <v>11</v>
      </c>
      <c r="F2042" t="s">
        <v>15</v>
      </c>
      <c r="G2042" t="s">
        <v>65</v>
      </c>
      <c r="H2042" t="s">
        <v>26</v>
      </c>
      <c r="I2042">
        <v>5.3</v>
      </c>
      <c r="J2042" t="s">
        <v>18</v>
      </c>
      <c r="K2042" t="s">
        <v>19</v>
      </c>
      <c r="L2042">
        <v>92000</v>
      </c>
      <c r="M2042" t="s">
        <v>45</v>
      </c>
      <c r="N2042" t="s">
        <v>539</v>
      </c>
      <c r="O2042" s="3">
        <v>90000</v>
      </c>
      <c r="P2042" s="1">
        <f>MEDIAN(Data_Source[Price (SAR)])</f>
        <v>58000</v>
      </c>
      <c r="Q2042" s="1" cm="1">
        <f t="array" ref="Q2042">MEDIAN(_xlfn._xlws.FILTER(Data_Source[Price (SAR)],Data_Source[Maker] = Data_Source[[#This Row],[Maker]]))</f>
        <v>72000</v>
      </c>
    </row>
    <row r="2043" spans="1:17" x14ac:dyDescent="0.35">
      <c r="A2043">
        <v>2042</v>
      </c>
      <c r="B2043" t="s">
        <v>82</v>
      </c>
      <c r="C2043" t="s">
        <v>117</v>
      </c>
      <c r="D2043">
        <v>2015</v>
      </c>
      <c r="E2043" s="9">
        <f ca="1">YEAR(TODAY())-Data_Source[[#This Row],[Year]]</f>
        <v>10</v>
      </c>
      <c r="F2043" t="s">
        <v>15</v>
      </c>
      <c r="G2043" t="s">
        <v>75</v>
      </c>
      <c r="H2043" t="s">
        <v>26</v>
      </c>
      <c r="I2043">
        <v>1</v>
      </c>
      <c r="J2043" t="s">
        <v>18</v>
      </c>
      <c r="K2043" t="s">
        <v>19</v>
      </c>
      <c r="L2043">
        <v>136000</v>
      </c>
      <c r="M2043" t="s">
        <v>54</v>
      </c>
      <c r="N2043" t="s">
        <v>538</v>
      </c>
      <c r="O2043" s="2">
        <v>18500</v>
      </c>
      <c r="P2043" s="1">
        <f>MEDIAN(Data_Source[Price (SAR)])</f>
        <v>58000</v>
      </c>
      <c r="Q2043" s="1" cm="1">
        <f t="array" ref="Q2043">MEDIAN(_xlfn._xlws.FILTER(Data_Source[Price (SAR)],Data_Source[Maker] = Data_Source[[#This Row],[Maker]]))</f>
        <v>40000</v>
      </c>
    </row>
    <row r="2044" spans="1:17" x14ac:dyDescent="0.35">
      <c r="A2044">
        <v>2043</v>
      </c>
      <c r="B2044" t="s">
        <v>185</v>
      </c>
      <c r="C2044" t="s">
        <v>277</v>
      </c>
      <c r="D2044">
        <v>2020</v>
      </c>
      <c r="E2044" s="9">
        <f ca="1">YEAR(TODAY())-Data_Source[[#This Row],[Year]]</f>
        <v>5</v>
      </c>
      <c r="F2044" t="s">
        <v>15</v>
      </c>
      <c r="G2044" t="s">
        <v>23</v>
      </c>
      <c r="H2044" t="s">
        <v>17</v>
      </c>
      <c r="I2044">
        <v>2.5</v>
      </c>
      <c r="J2044" t="s">
        <v>56</v>
      </c>
      <c r="K2044" t="s">
        <v>19</v>
      </c>
      <c r="L2044">
        <v>40000</v>
      </c>
      <c r="M2044" t="s">
        <v>20</v>
      </c>
      <c r="N2044" t="s">
        <v>20</v>
      </c>
      <c r="O2044" s="2">
        <v>120500</v>
      </c>
      <c r="P2044" s="1">
        <f>MEDIAN(Data_Source[Price (SAR)])</f>
        <v>58000</v>
      </c>
      <c r="Q2044" s="1" cm="1">
        <f t="array" ref="Q2044">MEDIAN(_xlfn._xlws.FILTER(Data_Source[Price (SAR)],Data_Source[Maker] = Data_Source[[#This Row],[Maker]]))</f>
        <v>55500</v>
      </c>
    </row>
    <row r="2045" spans="1:17" x14ac:dyDescent="0.35">
      <c r="A2045">
        <v>2044</v>
      </c>
      <c r="B2045" t="s">
        <v>76</v>
      </c>
      <c r="C2045" t="s">
        <v>112</v>
      </c>
      <c r="D2045">
        <v>2012</v>
      </c>
      <c r="E2045" s="9">
        <f ca="1">YEAR(TODAY())-Data_Source[[#This Row],[Year]]</f>
        <v>13</v>
      </c>
      <c r="F2045" t="s">
        <v>15</v>
      </c>
      <c r="G2045" t="s">
        <v>25</v>
      </c>
      <c r="H2045" t="s">
        <v>26</v>
      </c>
      <c r="I2045">
        <v>3.6</v>
      </c>
      <c r="J2045" t="s">
        <v>18</v>
      </c>
      <c r="K2045" t="s">
        <v>19</v>
      </c>
      <c r="L2045">
        <v>132000</v>
      </c>
      <c r="M2045" t="s">
        <v>20</v>
      </c>
      <c r="N2045" t="s">
        <v>20</v>
      </c>
      <c r="O2045" s="3">
        <v>45000</v>
      </c>
      <c r="P2045" s="1">
        <f>MEDIAN(Data_Source[Price (SAR)])</f>
        <v>58000</v>
      </c>
      <c r="Q2045" s="1" cm="1">
        <f t="array" ref="Q2045">MEDIAN(_xlfn._xlws.FILTER(Data_Source[Price (SAR)],Data_Source[Maker] = Data_Source[[#This Row],[Maker]]))</f>
        <v>55000</v>
      </c>
    </row>
    <row r="2046" spans="1:17" x14ac:dyDescent="0.35">
      <c r="A2046">
        <v>2045</v>
      </c>
      <c r="B2046" t="s">
        <v>181</v>
      </c>
      <c r="C2046" t="s">
        <v>199</v>
      </c>
      <c r="D2046">
        <v>2016</v>
      </c>
      <c r="E2046" s="9">
        <f ca="1">YEAR(TODAY())-Data_Source[[#This Row],[Year]]</f>
        <v>9</v>
      </c>
      <c r="F2046" t="s">
        <v>15</v>
      </c>
      <c r="G2046" t="s">
        <v>29</v>
      </c>
      <c r="H2046" t="s">
        <v>17</v>
      </c>
      <c r="I2046">
        <v>3.8</v>
      </c>
      <c r="J2046" t="s">
        <v>18</v>
      </c>
      <c r="K2046" t="s">
        <v>19</v>
      </c>
      <c r="L2046">
        <v>91000</v>
      </c>
      <c r="M2046" t="s">
        <v>42</v>
      </c>
      <c r="N2046" t="s">
        <v>64</v>
      </c>
      <c r="O2046" s="2">
        <v>67000</v>
      </c>
      <c r="P2046" s="1">
        <f>MEDIAN(Data_Source[Price (SAR)])</f>
        <v>58000</v>
      </c>
      <c r="Q2046" s="1" cm="1">
        <f t="array" ref="Q2046">MEDIAN(_xlfn._xlws.FILTER(Data_Source[Price (SAR)],Data_Source[Maker] = Data_Source[[#This Row],[Maker]]))</f>
        <v>54000</v>
      </c>
    </row>
    <row r="2047" spans="1:17" x14ac:dyDescent="0.35">
      <c r="A2047">
        <v>2046</v>
      </c>
      <c r="B2047" t="s">
        <v>48</v>
      </c>
      <c r="C2047" t="s">
        <v>149</v>
      </c>
      <c r="D2047">
        <v>2016</v>
      </c>
      <c r="E2047" s="9">
        <f ca="1">YEAR(TODAY())-Data_Source[[#This Row],[Year]]</f>
        <v>9</v>
      </c>
      <c r="F2047" t="s">
        <v>15</v>
      </c>
      <c r="G2047" t="s">
        <v>75</v>
      </c>
      <c r="H2047" t="s">
        <v>17</v>
      </c>
      <c r="I2047">
        <v>2</v>
      </c>
      <c r="J2047" t="s">
        <v>18</v>
      </c>
      <c r="K2047" t="s">
        <v>19</v>
      </c>
      <c r="L2047">
        <v>46000</v>
      </c>
      <c r="M2047" t="s">
        <v>42</v>
      </c>
      <c r="N2047" t="s">
        <v>64</v>
      </c>
      <c r="O2047" s="2">
        <v>142000</v>
      </c>
      <c r="P2047" s="1">
        <f>MEDIAN(Data_Source[Price (SAR)])</f>
        <v>58000</v>
      </c>
      <c r="Q2047" s="1" cm="1">
        <f t="array" ref="Q2047">MEDIAN(_xlfn._xlws.FILTER(Data_Source[Price (SAR)],Data_Source[Maker] = Data_Source[[#This Row],[Maker]]))</f>
        <v>145000</v>
      </c>
    </row>
    <row r="2048" spans="1:17" x14ac:dyDescent="0.35">
      <c r="A2048">
        <v>2047</v>
      </c>
      <c r="B2048" t="s">
        <v>62</v>
      </c>
      <c r="C2048" t="s">
        <v>63</v>
      </c>
      <c r="D2048">
        <v>2017</v>
      </c>
      <c r="E2048" s="9">
        <f ca="1">YEAR(TODAY())-Data_Source[[#This Row],[Year]]</f>
        <v>8</v>
      </c>
      <c r="F2048" t="s">
        <v>15</v>
      </c>
      <c r="G2048" t="s">
        <v>23</v>
      </c>
      <c r="H2048" t="s">
        <v>17</v>
      </c>
      <c r="I2048">
        <v>5.2</v>
      </c>
      <c r="J2048" t="s">
        <v>18</v>
      </c>
      <c r="K2048" t="s">
        <v>19</v>
      </c>
      <c r="L2048">
        <v>77000</v>
      </c>
      <c r="M2048" t="s">
        <v>54</v>
      </c>
      <c r="N2048" t="s">
        <v>538</v>
      </c>
      <c r="O2048" s="2">
        <v>275000</v>
      </c>
      <c r="P2048" s="1">
        <f>MEDIAN(Data_Source[Price (SAR)])</f>
        <v>58000</v>
      </c>
      <c r="Q2048" s="1" cm="1">
        <f t="array" ref="Q2048">MEDIAN(_xlfn._xlws.FILTER(Data_Source[Price (SAR)],Data_Source[Maker] = Data_Source[[#This Row],[Maker]]))</f>
        <v>242500</v>
      </c>
    </row>
    <row r="2049" spans="1:17" x14ac:dyDescent="0.35">
      <c r="A2049">
        <v>2048</v>
      </c>
      <c r="B2049" t="s">
        <v>48</v>
      </c>
      <c r="C2049" t="s">
        <v>50</v>
      </c>
      <c r="D2049">
        <v>2017</v>
      </c>
      <c r="E2049" s="9">
        <f ca="1">YEAR(TODAY())-Data_Source[[#This Row],[Year]]</f>
        <v>8</v>
      </c>
      <c r="F2049" t="s">
        <v>47</v>
      </c>
      <c r="G2049" t="s">
        <v>16</v>
      </c>
      <c r="H2049" t="s">
        <v>17</v>
      </c>
      <c r="I2049">
        <v>3.5</v>
      </c>
      <c r="J2049" t="s">
        <v>18</v>
      </c>
      <c r="K2049" t="s">
        <v>19</v>
      </c>
      <c r="L2049">
        <v>21000</v>
      </c>
      <c r="M2049" t="s">
        <v>45</v>
      </c>
      <c r="N2049" t="s">
        <v>539</v>
      </c>
      <c r="O2049" s="3">
        <v>275000</v>
      </c>
      <c r="P2049" s="1">
        <f>MEDIAN(Data_Source[Price (SAR)])</f>
        <v>58000</v>
      </c>
      <c r="Q2049" s="1" cm="1">
        <f t="array" ref="Q2049">MEDIAN(_xlfn._xlws.FILTER(Data_Source[Price (SAR)],Data_Source[Maker] = Data_Source[[#This Row],[Maker]]))</f>
        <v>145000</v>
      </c>
    </row>
    <row r="2050" spans="1:17" x14ac:dyDescent="0.35">
      <c r="A2050">
        <v>2049</v>
      </c>
      <c r="B2050" t="s">
        <v>27</v>
      </c>
      <c r="C2050" t="s">
        <v>154</v>
      </c>
      <c r="D2050">
        <v>2018</v>
      </c>
      <c r="E2050" s="9">
        <f ca="1">YEAR(TODAY())-Data_Source[[#This Row],[Year]]</f>
        <v>7</v>
      </c>
      <c r="F2050" t="s">
        <v>15</v>
      </c>
      <c r="G2050" t="s">
        <v>65</v>
      </c>
      <c r="H2050" t="s">
        <v>17</v>
      </c>
      <c r="I2050">
        <v>1.6</v>
      </c>
      <c r="J2050" t="s">
        <v>18</v>
      </c>
      <c r="K2050" t="s">
        <v>19</v>
      </c>
      <c r="L2050">
        <v>11800</v>
      </c>
      <c r="M2050" t="s">
        <v>195</v>
      </c>
      <c r="N2050" t="s">
        <v>540</v>
      </c>
      <c r="O2050" s="2">
        <v>56000</v>
      </c>
      <c r="P2050" s="1">
        <f>MEDIAN(Data_Source[Price (SAR)])</f>
        <v>58000</v>
      </c>
      <c r="Q2050" s="1" cm="1">
        <f t="array" ref="Q2050">MEDIAN(_xlfn._xlws.FILTER(Data_Source[Price (SAR)],Data_Source[Maker] = Data_Source[[#This Row],[Maker]]))</f>
        <v>42000</v>
      </c>
    </row>
    <row r="2051" spans="1:17" x14ac:dyDescent="0.35">
      <c r="A2051">
        <v>2050</v>
      </c>
      <c r="B2051" t="s">
        <v>36</v>
      </c>
      <c r="C2051" t="s">
        <v>37</v>
      </c>
      <c r="D2051">
        <v>2005</v>
      </c>
      <c r="E2051" s="9">
        <f ca="1">YEAR(TODAY())-Data_Source[[#This Row],[Year]]</f>
        <v>20</v>
      </c>
      <c r="F2051" t="s">
        <v>15</v>
      </c>
      <c r="G2051" t="s">
        <v>38</v>
      </c>
      <c r="H2051" t="s">
        <v>26</v>
      </c>
      <c r="I2051">
        <v>5.3</v>
      </c>
      <c r="J2051" t="s">
        <v>18</v>
      </c>
      <c r="K2051" t="s">
        <v>19</v>
      </c>
      <c r="L2051">
        <v>409000</v>
      </c>
      <c r="M2051" t="s">
        <v>20</v>
      </c>
      <c r="N2051" t="s">
        <v>20</v>
      </c>
      <c r="O2051" s="3">
        <v>20000</v>
      </c>
      <c r="P2051" s="1">
        <f>MEDIAN(Data_Source[Price (SAR)])</f>
        <v>58000</v>
      </c>
      <c r="Q2051" s="1" cm="1">
        <f t="array" ref="Q2051">MEDIAN(_xlfn._xlws.FILTER(Data_Source[Price (SAR)],Data_Source[Maker] = Data_Source[[#This Row],[Maker]]))</f>
        <v>72000</v>
      </c>
    </row>
    <row r="2052" spans="1:17" x14ac:dyDescent="0.35">
      <c r="A2052">
        <v>2051</v>
      </c>
      <c r="B2052" t="s">
        <v>34</v>
      </c>
      <c r="C2052" t="s">
        <v>145</v>
      </c>
      <c r="D2052">
        <v>2020</v>
      </c>
      <c r="E2052" s="9">
        <f ca="1">YEAR(TODAY())-Data_Source[[#This Row],[Year]]</f>
        <v>5</v>
      </c>
      <c r="F2052" t="s">
        <v>15</v>
      </c>
      <c r="G2052" t="s">
        <v>25</v>
      </c>
      <c r="H2052" t="s">
        <v>26</v>
      </c>
      <c r="I2052">
        <v>2.7</v>
      </c>
      <c r="J2052" t="s">
        <v>18</v>
      </c>
      <c r="K2052" t="s">
        <v>19</v>
      </c>
      <c r="L2052">
        <v>24552</v>
      </c>
      <c r="M2052" t="s">
        <v>20</v>
      </c>
      <c r="N2052" t="s">
        <v>20</v>
      </c>
      <c r="O2052" s="2">
        <v>76500</v>
      </c>
      <c r="P2052" s="1">
        <f>MEDIAN(Data_Source[Price (SAR)])</f>
        <v>58000</v>
      </c>
      <c r="Q2052" s="1" cm="1">
        <f t="array" ref="Q2052">MEDIAN(_xlfn._xlws.FILTER(Data_Source[Price (SAR)],Data_Source[Maker] = Data_Source[[#This Row],[Maker]]))</f>
        <v>65000</v>
      </c>
    </row>
    <row r="2053" spans="1:17" x14ac:dyDescent="0.35">
      <c r="A2053">
        <v>2052</v>
      </c>
      <c r="B2053" t="s">
        <v>48</v>
      </c>
      <c r="C2053" t="s">
        <v>149</v>
      </c>
      <c r="D2053">
        <v>2019</v>
      </c>
      <c r="E2053" s="9">
        <f ca="1">YEAR(TODAY())-Data_Source[[#This Row],[Year]]</f>
        <v>6</v>
      </c>
      <c r="F2053" t="s">
        <v>47</v>
      </c>
      <c r="G2053" t="s">
        <v>23</v>
      </c>
      <c r="H2053" t="s">
        <v>17</v>
      </c>
      <c r="I2053">
        <v>2</v>
      </c>
      <c r="J2053" t="s">
        <v>18</v>
      </c>
      <c r="K2053" t="s">
        <v>19</v>
      </c>
      <c r="L2053">
        <v>15000</v>
      </c>
      <c r="M2053" t="s">
        <v>45</v>
      </c>
      <c r="N2053" t="s">
        <v>539</v>
      </c>
      <c r="O2053" s="2">
        <v>175000</v>
      </c>
      <c r="P2053" s="1">
        <f>MEDIAN(Data_Source[Price (SAR)])</f>
        <v>58000</v>
      </c>
      <c r="Q2053" s="1" cm="1">
        <f t="array" ref="Q2053">MEDIAN(_xlfn._xlws.FILTER(Data_Source[Price (SAR)],Data_Source[Maker] = Data_Source[[#This Row],[Maker]]))</f>
        <v>145000</v>
      </c>
    </row>
    <row r="2054" spans="1:17" x14ac:dyDescent="0.35">
      <c r="A2054">
        <v>2053</v>
      </c>
      <c r="B2054" t="s">
        <v>27</v>
      </c>
      <c r="C2054" t="s">
        <v>89</v>
      </c>
      <c r="D2054">
        <v>2017</v>
      </c>
      <c r="E2054" s="9">
        <f ca="1">YEAR(TODAY())-Data_Source[[#This Row],[Year]]</f>
        <v>8</v>
      </c>
      <c r="F2054" t="s">
        <v>15</v>
      </c>
      <c r="G2054" t="s">
        <v>29</v>
      </c>
      <c r="H2054" t="s">
        <v>26</v>
      </c>
      <c r="I2054">
        <v>2.4</v>
      </c>
      <c r="J2054" t="s">
        <v>18</v>
      </c>
      <c r="K2054" t="s">
        <v>19</v>
      </c>
      <c r="L2054">
        <v>173000</v>
      </c>
      <c r="M2054" t="s">
        <v>42</v>
      </c>
      <c r="N2054" t="s">
        <v>64</v>
      </c>
      <c r="O2054" s="3">
        <v>44000</v>
      </c>
      <c r="P2054" s="1">
        <f>MEDIAN(Data_Source[Price (SAR)])</f>
        <v>58000</v>
      </c>
      <c r="Q2054" s="1" cm="1">
        <f t="array" ref="Q2054">MEDIAN(_xlfn._xlws.FILTER(Data_Source[Price (SAR)],Data_Source[Maker] = Data_Source[[#This Row],[Maker]]))</f>
        <v>42000</v>
      </c>
    </row>
    <row r="2055" spans="1:17" x14ac:dyDescent="0.35">
      <c r="A2055">
        <v>2054</v>
      </c>
      <c r="B2055" t="s">
        <v>27</v>
      </c>
      <c r="C2055" t="s">
        <v>93</v>
      </c>
      <c r="D2055">
        <v>2020</v>
      </c>
      <c r="E2055" s="9">
        <f ca="1">YEAR(TODAY())-Data_Source[[#This Row],[Year]]</f>
        <v>5</v>
      </c>
      <c r="F2055" t="s">
        <v>47</v>
      </c>
      <c r="G2055" t="s">
        <v>29</v>
      </c>
      <c r="H2055" t="s">
        <v>30</v>
      </c>
      <c r="I2055">
        <v>3.5</v>
      </c>
      <c r="J2055" t="s">
        <v>18</v>
      </c>
      <c r="K2055" t="s">
        <v>19</v>
      </c>
      <c r="L2055">
        <v>37000</v>
      </c>
      <c r="M2055" t="s">
        <v>81</v>
      </c>
      <c r="N2055" t="s">
        <v>541</v>
      </c>
      <c r="O2055" s="3">
        <v>1846</v>
      </c>
      <c r="P2055" s="1">
        <f>MEDIAN(Data_Source[Price (SAR)])</f>
        <v>58000</v>
      </c>
      <c r="Q2055" s="1" cm="1">
        <f t="array" ref="Q2055">MEDIAN(_xlfn._xlws.FILTER(Data_Source[Price (SAR)],Data_Source[Maker] = Data_Source[[#This Row],[Maker]]))</f>
        <v>42000</v>
      </c>
    </row>
    <row r="2056" spans="1:17" x14ac:dyDescent="0.35">
      <c r="A2056">
        <v>2055</v>
      </c>
      <c r="B2056" t="s">
        <v>109</v>
      </c>
      <c r="C2056" t="s">
        <v>110</v>
      </c>
      <c r="D2056">
        <v>2016</v>
      </c>
      <c r="E2056" s="9">
        <f ca="1">YEAR(TODAY())-Data_Source[[#This Row],[Year]]</f>
        <v>9</v>
      </c>
      <c r="F2056" t="s">
        <v>47</v>
      </c>
      <c r="G2056" t="s">
        <v>16</v>
      </c>
      <c r="H2056" t="s">
        <v>17</v>
      </c>
      <c r="I2056">
        <v>3.6</v>
      </c>
      <c r="J2056" t="s">
        <v>18</v>
      </c>
      <c r="K2056" t="s">
        <v>19</v>
      </c>
      <c r="L2056">
        <v>101000</v>
      </c>
      <c r="M2056" t="s">
        <v>45</v>
      </c>
      <c r="N2056" t="s">
        <v>539</v>
      </c>
      <c r="O2056" s="3">
        <v>95000</v>
      </c>
      <c r="P2056" s="1">
        <f>MEDIAN(Data_Source[Price (SAR)])</f>
        <v>58000</v>
      </c>
      <c r="Q2056" s="1" cm="1">
        <f t="array" ref="Q2056">MEDIAN(_xlfn._xlws.FILTER(Data_Source[Price (SAR)],Data_Source[Maker] = Data_Source[[#This Row],[Maker]]))</f>
        <v>71000</v>
      </c>
    </row>
    <row r="2057" spans="1:17" x14ac:dyDescent="0.35">
      <c r="A2057">
        <v>2056</v>
      </c>
      <c r="B2057" t="s">
        <v>27</v>
      </c>
      <c r="C2057" t="s">
        <v>88</v>
      </c>
      <c r="D2057">
        <v>2018</v>
      </c>
      <c r="E2057" s="9">
        <f ca="1">YEAR(TODAY())-Data_Source[[#This Row],[Year]]</f>
        <v>7</v>
      </c>
      <c r="F2057" t="s">
        <v>15</v>
      </c>
      <c r="G2057" t="s">
        <v>23</v>
      </c>
      <c r="H2057" t="s">
        <v>26</v>
      </c>
      <c r="I2057">
        <v>1.4</v>
      </c>
      <c r="J2057" t="s">
        <v>18</v>
      </c>
      <c r="K2057" t="s">
        <v>19</v>
      </c>
      <c r="L2057">
        <v>13081</v>
      </c>
      <c r="M2057" t="s">
        <v>20</v>
      </c>
      <c r="N2057" t="s">
        <v>20</v>
      </c>
      <c r="O2057" s="3">
        <v>38000</v>
      </c>
      <c r="P2057" s="1">
        <f>MEDIAN(Data_Source[Price (SAR)])</f>
        <v>58000</v>
      </c>
      <c r="Q2057" s="1" cm="1">
        <f t="array" ref="Q2057">MEDIAN(_xlfn._xlws.FILTER(Data_Source[Price (SAR)],Data_Source[Maker] = Data_Source[[#This Row],[Maker]]))</f>
        <v>42000</v>
      </c>
    </row>
    <row r="2058" spans="1:17" x14ac:dyDescent="0.35">
      <c r="A2058">
        <v>2057</v>
      </c>
      <c r="B2058" t="s">
        <v>34</v>
      </c>
      <c r="C2058" t="s">
        <v>145</v>
      </c>
      <c r="D2058">
        <v>2014</v>
      </c>
      <c r="E2058" s="9">
        <f ca="1">YEAR(TODAY())-Data_Source[[#This Row],[Year]]</f>
        <v>11</v>
      </c>
      <c r="F2058" t="s">
        <v>15</v>
      </c>
      <c r="G2058" t="s">
        <v>23</v>
      </c>
      <c r="H2058" t="s">
        <v>26</v>
      </c>
      <c r="I2058">
        <v>2.5</v>
      </c>
      <c r="J2058" t="s">
        <v>18</v>
      </c>
      <c r="K2058" t="s">
        <v>19</v>
      </c>
      <c r="L2058">
        <v>163000</v>
      </c>
      <c r="M2058" t="s">
        <v>54</v>
      </c>
      <c r="N2058" t="s">
        <v>538</v>
      </c>
      <c r="O2058" s="3">
        <v>39000</v>
      </c>
      <c r="P2058" s="1">
        <f>MEDIAN(Data_Source[Price (SAR)])</f>
        <v>58000</v>
      </c>
      <c r="Q2058" s="1" cm="1">
        <f t="array" ref="Q2058">MEDIAN(_xlfn._xlws.FILTER(Data_Source[Price (SAR)],Data_Source[Maker] = Data_Source[[#This Row],[Maker]]))</f>
        <v>65000</v>
      </c>
    </row>
    <row r="2059" spans="1:17" x14ac:dyDescent="0.35">
      <c r="A2059">
        <v>2058</v>
      </c>
      <c r="B2059" t="s">
        <v>34</v>
      </c>
      <c r="C2059" t="s">
        <v>43</v>
      </c>
      <c r="D2059">
        <v>2019</v>
      </c>
      <c r="E2059" s="9">
        <f ca="1">YEAR(TODAY())-Data_Source[[#This Row],[Year]]</f>
        <v>6</v>
      </c>
      <c r="F2059" t="s">
        <v>15</v>
      </c>
      <c r="G2059" t="s">
        <v>94</v>
      </c>
      <c r="H2059" t="s">
        <v>17</v>
      </c>
      <c r="I2059">
        <v>2.5</v>
      </c>
      <c r="J2059" t="s">
        <v>18</v>
      </c>
      <c r="K2059" t="s">
        <v>19</v>
      </c>
      <c r="L2059">
        <v>49000</v>
      </c>
      <c r="M2059" t="s">
        <v>20</v>
      </c>
      <c r="N2059" t="s">
        <v>20</v>
      </c>
      <c r="O2059" s="2">
        <v>82000</v>
      </c>
      <c r="P2059" s="1">
        <f>MEDIAN(Data_Source[Price (SAR)])</f>
        <v>58000</v>
      </c>
      <c r="Q2059" s="1" cm="1">
        <f t="array" ref="Q2059">MEDIAN(_xlfn._xlws.FILTER(Data_Source[Price (SAR)],Data_Source[Maker] = Data_Source[[#This Row],[Maker]]))</f>
        <v>65000</v>
      </c>
    </row>
    <row r="2060" spans="1:17" x14ac:dyDescent="0.35">
      <c r="A2060">
        <v>2059</v>
      </c>
      <c r="B2060" t="s">
        <v>73</v>
      </c>
      <c r="C2060">
        <v>3</v>
      </c>
      <c r="D2060">
        <v>2016</v>
      </c>
      <c r="E2060" s="9">
        <f ca="1">YEAR(TODAY())-Data_Source[[#This Row],[Year]]</f>
        <v>9</v>
      </c>
      <c r="F2060" t="s">
        <v>44</v>
      </c>
      <c r="G2060" t="s">
        <v>23</v>
      </c>
      <c r="H2060" t="s">
        <v>30</v>
      </c>
      <c r="I2060">
        <v>2</v>
      </c>
      <c r="J2060" t="s">
        <v>18</v>
      </c>
      <c r="K2060" t="s">
        <v>19</v>
      </c>
      <c r="L2060">
        <v>129000</v>
      </c>
      <c r="M2060" t="s">
        <v>20</v>
      </c>
      <c r="N2060" t="s">
        <v>20</v>
      </c>
      <c r="O2060" s="2">
        <v>31000</v>
      </c>
      <c r="P2060" s="1">
        <f>MEDIAN(Data_Source[Price (SAR)])</f>
        <v>58000</v>
      </c>
      <c r="Q2060" s="1" cm="1">
        <f t="array" ref="Q2060">MEDIAN(_xlfn._xlws.FILTER(Data_Source[Price (SAR)],Data_Source[Maker] = Data_Source[[#This Row],[Maker]]))</f>
        <v>56000</v>
      </c>
    </row>
    <row r="2061" spans="1:17" x14ac:dyDescent="0.35">
      <c r="A2061">
        <v>2060</v>
      </c>
      <c r="B2061" t="s">
        <v>60</v>
      </c>
      <c r="C2061" t="s">
        <v>90</v>
      </c>
      <c r="D2061">
        <v>2017</v>
      </c>
      <c r="E2061" s="9">
        <f ca="1">YEAR(TODAY())-Data_Source[[#This Row],[Year]]</f>
        <v>8</v>
      </c>
      <c r="F2061" t="s">
        <v>44</v>
      </c>
      <c r="G2061" t="s">
        <v>33</v>
      </c>
      <c r="H2061" t="s">
        <v>17</v>
      </c>
      <c r="I2061">
        <v>5.7</v>
      </c>
      <c r="J2061" t="s">
        <v>18</v>
      </c>
      <c r="K2061" t="s">
        <v>19</v>
      </c>
      <c r="L2061">
        <v>80897</v>
      </c>
      <c r="M2061" t="s">
        <v>20</v>
      </c>
      <c r="N2061" t="s">
        <v>20</v>
      </c>
      <c r="O2061" s="2">
        <v>350000</v>
      </c>
      <c r="P2061" s="1">
        <f>MEDIAN(Data_Source[Price (SAR)])</f>
        <v>58000</v>
      </c>
      <c r="Q2061" s="1" cm="1">
        <f t="array" ref="Q2061">MEDIAN(_xlfn._xlws.FILTER(Data_Source[Price (SAR)],Data_Source[Maker] = Data_Source[[#This Row],[Maker]]))</f>
        <v>142000</v>
      </c>
    </row>
    <row r="2062" spans="1:17" x14ac:dyDescent="0.35">
      <c r="A2062">
        <v>2061</v>
      </c>
      <c r="B2062" t="s">
        <v>82</v>
      </c>
      <c r="C2062" t="s">
        <v>294</v>
      </c>
      <c r="D2062">
        <v>2015</v>
      </c>
      <c r="E2062" s="9">
        <f ca="1">YEAR(TODAY())-Data_Source[[#This Row],[Year]]</f>
        <v>10</v>
      </c>
      <c r="F2062" t="s">
        <v>15</v>
      </c>
      <c r="G2062" t="s">
        <v>16</v>
      </c>
      <c r="H2062" t="s">
        <v>30</v>
      </c>
      <c r="I2062">
        <v>3.3</v>
      </c>
      <c r="J2062" t="s">
        <v>18</v>
      </c>
      <c r="K2062" t="s">
        <v>19</v>
      </c>
      <c r="L2062">
        <v>182000</v>
      </c>
      <c r="M2062" t="s">
        <v>45</v>
      </c>
      <c r="N2062" t="s">
        <v>539</v>
      </c>
      <c r="O2062" s="3">
        <v>30000</v>
      </c>
      <c r="P2062" s="1">
        <f>MEDIAN(Data_Source[Price (SAR)])</f>
        <v>58000</v>
      </c>
      <c r="Q2062" s="1" cm="1">
        <f t="array" ref="Q2062">MEDIAN(_xlfn._xlws.FILTER(Data_Source[Price (SAR)],Data_Source[Maker] = Data_Source[[#This Row],[Maker]]))</f>
        <v>40000</v>
      </c>
    </row>
    <row r="2063" spans="1:17" x14ac:dyDescent="0.35">
      <c r="A2063">
        <v>2062</v>
      </c>
      <c r="B2063" t="s">
        <v>48</v>
      </c>
      <c r="C2063" t="s">
        <v>106</v>
      </c>
      <c r="D2063">
        <v>2008</v>
      </c>
      <c r="E2063" s="9">
        <f ca="1">YEAR(TODAY())-Data_Source[[#This Row],[Year]]</f>
        <v>17</v>
      </c>
      <c r="F2063" t="s">
        <v>15</v>
      </c>
      <c r="G2063" t="s">
        <v>16</v>
      </c>
      <c r="H2063" t="s">
        <v>17</v>
      </c>
      <c r="I2063">
        <v>1</v>
      </c>
      <c r="J2063" t="s">
        <v>18</v>
      </c>
      <c r="K2063" t="s">
        <v>19</v>
      </c>
      <c r="L2063">
        <v>190</v>
      </c>
      <c r="M2063" t="s">
        <v>111</v>
      </c>
      <c r="N2063" t="s">
        <v>540</v>
      </c>
      <c r="O2063" s="3">
        <v>65000</v>
      </c>
      <c r="P2063" s="1">
        <f>MEDIAN(Data_Source[Price (SAR)])</f>
        <v>58000</v>
      </c>
      <c r="Q2063" s="1" cm="1">
        <f t="array" ref="Q2063">MEDIAN(_xlfn._xlws.FILTER(Data_Source[Price (SAR)],Data_Source[Maker] = Data_Source[[#This Row],[Maker]]))</f>
        <v>145000</v>
      </c>
    </row>
    <row r="2064" spans="1:17" x14ac:dyDescent="0.35">
      <c r="A2064">
        <v>2063</v>
      </c>
      <c r="B2064" t="s">
        <v>27</v>
      </c>
      <c r="C2064" t="s">
        <v>88</v>
      </c>
      <c r="D2064">
        <v>2019</v>
      </c>
      <c r="E2064" s="9">
        <f ca="1">YEAR(TODAY())-Data_Source[[#This Row],[Year]]</f>
        <v>6</v>
      </c>
      <c r="F2064" t="s">
        <v>15</v>
      </c>
      <c r="G2064" t="s">
        <v>23</v>
      </c>
      <c r="H2064" t="s">
        <v>26</v>
      </c>
      <c r="I2064">
        <v>1.4</v>
      </c>
      <c r="J2064" t="s">
        <v>18</v>
      </c>
      <c r="K2064" t="s">
        <v>19</v>
      </c>
      <c r="L2064">
        <v>74917</v>
      </c>
      <c r="M2064" t="s">
        <v>20</v>
      </c>
      <c r="N2064" t="s">
        <v>20</v>
      </c>
      <c r="O2064" s="2">
        <v>38500</v>
      </c>
      <c r="P2064" s="1">
        <f>MEDIAN(Data_Source[Price (SAR)])</f>
        <v>58000</v>
      </c>
      <c r="Q2064" s="1" cm="1">
        <f t="array" ref="Q2064">MEDIAN(_xlfn._xlws.FILTER(Data_Source[Price (SAR)],Data_Source[Maker] = Data_Source[[#This Row],[Maker]]))</f>
        <v>42000</v>
      </c>
    </row>
    <row r="2065" spans="1:17" x14ac:dyDescent="0.35">
      <c r="A2065">
        <v>2064</v>
      </c>
      <c r="B2065" t="s">
        <v>76</v>
      </c>
      <c r="C2065" t="s">
        <v>112</v>
      </c>
      <c r="D2065">
        <v>2015</v>
      </c>
      <c r="E2065" s="9">
        <f ca="1">YEAR(TODAY())-Data_Source[[#This Row],[Year]]</f>
        <v>10</v>
      </c>
      <c r="F2065" t="s">
        <v>47</v>
      </c>
      <c r="G2065" t="s">
        <v>16</v>
      </c>
      <c r="H2065" t="s">
        <v>17</v>
      </c>
      <c r="I2065">
        <v>3.5</v>
      </c>
      <c r="J2065" t="s">
        <v>18</v>
      </c>
      <c r="K2065" t="s">
        <v>19</v>
      </c>
      <c r="L2065">
        <v>90000</v>
      </c>
      <c r="M2065" t="s">
        <v>45</v>
      </c>
      <c r="N2065" t="s">
        <v>539</v>
      </c>
      <c r="O2065" s="3">
        <v>67000</v>
      </c>
      <c r="P2065" s="1">
        <f>MEDIAN(Data_Source[Price (SAR)])</f>
        <v>58000</v>
      </c>
      <c r="Q2065" s="1" cm="1">
        <f t="array" ref="Q2065">MEDIAN(_xlfn._xlws.FILTER(Data_Source[Price (SAR)],Data_Source[Maker] = Data_Source[[#This Row],[Maker]]))</f>
        <v>55000</v>
      </c>
    </row>
    <row r="2066" spans="1:17" x14ac:dyDescent="0.35">
      <c r="A2066">
        <v>2065</v>
      </c>
      <c r="B2066" t="s">
        <v>39</v>
      </c>
      <c r="C2066" t="s">
        <v>71</v>
      </c>
      <c r="D2066">
        <v>2013</v>
      </c>
      <c r="E2066" s="9">
        <f ca="1">YEAR(TODAY())-Data_Source[[#This Row],[Year]]</f>
        <v>12</v>
      </c>
      <c r="F2066" t="s">
        <v>15</v>
      </c>
      <c r="G2066" t="s">
        <v>16</v>
      </c>
      <c r="H2066" t="s">
        <v>30</v>
      </c>
      <c r="I2066">
        <v>3</v>
      </c>
      <c r="J2066" t="s">
        <v>18</v>
      </c>
      <c r="K2066" t="s">
        <v>19</v>
      </c>
      <c r="L2066">
        <v>122455</v>
      </c>
      <c r="M2066" t="s">
        <v>20</v>
      </c>
      <c r="N2066" t="s">
        <v>20</v>
      </c>
      <c r="O2066" s="2">
        <v>36000</v>
      </c>
      <c r="P2066" s="1">
        <f>MEDIAN(Data_Source[Price (SAR)])</f>
        <v>58000</v>
      </c>
      <c r="Q2066" s="1" cm="1">
        <f t="array" ref="Q2066">MEDIAN(_xlfn._xlws.FILTER(Data_Source[Price (SAR)],Data_Source[Maker] = Data_Source[[#This Row],[Maker]]))</f>
        <v>60000</v>
      </c>
    </row>
    <row r="2067" spans="1:17" x14ac:dyDescent="0.35">
      <c r="A2067">
        <v>2066</v>
      </c>
      <c r="B2067" t="s">
        <v>181</v>
      </c>
      <c r="C2067" t="s">
        <v>199</v>
      </c>
      <c r="D2067">
        <v>2016</v>
      </c>
      <c r="E2067" s="9">
        <f ca="1">YEAR(TODAY())-Data_Source[[#This Row],[Year]]</f>
        <v>9</v>
      </c>
      <c r="F2067" t="s">
        <v>15</v>
      </c>
      <c r="G2067" t="s">
        <v>23</v>
      </c>
      <c r="H2067" t="s">
        <v>17</v>
      </c>
      <c r="I2067">
        <v>3.5</v>
      </c>
      <c r="J2067" t="s">
        <v>18</v>
      </c>
      <c r="K2067" t="s">
        <v>19</v>
      </c>
      <c r="L2067">
        <v>132000</v>
      </c>
      <c r="M2067" t="s">
        <v>20</v>
      </c>
      <c r="N2067" t="s">
        <v>20</v>
      </c>
      <c r="O2067" s="3">
        <v>56000</v>
      </c>
      <c r="P2067" s="1">
        <f>MEDIAN(Data_Source[Price (SAR)])</f>
        <v>58000</v>
      </c>
      <c r="Q2067" s="1" cm="1">
        <f t="array" ref="Q2067">MEDIAN(_xlfn._xlws.FILTER(Data_Source[Price (SAR)],Data_Source[Maker] = Data_Source[[#This Row],[Maker]]))</f>
        <v>54000</v>
      </c>
    </row>
    <row r="2068" spans="1:17" x14ac:dyDescent="0.35">
      <c r="A2068">
        <v>2067</v>
      </c>
      <c r="B2068" t="s">
        <v>27</v>
      </c>
      <c r="C2068" t="s">
        <v>89</v>
      </c>
      <c r="D2068">
        <v>2017</v>
      </c>
      <c r="E2068" s="9">
        <f ca="1">YEAR(TODAY())-Data_Source[[#This Row],[Year]]</f>
        <v>8</v>
      </c>
      <c r="F2068" t="s">
        <v>15</v>
      </c>
      <c r="G2068" t="s">
        <v>16</v>
      </c>
      <c r="H2068" t="s">
        <v>30</v>
      </c>
      <c r="I2068">
        <v>2.4</v>
      </c>
      <c r="J2068" t="s">
        <v>18</v>
      </c>
      <c r="K2068" t="s">
        <v>19</v>
      </c>
      <c r="L2068">
        <v>226000</v>
      </c>
      <c r="M2068" t="s">
        <v>20</v>
      </c>
      <c r="N2068" t="s">
        <v>20</v>
      </c>
      <c r="O2068" s="3">
        <v>41000</v>
      </c>
      <c r="P2068" s="1">
        <f>MEDIAN(Data_Source[Price (SAR)])</f>
        <v>58000</v>
      </c>
      <c r="Q2068" s="1" cm="1">
        <f t="array" ref="Q2068">MEDIAN(_xlfn._xlws.FILTER(Data_Source[Price (SAR)],Data_Source[Maker] = Data_Source[[#This Row],[Maker]]))</f>
        <v>42000</v>
      </c>
    </row>
    <row r="2069" spans="1:17" x14ac:dyDescent="0.35">
      <c r="A2069">
        <v>2068</v>
      </c>
      <c r="B2069" t="s">
        <v>34</v>
      </c>
      <c r="C2069" t="s">
        <v>123</v>
      </c>
      <c r="D2069">
        <v>1995</v>
      </c>
      <c r="E2069" s="9">
        <f ca="1">YEAR(TODAY())-Data_Source[[#This Row],[Year]]</f>
        <v>30</v>
      </c>
      <c r="F2069" t="s">
        <v>15</v>
      </c>
      <c r="G2069" t="s">
        <v>23</v>
      </c>
      <c r="H2069" t="s">
        <v>17</v>
      </c>
      <c r="I2069">
        <v>2.4</v>
      </c>
      <c r="J2069" t="s">
        <v>18</v>
      </c>
      <c r="K2069" t="s">
        <v>68</v>
      </c>
      <c r="L2069">
        <v>300</v>
      </c>
      <c r="M2069" t="s">
        <v>111</v>
      </c>
      <c r="N2069" t="s">
        <v>540</v>
      </c>
      <c r="O2069" s="2">
        <v>15000</v>
      </c>
      <c r="P2069" s="1">
        <f>MEDIAN(Data_Source[Price (SAR)])</f>
        <v>58000</v>
      </c>
      <c r="Q2069" s="1" cm="1">
        <f t="array" ref="Q2069">MEDIAN(_xlfn._xlws.FILTER(Data_Source[Price (SAR)],Data_Source[Maker] = Data_Source[[#This Row],[Maker]]))</f>
        <v>65000</v>
      </c>
    </row>
    <row r="2070" spans="1:17" x14ac:dyDescent="0.35">
      <c r="A2070">
        <v>2069</v>
      </c>
      <c r="B2070" t="s">
        <v>174</v>
      </c>
      <c r="C2070" t="s">
        <v>175</v>
      </c>
      <c r="D2070">
        <v>2019</v>
      </c>
      <c r="E2070" s="9">
        <f ca="1">YEAR(TODAY())-Data_Source[[#This Row],[Year]]</f>
        <v>6</v>
      </c>
      <c r="F2070" t="s">
        <v>44</v>
      </c>
      <c r="G2070" t="s">
        <v>23</v>
      </c>
      <c r="H2070" t="s">
        <v>17</v>
      </c>
      <c r="I2070">
        <v>2</v>
      </c>
      <c r="J2070" t="s">
        <v>18</v>
      </c>
      <c r="K2070" t="s">
        <v>19</v>
      </c>
      <c r="L2070">
        <v>6000</v>
      </c>
      <c r="M2070" t="s">
        <v>20</v>
      </c>
      <c r="N2070" t="s">
        <v>20</v>
      </c>
      <c r="O2070" s="3">
        <v>335000</v>
      </c>
      <c r="P2070" s="1">
        <f>MEDIAN(Data_Source[Price (SAR)])</f>
        <v>58000</v>
      </c>
      <c r="Q2070" s="1" cm="1">
        <f t="array" ref="Q2070">MEDIAN(_xlfn._xlws.FILTER(Data_Source[Price (SAR)],Data_Source[Maker] = Data_Source[[#This Row],[Maker]]))</f>
        <v>110000</v>
      </c>
    </row>
    <row r="2071" spans="1:17" x14ac:dyDescent="0.35">
      <c r="A2071">
        <v>2070</v>
      </c>
      <c r="B2071" t="s">
        <v>36</v>
      </c>
      <c r="C2071" t="s">
        <v>146</v>
      </c>
      <c r="D2071">
        <v>2011</v>
      </c>
      <c r="E2071" s="9">
        <f ca="1">YEAR(TODAY())-Data_Source[[#This Row],[Year]]</f>
        <v>14</v>
      </c>
      <c r="F2071" t="s">
        <v>15</v>
      </c>
      <c r="G2071" t="s">
        <v>23</v>
      </c>
      <c r="H2071" t="s">
        <v>26</v>
      </c>
      <c r="I2071">
        <v>6</v>
      </c>
      <c r="J2071" t="s">
        <v>18</v>
      </c>
      <c r="K2071" t="s">
        <v>19</v>
      </c>
      <c r="L2071">
        <v>233000</v>
      </c>
      <c r="M2071" t="s">
        <v>45</v>
      </c>
      <c r="N2071" t="s">
        <v>539</v>
      </c>
      <c r="O2071" s="3">
        <v>36000</v>
      </c>
      <c r="P2071" s="1">
        <f>MEDIAN(Data_Source[Price (SAR)])</f>
        <v>58000</v>
      </c>
      <c r="Q2071" s="1" cm="1">
        <f t="array" ref="Q2071">MEDIAN(_xlfn._xlws.FILTER(Data_Source[Price (SAR)],Data_Source[Maker] = Data_Source[[#This Row],[Maker]]))</f>
        <v>72000</v>
      </c>
    </row>
    <row r="2072" spans="1:17" x14ac:dyDescent="0.35">
      <c r="A2072">
        <v>2071</v>
      </c>
      <c r="B2072" t="s">
        <v>34</v>
      </c>
      <c r="C2072" t="s">
        <v>123</v>
      </c>
      <c r="D2072">
        <v>2017</v>
      </c>
      <c r="E2072" s="9">
        <f ca="1">YEAR(TODAY())-Data_Source[[#This Row],[Year]]</f>
        <v>8</v>
      </c>
      <c r="F2072" t="s">
        <v>15</v>
      </c>
      <c r="G2072" t="s">
        <v>23</v>
      </c>
      <c r="H2072" t="s">
        <v>17</v>
      </c>
      <c r="I2072">
        <v>2.7</v>
      </c>
      <c r="J2072" t="s">
        <v>18</v>
      </c>
      <c r="K2072" t="s">
        <v>19</v>
      </c>
      <c r="L2072">
        <v>102000</v>
      </c>
      <c r="M2072" t="s">
        <v>155</v>
      </c>
      <c r="N2072" t="s">
        <v>539</v>
      </c>
      <c r="O2072" s="2">
        <v>90000</v>
      </c>
      <c r="P2072" s="1">
        <f>MEDIAN(Data_Source[Price (SAR)])</f>
        <v>58000</v>
      </c>
      <c r="Q2072" s="1" cm="1">
        <f t="array" ref="Q2072">MEDIAN(_xlfn._xlws.FILTER(Data_Source[Price (SAR)],Data_Source[Maker] = Data_Source[[#This Row],[Maker]]))</f>
        <v>65000</v>
      </c>
    </row>
    <row r="2073" spans="1:17" x14ac:dyDescent="0.35">
      <c r="A2073">
        <v>2072</v>
      </c>
      <c r="B2073" t="s">
        <v>181</v>
      </c>
      <c r="C2073" t="s">
        <v>199</v>
      </c>
      <c r="D2073">
        <v>2016</v>
      </c>
      <c r="E2073" s="9">
        <f ca="1">YEAR(TODAY())-Data_Source[[#This Row],[Year]]</f>
        <v>9</v>
      </c>
      <c r="F2073" t="s">
        <v>44</v>
      </c>
      <c r="G2073" t="s">
        <v>23</v>
      </c>
      <c r="H2073" t="s">
        <v>17</v>
      </c>
      <c r="I2073">
        <v>3.8</v>
      </c>
      <c r="J2073" t="s">
        <v>18</v>
      </c>
      <c r="K2073" t="s">
        <v>19</v>
      </c>
      <c r="L2073">
        <v>260000</v>
      </c>
      <c r="M2073" t="s">
        <v>20</v>
      </c>
      <c r="N2073" t="s">
        <v>20</v>
      </c>
      <c r="O2073" s="2">
        <v>60000</v>
      </c>
      <c r="P2073" s="1">
        <f>MEDIAN(Data_Source[Price (SAR)])</f>
        <v>58000</v>
      </c>
      <c r="Q2073" s="1" cm="1">
        <f t="array" ref="Q2073">MEDIAN(_xlfn._xlws.FILTER(Data_Source[Price (SAR)],Data_Source[Maker] = Data_Source[[#This Row],[Maker]]))</f>
        <v>54000</v>
      </c>
    </row>
    <row r="2074" spans="1:17" x14ac:dyDescent="0.35">
      <c r="A2074">
        <v>2073</v>
      </c>
      <c r="B2074" t="s">
        <v>34</v>
      </c>
      <c r="C2074" t="s">
        <v>41</v>
      </c>
      <c r="D2074">
        <v>2017</v>
      </c>
      <c r="E2074" s="9">
        <f ca="1">YEAR(TODAY())-Data_Source[[#This Row],[Year]]</f>
        <v>8</v>
      </c>
      <c r="F2074" t="s">
        <v>15</v>
      </c>
      <c r="G2074" t="s">
        <v>23</v>
      </c>
      <c r="H2074" t="s">
        <v>26</v>
      </c>
      <c r="I2074">
        <v>1.6</v>
      </c>
      <c r="J2074" t="s">
        <v>18</v>
      </c>
      <c r="K2074" t="s">
        <v>19</v>
      </c>
      <c r="L2074">
        <v>167000</v>
      </c>
      <c r="M2074" t="s">
        <v>20</v>
      </c>
      <c r="N2074" t="s">
        <v>20</v>
      </c>
      <c r="O2074" s="2">
        <v>29000</v>
      </c>
      <c r="P2074" s="1">
        <f>MEDIAN(Data_Source[Price (SAR)])</f>
        <v>58000</v>
      </c>
      <c r="Q2074" s="1" cm="1">
        <f t="array" ref="Q2074">MEDIAN(_xlfn._xlws.FILTER(Data_Source[Price (SAR)],Data_Source[Maker] = Data_Source[[#This Row],[Maker]]))</f>
        <v>65000</v>
      </c>
    </row>
    <row r="2075" spans="1:17" x14ac:dyDescent="0.35">
      <c r="A2075">
        <v>2074</v>
      </c>
      <c r="B2075" t="s">
        <v>185</v>
      </c>
      <c r="C2075" t="s">
        <v>277</v>
      </c>
      <c r="D2075">
        <v>2013</v>
      </c>
      <c r="E2075" s="9">
        <f ca="1">YEAR(TODAY())-Data_Source[[#This Row],[Year]]</f>
        <v>12</v>
      </c>
      <c r="F2075" t="s">
        <v>15</v>
      </c>
      <c r="G2075" t="s">
        <v>23</v>
      </c>
      <c r="H2075" t="s">
        <v>26</v>
      </c>
      <c r="I2075">
        <v>2.5</v>
      </c>
      <c r="J2075" t="s">
        <v>56</v>
      </c>
      <c r="K2075" t="s">
        <v>68</v>
      </c>
      <c r="L2075">
        <v>137000</v>
      </c>
      <c r="M2075" t="s">
        <v>20</v>
      </c>
      <c r="N2075" t="s">
        <v>20</v>
      </c>
      <c r="O2075" s="3">
        <v>55000</v>
      </c>
      <c r="P2075" s="1">
        <f>MEDIAN(Data_Source[Price (SAR)])</f>
        <v>58000</v>
      </c>
      <c r="Q2075" s="1" cm="1">
        <f t="array" ref="Q2075">MEDIAN(_xlfn._xlws.FILTER(Data_Source[Price (SAR)],Data_Source[Maker] = Data_Source[[#This Row],[Maker]]))</f>
        <v>55500</v>
      </c>
    </row>
    <row r="2076" spans="1:17" x14ac:dyDescent="0.35">
      <c r="A2076">
        <v>2075</v>
      </c>
      <c r="B2076" t="s">
        <v>34</v>
      </c>
      <c r="C2076" t="s">
        <v>307</v>
      </c>
      <c r="D2076">
        <v>2021</v>
      </c>
      <c r="E2076" s="9">
        <f ca="1">YEAR(TODAY())-Data_Source[[#This Row],[Year]]</f>
        <v>4</v>
      </c>
      <c r="F2076" t="s">
        <v>15</v>
      </c>
      <c r="G2076" t="s">
        <v>65</v>
      </c>
      <c r="H2076" t="s">
        <v>30</v>
      </c>
      <c r="I2076">
        <v>1.5</v>
      </c>
      <c r="J2076" t="s">
        <v>18</v>
      </c>
      <c r="K2076" t="s">
        <v>19</v>
      </c>
      <c r="L2076">
        <v>9000</v>
      </c>
      <c r="M2076" t="s">
        <v>211</v>
      </c>
      <c r="N2076" t="s">
        <v>539</v>
      </c>
      <c r="O2076" s="3">
        <v>59500</v>
      </c>
      <c r="P2076" s="1">
        <f>MEDIAN(Data_Source[Price (SAR)])</f>
        <v>58000</v>
      </c>
      <c r="Q2076" s="1" cm="1">
        <f t="array" ref="Q2076">MEDIAN(_xlfn._xlws.FILTER(Data_Source[Price (SAR)],Data_Source[Maker] = Data_Source[[#This Row],[Maker]]))</f>
        <v>65000</v>
      </c>
    </row>
    <row r="2077" spans="1:17" x14ac:dyDescent="0.35">
      <c r="A2077">
        <v>2076</v>
      </c>
      <c r="B2077" t="s">
        <v>295</v>
      </c>
      <c r="C2077" t="s">
        <v>340</v>
      </c>
      <c r="D2077">
        <v>2012</v>
      </c>
      <c r="E2077" s="9">
        <f ca="1">YEAR(TODAY())-Data_Source[[#This Row],[Year]]</f>
        <v>13</v>
      </c>
      <c r="F2077" t="s">
        <v>15</v>
      </c>
      <c r="G2077" t="s">
        <v>102</v>
      </c>
      <c r="H2077" t="s">
        <v>17</v>
      </c>
      <c r="I2077">
        <v>6</v>
      </c>
      <c r="J2077" t="s">
        <v>18</v>
      </c>
      <c r="K2077" t="s">
        <v>68</v>
      </c>
      <c r="L2077">
        <v>880</v>
      </c>
      <c r="M2077" t="s">
        <v>45</v>
      </c>
      <c r="N2077" t="s">
        <v>539</v>
      </c>
      <c r="O2077" s="3">
        <v>550000</v>
      </c>
      <c r="P2077" s="1">
        <f>MEDIAN(Data_Source[Price (SAR)])</f>
        <v>58000</v>
      </c>
      <c r="Q2077" s="1" cm="1">
        <f t="array" ref="Q2077">MEDIAN(_xlfn._xlws.FILTER(Data_Source[Price (SAR)],Data_Source[Maker] = Data_Source[[#This Row],[Maker]]))</f>
        <v>400000</v>
      </c>
    </row>
    <row r="2078" spans="1:17" x14ac:dyDescent="0.35">
      <c r="A2078">
        <v>2077</v>
      </c>
      <c r="B2078" t="s">
        <v>27</v>
      </c>
      <c r="C2078" t="s">
        <v>154</v>
      </c>
      <c r="D2078">
        <v>2017</v>
      </c>
      <c r="E2078" s="9">
        <f ca="1">YEAR(TODAY())-Data_Source[[#This Row],[Year]]</f>
        <v>8</v>
      </c>
      <c r="F2078" t="s">
        <v>15</v>
      </c>
      <c r="G2078" t="s">
        <v>25</v>
      </c>
      <c r="H2078" t="s">
        <v>30</v>
      </c>
      <c r="I2078">
        <v>1.6</v>
      </c>
      <c r="J2078" t="s">
        <v>18</v>
      </c>
      <c r="K2078" t="s">
        <v>19</v>
      </c>
      <c r="L2078">
        <v>125000</v>
      </c>
      <c r="M2078" t="s">
        <v>155</v>
      </c>
      <c r="N2078" t="s">
        <v>539</v>
      </c>
      <c r="O2078" s="3">
        <v>57000</v>
      </c>
      <c r="P2078" s="1">
        <f>MEDIAN(Data_Source[Price (SAR)])</f>
        <v>58000</v>
      </c>
      <c r="Q2078" s="1" cm="1">
        <f t="array" ref="Q2078">MEDIAN(_xlfn._xlws.FILTER(Data_Source[Price (SAR)],Data_Source[Maker] = Data_Source[[#This Row],[Maker]]))</f>
        <v>42000</v>
      </c>
    </row>
    <row r="2079" spans="1:17" x14ac:dyDescent="0.35">
      <c r="A2079">
        <v>2078</v>
      </c>
      <c r="B2079" t="s">
        <v>36</v>
      </c>
      <c r="C2079" t="s">
        <v>115</v>
      </c>
      <c r="D2079">
        <v>2006</v>
      </c>
      <c r="E2079" s="9">
        <f ca="1">YEAR(TODAY())-Data_Source[[#This Row],[Year]]</f>
        <v>19</v>
      </c>
      <c r="F2079" t="s">
        <v>15</v>
      </c>
      <c r="G2079" t="s">
        <v>25</v>
      </c>
      <c r="H2079" t="s">
        <v>17</v>
      </c>
      <c r="I2079">
        <v>5.3</v>
      </c>
      <c r="J2079" t="s">
        <v>18</v>
      </c>
      <c r="K2079" t="s">
        <v>19</v>
      </c>
      <c r="L2079">
        <v>86000</v>
      </c>
      <c r="M2079" t="s">
        <v>20</v>
      </c>
      <c r="N2079" t="s">
        <v>20</v>
      </c>
      <c r="O2079" s="3">
        <v>50000</v>
      </c>
      <c r="P2079" s="1">
        <f>MEDIAN(Data_Source[Price (SAR)])</f>
        <v>58000</v>
      </c>
      <c r="Q2079" s="1" cm="1">
        <f t="array" ref="Q2079">MEDIAN(_xlfn._xlws.FILTER(Data_Source[Price (SAR)],Data_Source[Maker] = Data_Source[[#This Row],[Maker]]))</f>
        <v>72000</v>
      </c>
    </row>
    <row r="2080" spans="1:17" x14ac:dyDescent="0.35">
      <c r="A2080">
        <v>2079</v>
      </c>
      <c r="B2080" t="s">
        <v>76</v>
      </c>
      <c r="C2080" t="s">
        <v>235</v>
      </c>
      <c r="D2080">
        <v>2016</v>
      </c>
      <c r="E2080" s="9">
        <f ca="1">YEAR(TODAY())-Data_Source[[#This Row],[Year]]</f>
        <v>9</v>
      </c>
      <c r="F2080" t="s">
        <v>15</v>
      </c>
      <c r="G2080" t="s">
        <v>23</v>
      </c>
      <c r="H2080" t="s">
        <v>26</v>
      </c>
      <c r="I2080">
        <v>2.5</v>
      </c>
      <c r="J2080" t="s">
        <v>18</v>
      </c>
      <c r="K2080" t="s">
        <v>19</v>
      </c>
      <c r="L2080">
        <v>80000</v>
      </c>
      <c r="M2080" t="s">
        <v>155</v>
      </c>
      <c r="N2080" t="s">
        <v>539</v>
      </c>
      <c r="O2080" s="2">
        <v>50000</v>
      </c>
      <c r="P2080" s="1">
        <f>MEDIAN(Data_Source[Price (SAR)])</f>
        <v>58000</v>
      </c>
      <c r="Q2080" s="1" cm="1">
        <f t="array" ref="Q2080">MEDIAN(_xlfn._xlws.FILTER(Data_Source[Price (SAR)],Data_Source[Maker] = Data_Source[[#This Row],[Maker]]))</f>
        <v>55000</v>
      </c>
    </row>
    <row r="2081" spans="1:17" x14ac:dyDescent="0.35">
      <c r="A2081">
        <v>2080</v>
      </c>
      <c r="B2081" t="s">
        <v>221</v>
      </c>
      <c r="C2081" t="s">
        <v>358</v>
      </c>
      <c r="D2081">
        <v>2014</v>
      </c>
      <c r="E2081" s="9">
        <f ca="1">YEAR(TODAY())-Data_Source[[#This Row],[Year]]</f>
        <v>11</v>
      </c>
      <c r="F2081" t="s">
        <v>15</v>
      </c>
      <c r="G2081" t="s">
        <v>25</v>
      </c>
      <c r="H2081" t="s">
        <v>17</v>
      </c>
      <c r="I2081">
        <v>1.5</v>
      </c>
      <c r="J2081" t="s">
        <v>18</v>
      </c>
      <c r="K2081" t="s">
        <v>19</v>
      </c>
      <c r="L2081">
        <v>118000</v>
      </c>
      <c r="M2081" t="s">
        <v>42</v>
      </c>
      <c r="N2081" t="s">
        <v>64</v>
      </c>
      <c r="O2081" s="2">
        <v>37000</v>
      </c>
      <c r="P2081" s="1">
        <f>MEDIAN(Data_Source[Price (SAR)])</f>
        <v>58000</v>
      </c>
      <c r="Q2081" s="1" cm="1">
        <f t="array" ref="Q2081">MEDIAN(_xlfn._xlws.FILTER(Data_Source[Price (SAR)],Data_Source[Maker] = Data_Source[[#This Row],[Maker]]))</f>
        <v>32000</v>
      </c>
    </row>
    <row r="2082" spans="1:17" x14ac:dyDescent="0.35">
      <c r="A2082">
        <v>2081</v>
      </c>
      <c r="B2082" t="s">
        <v>27</v>
      </c>
      <c r="C2082" t="s">
        <v>88</v>
      </c>
      <c r="D2082">
        <v>2019</v>
      </c>
      <c r="E2082" s="9">
        <f ca="1">YEAR(TODAY())-Data_Source[[#This Row],[Year]]</f>
        <v>6</v>
      </c>
      <c r="F2082" t="s">
        <v>15</v>
      </c>
      <c r="G2082" t="s">
        <v>38</v>
      </c>
      <c r="H2082" t="s">
        <v>30</v>
      </c>
      <c r="I2082">
        <v>1.4</v>
      </c>
      <c r="J2082" t="s">
        <v>18</v>
      </c>
      <c r="K2082" t="s">
        <v>19</v>
      </c>
      <c r="L2082">
        <v>25000</v>
      </c>
      <c r="M2082" t="s">
        <v>54</v>
      </c>
      <c r="N2082" t="s">
        <v>538</v>
      </c>
      <c r="O2082" s="2">
        <v>39000</v>
      </c>
      <c r="P2082" s="1">
        <f>MEDIAN(Data_Source[Price (SAR)])</f>
        <v>58000</v>
      </c>
      <c r="Q2082" s="1" cm="1">
        <f t="array" ref="Q2082">MEDIAN(_xlfn._xlws.FILTER(Data_Source[Price (SAR)],Data_Source[Maker] = Data_Source[[#This Row],[Maker]]))</f>
        <v>42000</v>
      </c>
    </row>
    <row r="2083" spans="1:17" x14ac:dyDescent="0.35">
      <c r="A2083">
        <v>2082</v>
      </c>
      <c r="B2083" t="s">
        <v>60</v>
      </c>
      <c r="C2083" t="s">
        <v>61</v>
      </c>
      <c r="D2083">
        <v>2016</v>
      </c>
      <c r="E2083" s="9">
        <f ca="1">YEAR(TODAY())-Data_Source[[#This Row],[Year]]</f>
        <v>9</v>
      </c>
      <c r="F2083" t="s">
        <v>15</v>
      </c>
      <c r="G2083" t="s">
        <v>29</v>
      </c>
      <c r="H2083" t="s">
        <v>17</v>
      </c>
      <c r="I2083">
        <v>3.5</v>
      </c>
      <c r="J2083" t="s">
        <v>18</v>
      </c>
      <c r="K2083" t="s">
        <v>19</v>
      </c>
      <c r="L2083">
        <v>69070</v>
      </c>
      <c r="M2083" t="s">
        <v>42</v>
      </c>
      <c r="N2083" t="s">
        <v>64</v>
      </c>
      <c r="O2083" s="3">
        <v>180000</v>
      </c>
      <c r="P2083" s="1">
        <f>MEDIAN(Data_Source[Price (SAR)])</f>
        <v>58000</v>
      </c>
      <c r="Q2083" s="1" cm="1">
        <f t="array" ref="Q2083">MEDIAN(_xlfn._xlws.FILTER(Data_Source[Price (SAR)],Data_Source[Maker] = Data_Source[[#This Row],[Maker]]))</f>
        <v>142000</v>
      </c>
    </row>
    <row r="2084" spans="1:17" x14ac:dyDescent="0.35">
      <c r="A2084">
        <v>2083</v>
      </c>
      <c r="B2084" t="s">
        <v>34</v>
      </c>
      <c r="C2084" t="s">
        <v>58</v>
      </c>
      <c r="D2084">
        <v>2015</v>
      </c>
      <c r="E2084" s="9">
        <f ca="1">YEAR(TODAY())-Data_Source[[#This Row],[Year]]</f>
        <v>10</v>
      </c>
      <c r="F2084" t="s">
        <v>15</v>
      </c>
      <c r="G2084" t="s">
        <v>23</v>
      </c>
      <c r="H2084" t="s">
        <v>30</v>
      </c>
      <c r="I2084">
        <v>4</v>
      </c>
      <c r="J2084" t="s">
        <v>18</v>
      </c>
      <c r="K2084" t="s">
        <v>19</v>
      </c>
      <c r="L2084">
        <v>205000</v>
      </c>
      <c r="M2084" t="s">
        <v>20</v>
      </c>
      <c r="N2084" t="s">
        <v>20</v>
      </c>
      <c r="O2084" s="3">
        <v>61000</v>
      </c>
      <c r="P2084" s="1">
        <f>MEDIAN(Data_Source[Price (SAR)])</f>
        <v>58000</v>
      </c>
      <c r="Q2084" s="1" cm="1">
        <f t="array" ref="Q2084">MEDIAN(_xlfn._xlws.FILTER(Data_Source[Price (SAR)],Data_Source[Maker] = Data_Source[[#This Row],[Maker]]))</f>
        <v>65000</v>
      </c>
    </row>
    <row r="2085" spans="1:17" x14ac:dyDescent="0.35">
      <c r="A2085">
        <v>2084</v>
      </c>
      <c r="B2085" t="s">
        <v>34</v>
      </c>
      <c r="C2085" t="s">
        <v>41</v>
      </c>
      <c r="D2085">
        <v>2016</v>
      </c>
      <c r="E2085" s="9">
        <f ca="1">YEAR(TODAY())-Data_Source[[#This Row],[Year]]</f>
        <v>9</v>
      </c>
      <c r="F2085" t="s">
        <v>15</v>
      </c>
      <c r="G2085" t="s">
        <v>102</v>
      </c>
      <c r="H2085" t="s">
        <v>26</v>
      </c>
      <c r="I2085">
        <v>1.5</v>
      </c>
      <c r="J2085" t="s">
        <v>18</v>
      </c>
      <c r="K2085" t="s">
        <v>19</v>
      </c>
      <c r="L2085">
        <v>180000</v>
      </c>
      <c r="M2085" t="s">
        <v>45</v>
      </c>
      <c r="N2085" t="s">
        <v>539</v>
      </c>
      <c r="O2085" s="3">
        <v>28500</v>
      </c>
      <c r="P2085" s="1">
        <f>MEDIAN(Data_Source[Price (SAR)])</f>
        <v>58000</v>
      </c>
      <c r="Q2085" s="1" cm="1">
        <f t="array" ref="Q2085">MEDIAN(_xlfn._xlws.FILTER(Data_Source[Price (SAR)],Data_Source[Maker] = Data_Source[[#This Row],[Maker]]))</f>
        <v>65000</v>
      </c>
    </row>
    <row r="2086" spans="1:17" x14ac:dyDescent="0.35">
      <c r="A2086">
        <v>2085</v>
      </c>
      <c r="B2086" t="s">
        <v>48</v>
      </c>
      <c r="C2086" t="s">
        <v>106</v>
      </c>
      <c r="D2086">
        <v>2011</v>
      </c>
      <c r="E2086" s="9">
        <f ca="1">YEAR(TODAY())-Data_Source[[#This Row],[Year]]</f>
        <v>14</v>
      </c>
      <c r="F2086" t="s">
        <v>44</v>
      </c>
      <c r="G2086" t="s">
        <v>23</v>
      </c>
      <c r="H2086" t="s">
        <v>17</v>
      </c>
      <c r="I2086">
        <v>3.8</v>
      </c>
      <c r="J2086" t="s">
        <v>18</v>
      </c>
      <c r="K2086" t="s">
        <v>19</v>
      </c>
      <c r="L2086">
        <v>132000</v>
      </c>
      <c r="M2086" t="s">
        <v>54</v>
      </c>
      <c r="N2086" t="s">
        <v>538</v>
      </c>
      <c r="O2086" s="3">
        <v>90000</v>
      </c>
      <c r="P2086" s="1">
        <f>MEDIAN(Data_Source[Price (SAR)])</f>
        <v>58000</v>
      </c>
      <c r="Q2086" s="1" cm="1">
        <f t="array" ref="Q2086">MEDIAN(_xlfn._xlws.FILTER(Data_Source[Price (SAR)],Data_Source[Maker] = Data_Source[[#This Row],[Maker]]))</f>
        <v>145000</v>
      </c>
    </row>
    <row r="2087" spans="1:17" x14ac:dyDescent="0.35">
      <c r="A2087">
        <v>2086</v>
      </c>
      <c r="B2087" t="s">
        <v>259</v>
      </c>
      <c r="C2087" t="s">
        <v>260</v>
      </c>
      <c r="D2087">
        <v>2021</v>
      </c>
      <c r="E2087" s="9">
        <f ca="1">YEAR(TODAY())-Data_Source[[#This Row],[Year]]</f>
        <v>4</v>
      </c>
      <c r="F2087" t="s">
        <v>15</v>
      </c>
      <c r="G2087" t="s">
        <v>16</v>
      </c>
      <c r="H2087" t="s">
        <v>17</v>
      </c>
      <c r="I2087">
        <v>1.2</v>
      </c>
      <c r="J2087" t="s">
        <v>18</v>
      </c>
      <c r="K2087" t="s">
        <v>19</v>
      </c>
      <c r="L2087">
        <v>4000</v>
      </c>
      <c r="M2087" t="s">
        <v>42</v>
      </c>
      <c r="N2087" t="s">
        <v>64</v>
      </c>
      <c r="O2087" s="2">
        <v>73000</v>
      </c>
      <c r="P2087" s="1">
        <f>MEDIAN(Data_Source[Price (SAR)])</f>
        <v>58000</v>
      </c>
      <c r="Q2087" s="1" cm="1">
        <f t="array" ref="Q2087">MEDIAN(_xlfn._xlws.FILTER(Data_Source[Price (SAR)],Data_Source[Maker] = Data_Source[[#This Row],[Maker]]))</f>
        <v>30000</v>
      </c>
    </row>
    <row r="2088" spans="1:17" x14ac:dyDescent="0.35">
      <c r="A2088">
        <v>2087</v>
      </c>
      <c r="B2088" t="s">
        <v>36</v>
      </c>
      <c r="C2088" t="s">
        <v>37</v>
      </c>
      <c r="D2088">
        <v>2005</v>
      </c>
      <c r="E2088" s="9">
        <f ca="1">YEAR(TODAY())-Data_Source[[#This Row],[Year]]</f>
        <v>20</v>
      </c>
      <c r="F2088" t="s">
        <v>47</v>
      </c>
      <c r="G2088" t="s">
        <v>25</v>
      </c>
      <c r="H2088" t="s">
        <v>17</v>
      </c>
      <c r="I2088">
        <v>6</v>
      </c>
      <c r="J2088" t="s">
        <v>18</v>
      </c>
      <c r="K2088" t="s">
        <v>19</v>
      </c>
      <c r="L2088">
        <v>195000</v>
      </c>
      <c r="M2088" t="s">
        <v>64</v>
      </c>
      <c r="N2088" t="s">
        <v>64</v>
      </c>
      <c r="O2088" s="3">
        <v>23000</v>
      </c>
      <c r="P2088" s="1">
        <f>MEDIAN(Data_Source[Price (SAR)])</f>
        <v>58000</v>
      </c>
      <c r="Q2088" s="1" cm="1">
        <f t="array" ref="Q2088">MEDIAN(_xlfn._xlws.FILTER(Data_Source[Price (SAR)],Data_Source[Maker] = Data_Source[[#This Row],[Maker]]))</f>
        <v>72000</v>
      </c>
    </row>
    <row r="2089" spans="1:17" x14ac:dyDescent="0.35">
      <c r="A2089">
        <v>2088</v>
      </c>
      <c r="B2089" t="s">
        <v>21</v>
      </c>
      <c r="C2089" t="s">
        <v>272</v>
      </c>
      <c r="D2089">
        <v>2006</v>
      </c>
      <c r="E2089" s="9">
        <f ca="1">YEAR(TODAY())-Data_Source[[#This Row],[Year]]</f>
        <v>19</v>
      </c>
      <c r="F2089" t="s">
        <v>15</v>
      </c>
      <c r="G2089" t="s">
        <v>94</v>
      </c>
      <c r="H2089" t="s">
        <v>26</v>
      </c>
      <c r="I2089">
        <v>4</v>
      </c>
      <c r="J2089" t="s">
        <v>18</v>
      </c>
      <c r="K2089" t="s">
        <v>19</v>
      </c>
      <c r="L2089">
        <v>317109</v>
      </c>
      <c r="M2089" t="s">
        <v>20</v>
      </c>
      <c r="N2089" t="s">
        <v>20</v>
      </c>
      <c r="O2089" s="3">
        <v>35000</v>
      </c>
      <c r="P2089" s="1">
        <f>MEDIAN(Data_Source[Price (SAR)])</f>
        <v>58000</v>
      </c>
      <c r="Q2089" s="1" cm="1">
        <f t="array" ref="Q2089">MEDIAN(_xlfn._xlws.FILTER(Data_Source[Price (SAR)],Data_Source[Maker] = Data_Source[[#This Row],[Maker]]))</f>
        <v>36500</v>
      </c>
    </row>
    <row r="2090" spans="1:17" x14ac:dyDescent="0.35">
      <c r="A2090">
        <v>2089</v>
      </c>
      <c r="B2090" t="s">
        <v>39</v>
      </c>
      <c r="C2090" t="s">
        <v>40</v>
      </c>
      <c r="D2090">
        <v>1964</v>
      </c>
      <c r="E2090" s="9">
        <f ca="1">YEAR(TODAY())-Data_Source[[#This Row],[Year]]</f>
        <v>61</v>
      </c>
      <c r="F2090" t="s">
        <v>47</v>
      </c>
      <c r="G2090" t="s">
        <v>213</v>
      </c>
      <c r="H2090" t="s">
        <v>17</v>
      </c>
      <c r="I2090">
        <v>1.2</v>
      </c>
      <c r="J2090" t="s">
        <v>18</v>
      </c>
      <c r="K2090" t="s">
        <v>19</v>
      </c>
      <c r="L2090">
        <v>100000</v>
      </c>
      <c r="M2090" t="s">
        <v>155</v>
      </c>
      <c r="N2090" t="s">
        <v>539</v>
      </c>
      <c r="O2090" s="2">
        <v>75000</v>
      </c>
      <c r="P2090" s="1">
        <f>MEDIAN(Data_Source[Price (SAR)])</f>
        <v>58000</v>
      </c>
      <c r="Q2090" s="1" cm="1">
        <f t="array" ref="Q2090">MEDIAN(_xlfn._xlws.FILTER(Data_Source[Price (SAR)],Data_Source[Maker] = Data_Source[[#This Row],[Maker]]))</f>
        <v>60000</v>
      </c>
    </row>
    <row r="2091" spans="1:17" x14ac:dyDescent="0.35">
      <c r="A2091">
        <v>2090</v>
      </c>
      <c r="B2091" t="s">
        <v>76</v>
      </c>
      <c r="C2091" t="s">
        <v>147</v>
      </c>
      <c r="D2091">
        <v>2017</v>
      </c>
      <c r="E2091" s="9">
        <f ca="1">YEAR(TODAY())-Data_Source[[#This Row],[Year]]</f>
        <v>8</v>
      </c>
      <c r="F2091" t="s">
        <v>47</v>
      </c>
      <c r="G2091" t="s">
        <v>29</v>
      </c>
      <c r="H2091" t="s">
        <v>17</v>
      </c>
      <c r="I2091">
        <v>8</v>
      </c>
      <c r="J2091" t="s">
        <v>18</v>
      </c>
      <c r="K2091" t="s">
        <v>19</v>
      </c>
      <c r="L2091">
        <v>140000</v>
      </c>
      <c r="M2091" t="s">
        <v>20</v>
      </c>
      <c r="N2091" t="s">
        <v>20</v>
      </c>
      <c r="O2091" s="2">
        <v>145000</v>
      </c>
      <c r="P2091" s="1">
        <f>MEDIAN(Data_Source[Price (SAR)])</f>
        <v>58000</v>
      </c>
      <c r="Q2091" s="1" cm="1">
        <f t="array" ref="Q2091">MEDIAN(_xlfn._xlws.FILTER(Data_Source[Price (SAR)],Data_Source[Maker] = Data_Source[[#This Row],[Maker]]))</f>
        <v>55000</v>
      </c>
    </row>
    <row r="2092" spans="1:17" x14ac:dyDescent="0.35">
      <c r="A2092">
        <v>2091</v>
      </c>
      <c r="B2092" t="s">
        <v>48</v>
      </c>
      <c r="C2092" t="s">
        <v>106</v>
      </c>
      <c r="D2092">
        <v>2012</v>
      </c>
      <c r="E2092" s="9">
        <f ca="1">YEAR(TODAY())-Data_Source[[#This Row],[Year]]</f>
        <v>13</v>
      </c>
      <c r="F2092" t="s">
        <v>44</v>
      </c>
      <c r="G2092" t="s">
        <v>33</v>
      </c>
      <c r="H2092" t="s">
        <v>17</v>
      </c>
      <c r="I2092">
        <v>3.3</v>
      </c>
      <c r="J2092" t="s">
        <v>18</v>
      </c>
      <c r="K2092" t="s">
        <v>19</v>
      </c>
      <c r="L2092">
        <v>85000</v>
      </c>
      <c r="M2092" t="s">
        <v>54</v>
      </c>
      <c r="N2092" t="s">
        <v>538</v>
      </c>
      <c r="O2092" s="2">
        <v>110000</v>
      </c>
      <c r="P2092" s="1">
        <f>MEDIAN(Data_Source[Price (SAR)])</f>
        <v>58000</v>
      </c>
      <c r="Q2092" s="1" cm="1">
        <f t="array" ref="Q2092">MEDIAN(_xlfn._xlws.FILTER(Data_Source[Price (SAR)],Data_Source[Maker] = Data_Source[[#This Row],[Maker]]))</f>
        <v>145000</v>
      </c>
    </row>
    <row r="2093" spans="1:17" x14ac:dyDescent="0.35">
      <c r="A2093">
        <v>2092</v>
      </c>
      <c r="B2093" t="s">
        <v>36</v>
      </c>
      <c r="C2093" t="s">
        <v>37</v>
      </c>
      <c r="D2093">
        <v>2007</v>
      </c>
      <c r="E2093" s="9">
        <f ca="1">YEAR(TODAY())-Data_Source[[#This Row],[Year]]</f>
        <v>18</v>
      </c>
      <c r="F2093" t="s">
        <v>15</v>
      </c>
      <c r="G2093" t="s">
        <v>38</v>
      </c>
      <c r="H2093" t="s">
        <v>30</v>
      </c>
      <c r="I2093">
        <v>5</v>
      </c>
      <c r="J2093" t="s">
        <v>18</v>
      </c>
      <c r="K2093" t="s">
        <v>19</v>
      </c>
      <c r="L2093">
        <v>303000</v>
      </c>
      <c r="M2093" t="s">
        <v>20</v>
      </c>
      <c r="N2093" t="s">
        <v>20</v>
      </c>
      <c r="O2093" s="2">
        <v>36000</v>
      </c>
      <c r="P2093" s="1">
        <f>MEDIAN(Data_Source[Price (SAR)])</f>
        <v>58000</v>
      </c>
      <c r="Q2093" s="1" cm="1">
        <f t="array" ref="Q2093">MEDIAN(_xlfn._xlws.FILTER(Data_Source[Price (SAR)],Data_Source[Maker] = Data_Source[[#This Row],[Maker]]))</f>
        <v>72000</v>
      </c>
    </row>
    <row r="2094" spans="1:17" x14ac:dyDescent="0.35">
      <c r="A2094">
        <v>2093</v>
      </c>
      <c r="B2094" t="s">
        <v>27</v>
      </c>
      <c r="C2094" t="s">
        <v>28</v>
      </c>
      <c r="D2094">
        <v>2020</v>
      </c>
      <c r="E2094" s="9">
        <f ca="1">YEAR(TODAY())-Data_Source[[#This Row],[Year]]</f>
        <v>5</v>
      </c>
      <c r="F2094" t="s">
        <v>15</v>
      </c>
      <c r="G2094" t="s">
        <v>29</v>
      </c>
      <c r="H2094" t="s">
        <v>26</v>
      </c>
      <c r="I2094">
        <v>1.6</v>
      </c>
      <c r="J2094" t="s">
        <v>18</v>
      </c>
      <c r="K2094" t="s">
        <v>19</v>
      </c>
      <c r="L2094">
        <v>24348</v>
      </c>
      <c r="M2094" t="s">
        <v>20</v>
      </c>
      <c r="N2094" t="s">
        <v>20</v>
      </c>
      <c r="O2094" s="3">
        <v>57500</v>
      </c>
      <c r="P2094" s="1">
        <f>MEDIAN(Data_Source[Price (SAR)])</f>
        <v>58000</v>
      </c>
      <c r="Q2094" s="1" cm="1">
        <f t="array" ref="Q2094">MEDIAN(_xlfn._xlws.FILTER(Data_Source[Price (SAR)],Data_Source[Maker] = Data_Source[[#This Row],[Maker]]))</f>
        <v>42000</v>
      </c>
    </row>
    <row r="2095" spans="1:17" x14ac:dyDescent="0.35">
      <c r="A2095">
        <v>2094</v>
      </c>
      <c r="B2095" t="s">
        <v>36</v>
      </c>
      <c r="C2095" t="s">
        <v>115</v>
      </c>
      <c r="D2095">
        <v>1995</v>
      </c>
      <c r="E2095" s="9">
        <f ca="1">YEAR(TODAY())-Data_Source[[#This Row],[Year]]</f>
        <v>30</v>
      </c>
      <c r="F2095" t="s">
        <v>15</v>
      </c>
      <c r="G2095" t="s">
        <v>196</v>
      </c>
      <c r="H2095" t="s">
        <v>30</v>
      </c>
      <c r="I2095">
        <v>5.3</v>
      </c>
      <c r="J2095" t="s">
        <v>18</v>
      </c>
      <c r="K2095" t="s">
        <v>19</v>
      </c>
      <c r="L2095">
        <v>215000</v>
      </c>
      <c r="M2095" t="s">
        <v>20</v>
      </c>
      <c r="N2095" t="s">
        <v>20</v>
      </c>
      <c r="O2095" s="2">
        <v>13000</v>
      </c>
      <c r="P2095" s="1">
        <f>MEDIAN(Data_Source[Price (SAR)])</f>
        <v>58000</v>
      </c>
      <c r="Q2095" s="1" cm="1">
        <f t="array" ref="Q2095">MEDIAN(_xlfn._xlws.FILTER(Data_Source[Price (SAR)],Data_Source[Maker] = Data_Source[[#This Row],[Maker]]))</f>
        <v>72000</v>
      </c>
    </row>
    <row r="2096" spans="1:17" x14ac:dyDescent="0.35">
      <c r="A2096">
        <v>2095</v>
      </c>
      <c r="B2096" t="s">
        <v>27</v>
      </c>
      <c r="C2096" t="s">
        <v>160</v>
      </c>
      <c r="D2096">
        <v>2018</v>
      </c>
      <c r="E2096" s="9">
        <f ca="1">YEAR(TODAY())-Data_Source[[#This Row],[Year]]</f>
        <v>7</v>
      </c>
      <c r="F2096" t="s">
        <v>47</v>
      </c>
      <c r="G2096" t="s">
        <v>94</v>
      </c>
      <c r="H2096" t="s">
        <v>30</v>
      </c>
      <c r="I2096">
        <v>7</v>
      </c>
      <c r="J2096" t="s">
        <v>18</v>
      </c>
      <c r="K2096" t="s">
        <v>19</v>
      </c>
      <c r="L2096">
        <v>40000</v>
      </c>
      <c r="M2096" t="s">
        <v>59</v>
      </c>
      <c r="N2096" t="s">
        <v>59</v>
      </c>
      <c r="O2096" s="3">
        <v>63000</v>
      </c>
      <c r="P2096" s="1">
        <f>MEDIAN(Data_Source[Price (SAR)])</f>
        <v>58000</v>
      </c>
      <c r="Q2096" s="1" cm="1">
        <f t="array" ref="Q2096">MEDIAN(_xlfn._xlws.FILTER(Data_Source[Price (SAR)],Data_Source[Maker] = Data_Source[[#This Row],[Maker]]))</f>
        <v>42000</v>
      </c>
    </row>
    <row r="2097" spans="1:17" x14ac:dyDescent="0.35">
      <c r="A2097">
        <v>2096</v>
      </c>
      <c r="B2097" t="s">
        <v>76</v>
      </c>
      <c r="C2097" t="s">
        <v>240</v>
      </c>
      <c r="D2097">
        <v>1996</v>
      </c>
      <c r="E2097" s="9">
        <f ca="1">YEAR(TODAY())-Data_Source[[#This Row],[Year]]</f>
        <v>29</v>
      </c>
      <c r="F2097" t="s">
        <v>15</v>
      </c>
      <c r="G2097" t="s">
        <v>25</v>
      </c>
      <c r="H2097" t="s">
        <v>26</v>
      </c>
      <c r="I2097">
        <v>4.5999999999999996</v>
      </c>
      <c r="J2097" t="s">
        <v>18</v>
      </c>
      <c r="K2097" t="s">
        <v>19</v>
      </c>
      <c r="L2097">
        <v>325</v>
      </c>
      <c r="M2097" t="s">
        <v>42</v>
      </c>
      <c r="N2097" t="s">
        <v>64</v>
      </c>
      <c r="O2097" s="3">
        <v>10000</v>
      </c>
      <c r="P2097" s="1">
        <f>MEDIAN(Data_Source[Price (SAR)])</f>
        <v>58000</v>
      </c>
      <c r="Q2097" s="1" cm="1">
        <f t="array" ref="Q2097">MEDIAN(_xlfn._xlws.FILTER(Data_Source[Price (SAR)],Data_Source[Maker] = Data_Source[[#This Row],[Maker]]))</f>
        <v>55000</v>
      </c>
    </row>
    <row r="2098" spans="1:17" x14ac:dyDescent="0.35">
      <c r="A2098">
        <v>2097</v>
      </c>
      <c r="B2098" t="s">
        <v>62</v>
      </c>
      <c r="C2098" t="s">
        <v>63</v>
      </c>
      <c r="D2098">
        <v>2015</v>
      </c>
      <c r="E2098" s="9">
        <f ca="1">YEAR(TODAY())-Data_Source[[#This Row],[Year]]</f>
        <v>10</v>
      </c>
      <c r="F2098" t="s">
        <v>44</v>
      </c>
      <c r="G2098" t="s">
        <v>16</v>
      </c>
      <c r="H2098" t="s">
        <v>30</v>
      </c>
      <c r="I2098">
        <v>5</v>
      </c>
      <c r="J2098" t="s">
        <v>18</v>
      </c>
      <c r="K2098" t="s">
        <v>19</v>
      </c>
      <c r="L2098">
        <v>103000</v>
      </c>
      <c r="M2098" t="s">
        <v>59</v>
      </c>
      <c r="N2098" t="s">
        <v>59</v>
      </c>
      <c r="O2098" s="3">
        <v>225000</v>
      </c>
      <c r="P2098" s="1">
        <f>MEDIAN(Data_Source[Price (SAR)])</f>
        <v>58000</v>
      </c>
      <c r="Q2098" s="1" cm="1">
        <f t="array" ref="Q2098">MEDIAN(_xlfn._xlws.FILTER(Data_Source[Price (SAR)],Data_Source[Maker] = Data_Source[[#This Row],[Maker]]))</f>
        <v>242500</v>
      </c>
    </row>
    <row r="2099" spans="1:17" x14ac:dyDescent="0.35">
      <c r="A2099">
        <v>2098</v>
      </c>
      <c r="B2099" t="s">
        <v>82</v>
      </c>
      <c r="C2099" t="s">
        <v>156</v>
      </c>
      <c r="D2099">
        <v>2016</v>
      </c>
      <c r="E2099" s="9">
        <f ca="1">YEAR(TODAY())-Data_Source[[#This Row],[Year]]</f>
        <v>9</v>
      </c>
      <c r="F2099" t="s">
        <v>15</v>
      </c>
      <c r="G2099" t="s">
        <v>65</v>
      </c>
      <c r="H2099" t="s">
        <v>26</v>
      </c>
      <c r="I2099">
        <v>1.4</v>
      </c>
      <c r="J2099" t="s">
        <v>18</v>
      </c>
      <c r="K2099" t="s">
        <v>19</v>
      </c>
      <c r="L2099">
        <v>157000</v>
      </c>
      <c r="M2099" t="s">
        <v>20</v>
      </c>
      <c r="N2099" t="s">
        <v>20</v>
      </c>
      <c r="O2099" s="3">
        <v>25000</v>
      </c>
      <c r="P2099" s="1">
        <f>MEDIAN(Data_Source[Price (SAR)])</f>
        <v>58000</v>
      </c>
      <c r="Q2099" s="1" cm="1">
        <f t="array" ref="Q2099">MEDIAN(_xlfn._xlws.FILTER(Data_Source[Price (SAR)],Data_Source[Maker] = Data_Source[[#This Row],[Maker]]))</f>
        <v>40000</v>
      </c>
    </row>
    <row r="2100" spans="1:17" x14ac:dyDescent="0.35">
      <c r="A2100">
        <v>2099</v>
      </c>
      <c r="B2100" t="s">
        <v>27</v>
      </c>
      <c r="C2100" t="s">
        <v>160</v>
      </c>
      <c r="D2100">
        <v>2018</v>
      </c>
      <c r="E2100" s="9">
        <f ca="1">YEAR(TODAY())-Data_Source[[#This Row],[Year]]</f>
        <v>7</v>
      </c>
      <c r="F2100" t="s">
        <v>15</v>
      </c>
      <c r="G2100" t="s">
        <v>25</v>
      </c>
      <c r="H2100" t="s">
        <v>26</v>
      </c>
      <c r="I2100">
        <v>2.4</v>
      </c>
      <c r="J2100" t="s">
        <v>18</v>
      </c>
      <c r="K2100" t="s">
        <v>19</v>
      </c>
      <c r="L2100">
        <v>106336</v>
      </c>
      <c r="M2100" t="s">
        <v>20</v>
      </c>
      <c r="N2100" t="s">
        <v>20</v>
      </c>
      <c r="O2100" s="2">
        <v>58500</v>
      </c>
      <c r="P2100" s="1">
        <f>MEDIAN(Data_Source[Price (SAR)])</f>
        <v>58000</v>
      </c>
      <c r="Q2100" s="1" cm="1">
        <f t="array" ref="Q2100">MEDIAN(_xlfn._xlws.FILTER(Data_Source[Price (SAR)],Data_Source[Maker] = Data_Source[[#This Row],[Maker]]))</f>
        <v>42000</v>
      </c>
    </row>
    <row r="2101" spans="1:17" x14ac:dyDescent="0.35">
      <c r="A2101">
        <v>2100</v>
      </c>
      <c r="B2101" t="s">
        <v>139</v>
      </c>
      <c r="C2101" t="s">
        <v>381</v>
      </c>
      <c r="D2101">
        <v>2010</v>
      </c>
      <c r="E2101" s="9">
        <f ca="1">YEAR(TODAY())-Data_Source[[#This Row],[Year]]</f>
        <v>15</v>
      </c>
      <c r="F2101" t="s">
        <v>15</v>
      </c>
      <c r="G2101" t="s">
        <v>23</v>
      </c>
      <c r="H2101" t="s">
        <v>26</v>
      </c>
      <c r="I2101">
        <v>1.3</v>
      </c>
      <c r="J2101" t="s">
        <v>18</v>
      </c>
      <c r="K2101" t="s">
        <v>68</v>
      </c>
      <c r="L2101">
        <v>93000</v>
      </c>
      <c r="M2101" t="s">
        <v>20</v>
      </c>
      <c r="N2101" t="s">
        <v>20</v>
      </c>
      <c r="O2101" s="2">
        <v>14000</v>
      </c>
      <c r="P2101" s="1">
        <f>MEDIAN(Data_Source[Price (SAR)])</f>
        <v>58000</v>
      </c>
      <c r="Q2101" s="1" cm="1">
        <f t="array" ref="Q2101">MEDIAN(_xlfn._xlws.FILTER(Data_Source[Price (SAR)],Data_Source[Maker] = Data_Source[[#This Row],[Maker]]))</f>
        <v>28000</v>
      </c>
    </row>
    <row r="2102" spans="1:17" x14ac:dyDescent="0.35">
      <c r="A2102">
        <v>2101</v>
      </c>
      <c r="B2102" t="s">
        <v>21</v>
      </c>
      <c r="C2102" t="s">
        <v>231</v>
      </c>
      <c r="D2102">
        <v>2019</v>
      </c>
      <c r="E2102" s="9">
        <f ca="1">YEAR(TODAY())-Data_Source[[#This Row],[Year]]</f>
        <v>6</v>
      </c>
      <c r="F2102" t="s">
        <v>15</v>
      </c>
      <c r="G2102" t="s">
        <v>25</v>
      </c>
      <c r="H2102" t="s">
        <v>17</v>
      </c>
      <c r="I2102">
        <v>1.6</v>
      </c>
      <c r="J2102" t="s">
        <v>18</v>
      </c>
      <c r="K2102" t="s">
        <v>19</v>
      </c>
      <c r="L2102">
        <v>71000</v>
      </c>
      <c r="M2102" t="s">
        <v>20</v>
      </c>
      <c r="N2102" t="s">
        <v>20</v>
      </c>
      <c r="O2102" s="3">
        <v>43500</v>
      </c>
      <c r="P2102" s="1">
        <f>MEDIAN(Data_Source[Price (SAR)])</f>
        <v>58000</v>
      </c>
      <c r="Q2102" s="1" cm="1">
        <f t="array" ref="Q2102">MEDIAN(_xlfn._xlws.FILTER(Data_Source[Price (SAR)],Data_Source[Maker] = Data_Source[[#This Row],[Maker]]))</f>
        <v>36500</v>
      </c>
    </row>
    <row r="2103" spans="1:17" x14ac:dyDescent="0.35">
      <c r="A2103">
        <v>2102</v>
      </c>
      <c r="B2103" t="s">
        <v>34</v>
      </c>
      <c r="C2103" t="s">
        <v>123</v>
      </c>
      <c r="D2103">
        <v>2017</v>
      </c>
      <c r="E2103" s="9">
        <f ca="1">YEAR(TODAY())-Data_Source[[#This Row],[Year]]</f>
        <v>8</v>
      </c>
      <c r="F2103" t="s">
        <v>15</v>
      </c>
      <c r="G2103" t="s">
        <v>23</v>
      </c>
      <c r="H2103" t="s">
        <v>30</v>
      </c>
      <c r="I2103">
        <v>2.7</v>
      </c>
      <c r="J2103" t="s">
        <v>18</v>
      </c>
      <c r="K2103" t="s">
        <v>68</v>
      </c>
      <c r="L2103">
        <v>146000</v>
      </c>
      <c r="M2103" t="s">
        <v>253</v>
      </c>
      <c r="N2103" t="s">
        <v>539</v>
      </c>
      <c r="O2103" s="3">
        <v>72000</v>
      </c>
      <c r="P2103" s="1">
        <f>MEDIAN(Data_Source[Price (SAR)])</f>
        <v>58000</v>
      </c>
      <c r="Q2103" s="1" cm="1">
        <f t="array" ref="Q2103">MEDIAN(_xlfn._xlws.FILTER(Data_Source[Price (SAR)],Data_Source[Maker] = Data_Source[[#This Row],[Maker]]))</f>
        <v>65000</v>
      </c>
    </row>
    <row r="2104" spans="1:17" x14ac:dyDescent="0.35">
      <c r="A2104">
        <v>2103</v>
      </c>
      <c r="B2104" t="s">
        <v>180</v>
      </c>
      <c r="C2104" t="s">
        <v>273</v>
      </c>
      <c r="D2104">
        <v>2011</v>
      </c>
      <c r="E2104" s="9">
        <f ca="1">YEAR(TODAY())-Data_Source[[#This Row],[Year]]</f>
        <v>14</v>
      </c>
      <c r="F2104" t="s">
        <v>15</v>
      </c>
      <c r="G2104" t="s">
        <v>23</v>
      </c>
      <c r="H2104" t="s">
        <v>17</v>
      </c>
      <c r="I2104">
        <v>5.7</v>
      </c>
      <c r="J2104" t="s">
        <v>18</v>
      </c>
      <c r="K2104" t="s">
        <v>19</v>
      </c>
      <c r="L2104">
        <v>108000</v>
      </c>
      <c r="M2104" t="s">
        <v>54</v>
      </c>
      <c r="N2104" t="s">
        <v>538</v>
      </c>
      <c r="O2104" s="3">
        <v>99000</v>
      </c>
      <c r="P2104" s="1">
        <f>MEDIAN(Data_Source[Price (SAR)])</f>
        <v>58000</v>
      </c>
      <c r="Q2104" s="1" cm="1">
        <f t="array" ref="Q2104">MEDIAN(_xlfn._xlws.FILTER(Data_Source[Price (SAR)],Data_Source[Maker] = Data_Source[[#This Row],[Maker]]))</f>
        <v>138000</v>
      </c>
    </row>
    <row r="2105" spans="1:17" x14ac:dyDescent="0.35">
      <c r="A2105">
        <v>2104</v>
      </c>
      <c r="B2105" t="s">
        <v>21</v>
      </c>
      <c r="C2105" t="s">
        <v>22</v>
      </c>
      <c r="D2105">
        <v>2010</v>
      </c>
      <c r="E2105" s="9">
        <f ca="1">YEAR(TODAY())-Data_Source[[#This Row],[Year]]</f>
        <v>15</v>
      </c>
      <c r="F2105" t="s">
        <v>15</v>
      </c>
      <c r="G2105" t="s">
        <v>23</v>
      </c>
      <c r="H2105" t="s">
        <v>17</v>
      </c>
      <c r="I2105">
        <v>4</v>
      </c>
      <c r="J2105" t="s">
        <v>18</v>
      </c>
      <c r="K2105" t="s">
        <v>19</v>
      </c>
      <c r="L2105">
        <v>208000</v>
      </c>
      <c r="M2105" t="s">
        <v>20</v>
      </c>
      <c r="N2105" t="s">
        <v>20</v>
      </c>
      <c r="O2105" s="2">
        <v>72000</v>
      </c>
      <c r="P2105" s="1">
        <f>MEDIAN(Data_Source[Price (SAR)])</f>
        <v>58000</v>
      </c>
      <c r="Q2105" s="1" cm="1">
        <f t="array" ref="Q2105">MEDIAN(_xlfn._xlws.FILTER(Data_Source[Price (SAR)],Data_Source[Maker] = Data_Source[[#This Row],[Maker]]))</f>
        <v>36500</v>
      </c>
    </row>
    <row r="2106" spans="1:17" x14ac:dyDescent="0.35">
      <c r="A2106">
        <v>2105</v>
      </c>
      <c r="B2106" t="s">
        <v>31</v>
      </c>
      <c r="C2106" t="s">
        <v>32</v>
      </c>
      <c r="D2106">
        <v>2018</v>
      </c>
      <c r="E2106" s="9">
        <f ca="1">YEAR(TODAY())-Data_Source[[#This Row],[Year]]</f>
        <v>7</v>
      </c>
      <c r="F2106" t="s">
        <v>15</v>
      </c>
      <c r="G2106" t="s">
        <v>33</v>
      </c>
      <c r="H2106" t="s">
        <v>17</v>
      </c>
      <c r="I2106">
        <v>1.5</v>
      </c>
      <c r="J2106" t="s">
        <v>18</v>
      </c>
      <c r="K2106" t="s">
        <v>19</v>
      </c>
      <c r="L2106">
        <v>39000</v>
      </c>
      <c r="M2106" t="s">
        <v>20</v>
      </c>
      <c r="N2106" t="s">
        <v>20</v>
      </c>
      <c r="O2106" s="3">
        <v>72000</v>
      </c>
      <c r="P2106" s="1">
        <f>MEDIAN(Data_Source[Price (SAR)])</f>
        <v>58000</v>
      </c>
      <c r="Q2106" s="1" cm="1">
        <f t="array" ref="Q2106">MEDIAN(_xlfn._xlws.FILTER(Data_Source[Price (SAR)],Data_Source[Maker] = Data_Source[[#This Row],[Maker]]))</f>
        <v>60500</v>
      </c>
    </row>
    <row r="2107" spans="1:17" x14ac:dyDescent="0.35">
      <c r="A2107">
        <v>2106</v>
      </c>
      <c r="B2107" t="s">
        <v>76</v>
      </c>
      <c r="C2107" t="s">
        <v>125</v>
      </c>
      <c r="D2107">
        <v>2014</v>
      </c>
      <c r="E2107" s="9">
        <f ca="1">YEAR(TODAY())-Data_Source[[#This Row],[Year]]</f>
        <v>11</v>
      </c>
      <c r="F2107" t="s">
        <v>15</v>
      </c>
      <c r="G2107" t="s">
        <v>33</v>
      </c>
      <c r="H2107" t="s">
        <v>26</v>
      </c>
      <c r="I2107">
        <v>3.6</v>
      </c>
      <c r="J2107" t="s">
        <v>18</v>
      </c>
      <c r="K2107" t="s">
        <v>19</v>
      </c>
      <c r="L2107">
        <v>209500</v>
      </c>
      <c r="M2107" t="s">
        <v>20</v>
      </c>
      <c r="N2107" t="s">
        <v>20</v>
      </c>
      <c r="O2107" s="2">
        <v>56000</v>
      </c>
      <c r="P2107" s="1">
        <f>MEDIAN(Data_Source[Price (SAR)])</f>
        <v>58000</v>
      </c>
      <c r="Q2107" s="1" cm="1">
        <f t="array" ref="Q2107">MEDIAN(_xlfn._xlws.FILTER(Data_Source[Price (SAR)],Data_Source[Maker] = Data_Source[[#This Row],[Maker]]))</f>
        <v>55000</v>
      </c>
    </row>
    <row r="2108" spans="1:17" x14ac:dyDescent="0.35">
      <c r="A2108">
        <v>2107</v>
      </c>
      <c r="B2108" t="s">
        <v>39</v>
      </c>
      <c r="C2108" t="s">
        <v>46</v>
      </c>
      <c r="D2108">
        <v>2020</v>
      </c>
      <c r="E2108" s="9">
        <f ca="1">YEAR(TODAY())-Data_Source[[#This Row],[Year]]</f>
        <v>5</v>
      </c>
      <c r="F2108" t="s">
        <v>15</v>
      </c>
      <c r="G2108" t="s">
        <v>16</v>
      </c>
      <c r="H2108" t="s">
        <v>30</v>
      </c>
      <c r="I2108">
        <v>5.3</v>
      </c>
      <c r="J2108" t="s">
        <v>18</v>
      </c>
      <c r="K2108" t="s">
        <v>19</v>
      </c>
      <c r="L2108">
        <v>67000</v>
      </c>
      <c r="M2108" t="s">
        <v>20</v>
      </c>
      <c r="N2108" t="s">
        <v>20</v>
      </c>
      <c r="O2108" s="2">
        <v>176000</v>
      </c>
      <c r="P2108" s="1">
        <f>MEDIAN(Data_Source[Price (SAR)])</f>
        <v>58000</v>
      </c>
      <c r="Q2108" s="1" cm="1">
        <f t="array" ref="Q2108">MEDIAN(_xlfn._xlws.FILTER(Data_Source[Price (SAR)],Data_Source[Maker] = Data_Source[[#This Row],[Maker]]))</f>
        <v>60000</v>
      </c>
    </row>
    <row r="2109" spans="1:17" x14ac:dyDescent="0.35">
      <c r="A2109">
        <v>2108</v>
      </c>
      <c r="B2109" t="s">
        <v>73</v>
      </c>
      <c r="C2109" t="s">
        <v>74</v>
      </c>
      <c r="D2109">
        <v>2015</v>
      </c>
      <c r="E2109" s="9">
        <f ca="1">YEAR(TODAY())-Data_Source[[#This Row],[Year]]</f>
        <v>10</v>
      </c>
      <c r="F2109" t="s">
        <v>15</v>
      </c>
      <c r="G2109" t="s">
        <v>94</v>
      </c>
      <c r="H2109" t="s">
        <v>17</v>
      </c>
      <c r="I2109">
        <v>1.9</v>
      </c>
      <c r="J2109" t="s">
        <v>18</v>
      </c>
      <c r="K2109" t="s">
        <v>19</v>
      </c>
      <c r="L2109">
        <v>274000</v>
      </c>
      <c r="M2109" t="s">
        <v>20</v>
      </c>
      <c r="N2109" t="s">
        <v>20</v>
      </c>
      <c r="O2109" s="3">
        <v>66000</v>
      </c>
      <c r="P2109" s="1">
        <f>MEDIAN(Data_Source[Price (SAR)])</f>
        <v>58000</v>
      </c>
      <c r="Q2109" s="1" cm="1">
        <f t="array" ref="Q2109">MEDIAN(_xlfn._xlws.FILTER(Data_Source[Price (SAR)],Data_Source[Maker] = Data_Source[[#This Row],[Maker]]))</f>
        <v>56000</v>
      </c>
    </row>
    <row r="2110" spans="1:17" x14ac:dyDescent="0.35">
      <c r="A2110">
        <v>2109</v>
      </c>
      <c r="B2110" t="s">
        <v>27</v>
      </c>
      <c r="C2110" t="s">
        <v>88</v>
      </c>
      <c r="D2110">
        <v>2017</v>
      </c>
      <c r="E2110" s="9">
        <f ca="1">YEAR(TODAY())-Data_Source[[#This Row],[Year]]</f>
        <v>8</v>
      </c>
      <c r="F2110" t="s">
        <v>15</v>
      </c>
      <c r="G2110" t="s">
        <v>23</v>
      </c>
      <c r="H2110" t="s">
        <v>26</v>
      </c>
      <c r="I2110">
        <v>1.4</v>
      </c>
      <c r="J2110" t="s">
        <v>18</v>
      </c>
      <c r="K2110" t="s">
        <v>19</v>
      </c>
      <c r="L2110">
        <v>204000</v>
      </c>
      <c r="M2110" t="s">
        <v>20</v>
      </c>
      <c r="N2110" t="s">
        <v>20</v>
      </c>
      <c r="O2110" s="2">
        <v>23000</v>
      </c>
      <c r="P2110" s="1">
        <f>MEDIAN(Data_Source[Price (SAR)])</f>
        <v>58000</v>
      </c>
      <c r="Q2110" s="1" cm="1">
        <f t="array" ref="Q2110">MEDIAN(_xlfn._xlws.FILTER(Data_Source[Price (SAR)],Data_Source[Maker] = Data_Source[[#This Row],[Maker]]))</f>
        <v>42000</v>
      </c>
    </row>
    <row r="2111" spans="1:17" x14ac:dyDescent="0.35">
      <c r="A2111">
        <v>2110</v>
      </c>
      <c r="B2111" t="s">
        <v>181</v>
      </c>
      <c r="C2111" t="s">
        <v>199</v>
      </c>
      <c r="D2111">
        <v>2016</v>
      </c>
      <c r="E2111" s="9">
        <f ca="1">YEAR(TODAY())-Data_Source[[#This Row],[Year]]</f>
        <v>9</v>
      </c>
      <c r="F2111" t="s">
        <v>15</v>
      </c>
      <c r="G2111" t="s">
        <v>94</v>
      </c>
      <c r="H2111" t="s">
        <v>30</v>
      </c>
      <c r="I2111">
        <v>3.5</v>
      </c>
      <c r="J2111" t="s">
        <v>18</v>
      </c>
      <c r="K2111" t="s">
        <v>19</v>
      </c>
      <c r="L2111">
        <v>122000</v>
      </c>
      <c r="M2111" t="s">
        <v>20</v>
      </c>
      <c r="N2111" t="s">
        <v>20</v>
      </c>
      <c r="O2111" s="3">
        <v>50000</v>
      </c>
      <c r="P2111" s="1">
        <f>MEDIAN(Data_Source[Price (SAR)])</f>
        <v>58000</v>
      </c>
      <c r="Q2111" s="1" cm="1">
        <f t="array" ref="Q2111">MEDIAN(_xlfn._xlws.FILTER(Data_Source[Price (SAR)],Data_Source[Maker] = Data_Source[[#This Row],[Maker]]))</f>
        <v>54000</v>
      </c>
    </row>
    <row r="2112" spans="1:17" x14ac:dyDescent="0.35">
      <c r="A2112">
        <v>2111</v>
      </c>
      <c r="B2112" t="s">
        <v>34</v>
      </c>
      <c r="C2112" t="s">
        <v>287</v>
      </c>
      <c r="D2112">
        <v>2012</v>
      </c>
      <c r="E2112" s="9">
        <f ca="1">YEAR(TODAY())-Data_Source[[#This Row],[Year]]</f>
        <v>13</v>
      </c>
      <c r="F2112" t="s">
        <v>15</v>
      </c>
      <c r="G2112" t="s">
        <v>23</v>
      </c>
      <c r="H2112" t="s">
        <v>26</v>
      </c>
      <c r="I2112">
        <v>2.7</v>
      </c>
      <c r="J2112" t="s">
        <v>18</v>
      </c>
      <c r="K2112" t="s">
        <v>68</v>
      </c>
      <c r="L2112">
        <v>126000</v>
      </c>
      <c r="M2112" t="s">
        <v>253</v>
      </c>
      <c r="N2112" t="s">
        <v>539</v>
      </c>
      <c r="O2112" s="2">
        <v>35000</v>
      </c>
      <c r="P2112" s="1">
        <f>MEDIAN(Data_Source[Price (SAR)])</f>
        <v>58000</v>
      </c>
      <c r="Q2112" s="1" cm="1">
        <f t="array" ref="Q2112">MEDIAN(_xlfn._xlws.FILTER(Data_Source[Price (SAR)],Data_Source[Maker] = Data_Source[[#This Row],[Maker]]))</f>
        <v>65000</v>
      </c>
    </row>
    <row r="2113" spans="1:17" x14ac:dyDescent="0.35">
      <c r="A2113">
        <v>2112</v>
      </c>
      <c r="B2113" t="s">
        <v>34</v>
      </c>
      <c r="C2113" t="s">
        <v>43</v>
      </c>
      <c r="D2113">
        <v>2014</v>
      </c>
      <c r="E2113" s="9">
        <f ca="1">YEAR(TODAY())-Data_Source[[#This Row],[Year]]</f>
        <v>11</v>
      </c>
      <c r="F2113" t="s">
        <v>44</v>
      </c>
      <c r="G2113" t="s">
        <v>23</v>
      </c>
      <c r="H2113" t="s">
        <v>26</v>
      </c>
      <c r="I2113">
        <v>2.2000000000000002</v>
      </c>
      <c r="J2113" t="s">
        <v>18</v>
      </c>
      <c r="K2113" t="s">
        <v>19</v>
      </c>
      <c r="L2113">
        <v>80250</v>
      </c>
      <c r="M2113" t="s">
        <v>228</v>
      </c>
      <c r="N2113" t="s">
        <v>540</v>
      </c>
      <c r="O2113" s="2">
        <v>55000</v>
      </c>
      <c r="P2113" s="1">
        <f>MEDIAN(Data_Source[Price (SAR)])</f>
        <v>58000</v>
      </c>
      <c r="Q2113" s="1" cm="1">
        <f t="array" ref="Q2113">MEDIAN(_xlfn._xlws.FILTER(Data_Source[Price (SAR)],Data_Source[Maker] = Data_Source[[#This Row],[Maker]]))</f>
        <v>65000</v>
      </c>
    </row>
    <row r="2114" spans="1:17" x14ac:dyDescent="0.35">
      <c r="A2114">
        <v>2113</v>
      </c>
      <c r="B2114" t="s">
        <v>48</v>
      </c>
      <c r="C2114" t="s">
        <v>106</v>
      </c>
      <c r="D2114">
        <v>2011</v>
      </c>
      <c r="E2114" s="9">
        <f ca="1">YEAR(TODAY())-Data_Source[[#This Row],[Year]]</f>
        <v>14</v>
      </c>
      <c r="F2114" t="s">
        <v>15</v>
      </c>
      <c r="G2114" t="s">
        <v>23</v>
      </c>
      <c r="H2114" t="s">
        <v>17</v>
      </c>
      <c r="I2114">
        <v>3.8</v>
      </c>
      <c r="J2114" t="s">
        <v>18</v>
      </c>
      <c r="K2114" t="s">
        <v>19</v>
      </c>
      <c r="L2114">
        <v>203000</v>
      </c>
      <c r="M2114" t="s">
        <v>54</v>
      </c>
      <c r="N2114" t="s">
        <v>538</v>
      </c>
      <c r="O2114" s="3">
        <v>98000</v>
      </c>
      <c r="P2114" s="1">
        <f>MEDIAN(Data_Source[Price (SAR)])</f>
        <v>58000</v>
      </c>
      <c r="Q2114" s="1" cm="1">
        <f t="array" ref="Q2114">MEDIAN(_xlfn._xlws.FILTER(Data_Source[Price (SAR)],Data_Source[Maker] = Data_Source[[#This Row],[Maker]]))</f>
        <v>145000</v>
      </c>
    </row>
    <row r="2115" spans="1:17" x14ac:dyDescent="0.35">
      <c r="A2115">
        <v>2114</v>
      </c>
      <c r="B2115" t="s">
        <v>34</v>
      </c>
      <c r="C2115" t="s">
        <v>55</v>
      </c>
      <c r="D2115">
        <v>2016</v>
      </c>
      <c r="E2115" s="9">
        <f ca="1">YEAR(TODAY())-Data_Source[[#This Row],[Year]]</f>
        <v>9</v>
      </c>
      <c r="F2115" t="s">
        <v>44</v>
      </c>
      <c r="G2115" t="s">
        <v>23</v>
      </c>
      <c r="H2115" t="s">
        <v>17</v>
      </c>
      <c r="I2115">
        <v>4</v>
      </c>
      <c r="J2115" t="s">
        <v>18</v>
      </c>
      <c r="K2115" t="s">
        <v>19</v>
      </c>
      <c r="L2115">
        <v>168000</v>
      </c>
      <c r="M2115" t="s">
        <v>20</v>
      </c>
      <c r="N2115" t="s">
        <v>20</v>
      </c>
      <c r="O2115" s="3">
        <v>109000</v>
      </c>
      <c r="P2115" s="1">
        <f>MEDIAN(Data_Source[Price (SAR)])</f>
        <v>58000</v>
      </c>
      <c r="Q2115" s="1" cm="1">
        <f t="array" ref="Q2115">MEDIAN(_xlfn._xlws.FILTER(Data_Source[Price (SAR)],Data_Source[Maker] = Data_Source[[#This Row],[Maker]]))</f>
        <v>65000</v>
      </c>
    </row>
    <row r="2116" spans="1:17" x14ac:dyDescent="0.35">
      <c r="A2116">
        <v>2115</v>
      </c>
      <c r="B2116" t="s">
        <v>73</v>
      </c>
      <c r="C2116" t="s">
        <v>74</v>
      </c>
      <c r="D2116">
        <v>2019</v>
      </c>
      <c r="E2116" s="9">
        <f ca="1">YEAR(TODAY())-Data_Source[[#This Row],[Year]]</f>
        <v>6</v>
      </c>
      <c r="F2116" t="s">
        <v>15</v>
      </c>
      <c r="G2116" t="s">
        <v>75</v>
      </c>
      <c r="H2116" t="s">
        <v>17</v>
      </c>
      <c r="I2116">
        <v>2.5</v>
      </c>
      <c r="J2116" t="s">
        <v>18</v>
      </c>
      <c r="K2116" t="s">
        <v>19</v>
      </c>
      <c r="L2116">
        <v>89000</v>
      </c>
      <c r="M2116" t="s">
        <v>20</v>
      </c>
      <c r="N2116" t="s">
        <v>20</v>
      </c>
      <c r="O2116" s="2">
        <v>99000</v>
      </c>
      <c r="P2116" s="1">
        <f>MEDIAN(Data_Source[Price (SAR)])</f>
        <v>58000</v>
      </c>
      <c r="Q2116" s="1" cm="1">
        <f t="array" ref="Q2116">MEDIAN(_xlfn._xlws.FILTER(Data_Source[Price (SAR)],Data_Source[Maker] = Data_Source[[#This Row],[Maker]]))</f>
        <v>56000</v>
      </c>
    </row>
    <row r="2117" spans="1:17" x14ac:dyDescent="0.35">
      <c r="A2117">
        <v>2116</v>
      </c>
      <c r="B2117" t="s">
        <v>82</v>
      </c>
      <c r="C2117" t="s">
        <v>83</v>
      </c>
      <c r="D2117">
        <v>2019</v>
      </c>
      <c r="E2117" s="9">
        <f ca="1">YEAR(TODAY())-Data_Source[[#This Row],[Year]]</f>
        <v>6</v>
      </c>
      <c r="F2117" t="s">
        <v>15</v>
      </c>
      <c r="G2117" t="s">
        <v>25</v>
      </c>
      <c r="H2117" t="s">
        <v>30</v>
      </c>
      <c r="I2117">
        <v>3.5</v>
      </c>
      <c r="J2117" t="s">
        <v>18</v>
      </c>
      <c r="K2117" t="s">
        <v>19</v>
      </c>
      <c r="L2117">
        <v>94000</v>
      </c>
      <c r="M2117" t="s">
        <v>20</v>
      </c>
      <c r="N2117" t="s">
        <v>20</v>
      </c>
      <c r="O2117" s="2">
        <v>88000</v>
      </c>
      <c r="P2117" s="1">
        <f>MEDIAN(Data_Source[Price (SAR)])</f>
        <v>58000</v>
      </c>
      <c r="Q2117" s="1" cm="1">
        <f t="array" ref="Q2117">MEDIAN(_xlfn._xlws.FILTER(Data_Source[Price (SAR)],Data_Source[Maker] = Data_Source[[#This Row],[Maker]]))</f>
        <v>40000</v>
      </c>
    </row>
    <row r="2118" spans="1:17" x14ac:dyDescent="0.35">
      <c r="A2118">
        <v>2117</v>
      </c>
      <c r="B2118" t="s">
        <v>39</v>
      </c>
      <c r="C2118" t="s">
        <v>46</v>
      </c>
      <c r="D2118">
        <v>2019</v>
      </c>
      <c r="E2118" s="9">
        <f ca="1">YEAR(TODAY())-Data_Source[[#This Row],[Year]]</f>
        <v>6</v>
      </c>
      <c r="F2118" t="s">
        <v>15</v>
      </c>
      <c r="G2118" t="s">
        <v>33</v>
      </c>
      <c r="H2118" t="s">
        <v>30</v>
      </c>
      <c r="I2118">
        <v>5.3</v>
      </c>
      <c r="J2118" t="s">
        <v>18</v>
      </c>
      <c r="K2118" t="s">
        <v>19</v>
      </c>
      <c r="L2118">
        <v>33000</v>
      </c>
      <c r="M2118" t="s">
        <v>20</v>
      </c>
      <c r="N2118" t="s">
        <v>20</v>
      </c>
      <c r="O2118" s="2">
        <v>163000</v>
      </c>
      <c r="P2118" s="1">
        <f>MEDIAN(Data_Source[Price (SAR)])</f>
        <v>58000</v>
      </c>
      <c r="Q2118" s="1" cm="1">
        <f t="array" ref="Q2118">MEDIAN(_xlfn._xlws.FILTER(Data_Source[Price (SAR)],Data_Source[Maker] = Data_Source[[#This Row],[Maker]]))</f>
        <v>60000</v>
      </c>
    </row>
    <row r="2119" spans="1:17" x14ac:dyDescent="0.35">
      <c r="A2119">
        <v>2118</v>
      </c>
      <c r="B2119" t="s">
        <v>21</v>
      </c>
      <c r="C2119" t="s">
        <v>24</v>
      </c>
      <c r="D2119">
        <v>2018</v>
      </c>
      <c r="E2119" s="9">
        <f ca="1">YEAR(TODAY())-Data_Source[[#This Row],[Year]]</f>
        <v>7</v>
      </c>
      <c r="F2119" t="s">
        <v>15</v>
      </c>
      <c r="G2119" t="s">
        <v>23</v>
      </c>
      <c r="H2119" t="s">
        <v>26</v>
      </c>
      <c r="I2119">
        <v>1.5</v>
      </c>
      <c r="J2119" t="s">
        <v>18</v>
      </c>
      <c r="K2119" t="s">
        <v>19</v>
      </c>
      <c r="L2119">
        <v>108708</v>
      </c>
      <c r="M2119" t="s">
        <v>20</v>
      </c>
      <c r="N2119" t="s">
        <v>20</v>
      </c>
      <c r="O2119" s="3">
        <v>24000</v>
      </c>
      <c r="P2119" s="1">
        <f>MEDIAN(Data_Source[Price (SAR)])</f>
        <v>58000</v>
      </c>
      <c r="Q2119" s="1" cm="1">
        <f t="array" ref="Q2119">MEDIAN(_xlfn._xlws.FILTER(Data_Source[Price (SAR)],Data_Source[Maker] = Data_Source[[#This Row],[Maker]]))</f>
        <v>36500</v>
      </c>
    </row>
    <row r="2120" spans="1:17" x14ac:dyDescent="0.35">
      <c r="A2120">
        <v>2119</v>
      </c>
      <c r="B2120" t="s">
        <v>34</v>
      </c>
      <c r="C2120" t="s">
        <v>43</v>
      </c>
      <c r="D2120">
        <v>2016</v>
      </c>
      <c r="E2120" s="9">
        <f ca="1">YEAR(TODAY())-Data_Source[[#This Row],[Year]]</f>
        <v>9</v>
      </c>
      <c r="F2120" t="s">
        <v>15</v>
      </c>
      <c r="G2120" t="s">
        <v>23</v>
      </c>
      <c r="H2120" t="s">
        <v>30</v>
      </c>
      <c r="I2120">
        <v>2.5</v>
      </c>
      <c r="J2120" t="s">
        <v>18</v>
      </c>
      <c r="K2120" t="s">
        <v>19</v>
      </c>
      <c r="L2120">
        <v>180000</v>
      </c>
      <c r="M2120" t="s">
        <v>20</v>
      </c>
      <c r="N2120" t="s">
        <v>20</v>
      </c>
      <c r="O2120" s="2">
        <v>27000</v>
      </c>
      <c r="P2120" s="1">
        <f>MEDIAN(Data_Source[Price (SAR)])</f>
        <v>58000</v>
      </c>
      <c r="Q2120" s="1" cm="1">
        <f t="array" ref="Q2120">MEDIAN(_xlfn._xlws.FILTER(Data_Source[Price (SAR)],Data_Source[Maker] = Data_Source[[#This Row],[Maker]]))</f>
        <v>65000</v>
      </c>
    </row>
    <row r="2121" spans="1:17" x14ac:dyDescent="0.35">
      <c r="A2121">
        <v>2120</v>
      </c>
      <c r="B2121" t="s">
        <v>76</v>
      </c>
      <c r="C2121" t="s">
        <v>240</v>
      </c>
      <c r="D2121">
        <v>2008</v>
      </c>
      <c r="E2121" s="9">
        <f ca="1">YEAR(TODAY())-Data_Source[[#This Row],[Year]]</f>
        <v>17</v>
      </c>
      <c r="F2121" t="s">
        <v>15</v>
      </c>
      <c r="G2121" t="s">
        <v>78</v>
      </c>
      <c r="H2121" t="s">
        <v>26</v>
      </c>
      <c r="I2121">
        <v>4.5999999999999996</v>
      </c>
      <c r="J2121" t="s">
        <v>18</v>
      </c>
      <c r="K2121" t="s">
        <v>19</v>
      </c>
      <c r="L2121">
        <v>21000</v>
      </c>
      <c r="M2121" t="s">
        <v>20</v>
      </c>
      <c r="N2121" t="s">
        <v>20</v>
      </c>
      <c r="O2121" s="3">
        <v>13000</v>
      </c>
      <c r="P2121" s="1">
        <f>MEDIAN(Data_Source[Price (SAR)])</f>
        <v>58000</v>
      </c>
      <c r="Q2121" s="1" cm="1">
        <f t="array" ref="Q2121">MEDIAN(_xlfn._xlws.FILTER(Data_Source[Price (SAR)],Data_Source[Maker] = Data_Source[[#This Row],[Maker]]))</f>
        <v>55000</v>
      </c>
    </row>
    <row r="2122" spans="1:17" x14ac:dyDescent="0.35">
      <c r="A2122">
        <v>2121</v>
      </c>
      <c r="B2122" t="s">
        <v>31</v>
      </c>
      <c r="C2122" t="s">
        <v>32</v>
      </c>
      <c r="D2122">
        <v>2012</v>
      </c>
      <c r="E2122" s="9">
        <f ca="1">YEAR(TODAY())-Data_Source[[#This Row],[Year]]</f>
        <v>13</v>
      </c>
      <c r="F2122" t="s">
        <v>15</v>
      </c>
      <c r="G2122" t="s">
        <v>23</v>
      </c>
      <c r="H2122" t="s">
        <v>30</v>
      </c>
      <c r="I2122">
        <v>2.4</v>
      </c>
      <c r="J2122" t="s">
        <v>18</v>
      </c>
      <c r="K2122" t="s">
        <v>19</v>
      </c>
      <c r="L2122">
        <v>15000</v>
      </c>
      <c r="M2122" t="s">
        <v>20</v>
      </c>
      <c r="N2122" t="s">
        <v>20</v>
      </c>
      <c r="O2122" s="3">
        <v>58000</v>
      </c>
      <c r="P2122" s="1">
        <f>MEDIAN(Data_Source[Price (SAR)])</f>
        <v>58000</v>
      </c>
      <c r="Q2122" s="1" cm="1">
        <f t="array" ref="Q2122">MEDIAN(_xlfn._xlws.FILTER(Data_Source[Price (SAR)],Data_Source[Maker] = Data_Source[[#This Row],[Maker]]))</f>
        <v>60500</v>
      </c>
    </row>
    <row r="2123" spans="1:17" x14ac:dyDescent="0.35">
      <c r="A2123">
        <v>2122</v>
      </c>
      <c r="B2123" t="s">
        <v>27</v>
      </c>
      <c r="C2123" t="s">
        <v>28</v>
      </c>
      <c r="D2123">
        <v>2019</v>
      </c>
      <c r="E2123" s="9">
        <f ca="1">YEAR(TODAY())-Data_Source[[#This Row],[Year]]</f>
        <v>6</v>
      </c>
      <c r="F2123" t="s">
        <v>15</v>
      </c>
      <c r="G2123" t="s">
        <v>23</v>
      </c>
      <c r="H2123" t="s">
        <v>26</v>
      </c>
      <c r="I2123">
        <v>1.6</v>
      </c>
      <c r="J2123" t="s">
        <v>18</v>
      </c>
      <c r="K2123" t="s">
        <v>19</v>
      </c>
      <c r="L2123">
        <v>84000</v>
      </c>
      <c r="M2123" t="s">
        <v>54</v>
      </c>
      <c r="N2123" t="s">
        <v>538</v>
      </c>
      <c r="O2123" s="2">
        <v>51000</v>
      </c>
      <c r="P2123" s="1">
        <f>MEDIAN(Data_Source[Price (SAR)])</f>
        <v>58000</v>
      </c>
      <c r="Q2123" s="1" cm="1">
        <f t="array" ref="Q2123">MEDIAN(_xlfn._xlws.FILTER(Data_Source[Price (SAR)],Data_Source[Maker] = Data_Source[[#This Row],[Maker]]))</f>
        <v>42000</v>
      </c>
    </row>
    <row r="2124" spans="1:17" x14ac:dyDescent="0.35">
      <c r="A2124">
        <v>2123</v>
      </c>
      <c r="B2124" t="s">
        <v>36</v>
      </c>
      <c r="C2124" t="s">
        <v>37</v>
      </c>
      <c r="D2124">
        <v>2008</v>
      </c>
      <c r="E2124" s="9">
        <f ca="1">YEAR(TODAY())-Data_Source[[#This Row],[Year]]</f>
        <v>17</v>
      </c>
      <c r="F2124" t="s">
        <v>15</v>
      </c>
      <c r="G2124" t="s">
        <v>16</v>
      </c>
      <c r="H2124" t="s">
        <v>30</v>
      </c>
      <c r="I2124">
        <v>1.6</v>
      </c>
      <c r="J2124" t="s">
        <v>18</v>
      </c>
      <c r="K2124" t="s">
        <v>19</v>
      </c>
      <c r="L2124">
        <v>250000</v>
      </c>
      <c r="M2124" t="s">
        <v>20</v>
      </c>
      <c r="N2124" t="s">
        <v>20</v>
      </c>
      <c r="O2124" s="3">
        <v>22000</v>
      </c>
      <c r="P2124" s="1">
        <f>MEDIAN(Data_Source[Price (SAR)])</f>
        <v>58000</v>
      </c>
      <c r="Q2124" s="1" cm="1">
        <f t="array" ref="Q2124">MEDIAN(_xlfn._xlws.FILTER(Data_Source[Price (SAR)],Data_Source[Maker] = Data_Source[[#This Row],[Maker]]))</f>
        <v>72000</v>
      </c>
    </row>
    <row r="2125" spans="1:17" x14ac:dyDescent="0.35">
      <c r="A2125">
        <v>2124</v>
      </c>
      <c r="B2125" t="s">
        <v>34</v>
      </c>
      <c r="C2125" t="s">
        <v>43</v>
      </c>
      <c r="D2125">
        <v>2016</v>
      </c>
      <c r="E2125" s="9">
        <f ca="1">YEAR(TODAY())-Data_Source[[#This Row],[Year]]</f>
        <v>9</v>
      </c>
      <c r="F2125" t="s">
        <v>47</v>
      </c>
      <c r="G2125" t="s">
        <v>29</v>
      </c>
      <c r="H2125" t="s">
        <v>26</v>
      </c>
      <c r="I2125">
        <v>2.5</v>
      </c>
      <c r="J2125" t="s">
        <v>18</v>
      </c>
      <c r="K2125" t="s">
        <v>19</v>
      </c>
      <c r="L2125">
        <v>161000</v>
      </c>
      <c r="M2125" t="s">
        <v>349</v>
      </c>
      <c r="N2125" t="s">
        <v>20</v>
      </c>
      <c r="O2125" s="3">
        <v>55000</v>
      </c>
      <c r="P2125" s="1">
        <f>MEDIAN(Data_Source[Price (SAR)])</f>
        <v>58000</v>
      </c>
      <c r="Q2125" s="1" cm="1">
        <f t="array" ref="Q2125">MEDIAN(_xlfn._xlws.FILTER(Data_Source[Price (SAR)],Data_Source[Maker] = Data_Source[[#This Row],[Maker]]))</f>
        <v>65000</v>
      </c>
    </row>
    <row r="2126" spans="1:17" x14ac:dyDescent="0.35">
      <c r="A2126">
        <v>2125</v>
      </c>
      <c r="B2126" t="s">
        <v>60</v>
      </c>
      <c r="C2126" t="s">
        <v>90</v>
      </c>
      <c r="D2126">
        <v>2021</v>
      </c>
      <c r="E2126" s="9">
        <f ca="1">YEAR(TODAY())-Data_Source[[#This Row],[Year]]</f>
        <v>4</v>
      </c>
      <c r="F2126" t="s">
        <v>15</v>
      </c>
      <c r="G2126" t="s">
        <v>23</v>
      </c>
      <c r="H2126" t="s">
        <v>17</v>
      </c>
      <c r="I2126">
        <v>5.7</v>
      </c>
      <c r="J2126" t="s">
        <v>18</v>
      </c>
      <c r="K2126" t="s">
        <v>19</v>
      </c>
      <c r="L2126">
        <v>4500</v>
      </c>
      <c r="M2126" t="s">
        <v>54</v>
      </c>
      <c r="N2126" t="s">
        <v>538</v>
      </c>
      <c r="O2126" s="3">
        <v>460500</v>
      </c>
      <c r="P2126" s="1">
        <f>MEDIAN(Data_Source[Price (SAR)])</f>
        <v>58000</v>
      </c>
      <c r="Q2126" s="1" cm="1">
        <f t="array" ref="Q2126">MEDIAN(_xlfn._xlws.FILTER(Data_Source[Price (SAR)],Data_Source[Maker] = Data_Source[[#This Row],[Maker]]))</f>
        <v>142000</v>
      </c>
    </row>
    <row r="2127" spans="1:17" x14ac:dyDescent="0.35">
      <c r="A2127">
        <v>2126</v>
      </c>
      <c r="B2127" t="s">
        <v>60</v>
      </c>
      <c r="C2127" t="s">
        <v>90</v>
      </c>
      <c r="D2127">
        <v>2021</v>
      </c>
      <c r="E2127" s="9">
        <f ca="1">YEAR(TODAY())-Data_Source[[#This Row],[Year]]</f>
        <v>4</v>
      </c>
      <c r="F2127" t="s">
        <v>15</v>
      </c>
      <c r="G2127" t="s">
        <v>23</v>
      </c>
      <c r="H2127" t="s">
        <v>17</v>
      </c>
      <c r="I2127">
        <v>5.7</v>
      </c>
      <c r="J2127" t="s">
        <v>18</v>
      </c>
      <c r="K2127" t="s">
        <v>19</v>
      </c>
      <c r="L2127">
        <v>14000</v>
      </c>
      <c r="M2127" t="s">
        <v>45</v>
      </c>
      <c r="N2127" t="s">
        <v>539</v>
      </c>
      <c r="O2127" s="2">
        <v>445000</v>
      </c>
      <c r="P2127" s="1">
        <f>MEDIAN(Data_Source[Price (SAR)])</f>
        <v>58000</v>
      </c>
      <c r="Q2127" s="1" cm="1">
        <f t="array" ref="Q2127">MEDIAN(_xlfn._xlws.FILTER(Data_Source[Price (SAR)],Data_Source[Maker] = Data_Source[[#This Row],[Maker]]))</f>
        <v>142000</v>
      </c>
    </row>
    <row r="2128" spans="1:17" x14ac:dyDescent="0.35">
      <c r="A2128">
        <v>2127</v>
      </c>
      <c r="B2128" t="s">
        <v>39</v>
      </c>
      <c r="C2128" t="s">
        <v>217</v>
      </c>
      <c r="D2128">
        <v>2013</v>
      </c>
      <c r="E2128" s="9">
        <f ca="1">YEAR(TODAY())-Data_Source[[#This Row],[Year]]</f>
        <v>12</v>
      </c>
      <c r="F2128" t="s">
        <v>15</v>
      </c>
      <c r="G2128" t="s">
        <v>23</v>
      </c>
      <c r="H2128" t="s">
        <v>26</v>
      </c>
      <c r="I2128">
        <v>1.8</v>
      </c>
      <c r="J2128" t="s">
        <v>18</v>
      </c>
      <c r="K2128" t="s">
        <v>19</v>
      </c>
      <c r="L2128">
        <v>120000</v>
      </c>
      <c r="M2128" t="s">
        <v>138</v>
      </c>
      <c r="N2128" t="s">
        <v>64</v>
      </c>
      <c r="O2128" s="2">
        <v>18000</v>
      </c>
      <c r="P2128" s="1">
        <f>MEDIAN(Data_Source[Price (SAR)])</f>
        <v>58000</v>
      </c>
      <c r="Q2128" s="1" cm="1">
        <f t="array" ref="Q2128">MEDIAN(_xlfn._xlws.FILTER(Data_Source[Price (SAR)],Data_Source[Maker] = Data_Source[[#This Row],[Maker]]))</f>
        <v>60000</v>
      </c>
    </row>
    <row r="2129" spans="1:17" x14ac:dyDescent="0.35">
      <c r="A2129">
        <v>2128</v>
      </c>
      <c r="B2129" t="s">
        <v>109</v>
      </c>
      <c r="C2129" t="s">
        <v>110</v>
      </c>
      <c r="D2129">
        <v>2012</v>
      </c>
      <c r="E2129" s="9">
        <f ca="1">YEAR(TODAY())-Data_Source[[#This Row],[Year]]</f>
        <v>13</v>
      </c>
      <c r="F2129" t="s">
        <v>15</v>
      </c>
      <c r="G2129" t="s">
        <v>234</v>
      </c>
      <c r="H2129" t="s">
        <v>17</v>
      </c>
      <c r="I2129">
        <v>6.4</v>
      </c>
      <c r="J2129" t="s">
        <v>18</v>
      </c>
      <c r="K2129" t="s">
        <v>19</v>
      </c>
      <c r="L2129">
        <v>167000</v>
      </c>
      <c r="M2129" t="s">
        <v>54</v>
      </c>
      <c r="N2129" t="s">
        <v>538</v>
      </c>
      <c r="O2129" s="3">
        <v>85000</v>
      </c>
      <c r="P2129" s="1">
        <f>MEDIAN(Data_Source[Price (SAR)])</f>
        <v>58000</v>
      </c>
      <c r="Q2129" s="1" cm="1">
        <f t="array" ref="Q2129">MEDIAN(_xlfn._xlws.FILTER(Data_Source[Price (SAR)],Data_Source[Maker] = Data_Source[[#This Row],[Maker]]))</f>
        <v>71000</v>
      </c>
    </row>
    <row r="2130" spans="1:17" x14ac:dyDescent="0.35">
      <c r="A2130">
        <v>2129</v>
      </c>
      <c r="B2130" t="s">
        <v>97</v>
      </c>
      <c r="C2130" t="s">
        <v>470</v>
      </c>
      <c r="D2130">
        <v>2015</v>
      </c>
      <c r="E2130" s="9">
        <f ca="1">YEAR(TODAY())-Data_Source[[#This Row],[Year]]</f>
        <v>10</v>
      </c>
      <c r="F2130" t="s">
        <v>15</v>
      </c>
      <c r="G2130" t="s">
        <v>25</v>
      </c>
      <c r="H2130" t="s">
        <v>17</v>
      </c>
      <c r="I2130">
        <v>1.6</v>
      </c>
      <c r="J2130" t="s">
        <v>18</v>
      </c>
      <c r="K2130" t="s">
        <v>19</v>
      </c>
      <c r="L2130">
        <v>140000</v>
      </c>
      <c r="M2130" t="s">
        <v>138</v>
      </c>
      <c r="N2130" t="s">
        <v>64</v>
      </c>
      <c r="O2130" s="3">
        <v>15000</v>
      </c>
      <c r="P2130" s="1">
        <f>MEDIAN(Data_Source[Price (SAR)])</f>
        <v>58000</v>
      </c>
      <c r="Q2130" s="1" cm="1">
        <f t="array" ref="Q2130">MEDIAN(_xlfn._xlws.FILTER(Data_Source[Price (SAR)],Data_Source[Maker] = Data_Source[[#This Row],[Maker]]))</f>
        <v>42500</v>
      </c>
    </row>
    <row r="2131" spans="1:17" x14ac:dyDescent="0.35">
      <c r="A2131">
        <v>2130</v>
      </c>
      <c r="B2131" t="s">
        <v>109</v>
      </c>
      <c r="C2131" t="s">
        <v>227</v>
      </c>
      <c r="D2131">
        <v>2020</v>
      </c>
      <c r="E2131" s="9">
        <f ca="1">YEAR(TODAY())-Data_Source[[#This Row],[Year]]</f>
        <v>5</v>
      </c>
      <c r="F2131" t="s">
        <v>15</v>
      </c>
      <c r="G2131" t="s">
        <v>25</v>
      </c>
      <c r="H2131" t="s">
        <v>17</v>
      </c>
      <c r="I2131">
        <v>3.6</v>
      </c>
      <c r="J2131" t="s">
        <v>18</v>
      </c>
      <c r="K2131" t="s">
        <v>19</v>
      </c>
      <c r="L2131">
        <v>36500</v>
      </c>
      <c r="M2131" t="s">
        <v>138</v>
      </c>
      <c r="N2131" t="s">
        <v>64</v>
      </c>
      <c r="O2131" s="2">
        <v>130000</v>
      </c>
      <c r="P2131" s="1">
        <f>MEDIAN(Data_Source[Price (SAR)])</f>
        <v>58000</v>
      </c>
      <c r="Q2131" s="1" cm="1">
        <f t="array" ref="Q2131">MEDIAN(_xlfn._xlws.FILTER(Data_Source[Price (SAR)],Data_Source[Maker] = Data_Source[[#This Row],[Maker]]))</f>
        <v>71000</v>
      </c>
    </row>
    <row r="2132" spans="1:17" x14ac:dyDescent="0.35">
      <c r="A2132">
        <v>2131</v>
      </c>
      <c r="B2132" t="s">
        <v>121</v>
      </c>
      <c r="C2132" t="s">
        <v>372</v>
      </c>
      <c r="D2132">
        <v>2017</v>
      </c>
      <c r="E2132" s="9">
        <f ca="1">YEAR(TODAY())-Data_Source[[#This Row],[Year]]</f>
        <v>8</v>
      </c>
      <c r="F2132" t="s">
        <v>15</v>
      </c>
      <c r="G2132" t="s">
        <v>16</v>
      </c>
      <c r="H2132" t="s">
        <v>17</v>
      </c>
      <c r="I2132">
        <v>2</v>
      </c>
      <c r="J2132" t="s">
        <v>18</v>
      </c>
      <c r="K2132" t="s">
        <v>19</v>
      </c>
      <c r="L2132">
        <v>100000</v>
      </c>
      <c r="M2132" t="s">
        <v>111</v>
      </c>
      <c r="N2132" t="s">
        <v>540</v>
      </c>
      <c r="O2132" s="2">
        <v>95000</v>
      </c>
      <c r="P2132" s="1">
        <f>MEDIAN(Data_Source[Price (SAR)])</f>
        <v>58000</v>
      </c>
      <c r="Q2132" s="1" cm="1">
        <f t="array" ref="Q2132">MEDIAN(_xlfn._xlws.FILTER(Data_Source[Price (SAR)],Data_Source[Maker] = Data_Source[[#This Row],[Maker]]))</f>
        <v>155000</v>
      </c>
    </row>
    <row r="2133" spans="1:17" x14ac:dyDescent="0.35">
      <c r="A2133">
        <v>2132</v>
      </c>
      <c r="B2133" t="s">
        <v>60</v>
      </c>
      <c r="C2133" t="s">
        <v>90</v>
      </c>
      <c r="D2133">
        <v>2017</v>
      </c>
      <c r="E2133" s="9">
        <f ca="1">YEAR(TODAY())-Data_Source[[#This Row],[Year]]</f>
        <v>8</v>
      </c>
      <c r="F2133" t="s">
        <v>15</v>
      </c>
      <c r="G2133" t="s">
        <v>25</v>
      </c>
      <c r="H2133" t="s">
        <v>17</v>
      </c>
      <c r="I2133">
        <v>5.7</v>
      </c>
      <c r="J2133" t="s">
        <v>18</v>
      </c>
      <c r="K2133" t="s">
        <v>19</v>
      </c>
      <c r="L2133">
        <v>8000</v>
      </c>
      <c r="M2133" t="s">
        <v>155</v>
      </c>
      <c r="N2133" t="s">
        <v>539</v>
      </c>
      <c r="O2133" s="2">
        <v>325000</v>
      </c>
      <c r="P2133" s="1">
        <f>MEDIAN(Data_Source[Price (SAR)])</f>
        <v>58000</v>
      </c>
      <c r="Q2133" s="1" cm="1">
        <f t="array" ref="Q2133">MEDIAN(_xlfn._xlws.FILTER(Data_Source[Price (SAR)],Data_Source[Maker] = Data_Source[[#This Row],[Maker]]))</f>
        <v>142000</v>
      </c>
    </row>
    <row r="2134" spans="1:17" x14ac:dyDescent="0.35">
      <c r="A2134">
        <v>2133</v>
      </c>
      <c r="B2134" t="s">
        <v>34</v>
      </c>
      <c r="C2134" t="s">
        <v>35</v>
      </c>
      <c r="D2134">
        <v>2012</v>
      </c>
      <c r="E2134" s="9">
        <f ca="1">YEAR(TODAY())-Data_Source[[#This Row],[Year]]</f>
        <v>13</v>
      </c>
      <c r="F2134" t="s">
        <v>15</v>
      </c>
      <c r="G2134" t="s">
        <v>23</v>
      </c>
      <c r="H2134" t="s">
        <v>17</v>
      </c>
      <c r="I2134">
        <v>4.5999999999999996</v>
      </c>
      <c r="J2134" t="s">
        <v>18</v>
      </c>
      <c r="K2134" t="s">
        <v>19</v>
      </c>
      <c r="L2134">
        <v>250000</v>
      </c>
      <c r="M2134" t="s">
        <v>20</v>
      </c>
      <c r="N2134" t="s">
        <v>20</v>
      </c>
      <c r="O2134" s="2">
        <v>85000</v>
      </c>
      <c r="P2134" s="1">
        <f>MEDIAN(Data_Source[Price (SAR)])</f>
        <v>58000</v>
      </c>
      <c r="Q2134" s="1" cm="1">
        <f t="array" ref="Q2134">MEDIAN(_xlfn._xlws.FILTER(Data_Source[Price (SAR)],Data_Source[Maker] = Data_Source[[#This Row],[Maker]]))</f>
        <v>65000</v>
      </c>
    </row>
    <row r="2135" spans="1:17" x14ac:dyDescent="0.35">
      <c r="A2135">
        <v>2134</v>
      </c>
      <c r="B2135" t="s">
        <v>139</v>
      </c>
      <c r="C2135" t="s">
        <v>381</v>
      </c>
      <c r="D2135">
        <v>2013</v>
      </c>
      <c r="E2135" s="9">
        <f ca="1">YEAR(TODAY())-Data_Source[[#This Row],[Year]]</f>
        <v>12</v>
      </c>
      <c r="F2135" t="s">
        <v>15</v>
      </c>
      <c r="G2135" t="s">
        <v>23</v>
      </c>
      <c r="H2135" t="s">
        <v>26</v>
      </c>
      <c r="I2135">
        <v>1.3</v>
      </c>
      <c r="J2135" t="s">
        <v>18</v>
      </c>
      <c r="K2135" t="s">
        <v>68</v>
      </c>
      <c r="L2135">
        <v>35700</v>
      </c>
      <c r="M2135" t="s">
        <v>20</v>
      </c>
      <c r="N2135" t="s">
        <v>20</v>
      </c>
      <c r="O2135" s="2">
        <v>16000</v>
      </c>
      <c r="P2135" s="1">
        <f>MEDIAN(Data_Source[Price (SAR)])</f>
        <v>58000</v>
      </c>
      <c r="Q2135" s="1" cm="1">
        <f t="array" ref="Q2135">MEDIAN(_xlfn._xlws.FILTER(Data_Source[Price (SAR)],Data_Source[Maker] = Data_Source[[#This Row],[Maker]]))</f>
        <v>28000</v>
      </c>
    </row>
    <row r="2136" spans="1:17" x14ac:dyDescent="0.35">
      <c r="A2136">
        <v>2135</v>
      </c>
      <c r="B2136" t="s">
        <v>174</v>
      </c>
      <c r="C2136" t="s">
        <v>208</v>
      </c>
      <c r="D2136">
        <v>2020</v>
      </c>
      <c r="E2136" s="9">
        <f ca="1">YEAR(TODAY())-Data_Source[[#This Row],[Year]]</f>
        <v>5</v>
      </c>
      <c r="F2136" t="s">
        <v>47</v>
      </c>
      <c r="G2136" t="s">
        <v>23</v>
      </c>
      <c r="H2136" t="s">
        <v>26</v>
      </c>
      <c r="I2136">
        <v>3</v>
      </c>
      <c r="J2136" t="s">
        <v>18</v>
      </c>
      <c r="K2136" t="s">
        <v>19</v>
      </c>
      <c r="L2136">
        <v>20000</v>
      </c>
      <c r="M2136" t="s">
        <v>20</v>
      </c>
      <c r="N2136" t="s">
        <v>20</v>
      </c>
      <c r="O2136" s="3">
        <v>257000</v>
      </c>
      <c r="P2136" s="1">
        <f>MEDIAN(Data_Source[Price (SAR)])</f>
        <v>58000</v>
      </c>
      <c r="Q2136" s="1" cm="1">
        <f t="array" ref="Q2136">MEDIAN(_xlfn._xlws.FILTER(Data_Source[Price (SAR)],Data_Source[Maker] = Data_Source[[#This Row],[Maker]]))</f>
        <v>110000</v>
      </c>
    </row>
    <row r="2137" spans="1:17" x14ac:dyDescent="0.35">
      <c r="A2137">
        <v>2136</v>
      </c>
      <c r="B2137" t="s">
        <v>27</v>
      </c>
      <c r="C2137" t="s">
        <v>89</v>
      </c>
      <c r="D2137">
        <v>2018</v>
      </c>
      <c r="E2137" s="9">
        <f ca="1">YEAR(TODAY())-Data_Source[[#This Row],[Year]]</f>
        <v>7</v>
      </c>
      <c r="F2137" t="s">
        <v>15</v>
      </c>
      <c r="G2137" t="s">
        <v>25</v>
      </c>
      <c r="H2137" t="s">
        <v>17</v>
      </c>
      <c r="I2137">
        <v>2.4</v>
      </c>
      <c r="J2137" t="s">
        <v>18</v>
      </c>
      <c r="K2137" t="s">
        <v>19</v>
      </c>
      <c r="L2137">
        <v>135000</v>
      </c>
      <c r="M2137" t="s">
        <v>20</v>
      </c>
      <c r="N2137" t="s">
        <v>20</v>
      </c>
      <c r="O2137" s="2">
        <v>58000</v>
      </c>
      <c r="P2137" s="1">
        <f>MEDIAN(Data_Source[Price (SAR)])</f>
        <v>58000</v>
      </c>
      <c r="Q2137" s="1" cm="1">
        <f t="array" ref="Q2137">MEDIAN(_xlfn._xlws.FILTER(Data_Source[Price (SAR)],Data_Source[Maker] = Data_Source[[#This Row],[Maker]]))</f>
        <v>42000</v>
      </c>
    </row>
    <row r="2138" spans="1:17" x14ac:dyDescent="0.35">
      <c r="A2138">
        <v>2137</v>
      </c>
      <c r="B2138" t="s">
        <v>27</v>
      </c>
      <c r="C2138" t="s">
        <v>28</v>
      </c>
      <c r="D2138">
        <v>2021</v>
      </c>
      <c r="E2138" s="9">
        <f ca="1">YEAR(TODAY())-Data_Source[[#This Row],[Year]]</f>
        <v>4</v>
      </c>
      <c r="F2138" t="s">
        <v>15</v>
      </c>
      <c r="G2138" t="s">
        <v>25</v>
      </c>
      <c r="H2138" t="s">
        <v>17</v>
      </c>
      <c r="I2138">
        <v>1.7</v>
      </c>
      <c r="J2138" t="s">
        <v>18</v>
      </c>
      <c r="K2138" t="s">
        <v>19</v>
      </c>
      <c r="L2138">
        <v>2600</v>
      </c>
      <c r="M2138" t="s">
        <v>64</v>
      </c>
      <c r="N2138" t="s">
        <v>64</v>
      </c>
      <c r="O2138" s="3">
        <v>95000</v>
      </c>
      <c r="P2138" s="1">
        <f>MEDIAN(Data_Source[Price (SAR)])</f>
        <v>58000</v>
      </c>
      <c r="Q2138" s="1" cm="1">
        <f t="array" ref="Q2138">MEDIAN(_xlfn._xlws.FILTER(Data_Source[Price (SAR)],Data_Source[Maker] = Data_Source[[#This Row],[Maker]]))</f>
        <v>42000</v>
      </c>
    </row>
    <row r="2139" spans="1:17" x14ac:dyDescent="0.35">
      <c r="A2139">
        <v>2138</v>
      </c>
      <c r="B2139" t="s">
        <v>36</v>
      </c>
      <c r="C2139" t="s">
        <v>37</v>
      </c>
      <c r="D2139">
        <v>2012</v>
      </c>
      <c r="E2139" s="9">
        <f ca="1">YEAR(TODAY())-Data_Source[[#This Row],[Year]]</f>
        <v>13</v>
      </c>
      <c r="F2139" t="s">
        <v>15</v>
      </c>
      <c r="G2139" t="s">
        <v>75</v>
      </c>
      <c r="H2139" t="s">
        <v>30</v>
      </c>
      <c r="I2139">
        <v>1.5</v>
      </c>
      <c r="J2139" t="s">
        <v>18</v>
      </c>
      <c r="K2139" t="s">
        <v>19</v>
      </c>
      <c r="L2139">
        <v>65000</v>
      </c>
      <c r="M2139" t="s">
        <v>64</v>
      </c>
      <c r="N2139" t="s">
        <v>64</v>
      </c>
      <c r="O2139" s="2">
        <v>80000</v>
      </c>
      <c r="P2139" s="1">
        <f>MEDIAN(Data_Source[Price (SAR)])</f>
        <v>58000</v>
      </c>
      <c r="Q2139" s="1" cm="1">
        <f t="array" ref="Q2139">MEDIAN(_xlfn._xlws.FILTER(Data_Source[Price (SAR)],Data_Source[Maker] = Data_Source[[#This Row],[Maker]]))</f>
        <v>72000</v>
      </c>
    </row>
    <row r="2140" spans="1:17" x14ac:dyDescent="0.35">
      <c r="A2140">
        <v>2139</v>
      </c>
      <c r="B2140" t="s">
        <v>27</v>
      </c>
      <c r="C2140" t="s">
        <v>28</v>
      </c>
      <c r="D2140">
        <v>2016</v>
      </c>
      <c r="E2140" s="9">
        <f ca="1">YEAR(TODAY())-Data_Source[[#This Row],[Year]]</f>
        <v>9</v>
      </c>
      <c r="F2140" t="s">
        <v>15</v>
      </c>
      <c r="G2140" t="s">
        <v>29</v>
      </c>
      <c r="H2140" t="s">
        <v>17</v>
      </c>
      <c r="I2140">
        <v>2</v>
      </c>
      <c r="J2140" t="s">
        <v>18</v>
      </c>
      <c r="K2140" t="s">
        <v>19</v>
      </c>
      <c r="L2140">
        <v>97000</v>
      </c>
      <c r="M2140" t="s">
        <v>54</v>
      </c>
      <c r="N2140" t="s">
        <v>538</v>
      </c>
      <c r="O2140" s="2">
        <v>42000</v>
      </c>
      <c r="P2140" s="1">
        <f>MEDIAN(Data_Source[Price (SAR)])</f>
        <v>58000</v>
      </c>
      <c r="Q2140" s="1" cm="1">
        <f t="array" ref="Q2140">MEDIAN(_xlfn._xlws.FILTER(Data_Source[Price (SAR)],Data_Source[Maker] = Data_Source[[#This Row],[Maker]]))</f>
        <v>42000</v>
      </c>
    </row>
    <row r="2141" spans="1:17" x14ac:dyDescent="0.35">
      <c r="A2141">
        <v>2140</v>
      </c>
      <c r="B2141" t="s">
        <v>27</v>
      </c>
      <c r="C2141" t="s">
        <v>88</v>
      </c>
      <c r="D2141">
        <v>2019</v>
      </c>
      <c r="E2141" s="9">
        <f ca="1">YEAR(TODAY())-Data_Source[[#This Row],[Year]]</f>
        <v>6</v>
      </c>
      <c r="F2141" t="s">
        <v>15</v>
      </c>
      <c r="G2141" t="s">
        <v>23</v>
      </c>
      <c r="H2141" t="s">
        <v>26</v>
      </c>
      <c r="I2141">
        <v>1.4</v>
      </c>
      <c r="J2141" t="s">
        <v>18</v>
      </c>
      <c r="K2141" t="s">
        <v>19</v>
      </c>
      <c r="L2141">
        <v>33131</v>
      </c>
      <c r="M2141" t="s">
        <v>20</v>
      </c>
      <c r="N2141" t="s">
        <v>20</v>
      </c>
      <c r="O2141" s="2">
        <v>39500</v>
      </c>
      <c r="P2141" s="1">
        <f>MEDIAN(Data_Source[Price (SAR)])</f>
        <v>58000</v>
      </c>
      <c r="Q2141" s="1" cm="1">
        <f t="array" ref="Q2141">MEDIAN(_xlfn._xlws.FILTER(Data_Source[Price (SAR)],Data_Source[Maker] = Data_Source[[#This Row],[Maker]]))</f>
        <v>42000</v>
      </c>
    </row>
    <row r="2142" spans="1:17" x14ac:dyDescent="0.35">
      <c r="A2142">
        <v>2141</v>
      </c>
      <c r="B2142" t="s">
        <v>27</v>
      </c>
      <c r="C2142" t="s">
        <v>28</v>
      </c>
      <c r="D2142">
        <v>2021</v>
      </c>
      <c r="E2142" s="9">
        <f ca="1">YEAR(TODAY())-Data_Source[[#This Row],[Year]]</f>
        <v>4</v>
      </c>
      <c r="F2142" t="s">
        <v>47</v>
      </c>
      <c r="G2142" t="s">
        <v>23</v>
      </c>
      <c r="H2142" t="s">
        <v>17</v>
      </c>
      <c r="I2142">
        <v>2</v>
      </c>
      <c r="J2142" t="s">
        <v>18</v>
      </c>
      <c r="K2142" t="s">
        <v>19</v>
      </c>
      <c r="L2142">
        <v>3000</v>
      </c>
      <c r="M2142" t="s">
        <v>20</v>
      </c>
      <c r="N2142" t="s">
        <v>20</v>
      </c>
      <c r="O2142" s="2">
        <v>90000</v>
      </c>
      <c r="P2142" s="1">
        <f>MEDIAN(Data_Source[Price (SAR)])</f>
        <v>58000</v>
      </c>
      <c r="Q2142" s="1" cm="1">
        <f t="array" ref="Q2142">MEDIAN(_xlfn._xlws.FILTER(Data_Source[Price (SAR)],Data_Source[Maker] = Data_Source[[#This Row],[Maker]]))</f>
        <v>42000</v>
      </c>
    </row>
    <row r="2143" spans="1:17" x14ac:dyDescent="0.35">
      <c r="A2143">
        <v>2142</v>
      </c>
      <c r="B2143" t="s">
        <v>27</v>
      </c>
      <c r="C2143" t="s">
        <v>160</v>
      </c>
      <c r="D2143">
        <v>2015</v>
      </c>
      <c r="E2143" s="9">
        <f ca="1">YEAR(TODAY())-Data_Source[[#This Row],[Year]]</f>
        <v>10</v>
      </c>
      <c r="F2143" t="s">
        <v>15</v>
      </c>
      <c r="G2143" t="s">
        <v>16</v>
      </c>
      <c r="H2143" t="s">
        <v>30</v>
      </c>
      <c r="I2143">
        <v>2.4</v>
      </c>
      <c r="J2143" t="s">
        <v>18</v>
      </c>
      <c r="K2143" t="s">
        <v>19</v>
      </c>
      <c r="L2143">
        <v>131000</v>
      </c>
      <c r="M2143" t="s">
        <v>54</v>
      </c>
      <c r="N2143" t="s">
        <v>538</v>
      </c>
      <c r="O2143" s="3">
        <v>42000</v>
      </c>
      <c r="P2143" s="1">
        <f>MEDIAN(Data_Source[Price (SAR)])</f>
        <v>58000</v>
      </c>
      <c r="Q2143" s="1" cm="1">
        <f t="array" ref="Q2143">MEDIAN(_xlfn._xlws.FILTER(Data_Source[Price (SAR)],Data_Source[Maker] = Data_Source[[#This Row],[Maker]]))</f>
        <v>42000</v>
      </c>
    </row>
    <row r="2144" spans="1:17" x14ac:dyDescent="0.35">
      <c r="A2144">
        <v>2143</v>
      </c>
      <c r="B2144" t="s">
        <v>13</v>
      </c>
      <c r="C2144">
        <v>300</v>
      </c>
      <c r="D2144">
        <v>2014</v>
      </c>
      <c r="E2144" s="9">
        <f ca="1">YEAR(TODAY())-Data_Source[[#This Row],[Year]]</f>
        <v>11</v>
      </c>
      <c r="F2144" t="s">
        <v>47</v>
      </c>
      <c r="G2144" t="s">
        <v>16</v>
      </c>
      <c r="H2144" t="s">
        <v>17</v>
      </c>
      <c r="I2144">
        <v>5.7</v>
      </c>
      <c r="J2144" t="s">
        <v>18</v>
      </c>
      <c r="K2144" t="s">
        <v>19</v>
      </c>
      <c r="L2144">
        <v>188000</v>
      </c>
      <c r="M2144" t="s">
        <v>155</v>
      </c>
      <c r="N2144" t="s">
        <v>539</v>
      </c>
      <c r="O2144" s="2">
        <v>57000</v>
      </c>
      <c r="P2144" s="1">
        <f>MEDIAN(Data_Source[Price (SAR)])</f>
        <v>58000</v>
      </c>
      <c r="Q2144" s="1" cm="1">
        <f t="array" ref="Q2144">MEDIAN(_xlfn._xlws.FILTER(Data_Source[Price (SAR)],Data_Source[Maker] = Data_Source[[#This Row],[Maker]]))</f>
        <v>70000</v>
      </c>
    </row>
    <row r="2145" spans="1:17" x14ac:dyDescent="0.35">
      <c r="A2145">
        <v>2144</v>
      </c>
      <c r="B2145" t="s">
        <v>76</v>
      </c>
      <c r="C2145" t="s">
        <v>112</v>
      </c>
      <c r="D2145">
        <v>2019</v>
      </c>
      <c r="E2145" s="9">
        <f ca="1">YEAR(TODAY())-Data_Source[[#This Row],[Year]]</f>
        <v>6</v>
      </c>
      <c r="F2145" t="s">
        <v>47</v>
      </c>
      <c r="G2145" t="s">
        <v>65</v>
      </c>
      <c r="H2145" t="s">
        <v>30</v>
      </c>
      <c r="I2145">
        <v>3.5</v>
      </c>
      <c r="J2145" t="s">
        <v>18</v>
      </c>
      <c r="K2145" t="s">
        <v>19</v>
      </c>
      <c r="L2145">
        <v>108000</v>
      </c>
      <c r="M2145" t="s">
        <v>155</v>
      </c>
      <c r="N2145" t="s">
        <v>539</v>
      </c>
      <c r="O2145" s="3">
        <v>88000</v>
      </c>
      <c r="P2145" s="1">
        <f>MEDIAN(Data_Source[Price (SAR)])</f>
        <v>58000</v>
      </c>
      <c r="Q2145" s="1" cm="1">
        <f t="array" ref="Q2145">MEDIAN(_xlfn._xlws.FILTER(Data_Source[Price (SAR)],Data_Source[Maker] = Data_Source[[#This Row],[Maker]]))</f>
        <v>55000</v>
      </c>
    </row>
    <row r="2146" spans="1:17" x14ac:dyDescent="0.35">
      <c r="A2146">
        <v>2145</v>
      </c>
      <c r="B2146" t="s">
        <v>27</v>
      </c>
      <c r="C2146" t="s">
        <v>89</v>
      </c>
      <c r="D2146">
        <v>2013</v>
      </c>
      <c r="E2146" s="9">
        <f ca="1">YEAR(TODAY())-Data_Source[[#This Row],[Year]]</f>
        <v>12</v>
      </c>
      <c r="F2146" t="s">
        <v>47</v>
      </c>
      <c r="G2146" t="s">
        <v>23</v>
      </c>
      <c r="H2146" t="s">
        <v>17</v>
      </c>
      <c r="I2146">
        <v>1.6</v>
      </c>
      <c r="J2146" t="s">
        <v>18</v>
      </c>
      <c r="K2146" t="s">
        <v>19</v>
      </c>
      <c r="L2146">
        <v>181000</v>
      </c>
      <c r="M2146" t="s">
        <v>111</v>
      </c>
      <c r="N2146" t="s">
        <v>540</v>
      </c>
      <c r="O2146" s="3">
        <v>27000</v>
      </c>
      <c r="P2146" s="1">
        <f>MEDIAN(Data_Source[Price (SAR)])</f>
        <v>58000</v>
      </c>
      <c r="Q2146" s="1" cm="1">
        <f t="array" ref="Q2146">MEDIAN(_xlfn._xlws.FILTER(Data_Source[Price (SAR)],Data_Source[Maker] = Data_Source[[#This Row],[Maker]]))</f>
        <v>42000</v>
      </c>
    </row>
    <row r="2147" spans="1:17" x14ac:dyDescent="0.35">
      <c r="A2147">
        <v>2146</v>
      </c>
      <c r="B2147" t="s">
        <v>13</v>
      </c>
      <c r="C2147" t="s">
        <v>14</v>
      </c>
      <c r="D2147">
        <v>2013</v>
      </c>
      <c r="E2147" s="9">
        <f ca="1">YEAR(TODAY())-Data_Source[[#This Row],[Year]]</f>
        <v>12</v>
      </c>
      <c r="F2147" t="s">
        <v>15</v>
      </c>
      <c r="G2147" t="s">
        <v>23</v>
      </c>
      <c r="H2147" t="s">
        <v>17</v>
      </c>
      <c r="I2147">
        <v>1</v>
      </c>
      <c r="J2147" t="s">
        <v>18</v>
      </c>
      <c r="K2147" t="s">
        <v>19</v>
      </c>
      <c r="L2147">
        <v>220</v>
      </c>
      <c r="M2147" t="s">
        <v>45</v>
      </c>
      <c r="N2147" t="s">
        <v>539</v>
      </c>
      <c r="O2147" s="2">
        <v>42000</v>
      </c>
      <c r="P2147" s="1">
        <f>MEDIAN(Data_Source[Price (SAR)])</f>
        <v>58000</v>
      </c>
      <c r="Q2147" s="1" cm="1">
        <f t="array" ref="Q2147">MEDIAN(_xlfn._xlws.FILTER(Data_Source[Price (SAR)],Data_Source[Maker] = Data_Source[[#This Row],[Maker]]))</f>
        <v>70000</v>
      </c>
    </row>
    <row r="2148" spans="1:17" x14ac:dyDescent="0.35">
      <c r="A2148">
        <v>2147</v>
      </c>
      <c r="B2148" t="s">
        <v>31</v>
      </c>
      <c r="C2148" t="s">
        <v>32</v>
      </c>
      <c r="D2148">
        <v>2019</v>
      </c>
      <c r="E2148" s="9">
        <f ca="1">YEAR(TODAY())-Data_Source[[#This Row],[Year]]</f>
        <v>6</v>
      </c>
      <c r="F2148" t="s">
        <v>44</v>
      </c>
      <c r="G2148" t="s">
        <v>23</v>
      </c>
      <c r="H2148" t="s">
        <v>26</v>
      </c>
      <c r="I2148">
        <v>1.5</v>
      </c>
      <c r="J2148" t="s">
        <v>18</v>
      </c>
      <c r="K2148" t="s">
        <v>19</v>
      </c>
      <c r="L2148">
        <v>28000</v>
      </c>
      <c r="M2148" t="s">
        <v>59</v>
      </c>
      <c r="N2148" t="s">
        <v>59</v>
      </c>
      <c r="O2148" s="2">
        <v>88000</v>
      </c>
      <c r="P2148" s="1">
        <f>MEDIAN(Data_Source[Price (SAR)])</f>
        <v>58000</v>
      </c>
      <c r="Q2148" s="1" cm="1">
        <f t="array" ref="Q2148">MEDIAN(_xlfn._xlws.FILTER(Data_Source[Price (SAR)],Data_Source[Maker] = Data_Source[[#This Row],[Maker]]))</f>
        <v>60500</v>
      </c>
    </row>
    <row r="2149" spans="1:17" x14ac:dyDescent="0.35">
      <c r="A2149">
        <v>2148</v>
      </c>
      <c r="B2149" t="s">
        <v>85</v>
      </c>
      <c r="C2149" t="s">
        <v>87</v>
      </c>
      <c r="D2149">
        <v>2018</v>
      </c>
      <c r="E2149" s="9">
        <f ca="1">YEAR(TODAY())-Data_Source[[#This Row],[Year]]</f>
        <v>7</v>
      </c>
      <c r="F2149" t="s">
        <v>15</v>
      </c>
      <c r="G2149" t="s">
        <v>23</v>
      </c>
      <c r="H2149" t="s">
        <v>30</v>
      </c>
      <c r="I2149">
        <v>3.8</v>
      </c>
      <c r="J2149" t="s">
        <v>18</v>
      </c>
      <c r="K2149" t="s">
        <v>19</v>
      </c>
      <c r="L2149">
        <v>97000</v>
      </c>
      <c r="M2149" t="s">
        <v>20</v>
      </c>
      <c r="N2149" t="s">
        <v>20</v>
      </c>
      <c r="O2149" s="2">
        <v>98000</v>
      </c>
      <c r="P2149" s="1">
        <f>MEDIAN(Data_Source[Price (SAR)])</f>
        <v>58000</v>
      </c>
      <c r="Q2149" s="1" cm="1">
        <f t="array" ref="Q2149">MEDIAN(_xlfn._xlws.FILTER(Data_Source[Price (SAR)],Data_Source[Maker] = Data_Source[[#This Row],[Maker]]))</f>
        <v>88000</v>
      </c>
    </row>
    <row r="2150" spans="1:17" x14ac:dyDescent="0.35">
      <c r="A2150">
        <v>2149</v>
      </c>
      <c r="B2150" t="s">
        <v>27</v>
      </c>
      <c r="C2150" t="s">
        <v>89</v>
      </c>
      <c r="D2150">
        <v>2018</v>
      </c>
      <c r="E2150" s="9">
        <f ca="1">YEAR(TODAY())-Data_Source[[#This Row],[Year]]</f>
        <v>7</v>
      </c>
      <c r="F2150" t="s">
        <v>44</v>
      </c>
      <c r="G2150" t="s">
        <v>23</v>
      </c>
      <c r="H2150" t="s">
        <v>17</v>
      </c>
      <c r="I2150">
        <v>2.4</v>
      </c>
      <c r="J2150" t="s">
        <v>18</v>
      </c>
      <c r="K2150" t="s">
        <v>19</v>
      </c>
      <c r="L2150">
        <v>130000</v>
      </c>
      <c r="M2150" t="s">
        <v>64</v>
      </c>
      <c r="N2150" t="s">
        <v>64</v>
      </c>
      <c r="O2150" s="3">
        <v>1503</v>
      </c>
      <c r="P2150" s="1">
        <f>MEDIAN(Data_Source[Price (SAR)])</f>
        <v>58000</v>
      </c>
      <c r="Q2150" s="1" cm="1">
        <f t="array" ref="Q2150">MEDIAN(_xlfn._xlws.FILTER(Data_Source[Price (SAR)],Data_Source[Maker] = Data_Source[[#This Row],[Maker]]))</f>
        <v>42000</v>
      </c>
    </row>
    <row r="2151" spans="1:17" x14ac:dyDescent="0.35">
      <c r="A2151">
        <v>2150</v>
      </c>
      <c r="B2151" t="s">
        <v>27</v>
      </c>
      <c r="C2151" t="s">
        <v>89</v>
      </c>
      <c r="D2151">
        <v>2017</v>
      </c>
      <c r="E2151" s="9">
        <f ca="1">YEAR(TODAY())-Data_Source[[#This Row],[Year]]</f>
        <v>8</v>
      </c>
      <c r="F2151" t="s">
        <v>44</v>
      </c>
      <c r="G2151" t="s">
        <v>29</v>
      </c>
      <c r="H2151" t="s">
        <v>30</v>
      </c>
      <c r="I2151">
        <v>2</v>
      </c>
      <c r="J2151" t="s">
        <v>18</v>
      </c>
      <c r="K2151" t="s">
        <v>19</v>
      </c>
      <c r="L2151">
        <v>130</v>
      </c>
      <c r="M2151" t="s">
        <v>64</v>
      </c>
      <c r="N2151" t="s">
        <v>64</v>
      </c>
      <c r="O2151" s="2">
        <v>40000</v>
      </c>
      <c r="P2151" s="1">
        <f>MEDIAN(Data_Source[Price (SAR)])</f>
        <v>58000</v>
      </c>
      <c r="Q2151" s="1" cm="1">
        <f t="array" ref="Q2151">MEDIAN(_xlfn._xlws.FILTER(Data_Source[Price (SAR)],Data_Source[Maker] = Data_Source[[#This Row],[Maker]]))</f>
        <v>42000</v>
      </c>
    </row>
    <row r="2152" spans="1:17" x14ac:dyDescent="0.35">
      <c r="A2152">
        <v>2151</v>
      </c>
      <c r="B2152" t="s">
        <v>39</v>
      </c>
      <c r="C2152" t="s">
        <v>115</v>
      </c>
      <c r="D2152">
        <v>2007</v>
      </c>
      <c r="E2152" s="9">
        <f ca="1">YEAR(TODAY())-Data_Source[[#This Row],[Year]]</f>
        <v>18</v>
      </c>
      <c r="F2152" t="s">
        <v>15</v>
      </c>
      <c r="G2152" t="s">
        <v>16</v>
      </c>
      <c r="H2152" t="s">
        <v>17</v>
      </c>
      <c r="I2152">
        <v>5.3</v>
      </c>
      <c r="J2152" t="s">
        <v>18</v>
      </c>
      <c r="K2152" t="s">
        <v>19</v>
      </c>
      <c r="L2152">
        <v>300000</v>
      </c>
      <c r="M2152" t="s">
        <v>395</v>
      </c>
      <c r="N2152" t="s">
        <v>255</v>
      </c>
      <c r="O2152" s="2">
        <v>30000</v>
      </c>
      <c r="P2152" s="1">
        <f>MEDIAN(Data_Source[Price (SAR)])</f>
        <v>58000</v>
      </c>
      <c r="Q2152" s="1" cm="1">
        <f t="array" ref="Q2152">MEDIAN(_xlfn._xlws.FILTER(Data_Source[Price (SAR)],Data_Source[Maker] = Data_Source[[#This Row],[Maker]]))</f>
        <v>60000</v>
      </c>
    </row>
    <row r="2153" spans="1:17" x14ac:dyDescent="0.35">
      <c r="A2153">
        <v>2152</v>
      </c>
      <c r="B2153" t="s">
        <v>27</v>
      </c>
      <c r="C2153" t="s">
        <v>89</v>
      </c>
      <c r="D2153">
        <v>2018</v>
      </c>
      <c r="E2153" s="9">
        <f ca="1">YEAR(TODAY())-Data_Source[[#This Row],[Year]]</f>
        <v>7</v>
      </c>
      <c r="F2153" t="s">
        <v>15</v>
      </c>
      <c r="G2153" t="s">
        <v>23</v>
      </c>
      <c r="H2153" t="s">
        <v>30</v>
      </c>
      <c r="I2153">
        <v>2.4</v>
      </c>
      <c r="J2153" t="s">
        <v>18</v>
      </c>
      <c r="K2153" t="s">
        <v>19</v>
      </c>
      <c r="L2153">
        <v>108000</v>
      </c>
      <c r="M2153" t="s">
        <v>20</v>
      </c>
      <c r="N2153" t="s">
        <v>20</v>
      </c>
      <c r="O2153" s="2">
        <v>55000</v>
      </c>
      <c r="P2153" s="1">
        <f>MEDIAN(Data_Source[Price (SAR)])</f>
        <v>58000</v>
      </c>
      <c r="Q2153" s="1" cm="1">
        <f t="array" ref="Q2153">MEDIAN(_xlfn._xlws.FILTER(Data_Source[Price (SAR)],Data_Source[Maker] = Data_Source[[#This Row],[Maker]]))</f>
        <v>42000</v>
      </c>
    </row>
    <row r="2154" spans="1:17" x14ac:dyDescent="0.35">
      <c r="A2154">
        <v>2153</v>
      </c>
      <c r="B2154" t="s">
        <v>27</v>
      </c>
      <c r="C2154" t="s">
        <v>160</v>
      </c>
      <c r="D2154">
        <v>2018</v>
      </c>
      <c r="E2154" s="9">
        <f ca="1">YEAR(TODAY())-Data_Source[[#This Row],[Year]]</f>
        <v>7</v>
      </c>
      <c r="F2154" t="s">
        <v>15</v>
      </c>
      <c r="G2154" t="s">
        <v>25</v>
      </c>
      <c r="H2154" t="s">
        <v>26</v>
      </c>
      <c r="I2154">
        <v>2.4</v>
      </c>
      <c r="J2154" t="s">
        <v>18</v>
      </c>
      <c r="K2154" t="s">
        <v>19</v>
      </c>
      <c r="L2154">
        <v>79237</v>
      </c>
      <c r="M2154" t="s">
        <v>20</v>
      </c>
      <c r="N2154" t="s">
        <v>20</v>
      </c>
      <c r="O2154" s="3">
        <v>58500</v>
      </c>
      <c r="P2154" s="1">
        <f>MEDIAN(Data_Source[Price (SAR)])</f>
        <v>58000</v>
      </c>
      <c r="Q2154" s="1" cm="1">
        <f t="array" ref="Q2154">MEDIAN(_xlfn._xlws.FILTER(Data_Source[Price (SAR)],Data_Source[Maker] = Data_Source[[#This Row],[Maker]]))</f>
        <v>42000</v>
      </c>
    </row>
    <row r="2155" spans="1:17" x14ac:dyDescent="0.35">
      <c r="A2155">
        <v>2154</v>
      </c>
      <c r="B2155" t="s">
        <v>34</v>
      </c>
      <c r="C2155" t="s">
        <v>123</v>
      </c>
      <c r="D2155">
        <v>2017</v>
      </c>
      <c r="E2155" s="9">
        <f ca="1">YEAR(TODAY())-Data_Source[[#This Row],[Year]]</f>
        <v>8</v>
      </c>
      <c r="F2155" t="s">
        <v>15</v>
      </c>
      <c r="G2155" t="s">
        <v>23</v>
      </c>
      <c r="H2155" t="s">
        <v>17</v>
      </c>
      <c r="I2155">
        <v>2.7</v>
      </c>
      <c r="J2155" t="s">
        <v>18</v>
      </c>
      <c r="K2155" t="s">
        <v>68</v>
      </c>
      <c r="L2155">
        <v>100000</v>
      </c>
      <c r="M2155" t="s">
        <v>20</v>
      </c>
      <c r="N2155" t="s">
        <v>20</v>
      </c>
      <c r="O2155" s="3">
        <v>90000</v>
      </c>
      <c r="P2155" s="1">
        <f>MEDIAN(Data_Source[Price (SAR)])</f>
        <v>58000</v>
      </c>
      <c r="Q2155" s="1" cm="1">
        <f t="array" ref="Q2155">MEDIAN(_xlfn._xlws.FILTER(Data_Source[Price (SAR)],Data_Source[Maker] = Data_Source[[#This Row],[Maker]]))</f>
        <v>65000</v>
      </c>
    </row>
    <row r="2156" spans="1:17" x14ac:dyDescent="0.35">
      <c r="A2156">
        <v>2155</v>
      </c>
      <c r="B2156" t="s">
        <v>27</v>
      </c>
      <c r="C2156" t="s">
        <v>28</v>
      </c>
      <c r="D2156">
        <v>2017</v>
      </c>
      <c r="E2156" s="9">
        <f ca="1">YEAR(TODAY())-Data_Source[[#This Row],[Year]]</f>
        <v>8</v>
      </c>
      <c r="F2156" t="s">
        <v>15</v>
      </c>
      <c r="G2156" t="s">
        <v>29</v>
      </c>
      <c r="H2156" t="s">
        <v>17</v>
      </c>
      <c r="I2156">
        <v>1.6</v>
      </c>
      <c r="J2156" t="s">
        <v>18</v>
      </c>
      <c r="K2156" t="s">
        <v>19</v>
      </c>
      <c r="L2156">
        <v>132310</v>
      </c>
      <c r="M2156" t="s">
        <v>20</v>
      </c>
      <c r="N2156" t="s">
        <v>20</v>
      </c>
      <c r="O2156" s="3">
        <v>49500</v>
      </c>
      <c r="P2156" s="1">
        <f>MEDIAN(Data_Source[Price (SAR)])</f>
        <v>58000</v>
      </c>
      <c r="Q2156" s="1" cm="1">
        <f t="array" ref="Q2156">MEDIAN(_xlfn._xlws.FILTER(Data_Source[Price (SAR)],Data_Source[Maker] = Data_Source[[#This Row],[Maker]]))</f>
        <v>42000</v>
      </c>
    </row>
    <row r="2157" spans="1:17" x14ac:dyDescent="0.35">
      <c r="A2157">
        <v>2156</v>
      </c>
      <c r="B2157" t="s">
        <v>27</v>
      </c>
      <c r="C2157" t="s">
        <v>88</v>
      </c>
      <c r="D2157">
        <v>2014</v>
      </c>
      <c r="E2157" s="9">
        <f ca="1">YEAR(TODAY())-Data_Source[[#This Row],[Year]]</f>
        <v>11</v>
      </c>
      <c r="F2157" t="s">
        <v>15</v>
      </c>
      <c r="G2157" t="s">
        <v>16</v>
      </c>
      <c r="H2157" t="s">
        <v>26</v>
      </c>
      <c r="I2157">
        <v>1.4</v>
      </c>
      <c r="J2157" t="s">
        <v>18</v>
      </c>
      <c r="K2157" t="s">
        <v>19</v>
      </c>
      <c r="L2157">
        <v>101231</v>
      </c>
      <c r="M2157" t="s">
        <v>20</v>
      </c>
      <c r="N2157" t="s">
        <v>20</v>
      </c>
      <c r="O2157" s="2">
        <v>21500</v>
      </c>
      <c r="P2157" s="1">
        <f>MEDIAN(Data_Source[Price (SAR)])</f>
        <v>58000</v>
      </c>
      <c r="Q2157" s="1" cm="1">
        <f t="array" ref="Q2157">MEDIAN(_xlfn._xlws.FILTER(Data_Source[Price (SAR)],Data_Source[Maker] = Data_Source[[#This Row],[Maker]]))</f>
        <v>42000</v>
      </c>
    </row>
    <row r="2158" spans="1:17" x14ac:dyDescent="0.35">
      <c r="A2158">
        <v>2157</v>
      </c>
      <c r="B2158" t="s">
        <v>27</v>
      </c>
      <c r="C2158" t="s">
        <v>28</v>
      </c>
      <c r="D2158">
        <v>2018</v>
      </c>
      <c r="E2158" s="9">
        <f ca="1">YEAR(TODAY())-Data_Source[[#This Row],[Year]]</f>
        <v>7</v>
      </c>
      <c r="F2158" t="s">
        <v>15</v>
      </c>
      <c r="G2158" t="s">
        <v>94</v>
      </c>
      <c r="H2158" t="s">
        <v>30</v>
      </c>
      <c r="I2158">
        <v>1.6</v>
      </c>
      <c r="J2158" t="s">
        <v>18</v>
      </c>
      <c r="K2158" t="s">
        <v>19</v>
      </c>
      <c r="L2158">
        <v>81000</v>
      </c>
      <c r="M2158" t="s">
        <v>20</v>
      </c>
      <c r="N2158" t="s">
        <v>20</v>
      </c>
      <c r="O2158" s="2">
        <v>44000</v>
      </c>
      <c r="P2158" s="1">
        <f>MEDIAN(Data_Source[Price (SAR)])</f>
        <v>58000</v>
      </c>
      <c r="Q2158" s="1" cm="1">
        <f t="array" ref="Q2158">MEDIAN(_xlfn._xlws.FILTER(Data_Source[Price (SAR)],Data_Source[Maker] = Data_Source[[#This Row],[Maker]]))</f>
        <v>42000</v>
      </c>
    </row>
    <row r="2159" spans="1:17" x14ac:dyDescent="0.35">
      <c r="A2159">
        <v>2158</v>
      </c>
      <c r="B2159" t="s">
        <v>27</v>
      </c>
      <c r="C2159" t="s">
        <v>89</v>
      </c>
      <c r="D2159">
        <v>2018</v>
      </c>
      <c r="E2159" s="9">
        <f ca="1">YEAR(TODAY())-Data_Source[[#This Row],[Year]]</f>
        <v>7</v>
      </c>
      <c r="F2159" t="s">
        <v>15</v>
      </c>
      <c r="G2159" t="s">
        <v>25</v>
      </c>
      <c r="H2159" t="s">
        <v>30</v>
      </c>
      <c r="I2159">
        <v>2.4</v>
      </c>
      <c r="J2159" t="s">
        <v>18</v>
      </c>
      <c r="K2159" t="s">
        <v>19</v>
      </c>
      <c r="L2159">
        <v>99000</v>
      </c>
      <c r="M2159" t="s">
        <v>20</v>
      </c>
      <c r="N2159" t="s">
        <v>20</v>
      </c>
      <c r="O2159" s="2">
        <v>62000</v>
      </c>
      <c r="P2159" s="1">
        <f>MEDIAN(Data_Source[Price (SAR)])</f>
        <v>58000</v>
      </c>
      <c r="Q2159" s="1" cm="1">
        <f t="array" ref="Q2159">MEDIAN(_xlfn._xlws.FILTER(Data_Source[Price (SAR)],Data_Source[Maker] = Data_Source[[#This Row],[Maker]]))</f>
        <v>42000</v>
      </c>
    </row>
    <row r="2160" spans="1:17" x14ac:dyDescent="0.35">
      <c r="A2160">
        <v>2159</v>
      </c>
      <c r="B2160" t="s">
        <v>27</v>
      </c>
      <c r="C2160" t="s">
        <v>89</v>
      </c>
      <c r="D2160">
        <v>2016</v>
      </c>
      <c r="E2160" s="9">
        <f ca="1">YEAR(TODAY())-Data_Source[[#This Row],[Year]]</f>
        <v>9</v>
      </c>
      <c r="F2160" t="s">
        <v>15</v>
      </c>
      <c r="G2160" t="s">
        <v>29</v>
      </c>
      <c r="H2160" t="s">
        <v>30</v>
      </c>
      <c r="I2160">
        <v>2.4</v>
      </c>
      <c r="J2160" t="s">
        <v>18</v>
      </c>
      <c r="K2160" t="s">
        <v>19</v>
      </c>
      <c r="L2160">
        <v>96460</v>
      </c>
      <c r="M2160" t="s">
        <v>20</v>
      </c>
      <c r="N2160" t="s">
        <v>20</v>
      </c>
      <c r="O2160" s="3">
        <v>49000</v>
      </c>
      <c r="P2160" s="1">
        <f>MEDIAN(Data_Source[Price (SAR)])</f>
        <v>58000</v>
      </c>
      <c r="Q2160" s="1" cm="1">
        <f t="array" ref="Q2160">MEDIAN(_xlfn._xlws.FILTER(Data_Source[Price (SAR)],Data_Source[Maker] = Data_Source[[#This Row],[Maker]]))</f>
        <v>42000</v>
      </c>
    </row>
    <row r="2161" spans="1:17" x14ac:dyDescent="0.35">
      <c r="A2161">
        <v>2160</v>
      </c>
      <c r="B2161" t="s">
        <v>76</v>
      </c>
      <c r="C2161" t="s">
        <v>256</v>
      </c>
      <c r="D2161">
        <v>2017</v>
      </c>
      <c r="E2161" s="9">
        <f ca="1">YEAR(TODAY())-Data_Source[[#This Row],[Year]]</f>
        <v>8</v>
      </c>
      <c r="F2161" t="s">
        <v>15</v>
      </c>
      <c r="G2161" t="s">
        <v>16</v>
      </c>
      <c r="H2161" t="s">
        <v>17</v>
      </c>
      <c r="I2161">
        <v>5</v>
      </c>
      <c r="J2161" t="s">
        <v>18</v>
      </c>
      <c r="K2161" t="s">
        <v>19</v>
      </c>
      <c r="L2161">
        <v>130000</v>
      </c>
      <c r="M2161" t="s">
        <v>20</v>
      </c>
      <c r="N2161" t="s">
        <v>20</v>
      </c>
      <c r="O2161" s="3">
        <v>130000</v>
      </c>
      <c r="P2161" s="1">
        <f>MEDIAN(Data_Source[Price (SAR)])</f>
        <v>58000</v>
      </c>
      <c r="Q2161" s="1" cm="1">
        <f t="array" ref="Q2161">MEDIAN(_xlfn._xlws.FILTER(Data_Source[Price (SAR)],Data_Source[Maker] = Data_Source[[#This Row],[Maker]]))</f>
        <v>55000</v>
      </c>
    </row>
    <row r="2162" spans="1:17" x14ac:dyDescent="0.35">
      <c r="A2162">
        <v>2161</v>
      </c>
      <c r="B2162" t="s">
        <v>39</v>
      </c>
      <c r="C2162" t="s">
        <v>115</v>
      </c>
      <c r="D2162">
        <v>2008</v>
      </c>
      <c r="E2162" s="9">
        <f ca="1">YEAR(TODAY())-Data_Source[[#This Row],[Year]]</f>
        <v>17</v>
      </c>
      <c r="F2162" t="s">
        <v>47</v>
      </c>
      <c r="G2162" t="s">
        <v>16</v>
      </c>
      <c r="H2162" t="s">
        <v>17</v>
      </c>
      <c r="I2162">
        <v>5.3</v>
      </c>
      <c r="J2162" t="s">
        <v>18</v>
      </c>
      <c r="K2162" t="s">
        <v>19</v>
      </c>
      <c r="L2162">
        <v>263</v>
      </c>
      <c r="M2162" t="s">
        <v>138</v>
      </c>
      <c r="N2162" t="s">
        <v>64</v>
      </c>
      <c r="O2162" s="3">
        <v>32000</v>
      </c>
      <c r="P2162" s="1">
        <f>MEDIAN(Data_Source[Price (SAR)])</f>
        <v>58000</v>
      </c>
      <c r="Q2162" s="1" cm="1">
        <f t="array" ref="Q2162">MEDIAN(_xlfn._xlws.FILTER(Data_Source[Price (SAR)],Data_Source[Maker] = Data_Source[[#This Row],[Maker]]))</f>
        <v>60000</v>
      </c>
    </row>
    <row r="2163" spans="1:17" x14ac:dyDescent="0.35">
      <c r="A2163">
        <v>2162</v>
      </c>
      <c r="B2163" t="s">
        <v>97</v>
      </c>
      <c r="C2163" t="s">
        <v>171</v>
      </c>
      <c r="D2163">
        <v>2012</v>
      </c>
      <c r="E2163" s="9">
        <f ca="1">YEAR(TODAY())-Data_Source[[#This Row],[Year]]</f>
        <v>13</v>
      </c>
      <c r="F2163" t="s">
        <v>15</v>
      </c>
      <c r="G2163" t="s">
        <v>16</v>
      </c>
      <c r="H2163" t="s">
        <v>17</v>
      </c>
      <c r="I2163">
        <v>2.2999999999999998</v>
      </c>
      <c r="J2163" t="s">
        <v>18</v>
      </c>
      <c r="K2163" t="s">
        <v>19</v>
      </c>
      <c r="L2163">
        <v>200000</v>
      </c>
      <c r="M2163" t="s">
        <v>20</v>
      </c>
      <c r="N2163" t="s">
        <v>20</v>
      </c>
      <c r="O2163" s="2">
        <v>11500</v>
      </c>
      <c r="P2163" s="1">
        <f>MEDIAN(Data_Source[Price (SAR)])</f>
        <v>58000</v>
      </c>
      <c r="Q2163" s="1" cm="1">
        <f t="array" ref="Q2163">MEDIAN(_xlfn._xlws.FILTER(Data_Source[Price (SAR)],Data_Source[Maker] = Data_Source[[#This Row],[Maker]]))</f>
        <v>42500</v>
      </c>
    </row>
    <row r="2164" spans="1:17" x14ac:dyDescent="0.35">
      <c r="A2164">
        <v>2163</v>
      </c>
      <c r="B2164" t="s">
        <v>95</v>
      </c>
      <c r="C2164" t="s">
        <v>215</v>
      </c>
      <c r="D2164">
        <v>2017</v>
      </c>
      <c r="E2164" s="9">
        <f ca="1">YEAR(TODAY())-Data_Source[[#This Row],[Year]]</f>
        <v>8</v>
      </c>
      <c r="F2164" t="s">
        <v>15</v>
      </c>
      <c r="G2164" t="s">
        <v>25</v>
      </c>
      <c r="H2164" t="s">
        <v>17</v>
      </c>
      <c r="I2164">
        <v>3.6</v>
      </c>
      <c r="J2164" t="s">
        <v>18</v>
      </c>
      <c r="K2164" t="s">
        <v>19</v>
      </c>
      <c r="L2164">
        <v>183000</v>
      </c>
      <c r="M2164" t="s">
        <v>20</v>
      </c>
      <c r="N2164" t="s">
        <v>20</v>
      </c>
      <c r="O2164" s="3">
        <v>108000</v>
      </c>
      <c r="P2164" s="1">
        <f>MEDIAN(Data_Source[Price (SAR)])</f>
        <v>58000</v>
      </c>
      <c r="Q2164" s="1" cm="1">
        <f t="array" ref="Q2164">MEDIAN(_xlfn._xlws.FILTER(Data_Source[Price (SAR)],Data_Source[Maker] = Data_Source[[#This Row],[Maker]]))</f>
        <v>130000</v>
      </c>
    </row>
    <row r="2165" spans="1:17" x14ac:dyDescent="0.35">
      <c r="A2165">
        <v>2164</v>
      </c>
      <c r="B2165" t="s">
        <v>27</v>
      </c>
      <c r="C2165" t="s">
        <v>93</v>
      </c>
      <c r="D2165">
        <v>2018</v>
      </c>
      <c r="E2165" s="9">
        <f ca="1">YEAR(TODAY())-Data_Source[[#This Row],[Year]]</f>
        <v>7</v>
      </c>
      <c r="F2165" t="s">
        <v>15</v>
      </c>
      <c r="G2165" t="s">
        <v>65</v>
      </c>
      <c r="H2165" t="s">
        <v>30</v>
      </c>
      <c r="I2165">
        <v>3.5</v>
      </c>
      <c r="J2165" t="s">
        <v>18</v>
      </c>
      <c r="K2165" t="s">
        <v>19</v>
      </c>
      <c r="L2165">
        <v>74000</v>
      </c>
      <c r="M2165" t="s">
        <v>20</v>
      </c>
      <c r="N2165" t="s">
        <v>20</v>
      </c>
      <c r="O2165" s="2">
        <v>77000</v>
      </c>
      <c r="P2165" s="1">
        <f>MEDIAN(Data_Source[Price (SAR)])</f>
        <v>58000</v>
      </c>
      <c r="Q2165" s="1" cm="1">
        <f t="array" ref="Q2165">MEDIAN(_xlfn._xlws.FILTER(Data_Source[Price (SAR)],Data_Source[Maker] = Data_Source[[#This Row],[Maker]]))</f>
        <v>42000</v>
      </c>
    </row>
    <row r="2166" spans="1:17" x14ac:dyDescent="0.35">
      <c r="A2166">
        <v>2165</v>
      </c>
      <c r="B2166" t="s">
        <v>34</v>
      </c>
      <c r="C2166" t="s">
        <v>58</v>
      </c>
      <c r="D2166">
        <v>2015</v>
      </c>
      <c r="E2166" s="9">
        <f ca="1">YEAR(TODAY())-Data_Source[[#This Row],[Year]]</f>
        <v>10</v>
      </c>
      <c r="F2166" t="s">
        <v>15</v>
      </c>
      <c r="G2166" t="s">
        <v>16</v>
      </c>
      <c r="H2166" t="s">
        <v>26</v>
      </c>
      <c r="I2166">
        <v>2.7</v>
      </c>
      <c r="J2166" t="s">
        <v>18</v>
      </c>
      <c r="K2166" t="s">
        <v>19</v>
      </c>
      <c r="L2166">
        <v>164277</v>
      </c>
      <c r="M2166" t="s">
        <v>20</v>
      </c>
      <c r="N2166" t="s">
        <v>20</v>
      </c>
      <c r="O2166" s="3">
        <v>66500</v>
      </c>
      <c r="P2166" s="1">
        <f>MEDIAN(Data_Source[Price (SAR)])</f>
        <v>58000</v>
      </c>
      <c r="Q2166" s="1" cm="1">
        <f t="array" ref="Q2166">MEDIAN(_xlfn._xlws.FILTER(Data_Source[Price (SAR)],Data_Source[Maker] = Data_Source[[#This Row],[Maker]]))</f>
        <v>65000</v>
      </c>
    </row>
    <row r="2167" spans="1:17" x14ac:dyDescent="0.35">
      <c r="A2167">
        <v>2166</v>
      </c>
      <c r="B2167" t="s">
        <v>39</v>
      </c>
      <c r="C2167" t="s">
        <v>131</v>
      </c>
      <c r="D2167">
        <v>2013</v>
      </c>
      <c r="E2167" s="9">
        <f ca="1">YEAR(TODAY())-Data_Source[[#This Row],[Year]]</f>
        <v>12</v>
      </c>
      <c r="F2167" t="s">
        <v>15</v>
      </c>
      <c r="G2167" t="s">
        <v>25</v>
      </c>
      <c r="H2167" t="s">
        <v>26</v>
      </c>
      <c r="I2167">
        <v>6</v>
      </c>
      <c r="J2167" t="s">
        <v>18</v>
      </c>
      <c r="K2167" t="s">
        <v>19</v>
      </c>
      <c r="L2167">
        <v>92132</v>
      </c>
      <c r="M2167" t="s">
        <v>20</v>
      </c>
      <c r="N2167" t="s">
        <v>20</v>
      </c>
      <c r="O2167" s="3">
        <v>76500</v>
      </c>
      <c r="P2167" s="1">
        <f>MEDIAN(Data_Source[Price (SAR)])</f>
        <v>58000</v>
      </c>
      <c r="Q2167" s="1" cm="1">
        <f t="array" ref="Q2167">MEDIAN(_xlfn._xlws.FILTER(Data_Source[Price (SAR)],Data_Source[Maker] = Data_Source[[#This Row],[Maker]]))</f>
        <v>60000</v>
      </c>
    </row>
    <row r="2168" spans="1:17" x14ac:dyDescent="0.35">
      <c r="A2168">
        <v>2167</v>
      </c>
      <c r="B2168" t="s">
        <v>34</v>
      </c>
      <c r="C2168" t="s">
        <v>58</v>
      </c>
      <c r="D2168">
        <v>2013</v>
      </c>
      <c r="E2168" s="9">
        <f ca="1">YEAR(TODAY())-Data_Source[[#This Row],[Year]]</f>
        <v>12</v>
      </c>
      <c r="F2168" t="s">
        <v>15</v>
      </c>
      <c r="G2168" t="s">
        <v>25</v>
      </c>
      <c r="H2168" t="s">
        <v>30</v>
      </c>
      <c r="I2168">
        <v>4.0999999999999996</v>
      </c>
      <c r="J2168" t="s">
        <v>18</v>
      </c>
      <c r="K2168" t="s">
        <v>19</v>
      </c>
      <c r="L2168">
        <v>285000</v>
      </c>
      <c r="M2168" t="s">
        <v>111</v>
      </c>
      <c r="N2168" t="s">
        <v>540</v>
      </c>
      <c r="O2168" s="3">
        <v>55000</v>
      </c>
      <c r="P2168" s="1">
        <f>MEDIAN(Data_Source[Price (SAR)])</f>
        <v>58000</v>
      </c>
      <c r="Q2168" s="1" cm="1">
        <f t="array" ref="Q2168">MEDIAN(_xlfn._xlws.FILTER(Data_Source[Price (SAR)],Data_Source[Maker] = Data_Source[[#This Row],[Maker]]))</f>
        <v>65000</v>
      </c>
    </row>
    <row r="2169" spans="1:17" x14ac:dyDescent="0.35">
      <c r="A2169">
        <v>2168</v>
      </c>
      <c r="B2169" t="s">
        <v>36</v>
      </c>
      <c r="C2169" t="s">
        <v>115</v>
      </c>
      <c r="D2169">
        <v>2006</v>
      </c>
      <c r="E2169" s="9">
        <f ca="1">YEAR(TODAY())-Data_Source[[#This Row],[Year]]</f>
        <v>19</v>
      </c>
      <c r="F2169" t="s">
        <v>15</v>
      </c>
      <c r="G2169" t="s">
        <v>25</v>
      </c>
      <c r="H2169" t="s">
        <v>26</v>
      </c>
      <c r="I2169">
        <v>6</v>
      </c>
      <c r="J2169" t="s">
        <v>18</v>
      </c>
      <c r="K2169" t="s">
        <v>19</v>
      </c>
      <c r="L2169">
        <v>266</v>
      </c>
      <c r="M2169" t="s">
        <v>245</v>
      </c>
      <c r="N2169" t="s">
        <v>538</v>
      </c>
      <c r="O2169" s="3">
        <v>30000</v>
      </c>
      <c r="P2169" s="1">
        <f>MEDIAN(Data_Source[Price (SAR)])</f>
        <v>58000</v>
      </c>
      <c r="Q2169" s="1" cm="1">
        <f t="array" ref="Q2169">MEDIAN(_xlfn._xlws.FILTER(Data_Source[Price (SAR)],Data_Source[Maker] = Data_Source[[#This Row],[Maker]]))</f>
        <v>72000</v>
      </c>
    </row>
    <row r="2170" spans="1:17" x14ac:dyDescent="0.35">
      <c r="A2170">
        <v>2169</v>
      </c>
      <c r="B2170" t="s">
        <v>36</v>
      </c>
      <c r="C2170" t="s">
        <v>146</v>
      </c>
      <c r="D2170">
        <v>2015</v>
      </c>
      <c r="E2170" s="9">
        <f ca="1">YEAR(TODAY())-Data_Source[[#This Row],[Year]]</f>
        <v>10</v>
      </c>
      <c r="F2170" t="s">
        <v>15</v>
      </c>
      <c r="G2170" t="s">
        <v>25</v>
      </c>
      <c r="H2170" t="s">
        <v>17</v>
      </c>
      <c r="I2170">
        <v>5.3</v>
      </c>
      <c r="J2170" t="s">
        <v>18</v>
      </c>
      <c r="K2170" t="s">
        <v>19</v>
      </c>
      <c r="L2170">
        <v>255000</v>
      </c>
      <c r="M2170" t="s">
        <v>20</v>
      </c>
      <c r="N2170" t="s">
        <v>20</v>
      </c>
      <c r="O2170" s="3">
        <v>75000</v>
      </c>
      <c r="P2170" s="1">
        <f>MEDIAN(Data_Source[Price (SAR)])</f>
        <v>58000</v>
      </c>
      <c r="Q2170" s="1" cm="1">
        <f t="array" ref="Q2170">MEDIAN(_xlfn._xlws.FILTER(Data_Source[Price (SAR)],Data_Source[Maker] = Data_Source[[#This Row],[Maker]]))</f>
        <v>72000</v>
      </c>
    </row>
    <row r="2171" spans="1:17" x14ac:dyDescent="0.35">
      <c r="A2171">
        <v>2170</v>
      </c>
      <c r="B2171" t="s">
        <v>76</v>
      </c>
      <c r="C2171" t="s">
        <v>112</v>
      </c>
      <c r="D2171">
        <v>2019</v>
      </c>
      <c r="E2171" s="9">
        <f ca="1">YEAR(TODAY())-Data_Source[[#This Row],[Year]]</f>
        <v>6</v>
      </c>
      <c r="F2171" t="s">
        <v>15</v>
      </c>
      <c r="G2171" t="s">
        <v>25</v>
      </c>
      <c r="H2171" t="s">
        <v>26</v>
      </c>
      <c r="I2171">
        <v>3.5</v>
      </c>
      <c r="J2171" t="s">
        <v>18</v>
      </c>
      <c r="K2171" t="s">
        <v>19</v>
      </c>
      <c r="L2171">
        <v>54494</v>
      </c>
      <c r="M2171" t="s">
        <v>20</v>
      </c>
      <c r="N2171" t="s">
        <v>20</v>
      </c>
      <c r="O2171" s="3">
        <v>85000</v>
      </c>
      <c r="P2171" s="1">
        <f>MEDIAN(Data_Source[Price (SAR)])</f>
        <v>58000</v>
      </c>
      <c r="Q2171" s="1" cm="1">
        <f t="array" ref="Q2171">MEDIAN(_xlfn._xlws.FILTER(Data_Source[Price (SAR)],Data_Source[Maker] = Data_Source[[#This Row],[Maker]]))</f>
        <v>55000</v>
      </c>
    </row>
    <row r="2172" spans="1:17" x14ac:dyDescent="0.35">
      <c r="A2172">
        <v>2171</v>
      </c>
      <c r="B2172" t="s">
        <v>85</v>
      </c>
      <c r="C2172" t="s">
        <v>87</v>
      </c>
      <c r="D2172">
        <v>2017</v>
      </c>
      <c r="E2172" s="9">
        <f ca="1">YEAR(TODAY())-Data_Source[[#This Row],[Year]]</f>
        <v>8</v>
      </c>
      <c r="F2172" t="s">
        <v>15</v>
      </c>
      <c r="G2172" t="s">
        <v>29</v>
      </c>
      <c r="H2172" t="s">
        <v>30</v>
      </c>
      <c r="I2172">
        <v>3.8</v>
      </c>
      <c r="J2172" t="s">
        <v>18</v>
      </c>
      <c r="K2172" t="s">
        <v>19</v>
      </c>
      <c r="L2172">
        <v>183000</v>
      </c>
      <c r="M2172" t="s">
        <v>20</v>
      </c>
      <c r="N2172" t="s">
        <v>20</v>
      </c>
      <c r="O2172" s="2">
        <v>85000</v>
      </c>
      <c r="P2172" s="1">
        <f>MEDIAN(Data_Source[Price (SAR)])</f>
        <v>58000</v>
      </c>
      <c r="Q2172" s="1" cm="1">
        <f t="array" ref="Q2172">MEDIAN(_xlfn._xlws.FILTER(Data_Source[Price (SAR)],Data_Source[Maker] = Data_Source[[#This Row],[Maker]]))</f>
        <v>88000</v>
      </c>
    </row>
    <row r="2173" spans="1:17" x14ac:dyDescent="0.35">
      <c r="A2173">
        <v>2172</v>
      </c>
      <c r="B2173" t="s">
        <v>31</v>
      </c>
      <c r="C2173" t="s">
        <v>32</v>
      </c>
      <c r="D2173">
        <v>2017</v>
      </c>
      <c r="E2173" s="9">
        <f ca="1">YEAR(TODAY())-Data_Source[[#This Row],[Year]]</f>
        <v>8</v>
      </c>
      <c r="F2173" t="s">
        <v>15</v>
      </c>
      <c r="G2173" t="s">
        <v>29</v>
      </c>
      <c r="H2173" t="s">
        <v>30</v>
      </c>
      <c r="I2173">
        <v>1</v>
      </c>
      <c r="J2173" t="s">
        <v>18</v>
      </c>
      <c r="K2173" t="s">
        <v>19</v>
      </c>
      <c r="L2173">
        <v>126000</v>
      </c>
      <c r="M2173" t="s">
        <v>20</v>
      </c>
      <c r="N2173" t="s">
        <v>20</v>
      </c>
      <c r="O2173" s="2">
        <v>75000</v>
      </c>
      <c r="P2173" s="1">
        <f>MEDIAN(Data_Source[Price (SAR)])</f>
        <v>58000</v>
      </c>
      <c r="Q2173" s="1" cm="1">
        <f t="array" ref="Q2173">MEDIAN(_xlfn._xlws.FILTER(Data_Source[Price (SAR)],Data_Source[Maker] = Data_Source[[#This Row],[Maker]]))</f>
        <v>60500</v>
      </c>
    </row>
    <row r="2174" spans="1:17" x14ac:dyDescent="0.35">
      <c r="A2174">
        <v>2173</v>
      </c>
      <c r="B2174" t="s">
        <v>97</v>
      </c>
      <c r="C2174" t="s">
        <v>242</v>
      </c>
      <c r="D2174">
        <v>2019</v>
      </c>
      <c r="E2174" s="9">
        <f ca="1">YEAR(TODAY())-Data_Source[[#This Row],[Year]]</f>
        <v>6</v>
      </c>
      <c r="F2174" t="s">
        <v>15</v>
      </c>
      <c r="G2174" t="s">
        <v>65</v>
      </c>
      <c r="H2174" t="s">
        <v>17</v>
      </c>
      <c r="I2174">
        <v>1.8</v>
      </c>
      <c r="J2174" t="s">
        <v>18</v>
      </c>
      <c r="K2174" t="s">
        <v>19</v>
      </c>
      <c r="L2174">
        <v>43000</v>
      </c>
      <c r="M2174" t="s">
        <v>20</v>
      </c>
      <c r="N2174" t="s">
        <v>20</v>
      </c>
      <c r="O2174" s="2">
        <v>45000</v>
      </c>
      <c r="P2174" s="1">
        <f>MEDIAN(Data_Source[Price (SAR)])</f>
        <v>58000</v>
      </c>
      <c r="Q2174" s="1" cm="1">
        <f t="array" ref="Q2174">MEDIAN(_xlfn._xlws.FILTER(Data_Source[Price (SAR)],Data_Source[Maker] = Data_Source[[#This Row],[Maker]]))</f>
        <v>42500</v>
      </c>
    </row>
    <row r="2175" spans="1:17" x14ac:dyDescent="0.35">
      <c r="A2175">
        <v>2174</v>
      </c>
      <c r="B2175" t="s">
        <v>13</v>
      </c>
      <c r="C2175" t="s">
        <v>14</v>
      </c>
      <c r="D2175">
        <v>2013</v>
      </c>
      <c r="E2175" s="9">
        <f ca="1">YEAR(TODAY())-Data_Source[[#This Row],[Year]]</f>
        <v>12</v>
      </c>
      <c r="F2175" t="s">
        <v>15</v>
      </c>
      <c r="G2175" t="s">
        <v>94</v>
      </c>
      <c r="H2175" t="s">
        <v>17</v>
      </c>
      <c r="I2175">
        <v>5.7</v>
      </c>
      <c r="J2175" t="s">
        <v>18</v>
      </c>
      <c r="K2175" t="s">
        <v>19</v>
      </c>
      <c r="L2175">
        <v>210</v>
      </c>
      <c r="M2175" t="s">
        <v>20</v>
      </c>
      <c r="N2175" t="s">
        <v>20</v>
      </c>
      <c r="O2175" s="2">
        <v>48000</v>
      </c>
      <c r="P2175" s="1">
        <f>MEDIAN(Data_Source[Price (SAR)])</f>
        <v>58000</v>
      </c>
      <c r="Q2175" s="1" cm="1">
        <f t="array" ref="Q2175">MEDIAN(_xlfn._xlws.FILTER(Data_Source[Price (SAR)],Data_Source[Maker] = Data_Source[[#This Row],[Maker]]))</f>
        <v>70000</v>
      </c>
    </row>
    <row r="2176" spans="1:17" x14ac:dyDescent="0.35">
      <c r="A2176">
        <v>2175</v>
      </c>
      <c r="B2176" t="s">
        <v>39</v>
      </c>
      <c r="C2176" t="s">
        <v>368</v>
      </c>
      <c r="D2176">
        <v>2013</v>
      </c>
      <c r="E2176" s="9">
        <f ca="1">YEAR(TODAY())-Data_Source[[#This Row],[Year]]</f>
        <v>12</v>
      </c>
      <c r="F2176" t="s">
        <v>15</v>
      </c>
      <c r="G2176" t="s">
        <v>65</v>
      </c>
      <c r="H2176" t="s">
        <v>26</v>
      </c>
      <c r="I2176">
        <v>3.6</v>
      </c>
      <c r="J2176" t="s">
        <v>18</v>
      </c>
      <c r="K2176" t="s">
        <v>19</v>
      </c>
      <c r="L2176">
        <v>106000</v>
      </c>
      <c r="M2176" t="s">
        <v>20</v>
      </c>
      <c r="N2176" t="s">
        <v>20</v>
      </c>
      <c r="O2176" s="3">
        <v>38500</v>
      </c>
      <c r="P2176" s="1">
        <f>MEDIAN(Data_Source[Price (SAR)])</f>
        <v>58000</v>
      </c>
      <c r="Q2176" s="1" cm="1">
        <f t="array" ref="Q2176">MEDIAN(_xlfn._xlws.FILTER(Data_Source[Price (SAR)],Data_Source[Maker] = Data_Source[[#This Row],[Maker]]))</f>
        <v>60000</v>
      </c>
    </row>
    <row r="2177" spans="1:17" x14ac:dyDescent="0.35">
      <c r="A2177">
        <v>2176</v>
      </c>
      <c r="B2177" t="s">
        <v>34</v>
      </c>
      <c r="C2177" t="s">
        <v>41</v>
      </c>
      <c r="D2177">
        <v>2014</v>
      </c>
      <c r="E2177" s="9">
        <f ca="1">YEAR(TODAY())-Data_Source[[#This Row],[Year]]</f>
        <v>11</v>
      </c>
      <c r="F2177" t="s">
        <v>15</v>
      </c>
      <c r="G2177" t="s">
        <v>65</v>
      </c>
      <c r="H2177" t="s">
        <v>17</v>
      </c>
      <c r="I2177">
        <v>1.5</v>
      </c>
      <c r="J2177" t="s">
        <v>18</v>
      </c>
      <c r="K2177" t="s">
        <v>19</v>
      </c>
      <c r="L2177">
        <v>375000</v>
      </c>
      <c r="M2177" t="s">
        <v>20</v>
      </c>
      <c r="N2177" t="s">
        <v>20</v>
      </c>
      <c r="O2177" s="2">
        <v>24000</v>
      </c>
      <c r="P2177" s="1">
        <f>MEDIAN(Data_Source[Price (SAR)])</f>
        <v>58000</v>
      </c>
      <c r="Q2177" s="1" cm="1">
        <f t="array" ref="Q2177">MEDIAN(_xlfn._xlws.FILTER(Data_Source[Price (SAR)],Data_Source[Maker] = Data_Source[[#This Row],[Maker]]))</f>
        <v>65000</v>
      </c>
    </row>
    <row r="2178" spans="1:17" x14ac:dyDescent="0.35">
      <c r="A2178">
        <v>2177</v>
      </c>
      <c r="B2178" t="s">
        <v>76</v>
      </c>
      <c r="C2178" t="s">
        <v>125</v>
      </c>
      <c r="D2178">
        <v>2016</v>
      </c>
      <c r="E2178" s="9">
        <f ca="1">YEAR(TODAY())-Data_Source[[#This Row],[Year]]</f>
        <v>9</v>
      </c>
      <c r="F2178" t="s">
        <v>15</v>
      </c>
      <c r="G2178" t="s">
        <v>33</v>
      </c>
      <c r="H2178" t="s">
        <v>26</v>
      </c>
      <c r="I2178">
        <v>3.5</v>
      </c>
      <c r="J2178" t="s">
        <v>18</v>
      </c>
      <c r="K2178" t="s">
        <v>19</v>
      </c>
      <c r="L2178">
        <v>87300</v>
      </c>
      <c r="M2178" t="s">
        <v>20</v>
      </c>
      <c r="N2178" t="s">
        <v>20</v>
      </c>
      <c r="O2178" s="2">
        <v>105000</v>
      </c>
      <c r="P2178" s="1">
        <f>MEDIAN(Data_Source[Price (SAR)])</f>
        <v>58000</v>
      </c>
      <c r="Q2178" s="1" cm="1">
        <f t="array" ref="Q2178">MEDIAN(_xlfn._xlws.FILTER(Data_Source[Price (SAR)],Data_Source[Maker] = Data_Source[[#This Row],[Maker]]))</f>
        <v>55000</v>
      </c>
    </row>
    <row r="2179" spans="1:17" x14ac:dyDescent="0.35">
      <c r="A2179">
        <v>2178</v>
      </c>
      <c r="B2179" t="s">
        <v>34</v>
      </c>
      <c r="C2179" t="s">
        <v>124</v>
      </c>
      <c r="D2179">
        <v>2008</v>
      </c>
      <c r="E2179" s="9">
        <f ca="1">YEAR(TODAY())-Data_Source[[#This Row],[Year]]</f>
        <v>17</v>
      </c>
      <c r="F2179" t="s">
        <v>15</v>
      </c>
      <c r="G2179" t="s">
        <v>38</v>
      </c>
      <c r="H2179" t="s">
        <v>17</v>
      </c>
      <c r="I2179">
        <v>4</v>
      </c>
      <c r="J2179" t="s">
        <v>18</v>
      </c>
      <c r="K2179" t="s">
        <v>19</v>
      </c>
      <c r="L2179">
        <v>300000</v>
      </c>
      <c r="M2179" t="s">
        <v>20</v>
      </c>
      <c r="N2179" t="s">
        <v>20</v>
      </c>
      <c r="O2179" s="2">
        <v>50000</v>
      </c>
      <c r="P2179" s="1">
        <f>MEDIAN(Data_Source[Price (SAR)])</f>
        <v>58000</v>
      </c>
      <c r="Q2179" s="1" cm="1">
        <f t="array" ref="Q2179">MEDIAN(_xlfn._xlws.FILTER(Data_Source[Price (SAR)],Data_Source[Maker] = Data_Source[[#This Row],[Maker]]))</f>
        <v>65000</v>
      </c>
    </row>
    <row r="2180" spans="1:17" x14ac:dyDescent="0.35">
      <c r="A2180">
        <v>2179</v>
      </c>
      <c r="B2180" t="s">
        <v>107</v>
      </c>
      <c r="C2180" t="s">
        <v>263</v>
      </c>
      <c r="D2180">
        <v>2014</v>
      </c>
      <c r="E2180" s="9">
        <f ca="1">YEAR(TODAY())-Data_Source[[#This Row],[Year]]</f>
        <v>11</v>
      </c>
      <c r="F2180" t="s">
        <v>15</v>
      </c>
      <c r="G2180" t="s">
        <v>94</v>
      </c>
      <c r="H2180" t="s">
        <v>17</v>
      </c>
      <c r="I2180">
        <v>3.7</v>
      </c>
      <c r="J2180" t="s">
        <v>18</v>
      </c>
      <c r="K2180" t="s">
        <v>19</v>
      </c>
      <c r="L2180">
        <v>32000</v>
      </c>
      <c r="M2180" t="s">
        <v>42</v>
      </c>
      <c r="N2180" t="s">
        <v>64</v>
      </c>
      <c r="O2180" s="2">
        <v>65000</v>
      </c>
      <c r="P2180" s="1">
        <f>MEDIAN(Data_Source[Price (SAR)])</f>
        <v>58000</v>
      </c>
      <c r="Q2180" s="1" cm="1">
        <f t="array" ref="Q2180">MEDIAN(_xlfn._xlws.FILTER(Data_Source[Price (SAR)],Data_Source[Maker] = Data_Source[[#This Row],[Maker]]))</f>
        <v>73500</v>
      </c>
    </row>
    <row r="2181" spans="1:17" x14ac:dyDescent="0.35">
      <c r="A2181">
        <v>2180</v>
      </c>
      <c r="B2181" t="s">
        <v>141</v>
      </c>
      <c r="C2181">
        <v>5008</v>
      </c>
      <c r="D2181">
        <v>2018</v>
      </c>
      <c r="E2181" s="9">
        <f ca="1">YEAR(TODAY())-Data_Source[[#This Row],[Year]]</f>
        <v>7</v>
      </c>
      <c r="F2181" t="s">
        <v>15</v>
      </c>
      <c r="G2181" t="s">
        <v>38</v>
      </c>
      <c r="H2181" t="s">
        <v>30</v>
      </c>
      <c r="I2181">
        <v>1.6</v>
      </c>
      <c r="J2181" t="s">
        <v>18</v>
      </c>
      <c r="K2181" t="s">
        <v>19</v>
      </c>
      <c r="L2181">
        <v>34000</v>
      </c>
      <c r="M2181" t="s">
        <v>20</v>
      </c>
      <c r="N2181" t="s">
        <v>20</v>
      </c>
      <c r="O2181" s="3">
        <v>85000</v>
      </c>
      <c r="P2181" s="1">
        <f>MEDIAN(Data_Source[Price (SAR)])</f>
        <v>58000</v>
      </c>
      <c r="Q2181" s="1" cm="1">
        <f t="array" ref="Q2181">MEDIAN(_xlfn._xlws.FILTER(Data_Source[Price (SAR)],Data_Source[Maker] = Data_Source[[#This Row],[Maker]]))</f>
        <v>23500</v>
      </c>
    </row>
    <row r="2182" spans="1:17" x14ac:dyDescent="0.35">
      <c r="A2182">
        <v>2181</v>
      </c>
      <c r="B2182" t="s">
        <v>48</v>
      </c>
      <c r="C2182" t="s">
        <v>106</v>
      </c>
      <c r="D2182">
        <v>2011</v>
      </c>
      <c r="E2182" s="9">
        <f ca="1">YEAR(TODAY())-Data_Source[[#This Row],[Year]]</f>
        <v>14</v>
      </c>
      <c r="F2182" t="s">
        <v>15</v>
      </c>
      <c r="G2182" t="s">
        <v>29</v>
      </c>
      <c r="H2182" t="s">
        <v>17</v>
      </c>
      <c r="I2182">
        <v>3</v>
      </c>
      <c r="J2182" t="s">
        <v>18</v>
      </c>
      <c r="K2182" t="s">
        <v>19</v>
      </c>
      <c r="L2182">
        <v>189</v>
      </c>
      <c r="M2182" t="s">
        <v>54</v>
      </c>
      <c r="N2182" t="s">
        <v>538</v>
      </c>
      <c r="O2182" s="2">
        <v>100000</v>
      </c>
      <c r="P2182" s="1">
        <f>MEDIAN(Data_Source[Price (SAR)])</f>
        <v>58000</v>
      </c>
      <c r="Q2182" s="1" cm="1">
        <f t="array" ref="Q2182">MEDIAN(_xlfn._xlws.FILTER(Data_Source[Price (SAR)],Data_Source[Maker] = Data_Source[[#This Row],[Maker]]))</f>
        <v>145000</v>
      </c>
    </row>
    <row r="2183" spans="1:17" x14ac:dyDescent="0.35">
      <c r="A2183">
        <v>2182</v>
      </c>
      <c r="B2183" t="s">
        <v>141</v>
      </c>
      <c r="C2183">
        <v>5008</v>
      </c>
      <c r="D2183">
        <v>2012</v>
      </c>
      <c r="E2183" s="9">
        <f ca="1">YEAR(TODAY())-Data_Source[[#This Row],[Year]]</f>
        <v>13</v>
      </c>
      <c r="F2183" t="s">
        <v>15</v>
      </c>
      <c r="G2183" t="s">
        <v>65</v>
      </c>
      <c r="H2183" t="s">
        <v>26</v>
      </c>
      <c r="I2183">
        <v>1.6</v>
      </c>
      <c r="J2183" t="s">
        <v>18</v>
      </c>
      <c r="K2183" t="s">
        <v>19</v>
      </c>
      <c r="L2183">
        <v>12000</v>
      </c>
      <c r="M2183" t="s">
        <v>20</v>
      </c>
      <c r="N2183" t="s">
        <v>20</v>
      </c>
      <c r="O2183" s="2">
        <v>27000</v>
      </c>
      <c r="P2183" s="1">
        <f>MEDIAN(Data_Source[Price (SAR)])</f>
        <v>58000</v>
      </c>
      <c r="Q2183" s="1" cm="1">
        <f t="array" ref="Q2183">MEDIAN(_xlfn._xlws.FILTER(Data_Source[Price (SAR)],Data_Source[Maker] = Data_Source[[#This Row],[Maker]]))</f>
        <v>23500</v>
      </c>
    </row>
    <row r="2184" spans="1:17" x14ac:dyDescent="0.35">
      <c r="A2184">
        <v>2183</v>
      </c>
      <c r="B2184" t="s">
        <v>82</v>
      </c>
      <c r="C2184" t="s">
        <v>105</v>
      </c>
      <c r="D2184">
        <v>2015</v>
      </c>
      <c r="E2184" s="9">
        <f ca="1">YEAR(TODAY())-Data_Source[[#This Row],[Year]]</f>
        <v>10</v>
      </c>
      <c r="F2184" t="s">
        <v>15</v>
      </c>
      <c r="G2184" t="s">
        <v>33</v>
      </c>
      <c r="H2184" t="s">
        <v>30</v>
      </c>
      <c r="I2184">
        <v>2.4</v>
      </c>
      <c r="J2184" t="s">
        <v>18</v>
      </c>
      <c r="K2184" t="s">
        <v>19</v>
      </c>
      <c r="L2184">
        <v>359000</v>
      </c>
      <c r="M2184" t="s">
        <v>20</v>
      </c>
      <c r="N2184" t="s">
        <v>20</v>
      </c>
      <c r="O2184" s="2">
        <v>32000</v>
      </c>
      <c r="P2184" s="1">
        <f>MEDIAN(Data_Source[Price (SAR)])</f>
        <v>58000</v>
      </c>
      <c r="Q2184" s="1" cm="1">
        <f t="array" ref="Q2184">MEDIAN(_xlfn._xlws.FILTER(Data_Source[Price (SAR)],Data_Source[Maker] = Data_Source[[#This Row],[Maker]]))</f>
        <v>40000</v>
      </c>
    </row>
    <row r="2185" spans="1:17" x14ac:dyDescent="0.35">
      <c r="A2185">
        <v>2184</v>
      </c>
      <c r="B2185" t="s">
        <v>180</v>
      </c>
      <c r="C2185" t="s">
        <v>474</v>
      </c>
      <c r="D2185">
        <v>2013</v>
      </c>
      <c r="E2185" s="9">
        <f ca="1">YEAR(TODAY())-Data_Source[[#This Row],[Year]]</f>
        <v>12</v>
      </c>
      <c r="F2185" t="s">
        <v>15</v>
      </c>
      <c r="G2185" t="s">
        <v>16</v>
      </c>
      <c r="H2185" t="s">
        <v>17</v>
      </c>
      <c r="I2185">
        <v>9</v>
      </c>
      <c r="J2185" t="s">
        <v>18</v>
      </c>
      <c r="K2185" t="s">
        <v>19</v>
      </c>
      <c r="L2185">
        <v>148000</v>
      </c>
      <c r="M2185" t="s">
        <v>20</v>
      </c>
      <c r="N2185" t="s">
        <v>20</v>
      </c>
      <c r="O2185" s="2">
        <v>115000</v>
      </c>
      <c r="P2185" s="1">
        <f>MEDIAN(Data_Source[Price (SAR)])</f>
        <v>58000</v>
      </c>
      <c r="Q2185" s="1" cm="1">
        <f t="array" ref="Q2185">MEDIAN(_xlfn._xlws.FILTER(Data_Source[Price (SAR)],Data_Source[Maker] = Data_Source[[#This Row],[Maker]]))</f>
        <v>138000</v>
      </c>
    </row>
    <row r="2186" spans="1:17" x14ac:dyDescent="0.35">
      <c r="A2186">
        <v>2185</v>
      </c>
      <c r="B2186" t="s">
        <v>27</v>
      </c>
      <c r="C2186" t="s">
        <v>88</v>
      </c>
      <c r="D2186">
        <v>2018</v>
      </c>
      <c r="E2186" s="9">
        <f ca="1">YEAR(TODAY())-Data_Source[[#This Row],[Year]]</f>
        <v>7</v>
      </c>
      <c r="F2186" t="s">
        <v>15</v>
      </c>
      <c r="G2186" t="s">
        <v>25</v>
      </c>
      <c r="H2186" t="s">
        <v>26</v>
      </c>
      <c r="I2186">
        <v>1.4</v>
      </c>
      <c r="J2186" t="s">
        <v>18</v>
      </c>
      <c r="K2186" t="s">
        <v>19</v>
      </c>
      <c r="L2186">
        <v>63012</v>
      </c>
      <c r="M2186" t="s">
        <v>45</v>
      </c>
      <c r="N2186" t="s">
        <v>539</v>
      </c>
      <c r="O2186" s="3">
        <v>32000</v>
      </c>
      <c r="P2186" s="1">
        <f>MEDIAN(Data_Source[Price (SAR)])</f>
        <v>58000</v>
      </c>
      <c r="Q2186" s="1" cm="1">
        <f t="array" ref="Q2186">MEDIAN(_xlfn._xlws.FILTER(Data_Source[Price (SAR)],Data_Source[Maker] = Data_Source[[#This Row],[Maker]]))</f>
        <v>42000</v>
      </c>
    </row>
    <row r="2187" spans="1:17" x14ac:dyDescent="0.35">
      <c r="A2187">
        <v>2186</v>
      </c>
      <c r="B2187" t="s">
        <v>60</v>
      </c>
      <c r="C2187" t="s">
        <v>90</v>
      </c>
      <c r="D2187">
        <v>2012</v>
      </c>
      <c r="E2187" s="9">
        <f ca="1">YEAR(TODAY())-Data_Source[[#This Row],[Year]]</f>
        <v>13</v>
      </c>
      <c r="F2187" t="s">
        <v>15</v>
      </c>
      <c r="G2187" t="s">
        <v>75</v>
      </c>
      <c r="H2187" t="s">
        <v>17</v>
      </c>
      <c r="I2187">
        <v>5.7</v>
      </c>
      <c r="J2187" t="s">
        <v>18</v>
      </c>
      <c r="K2187" t="s">
        <v>19</v>
      </c>
      <c r="L2187">
        <v>346000</v>
      </c>
      <c r="M2187" t="s">
        <v>20</v>
      </c>
      <c r="N2187" t="s">
        <v>20</v>
      </c>
      <c r="O2187" s="3">
        <v>125000</v>
      </c>
      <c r="P2187" s="1">
        <f>MEDIAN(Data_Source[Price (SAR)])</f>
        <v>58000</v>
      </c>
      <c r="Q2187" s="1" cm="1">
        <f t="array" ref="Q2187">MEDIAN(_xlfn._xlws.FILTER(Data_Source[Price (SAR)],Data_Source[Maker] = Data_Source[[#This Row],[Maker]]))</f>
        <v>142000</v>
      </c>
    </row>
    <row r="2188" spans="1:17" x14ac:dyDescent="0.35">
      <c r="A2188">
        <v>2187</v>
      </c>
      <c r="B2188" t="s">
        <v>31</v>
      </c>
      <c r="C2188" t="s">
        <v>32</v>
      </c>
      <c r="D2188">
        <v>2019</v>
      </c>
      <c r="E2188" s="9">
        <f ca="1">YEAR(TODAY())-Data_Source[[#This Row],[Year]]</f>
        <v>6</v>
      </c>
      <c r="F2188" t="s">
        <v>15</v>
      </c>
      <c r="G2188" t="s">
        <v>65</v>
      </c>
      <c r="H2188" t="s">
        <v>30</v>
      </c>
      <c r="I2188">
        <v>1.5</v>
      </c>
      <c r="J2188" t="s">
        <v>18</v>
      </c>
      <c r="K2188" t="s">
        <v>19</v>
      </c>
      <c r="L2188">
        <v>49000</v>
      </c>
      <c r="M2188" t="s">
        <v>20</v>
      </c>
      <c r="N2188" t="s">
        <v>20</v>
      </c>
      <c r="O2188" s="2">
        <v>95000</v>
      </c>
      <c r="P2188" s="1">
        <f>MEDIAN(Data_Source[Price (SAR)])</f>
        <v>58000</v>
      </c>
      <c r="Q2188" s="1" cm="1">
        <f t="array" ref="Q2188">MEDIAN(_xlfn._xlws.FILTER(Data_Source[Price (SAR)],Data_Source[Maker] = Data_Source[[#This Row],[Maker]]))</f>
        <v>60500</v>
      </c>
    </row>
    <row r="2189" spans="1:17" x14ac:dyDescent="0.35">
      <c r="A2189">
        <v>2188</v>
      </c>
      <c r="B2189" t="s">
        <v>39</v>
      </c>
      <c r="C2189" t="s">
        <v>46</v>
      </c>
      <c r="D2189">
        <v>2015</v>
      </c>
      <c r="E2189" s="9">
        <f ca="1">YEAR(TODAY())-Data_Source[[#This Row],[Year]]</f>
        <v>10</v>
      </c>
      <c r="F2189" t="s">
        <v>15</v>
      </c>
      <c r="G2189" t="s">
        <v>94</v>
      </c>
      <c r="H2189" t="s">
        <v>26</v>
      </c>
      <c r="I2189">
        <v>5.3</v>
      </c>
      <c r="J2189" t="s">
        <v>18</v>
      </c>
      <c r="K2189" t="s">
        <v>19</v>
      </c>
      <c r="L2189">
        <v>253000</v>
      </c>
      <c r="M2189" t="s">
        <v>20</v>
      </c>
      <c r="N2189" t="s">
        <v>20</v>
      </c>
      <c r="O2189" s="3">
        <v>99000</v>
      </c>
      <c r="P2189" s="1">
        <f>MEDIAN(Data_Source[Price (SAR)])</f>
        <v>58000</v>
      </c>
      <c r="Q2189" s="1" cm="1">
        <f t="array" ref="Q2189">MEDIAN(_xlfn._xlws.FILTER(Data_Source[Price (SAR)],Data_Source[Maker] = Data_Source[[#This Row],[Maker]]))</f>
        <v>60000</v>
      </c>
    </row>
    <row r="2190" spans="1:17" x14ac:dyDescent="0.35">
      <c r="A2190">
        <v>2189</v>
      </c>
      <c r="B2190" t="s">
        <v>39</v>
      </c>
      <c r="C2190" t="s">
        <v>46</v>
      </c>
      <c r="D2190">
        <v>2013</v>
      </c>
      <c r="E2190" s="9">
        <f ca="1">YEAR(TODAY())-Data_Source[[#This Row],[Year]]</f>
        <v>12</v>
      </c>
      <c r="F2190" t="s">
        <v>15</v>
      </c>
      <c r="G2190" t="s">
        <v>78</v>
      </c>
      <c r="H2190" t="s">
        <v>30</v>
      </c>
      <c r="I2190">
        <v>5.3</v>
      </c>
      <c r="J2190" t="s">
        <v>18</v>
      </c>
      <c r="K2190" t="s">
        <v>19</v>
      </c>
      <c r="L2190">
        <v>363000</v>
      </c>
      <c r="M2190" t="s">
        <v>20</v>
      </c>
      <c r="N2190" t="s">
        <v>20</v>
      </c>
      <c r="O2190" s="2">
        <v>63000</v>
      </c>
      <c r="P2190" s="1">
        <f>MEDIAN(Data_Source[Price (SAR)])</f>
        <v>58000</v>
      </c>
      <c r="Q2190" s="1" cm="1">
        <f t="array" ref="Q2190">MEDIAN(_xlfn._xlws.FILTER(Data_Source[Price (SAR)],Data_Source[Maker] = Data_Source[[#This Row],[Maker]]))</f>
        <v>60000</v>
      </c>
    </row>
    <row r="2191" spans="1:17" x14ac:dyDescent="0.35">
      <c r="A2191">
        <v>2190</v>
      </c>
      <c r="B2191" t="s">
        <v>73</v>
      </c>
      <c r="C2191" t="s">
        <v>190</v>
      </c>
      <c r="D2191">
        <v>2018</v>
      </c>
      <c r="E2191" s="9">
        <f ca="1">YEAR(TODAY())-Data_Source[[#This Row],[Year]]</f>
        <v>7</v>
      </c>
      <c r="F2191" t="s">
        <v>15</v>
      </c>
      <c r="G2191" t="s">
        <v>75</v>
      </c>
      <c r="H2191" t="s">
        <v>17</v>
      </c>
      <c r="I2191">
        <v>2.5</v>
      </c>
      <c r="J2191" t="s">
        <v>18</v>
      </c>
      <c r="K2191" t="s">
        <v>19</v>
      </c>
      <c r="L2191">
        <v>151000</v>
      </c>
      <c r="M2191" t="s">
        <v>20</v>
      </c>
      <c r="N2191" t="s">
        <v>20</v>
      </c>
      <c r="O2191" s="2">
        <v>85000</v>
      </c>
      <c r="P2191" s="1">
        <f>MEDIAN(Data_Source[Price (SAR)])</f>
        <v>58000</v>
      </c>
      <c r="Q2191" s="1" cm="1">
        <f t="array" ref="Q2191">MEDIAN(_xlfn._xlws.FILTER(Data_Source[Price (SAR)],Data_Source[Maker] = Data_Source[[#This Row],[Maker]]))</f>
        <v>56000</v>
      </c>
    </row>
    <row r="2192" spans="1:17" x14ac:dyDescent="0.35">
      <c r="A2192">
        <v>2191</v>
      </c>
      <c r="B2192" t="s">
        <v>134</v>
      </c>
      <c r="C2192" t="s">
        <v>165</v>
      </c>
      <c r="D2192">
        <v>2018</v>
      </c>
      <c r="E2192" s="9">
        <f ca="1">YEAR(TODAY())-Data_Source[[#This Row],[Year]]</f>
        <v>7</v>
      </c>
      <c r="F2192" t="s">
        <v>15</v>
      </c>
      <c r="G2192" t="s">
        <v>196</v>
      </c>
      <c r="H2192" t="s">
        <v>26</v>
      </c>
      <c r="I2192">
        <v>2</v>
      </c>
      <c r="J2192" t="s">
        <v>18</v>
      </c>
      <c r="K2192" t="s">
        <v>19</v>
      </c>
      <c r="L2192">
        <v>53811</v>
      </c>
      <c r="M2192" t="s">
        <v>20</v>
      </c>
      <c r="N2192" t="s">
        <v>20</v>
      </c>
      <c r="O2192" s="3">
        <v>29500</v>
      </c>
      <c r="P2192" s="1">
        <f>MEDIAN(Data_Source[Price (SAR)])</f>
        <v>58000</v>
      </c>
      <c r="Q2192" s="1" cm="1">
        <f t="array" ref="Q2192">MEDIAN(_xlfn._xlws.FILTER(Data_Source[Price (SAR)],Data_Source[Maker] = Data_Source[[#This Row],[Maker]]))</f>
        <v>26000</v>
      </c>
    </row>
    <row r="2193" spans="1:17" x14ac:dyDescent="0.35">
      <c r="A2193">
        <v>2192</v>
      </c>
      <c r="B2193" t="s">
        <v>39</v>
      </c>
      <c r="C2193" t="s">
        <v>46</v>
      </c>
      <c r="D2193">
        <v>2016</v>
      </c>
      <c r="E2193" s="9">
        <f ca="1">YEAR(TODAY())-Data_Source[[#This Row],[Year]]</f>
        <v>9</v>
      </c>
      <c r="F2193" t="s">
        <v>44</v>
      </c>
      <c r="G2193" t="s">
        <v>16</v>
      </c>
      <c r="H2193" t="s">
        <v>30</v>
      </c>
      <c r="I2193">
        <v>5.3</v>
      </c>
      <c r="J2193" t="s">
        <v>18</v>
      </c>
      <c r="K2193" t="s">
        <v>19</v>
      </c>
      <c r="L2193">
        <v>109000</v>
      </c>
      <c r="M2193" t="s">
        <v>20</v>
      </c>
      <c r="N2193" t="s">
        <v>20</v>
      </c>
      <c r="O2193" s="2">
        <v>130000</v>
      </c>
      <c r="P2193" s="1">
        <f>MEDIAN(Data_Source[Price (SAR)])</f>
        <v>58000</v>
      </c>
      <c r="Q2193" s="1" cm="1">
        <f t="array" ref="Q2193">MEDIAN(_xlfn._xlws.FILTER(Data_Source[Price (SAR)],Data_Source[Maker] = Data_Source[[#This Row],[Maker]]))</f>
        <v>60000</v>
      </c>
    </row>
    <row r="2194" spans="1:17" x14ac:dyDescent="0.35">
      <c r="A2194">
        <v>2193</v>
      </c>
      <c r="B2194" t="s">
        <v>27</v>
      </c>
      <c r="C2194" t="s">
        <v>88</v>
      </c>
      <c r="D2194">
        <v>2018</v>
      </c>
      <c r="E2194" s="9">
        <f ca="1">YEAR(TODAY())-Data_Source[[#This Row],[Year]]</f>
        <v>7</v>
      </c>
      <c r="F2194" t="s">
        <v>15</v>
      </c>
      <c r="G2194" t="s">
        <v>25</v>
      </c>
      <c r="H2194" t="s">
        <v>26</v>
      </c>
      <c r="I2194">
        <v>1.4</v>
      </c>
      <c r="J2194" t="s">
        <v>18</v>
      </c>
      <c r="K2194" t="s">
        <v>19</v>
      </c>
      <c r="L2194">
        <v>124975</v>
      </c>
      <c r="M2194" t="s">
        <v>20</v>
      </c>
      <c r="N2194" t="s">
        <v>20</v>
      </c>
      <c r="O2194" s="2">
        <v>33000</v>
      </c>
      <c r="P2194" s="1">
        <f>MEDIAN(Data_Source[Price (SAR)])</f>
        <v>58000</v>
      </c>
      <c r="Q2194" s="1" cm="1">
        <f t="array" ref="Q2194">MEDIAN(_xlfn._xlws.FILTER(Data_Source[Price (SAR)],Data_Source[Maker] = Data_Source[[#This Row],[Maker]]))</f>
        <v>42000</v>
      </c>
    </row>
    <row r="2195" spans="1:17" x14ac:dyDescent="0.35">
      <c r="A2195">
        <v>2194</v>
      </c>
      <c r="B2195" t="s">
        <v>181</v>
      </c>
      <c r="C2195" t="s">
        <v>199</v>
      </c>
      <c r="D2195">
        <v>2016</v>
      </c>
      <c r="E2195" s="9">
        <f ca="1">YEAR(TODAY())-Data_Source[[#This Row],[Year]]</f>
        <v>9</v>
      </c>
      <c r="F2195" t="s">
        <v>15</v>
      </c>
      <c r="G2195" t="s">
        <v>23</v>
      </c>
      <c r="H2195" t="s">
        <v>30</v>
      </c>
      <c r="I2195">
        <v>3.5</v>
      </c>
      <c r="J2195" t="s">
        <v>18</v>
      </c>
      <c r="K2195" t="s">
        <v>19</v>
      </c>
      <c r="L2195">
        <v>193000</v>
      </c>
      <c r="M2195" t="s">
        <v>20</v>
      </c>
      <c r="N2195" t="s">
        <v>20</v>
      </c>
      <c r="O2195" s="3">
        <v>45000</v>
      </c>
      <c r="P2195" s="1">
        <f>MEDIAN(Data_Source[Price (SAR)])</f>
        <v>58000</v>
      </c>
      <c r="Q2195" s="1" cm="1">
        <f t="array" ref="Q2195">MEDIAN(_xlfn._xlws.FILTER(Data_Source[Price (SAR)],Data_Source[Maker] = Data_Source[[#This Row],[Maker]]))</f>
        <v>54000</v>
      </c>
    </row>
    <row r="2196" spans="1:17" x14ac:dyDescent="0.35">
      <c r="A2196">
        <v>2195</v>
      </c>
      <c r="B2196" t="s">
        <v>21</v>
      </c>
      <c r="C2196" t="s">
        <v>231</v>
      </c>
      <c r="D2196">
        <v>2016</v>
      </c>
      <c r="E2196" s="9">
        <f ca="1">YEAR(TODAY())-Data_Source[[#This Row],[Year]]</f>
        <v>9</v>
      </c>
      <c r="F2196" t="s">
        <v>15</v>
      </c>
      <c r="G2196" t="s">
        <v>23</v>
      </c>
      <c r="H2196" t="s">
        <v>26</v>
      </c>
      <c r="I2196">
        <v>1.6</v>
      </c>
      <c r="J2196" t="s">
        <v>18</v>
      </c>
      <c r="K2196" t="s">
        <v>19</v>
      </c>
      <c r="L2196">
        <v>81000</v>
      </c>
      <c r="M2196" t="s">
        <v>20</v>
      </c>
      <c r="N2196" t="s">
        <v>20</v>
      </c>
      <c r="O2196" s="2">
        <v>38000</v>
      </c>
      <c r="P2196" s="1">
        <f>MEDIAN(Data_Source[Price (SAR)])</f>
        <v>58000</v>
      </c>
      <c r="Q2196" s="1" cm="1">
        <f t="array" ref="Q2196">MEDIAN(_xlfn._xlws.FILTER(Data_Source[Price (SAR)],Data_Source[Maker] = Data_Source[[#This Row],[Maker]]))</f>
        <v>36500</v>
      </c>
    </row>
    <row r="2197" spans="1:17" x14ac:dyDescent="0.35">
      <c r="A2197">
        <v>2196</v>
      </c>
      <c r="B2197" t="s">
        <v>85</v>
      </c>
      <c r="C2197" t="s">
        <v>116</v>
      </c>
      <c r="D2197">
        <v>2016</v>
      </c>
      <c r="E2197" s="9">
        <f ca="1">YEAR(TODAY())-Data_Source[[#This Row],[Year]]</f>
        <v>9</v>
      </c>
      <c r="F2197" t="s">
        <v>15</v>
      </c>
      <c r="G2197" t="s">
        <v>23</v>
      </c>
      <c r="H2197" t="s">
        <v>17</v>
      </c>
      <c r="I2197">
        <v>3.8</v>
      </c>
      <c r="J2197" t="s">
        <v>18</v>
      </c>
      <c r="K2197" t="s">
        <v>19</v>
      </c>
      <c r="L2197">
        <v>55000</v>
      </c>
      <c r="M2197" t="s">
        <v>20</v>
      </c>
      <c r="N2197" t="s">
        <v>20</v>
      </c>
      <c r="O2197" s="3">
        <v>95000</v>
      </c>
      <c r="P2197" s="1">
        <f>MEDIAN(Data_Source[Price (SAR)])</f>
        <v>58000</v>
      </c>
      <c r="Q2197" s="1" cm="1">
        <f t="array" ref="Q2197">MEDIAN(_xlfn._xlws.FILTER(Data_Source[Price (SAR)],Data_Source[Maker] = Data_Source[[#This Row],[Maker]]))</f>
        <v>88000</v>
      </c>
    </row>
    <row r="2198" spans="1:17" x14ac:dyDescent="0.35">
      <c r="A2198">
        <v>2197</v>
      </c>
      <c r="B2198" t="s">
        <v>85</v>
      </c>
      <c r="C2198" t="s">
        <v>86</v>
      </c>
      <c r="D2198">
        <v>2015</v>
      </c>
      <c r="E2198" s="9">
        <f ca="1">YEAR(TODAY())-Data_Source[[#This Row],[Year]]</f>
        <v>10</v>
      </c>
      <c r="F2198" t="s">
        <v>15</v>
      </c>
      <c r="G2198" t="s">
        <v>23</v>
      </c>
      <c r="H2198" t="s">
        <v>17</v>
      </c>
      <c r="I2198">
        <v>3.8</v>
      </c>
      <c r="J2198" t="s">
        <v>18</v>
      </c>
      <c r="K2198" t="s">
        <v>19</v>
      </c>
      <c r="L2198">
        <v>208000</v>
      </c>
      <c r="M2198" t="s">
        <v>20</v>
      </c>
      <c r="N2198" t="s">
        <v>20</v>
      </c>
      <c r="O2198" s="2">
        <v>95000</v>
      </c>
      <c r="P2198" s="1">
        <f>MEDIAN(Data_Source[Price (SAR)])</f>
        <v>58000</v>
      </c>
      <c r="Q2198" s="1" cm="1">
        <f t="array" ref="Q2198">MEDIAN(_xlfn._xlws.FILTER(Data_Source[Price (SAR)],Data_Source[Maker] = Data_Source[[#This Row],[Maker]]))</f>
        <v>88000</v>
      </c>
    </row>
    <row r="2199" spans="1:17" x14ac:dyDescent="0.35">
      <c r="A2199">
        <v>2198</v>
      </c>
      <c r="B2199" t="s">
        <v>21</v>
      </c>
      <c r="C2199" t="s">
        <v>24</v>
      </c>
      <c r="D2199">
        <v>2019</v>
      </c>
      <c r="E2199" s="9">
        <f ca="1">YEAR(TODAY())-Data_Source[[#This Row],[Year]]</f>
        <v>6</v>
      </c>
      <c r="F2199" t="s">
        <v>15</v>
      </c>
      <c r="G2199" t="s">
        <v>23</v>
      </c>
      <c r="H2199" t="s">
        <v>26</v>
      </c>
      <c r="I2199">
        <v>1.5</v>
      </c>
      <c r="J2199" t="s">
        <v>18</v>
      </c>
      <c r="K2199" t="s">
        <v>19</v>
      </c>
      <c r="L2199">
        <v>112963</v>
      </c>
      <c r="M2199" t="s">
        <v>20</v>
      </c>
      <c r="N2199" t="s">
        <v>20</v>
      </c>
      <c r="O2199" s="3">
        <v>27500</v>
      </c>
      <c r="P2199" s="1">
        <f>MEDIAN(Data_Source[Price (SAR)])</f>
        <v>58000</v>
      </c>
      <c r="Q2199" s="1" cm="1">
        <f t="array" ref="Q2199">MEDIAN(_xlfn._xlws.FILTER(Data_Source[Price (SAR)],Data_Source[Maker] = Data_Source[[#This Row],[Maker]]))</f>
        <v>36500</v>
      </c>
    </row>
    <row r="2200" spans="1:17" x14ac:dyDescent="0.35">
      <c r="A2200">
        <v>2199</v>
      </c>
      <c r="B2200" t="s">
        <v>60</v>
      </c>
      <c r="C2200" t="s">
        <v>80</v>
      </c>
      <c r="D2200">
        <v>2015</v>
      </c>
      <c r="E2200" s="9">
        <f ca="1">YEAR(TODAY())-Data_Source[[#This Row],[Year]]</f>
        <v>10</v>
      </c>
      <c r="F2200" t="s">
        <v>15</v>
      </c>
      <c r="G2200" t="s">
        <v>23</v>
      </c>
      <c r="H2200" t="s">
        <v>17</v>
      </c>
      <c r="I2200">
        <v>3.5</v>
      </c>
      <c r="J2200" t="s">
        <v>18</v>
      </c>
      <c r="K2200" t="s">
        <v>19</v>
      </c>
      <c r="L2200">
        <v>85000</v>
      </c>
      <c r="M2200" t="s">
        <v>20</v>
      </c>
      <c r="N2200" t="s">
        <v>20</v>
      </c>
      <c r="O2200" s="3">
        <v>80000</v>
      </c>
      <c r="P2200" s="1">
        <f>MEDIAN(Data_Source[Price (SAR)])</f>
        <v>58000</v>
      </c>
      <c r="Q2200" s="1" cm="1">
        <f t="array" ref="Q2200">MEDIAN(_xlfn._xlws.FILTER(Data_Source[Price (SAR)],Data_Source[Maker] = Data_Source[[#This Row],[Maker]]))</f>
        <v>142000</v>
      </c>
    </row>
    <row r="2201" spans="1:17" x14ac:dyDescent="0.35">
      <c r="A2201">
        <v>2200</v>
      </c>
      <c r="B2201" t="s">
        <v>174</v>
      </c>
      <c r="C2201" t="s">
        <v>197</v>
      </c>
      <c r="D2201">
        <v>2015</v>
      </c>
      <c r="E2201" s="9">
        <f ca="1">YEAR(TODAY())-Data_Source[[#This Row],[Year]]</f>
        <v>10</v>
      </c>
      <c r="F2201" t="s">
        <v>44</v>
      </c>
      <c r="G2201" t="s">
        <v>102</v>
      </c>
      <c r="H2201" t="s">
        <v>17</v>
      </c>
      <c r="I2201">
        <v>2</v>
      </c>
      <c r="J2201" t="s">
        <v>18</v>
      </c>
      <c r="K2201" t="s">
        <v>19</v>
      </c>
      <c r="L2201">
        <v>122000</v>
      </c>
      <c r="M2201" t="s">
        <v>20</v>
      </c>
      <c r="N2201" t="s">
        <v>20</v>
      </c>
      <c r="O2201" s="3">
        <v>110000</v>
      </c>
      <c r="P2201" s="1">
        <f>MEDIAN(Data_Source[Price (SAR)])</f>
        <v>58000</v>
      </c>
      <c r="Q2201" s="1" cm="1">
        <f t="array" ref="Q2201">MEDIAN(_xlfn._xlws.FILTER(Data_Source[Price (SAR)],Data_Source[Maker] = Data_Source[[#This Row],[Maker]]))</f>
        <v>110000</v>
      </c>
    </row>
    <row r="2202" spans="1:17" x14ac:dyDescent="0.35">
      <c r="A2202">
        <v>2201</v>
      </c>
      <c r="B2202" t="s">
        <v>27</v>
      </c>
      <c r="C2202" t="s">
        <v>88</v>
      </c>
      <c r="D2202">
        <v>2017</v>
      </c>
      <c r="E2202" s="9">
        <f ca="1">YEAR(TODAY())-Data_Source[[#This Row],[Year]]</f>
        <v>8</v>
      </c>
      <c r="F2202" t="s">
        <v>15</v>
      </c>
      <c r="G2202" t="s">
        <v>23</v>
      </c>
      <c r="H2202" t="s">
        <v>26</v>
      </c>
      <c r="I2202">
        <v>1.4</v>
      </c>
      <c r="J2202" t="s">
        <v>18</v>
      </c>
      <c r="K2202" t="s">
        <v>19</v>
      </c>
      <c r="L2202">
        <v>156000</v>
      </c>
      <c r="M2202" t="s">
        <v>20</v>
      </c>
      <c r="N2202" t="s">
        <v>20</v>
      </c>
      <c r="O2202" s="3">
        <v>24000</v>
      </c>
      <c r="P2202" s="1">
        <f>MEDIAN(Data_Source[Price (SAR)])</f>
        <v>58000</v>
      </c>
      <c r="Q2202" s="1" cm="1">
        <f t="array" ref="Q2202">MEDIAN(_xlfn._xlws.FILTER(Data_Source[Price (SAR)],Data_Source[Maker] = Data_Source[[#This Row],[Maker]]))</f>
        <v>42000</v>
      </c>
    </row>
    <row r="2203" spans="1:17" x14ac:dyDescent="0.35">
      <c r="A2203">
        <v>2202</v>
      </c>
      <c r="B2203" t="s">
        <v>27</v>
      </c>
      <c r="C2203" t="s">
        <v>89</v>
      </c>
      <c r="D2203">
        <v>2018</v>
      </c>
      <c r="E2203" s="9">
        <f ca="1">YEAR(TODAY())-Data_Source[[#This Row],[Year]]</f>
        <v>7</v>
      </c>
      <c r="F2203" t="s">
        <v>15</v>
      </c>
      <c r="G2203" t="s">
        <v>94</v>
      </c>
      <c r="H2203" t="s">
        <v>17</v>
      </c>
      <c r="I2203">
        <v>2.4</v>
      </c>
      <c r="J2203" t="s">
        <v>18</v>
      </c>
      <c r="K2203" t="s">
        <v>19</v>
      </c>
      <c r="L2203">
        <v>97000</v>
      </c>
      <c r="M2203" t="s">
        <v>54</v>
      </c>
      <c r="N2203" t="s">
        <v>538</v>
      </c>
      <c r="O2203" s="3">
        <v>65000</v>
      </c>
      <c r="P2203" s="1">
        <f>MEDIAN(Data_Source[Price (SAR)])</f>
        <v>58000</v>
      </c>
      <c r="Q2203" s="1" cm="1">
        <f t="array" ref="Q2203">MEDIAN(_xlfn._xlws.FILTER(Data_Source[Price (SAR)],Data_Source[Maker] = Data_Source[[#This Row],[Maker]]))</f>
        <v>42000</v>
      </c>
    </row>
    <row r="2204" spans="1:17" x14ac:dyDescent="0.35">
      <c r="A2204">
        <v>2203</v>
      </c>
      <c r="B2204" t="s">
        <v>76</v>
      </c>
      <c r="C2204" t="s">
        <v>144</v>
      </c>
      <c r="D2204">
        <v>1999</v>
      </c>
      <c r="E2204" s="9">
        <f ca="1">YEAR(TODAY())-Data_Source[[#This Row],[Year]]</f>
        <v>26</v>
      </c>
      <c r="F2204" t="s">
        <v>47</v>
      </c>
      <c r="G2204" t="s">
        <v>78</v>
      </c>
      <c r="H2204" t="s">
        <v>17</v>
      </c>
      <c r="I2204">
        <v>4.5999999999999996</v>
      </c>
      <c r="J2204" t="s">
        <v>18</v>
      </c>
      <c r="K2204" t="s">
        <v>19</v>
      </c>
      <c r="L2204">
        <v>388000</v>
      </c>
      <c r="M2204" t="s">
        <v>254</v>
      </c>
      <c r="N2204" t="s">
        <v>254</v>
      </c>
      <c r="O2204" s="2">
        <v>10000</v>
      </c>
      <c r="P2204" s="1">
        <f>MEDIAN(Data_Source[Price (SAR)])</f>
        <v>58000</v>
      </c>
      <c r="Q2204" s="1" cm="1">
        <f t="array" ref="Q2204">MEDIAN(_xlfn._xlws.FILTER(Data_Source[Price (SAR)],Data_Source[Maker] = Data_Source[[#This Row],[Maker]]))</f>
        <v>55000</v>
      </c>
    </row>
    <row r="2205" spans="1:17" x14ac:dyDescent="0.35">
      <c r="A2205">
        <v>2204</v>
      </c>
      <c r="B2205" t="s">
        <v>21</v>
      </c>
      <c r="C2205" t="s">
        <v>176</v>
      </c>
      <c r="D2205">
        <v>2015</v>
      </c>
      <c r="E2205" s="9">
        <f ca="1">YEAR(TODAY())-Data_Source[[#This Row],[Year]]</f>
        <v>10</v>
      </c>
      <c r="F2205" t="s">
        <v>15</v>
      </c>
      <c r="G2205" t="s">
        <v>65</v>
      </c>
      <c r="H2205" t="s">
        <v>30</v>
      </c>
      <c r="I2205">
        <v>3.7</v>
      </c>
      <c r="J2205" t="s">
        <v>18</v>
      </c>
      <c r="K2205" t="s">
        <v>19</v>
      </c>
      <c r="L2205">
        <v>111075</v>
      </c>
      <c r="M2205" t="s">
        <v>70</v>
      </c>
      <c r="N2205" t="s">
        <v>70</v>
      </c>
      <c r="O2205" s="2">
        <v>80000</v>
      </c>
      <c r="P2205" s="1">
        <f>MEDIAN(Data_Source[Price (SAR)])</f>
        <v>58000</v>
      </c>
      <c r="Q2205" s="1" cm="1">
        <f t="array" ref="Q2205">MEDIAN(_xlfn._xlws.FILTER(Data_Source[Price (SAR)],Data_Source[Maker] = Data_Source[[#This Row],[Maker]]))</f>
        <v>36500</v>
      </c>
    </row>
    <row r="2206" spans="1:17" x14ac:dyDescent="0.35">
      <c r="A2206">
        <v>2205</v>
      </c>
      <c r="B2206" t="s">
        <v>34</v>
      </c>
      <c r="C2206" t="s">
        <v>55</v>
      </c>
      <c r="D2206">
        <v>2019</v>
      </c>
      <c r="E2206" s="9">
        <f ca="1">YEAR(TODAY())-Data_Source[[#This Row],[Year]]</f>
        <v>6</v>
      </c>
      <c r="F2206" t="s">
        <v>44</v>
      </c>
      <c r="G2206" t="s">
        <v>23</v>
      </c>
      <c r="H2206" t="s">
        <v>17</v>
      </c>
      <c r="I2206">
        <v>4</v>
      </c>
      <c r="J2206" t="s">
        <v>18</v>
      </c>
      <c r="K2206" t="s">
        <v>19</v>
      </c>
      <c r="L2206">
        <v>82000</v>
      </c>
      <c r="M2206" t="s">
        <v>20</v>
      </c>
      <c r="N2206" t="s">
        <v>20</v>
      </c>
      <c r="O2206" s="2">
        <v>149000</v>
      </c>
      <c r="P2206" s="1">
        <f>MEDIAN(Data_Source[Price (SAR)])</f>
        <v>58000</v>
      </c>
      <c r="Q2206" s="1" cm="1">
        <f t="array" ref="Q2206">MEDIAN(_xlfn._xlws.FILTER(Data_Source[Price (SAR)],Data_Source[Maker] = Data_Source[[#This Row],[Maker]]))</f>
        <v>65000</v>
      </c>
    </row>
    <row r="2207" spans="1:17" x14ac:dyDescent="0.35">
      <c r="A2207">
        <v>2206</v>
      </c>
      <c r="B2207" t="s">
        <v>34</v>
      </c>
      <c r="C2207" t="s">
        <v>51</v>
      </c>
      <c r="D2207">
        <v>2012</v>
      </c>
      <c r="E2207" s="9">
        <f ca="1">YEAR(TODAY())-Data_Source[[#This Row],[Year]]</f>
        <v>13</v>
      </c>
      <c r="F2207" t="s">
        <v>44</v>
      </c>
      <c r="G2207" t="s">
        <v>23</v>
      </c>
      <c r="H2207" t="s">
        <v>30</v>
      </c>
      <c r="I2207">
        <v>1.6</v>
      </c>
      <c r="J2207" t="s">
        <v>18</v>
      </c>
      <c r="K2207" t="s">
        <v>68</v>
      </c>
      <c r="L2207">
        <v>185000</v>
      </c>
      <c r="M2207" t="s">
        <v>54</v>
      </c>
      <c r="N2207" t="s">
        <v>538</v>
      </c>
      <c r="O2207" s="2">
        <v>20000</v>
      </c>
      <c r="P2207" s="1">
        <f>MEDIAN(Data_Source[Price (SAR)])</f>
        <v>58000</v>
      </c>
      <c r="Q2207" s="1" cm="1">
        <f t="array" ref="Q2207">MEDIAN(_xlfn._xlws.FILTER(Data_Source[Price (SAR)],Data_Source[Maker] = Data_Source[[#This Row],[Maker]]))</f>
        <v>65000</v>
      </c>
    </row>
    <row r="2208" spans="1:17" x14ac:dyDescent="0.35">
      <c r="A2208">
        <v>2207</v>
      </c>
      <c r="B2208" t="s">
        <v>82</v>
      </c>
      <c r="C2208" t="s">
        <v>83</v>
      </c>
      <c r="D2208">
        <v>2018</v>
      </c>
      <c r="E2208" s="9">
        <f ca="1">YEAR(TODAY())-Data_Source[[#This Row],[Year]]</f>
        <v>7</v>
      </c>
      <c r="F2208" t="s">
        <v>15</v>
      </c>
      <c r="G2208" t="s">
        <v>25</v>
      </c>
      <c r="H2208" t="s">
        <v>30</v>
      </c>
      <c r="I2208">
        <v>3.5</v>
      </c>
      <c r="J2208" t="s">
        <v>18</v>
      </c>
      <c r="K2208" t="s">
        <v>19</v>
      </c>
      <c r="L2208">
        <v>172000</v>
      </c>
      <c r="M2208" t="s">
        <v>20</v>
      </c>
      <c r="N2208" t="s">
        <v>20</v>
      </c>
      <c r="O2208" s="3">
        <v>68000</v>
      </c>
      <c r="P2208" s="1">
        <f>MEDIAN(Data_Source[Price (SAR)])</f>
        <v>58000</v>
      </c>
      <c r="Q2208" s="1" cm="1">
        <f t="array" ref="Q2208">MEDIAN(_xlfn._xlws.FILTER(Data_Source[Price (SAR)],Data_Source[Maker] = Data_Source[[#This Row],[Maker]]))</f>
        <v>40000</v>
      </c>
    </row>
    <row r="2209" spans="1:17" x14ac:dyDescent="0.35">
      <c r="A2209">
        <v>2208</v>
      </c>
      <c r="B2209" t="s">
        <v>109</v>
      </c>
      <c r="C2209" t="s">
        <v>227</v>
      </c>
      <c r="D2209">
        <v>2019</v>
      </c>
      <c r="E2209" s="9">
        <f ca="1">YEAR(TODAY())-Data_Source[[#This Row],[Year]]</f>
        <v>6</v>
      </c>
      <c r="F2209" t="s">
        <v>15</v>
      </c>
      <c r="G2209" t="s">
        <v>16</v>
      </c>
      <c r="H2209" t="s">
        <v>17</v>
      </c>
      <c r="I2209">
        <v>3.6</v>
      </c>
      <c r="J2209" t="s">
        <v>18</v>
      </c>
      <c r="K2209" t="s">
        <v>19</v>
      </c>
      <c r="L2209">
        <v>95000</v>
      </c>
      <c r="M2209" t="s">
        <v>20</v>
      </c>
      <c r="N2209" t="s">
        <v>20</v>
      </c>
      <c r="O2209" s="3">
        <v>2820</v>
      </c>
      <c r="P2209" s="1">
        <f>MEDIAN(Data_Source[Price (SAR)])</f>
        <v>58000</v>
      </c>
      <c r="Q2209" s="1" cm="1">
        <f t="array" ref="Q2209">MEDIAN(_xlfn._xlws.FILTER(Data_Source[Price (SAR)],Data_Source[Maker] = Data_Source[[#This Row],[Maker]]))</f>
        <v>71000</v>
      </c>
    </row>
    <row r="2210" spans="1:17" x14ac:dyDescent="0.35">
      <c r="A2210">
        <v>2209</v>
      </c>
      <c r="B2210" t="s">
        <v>13</v>
      </c>
      <c r="C2210" t="s">
        <v>14</v>
      </c>
      <c r="D2210">
        <v>2016</v>
      </c>
      <c r="E2210" s="9">
        <f ca="1">YEAR(TODAY())-Data_Source[[#This Row],[Year]]</f>
        <v>9</v>
      </c>
      <c r="F2210" t="s">
        <v>47</v>
      </c>
      <c r="G2210" t="s">
        <v>23</v>
      </c>
      <c r="H2210" t="s">
        <v>30</v>
      </c>
      <c r="I2210">
        <v>3.6</v>
      </c>
      <c r="J2210" t="s">
        <v>18</v>
      </c>
      <c r="K2210" t="s">
        <v>19</v>
      </c>
      <c r="L2210">
        <v>100000</v>
      </c>
      <c r="M2210" t="s">
        <v>155</v>
      </c>
      <c r="N2210" t="s">
        <v>539</v>
      </c>
      <c r="O2210" s="3">
        <v>79500</v>
      </c>
      <c r="P2210" s="1">
        <f>MEDIAN(Data_Source[Price (SAR)])</f>
        <v>58000</v>
      </c>
      <c r="Q2210" s="1" cm="1">
        <f t="array" ref="Q2210">MEDIAN(_xlfn._xlws.FILTER(Data_Source[Price (SAR)],Data_Source[Maker] = Data_Source[[#This Row],[Maker]]))</f>
        <v>70000</v>
      </c>
    </row>
    <row r="2211" spans="1:17" x14ac:dyDescent="0.35">
      <c r="A2211">
        <v>2210</v>
      </c>
      <c r="B2211" t="s">
        <v>60</v>
      </c>
      <c r="C2211" t="s">
        <v>90</v>
      </c>
      <c r="D2211">
        <v>2013</v>
      </c>
      <c r="E2211" s="9">
        <f ca="1">YEAR(TODAY())-Data_Source[[#This Row],[Year]]</f>
        <v>12</v>
      </c>
      <c r="F2211" t="s">
        <v>47</v>
      </c>
      <c r="G2211" t="s">
        <v>23</v>
      </c>
      <c r="H2211" t="s">
        <v>17</v>
      </c>
      <c r="I2211">
        <v>5.7</v>
      </c>
      <c r="J2211" t="s">
        <v>18</v>
      </c>
      <c r="K2211" t="s">
        <v>19</v>
      </c>
      <c r="L2211">
        <v>98000</v>
      </c>
      <c r="M2211" t="s">
        <v>45</v>
      </c>
      <c r="N2211" t="s">
        <v>539</v>
      </c>
      <c r="O2211" s="3">
        <v>200000</v>
      </c>
      <c r="P2211" s="1">
        <f>MEDIAN(Data_Source[Price (SAR)])</f>
        <v>58000</v>
      </c>
      <c r="Q2211" s="1" cm="1">
        <f t="array" ref="Q2211">MEDIAN(_xlfn._xlws.FILTER(Data_Source[Price (SAR)],Data_Source[Maker] = Data_Source[[#This Row],[Maker]]))</f>
        <v>142000</v>
      </c>
    </row>
    <row r="2212" spans="1:17" x14ac:dyDescent="0.35">
      <c r="A2212">
        <v>2211</v>
      </c>
      <c r="B2212" t="s">
        <v>76</v>
      </c>
      <c r="C2212" t="s">
        <v>77</v>
      </c>
      <c r="D2212">
        <v>2014</v>
      </c>
      <c r="E2212" s="9">
        <f ca="1">YEAR(TODAY())-Data_Source[[#This Row],[Year]]</f>
        <v>11</v>
      </c>
      <c r="F2212" t="s">
        <v>15</v>
      </c>
      <c r="G2212" t="s">
        <v>16</v>
      </c>
      <c r="H2212" t="s">
        <v>26</v>
      </c>
      <c r="I2212">
        <v>5.4</v>
      </c>
      <c r="J2212" t="s">
        <v>18</v>
      </c>
      <c r="K2212" t="s">
        <v>19</v>
      </c>
      <c r="L2212">
        <v>151000</v>
      </c>
      <c r="M2212" t="s">
        <v>20</v>
      </c>
      <c r="N2212" t="s">
        <v>20</v>
      </c>
      <c r="O2212" s="3">
        <v>70000</v>
      </c>
      <c r="P2212" s="1">
        <f>MEDIAN(Data_Source[Price (SAR)])</f>
        <v>58000</v>
      </c>
      <c r="Q2212" s="1" cm="1">
        <f t="array" ref="Q2212">MEDIAN(_xlfn._xlws.FILTER(Data_Source[Price (SAR)],Data_Source[Maker] = Data_Source[[#This Row],[Maker]]))</f>
        <v>55000</v>
      </c>
    </row>
    <row r="2213" spans="1:17" x14ac:dyDescent="0.35">
      <c r="A2213">
        <v>2212</v>
      </c>
      <c r="B2213" t="s">
        <v>21</v>
      </c>
      <c r="C2213" t="s">
        <v>24</v>
      </c>
      <c r="D2213">
        <v>2009</v>
      </c>
      <c r="E2213" s="9">
        <f ca="1">YEAR(TODAY())-Data_Source[[#This Row],[Year]]</f>
        <v>16</v>
      </c>
      <c r="F2213" t="s">
        <v>15</v>
      </c>
      <c r="G2213" t="s">
        <v>78</v>
      </c>
      <c r="H2213" t="s">
        <v>26</v>
      </c>
      <c r="I2213">
        <v>1</v>
      </c>
      <c r="J2213" t="s">
        <v>18</v>
      </c>
      <c r="K2213" t="s">
        <v>19</v>
      </c>
      <c r="L2213">
        <v>377000</v>
      </c>
      <c r="M2213" t="s">
        <v>20</v>
      </c>
      <c r="N2213" t="s">
        <v>20</v>
      </c>
      <c r="O2213" s="3">
        <v>11000</v>
      </c>
      <c r="P2213" s="1">
        <f>MEDIAN(Data_Source[Price (SAR)])</f>
        <v>58000</v>
      </c>
      <c r="Q2213" s="1" cm="1">
        <f t="array" ref="Q2213">MEDIAN(_xlfn._xlws.FILTER(Data_Source[Price (SAR)],Data_Source[Maker] = Data_Source[[#This Row],[Maker]]))</f>
        <v>36500</v>
      </c>
    </row>
    <row r="2214" spans="1:17" x14ac:dyDescent="0.35">
      <c r="A2214">
        <v>2213</v>
      </c>
      <c r="B2214" t="s">
        <v>332</v>
      </c>
      <c r="C2214">
        <v>500</v>
      </c>
      <c r="D2214">
        <v>2020</v>
      </c>
      <c r="E2214" s="9">
        <f ca="1">YEAR(TODAY())-Data_Source[[#This Row],[Year]]</f>
        <v>5</v>
      </c>
      <c r="F2214" t="s">
        <v>15</v>
      </c>
      <c r="G2214" t="s">
        <v>33</v>
      </c>
      <c r="H2214" t="s">
        <v>17</v>
      </c>
      <c r="I2214">
        <v>1.4</v>
      </c>
      <c r="J2214" t="s">
        <v>18</v>
      </c>
      <c r="K2214" t="s">
        <v>19</v>
      </c>
      <c r="L2214">
        <v>7000</v>
      </c>
      <c r="M2214" t="s">
        <v>20</v>
      </c>
      <c r="N2214" t="s">
        <v>20</v>
      </c>
      <c r="O2214" s="3">
        <v>75000</v>
      </c>
      <c r="P2214" s="1">
        <f>MEDIAN(Data_Source[Price (SAR)])</f>
        <v>58000</v>
      </c>
      <c r="Q2214" s="1" cm="1">
        <f t="array" ref="Q2214">MEDIAN(_xlfn._xlws.FILTER(Data_Source[Price (SAR)],Data_Source[Maker] = Data_Source[[#This Row],[Maker]]))</f>
        <v>62000</v>
      </c>
    </row>
    <row r="2215" spans="1:17" x14ac:dyDescent="0.35">
      <c r="A2215">
        <v>2214</v>
      </c>
      <c r="B2215" t="s">
        <v>27</v>
      </c>
      <c r="C2215" t="s">
        <v>233</v>
      </c>
      <c r="D2215">
        <v>2013</v>
      </c>
      <c r="E2215" s="9">
        <f ca="1">YEAR(TODAY())-Data_Source[[#This Row],[Year]]</f>
        <v>12</v>
      </c>
      <c r="F2215" t="s">
        <v>15</v>
      </c>
      <c r="G2215" t="s">
        <v>216</v>
      </c>
      <c r="H2215" t="s">
        <v>17</v>
      </c>
      <c r="I2215">
        <v>2</v>
      </c>
      <c r="J2215" t="s">
        <v>18</v>
      </c>
      <c r="K2215" t="s">
        <v>19</v>
      </c>
      <c r="L2215">
        <v>248000</v>
      </c>
      <c r="M2215" t="s">
        <v>20</v>
      </c>
      <c r="N2215" t="s">
        <v>20</v>
      </c>
      <c r="O2215" s="2">
        <v>25000</v>
      </c>
      <c r="P2215" s="1">
        <f>MEDIAN(Data_Source[Price (SAR)])</f>
        <v>58000</v>
      </c>
      <c r="Q2215" s="1" cm="1">
        <f t="array" ref="Q2215">MEDIAN(_xlfn._xlws.FILTER(Data_Source[Price (SAR)],Data_Source[Maker] = Data_Source[[#This Row],[Maker]]))</f>
        <v>42000</v>
      </c>
    </row>
    <row r="2216" spans="1:17" x14ac:dyDescent="0.35">
      <c r="A2216">
        <v>2215</v>
      </c>
      <c r="B2216" t="s">
        <v>27</v>
      </c>
      <c r="C2216" t="s">
        <v>28</v>
      </c>
      <c r="D2216">
        <v>2020</v>
      </c>
      <c r="E2216" s="9">
        <f ca="1">YEAR(TODAY())-Data_Source[[#This Row],[Year]]</f>
        <v>5</v>
      </c>
      <c r="F2216" t="s">
        <v>15</v>
      </c>
      <c r="G2216" t="s">
        <v>29</v>
      </c>
      <c r="H2216" t="s">
        <v>26</v>
      </c>
      <c r="I2216">
        <v>2</v>
      </c>
      <c r="J2216" t="s">
        <v>18</v>
      </c>
      <c r="K2216" t="s">
        <v>19</v>
      </c>
      <c r="L2216">
        <v>56000</v>
      </c>
      <c r="M2216" t="s">
        <v>20</v>
      </c>
      <c r="N2216" t="s">
        <v>20</v>
      </c>
      <c r="O2216" s="3">
        <v>50000</v>
      </c>
      <c r="P2216" s="1">
        <f>MEDIAN(Data_Source[Price (SAR)])</f>
        <v>58000</v>
      </c>
      <c r="Q2216" s="1" cm="1">
        <f t="array" ref="Q2216">MEDIAN(_xlfn._xlws.FILTER(Data_Source[Price (SAR)],Data_Source[Maker] = Data_Source[[#This Row],[Maker]]))</f>
        <v>42000</v>
      </c>
    </row>
    <row r="2217" spans="1:17" x14ac:dyDescent="0.35">
      <c r="A2217">
        <v>2216</v>
      </c>
      <c r="B2217" t="s">
        <v>60</v>
      </c>
      <c r="C2217" t="s">
        <v>90</v>
      </c>
      <c r="D2217">
        <v>2014</v>
      </c>
      <c r="E2217" s="9">
        <f ca="1">YEAR(TODAY())-Data_Source[[#This Row],[Year]]</f>
        <v>11</v>
      </c>
      <c r="F2217" t="s">
        <v>15</v>
      </c>
      <c r="G2217" t="s">
        <v>78</v>
      </c>
      <c r="H2217" t="s">
        <v>17</v>
      </c>
      <c r="I2217">
        <v>5.7</v>
      </c>
      <c r="J2217" t="s">
        <v>18</v>
      </c>
      <c r="K2217" t="s">
        <v>19</v>
      </c>
      <c r="L2217">
        <v>73000</v>
      </c>
      <c r="M2217" t="s">
        <v>20</v>
      </c>
      <c r="N2217" t="s">
        <v>20</v>
      </c>
      <c r="O2217" s="2">
        <v>220000</v>
      </c>
      <c r="P2217" s="1">
        <f>MEDIAN(Data_Source[Price (SAR)])</f>
        <v>58000</v>
      </c>
      <c r="Q2217" s="1" cm="1">
        <f t="array" ref="Q2217">MEDIAN(_xlfn._xlws.FILTER(Data_Source[Price (SAR)],Data_Source[Maker] = Data_Source[[#This Row],[Maker]]))</f>
        <v>142000</v>
      </c>
    </row>
    <row r="2218" spans="1:17" x14ac:dyDescent="0.35">
      <c r="A2218">
        <v>2217</v>
      </c>
      <c r="B2218" t="s">
        <v>60</v>
      </c>
      <c r="C2218" t="s">
        <v>198</v>
      </c>
      <c r="D2218">
        <v>2017</v>
      </c>
      <c r="E2218" s="9">
        <f ca="1">YEAR(TODAY())-Data_Source[[#This Row],[Year]]</f>
        <v>8</v>
      </c>
      <c r="F2218" t="s">
        <v>44</v>
      </c>
      <c r="G2218" t="s">
        <v>23</v>
      </c>
      <c r="H2218" t="s">
        <v>17</v>
      </c>
      <c r="I2218">
        <v>1</v>
      </c>
      <c r="J2218" t="s">
        <v>18</v>
      </c>
      <c r="K2218" t="s">
        <v>19</v>
      </c>
      <c r="L2218">
        <v>69000</v>
      </c>
      <c r="M2218" t="s">
        <v>155</v>
      </c>
      <c r="N2218" t="s">
        <v>539</v>
      </c>
      <c r="O2218" s="3">
        <v>163000</v>
      </c>
      <c r="P2218" s="1">
        <f>MEDIAN(Data_Source[Price (SAR)])</f>
        <v>58000</v>
      </c>
      <c r="Q2218" s="1" cm="1">
        <f t="array" ref="Q2218">MEDIAN(_xlfn._xlws.FILTER(Data_Source[Price (SAR)],Data_Source[Maker] = Data_Source[[#This Row],[Maker]]))</f>
        <v>142000</v>
      </c>
    </row>
    <row r="2219" spans="1:17" x14ac:dyDescent="0.35">
      <c r="A2219">
        <v>2218</v>
      </c>
      <c r="B2219" t="s">
        <v>36</v>
      </c>
      <c r="C2219" t="s">
        <v>146</v>
      </c>
      <c r="D2219">
        <v>2015</v>
      </c>
      <c r="E2219" s="9">
        <f ca="1">YEAR(TODAY())-Data_Source[[#This Row],[Year]]</f>
        <v>10</v>
      </c>
      <c r="F2219" t="s">
        <v>15</v>
      </c>
      <c r="G2219" t="s">
        <v>16</v>
      </c>
      <c r="H2219" t="s">
        <v>17</v>
      </c>
      <c r="I2219">
        <v>5.3</v>
      </c>
      <c r="J2219" t="s">
        <v>18</v>
      </c>
      <c r="K2219" t="s">
        <v>19</v>
      </c>
      <c r="L2219">
        <v>86500</v>
      </c>
      <c r="M2219" t="s">
        <v>20</v>
      </c>
      <c r="N2219" t="s">
        <v>20</v>
      </c>
      <c r="O2219" s="3">
        <v>98000</v>
      </c>
      <c r="P2219" s="1">
        <f>MEDIAN(Data_Source[Price (SAR)])</f>
        <v>58000</v>
      </c>
      <c r="Q2219" s="1" cm="1">
        <f t="array" ref="Q2219">MEDIAN(_xlfn._xlws.FILTER(Data_Source[Price (SAR)],Data_Source[Maker] = Data_Source[[#This Row],[Maker]]))</f>
        <v>72000</v>
      </c>
    </row>
    <row r="2220" spans="1:17" x14ac:dyDescent="0.35">
      <c r="A2220">
        <v>2219</v>
      </c>
      <c r="B2220" t="s">
        <v>60</v>
      </c>
      <c r="C2220" t="s">
        <v>90</v>
      </c>
      <c r="D2220">
        <v>2014</v>
      </c>
      <c r="E2220" s="9">
        <f ca="1">YEAR(TODAY())-Data_Source[[#This Row],[Year]]</f>
        <v>11</v>
      </c>
      <c r="F2220" t="s">
        <v>15</v>
      </c>
      <c r="G2220" t="s">
        <v>23</v>
      </c>
      <c r="H2220" t="s">
        <v>17</v>
      </c>
      <c r="I2220">
        <v>5</v>
      </c>
      <c r="J2220" t="s">
        <v>18</v>
      </c>
      <c r="K2220" t="s">
        <v>19</v>
      </c>
      <c r="L2220">
        <v>100000</v>
      </c>
      <c r="M2220" t="s">
        <v>138</v>
      </c>
      <c r="N2220" t="s">
        <v>64</v>
      </c>
      <c r="O2220" s="3">
        <v>320000</v>
      </c>
      <c r="P2220" s="1">
        <f>MEDIAN(Data_Source[Price (SAR)])</f>
        <v>58000</v>
      </c>
      <c r="Q2220" s="1" cm="1">
        <f t="array" ref="Q2220">MEDIAN(_xlfn._xlws.FILTER(Data_Source[Price (SAR)],Data_Source[Maker] = Data_Source[[#This Row],[Maker]]))</f>
        <v>142000</v>
      </c>
    </row>
    <row r="2221" spans="1:17" x14ac:dyDescent="0.35">
      <c r="A2221">
        <v>2220</v>
      </c>
      <c r="B2221" t="s">
        <v>27</v>
      </c>
      <c r="C2221" t="s">
        <v>28</v>
      </c>
      <c r="D2221">
        <v>2019</v>
      </c>
      <c r="E2221" s="9">
        <f ca="1">YEAR(TODAY())-Data_Source[[#This Row],[Year]]</f>
        <v>6</v>
      </c>
      <c r="F2221" t="s">
        <v>15</v>
      </c>
      <c r="G2221" t="s">
        <v>33</v>
      </c>
      <c r="H2221" t="s">
        <v>30</v>
      </c>
      <c r="I2221">
        <v>2</v>
      </c>
      <c r="J2221" t="s">
        <v>18</v>
      </c>
      <c r="K2221" t="s">
        <v>19</v>
      </c>
      <c r="L2221">
        <v>55000</v>
      </c>
      <c r="M2221" t="s">
        <v>42</v>
      </c>
      <c r="N2221" t="s">
        <v>64</v>
      </c>
      <c r="O2221" s="3">
        <v>60000</v>
      </c>
      <c r="P2221" s="1">
        <f>MEDIAN(Data_Source[Price (SAR)])</f>
        <v>58000</v>
      </c>
      <c r="Q2221" s="1" cm="1">
        <f t="array" ref="Q2221">MEDIAN(_xlfn._xlws.FILTER(Data_Source[Price (SAR)],Data_Source[Maker] = Data_Source[[#This Row],[Maker]]))</f>
        <v>42000</v>
      </c>
    </row>
    <row r="2222" spans="1:17" x14ac:dyDescent="0.35">
      <c r="A2222">
        <v>2221</v>
      </c>
      <c r="B2222" t="s">
        <v>76</v>
      </c>
      <c r="C2222" t="s">
        <v>77</v>
      </c>
      <c r="D2222">
        <v>2020</v>
      </c>
      <c r="E2222" s="9">
        <f ca="1">YEAR(TODAY())-Data_Source[[#This Row],[Year]]</f>
        <v>5</v>
      </c>
      <c r="F2222" t="s">
        <v>15</v>
      </c>
      <c r="G2222" t="s">
        <v>16</v>
      </c>
      <c r="H2222" t="s">
        <v>30</v>
      </c>
      <c r="I2222">
        <v>5.4</v>
      </c>
      <c r="J2222" t="s">
        <v>18</v>
      </c>
      <c r="K2222" t="s">
        <v>19</v>
      </c>
      <c r="L2222">
        <v>14000</v>
      </c>
      <c r="M2222" t="s">
        <v>54</v>
      </c>
      <c r="N2222" t="s">
        <v>538</v>
      </c>
      <c r="O2222" s="2">
        <v>173000</v>
      </c>
      <c r="P2222" s="1">
        <f>MEDIAN(Data_Source[Price (SAR)])</f>
        <v>58000</v>
      </c>
      <c r="Q2222" s="1" cm="1">
        <f t="array" ref="Q2222">MEDIAN(_xlfn._xlws.FILTER(Data_Source[Price (SAR)],Data_Source[Maker] = Data_Source[[#This Row],[Maker]]))</f>
        <v>55000</v>
      </c>
    </row>
    <row r="2223" spans="1:17" x14ac:dyDescent="0.35">
      <c r="A2223">
        <v>2222</v>
      </c>
      <c r="B2223" t="s">
        <v>48</v>
      </c>
      <c r="C2223" t="s">
        <v>106</v>
      </c>
      <c r="D2223">
        <v>1992</v>
      </c>
      <c r="E2223" s="9">
        <f ca="1">YEAR(TODAY())-Data_Source[[#This Row],[Year]]</f>
        <v>33</v>
      </c>
      <c r="F2223" t="s">
        <v>47</v>
      </c>
      <c r="G2223" t="s">
        <v>213</v>
      </c>
      <c r="H2223" t="s">
        <v>17</v>
      </c>
      <c r="I2223">
        <v>3</v>
      </c>
      <c r="J2223" t="s">
        <v>18</v>
      </c>
      <c r="K2223" t="s">
        <v>19</v>
      </c>
      <c r="L2223">
        <v>8400</v>
      </c>
      <c r="M2223" t="s">
        <v>45</v>
      </c>
      <c r="N2223" t="s">
        <v>539</v>
      </c>
      <c r="O2223" s="3">
        <v>80000</v>
      </c>
      <c r="P2223" s="1">
        <f>MEDIAN(Data_Source[Price (SAR)])</f>
        <v>58000</v>
      </c>
      <c r="Q2223" s="1" cm="1">
        <f t="array" ref="Q2223">MEDIAN(_xlfn._xlws.FILTER(Data_Source[Price (SAR)],Data_Source[Maker] = Data_Source[[#This Row],[Maker]]))</f>
        <v>145000</v>
      </c>
    </row>
    <row r="2224" spans="1:17" x14ac:dyDescent="0.35">
      <c r="A2224">
        <v>2223</v>
      </c>
      <c r="B2224" t="s">
        <v>85</v>
      </c>
      <c r="C2224" t="s">
        <v>471</v>
      </c>
      <c r="D2224">
        <v>2017</v>
      </c>
      <c r="E2224" s="9">
        <f ca="1">YEAR(TODAY())-Data_Source[[#This Row],[Year]]</f>
        <v>8</v>
      </c>
      <c r="F2224" t="s">
        <v>47</v>
      </c>
      <c r="G2224" t="s">
        <v>25</v>
      </c>
      <c r="H2224" t="s">
        <v>30</v>
      </c>
      <c r="I2224">
        <v>3.3</v>
      </c>
      <c r="J2224" t="s">
        <v>18</v>
      </c>
      <c r="K2224" t="s">
        <v>19</v>
      </c>
      <c r="L2224">
        <v>68000</v>
      </c>
      <c r="M2224" t="s">
        <v>395</v>
      </c>
      <c r="N2224" t="s">
        <v>255</v>
      </c>
      <c r="O2224" s="2">
        <v>70000</v>
      </c>
      <c r="P2224" s="1">
        <f>MEDIAN(Data_Source[Price (SAR)])</f>
        <v>58000</v>
      </c>
      <c r="Q2224" s="1" cm="1">
        <f t="array" ref="Q2224">MEDIAN(_xlfn._xlws.FILTER(Data_Source[Price (SAR)],Data_Source[Maker] = Data_Source[[#This Row],[Maker]]))</f>
        <v>88000</v>
      </c>
    </row>
    <row r="2225" spans="1:17" x14ac:dyDescent="0.35">
      <c r="A2225">
        <v>2224</v>
      </c>
      <c r="B2225" t="s">
        <v>21</v>
      </c>
      <c r="C2225" t="s">
        <v>22</v>
      </c>
      <c r="D2225">
        <v>2014</v>
      </c>
      <c r="E2225" s="9">
        <f ca="1">YEAR(TODAY())-Data_Source[[#This Row],[Year]]</f>
        <v>11</v>
      </c>
      <c r="F2225" t="s">
        <v>15</v>
      </c>
      <c r="G2225" t="s">
        <v>75</v>
      </c>
      <c r="H2225" t="s">
        <v>30</v>
      </c>
      <c r="I2225">
        <v>5.6</v>
      </c>
      <c r="J2225" t="s">
        <v>18</v>
      </c>
      <c r="K2225" t="s">
        <v>19</v>
      </c>
      <c r="L2225">
        <v>190000</v>
      </c>
      <c r="M2225" t="s">
        <v>70</v>
      </c>
      <c r="N2225" t="s">
        <v>70</v>
      </c>
      <c r="O2225" s="3">
        <v>105000</v>
      </c>
      <c r="P2225" s="1">
        <f>MEDIAN(Data_Source[Price (SAR)])</f>
        <v>58000</v>
      </c>
      <c r="Q2225" s="1" cm="1">
        <f t="array" ref="Q2225">MEDIAN(_xlfn._xlws.FILTER(Data_Source[Price (SAR)],Data_Source[Maker] = Data_Source[[#This Row],[Maker]]))</f>
        <v>36500</v>
      </c>
    </row>
    <row r="2226" spans="1:17" x14ac:dyDescent="0.35">
      <c r="A2226">
        <v>2225</v>
      </c>
      <c r="B2226" t="s">
        <v>76</v>
      </c>
      <c r="C2226" t="s">
        <v>125</v>
      </c>
      <c r="D2226">
        <v>2015</v>
      </c>
      <c r="E2226" s="9">
        <f ca="1">YEAR(TODAY())-Data_Source[[#This Row],[Year]]</f>
        <v>10</v>
      </c>
      <c r="F2226" t="s">
        <v>15</v>
      </c>
      <c r="G2226" t="s">
        <v>16</v>
      </c>
      <c r="H2226" t="s">
        <v>30</v>
      </c>
      <c r="I2226">
        <v>3.5</v>
      </c>
      <c r="J2226" t="s">
        <v>18</v>
      </c>
      <c r="K2226" t="s">
        <v>19</v>
      </c>
      <c r="L2226">
        <v>160000</v>
      </c>
      <c r="M2226" t="s">
        <v>155</v>
      </c>
      <c r="N2226" t="s">
        <v>539</v>
      </c>
      <c r="O2226" s="2">
        <v>65000</v>
      </c>
      <c r="P2226" s="1">
        <f>MEDIAN(Data_Source[Price (SAR)])</f>
        <v>58000</v>
      </c>
      <c r="Q2226" s="1" cm="1">
        <f t="array" ref="Q2226">MEDIAN(_xlfn._xlws.FILTER(Data_Source[Price (SAR)],Data_Source[Maker] = Data_Source[[#This Row],[Maker]]))</f>
        <v>55000</v>
      </c>
    </row>
    <row r="2227" spans="1:17" x14ac:dyDescent="0.35">
      <c r="A2227">
        <v>2226</v>
      </c>
      <c r="B2227" t="s">
        <v>85</v>
      </c>
      <c r="C2227" t="s">
        <v>87</v>
      </c>
      <c r="D2227">
        <v>2019</v>
      </c>
      <c r="E2227" s="9">
        <f ca="1">YEAR(TODAY())-Data_Source[[#This Row],[Year]]</f>
        <v>6</v>
      </c>
      <c r="F2227" t="s">
        <v>15</v>
      </c>
      <c r="G2227" t="s">
        <v>25</v>
      </c>
      <c r="H2227" t="s">
        <v>30</v>
      </c>
      <c r="I2227">
        <v>3.8</v>
      </c>
      <c r="J2227" t="s">
        <v>18</v>
      </c>
      <c r="K2227" t="s">
        <v>19</v>
      </c>
      <c r="L2227">
        <v>35000</v>
      </c>
      <c r="M2227" t="s">
        <v>20</v>
      </c>
      <c r="N2227" t="s">
        <v>20</v>
      </c>
      <c r="O2227" s="3">
        <v>220000</v>
      </c>
      <c r="P2227" s="1">
        <f>MEDIAN(Data_Source[Price (SAR)])</f>
        <v>58000</v>
      </c>
      <c r="Q2227" s="1" cm="1">
        <f t="array" ref="Q2227">MEDIAN(_xlfn._xlws.FILTER(Data_Source[Price (SAR)],Data_Source[Maker] = Data_Source[[#This Row],[Maker]]))</f>
        <v>88000</v>
      </c>
    </row>
    <row r="2228" spans="1:17" x14ac:dyDescent="0.35">
      <c r="A2228">
        <v>2227</v>
      </c>
      <c r="B2228" t="s">
        <v>48</v>
      </c>
      <c r="C2228" t="s">
        <v>214</v>
      </c>
      <c r="D2228">
        <v>2019</v>
      </c>
      <c r="E2228" s="9">
        <f ca="1">YEAR(TODAY())-Data_Source[[#This Row],[Year]]</f>
        <v>6</v>
      </c>
      <c r="F2228" t="s">
        <v>15</v>
      </c>
      <c r="G2228" t="s">
        <v>29</v>
      </c>
      <c r="H2228" t="s">
        <v>17</v>
      </c>
      <c r="I2228">
        <v>4</v>
      </c>
      <c r="J2228" t="s">
        <v>18</v>
      </c>
      <c r="K2228" t="s">
        <v>19</v>
      </c>
      <c r="L2228">
        <v>60000</v>
      </c>
      <c r="M2228" t="s">
        <v>20</v>
      </c>
      <c r="N2228" t="s">
        <v>20</v>
      </c>
      <c r="O2228" s="2">
        <v>835000</v>
      </c>
      <c r="P2228" s="1">
        <f>MEDIAN(Data_Source[Price (SAR)])</f>
        <v>58000</v>
      </c>
      <c r="Q2228" s="1" cm="1">
        <f t="array" ref="Q2228">MEDIAN(_xlfn._xlws.FILTER(Data_Source[Price (SAR)],Data_Source[Maker] = Data_Source[[#This Row],[Maker]]))</f>
        <v>145000</v>
      </c>
    </row>
    <row r="2229" spans="1:17" x14ac:dyDescent="0.35">
      <c r="A2229">
        <v>2228</v>
      </c>
      <c r="B2229" t="s">
        <v>39</v>
      </c>
      <c r="C2229" t="s">
        <v>115</v>
      </c>
      <c r="D2229">
        <v>1994</v>
      </c>
      <c r="E2229" s="9">
        <f ca="1">YEAR(TODAY())-Data_Source[[#This Row],[Year]]</f>
        <v>31</v>
      </c>
      <c r="F2229" t="s">
        <v>15</v>
      </c>
      <c r="G2229" t="s">
        <v>213</v>
      </c>
      <c r="H2229" t="s">
        <v>30</v>
      </c>
      <c r="I2229">
        <v>5.3</v>
      </c>
      <c r="J2229" t="s">
        <v>18</v>
      </c>
      <c r="K2229" t="s">
        <v>19</v>
      </c>
      <c r="L2229">
        <v>230000</v>
      </c>
      <c r="M2229" t="s">
        <v>20</v>
      </c>
      <c r="N2229" t="s">
        <v>20</v>
      </c>
      <c r="O2229" s="2">
        <v>11000</v>
      </c>
      <c r="P2229" s="1">
        <f>MEDIAN(Data_Source[Price (SAR)])</f>
        <v>58000</v>
      </c>
      <c r="Q2229" s="1" cm="1">
        <f t="array" ref="Q2229">MEDIAN(_xlfn._xlws.FILTER(Data_Source[Price (SAR)],Data_Source[Maker] = Data_Source[[#This Row],[Maker]]))</f>
        <v>60000</v>
      </c>
    </row>
    <row r="2230" spans="1:17" x14ac:dyDescent="0.35">
      <c r="A2230">
        <v>2229</v>
      </c>
      <c r="B2230" t="s">
        <v>27</v>
      </c>
      <c r="C2230" t="s">
        <v>84</v>
      </c>
      <c r="D2230">
        <v>2020</v>
      </c>
      <c r="E2230" s="9">
        <f ca="1">YEAR(TODAY())-Data_Source[[#This Row],[Year]]</f>
        <v>5</v>
      </c>
      <c r="F2230" t="s">
        <v>15</v>
      </c>
      <c r="G2230" t="s">
        <v>29</v>
      </c>
      <c r="H2230" t="s">
        <v>30</v>
      </c>
      <c r="I2230">
        <v>1.6</v>
      </c>
      <c r="J2230" t="s">
        <v>18</v>
      </c>
      <c r="K2230" t="s">
        <v>19</v>
      </c>
      <c r="L2230">
        <v>6350</v>
      </c>
      <c r="M2230" t="s">
        <v>42</v>
      </c>
      <c r="N2230" t="s">
        <v>64</v>
      </c>
      <c r="O2230" s="3">
        <v>82000</v>
      </c>
      <c r="P2230" s="1">
        <f>MEDIAN(Data_Source[Price (SAR)])</f>
        <v>58000</v>
      </c>
      <c r="Q2230" s="1" cm="1">
        <f t="array" ref="Q2230">MEDIAN(_xlfn._xlws.FILTER(Data_Source[Price (SAR)],Data_Source[Maker] = Data_Source[[#This Row],[Maker]]))</f>
        <v>42000</v>
      </c>
    </row>
    <row r="2231" spans="1:17" x14ac:dyDescent="0.35">
      <c r="A2231">
        <v>2230</v>
      </c>
      <c r="B2231" t="s">
        <v>27</v>
      </c>
      <c r="C2231" t="s">
        <v>91</v>
      </c>
      <c r="D2231">
        <v>2017</v>
      </c>
      <c r="E2231" s="9">
        <f ca="1">YEAR(TODAY())-Data_Source[[#This Row],[Year]]</f>
        <v>8</v>
      </c>
      <c r="F2231" t="s">
        <v>15</v>
      </c>
      <c r="G2231" t="s">
        <v>75</v>
      </c>
      <c r="H2231" t="s">
        <v>30</v>
      </c>
      <c r="I2231">
        <v>3.3</v>
      </c>
      <c r="J2231" t="s">
        <v>18</v>
      </c>
      <c r="K2231" t="s">
        <v>19</v>
      </c>
      <c r="L2231">
        <v>147</v>
      </c>
      <c r="M2231" t="s">
        <v>64</v>
      </c>
      <c r="N2231" t="s">
        <v>64</v>
      </c>
      <c r="O2231" s="3">
        <v>65000</v>
      </c>
      <c r="P2231" s="1">
        <f>MEDIAN(Data_Source[Price (SAR)])</f>
        <v>58000</v>
      </c>
      <c r="Q2231" s="1" cm="1">
        <f t="array" ref="Q2231">MEDIAN(_xlfn._xlws.FILTER(Data_Source[Price (SAR)],Data_Source[Maker] = Data_Source[[#This Row],[Maker]]))</f>
        <v>42000</v>
      </c>
    </row>
    <row r="2232" spans="1:17" x14ac:dyDescent="0.35">
      <c r="A2232">
        <v>2231</v>
      </c>
      <c r="B2232" t="s">
        <v>181</v>
      </c>
      <c r="C2232" t="s">
        <v>199</v>
      </c>
      <c r="D2232">
        <v>2016</v>
      </c>
      <c r="E2232" s="9">
        <f ca="1">YEAR(TODAY())-Data_Source[[#This Row],[Year]]</f>
        <v>9</v>
      </c>
      <c r="F2232" t="s">
        <v>44</v>
      </c>
      <c r="G2232" t="s">
        <v>23</v>
      </c>
      <c r="H2232" t="s">
        <v>17</v>
      </c>
      <c r="I2232">
        <v>3.8</v>
      </c>
      <c r="J2232" t="s">
        <v>18</v>
      </c>
      <c r="K2232" t="s">
        <v>19</v>
      </c>
      <c r="L2232">
        <v>200</v>
      </c>
      <c r="M2232" t="s">
        <v>54</v>
      </c>
      <c r="N2232" t="s">
        <v>538</v>
      </c>
      <c r="O2232" s="2">
        <v>60000</v>
      </c>
      <c r="P2232" s="1">
        <f>MEDIAN(Data_Source[Price (SAR)])</f>
        <v>58000</v>
      </c>
      <c r="Q2232" s="1" cm="1">
        <f t="array" ref="Q2232">MEDIAN(_xlfn._xlws.FILTER(Data_Source[Price (SAR)],Data_Source[Maker] = Data_Source[[#This Row],[Maker]]))</f>
        <v>54000</v>
      </c>
    </row>
    <row r="2233" spans="1:17" x14ac:dyDescent="0.35">
      <c r="A2233">
        <v>2232</v>
      </c>
      <c r="B2233" t="s">
        <v>281</v>
      </c>
      <c r="C2233" t="s">
        <v>338</v>
      </c>
      <c r="D2233">
        <v>2016</v>
      </c>
      <c r="E2233" s="9">
        <f ca="1">YEAR(TODAY())-Data_Source[[#This Row],[Year]]</f>
        <v>9</v>
      </c>
      <c r="F2233" t="s">
        <v>15</v>
      </c>
      <c r="G2233" t="s">
        <v>65</v>
      </c>
      <c r="H2233" t="s">
        <v>30</v>
      </c>
      <c r="I2233">
        <v>2</v>
      </c>
      <c r="J2233" t="s">
        <v>18</v>
      </c>
      <c r="K2233" t="s">
        <v>19</v>
      </c>
      <c r="L2233">
        <v>70000</v>
      </c>
      <c r="M2233" t="s">
        <v>20</v>
      </c>
      <c r="N2233" t="s">
        <v>20</v>
      </c>
      <c r="O2233" s="2">
        <v>68000</v>
      </c>
      <c r="P2233" s="1">
        <f>MEDIAN(Data_Source[Price (SAR)])</f>
        <v>58000</v>
      </c>
      <c r="Q2233" s="1" cm="1">
        <f t="array" ref="Q2233">MEDIAN(_xlfn._xlws.FILTER(Data_Source[Price (SAR)],Data_Source[Maker] = Data_Source[[#This Row],[Maker]]))</f>
        <v>91000</v>
      </c>
    </row>
    <row r="2234" spans="1:17" x14ac:dyDescent="0.35">
      <c r="A2234">
        <v>2233</v>
      </c>
      <c r="B2234" t="s">
        <v>27</v>
      </c>
      <c r="C2234" t="s">
        <v>160</v>
      </c>
      <c r="D2234">
        <v>2016</v>
      </c>
      <c r="E2234" s="9">
        <f ca="1">YEAR(TODAY())-Data_Source[[#This Row],[Year]]</f>
        <v>9</v>
      </c>
      <c r="F2234" t="s">
        <v>47</v>
      </c>
      <c r="G2234" t="s">
        <v>29</v>
      </c>
      <c r="H2234" t="s">
        <v>30</v>
      </c>
      <c r="I2234">
        <v>2.4</v>
      </c>
      <c r="J2234" t="s">
        <v>18</v>
      </c>
      <c r="K2234" t="s">
        <v>19</v>
      </c>
      <c r="L2234">
        <v>280000</v>
      </c>
      <c r="M2234" t="s">
        <v>64</v>
      </c>
      <c r="N2234" t="s">
        <v>64</v>
      </c>
      <c r="O2234" s="2">
        <v>32000</v>
      </c>
      <c r="P2234" s="1">
        <f>MEDIAN(Data_Source[Price (SAR)])</f>
        <v>58000</v>
      </c>
      <c r="Q2234" s="1" cm="1">
        <f t="array" ref="Q2234">MEDIAN(_xlfn._xlws.FILTER(Data_Source[Price (SAR)],Data_Source[Maker] = Data_Source[[#This Row],[Maker]]))</f>
        <v>42000</v>
      </c>
    </row>
    <row r="2235" spans="1:17" x14ac:dyDescent="0.35">
      <c r="A2235">
        <v>2234</v>
      </c>
      <c r="B2235" t="s">
        <v>39</v>
      </c>
      <c r="C2235" t="s">
        <v>131</v>
      </c>
      <c r="D2235">
        <v>2009</v>
      </c>
      <c r="E2235" s="9">
        <f ca="1">YEAR(TODAY())-Data_Source[[#This Row],[Year]]</f>
        <v>16</v>
      </c>
      <c r="F2235" t="s">
        <v>15</v>
      </c>
      <c r="G2235" t="s">
        <v>23</v>
      </c>
      <c r="H2235" t="s">
        <v>17</v>
      </c>
      <c r="I2235">
        <v>6.3</v>
      </c>
      <c r="J2235" t="s">
        <v>18</v>
      </c>
      <c r="K2235" t="s">
        <v>19</v>
      </c>
      <c r="L2235">
        <v>211000</v>
      </c>
      <c r="M2235" t="s">
        <v>20</v>
      </c>
      <c r="N2235" t="s">
        <v>20</v>
      </c>
      <c r="O2235" s="3">
        <v>40000</v>
      </c>
      <c r="P2235" s="1">
        <f>MEDIAN(Data_Source[Price (SAR)])</f>
        <v>58000</v>
      </c>
      <c r="Q2235" s="1" cm="1">
        <f t="array" ref="Q2235">MEDIAN(_xlfn._xlws.FILTER(Data_Source[Price (SAR)],Data_Source[Maker] = Data_Source[[#This Row],[Maker]]))</f>
        <v>60000</v>
      </c>
    </row>
    <row r="2236" spans="1:17" x14ac:dyDescent="0.35">
      <c r="A2236">
        <v>2235</v>
      </c>
      <c r="B2236" t="s">
        <v>109</v>
      </c>
      <c r="C2236" t="s">
        <v>110</v>
      </c>
      <c r="D2236">
        <v>2013</v>
      </c>
      <c r="E2236" s="9">
        <f ca="1">YEAR(TODAY())-Data_Source[[#This Row],[Year]]</f>
        <v>12</v>
      </c>
      <c r="F2236" t="s">
        <v>15</v>
      </c>
      <c r="G2236" t="s">
        <v>29</v>
      </c>
      <c r="H2236" t="s">
        <v>17</v>
      </c>
      <c r="I2236">
        <v>5.7</v>
      </c>
      <c r="J2236" t="s">
        <v>18</v>
      </c>
      <c r="K2236" t="s">
        <v>19</v>
      </c>
      <c r="L2236">
        <v>198000</v>
      </c>
      <c r="M2236" t="s">
        <v>54</v>
      </c>
      <c r="N2236" t="s">
        <v>538</v>
      </c>
      <c r="O2236" s="3">
        <v>42000</v>
      </c>
      <c r="P2236" s="1">
        <f>MEDIAN(Data_Source[Price (SAR)])</f>
        <v>58000</v>
      </c>
      <c r="Q2236" s="1" cm="1">
        <f t="array" ref="Q2236">MEDIAN(_xlfn._xlws.FILTER(Data_Source[Price (SAR)],Data_Source[Maker] = Data_Source[[#This Row],[Maker]]))</f>
        <v>71000</v>
      </c>
    </row>
    <row r="2237" spans="1:17" x14ac:dyDescent="0.35">
      <c r="A2237">
        <v>2236</v>
      </c>
      <c r="B2237" t="s">
        <v>39</v>
      </c>
      <c r="C2237" t="s">
        <v>177</v>
      </c>
      <c r="D2237">
        <v>2017</v>
      </c>
      <c r="E2237" s="9">
        <f ca="1">YEAR(TODAY())-Data_Source[[#This Row],[Year]]</f>
        <v>8</v>
      </c>
      <c r="F2237" t="s">
        <v>15</v>
      </c>
      <c r="G2237" t="s">
        <v>23</v>
      </c>
      <c r="H2237" t="s">
        <v>26</v>
      </c>
      <c r="I2237">
        <v>1.4</v>
      </c>
      <c r="J2237" t="s">
        <v>18</v>
      </c>
      <c r="K2237" t="s">
        <v>19</v>
      </c>
      <c r="L2237">
        <v>101000</v>
      </c>
      <c r="M2237" t="s">
        <v>20</v>
      </c>
      <c r="N2237" t="s">
        <v>20</v>
      </c>
      <c r="O2237" s="3">
        <v>21000</v>
      </c>
      <c r="P2237" s="1">
        <f>MEDIAN(Data_Source[Price (SAR)])</f>
        <v>58000</v>
      </c>
      <c r="Q2237" s="1" cm="1">
        <f t="array" ref="Q2237">MEDIAN(_xlfn._xlws.FILTER(Data_Source[Price (SAR)],Data_Source[Maker] = Data_Source[[#This Row],[Maker]]))</f>
        <v>60000</v>
      </c>
    </row>
    <row r="2238" spans="1:17" x14ac:dyDescent="0.35">
      <c r="A2238">
        <v>2237</v>
      </c>
      <c r="B2238" t="s">
        <v>27</v>
      </c>
      <c r="C2238" t="s">
        <v>89</v>
      </c>
      <c r="D2238">
        <v>2019</v>
      </c>
      <c r="E2238" s="9">
        <f ca="1">YEAR(TODAY())-Data_Source[[#This Row],[Year]]</f>
        <v>6</v>
      </c>
      <c r="F2238" t="s">
        <v>15</v>
      </c>
      <c r="G2238" t="s">
        <v>29</v>
      </c>
      <c r="H2238" t="s">
        <v>26</v>
      </c>
      <c r="I2238">
        <v>2.4</v>
      </c>
      <c r="J2238" t="s">
        <v>18</v>
      </c>
      <c r="K2238" t="s">
        <v>19</v>
      </c>
      <c r="L2238">
        <v>70676</v>
      </c>
      <c r="M2238" t="s">
        <v>20</v>
      </c>
      <c r="N2238" t="s">
        <v>20</v>
      </c>
      <c r="O2238" s="2">
        <v>59500</v>
      </c>
      <c r="P2238" s="1">
        <f>MEDIAN(Data_Source[Price (SAR)])</f>
        <v>58000</v>
      </c>
      <c r="Q2238" s="1" cm="1">
        <f t="array" ref="Q2238">MEDIAN(_xlfn._xlws.FILTER(Data_Source[Price (SAR)],Data_Source[Maker] = Data_Source[[#This Row],[Maker]]))</f>
        <v>42000</v>
      </c>
    </row>
    <row r="2239" spans="1:17" x14ac:dyDescent="0.35">
      <c r="A2239">
        <v>2238</v>
      </c>
      <c r="B2239" t="s">
        <v>73</v>
      </c>
      <c r="C2239">
        <v>6</v>
      </c>
      <c r="D2239">
        <v>2019</v>
      </c>
      <c r="E2239" s="9">
        <f ca="1">YEAR(TODAY())-Data_Source[[#This Row],[Year]]</f>
        <v>6</v>
      </c>
      <c r="F2239" t="s">
        <v>15</v>
      </c>
      <c r="G2239" t="s">
        <v>25</v>
      </c>
      <c r="H2239" t="s">
        <v>30</v>
      </c>
      <c r="I2239">
        <v>2.5</v>
      </c>
      <c r="J2239" t="s">
        <v>18</v>
      </c>
      <c r="K2239" t="s">
        <v>19</v>
      </c>
      <c r="L2239">
        <v>108000</v>
      </c>
      <c r="M2239" t="s">
        <v>59</v>
      </c>
      <c r="N2239" t="s">
        <v>59</v>
      </c>
      <c r="O2239" s="2">
        <v>75000</v>
      </c>
      <c r="P2239" s="1">
        <f>MEDIAN(Data_Source[Price (SAR)])</f>
        <v>58000</v>
      </c>
      <c r="Q2239" s="1" cm="1">
        <f t="array" ref="Q2239">MEDIAN(_xlfn._xlws.FILTER(Data_Source[Price (SAR)],Data_Source[Maker] = Data_Source[[#This Row],[Maker]]))</f>
        <v>56000</v>
      </c>
    </row>
    <row r="2240" spans="1:17" x14ac:dyDescent="0.35">
      <c r="A2240">
        <v>2239</v>
      </c>
      <c r="B2240" t="s">
        <v>39</v>
      </c>
      <c r="C2240" t="s">
        <v>71</v>
      </c>
      <c r="D2240">
        <v>2013</v>
      </c>
      <c r="E2240" s="9">
        <f ca="1">YEAR(TODAY())-Data_Source[[#This Row],[Year]]</f>
        <v>12</v>
      </c>
      <c r="F2240" t="s">
        <v>44</v>
      </c>
      <c r="G2240" t="s">
        <v>25</v>
      </c>
      <c r="H2240" t="s">
        <v>26</v>
      </c>
      <c r="I2240">
        <v>2.5</v>
      </c>
      <c r="J2240" t="s">
        <v>18</v>
      </c>
      <c r="K2240" t="s">
        <v>19</v>
      </c>
      <c r="L2240">
        <v>168000</v>
      </c>
      <c r="M2240" t="s">
        <v>64</v>
      </c>
      <c r="N2240" t="s">
        <v>64</v>
      </c>
      <c r="O2240" s="2">
        <v>22000</v>
      </c>
      <c r="P2240" s="1">
        <f>MEDIAN(Data_Source[Price (SAR)])</f>
        <v>58000</v>
      </c>
      <c r="Q2240" s="1" cm="1">
        <f t="array" ref="Q2240">MEDIAN(_xlfn._xlws.FILTER(Data_Source[Price (SAR)],Data_Source[Maker] = Data_Source[[#This Row],[Maker]]))</f>
        <v>60000</v>
      </c>
    </row>
    <row r="2241" spans="1:17" x14ac:dyDescent="0.35">
      <c r="A2241">
        <v>2240</v>
      </c>
      <c r="B2241" t="s">
        <v>134</v>
      </c>
      <c r="C2241" t="s">
        <v>165</v>
      </c>
      <c r="D2241">
        <v>2017</v>
      </c>
      <c r="E2241" s="9">
        <f ca="1">YEAR(TODAY())-Data_Source[[#This Row],[Year]]</f>
        <v>8</v>
      </c>
      <c r="F2241" t="s">
        <v>15</v>
      </c>
      <c r="G2241" t="s">
        <v>25</v>
      </c>
      <c r="H2241" t="s">
        <v>26</v>
      </c>
      <c r="I2241">
        <v>2</v>
      </c>
      <c r="J2241" t="s">
        <v>18</v>
      </c>
      <c r="K2241" t="s">
        <v>19</v>
      </c>
      <c r="L2241">
        <v>124000</v>
      </c>
      <c r="M2241" t="s">
        <v>20</v>
      </c>
      <c r="N2241" t="s">
        <v>20</v>
      </c>
      <c r="O2241" s="2">
        <v>26000</v>
      </c>
      <c r="P2241" s="1">
        <f>MEDIAN(Data_Source[Price (SAR)])</f>
        <v>58000</v>
      </c>
      <c r="Q2241" s="1" cm="1">
        <f t="array" ref="Q2241">MEDIAN(_xlfn._xlws.FILTER(Data_Source[Price (SAR)],Data_Source[Maker] = Data_Source[[#This Row],[Maker]]))</f>
        <v>26000</v>
      </c>
    </row>
    <row r="2242" spans="1:17" x14ac:dyDescent="0.35">
      <c r="A2242">
        <v>2241</v>
      </c>
      <c r="B2242" t="s">
        <v>34</v>
      </c>
      <c r="C2242" t="s">
        <v>287</v>
      </c>
      <c r="D2242">
        <v>2016</v>
      </c>
      <c r="E2242" s="9">
        <f ca="1">YEAR(TODAY())-Data_Source[[#This Row],[Year]]</f>
        <v>9</v>
      </c>
      <c r="F2242" t="s">
        <v>15</v>
      </c>
      <c r="G2242" t="s">
        <v>23</v>
      </c>
      <c r="H2242" t="s">
        <v>26</v>
      </c>
      <c r="I2242">
        <v>2.7</v>
      </c>
      <c r="J2242" t="s">
        <v>18</v>
      </c>
      <c r="K2242" t="s">
        <v>68</v>
      </c>
      <c r="L2242">
        <v>218000</v>
      </c>
      <c r="M2242" t="s">
        <v>20</v>
      </c>
      <c r="N2242" t="s">
        <v>20</v>
      </c>
      <c r="O2242" s="3">
        <v>69500</v>
      </c>
      <c r="P2242" s="1">
        <f>MEDIAN(Data_Source[Price (SAR)])</f>
        <v>58000</v>
      </c>
      <c r="Q2242" s="1" cm="1">
        <f t="array" ref="Q2242">MEDIAN(_xlfn._xlws.FILTER(Data_Source[Price (SAR)],Data_Source[Maker] = Data_Source[[#This Row],[Maker]]))</f>
        <v>65000</v>
      </c>
    </row>
    <row r="2243" spans="1:17" x14ac:dyDescent="0.35">
      <c r="A2243">
        <v>2242</v>
      </c>
      <c r="B2243" t="s">
        <v>34</v>
      </c>
      <c r="C2243" t="s">
        <v>43</v>
      </c>
      <c r="D2243">
        <v>2017</v>
      </c>
      <c r="E2243" s="9">
        <f ca="1">YEAR(TODAY())-Data_Source[[#This Row],[Year]]</f>
        <v>8</v>
      </c>
      <c r="F2243" t="s">
        <v>15</v>
      </c>
      <c r="G2243" t="s">
        <v>29</v>
      </c>
      <c r="H2243" t="s">
        <v>26</v>
      </c>
      <c r="I2243">
        <v>2.4</v>
      </c>
      <c r="J2243" t="s">
        <v>18</v>
      </c>
      <c r="K2243" t="s">
        <v>19</v>
      </c>
      <c r="L2243">
        <v>133000</v>
      </c>
      <c r="M2243" t="s">
        <v>20</v>
      </c>
      <c r="N2243" t="s">
        <v>20</v>
      </c>
      <c r="O2243" s="3">
        <v>48000</v>
      </c>
      <c r="P2243" s="1">
        <f>MEDIAN(Data_Source[Price (SAR)])</f>
        <v>58000</v>
      </c>
      <c r="Q2243" s="1" cm="1">
        <f t="array" ref="Q2243">MEDIAN(_xlfn._xlws.FILTER(Data_Source[Price (SAR)],Data_Source[Maker] = Data_Source[[#This Row],[Maker]]))</f>
        <v>65000</v>
      </c>
    </row>
    <row r="2244" spans="1:17" x14ac:dyDescent="0.35">
      <c r="A2244">
        <v>2243</v>
      </c>
      <c r="B2244" t="s">
        <v>39</v>
      </c>
      <c r="C2244" t="s">
        <v>46</v>
      </c>
      <c r="D2244">
        <v>2008</v>
      </c>
      <c r="E2244" s="9">
        <f ca="1">YEAR(TODAY())-Data_Source[[#This Row],[Year]]</f>
        <v>17</v>
      </c>
      <c r="F2244" t="s">
        <v>303</v>
      </c>
      <c r="G2244" t="s">
        <v>16</v>
      </c>
      <c r="H2244" t="s">
        <v>30</v>
      </c>
      <c r="I2244">
        <v>5.3</v>
      </c>
      <c r="J2244" t="s">
        <v>18</v>
      </c>
      <c r="K2244" t="s">
        <v>19</v>
      </c>
      <c r="L2244">
        <v>247000</v>
      </c>
      <c r="M2244" t="s">
        <v>155</v>
      </c>
      <c r="N2244" t="s">
        <v>539</v>
      </c>
      <c r="O2244" s="2">
        <v>42500</v>
      </c>
      <c r="P2244" s="1">
        <f>MEDIAN(Data_Source[Price (SAR)])</f>
        <v>58000</v>
      </c>
      <c r="Q2244" s="1" cm="1">
        <f t="array" ref="Q2244">MEDIAN(_xlfn._xlws.FILTER(Data_Source[Price (SAR)],Data_Source[Maker] = Data_Source[[#This Row],[Maker]]))</f>
        <v>60000</v>
      </c>
    </row>
    <row r="2245" spans="1:17" x14ac:dyDescent="0.35">
      <c r="A2245">
        <v>2244</v>
      </c>
      <c r="B2245" t="s">
        <v>109</v>
      </c>
      <c r="C2245" t="s">
        <v>352</v>
      </c>
      <c r="D2245">
        <v>2017</v>
      </c>
      <c r="E2245" s="9">
        <f ca="1">YEAR(TODAY())-Data_Source[[#This Row],[Year]]</f>
        <v>8</v>
      </c>
      <c r="F2245" t="s">
        <v>15</v>
      </c>
      <c r="G2245" t="s">
        <v>94</v>
      </c>
      <c r="H2245" t="s">
        <v>17</v>
      </c>
      <c r="I2245">
        <v>5.7</v>
      </c>
      <c r="J2245" t="s">
        <v>18</v>
      </c>
      <c r="K2245" t="s">
        <v>19</v>
      </c>
      <c r="L2245">
        <v>810000</v>
      </c>
      <c r="M2245" t="s">
        <v>111</v>
      </c>
      <c r="N2245" t="s">
        <v>540</v>
      </c>
      <c r="O2245" s="2">
        <v>2479</v>
      </c>
      <c r="P2245" s="1">
        <f>MEDIAN(Data_Source[Price (SAR)])</f>
        <v>58000</v>
      </c>
      <c r="Q2245" s="1" cm="1">
        <f t="array" ref="Q2245">MEDIAN(_xlfn._xlws.FILTER(Data_Source[Price (SAR)],Data_Source[Maker] = Data_Source[[#This Row],[Maker]]))</f>
        <v>71000</v>
      </c>
    </row>
    <row r="2246" spans="1:17" x14ac:dyDescent="0.35">
      <c r="A2246">
        <v>2245</v>
      </c>
      <c r="B2246" t="s">
        <v>60</v>
      </c>
      <c r="C2246" t="s">
        <v>90</v>
      </c>
      <c r="D2246">
        <v>2015</v>
      </c>
      <c r="E2246" s="9">
        <f ca="1">YEAR(TODAY())-Data_Source[[#This Row],[Year]]</f>
        <v>10</v>
      </c>
      <c r="F2246" t="s">
        <v>15</v>
      </c>
      <c r="G2246" t="s">
        <v>23</v>
      </c>
      <c r="H2246" t="s">
        <v>17</v>
      </c>
      <c r="I2246">
        <v>5.7</v>
      </c>
      <c r="J2246" t="s">
        <v>18</v>
      </c>
      <c r="K2246" t="s">
        <v>19</v>
      </c>
      <c r="L2246">
        <v>108478</v>
      </c>
      <c r="M2246" t="s">
        <v>20</v>
      </c>
      <c r="N2246" t="s">
        <v>20</v>
      </c>
      <c r="O2246" s="2">
        <v>211500</v>
      </c>
      <c r="P2246" s="1">
        <f>MEDIAN(Data_Source[Price (SAR)])</f>
        <v>58000</v>
      </c>
      <c r="Q2246" s="1" cm="1">
        <f t="array" ref="Q2246">MEDIAN(_xlfn._xlws.FILTER(Data_Source[Price (SAR)],Data_Source[Maker] = Data_Source[[#This Row],[Maker]]))</f>
        <v>142000</v>
      </c>
    </row>
    <row r="2247" spans="1:17" x14ac:dyDescent="0.35">
      <c r="A2247">
        <v>2246</v>
      </c>
      <c r="B2247" t="s">
        <v>34</v>
      </c>
      <c r="C2247" t="s">
        <v>55</v>
      </c>
      <c r="D2247">
        <v>2015</v>
      </c>
      <c r="E2247" s="9">
        <f ca="1">YEAR(TODAY())-Data_Source[[#This Row],[Year]]</f>
        <v>10</v>
      </c>
      <c r="F2247" t="s">
        <v>15</v>
      </c>
      <c r="G2247" t="s">
        <v>25</v>
      </c>
      <c r="H2247" t="s">
        <v>17</v>
      </c>
      <c r="I2247">
        <v>3.6</v>
      </c>
      <c r="J2247" t="s">
        <v>18</v>
      </c>
      <c r="K2247" t="s">
        <v>19</v>
      </c>
      <c r="L2247">
        <v>225989</v>
      </c>
      <c r="M2247" t="s">
        <v>42</v>
      </c>
      <c r="N2247" t="s">
        <v>64</v>
      </c>
      <c r="O2247" s="2">
        <v>84000</v>
      </c>
      <c r="P2247" s="1">
        <f>MEDIAN(Data_Source[Price (SAR)])</f>
        <v>58000</v>
      </c>
      <c r="Q2247" s="1" cm="1">
        <f t="array" ref="Q2247">MEDIAN(_xlfn._xlws.FILTER(Data_Source[Price (SAR)],Data_Source[Maker] = Data_Source[[#This Row],[Maker]]))</f>
        <v>65000</v>
      </c>
    </row>
    <row r="2248" spans="1:17" x14ac:dyDescent="0.35">
      <c r="A2248">
        <v>2247</v>
      </c>
      <c r="B2248" t="s">
        <v>34</v>
      </c>
      <c r="C2248" t="s">
        <v>287</v>
      </c>
      <c r="D2248">
        <v>2016</v>
      </c>
      <c r="E2248" s="9">
        <f ca="1">YEAR(TODAY())-Data_Source[[#This Row],[Year]]</f>
        <v>9</v>
      </c>
      <c r="F2248" t="s">
        <v>44</v>
      </c>
      <c r="G2248" t="s">
        <v>23</v>
      </c>
      <c r="H2248" t="s">
        <v>26</v>
      </c>
      <c r="I2248">
        <v>2.7</v>
      </c>
      <c r="J2248" t="s">
        <v>18</v>
      </c>
      <c r="K2248" t="s">
        <v>68</v>
      </c>
      <c r="L2248">
        <v>146000</v>
      </c>
      <c r="M2248" t="s">
        <v>59</v>
      </c>
      <c r="N2248" t="s">
        <v>59</v>
      </c>
      <c r="O2248" s="2">
        <v>55000</v>
      </c>
      <c r="P2248" s="1">
        <f>MEDIAN(Data_Source[Price (SAR)])</f>
        <v>58000</v>
      </c>
      <c r="Q2248" s="1" cm="1">
        <f t="array" ref="Q2248">MEDIAN(_xlfn._xlws.FILTER(Data_Source[Price (SAR)],Data_Source[Maker] = Data_Source[[#This Row],[Maker]]))</f>
        <v>65000</v>
      </c>
    </row>
    <row r="2249" spans="1:17" x14ac:dyDescent="0.35">
      <c r="A2249">
        <v>2248</v>
      </c>
      <c r="B2249" t="s">
        <v>180</v>
      </c>
      <c r="C2249" t="s">
        <v>310</v>
      </c>
      <c r="D2249">
        <v>2016</v>
      </c>
      <c r="E2249" s="9">
        <f ca="1">YEAR(TODAY())-Data_Source[[#This Row],[Year]]</f>
        <v>9</v>
      </c>
      <c r="F2249" t="s">
        <v>15</v>
      </c>
      <c r="G2249" t="s">
        <v>23</v>
      </c>
      <c r="H2249" t="s">
        <v>26</v>
      </c>
      <c r="I2249">
        <v>3.6</v>
      </c>
      <c r="J2249" t="s">
        <v>18</v>
      </c>
      <c r="K2249" t="s">
        <v>19</v>
      </c>
      <c r="L2249">
        <v>121</v>
      </c>
      <c r="M2249" t="s">
        <v>211</v>
      </c>
      <c r="N2249" t="s">
        <v>539</v>
      </c>
      <c r="O2249" s="2">
        <v>160000</v>
      </c>
      <c r="P2249" s="1">
        <f>MEDIAN(Data_Source[Price (SAR)])</f>
        <v>58000</v>
      </c>
      <c r="Q2249" s="1" cm="1">
        <f t="array" ref="Q2249">MEDIAN(_xlfn._xlws.FILTER(Data_Source[Price (SAR)],Data_Source[Maker] = Data_Source[[#This Row],[Maker]]))</f>
        <v>138000</v>
      </c>
    </row>
    <row r="2250" spans="1:17" x14ac:dyDescent="0.35">
      <c r="A2250">
        <v>2249</v>
      </c>
      <c r="B2250" t="s">
        <v>60</v>
      </c>
      <c r="C2250" t="s">
        <v>80</v>
      </c>
      <c r="D2250">
        <v>2013</v>
      </c>
      <c r="E2250" s="9">
        <f ca="1">YEAR(TODAY())-Data_Source[[#This Row],[Year]]</f>
        <v>12</v>
      </c>
      <c r="F2250" t="s">
        <v>15</v>
      </c>
      <c r="G2250" t="s">
        <v>23</v>
      </c>
      <c r="H2250" t="s">
        <v>30</v>
      </c>
      <c r="I2250">
        <v>2.5</v>
      </c>
      <c r="J2250" t="s">
        <v>18</v>
      </c>
      <c r="K2250" t="s">
        <v>19</v>
      </c>
      <c r="L2250">
        <v>239</v>
      </c>
      <c r="M2250" t="s">
        <v>64</v>
      </c>
      <c r="N2250" t="s">
        <v>64</v>
      </c>
      <c r="O2250" s="2">
        <v>65000</v>
      </c>
      <c r="P2250" s="1">
        <f>MEDIAN(Data_Source[Price (SAR)])</f>
        <v>58000</v>
      </c>
      <c r="Q2250" s="1" cm="1">
        <f t="array" ref="Q2250">MEDIAN(_xlfn._xlws.FILTER(Data_Source[Price (SAR)],Data_Source[Maker] = Data_Source[[#This Row],[Maker]]))</f>
        <v>142000</v>
      </c>
    </row>
    <row r="2251" spans="1:17" x14ac:dyDescent="0.35">
      <c r="A2251">
        <v>2250</v>
      </c>
      <c r="B2251" t="s">
        <v>39</v>
      </c>
      <c r="C2251" t="s">
        <v>40</v>
      </c>
      <c r="D2251">
        <v>2018</v>
      </c>
      <c r="E2251" s="9">
        <f ca="1">YEAR(TODAY())-Data_Source[[#This Row],[Year]]</f>
        <v>7</v>
      </c>
      <c r="F2251" t="s">
        <v>15</v>
      </c>
      <c r="G2251" t="s">
        <v>16</v>
      </c>
      <c r="H2251" t="s">
        <v>26</v>
      </c>
      <c r="I2251">
        <v>3.6</v>
      </c>
      <c r="J2251" t="s">
        <v>18</v>
      </c>
      <c r="K2251" t="s">
        <v>19</v>
      </c>
      <c r="L2251">
        <v>52000</v>
      </c>
      <c r="M2251" t="s">
        <v>20</v>
      </c>
      <c r="N2251" t="s">
        <v>20</v>
      </c>
      <c r="O2251" s="3">
        <v>75000</v>
      </c>
      <c r="P2251" s="1">
        <f>MEDIAN(Data_Source[Price (SAR)])</f>
        <v>58000</v>
      </c>
      <c r="Q2251" s="1" cm="1">
        <f t="array" ref="Q2251">MEDIAN(_xlfn._xlws.FILTER(Data_Source[Price (SAR)],Data_Source[Maker] = Data_Source[[#This Row],[Maker]]))</f>
        <v>60000</v>
      </c>
    </row>
    <row r="2252" spans="1:17" x14ac:dyDescent="0.35">
      <c r="A2252">
        <v>2251</v>
      </c>
      <c r="B2252" t="s">
        <v>103</v>
      </c>
      <c r="C2252" t="s">
        <v>104</v>
      </c>
      <c r="D2252">
        <v>2015</v>
      </c>
      <c r="E2252" s="9">
        <f ca="1">YEAR(TODAY())-Data_Source[[#This Row],[Year]]</f>
        <v>10</v>
      </c>
      <c r="F2252" t="s">
        <v>15</v>
      </c>
      <c r="G2252" t="s">
        <v>25</v>
      </c>
      <c r="H2252" t="s">
        <v>26</v>
      </c>
      <c r="I2252">
        <v>3.6</v>
      </c>
      <c r="J2252" t="s">
        <v>18</v>
      </c>
      <c r="K2252" t="s">
        <v>19</v>
      </c>
      <c r="L2252">
        <v>148</v>
      </c>
      <c r="M2252" t="s">
        <v>42</v>
      </c>
      <c r="N2252" t="s">
        <v>64</v>
      </c>
      <c r="O2252" s="2">
        <v>69500</v>
      </c>
      <c r="P2252" s="1">
        <f>MEDIAN(Data_Source[Price (SAR)])</f>
        <v>58000</v>
      </c>
      <c r="Q2252" s="1" cm="1">
        <f t="array" ref="Q2252">MEDIAN(_xlfn._xlws.FILTER(Data_Source[Price (SAR)],Data_Source[Maker] = Data_Source[[#This Row],[Maker]]))</f>
        <v>83000</v>
      </c>
    </row>
    <row r="2253" spans="1:17" x14ac:dyDescent="0.35">
      <c r="A2253">
        <v>2252</v>
      </c>
      <c r="B2253" t="s">
        <v>27</v>
      </c>
      <c r="C2253" t="s">
        <v>89</v>
      </c>
      <c r="D2253">
        <v>2011</v>
      </c>
      <c r="E2253" s="9">
        <f ca="1">YEAR(TODAY())-Data_Source[[#This Row],[Year]]</f>
        <v>14</v>
      </c>
      <c r="F2253" t="s">
        <v>15</v>
      </c>
      <c r="G2253" t="s">
        <v>29</v>
      </c>
      <c r="H2253" t="s">
        <v>30</v>
      </c>
      <c r="I2253">
        <v>2.4</v>
      </c>
      <c r="J2253" t="s">
        <v>18</v>
      </c>
      <c r="K2253" t="s">
        <v>19</v>
      </c>
      <c r="L2253">
        <v>450</v>
      </c>
      <c r="M2253" t="s">
        <v>111</v>
      </c>
      <c r="N2253" t="s">
        <v>540</v>
      </c>
      <c r="O2253" s="3">
        <v>18000</v>
      </c>
      <c r="P2253" s="1">
        <f>MEDIAN(Data_Source[Price (SAR)])</f>
        <v>58000</v>
      </c>
      <c r="Q2253" s="1" cm="1">
        <f t="array" ref="Q2253">MEDIAN(_xlfn._xlws.FILTER(Data_Source[Price (SAR)],Data_Source[Maker] = Data_Source[[#This Row],[Maker]]))</f>
        <v>42000</v>
      </c>
    </row>
    <row r="2254" spans="1:17" x14ac:dyDescent="0.35">
      <c r="A2254">
        <v>2253</v>
      </c>
      <c r="B2254" t="s">
        <v>48</v>
      </c>
      <c r="C2254" t="s">
        <v>50</v>
      </c>
      <c r="D2254">
        <v>2016</v>
      </c>
      <c r="E2254" s="9">
        <f ca="1">YEAR(TODAY())-Data_Source[[#This Row],[Year]]</f>
        <v>9</v>
      </c>
      <c r="F2254" t="s">
        <v>44</v>
      </c>
      <c r="G2254" t="s">
        <v>23</v>
      </c>
      <c r="H2254" t="s">
        <v>17</v>
      </c>
      <c r="I2254">
        <v>2</v>
      </c>
      <c r="J2254" t="s">
        <v>18</v>
      </c>
      <c r="K2254" t="s">
        <v>19</v>
      </c>
      <c r="L2254">
        <v>120000</v>
      </c>
      <c r="M2254" t="s">
        <v>20</v>
      </c>
      <c r="N2254" t="s">
        <v>20</v>
      </c>
      <c r="O2254" s="2">
        <v>135000</v>
      </c>
      <c r="P2254" s="1">
        <f>MEDIAN(Data_Source[Price (SAR)])</f>
        <v>58000</v>
      </c>
      <c r="Q2254" s="1" cm="1">
        <f t="array" ref="Q2254">MEDIAN(_xlfn._xlws.FILTER(Data_Source[Price (SAR)],Data_Source[Maker] = Data_Source[[#This Row],[Maker]]))</f>
        <v>145000</v>
      </c>
    </row>
    <row r="2255" spans="1:17" x14ac:dyDescent="0.35">
      <c r="A2255">
        <v>2254</v>
      </c>
      <c r="B2255" t="s">
        <v>27</v>
      </c>
      <c r="C2255" t="s">
        <v>28</v>
      </c>
      <c r="D2255">
        <v>2019</v>
      </c>
      <c r="E2255" s="9">
        <f ca="1">YEAR(TODAY())-Data_Source[[#This Row],[Year]]</f>
        <v>6</v>
      </c>
      <c r="F2255" t="s">
        <v>15</v>
      </c>
      <c r="G2255" t="s">
        <v>29</v>
      </c>
      <c r="H2255" t="s">
        <v>17</v>
      </c>
      <c r="I2255">
        <v>2</v>
      </c>
      <c r="J2255" t="s">
        <v>18</v>
      </c>
      <c r="K2255" t="s">
        <v>19</v>
      </c>
      <c r="L2255">
        <v>39000</v>
      </c>
      <c r="M2255" t="s">
        <v>253</v>
      </c>
      <c r="N2255" t="s">
        <v>539</v>
      </c>
      <c r="O2255" s="3">
        <v>65000</v>
      </c>
      <c r="P2255" s="1">
        <f>MEDIAN(Data_Source[Price (SAR)])</f>
        <v>58000</v>
      </c>
      <c r="Q2255" s="1" cm="1">
        <f t="array" ref="Q2255">MEDIAN(_xlfn._xlws.FILTER(Data_Source[Price (SAR)],Data_Source[Maker] = Data_Source[[#This Row],[Maker]]))</f>
        <v>42000</v>
      </c>
    </row>
    <row r="2256" spans="1:17" x14ac:dyDescent="0.35">
      <c r="A2256">
        <v>2255</v>
      </c>
      <c r="B2256" t="s">
        <v>60</v>
      </c>
      <c r="C2256" t="s">
        <v>80</v>
      </c>
      <c r="D2256">
        <v>2016</v>
      </c>
      <c r="E2256" s="9">
        <f ca="1">YEAR(TODAY())-Data_Source[[#This Row],[Year]]</f>
        <v>9</v>
      </c>
      <c r="F2256" t="s">
        <v>47</v>
      </c>
      <c r="G2256" t="s">
        <v>38</v>
      </c>
      <c r="H2256" t="s">
        <v>30</v>
      </c>
      <c r="I2256">
        <v>3.5</v>
      </c>
      <c r="J2256" t="s">
        <v>18</v>
      </c>
      <c r="K2256" t="s">
        <v>19</v>
      </c>
      <c r="L2256">
        <v>104000</v>
      </c>
      <c r="M2256" t="s">
        <v>155</v>
      </c>
      <c r="N2256" t="s">
        <v>539</v>
      </c>
      <c r="O2256" s="2">
        <v>98000</v>
      </c>
      <c r="P2256" s="1">
        <f>MEDIAN(Data_Source[Price (SAR)])</f>
        <v>58000</v>
      </c>
      <c r="Q2256" s="1" cm="1">
        <f t="array" ref="Q2256">MEDIAN(_xlfn._xlws.FILTER(Data_Source[Price (SAR)],Data_Source[Maker] = Data_Source[[#This Row],[Maker]]))</f>
        <v>142000</v>
      </c>
    </row>
    <row r="2257" spans="1:17" x14ac:dyDescent="0.35">
      <c r="A2257">
        <v>2256</v>
      </c>
      <c r="B2257" t="s">
        <v>103</v>
      </c>
      <c r="C2257" t="s">
        <v>104</v>
      </c>
      <c r="D2257">
        <v>2017</v>
      </c>
      <c r="E2257" s="9">
        <f ca="1">YEAR(TODAY())-Data_Source[[#This Row],[Year]]</f>
        <v>8</v>
      </c>
      <c r="F2257" t="s">
        <v>15</v>
      </c>
      <c r="G2257" t="s">
        <v>25</v>
      </c>
      <c r="H2257" t="s">
        <v>17</v>
      </c>
      <c r="I2257">
        <v>5.7</v>
      </c>
      <c r="J2257" t="s">
        <v>18</v>
      </c>
      <c r="K2257" t="s">
        <v>19</v>
      </c>
      <c r="L2257">
        <v>13300</v>
      </c>
      <c r="M2257" t="s">
        <v>254</v>
      </c>
      <c r="N2257" t="s">
        <v>254</v>
      </c>
      <c r="O2257" s="3">
        <v>3100</v>
      </c>
      <c r="P2257" s="1">
        <f>MEDIAN(Data_Source[Price (SAR)])</f>
        <v>58000</v>
      </c>
      <c r="Q2257" s="1" cm="1">
        <f t="array" ref="Q2257">MEDIAN(_xlfn._xlws.FILTER(Data_Source[Price (SAR)],Data_Source[Maker] = Data_Source[[#This Row],[Maker]]))</f>
        <v>83000</v>
      </c>
    </row>
    <row r="2258" spans="1:17" x14ac:dyDescent="0.35">
      <c r="A2258">
        <v>2257</v>
      </c>
      <c r="B2258" t="s">
        <v>82</v>
      </c>
      <c r="C2258" t="s">
        <v>156</v>
      </c>
      <c r="D2258">
        <v>2014</v>
      </c>
      <c r="E2258" s="9">
        <f ca="1">YEAR(TODAY())-Data_Source[[#This Row],[Year]]</f>
        <v>11</v>
      </c>
      <c r="F2258" t="s">
        <v>47</v>
      </c>
      <c r="G2258" t="s">
        <v>29</v>
      </c>
      <c r="H2258" t="s">
        <v>26</v>
      </c>
      <c r="I2258">
        <v>1.4</v>
      </c>
      <c r="J2258" t="s">
        <v>18</v>
      </c>
      <c r="K2258" t="s">
        <v>19</v>
      </c>
      <c r="L2258">
        <v>196</v>
      </c>
      <c r="M2258" t="s">
        <v>155</v>
      </c>
      <c r="N2258" t="s">
        <v>539</v>
      </c>
      <c r="O2258" s="2">
        <v>18000</v>
      </c>
      <c r="P2258" s="1">
        <f>MEDIAN(Data_Source[Price (SAR)])</f>
        <v>58000</v>
      </c>
      <c r="Q2258" s="1" cm="1">
        <f t="array" ref="Q2258">MEDIAN(_xlfn._xlws.FILTER(Data_Source[Price (SAR)],Data_Source[Maker] = Data_Source[[#This Row],[Maker]]))</f>
        <v>40000</v>
      </c>
    </row>
    <row r="2259" spans="1:17" x14ac:dyDescent="0.35">
      <c r="A2259">
        <v>2258</v>
      </c>
      <c r="B2259" t="s">
        <v>34</v>
      </c>
      <c r="C2259" t="s">
        <v>43</v>
      </c>
      <c r="D2259">
        <v>2007</v>
      </c>
      <c r="E2259" s="9">
        <f ca="1">YEAR(TODAY())-Data_Source[[#This Row],[Year]]</f>
        <v>18</v>
      </c>
      <c r="F2259" t="s">
        <v>15</v>
      </c>
      <c r="G2259" t="s">
        <v>78</v>
      </c>
      <c r="H2259" t="s">
        <v>26</v>
      </c>
      <c r="I2259">
        <v>2.5</v>
      </c>
      <c r="J2259" t="s">
        <v>18</v>
      </c>
      <c r="K2259" t="s">
        <v>68</v>
      </c>
      <c r="L2259">
        <v>192000</v>
      </c>
      <c r="M2259" t="s">
        <v>20</v>
      </c>
      <c r="N2259" t="s">
        <v>20</v>
      </c>
      <c r="O2259" s="3">
        <v>20000</v>
      </c>
      <c r="P2259" s="1">
        <f>MEDIAN(Data_Source[Price (SAR)])</f>
        <v>58000</v>
      </c>
      <c r="Q2259" s="1" cm="1">
        <f t="array" ref="Q2259">MEDIAN(_xlfn._xlws.FILTER(Data_Source[Price (SAR)],Data_Source[Maker] = Data_Source[[#This Row],[Maker]]))</f>
        <v>65000</v>
      </c>
    </row>
    <row r="2260" spans="1:17" x14ac:dyDescent="0.35">
      <c r="A2260">
        <v>2259</v>
      </c>
      <c r="B2260" t="s">
        <v>39</v>
      </c>
      <c r="C2260" t="s">
        <v>46</v>
      </c>
      <c r="D2260">
        <v>2007</v>
      </c>
      <c r="E2260" s="9">
        <f ca="1">YEAR(TODAY())-Data_Source[[#This Row],[Year]]</f>
        <v>18</v>
      </c>
      <c r="F2260" t="s">
        <v>15</v>
      </c>
      <c r="G2260" t="s">
        <v>25</v>
      </c>
      <c r="H2260" t="s">
        <v>26</v>
      </c>
      <c r="I2260">
        <v>5.3</v>
      </c>
      <c r="J2260" t="s">
        <v>18</v>
      </c>
      <c r="K2260" t="s">
        <v>19</v>
      </c>
      <c r="L2260">
        <v>440000</v>
      </c>
      <c r="M2260" t="s">
        <v>170</v>
      </c>
      <c r="N2260" t="s">
        <v>543</v>
      </c>
      <c r="O2260" s="3">
        <v>35000</v>
      </c>
      <c r="P2260" s="1">
        <f>MEDIAN(Data_Source[Price (SAR)])</f>
        <v>58000</v>
      </c>
      <c r="Q2260" s="1" cm="1">
        <f t="array" ref="Q2260">MEDIAN(_xlfn._xlws.FILTER(Data_Source[Price (SAR)],Data_Source[Maker] = Data_Source[[#This Row],[Maker]]))</f>
        <v>60000</v>
      </c>
    </row>
    <row r="2261" spans="1:17" x14ac:dyDescent="0.35">
      <c r="A2261">
        <v>2260</v>
      </c>
      <c r="B2261" t="s">
        <v>82</v>
      </c>
      <c r="C2261" t="s">
        <v>83</v>
      </c>
      <c r="D2261">
        <v>2018</v>
      </c>
      <c r="E2261" s="9">
        <f ca="1">YEAR(TODAY())-Data_Source[[#This Row],[Year]]</f>
        <v>7</v>
      </c>
      <c r="F2261" t="s">
        <v>15</v>
      </c>
      <c r="G2261" t="s">
        <v>33</v>
      </c>
      <c r="H2261" t="s">
        <v>17</v>
      </c>
      <c r="I2261">
        <v>3.3</v>
      </c>
      <c r="J2261" t="s">
        <v>18</v>
      </c>
      <c r="K2261" t="s">
        <v>19</v>
      </c>
      <c r="L2261">
        <v>148884</v>
      </c>
      <c r="M2261" t="s">
        <v>20</v>
      </c>
      <c r="N2261" t="s">
        <v>20</v>
      </c>
      <c r="O2261" s="2">
        <v>65000</v>
      </c>
      <c r="P2261" s="1">
        <f>MEDIAN(Data_Source[Price (SAR)])</f>
        <v>58000</v>
      </c>
      <c r="Q2261" s="1" cm="1">
        <f t="array" ref="Q2261">MEDIAN(_xlfn._xlws.FILTER(Data_Source[Price (SAR)],Data_Source[Maker] = Data_Source[[#This Row],[Maker]]))</f>
        <v>40000</v>
      </c>
    </row>
    <row r="2262" spans="1:17" x14ac:dyDescent="0.35">
      <c r="A2262">
        <v>2261</v>
      </c>
      <c r="B2262" t="s">
        <v>21</v>
      </c>
      <c r="C2262" t="s">
        <v>67</v>
      </c>
      <c r="D2262">
        <v>2009</v>
      </c>
      <c r="E2262" s="9">
        <f ca="1">YEAR(TODAY())-Data_Source[[#This Row],[Year]]</f>
        <v>16</v>
      </c>
      <c r="F2262" t="s">
        <v>15</v>
      </c>
      <c r="G2262" t="s">
        <v>23</v>
      </c>
      <c r="H2262" t="s">
        <v>26</v>
      </c>
      <c r="I2262">
        <v>2.5</v>
      </c>
      <c r="J2262" t="s">
        <v>18</v>
      </c>
      <c r="K2262" t="s">
        <v>68</v>
      </c>
      <c r="L2262">
        <v>173000</v>
      </c>
      <c r="M2262" t="s">
        <v>45</v>
      </c>
      <c r="N2262" t="s">
        <v>539</v>
      </c>
      <c r="O2262" s="3">
        <v>25000</v>
      </c>
      <c r="P2262" s="1">
        <f>MEDIAN(Data_Source[Price (SAR)])</f>
        <v>58000</v>
      </c>
      <c r="Q2262" s="1" cm="1">
        <f t="array" ref="Q2262">MEDIAN(_xlfn._xlws.FILTER(Data_Source[Price (SAR)],Data_Source[Maker] = Data_Source[[#This Row],[Maker]]))</f>
        <v>36500</v>
      </c>
    </row>
    <row r="2263" spans="1:17" x14ac:dyDescent="0.35">
      <c r="A2263">
        <v>2262</v>
      </c>
      <c r="B2263" t="s">
        <v>39</v>
      </c>
      <c r="C2263" t="s">
        <v>131</v>
      </c>
      <c r="D2263">
        <v>2010</v>
      </c>
      <c r="E2263" s="9">
        <f ca="1">YEAR(TODAY())-Data_Source[[#This Row],[Year]]</f>
        <v>15</v>
      </c>
      <c r="F2263" t="s">
        <v>15</v>
      </c>
      <c r="G2263" t="s">
        <v>25</v>
      </c>
      <c r="H2263" t="s">
        <v>30</v>
      </c>
      <c r="I2263">
        <v>3.6</v>
      </c>
      <c r="J2263" t="s">
        <v>18</v>
      </c>
      <c r="K2263" t="s">
        <v>19</v>
      </c>
      <c r="L2263">
        <v>260000</v>
      </c>
      <c r="M2263" t="s">
        <v>20</v>
      </c>
      <c r="N2263" t="s">
        <v>20</v>
      </c>
      <c r="O2263" s="3">
        <v>29000</v>
      </c>
      <c r="P2263" s="1">
        <f>MEDIAN(Data_Source[Price (SAR)])</f>
        <v>58000</v>
      </c>
      <c r="Q2263" s="1" cm="1">
        <f t="array" ref="Q2263">MEDIAN(_xlfn._xlws.FILTER(Data_Source[Price (SAR)],Data_Source[Maker] = Data_Source[[#This Row],[Maker]]))</f>
        <v>60000</v>
      </c>
    </row>
    <row r="2264" spans="1:17" x14ac:dyDescent="0.35">
      <c r="A2264">
        <v>2263</v>
      </c>
      <c r="B2264" t="s">
        <v>36</v>
      </c>
      <c r="C2264" t="s">
        <v>146</v>
      </c>
      <c r="D2264">
        <v>2016</v>
      </c>
      <c r="E2264" s="9">
        <f ca="1">YEAR(TODAY())-Data_Source[[#This Row],[Year]]</f>
        <v>9</v>
      </c>
      <c r="F2264" t="s">
        <v>15</v>
      </c>
      <c r="G2264" t="s">
        <v>65</v>
      </c>
      <c r="H2264" t="s">
        <v>30</v>
      </c>
      <c r="I2264">
        <v>5.3</v>
      </c>
      <c r="J2264" t="s">
        <v>18</v>
      </c>
      <c r="K2264" t="s">
        <v>19</v>
      </c>
      <c r="L2264">
        <v>205000</v>
      </c>
      <c r="M2264" t="s">
        <v>20</v>
      </c>
      <c r="N2264" t="s">
        <v>20</v>
      </c>
      <c r="O2264" s="3">
        <v>98000</v>
      </c>
      <c r="P2264" s="1">
        <f>MEDIAN(Data_Source[Price (SAR)])</f>
        <v>58000</v>
      </c>
      <c r="Q2264" s="1" cm="1">
        <f t="array" ref="Q2264">MEDIAN(_xlfn._xlws.FILTER(Data_Source[Price (SAR)],Data_Source[Maker] = Data_Source[[#This Row],[Maker]]))</f>
        <v>72000</v>
      </c>
    </row>
    <row r="2265" spans="1:17" x14ac:dyDescent="0.35">
      <c r="A2265">
        <v>2264</v>
      </c>
      <c r="B2265" t="s">
        <v>76</v>
      </c>
      <c r="C2265" t="s">
        <v>125</v>
      </c>
      <c r="D2265">
        <v>2014</v>
      </c>
      <c r="E2265" s="9">
        <f ca="1">YEAR(TODAY())-Data_Source[[#This Row],[Year]]</f>
        <v>11</v>
      </c>
      <c r="F2265" t="s">
        <v>15</v>
      </c>
      <c r="G2265" t="s">
        <v>16</v>
      </c>
      <c r="H2265" t="s">
        <v>26</v>
      </c>
      <c r="I2265">
        <v>3.6</v>
      </c>
      <c r="J2265" t="s">
        <v>18</v>
      </c>
      <c r="K2265" t="s">
        <v>19</v>
      </c>
      <c r="L2265">
        <v>158000</v>
      </c>
      <c r="M2265" t="s">
        <v>20</v>
      </c>
      <c r="N2265" t="s">
        <v>20</v>
      </c>
      <c r="O2265" s="3">
        <v>55000</v>
      </c>
      <c r="P2265" s="1">
        <f>MEDIAN(Data_Source[Price (SAR)])</f>
        <v>58000</v>
      </c>
      <c r="Q2265" s="1" cm="1">
        <f t="array" ref="Q2265">MEDIAN(_xlfn._xlws.FILTER(Data_Source[Price (SAR)],Data_Source[Maker] = Data_Source[[#This Row],[Maker]]))</f>
        <v>55000</v>
      </c>
    </row>
    <row r="2266" spans="1:17" x14ac:dyDescent="0.35">
      <c r="A2266">
        <v>2265</v>
      </c>
      <c r="B2266" t="s">
        <v>21</v>
      </c>
      <c r="C2266" t="s">
        <v>22</v>
      </c>
      <c r="D2266">
        <v>2014</v>
      </c>
      <c r="E2266" s="9">
        <f ca="1">YEAR(TODAY())-Data_Source[[#This Row],[Year]]</f>
        <v>11</v>
      </c>
      <c r="F2266" t="s">
        <v>15</v>
      </c>
      <c r="G2266" t="s">
        <v>23</v>
      </c>
      <c r="H2266" t="s">
        <v>17</v>
      </c>
      <c r="I2266">
        <v>4</v>
      </c>
      <c r="J2266" t="s">
        <v>18</v>
      </c>
      <c r="K2266" t="s">
        <v>19</v>
      </c>
      <c r="L2266">
        <v>25000</v>
      </c>
      <c r="M2266" t="s">
        <v>20</v>
      </c>
      <c r="N2266" t="s">
        <v>20</v>
      </c>
      <c r="O2266" s="3">
        <v>115000</v>
      </c>
      <c r="P2266" s="1">
        <f>MEDIAN(Data_Source[Price (SAR)])</f>
        <v>58000</v>
      </c>
      <c r="Q2266" s="1" cm="1">
        <f t="array" ref="Q2266">MEDIAN(_xlfn._xlws.FILTER(Data_Source[Price (SAR)],Data_Source[Maker] = Data_Source[[#This Row],[Maker]]))</f>
        <v>36500</v>
      </c>
    </row>
    <row r="2267" spans="1:17" x14ac:dyDescent="0.35">
      <c r="A2267">
        <v>2266</v>
      </c>
      <c r="B2267" t="s">
        <v>39</v>
      </c>
      <c r="C2267" t="s">
        <v>131</v>
      </c>
      <c r="D2267">
        <v>2015</v>
      </c>
      <c r="E2267" s="9">
        <f ca="1">YEAR(TODAY())-Data_Source[[#This Row],[Year]]</f>
        <v>10</v>
      </c>
      <c r="F2267" t="s">
        <v>15</v>
      </c>
      <c r="G2267" t="s">
        <v>25</v>
      </c>
      <c r="H2267" t="s">
        <v>26</v>
      </c>
      <c r="I2267">
        <v>6</v>
      </c>
      <c r="J2267" t="s">
        <v>18</v>
      </c>
      <c r="K2267" t="s">
        <v>19</v>
      </c>
      <c r="L2267">
        <v>105000</v>
      </c>
      <c r="M2267" t="s">
        <v>20</v>
      </c>
      <c r="N2267" t="s">
        <v>20</v>
      </c>
      <c r="O2267" s="2">
        <v>80000</v>
      </c>
      <c r="P2267" s="1">
        <f>MEDIAN(Data_Source[Price (SAR)])</f>
        <v>58000</v>
      </c>
      <c r="Q2267" s="1" cm="1">
        <f t="array" ref="Q2267">MEDIAN(_xlfn._xlws.FILTER(Data_Source[Price (SAR)],Data_Source[Maker] = Data_Source[[#This Row],[Maker]]))</f>
        <v>60000</v>
      </c>
    </row>
    <row r="2268" spans="1:17" x14ac:dyDescent="0.35">
      <c r="A2268">
        <v>2267</v>
      </c>
      <c r="B2268" t="s">
        <v>76</v>
      </c>
      <c r="C2268" t="s">
        <v>151</v>
      </c>
      <c r="D2268">
        <v>2010</v>
      </c>
      <c r="E2268" s="9">
        <f ca="1">YEAR(TODAY())-Data_Source[[#This Row],[Year]]</f>
        <v>15</v>
      </c>
      <c r="F2268" t="s">
        <v>15</v>
      </c>
      <c r="G2268" t="s">
        <v>25</v>
      </c>
      <c r="H2268" t="s">
        <v>30</v>
      </c>
      <c r="I2268">
        <v>4</v>
      </c>
      <c r="J2268" t="s">
        <v>18</v>
      </c>
      <c r="K2268" t="s">
        <v>19</v>
      </c>
      <c r="L2268">
        <v>300</v>
      </c>
      <c r="M2268" t="s">
        <v>45</v>
      </c>
      <c r="N2268" t="s">
        <v>539</v>
      </c>
      <c r="O2268" s="2">
        <v>25000</v>
      </c>
      <c r="P2268" s="1">
        <f>MEDIAN(Data_Source[Price (SAR)])</f>
        <v>58000</v>
      </c>
      <c r="Q2268" s="1" cm="1">
        <f t="array" ref="Q2268">MEDIAN(_xlfn._xlws.FILTER(Data_Source[Price (SAR)],Data_Source[Maker] = Data_Source[[#This Row],[Maker]]))</f>
        <v>55000</v>
      </c>
    </row>
    <row r="2269" spans="1:17" x14ac:dyDescent="0.35">
      <c r="A2269">
        <v>2268</v>
      </c>
      <c r="B2269" t="s">
        <v>82</v>
      </c>
      <c r="C2269" t="s">
        <v>105</v>
      </c>
      <c r="D2269">
        <v>2016</v>
      </c>
      <c r="E2269" s="9">
        <f ca="1">YEAR(TODAY())-Data_Source[[#This Row],[Year]]</f>
        <v>9</v>
      </c>
      <c r="F2269" t="s">
        <v>15</v>
      </c>
      <c r="G2269" t="s">
        <v>29</v>
      </c>
      <c r="H2269" t="s">
        <v>30</v>
      </c>
      <c r="I2269">
        <v>2.4</v>
      </c>
      <c r="J2269" t="s">
        <v>18</v>
      </c>
      <c r="K2269" t="s">
        <v>19</v>
      </c>
      <c r="L2269">
        <v>233124</v>
      </c>
      <c r="M2269" t="s">
        <v>20</v>
      </c>
      <c r="N2269" t="s">
        <v>20</v>
      </c>
      <c r="O2269" s="3">
        <v>51500</v>
      </c>
      <c r="P2269" s="1">
        <f>MEDIAN(Data_Source[Price (SAR)])</f>
        <v>58000</v>
      </c>
      <c r="Q2269" s="1" cm="1">
        <f t="array" ref="Q2269">MEDIAN(_xlfn._xlws.FILTER(Data_Source[Price (SAR)],Data_Source[Maker] = Data_Source[[#This Row],[Maker]]))</f>
        <v>40000</v>
      </c>
    </row>
    <row r="2270" spans="1:17" x14ac:dyDescent="0.35">
      <c r="A2270">
        <v>2269</v>
      </c>
      <c r="B2270" t="s">
        <v>76</v>
      </c>
      <c r="C2270" t="s">
        <v>112</v>
      </c>
      <c r="D2270">
        <v>2018</v>
      </c>
      <c r="E2270" s="9">
        <f ca="1">YEAR(TODAY())-Data_Source[[#This Row],[Year]]</f>
        <v>7</v>
      </c>
      <c r="F2270" t="s">
        <v>47</v>
      </c>
      <c r="G2270" t="s">
        <v>16</v>
      </c>
      <c r="H2270" t="s">
        <v>17</v>
      </c>
      <c r="I2270">
        <v>3.5</v>
      </c>
      <c r="J2270" t="s">
        <v>18</v>
      </c>
      <c r="K2270" t="s">
        <v>19</v>
      </c>
      <c r="L2270">
        <v>100000</v>
      </c>
      <c r="M2270" t="s">
        <v>45</v>
      </c>
      <c r="N2270" t="s">
        <v>539</v>
      </c>
      <c r="O2270" s="3">
        <v>89000</v>
      </c>
      <c r="P2270" s="1">
        <f>MEDIAN(Data_Source[Price (SAR)])</f>
        <v>58000</v>
      </c>
      <c r="Q2270" s="1" cm="1">
        <f t="array" ref="Q2270">MEDIAN(_xlfn._xlws.FILTER(Data_Source[Price (SAR)],Data_Source[Maker] = Data_Source[[#This Row],[Maker]]))</f>
        <v>55000</v>
      </c>
    </row>
    <row r="2271" spans="1:17" x14ac:dyDescent="0.35">
      <c r="A2271">
        <v>2270</v>
      </c>
      <c r="B2271" t="s">
        <v>99</v>
      </c>
      <c r="C2271">
        <v>3</v>
      </c>
      <c r="D2271">
        <v>2013</v>
      </c>
      <c r="E2271" s="9">
        <f ca="1">YEAR(TODAY())-Data_Source[[#This Row],[Year]]</f>
        <v>12</v>
      </c>
      <c r="F2271" t="s">
        <v>15</v>
      </c>
      <c r="G2271" t="s">
        <v>23</v>
      </c>
      <c r="H2271" t="s">
        <v>26</v>
      </c>
      <c r="I2271">
        <v>1.3</v>
      </c>
      <c r="J2271" t="s">
        <v>18</v>
      </c>
      <c r="K2271" t="s">
        <v>68</v>
      </c>
      <c r="L2271">
        <v>41000</v>
      </c>
      <c r="M2271" t="s">
        <v>20</v>
      </c>
      <c r="N2271" t="s">
        <v>20</v>
      </c>
      <c r="O2271" s="2">
        <v>15000</v>
      </c>
      <c r="P2271" s="1">
        <f>MEDIAN(Data_Source[Price (SAR)])</f>
        <v>58000</v>
      </c>
      <c r="Q2271" s="1" cm="1">
        <f t="array" ref="Q2271">MEDIAN(_xlfn._xlws.FILTER(Data_Source[Price (SAR)],Data_Source[Maker] = Data_Source[[#This Row],[Maker]]))</f>
        <v>48000</v>
      </c>
    </row>
    <row r="2272" spans="1:17" x14ac:dyDescent="0.35">
      <c r="A2272">
        <v>2271</v>
      </c>
      <c r="B2272" t="s">
        <v>103</v>
      </c>
      <c r="C2272" t="s">
        <v>212</v>
      </c>
      <c r="D2272">
        <v>2018</v>
      </c>
      <c r="E2272" s="9">
        <f ca="1">YEAR(TODAY())-Data_Source[[#This Row],[Year]]</f>
        <v>7</v>
      </c>
      <c r="F2272" t="s">
        <v>44</v>
      </c>
      <c r="G2272" t="s">
        <v>16</v>
      </c>
      <c r="H2272" t="s">
        <v>30</v>
      </c>
      <c r="I2272">
        <v>4.5999999999999996</v>
      </c>
      <c r="J2272" t="s">
        <v>18</v>
      </c>
      <c r="K2272" t="s">
        <v>19</v>
      </c>
      <c r="L2272">
        <v>32000</v>
      </c>
      <c r="M2272" t="s">
        <v>42</v>
      </c>
      <c r="N2272" t="s">
        <v>64</v>
      </c>
      <c r="O2272" s="2">
        <v>129000</v>
      </c>
      <c r="P2272" s="1">
        <f>MEDIAN(Data_Source[Price (SAR)])</f>
        <v>58000</v>
      </c>
      <c r="Q2272" s="1" cm="1">
        <f t="array" ref="Q2272">MEDIAN(_xlfn._xlws.FILTER(Data_Source[Price (SAR)],Data_Source[Maker] = Data_Source[[#This Row],[Maker]]))</f>
        <v>83000</v>
      </c>
    </row>
    <row r="2273" spans="1:17" x14ac:dyDescent="0.35">
      <c r="A2273">
        <v>2272</v>
      </c>
      <c r="B2273" t="s">
        <v>76</v>
      </c>
      <c r="C2273" t="s">
        <v>77</v>
      </c>
      <c r="D2273">
        <v>2013</v>
      </c>
      <c r="E2273" s="9">
        <f ca="1">YEAR(TODAY())-Data_Source[[#This Row],[Year]]</f>
        <v>12</v>
      </c>
      <c r="F2273" t="s">
        <v>15</v>
      </c>
      <c r="G2273" t="s">
        <v>25</v>
      </c>
      <c r="H2273" t="s">
        <v>30</v>
      </c>
      <c r="I2273">
        <v>5.6</v>
      </c>
      <c r="J2273" t="s">
        <v>18</v>
      </c>
      <c r="K2273" t="s">
        <v>19</v>
      </c>
      <c r="L2273">
        <v>336000</v>
      </c>
      <c r="M2273" t="s">
        <v>20</v>
      </c>
      <c r="N2273" t="s">
        <v>20</v>
      </c>
      <c r="O2273" s="2">
        <v>50000</v>
      </c>
      <c r="P2273" s="1">
        <f>MEDIAN(Data_Source[Price (SAR)])</f>
        <v>58000</v>
      </c>
      <c r="Q2273" s="1" cm="1">
        <f t="array" ref="Q2273">MEDIAN(_xlfn._xlws.FILTER(Data_Source[Price (SAR)],Data_Source[Maker] = Data_Source[[#This Row],[Maker]]))</f>
        <v>55000</v>
      </c>
    </row>
    <row r="2274" spans="1:17" x14ac:dyDescent="0.35">
      <c r="A2274">
        <v>2273</v>
      </c>
      <c r="B2274" t="s">
        <v>181</v>
      </c>
      <c r="C2274" t="s">
        <v>199</v>
      </c>
      <c r="D2274">
        <v>2018</v>
      </c>
      <c r="E2274" s="9">
        <f ca="1">YEAR(TODAY())-Data_Source[[#This Row],[Year]]</f>
        <v>7</v>
      </c>
      <c r="F2274" t="s">
        <v>44</v>
      </c>
      <c r="G2274" t="s">
        <v>25</v>
      </c>
      <c r="H2274" t="s">
        <v>17</v>
      </c>
      <c r="I2274">
        <v>3.5</v>
      </c>
      <c r="J2274" t="s">
        <v>18</v>
      </c>
      <c r="K2274" t="s">
        <v>19</v>
      </c>
      <c r="L2274">
        <v>56525</v>
      </c>
      <c r="M2274" t="s">
        <v>20</v>
      </c>
      <c r="N2274" t="s">
        <v>20</v>
      </c>
      <c r="O2274" s="2">
        <v>78000</v>
      </c>
      <c r="P2274" s="1">
        <f>MEDIAN(Data_Source[Price (SAR)])</f>
        <v>58000</v>
      </c>
      <c r="Q2274" s="1" cm="1">
        <f t="array" ref="Q2274">MEDIAN(_xlfn._xlws.FILTER(Data_Source[Price (SAR)],Data_Source[Maker] = Data_Source[[#This Row],[Maker]]))</f>
        <v>54000</v>
      </c>
    </row>
    <row r="2275" spans="1:17" x14ac:dyDescent="0.35">
      <c r="A2275">
        <v>2274</v>
      </c>
      <c r="B2275" t="s">
        <v>76</v>
      </c>
      <c r="C2275" t="s">
        <v>77</v>
      </c>
      <c r="D2275">
        <v>2013</v>
      </c>
      <c r="E2275" s="9">
        <f ca="1">YEAR(TODAY())-Data_Source[[#This Row],[Year]]</f>
        <v>12</v>
      </c>
      <c r="F2275" t="s">
        <v>47</v>
      </c>
      <c r="G2275" t="s">
        <v>16</v>
      </c>
      <c r="H2275" t="s">
        <v>26</v>
      </c>
      <c r="I2275">
        <v>1.4</v>
      </c>
      <c r="J2275" t="s">
        <v>18</v>
      </c>
      <c r="K2275" t="s">
        <v>19</v>
      </c>
      <c r="L2275">
        <v>190000</v>
      </c>
      <c r="M2275" t="s">
        <v>20</v>
      </c>
      <c r="N2275" t="s">
        <v>20</v>
      </c>
      <c r="O2275" s="2">
        <v>47000</v>
      </c>
      <c r="P2275" s="1">
        <f>MEDIAN(Data_Source[Price (SAR)])</f>
        <v>58000</v>
      </c>
      <c r="Q2275" s="1" cm="1">
        <f t="array" ref="Q2275">MEDIAN(_xlfn._xlws.FILTER(Data_Source[Price (SAR)],Data_Source[Maker] = Data_Source[[#This Row],[Maker]]))</f>
        <v>55000</v>
      </c>
    </row>
    <row r="2276" spans="1:17" x14ac:dyDescent="0.35">
      <c r="A2276">
        <v>2275</v>
      </c>
      <c r="B2276" t="s">
        <v>76</v>
      </c>
      <c r="C2276" t="s">
        <v>125</v>
      </c>
      <c r="D2276">
        <v>2016</v>
      </c>
      <c r="E2276" s="9">
        <f ca="1">YEAR(TODAY())-Data_Source[[#This Row],[Year]]</f>
        <v>9</v>
      </c>
      <c r="F2276" t="s">
        <v>47</v>
      </c>
      <c r="G2276" t="s">
        <v>16</v>
      </c>
      <c r="H2276" t="s">
        <v>26</v>
      </c>
      <c r="I2276">
        <v>2.5</v>
      </c>
      <c r="J2276" t="s">
        <v>18</v>
      </c>
      <c r="K2276" t="s">
        <v>19</v>
      </c>
      <c r="L2276">
        <v>83000</v>
      </c>
      <c r="M2276" t="s">
        <v>20</v>
      </c>
      <c r="N2276" t="s">
        <v>20</v>
      </c>
      <c r="O2276" s="3">
        <v>86000</v>
      </c>
      <c r="P2276" s="1">
        <f>MEDIAN(Data_Source[Price (SAR)])</f>
        <v>58000</v>
      </c>
      <c r="Q2276" s="1" cm="1">
        <f t="array" ref="Q2276">MEDIAN(_xlfn._xlws.FILTER(Data_Source[Price (SAR)],Data_Source[Maker] = Data_Source[[#This Row],[Maker]]))</f>
        <v>55000</v>
      </c>
    </row>
    <row r="2277" spans="1:17" x14ac:dyDescent="0.35">
      <c r="A2277">
        <v>2276</v>
      </c>
      <c r="B2277" t="s">
        <v>27</v>
      </c>
      <c r="C2277" t="s">
        <v>88</v>
      </c>
      <c r="D2277">
        <v>2017</v>
      </c>
      <c r="E2277" s="9">
        <f ca="1">YEAR(TODAY())-Data_Source[[#This Row],[Year]]</f>
        <v>8</v>
      </c>
      <c r="F2277" t="s">
        <v>15</v>
      </c>
      <c r="G2277" t="s">
        <v>94</v>
      </c>
      <c r="H2277" t="s">
        <v>26</v>
      </c>
      <c r="I2277">
        <v>1.4</v>
      </c>
      <c r="J2277" t="s">
        <v>18</v>
      </c>
      <c r="K2277" t="s">
        <v>19</v>
      </c>
      <c r="L2277">
        <v>112000</v>
      </c>
      <c r="M2277" t="s">
        <v>20</v>
      </c>
      <c r="N2277" t="s">
        <v>20</v>
      </c>
      <c r="O2277" s="3">
        <v>27000</v>
      </c>
      <c r="P2277" s="1">
        <f>MEDIAN(Data_Source[Price (SAR)])</f>
        <v>58000</v>
      </c>
      <c r="Q2277" s="1" cm="1">
        <f t="array" ref="Q2277">MEDIAN(_xlfn._xlws.FILTER(Data_Source[Price (SAR)],Data_Source[Maker] = Data_Source[[#This Row],[Maker]]))</f>
        <v>42000</v>
      </c>
    </row>
    <row r="2278" spans="1:17" x14ac:dyDescent="0.35">
      <c r="A2278">
        <v>2277</v>
      </c>
      <c r="B2278" t="s">
        <v>48</v>
      </c>
      <c r="C2278" t="s">
        <v>258</v>
      </c>
      <c r="D2278">
        <v>2020</v>
      </c>
      <c r="E2278" s="9">
        <f ca="1">YEAR(TODAY())-Data_Source[[#This Row],[Year]]</f>
        <v>5</v>
      </c>
      <c r="F2278" t="s">
        <v>47</v>
      </c>
      <c r="G2278" t="s">
        <v>23</v>
      </c>
      <c r="H2278" t="s">
        <v>17</v>
      </c>
      <c r="I2278">
        <v>1.3</v>
      </c>
      <c r="J2278" t="s">
        <v>18</v>
      </c>
      <c r="K2278" t="s">
        <v>19</v>
      </c>
      <c r="L2278">
        <v>4700</v>
      </c>
      <c r="M2278" t="s">
        <v>45</v>
      </c>
      <c r="N2278" t="s">
        <v>539</v>
      </c>
      <c r="O2278" s="3">
        <v>165000</v>
      </c>
      <c r="P2278" s="1">
        <f>MEDIAN(Data_Source[Price (SAR)])</f>
        <v>58000</v>
      </c>
      <c r="Q2278" s="1" cm="1">
        <f t="array" ref="Q2278">MEDIAN(_xlfn._xlws.FILTER(Data_Source[Price (SAR)],Data_Source[Maker] = Data_Source[[#This Row],[Maker]]))</f>
        <v>145000</v>
      </c>
    </row>
    <row r="2279" spans="1:17" x14ac:dyDescent="0.35">
      <c r="A2279">
        <v>2278</v>
      </c>
      <c r="B2279" t="s">
        <v>103</v>
      </c>
      <c r="C2279" t="s">
        <v>206</v>
      </c>
      <c r="D2279">
        <v>2016</v>
      </c>
      <c r="E2279" s="9">
        <f ca="1">YEAR(TODAY())-Data_Source[[#This Row],[Year]]</f>
        <v>9</v>
      </c>
      <c r="F2279" t="s">
        <v>15</v>
      </c>
      <c r="G2279" t="s">
        <v>16</v>
      </c>
      <c r="H2279" t="s">
        <v>26</v>
      </c>
      <c r="I2279">
        <v>2.4</v>
      </c>
      <c r="J2279" t="s">
        <v>18</v>
      </c>
      <c r="K2279" t="s">
        <v>19</v>
      </c>
      <c r="L2279">
        <v>90000</v>
      </c>
      <c r="M2279" t="s">
        <v>42</v>
      </c>
      <c r="N2279" t="s">
        <v>64</v>
      </c>
      <c r="O2279" s="2">
        <v>41000</v>
      </c>
      <c r="P2279" s="1">
        <f>MEDIAN(Data_Source[Price (SAR)])</f>
        <v>58000</v>
      </c>
      <c r="Q2279" s="1" cm="1">
        <f t="array" ref="Q2279">MEDIAN(_xlfn._xlws.FILTER(Data_Source[Price (SAR)],Data_Source[Maker] = Data_Source[[#This Row],[Maker]]))</f>
        <v>83000</v>
      </c>
    </row>
    <row r="2280" spans="1:17" x14ac:dyDescent="0.35">
      <c r="A2280">
        <v>2279</v>
      </c>
      <c r="B2280" t="s">
        <v>60</v>
      </c>
      <c r="C2280" t="s">
        <v>309</v>
      </c>
      <c r="D2280">
        <v>2008</v>
      </c>
      <c r="E2280" s="9">
        <f ca="1">YEAR(TODAY())-Data_Source[[#This Row],[Year]]</f>
        <v>17</v>
      </c>
      <c r="F2280" t="s">
        <v>15</v>
      </c>
      <c r="G2280" t="s">
        <v>38</v>
      </c>
      <c r="H2280" t="s">
        <v>30</v>
      </c>
      <c r="I2280">
        <v>2</v>
      </c>
      <c r="J2280" t="s">
        <v>18</v>
      </c>
      <c r="K2280" t="s">
        <v>19</v>
      </c>
      <c r="L2280">
        <v>400000</v>
      </c>
      <c r="M2280" t="s">
        <v>20</v>
      </c>
      <c r="N2280" t="s">
        <v>20</v>
      </c>
      <c r="O2280" s="3">
        <v>22000</v>
      </c>
      <c r="P2280" s="1">
        <f>MEDIAN(Data_Source[Price (SAR)])</f>
        <v>58000</v>
      </c>
      <c r="Q2280" s="1" cm="1">
        <f t="array" ref="Q2280">MEDIAN(_xlfn._xlws.FILTER(Data_Source[Price (SAR)],Data_Source[Maker] = Data_Source[[#This Row],[Maker]]))</f>
        <v>142000</v>
      </c>
    </row>
    <row r="2281" spans="1:17" x14ac:dyDescent="0.35">
      <c r="A2281">
        <v>2280</v>
      </c>
      <c r="B2281" t="s">
        <v>34</v>
      </c>
      <c r="C2281" t="s">
        <v>41</v>
      </c>
      <c r="D2281">
        <v>2016</v>
      </c>
      <c r="E2281" s="9">
        <f ca="1">YEAR(TODAY())-Data_Source[[#This Row],[Year]]</f>
        <v>9</v>
      </c>
      <c r="F2281" t="s">
        <v>15</v>
      </c>
      <c r="G2281" t="s">
        <v>29</v>
      </c>
      <c r="H2281" t="s">
        <v>30</v>
      </c>
      <c r="I2281">
        <v>1.5</v>
      </c>
      <c r="J2281" t="s">
        <v>18</v>
      </c>
      <c r="K2281" t="s">
        <v>19</v>
      </c>
      <c r="L2281">
        <v>9800</v>
      </c>
      <c r="M2281" t="s">
        <v>45</v>
      </c>
      <c r="N2281" t="s">
        <v>539</v>
      </c>
      <c r="O2281" s="3">
        <v>32000</v>
      </c>
      <c r="P2281" s="1">
        <f>MEDIAN(Data_Source[Price (SAR)])</f>
        <v>58000</v>
      </c>
      <c r="Q2281" s="1" cm="1">
        <f t="array" ref="Q2281">MEDIAN(_xlfn._xlws.FILTER(Data_Source[Price (SAR)],Data_Source[Maker] = Data_Source[[#This Row],[Maker]]))</f>
        <v>65000</v>
      </c>
    </row>
    <row r="2282" spans="1:17" x14ac:dyDescent="0.35">
      <c r="A2282">
        <v>2281</v>
      </c>
      <c r="B2282" t="s">
        <v>34</v>
      </c>
      <c r="C2282" t="s">
        <v>55</v>
      </c>
      <c r="D2282">
        <v>2018</v>
      </c>
      <c r="E2282" s="9">
        <f ca="1">YEAR(TODAY())-Data_Source[[#This Row],[Year]]</f>
        <v>7</v>
      </c>
      <c r="F2282" t="s">
        <v>44</v>
      </c>
      <c r="G2282" t="s">
        <v>23</v>
      </c>
      <c r="H2282" t="s">
        <v>30</v>
      </c>
      <c r="I2282">
        <v>4</v>
      </c>
      <c r="J2282" t="s">
        <v>18</v>
      </c>
      <c r="K2282" t="s">
        <v>19</v>
      </c>
      <c r="L2282">
        <v>80000</v>
      </c>
      <c r="M2282" t="s">
        <v>45</v>
      </c>
      <c r="N2282" t="s">
        <v>539</v>
      </c>
      <c r="O2282" s="3">
        <v>142000</v>
      </c>
      <c r="P2282" s="1">
        <f>MEDIAN(Data_Source[Price (SAR)])</f>
        <v>58000</v>
      </c>
      <c r="Q2282" s="1" cm="1">
        <f t="array" ref="Q2282">MEDIAN(_xlfn._xlws.FILTER(Data_Source[Price (SAR)],Data_Source[Maker] = Data_Source[[#This Row],[Maker]]))</f>
        <v>65000</v>
      </c>
    </row>
    <row r="2283" spans="1:17" x14ac:dyDescent="0.35">
      <c r="A2283">
        <v>2282</v>
      </c>
      <c r="B2283" t="s">
        <v>76</v>
      </c>
      <c r="C2283" t="s">
        <v>77</v>
      </c>
      <c r="D2283">
        <v>2016</v>
      </c>
      <c r="E2283" s="9">
        <f ca="1">YEAR(TODAY())-Data_Source[[#This Row],[Year]]</f>
        <v>9</v>
      </c>
      <c r="F2283" t="s">
        <v>44</v>
      </c>
      <c r="G2283" t="s">
        <v>23</v>
      </c>
      <c r="H2283" t="s">
        <v>17</v>
      </c>
      <c r="I2283">
        <v>5.4</v>
      </c>
      <c r="J2283" t="s">
        <v>18</v>
      </c>
      <c r="K2283" t="s">
        <v>19</v>
      </c>
      <c r="L2283">
        <v>81000</v>
      </c>
      <c r="M2283" t="s">
        <v>20</v>
      </c>
      <c r="N2283" t="s">
        <v>20</v>
      </c>
      <c r="O2283" s="3">
        <v>88000</v>
      </c>
      <c r="P2283" s="1">
        <f>MEDIAN(Data_Source[Price (SAR)])</f>
        <v>58000</v>
      </c>
      <c r="Q2283" s="1" cm="1">
        <f t="array" ref="Q2283">MEDIAN(_xlfn._xlws.FILTER(Data_Source[Price (SAR)],Data_Source[Maker] = Data_Source[[#This Row],[Maker]]))</f>
        <v>55000</v>
      </c>
    </row>
    <row r="2284" spans="1:17" x14ac:dyDescent="0.35">
      <c r="A2284">
        <v>2283</v>
      </c>
      <c r="B2284" t="s">
        <v>48</v>
      </c>
      <c r="C2284" t="s">
        <v>194</v>
      </c>
      <c r="D2284">
        <v>2013</v>
      </c>
      <c r="E2284" s="9">
        <f ca="1">YEAR(TODAY())-Data_Source[[#This Row],[Year]]</f>
        <v>12</v>
      </c>
      <c r="F2284" t="s">
        <v>15</v>
      </c>
      <c r="G2284" t="s">
        <v>94</v>
      </c>
      <c r="H2284" t="s">
        <v>17</v>
      </c>
      <c r="I2284">
        <v>3.5</v>
      </c>
      <c r="J2284" t="s">
        <v>18</v>
      </c>
      <c r="K2284" t="s">
        <v>19</v>
      </c>
      <c r="L2284">
        <v>97000</v>
      </c>
      <c r="M2284" t="s">
        <v>54</v>
      </c>
      <c r="N2284" t="s">
        <v>538</v>
      </c>
      <c r="O2284" s="2">
        <v>99000</v>
      </c>
      <c r="P2284" s="1">
        <f>MEDIAN(Data_Source[Price (SAR)])</f>
        <v>58000</v>
      </c>
      <c r="Q2284" s="1" cm="1">
        <f t="array" ref="Q2284">MEDIAN(_xlfn._xlws.FILTER(Data_Source[Price (SAR)],Data_Source[Maker] = Data_Source[[#This Row],[Maker]]))</f>
        <v>145000</v>
      </c>
    </row>
    <row r="2285" spans="1:17" x14ac:dyDescent="0.35">
      <c r="A2285">
        <v>2284</v>
      </c>
      <c r="B2285" t="s">
        <v>181</v>
      </c>
      <c r="C2285" t="s">
        <v>199</v>
      </c>
      <c r="D2285">
        <v>2016</v>
      </c>
      <c r="E2285" s="9">
        <f ca="1">YEAR(TODAY())-Data_Source[[#This Row],[Year]]</f>
        <v>9</v>
      </c>
      <c r="F2285" t="s">
        <v>15</v>
      </c>
      <c r="G2285" t="s">
        <v>23</v>
      </c>
      <c r="H2285" t="s">
        <v>17</v>
      </c>
      <c r="I2285">
        <v>3.8</v>
      </c>
      <c r="J2285" t="s">
        <v>18</v>
      </c>
      <c r="K2285" t="s">
        <v>19</v>
      </c>
      <c r="L2285">
        <v>146000</v>
      </c>
      <c r="M2285" t="s">
        <v>42</v>
      </c>
      <c r="N2285" t="s">
        <v>64</v>
      </c>
      <c r="O2285" s="3">
        <v>63000</v>
      </c>
      <c r="P2285" s="1">
        <f>MEDIAN(Data_Source[Price (SAR)])</f>
        <v>58000</v>
      </c>
      <c r="Q2285" s="1" cm="1">
        <f t="array" ref="Q2285">MEDIAN(_xlfn._xlws.FILTER(Data_Source[Price (SAR)],Data_Source[Maker] = Data_Source[[#This Row],[Maker]]))</f>
        <v>54000</v>
      </c>
    </row>
    <row r="2286" spans="1:17" x14ac:dyDescent="0.35">
      <c r="A2286">
        <v>2285</v>
      </c>
      <c r="B2286" t="s">
        <v>21</v>
      </c>
      <c r="C2286" t="s">
        <v>24</v>
      </c>
      <c r="D2286">
        <v>2019</v>
      </c>
      <c r="E2286" s="9">
        <f ca="1">YEAR(TODAY())-Data_Source[[#This Row],[Year]]</f>
        <v>6</v>
      </c>
      <c r="F2286" t="s">
        <v>15</v>
      </c>
      <c r="G2286" t="s">
        <v>25</v>
      </c>
      <c r="H2286" t="s">
        <v>26</v>
      </c>
      <c r="I2286">
        <v>1.5</v>
      </c>
      <c r="J2286" t="s">
        <v>18</v>
      </c>
      <c r="K2286" t="s">
        <v>19</v>
      </c>
      <c r="L2286">
        <v>93000</v>
      </c>
      <c r="M2286" t="s">
        <v>20</v>
      </c>
      <c r="N2286" t="s">
        <v>20</v>
      </c>
      <c r="O2286" s="2">
        <v>29500</v>
      </c>
      <c r="P2286" s="1">
        <f>MEDIAN(Data_Source[Price (SAR)])</f>
        <v>58000</v>
      </c>
      <c r="Q2286" s="1" cm="1">
        <f t="array" ref="Q2286">MEDIAN(_xlfn._xlws.FILTER(Data_Source[Price (SAR)],Data_Source[Maker] = Data_Source[[#This Row],[Maker]]))</f>
        <v>36500</v>
      </c>
    </row>
    <row r="2287" spans="1:17" x14ac:dyDescent="0.35">
      <c r="A2287">
        <v>2286</v>
      </c>
      <c r="B2287" t="s">
        <v>103</v>
      </c>
      <c r="C2287" t="s">
        <v>212</v>
      </c>
      <c r="D2287">
        <v>2020</v>
      </c>
      <c r="E2287" s="9">
        <f ca="1">YEAR(TODAY())-Data_Source[[#This Row],[Year]]</f>
        <v>5</v>
      </c>
      <c r="F2287" t="s">
        <v>47</v>
      </c>
      <c r="G2287" t="s">
        <v>16</v>
      </c>
      <c r="H2287" t="s">
        <v>17</v>
      </c>
      <c r="I2287">
        <v>3.6</v>
      </c>
      <c r="J2287" t="s">
        <v>18</v>
      </c>
      <c r="K2287" t="s">
        <v>19</v>
      </c>
      <c r="L2287">
        <v>17000</v>
      </c>
      <c r="M2287" t="s">
        <v>20</v>
      </c>
      <c r="N2287" t="s">
        <v>20</v>
      </c>
      <c r="O2287" s="3">
        <v>185000</v>
      </c>
      <c r="P2287" s="1">
        <f>MEDIAN(Data_Source[Price (SAR)])</f>
        <v>58000</v>
      </c>
      <c r="Q2287" s="1" cm="1">
        <f t="array" ref="Q2287">MEDIAN(_xlfn._xlws.FILTER(Data_Source[Price (SAR)],Data_Source[Maker] = Data_Source[[#This Row],[Maker]]))</f>
        <v>83000</v>
      </c>
    </row>
    <row r="2288" spans="1:17" x14ac:dyDescent="0.35">
      <c r="A2288">
        <v>2287</v>
      </c>
      <c r="B2288" t="s">
        <v>39</v>
      </c>
      <c r="C2288" t="s">
        <v>217</v>
      </c>
      <c r="D2288">
        <v>2016</v>
      </c>
      <c r="E2288" s="9">
        <f ca="1">YEAR(TODAY())-Data_Source[[#This Row],[Year]]</f>
        <v>9</v>
      </c>
      <c r="F2288" t="s">
        <v>47</v>
      </c>
      <c r="G2288" t="s">
        <v>29</v>
      </c>
      <c r="H2288" t="s">
        <v>17</v>
      </c>
      <c r="I2288">
        <v>1.6</v>
      </c>
      <c r="J2288" t="s">
        <v>18</v>
      </c>
      <c r="K2288" t="s">
        <v>19</v>
      </c>
      <c r="L2288">
        <v>136000</v>
      </c>
      <c r="M2288" t="s">
        <v>42</v>
      </c>
      <c r="N2288" t="s">
        <v>64</v>
      </c>
      <c r="O2288" s="3">
        <v>25000</v>
      </c>
      <c r="P2288" s="1">
        <f>MEDIAN(Data_Source[Price (SAR)])</f>
        <v>58000</v>
      </c>
      <c r="Q2288" s="1" cm="1">
        <f t="array" ref="Q2288">MEDIAN(_xlfn._xlws.FILTER(Data_Source[Price (SAR)],Data_Source[Maker] = Data_Source[[#This Row],[Maker]]))</f>
        <v>60000</v>
      </c>
    </row>
    <row r="2289" spans="1:17" x14ac:dyDescent="0.35">
      <c r="A2289">
        <v>2288</v>
      </c>
      <c r="B2289" t="s">
        <v>39</v>
      </c>
      <c r="C2289" t="s">
        <v>40</v>
      </c>
      <c r="D2289">
        <v>2014</v>
      </c>
      <c r="E2289" s="9">
        <f ca="1">YEAR(TODAY())-Data_Source[[#This Row],[Year]]</f>
        <v>11</v>
      </c>
      <c r="F2289" t="s">
        <v>15</v>
      </c>
      <c r="G2289" t="s">
        <v>16</v>
      </c>
      <c r="H2289" t="s">
        <v>30</v>
      </c>
      <c r="I2289">
        <v>3.6</v>
      </c>
      <c r="J2289" t="s">
        <v>18</v>
      </c>
      <c r="K2289" t="s">
        <v>19</v>
      </c>
      <c r="L2289">
        <v>189000</v>
      </c>
      <c r="M2289" t="s">
        <v>45</v>
      </c>
      <c r="N2289" t="s">
        <v>539</v>
      </c>
      <c r="O2289" s="2">
        <v>40000</v>
      </c>
      <c r="P2289" s="1">
        <f>MEDIAN(Data_Source[Price (SAR)])</f>
        <v>58000</v>
      </c>
      <c r="Q2289" s="1" cm="1">
        <f t="array" ref="Q2289">MEDIAN(_xlfn._xlws.FILTER(Data_Source[Price (SAR)],Data_Source[Maker] = Data_Source[[#This Row],[Maker]]))</f>
        <v>60000</v>
      </c>
    </row>
    <row r="2290" spans="1:17" x14ac:dyDescent="0.35">
      <c r="A2290">
        <v>2289</v>
      </c>
      <c r="B2290" t="s">
        <v>27</v>
      </c>
      <c r="C2290" t="s">
        <v>88</v>
      </c>
      <c r="D2290">
        <v>2019</v>
      </c>
      <c r="E2290" s="9">
        <f ca="1">YEAR(TODAY())-Data_Source[[#This Row],[Year]]</f>
        <v>6</v>
      </c>
      <c r="F2290" t="s">
        <v>15</v>
      </c>
      <c r="G2290" t="s">
        <v>23</v>
      </c>
      <c r="H2290" t="s">
        <v>26</v>
      </c>
      <c r="I2290">
        <v>1.4</v>
      </c>
      <c r="J2290" t="s">
        <v>18</v>
      </c>
      <c r="K2290" t="s">
        <v>19</v>
      </c>
      <c r="L2290">
        <v>39750</v>
      </c>
      <c r="M2290" t="s">
        <v>20</v>
      </c>
      <c r="N2290" t="s">
        <v>20</v>
      </c>
      <c r="O2290" s="3">
        <v>40000</v>
      </c>
      <c r="P2290" s="1">
        <f>MEDIAN(Data_Source[Price (SAR)])</f>
        <v>58000</v>
      </c>
      <c r="Q2290" s="1" cm="1">
        <f t="array" ref="Q2290">MEDIAN(_xlfn._xlws.FILTER(Data_Source[Price (SAR)],Data_Source[Maker] = Data_Source[[#This Row],[Maker]]))</f>
        <v>42000</v>
      </c>
    </row>
    <row r="2291" spans="1:17" x14ac:dyDescent="0.35">
      <c r="A2291">
        <v>2290</v>
      </c>
      <c r="B2291" t="s">
        <v>34</v>
      </c>
      <c r="C2291" t="s">
        <v>35</v>
      </c>
      <c r="D2291">
        <v>2019</v>
      </c>
      <c r="E2291" s="9">
        <f ca="1">YEAR(TODAY())-Data_Source[[#This Row],[Year]]</f>
        <v>6</v>
      </c>
      <c r="F2291" t="s">
        <v>44</v>
      </c>
      <c r="G2291" t="s">
        <v>23</v>
      </c>
      <c r="H2291" t="s">
        <v>17</v>
      </c>
      <c r="I2291">
        <v>4</v>
      </c>
      <c r="J2291" t="s">
        <v>18</v>
      </c>
      <c r="K2291" t="s">
        <v>19</v>
      </c>
      <c r="L2291">
        <v>50000</v>
      </c>
      <c r="M2291" t="s">
        <v>20</v>
      </c>
      <c r="N2291" t="s">
        <v>20</v>
      </c>
      <c r="O2291" s="2">
        <v>188500</v>
      </c>
      <c r="P2291" s="1">
        <f>MEDIAN(Data_Source[Price (SAR)])</f>
        <v>58000</v>
      </c>
      <c r="Q2291" s="1" cm="1">
        <f t="array" ref="Q2291">MEDIAN(_xlfn._xlws.FILTER(Data_Source[Price (SAR)],Data_Source[Maker] = Data_Source[[#This Row],[Maker]]))</f>
        <v>65000</v>
      </c>
    </row>
    <row r="2292" spans="1:17" x14ac:dyDescent="0.35">
      <c r="A2292">
        <v>2291</v>
      </c>
      <c r="B2292" t="s">
        <v>82</v>
      </c>
      <c r="C2292" t="s">
        <v>83</v>
      </c>
      <c r="D2292">
        <v>2018</v>
      </c>
      <c r="E2292" s="9">
        <f ca="1">YEAR(TODAY())-Data_Source[[#This Row],[Year]]</f>
        <v>7</v>
      </c>
      <c r="F2292" t="s">
        <v>44</v>
      </c>
      <c r="G2292" t="s">
        <v>94</v>
      </c>
      <c r="H2292" t="s">
        <v>30</v>
      </c>
      <c r="I2292">
        <v>3.3</v>
      </c>
      <c r="J2292" t="s">
        <v>18</v>
      </c>
      <c r="K2292" t="s">
        <v>19</v>
      </c>
      <c r="L2292">
        <v>69000</v>
      </c>
      <c r="M2292" t="s">
        <v>45</v>
      </c>
      <c r="N2292" t="s">
        <v>539</v>
      </c>
      <c r="O2292" s="2">
        <v>71000</v>
      </c>
      <c r="P2292" s="1">
        <f>MEDIAN(Data_Source[Price (SAR)])</f>
        <v>58000</v>
      </c>
      <c r="Q2292" s="1" cm="1">
        <f t="array" ref="Q2292">MEDIAN(_xlfn._xlws.FILTER(Data_Source[Price (SAR)],Data_Source[Maker] = Data_Source[[#This Row],[Maker]]))</f>
        <v>40000</v>
      </c>
    </row>
    <row r="2293" spans="1:17" x14ac:dyDescent="0.35">
      <c r="A2293">
        <v>2292</v>
      </c>
      <c r="B2293" t="s">
        <v>82</v>
      </c>
      <c r="C2293" t="s">
        <v>156</v>
      </c>
      <c r="D2293">
        <v>2012</v>
      </c>
      <c r="E2293" s="9">
        <f ca="1">YEAR(TODAY())-Data_Source[[#This Row],[Year]]</f>
        <v>13</v>
      </c>
      <c r="F2293" t="s">
        <v>47</v>
      </c>
      <c r="G2293" t="s">
        <v>29</v>
      </c>
      <c r="H2293" t="s">
        <v>17</v>
      </c>
      <c r="I2293">
        <v>1.4</v>
      </c>
      <c r="J2293" t="s">
        <v>18</v>
      </c>
      <c r="K2293" t="s">
        <v>19</v>
      </c>
      <c r="L2293">
        <v>179</v>
      </c>
      <c r="M2293" t="s">
        <v>20</v>
      </c>
      <c r="N2293" t="s">
        <v>20</v>
      </c>
      <c r="O2293" s="3">
        <v>18000</v>
      </c>
      <c r="P2293" s="1">
        <f>MEDIAN(Data_Source[Price (SAR)])</f>
        <v>58000</v>
      </c>
      <c r="Q2293" s="1" cm="1">
        <f t="array" ref="Q2293">MEDIAN(_xlfn._xlws.FILTER(Data_Source[Price (SAR)],Data_Source[Maker] = Data_Source[[#This Row],[Maker]]))</f>
        <v>40000</v>
      </c>
    </row>
    <row r="2294" spans="1:17" x14ac:dyDescent="0.35">
      <c r="A2294">
        <v>2293</v>
      </c>
      <c r="B2294" t="s">
        <v>34</v>
      </c>
      <c r="C2294" t="s">
        <v>284</v>
      </c>
      <c r="D2294">
        <v>2017</v>
      </c>
      <c r="E2294" s="9">
        <f ca="1">YEAR(TODAY())-Data_Source[[#This Row],[Year]]</f>
        <v>8</v>
      </c>
      <c r="F2294" t="s">
        <v>44</v>
      </c>
      <c r="G2294" t="s">
        <v>23</v>
      </c>
      <c r="H2294" t="s">
        <v>17</v>
      </c>
      <c r="I2294">
        <v>2.4</v>
      </c>
      <c r="J2294" t="s">
        <v>18</v>
      </c>
      <c r="K2294" t="s">
        <v>19</v>
      </c>
      <c r="L2294">
        <v>183000</v>
      </c>
      <c r="M2294" t="s">
        <v>20</v>
      </c>
      <c r="N2294" t="s">
        <v>20</v>
      </c>
      <c r="O2294" s="3">
        <v>70000</v>
      </c>
      <c r="P2294" s="1">
        <f>MEDIAN(Data_Source[Price (SAR)])</f>
        <v>58000</v>
      </c>
      <c r="Q2294" s="1" cm="1">
        <f t="array" ref="Q2294">MEDIAN(_xlfn._xlws.FILTER(Data_Source[Price (SAR)],Data_Source[Maker] = Data_Source[[#This Row],[Maker]]))</f>
        <v>65000</v>
      </c>
    </row>
    <row r="2295" spans="1:17" x14ac:dyDescent="0.35">
      <c r="A2295">
        <v>2294</v>
      </c>
      <c r="B2295" t="s">
        <v>21</v>
      </c>
      <c r="C2295" t="s">
        <v>130</v>
      </c>
      <c r="D2295">
        <v>2018</v>
      </c>
      <c r="E2295" s="9">
        <f ca="1">YEAR(TODAY())-Data_Source[[#This Row],[Year]]</f>
        <v>7</v>
      </c>
      <c r="F2295" t="s">
        <v>15</v>
      </c>
      <c r="G2295" t="s">
        <v>23</v>
      </c>
      <c r="H2295" t="s">
        <v>17</v>
      </c>
      <c r="I2295">
        <v>3.5</v>
      </c>
      <c r="J2295" t="s">
        <v>18</v>
      </c>
      <c r="K2295" t="s">
        <v>19</v>
      </c>
      <c r="L2295">
        <v>48000</v>
      </c>
      <c r="M2295" t="s">
        <v>45</v>
      </c>
      <c r="N2295" t="s">
        <v>539</v>
      </c>
      <c r="O2295" s="3">
        <v>85000</v>
      </c>
      <c r="P2295" s="1">
        <f>MEDIAN(Data_Source[Price (SAR)])</f>
        <v>58000</v>
      </c>
      <c r="Q2295" s="1" cm="1">
        <f t="array" ref="Q2295">MEDIAN(_xlfn._xlws.FILTER(Data_Source[Price (SAR)],Data_Source[Maker] = Data_Source[[#This Row],[Maker]]))</f>
        <v>36500</v>
      </c>
    </row>
    <row r="2296" spans="1:17" x14ac:dyDescent="0.35">
      <c r="A2296">
        <v>2295</v>
      </c>
      <c r="B2296" t="s">
        <v>73</v>
      </c>
      <c r="C2296" t="s">
        <v>74</v>
      </c>
      <c r="D2296">
        <v>2020</v>
      </c>
      <c r="E2296" s="9">
        <f ca="1">YEAR(TODAY())-Data_Source[[#This Row],[Year]]</f>
        <v>5</v>
      </c>
      <c r="F2296" t="s">
        <v>15</v>
      </c>
      <c r="G2296" t="s">
        <v>29</v>
      </c>
      <c r="H2296" t="s">
        <v>17</v>
      </c>
      <c r="I2296">
        <v>4</v>
      </c>
      <c r="J2296" t="s">
        <v>18</v>
      </c>
      <c r="K2296" t="s">
        <v>19</v>
      </c>
      <c r="L2296">
        <v>51000</v>
      </c>
      <c r="M2296" t="s">
        <v>20</v>
      </c>
      <c r="N2296" t="s">
        <v>20</v>
      </c>
      <c r="O2296" s="3">
        <v>130000</v>
      </c>
      <c r="P2296" s="1">
        <f>MEDIAN(Data_Source[Price (SAR)])</f>
        <v>58000</v>
      </c>
      <c r="Q2296" s="1" cm="1">
        <f t="array" ref="Q2296">MEDIAN(_xlfn._xlws.FILTER(Data_Source[Price (SAR)],Data_Source[Maker] = Data_Source[[#This Row],[Maker]]))</f>
        <v>56000</v>
      </c>
    </row>
    <row r="2297" spans="1:17" x14ac:dyDescent="0.35">
      <c r="A2297">
        <v>2296</v>
      </c>
      <c r="B2297" t="s">
        <v>39</v>
      </c>
      <c r="C2297" t="s">
        <v>46</v>
      </c>
      <c r="D2297">
        <v>2020</v>
      </c>
      <c r="E2297" s="9">
        <f ca="1">YEAR(TODAY())-Data_Source[[#This Row],[Year]]</f>
        <v>5</v>
      </c>
      <c r="F2297" t="s">
        <v>15</v>
      </c>
      <c r="G2297" t="s">
        <v>196</v>
      </c>
      <c r="H2297" t="s">
        <v>26</v>
      </c>
      <c r="I2297">
        <v>5.3</v>
      </c>
      <c r="J2297" t="s">
        <v>18</v>
      </c>
      <c r="K2297" t="s">
        <v>19</v>
      </c>
      <c r="L2297">
        <v>30800</v>
      </c>
      <c r="M2297" t="s">
        <v>64</v>
      </c>
      <c r="N2297" t="s">
        <v>64</v>
      </c>
      <c r="O2297" s="2">
        <v>166000</v>
      </c>
      <c r="P2297" s="1">
        <f>MEDIAN(Data_Source[Price (SAR)])</f>
        <v>58000</v>
      </c>
      <c r="Q2297" s="1" cm="1">
        <f t="array" ref="Q2297">MEDIAN(_xlfn._xlws.FILTER(Data_Source[Price (SAR)],Data_Source[Maker] = Data_Source[[#This Row],[Maker]]))</f>
        <v>60000</v>
      </c>
    </row>
    <row r="2298" spans="1:17" x14ac:dyDescent="0.35">
      <c r="A2298">
        <v>2297</v>
      </c>
      <c r="B2298" t="s">
        <v>34</v>
      </c>
      <c r="C2298" t="s">
        <v>35</v>
      </c>
      <c r="D2298">
        <v>2013</v>
      </c>
      <c r="E2298" s="9">
        <f ca="1">YEAR(TODAY())-Data_Source[[#This Row],[Year]]</f>
        <v>12</v>
      </c>
      <c r="F2298" t="s">
        <v>15</v>
      </c>
      <c r="G2298" t="s">
        <v>38</v>
      </c>
      <c r="H2298" t="s">
        <v>26</v>
      </c>
      <c r="I2298">
        <v>4.5999999999999996</v>
      </c>
      <c r="J2298" t="s">
        <v>18</v>
      </c>
      <c r="K2298" t="s">
        <v>68</v>
      </c>
      <c r="L2298">
        <v>350000</v>
      </c>
      <c r="M2298" t="s">
        <v>45</v>
      </c>
      <c r="N2298" t="s">
        <v>539</v>
      </c>
      <c r="O2298" s="2">
        <v>86000</v>
      </c>
      <c r="P2298" s="1">
        <f>MEDIAN(Data_Source[Price (SAR)])</f>
        <v>58000</v>
      </c>
      <c r="Q2298" s="1" cm="1">
        <f t="array" ref="Q2298">MEDIAN(_xlfn._xlws.FILTER(Data_Source[Price (SAR)],Data_Source[Maker] = Data_Source[[#This Row],[Maker]]))</f>
        <v>65000</v>
      </c>
    </row>
    <row r="2299" spans="1:17" x14ac:dyDescent="0.35">
      <c r="A2299">
        <v>2298</v>
      </c>
      <c r="B2299" t="s">
        <v>34</v>
      </c>
      <c r="C2299" t="s">
        <v>162</v>
      </c>
      <c r="D2299">
        <v>2018</v>
      </c>
      <c r="E2299" s="9">
        <f ca="1">YEAR(TODAY())-Data_Source[[#This Row],[Year]]</f>
        <v>7</v>
      </c>
      <c r="F2299" t="s">
        <v>15</v>
      </c>
      <c r="G2299" t="s">
        <v>75</v>
      </c>
      <c r="H2299" t="s">
        <v>17</v>
      </c>
      <c r="I2299">
        <v>4</v>
      </c>
      <c r="J2299" t="s">
        <v>18</v>
      </c>
      <c r="K2299" t="s">
        <v>68</v>
      </c>
      <c r="L2299">
        <v>28000</v>
      </c>
      <c r="M2299" t="s">
        <v>45</v>
      </c>
      <c r="N2299" t="s">
        <v>539</v>
      </c>
      <c r="O2299" s="3">
        <v>147000</v>
      </c>
      <c r="P2299" s="1">
        <f>MEDIAN(Data_Source[Price (SAR)])</f>
        <v>58000</v>
      </c>
      <c r="Q2299" s="1" cm="1">
        <f t="array" ref="Q2299">MEDIAN(_xlfn._xlws.FILTER(Data_Source[Price (SAR)],Data_Source[Maker] = Data_Source[[#This Row],[Maker]]))</f>
        <v>65000</v>
      </c>
    </row>
    <row r="2300" spans="1:17" x14ac:dyDescent="0.35">
      <c r="A2300">
        <v>2299</v>
      </c>
      <c r="B2300" t="s">
        <v>185</v>
      </c>
      <c r="C2300" t="s">
        <v>186</v>
      </c>
      <c r="D2300">
        <v>2003</v>
      </c>
      <c r="E2300" s="9">
        <f ca="1">YEAR(TODAY())-Data_Source[[#This Row],[Year]]</f>
        <v>22</v>
      </c>
      <c r="F2300" t="s">
        <v>15</v>
      </c>
      <c r="G2300" t="s">
        <v>23</v>
      </c>
      <c r="H2300" t="s">
        <v>26</v>
      </c>
      <c r="I2300">
        <v>8.5</v>
      </c>
      <c r="J2300" t="s">
        <v>56</v>
      </c>
      <c r="K2300" t="s">
        <v>68</v>
      </c>
      <c r="L2300">
        <v>330</v>
      </c>
      <c r="M2300" t="s">
        <v>20</v>
      </c>
      <c r="N2300" t="s">
        <v>20</v>
      </c>
      <c r="O2300" s="2">
        <v>40000</v>
      </c>
      <c r="P2300" s="1">
        <f>MEDIAN(Data_Source[Price (SAR)])</f>
        <v>58000</v>
      </c>
      <c r="Q2300" s="1" cm="1">
        <f t="array" ref="Q2300">MEDIAN(_xlfn._xlws.FILTER(Data_Source[Price (SAR)],Data_Source[Maker] = Data_Source[[#This Row],[Maker]]))</f>
        <v>55500</v>
      </c>
    </row>
    <row r="2301" spans="1:17" x14ac:dyDescent="0.35">
      <c r="A2301">
        <v>2300</v>
      </c>
      <c r="B2301" t="s">
        <v>34</v>
      </c>
      <c r="C2301" t="s">
        <v>58</v>
      </c>
      <c r="D2301">
        <v>2021</v>
      </c>
      <c r="E2301" s="9">
        <f ca="1">YEAR(TODAY())-Data_Source[[#This Row],[Year]]</f>
        <v>4</v>
      </c>
      <c r="F2301" t="s">
        <v>15</v>
      </c>
      <c r="G2301" t="s">
        <v>23</v>
      </c>
      <c r="H2301" t="s">
        <v>30</v>
      </c>
      <c r="I2301">
        <v>2.4</v>
      </c>
      <c r="J2301" t="s">
        <v>56</v>
      </c>
      <c r="K2301" t="s">
        <v>19</v>
      </c>
      <c r="L2301">
        <v>29000</v>
      </c>
      <c r="M2301" t="s">
        <v>59</v>
      </c>
      <c r="N2301" t="s">
        <v>59</v>
      </c>
      <c r="O2301" s="3">
        <v>145000</v>
      </c>
      <c r="P2301" s="1">
        <f>MEDIAN(Data_Source[Price (SAR)])</f>
        <v>58000</v>
      </c>
      <c r="Q2301" s="1" cm="1">
        <f t="array" ref="Q2301">MEDIAN(_xlfn._xlws.FILTER(Data_Source[Price (SAR)],Data_Source[Maker] = Data_Source[[#This Row],[Maker]]))</f>
        <v>65000</v>
      </c>
    </row>
    <row r="2302" spans="1:17" x14ac:dyDescent="0.35">
      <c r="A2302">
        <v>2301</v>
      </c>
      <c r="B2302" t="s">
        <v>27</v>
      </c>
      <c r="C2302" t="s">
        <v>89</v>
      </c>
      <c r="D2302">
        <v>2019</v>
      </c>
      <c r="E2302" s="9">
        <f ca="1">YEAR(TODAY())-Data_Source[[#This Row],[Year]]</f>
        <v>6</v>
      </c>
      <c r="F2302" t="s">
        <v>15</v>
      </c>
      <c r="G2302" t="s">
        <v>29</v>
      </c>
      <c r="H2302" t="s">
        <v>26</v>
      </c>
      <c r="I2302">
        <v>2.4</v>
      </c>
      <c r="J2302" t="s">
        <v>18</v>
      </c>
      <c r="K2302" t="s">
        <v>19</v>
      </c>
      <c r="L2302">
        <v>72000</v>
      </c>
      <c r="M2302" t="s">
        <v>42</v>
      </c>
      <c r="N2302" t="s">
        <v>64</v>
      </c>
      <c r="O2302" s="3">
        <v>60000</v>
      </c>
      <c r="P2302" s="1">
        <f>MEDIAN(Data_Source[Price (SAR)])</f>
        <v>58000</v>
      </c>
      <c r="Q2302" s="1" cm="1">
        <f t="array" ref="Q2302">MEDIAN(_xlfn._xlws.FILTER(Data_Source[Price (SAR)],Data_Source[Maker] = Data_Source[[#This Row],[Maker]]))</f>
        <v>42000</v>
      </c>
    </row>
    <row r="2303" spans="1:17" x14ac:dyDescent="0.35">
      <c r="A2303">
        <v>2302</v>
      </c>
      <c r="B2303" t="s">
        <v>109</v>
      </c>
      <c r="C2303" t="s">
        <v>110</v>
      </c>
      <c r="D2303">
        <v>2016</v>
      </c>
      <c r="E2303" s="9">
        <f ca="1">YEAR(TODAY())-Data_Source[[#This Row],[Year]]</f>
        <v>9</v>
      </c>
      <c r="F2303" t="s">
        <v>47</v>
      </c>
      <c r="G2303" t="s">
        <v>33</v>
      </c>
      <c r="H2303" t="s">
        <v>17</v>
      </c>
      <c r="I2303">
        <v>1.7</v>
      </c>
      <c r="J2303" t="s">
        <v>18</v>
      </c>
      <c r="K2303" t="s">
        <v>19</v>
      </c>
      <c r="L2303">
        <v>140</v>
      </c>
      <c r="M2303" t="s">
        <v>54</v>
      </c>
      <c r="N2303" t="s">
        <v>538</v>
      </c>
      <c r="O2303" s="3">
        <v>65000</v>
      </c>
      <c r="P2303" s="1">
        <f>MEDIAN(Data_Source[Price (SAR)])</f>
        <v>58000</v>
      </c>
      <c r="Q2303" s="1" cm="1">
        <f t="array" ref="Q2303">MEDIAN(_xlfn._xlws.FILTER(Data_Source[Price (SAR)],Data_Source[Maker] = Data_Source[[#This Row],[Maker]]))</f>
        <v>71000</v>
      </c>
    </row>
    <row r="2304" spans="1:17" x14ac:dyDescent="0.35">
      <c r="A2304">
        <v>2303</v>
      </c>
      <c r="B2304" t="s">
        <v>36</v>
      </c>
      <c r="C2304" t="s">
        <v>37</v>
      </c>
      <c r="D2304">
        <v>2008</v>
      </c>
      <c r="E2304" s="9">
        <f ca="1">YEAR(TODAY())-Data_Source[[#This Row],[Year]]</f>
        <v>17</v>
      </c>
      <c r="F2304" t="s">
        <v>15</v>
      </c>
      <c r="G2304" t="s">
        <v>78</v>
      </c>
      <c r="H2304" t="s">
        <v>17</v>
      </c>
      <c r="I2304">
        <v>5.3</v>
      </c>
      <c r="J2304" t="s">
        <v>18</v>
      </c>
      <c r="K2304" t="s">
        <v>19</v>
      </c>
      <c r="L2304">
        <v>286000</v>
      </c>
      <c r="M2304" t="s">
        <v>20</v>
      </c>
      <c r="N2304" t="s">
        <v>20</v>
      </c>
      <c r="O2304" s="2">
        <v>48000</v>
      </c>
      <c r="P2304" s="1">
        <f>MEDIAN(Data_Source[Price (SAR)])</f>
        <v>58000</v>
      </c>
      <c r="Q2304" s="1" cm="1">
        <f t="array" ref="Q2304">MEDIAN(_xlfn._xlws.FILTER(Data_Source[Price (SAR)],Data_Source[Maker] = Data_Source[[#This Row],[Maker]]))</f>
        <v>72000</v>
      </c>
    </row>
    <row r="2305" spans="1:17" x14ac:dyDescent="0.35">
      <c r="A2305">
        <v>2304</v>
      </c>
      <c r="B2305" t="s">
        <v>34</v>
      </c>
      <c r="C2305" t="s">
        <v>287</v>
      </c>
      <c r="D2305">
        <v>2016</v>
      </c>
      <c r="E2305" s="9">
        <f ca="1">YEAR(TODAY())-Data_Source[[#This Row],[Year]]</f>
        <v>9</v>
      </c>
      <c r="F2305" t="s">
        <v>15</v>
      </c>
      <c r="G2305" t="s">
        <v>23</v>
      </c>
      <c r="H2305" t="s">
        <v>30</v>
      </c>
      <c r="I2305">
        <v>2.7</v>
      </c>
      <c r="J2305" t="s">
        <v>18</v>
      </c>
      <c r="K2305" t="s">
        <v>68</v>
      </c>
      <c r="L2305">
        <v>203</v>
      </c>
      <c r="M2305" t="s">
        <v>111</v>
      </c>
      <c r="N2305" t="s">
        <v>540</v>
      </c>
      <c r="O2305" s="3">
        <v>58000</v>
      </c>
      <c r="P2305" s="1">
        <f>MEDIAN(Data_Source[Price (SAR)])</f>
        <v>58000</v>
      </c>
      <c r="Q2305" s="1" cm="1">
        <f t="array" ref="Q2305">MEDIAN(_xlfn._xlws.FILTER(Data_Source[Price (SAR)],Data_Source[Maker] = Data_Source[[#This Row],[Maker]]))</f>
        <v>65000</v>
      </c>
    </row>
    <row r="2306" spans="1:17" x14ac:dyDescent="0.35">
      <c r="A2306">
        <v>2305</v>
      </c>
      <c r="B2306" t="s">
        <v>39</v>
      </c>
      <c r="C2306" t="s">
        <v>115</v>
      </c>
      <c r="D2306">
        <v>2004</v>
      </c>
      <c r="E2306" s="9">
        <f ca="1">YEAR(TODAY())-Data_Source[[#This Row],[Year]]</f>
        <v>21</v>
      </c>
      <c r="F2306" t="s">
        <v>15</v>
      </c>
      <c r="G2306" t="s">
        <v>25</v>
      </c>
      <c r="H2306" t="s">
        <v>30</v>
      </c>
      <c r="I2306">
        <v>5.3</v>
      </c>
      <c r="J2306" t="s">
        <v>18</v>
      </c>
      <c r="K2306" t="s">
        <v>19</v>
      </c>
      <c r="L2306">
        <v>368000</v>
      </c>
      <c r="M2306" t="s">
        <v>20</v>
      </c>
      <c r="N2306" t="s">
        <v>20</v>
      </c>
      <c r="O2306" s="3">
        <v>16000</v>
      </c>
      <c r="P2306" s="1">
        <f>MEDIAN(Data_Source[Price (SAR)])</f>
        <v>58000</v>
      </c>
      <c r="Q2306" s="1" cm="1">
        <f t="array" ref="Q2306">MEDIAN(_xlfn._xlws.FILTER(Data_Source[Price (SAR)],Data_Source[Maker] = Data_Source[[#This Row],[Maker]]))</f>
        <v>60000</v>
      </c>
    </row>
    <row r="2307" spans="1:17" x14ac:dyDescent="0.35">
      <c r="A2307">
        <v>2306</v>
      </c>
      <c r="B2307" t="s">
        <v>39</v>
      </c>
      <c r="C2307" t="s">
        <v>131</v>
      </c>
      <c r="D2307">
        <v>2015</v>
      </c>
      <c r="E2307" s="9">
        <f ca="1">YEAR(TODAY())-Data_Source[[#This Row],[Year]]</f>
        <v>10</v>
      </c>
      <c r="F2307" t="s">
        <v>15</v>
      </c>
      <c r="G2307" t="s">
        <v>16</v>
      </c>
      <c r="H2307" t="s">
        <v>17</v>
      </c>
      <c r="I2307">
        <v>6</v>
      </c>
      <c r="J2307" t="s">
        <v>18</v>
      </c>
      <c r="K2307" t="s">
        <v>19</v>
      </c>
      <c r="L2307">
        <v>172000</v>
      </c>
      <c r="M2307" t="s">
        <v>20</v>
      </c>
      <c r="N2307" t="s">
        <v>20</v>
      </c>
      <c r="O2307" s="2">
        <v>108000</v>
      </c>
      <c r="P2307" s="1">
        <f>MEDIAN(Data_Source[Price (SAR)])</f>
        <v>58000</v>
      </c>
      <c r="Q2307" s="1" cm="1">
        <f t="array" ref="Q2307">MEDIAN(_xlfn._xlws.FILTER(Data_Source[Price (SAR)],Data_Source[Maker] = Data_Source[[#This Row],[Maker]]))</f>
        <v>60000</v>
      </c>
    </row>
    <row r="2308" spans="1:17" x14ac:dyDescent="0.35">
      <c r="A2308">
        <v>2307</v>
      </c>
      <c r="B2308" t="s">
        <v>60</v>
      </c>
      <c r="C2308" t="s">
        <v>309</v>
      </c>
      <c r="D2308">
        <v>2018</v>
      </c>
      <c r="E2308" s="9">
        <f ca="1">YEAR(TODAY())-Data_Source[[#This Row],[Year]]</f>
        <v>7</v>
      </c>
      <c r="F2308" t="s">
        <v>15</v>
      </c>
      <c r="G2308" t="s">
        <v>16</v>
      </c>
      <c r="H2308" t="s">
        <v>30</v>
      </c>
      <c r="I2308">
        <v>3.5</v>
      </c>
      <c r="J2308" t="s">
        <v>18</v>
      </c>
      <c r="K2308" t="s">
        <v>19</v>
      </c>
      <c r="L2308">
        <v>131</v>
      </c>
      <c r="M2308" t="s">
        <v>20</v>
      </c>
      <c r="N2308" t="s">
        <v>20</v>
      </c>
      <c r="O2308" s="3">
        <v>166000</v>
      </c>
      <c r="P2308" s="1">
        <f>MEDIAN(Data_Source[Price (SAR)])</f>
        <v>58000</v>
      </c>
      <c r="Q2308" s="1" cm="1">
        <f t="array" ref="Q2308">MEDIAN(_xlfn._xlws.FILTER(Data_Source[Price (SAR)],Data_Source[Maker] = Data_Source[[#This Row],[Maker]]))</f>
        <v>142000</v>
      </c>
    </row>
    <row r="2309" spans="1:17" x14ac:dyDescent="0.35">
      <c r="A2309">
        <v>2308</v>
      </c>
      <c r="B2309" t="s">
        <v>48</v>
      </c>
      <c r="C2309" t="s">
        <v>50</v>
      </c>
      <c r="D2309">
        <v>2016</v>
      </c>
      <c r="E2309" s="9">
        <f ca="1">YEAR(TODAY())-Data_Source[[#This Row],[Year]]</f>
        <v>9</v>
      </c>
      <c r="F2309" t="s">
        <v>15</v>
      </c>
      <c r="G2309" t="s">
        <v>23</v>
      </c>
      <c r="H2309" t="s">
        <v>17</v>
      </c>
      <c r="I2309">
        <v>2</v>
      </c>
      <c r="J2309" t="s">
        <v>18</v>
      </c>
      <c r="K2309" t="s">
        <v>19</v>
      </c>
      <c r="L2309">
        <v>94000</v>
      </c>
      <c r="M2309" t="s">
        <v>20</v>
      </c>
      <c r="N2309" t="s">
        <v>20</v>
      </c>
      <c r="O2309" s="2">
        <v>110000</v>
      </c>
      <c r="P2309" s="1">
        <f>MEDIAN(Data_Source[Price (SAR)])</f>
        <v>58000</v>
      </c>
      <c r="Q2309" s="1" cm="1">
        <f t="array" ref="Q2309">MEDIAN(_xlfn._xlws.FILTER(Data_Source[Price (SAR)],Data_Source[Maker] = Data_Source[[#This Row],[Maker]]))</f>
        <v>145000</v>
      </c>
    </row>
    <row r="2310" spans="1:17" x14ac:dyDescent="0.35">
      <c r="A2310">
        <v>2309</v>
      </c>
      <c r="B2310" t="s">
        <v>34</v>
      </c>
      <c r="C2310" t="s">
        <v>55</v>
      </c>
      <c r="D2310">
        <v>2016</v>
      </c>
      <c r="E2310" s="9">
        <f ca="1">YEAR(TODAY())-Data_Source[[#This Row],[Year]]</f>
        <v>9</v>
      </c>
      <c r="F2310" t="s">
        <v>15</v>
      </c>
      <c r="G2310" t="s">
        <v>29</v>
      </c>
      <c r="H2310" t="s">
        <v>30</v>
      </c>
      <c r="I2310">
        <v>4</v>
      </c>
      <c r="J2310" t="s">
        <v>18</v>
      </c>
      <c r="K2310" t="s">
        <v>19</v>
      </c>
      <c r="L2310">
        <v>67000</v>
      </c>
      <c r="M2310" t="s">
        <v>20</v>
      </c>
      <c r="N2310" t="s">
        <v>20</v>
      </c>
      <c r="O2310" s="2">
        <v>90000</v>
      </c>
      <c r="P2310" s="1">
        <f>MEDIAN(Data_Source[Price (SAR)])</f>
        <v>58000</v>
      </c>
      <c r="Q2310" s="1" cm="1">
        <f t="array" ref="Q2310">MEDIAN(_xlfn._xlws.FILTER(Data_Source[Price (SAR)],Data_Source[Maker] = Data_Source[[#This Row],[Maker]]))</f>
        <v>65000</v>
      </c>
    </row>
    <row r="2311" spans="1:17" x14ac:dyDescent="0.35">
      <c r="A2311">
        <v>2310</v>
      </c>
      <c r="B2311" t="s">
        <v>174</v>
      </c>
      <c r="C2311" t="s">
        <v>175</v>
      </c>
      <c r="D2311">
        <v>2004</v>
      </c>
      <c r="E2311" s="9">
        <f ca="1">YEAR(TODAY())-Data_Source[[#This Row],[Year]]</f>
        <v>21</v>
      </c>
      <c r="F2311" t="s">
        <v>15</v>
      </c>
      <c r="G2311" t="s">
        <v>25</v>
      </c>
      <c r="H2311" t="s">
        <v>17</v>
      </c>
      <c r="I2311">
        <v>3.6</v>
      </c>
      <c r="J2311" t="s">
        <v>18</v>
      </c>
      <c r="K2311" t="s">
        <v>19</v>
      </c>
      <c r="L2311">
        <v>297000</v>
      </c>
      <c r="M2311" t="s">
        <v>20</v>
      </c>
      <c r="N2311" t="s">
        <v>20</v>
      </c>
      <c r="O2311" s="3">
        <v>11500</v>
      </c>
      <c r="P2311" s="1">
        <f>MEDIAN(Data_Source[Price (SAR)])</f>
        <v>58000</v>
      </c>
      <c r="Q2311" s="1" cm="1">
        <f t="array" ref="Q2311">MEDIAN(_xlfn._xlws.FILTER(Data_Source[Price (SAR)],Data_Source[Maker] = Data_Source[[#This Row],[Maker]]))</f>
        <v>110000</v>
      </c>
    </row>
    <row r="2312" spans="1:17" x14ac:dyDescent="0.35">
      <c r="A2312">
        <v>2311</v>
      </c>
      <c r="B2312" t="s">
        <v>39</v>
      </c>
      <c r="C2312" t="s">
        <v>131</v>
      </c>
      <c r="D2312">
        <v>2013</v>
      </c>
      <c r="E2312" s="9">
        <f ca="1">YEAR(TODAY())-Data_Source[[#This Row],[Year]]</f>
        <v>12</v>
      </c>
      <c r="F2312" t="s">
        <v>15</v>
      </c>
      <c r="G2312" t="s">
        <v>25</v>
      </c>
      <c r="H2312" t="s">
        <v>26</v>
      </c>
      <c r="I2312">
        <v>6</v>
      </c>
      <c r="J2312" t="s">
        <v>18</v>
      </c>
      <c r="K2312" t="s">
        <v>19</v>
      </c>
      <c r="L2312">
        <v>74522</v>
      </c>
      <c r="M2312" t="s">
        <v>20</v>
      </c>
      <c r="N2312" t="s">
        <v>20</v>
      </c>
      <c r="O2312" s="2">
        <v>79500</v>
      </c>
      <c r="P2312" s="1">
        <f>MEDIAN(Data_Source[Price (SAR)])</f>
        <v>58000</v>
      </c>
      <c r="Q2312" s="1" cm="1">
        <f t="array" ref="Q2312">MEDIAN(_xlfn._xlws.FILTER(Data_Source[Price (SAR)],Data_Source[Maker] = Data_Source[[#This Row],[Maker]]))</f>
        <v>60000</v>
      </c>
    </row>
    <row r="2313" spans="1:17" x14ac:dyDescent="0.35">
      <c r="A2313">
        <v>2312</v>
      </c>
      <c r="B2313" t="s">
        <v>39</v>
      </c>
      <c r="C2313" t="s">
        <v>131</v>
      </c>
      <c r="D2313">
        <v>2013</v>
      </c>
      <c r="E2313" s="9">
        <f ca="1">YEAR(TODAY())-Data_Source[[#This Row],[Year]]</f>
        <v>12</v>
      </c>
      <c r="F2313" t="s">
        <v>15</v>
      </c>
      <c r="G2313" t="s">
        <v>25</v>
      </c>
      <c r="H2313" t="s">
        <v>26</v>
      </c>
      <c r="I2313">
        <v>6</v>
      </c>
      <c r="J2313" t="s">
        <v>18</v>
      </c>
      <c r="K2313" t="s">
        <v>19</v>
      </c>
      <c r="L2313">
        <v>70375</v>
      </c>
      <c r="M2313" t="s">
        <v>20</v>
      </c>
      <c r="N2313" t="s">
        <v>20</v>
      </c>
      <c r="O2313" s="2">
        <v>80500</v>
      </c>
      <c r="P2313" s="1">
        <f>MEDIAN(Data_Source[Price (SAR)])</f>
        <v>58000</v>
      </c>
      <c r="Q2313" s="1" cm="1">
        <f t="array" ref="Q2313">MEDIAN(_xlfn._xlws.FILTER(Data_Source[Price (SAR)],Data_Source[Maker] = Data_Source[[#This Row],[Maker]]))</f>
        <v>60000</v>
      </c>
    </row>
    <row r="2314" spans="1:17" x14ac:dyDescent="0.35">
      <c r="A2314">
        <v>2313</v>
      </c>
      <c r="B2314" t="s">
        <v>39</v>
      </c>
      <c r="C2314" t="s">
        <v>133</v>
      </c>
      <c r="D2314">
        <v>2017</v>
      </c>
      <c r="E2314" s="9">
        <f ca="1">YEAR(TODAY())-Data_Source[[#This Row],[Year]]</f>
        <v>8</v>
      </c>
      <c r="F2314" t="s">
        <v>47</v>
      </c>
      <c r="G2314" t="s">
        <v>25</v>
      </c>
      <c r="H2314" t="s">
        <v>17</v>
      </c>
      <c r="I2314">
        <v>3.6</v>
      </c>
      <c r="J2314" t="s">
        <v>18</v>
      </c>
      <c r="K2314" t="s">
        <v>19</v>
      </c>
      <c r="L2314">
        <v>99000</v>
      </c>
      <c r="M2314" t="s">
        <v>45</v>
      </c>
      <c r="N2314" t="s">
        <v>539</v>
      </c>
      <c r="O2314" s="2">
        <v>109000</v>
      </c>
      <c r="P2314" s="1">
        <f>MEDIAN(Data_Source[Price (SAR)])</f>
        <v>58000</v>
      </c>
      <c r="Q2314" s="1" cm="1">
        <f t="array" ref="Q2314">MEDIAN(_xlfn._xlws.FILTER(Data_Source[Price (SAR)],Data_Source[Maker] = Data_Source[[#This Row],[Maker]]))</f>
        <v>60000</v>
      </c>
    </row>
    <row r="2315" spans="1:17" x14ac:dyDescent="0.35">
      <c r="A2315">
        <v>2314</v>
      </c>
      <c r="B2315" t="s">
        <v>27</v>
      </c>
      <c r="C2315" t="s">
        <v>88</v>
      </c>
      <c r="D2315">
        <v>2019</v>
      </c>
      <c r="E2315" s="9">
        <f ca="1">YEAR(TODAY())-Data_Source[[#This Row],[Year]]</f>
        <v>6</v>
      </c>
      <c r="F2315" t="s">
        <v>15</v>
      </c>
      <c r="G2315" t="s">
        <v>23</v>
      </c>
      <c r="H2315" t="s">
        <v>26</v>
      </c>
      <c r="I2315">
        <v>1.4</v>
      </c>
      <c r="J2315" t="s">
        <v>18</v>
      </c>
      <c r="K2315" t="s">
        <v>19</v>
      </c>
      <c r="L2315">
        <v>33613</v>
      </c>
      <c r="M2315" t="s">
        <v>20</v>
      </c>
      <c r="N2315" t="s">
        <v>20</v>
      </c>
      <c r="O2315" s="3">
        <v>40000</v>
      </c>
      <c r="P2315" s="1">
        <f>MEDIAN(Data_Source[Price (SAR)])</f>
        <v>58000</v>
      </c>
      <c r="Q2315" s="1" cm="1">
        <f t="array" ref="Q2315">MEDIAN(_xlfn._xlws.FILTER(Data_Source[Price (SAR)],Data_Source[Maker] = Data_Source[[#This Row],[Maker]]))</f>
        <v>42000</v>
      </c>
    </row>
    <row r="2316" spans="1:17" x14ac:dyDescent="0.35">
      <c r="A2316">
        <v>2315</v>
      </c>
      <c r="B2316" t="s">
        <v>31</v>
      </c>
      <c r="C2316" t="s">
        <v>57</v>
      </c>
      <c r="D2316">
        <v>2018</v>
      </c>
      <c r="E2316" s="9">
        <f ca="1">YEAR(TODAY())-Data_Source[[#This Row],[Year]]</f>
        <v>7</v>
      </c>
      <c r="F2316" t="s">
        <v>15</v>
      </c>
      <c r="G2316" t="s">
        <v>75</v>
      </c>
      <c r="H2316" t="s">
        <v>30</v>
      </c>
      <c r="I2316">
        <v>1.6</v>
      </c>
      <c r="J2316" t="s">
        <v>18</v>
      </c>
      <c r="K2316" t="s">
        <v>19</v>
      </c>
      <c r="L2316">
        <v>61000</v>
      </c>
      <c r="M2316" t="s">
        <v>42</v>
      </c>
      <c r="N2316" t="s">
        <v>64</v>
      </c>
      <c r="O2316" s="2">
        <v>45000</v>
      </c>
      <c r="P2316" s="1">
        <f>MEDIAN(Data_Source[Price (SAR)])</f>
        <v>58000</v>
      </c>
      <c r="Q2316" s="1" cm="1">
        <f t="array" ref="Q2316">MEDIAN(_xlfn._xlws.FILTER(Data_Source[Price (SAR)],Data_Source[Maker] = Data_Source[[#This Row],[Maker]]))</f>
        <v>60500</v>
      </c>
    </row>
    <row r="2317" spans="1:17" x14ac:dyDescent="0.35">
      <c r="A2317">
        <v>2316</v>
      </c>
      <c r="B2317" t="s">
        <v>27</v>
      </c>
      <c r="C2317" t="s">
        <v>88</v>
      </c>
      <c r="D2317">
        <v>2019</v>
      </c>
      <c r="E2317" s="9">
        <f ca="1">YEAR(TODAY())-Data_Source[[#This Row],[Year]]</f>
        <v>6</v>
      </c>
      <c r="F2317" t="s">
        <v>15</v>
      </c>
      <c r="G2317" t="s">
        <v>94</v>
      </c>
      <c r="H2317" t="s">
        <v>26</v>
      </c>
      <c r="I2317">
        <v>1.4</v>
      </c>
      <c r="J2317" t="s">
        <v>18</v>
      </c>
      <c r="K2317" t="s">
        <v>19</v>
      </c>
      <c r="L2317">
        <v>56400</v>
      </c>
      <c r="M2317" t="s">
        <v>45</v>
      </c>
      <c r="N2317" t="s">
        <v>539</v>
      </c>
      <c r="O2317" s="3">
        <v>38000</v>
      </c>
      <c r="P2317" s="1">
        <f>MEDIAN(Data_Source[Price (SAR)])</f>
        <v>58000</v>
      </c>
      <c r="Q2317" s="1" cm="1">
        <f t="array" ref="Q2317">MEDIAN(_xlfn._xlws.FILTER(Data_Source[Price (SAR)],Data_Source[Maker] = Data_Source[[#This Row],[Maker]]))</f>
        <v>42000</v>
      </c>
    </row>
    <row r="2318" spans="1:17" x14ac:dyDescent="0.35">
      <c r="A2318">
        <v>2317</v>
      </c>
      <c r="B2318" t="s">
        <v>82</v>
      </c>
      <c r="C2318" t="s">
        <v>164</v>
      </c>
      <c r="D2318">
        <v>2017</v>
      </c>
      <c r="E2318" s="9">
        <f ca="1">YEAR(TODAY())-Data_Source[[#This Row],[Year]]</f>
        <v>8</v>
      </c>
      <c r="F2318" t="s">
        <v>15</v>
      </c>
      <c r="G2318" t="s">
        <v>25</v>
      </c>
      <c r="H2318" t="s">
        <v>17</v>
      </c>
      <c r="I2318">
        <v>2.4</v>
      </c>
      <c r="J2318" t="s">
        <v>18</v>
      </c>
      <c r="K2318" t="s">
        <v>19</v>
      </c>
      <c r="L2318">
        <v>125000</v>
      </c>
      <c r="M2318" t="s">
        <v>20</v>
      </c>
      <c r="N2318" t="s">
        <v>20</v>
      </c>
      <c r="O2318" s="2">
        <v>65000</v>
      </c>
      <c r="P2318" s="1">
        <f>MEDIAN(Data_Source[Price (SAR)])</f>
        <v>58000</v>
      </c>
      <c r="Q2318" s="1" cm="1">
        <f t="array" ref="Q2318">MEDIAN(_xlfn._xlws.FILTER(Data_Source[Price (SAR)],Data_Source[Maker] = Data_Source[[#This Row],[Maker]]))</f>
        <v>40000</v>
      </c>
    </row>
    <row r="2319" spans="1:17" x14ac:dyDescent="0.35">
      <c r="A2319">
        <v>2318</v>
      </c>
      <c r="B2319" t="s">
        <v>34</v>
      </c>
      <c r="C2319" t="s">
        <v>35</v>
      </c>
      <c r="D2319">
        <v>1995</v>
      </c>
      <c r="E2319" s="9">
        <f ca="1">YEAR(TODAY())-Data_Source[[#This Row],[Year]]</f>
        <v>30</v>
      </c>
      <c r="F2319" t="s">
        <v>303</v>
      </c>
      <c r="G2319" t="s">
        <v>25</v>
      </c>
      <c r="H2319" t="s">
        <v>17</v>
      </c>
      <c r="I2319">
        <v>4.5999999999999996</v>
      </c>
      <c r="J2319" t="s">
        <v>18</v>
      </c>
      <c r="K2319" t="s">
        <v>68</v>
      </c>
      <c r="L2319">
        <v>300000</v>
      </c>
      <c r="M2319" t="s">
        <v>81</v>
      </c>
      <c r="N2319" t="s">
        <v>541</v>
      </c>
      <c r="O2319" s="2">
        <v>20000</v>
      </c>
      <c r="P2319" s="1">
        <f>MEDIAN(Data_Source[Price (SAR)])</f>
        <v>58000</v>
      </c>
      <c r="Q2319" s="1" cm="1">
        <f t="array" ref="Q2319">MEDIAN(_xlfn._xlws.FILTER(Data_Source[Price (SAR)],Data_Source[Maker] = Data_Source[[#This Row],[Maker]]))</f>
        <v>65000</v>
      </c>
    </row>
    <row r="2320" spans="1:17" x14ac:dyDescent="0.35">
      <c r="A2320">
        <v>2319</v>
      </c>
      <c r="B2320" t="s">
        <v>181</v>
      </c>
      <c r="C2320" t="s">
        <v>293</v>
      </c>
      <c r="D2320">
        <v>2020</v>
      </c>
      <c r="E2320" s="9">
        <f ca="1">YEAR(TODAY())-Data_Source[[#This Row],[Year]]</f>
        <v>5</v>
      </c>
      <c r="F2320" t="s">
        <v>15</v>
      </c>
      <c r="G2320" t="s">
        <v>23</v>
      </c>
      <c r="H2320" t="s">
        <v>30</v>
      </c>
      <c r="I2320">
        <v>2.4</v>
      </c>
      <c r="J2320" t="s">
        <v>18</v>
      </c>
      <c r="K2320" t="s">
        <v>19</v>
      </c>
      <c r="L2320">
        <v>43000</v>
      </c>
      <c r="M2320" t="s">
        <v>59</v>
      </c>
      <c r="N2320" t="s">
        <v>59</v>
      </c>
      <c r="O2320" s="2">
        <v>1625</v>
      </c>
      <c r="P2320" s="1">
        <f>MEDIAN(Data_Source[Price (SAR)])</f>
        <v>58000</v>
      </c>
      <c r="Q2320" s="1" cm="1">
        <f t="array" ref="Q2320">MEDIAN(_xlfn._xlws.FILTER(Data_Source[Price (SAR)],Data_Source[Maker] = Data_Source[[#This Row],[Maker]]))</f>
        <v>54000</v>
      </c>
    </row>
    <row r="2321" spans="1:17" x14ac:dyDescent="0.35">
      <c r="A2321">
        <v>2320</v>
      </c>
      <c r="B2321" t="s">
        <v>27</v>
      </c>
      <c r="C2321" t="s">
        <v>88</v>
      </c>
      <c r="D2321">
        <v>2018</v>
      </c>
      <c r="E2321" s="9">
        <f ca="1">YEAR(TODAY())-Data_Source[[#This Row],[Year]]</f>
        <v>7</v>
      </c>
      <c r="F2321" t="s">
        <v>15</v>
      </c>
      <c r="G2321" t="s">
        <v>23</v>
      </c>
      <c r="H2321" t="s">
        <v>26</v>
      </c>
      <c r="I2321">
        <v>1.4</v>
      </c>
      <c r="J2321" t="s">
        <v>18</v>
      </c>
      <c r="K2321" t="s">
        <v>19</v>
      </c>
      <c r="L2321">
        <v>199000</v>
      </c>
      <c r="M2321" t="s">
        <v>45</v>
      </c>
      <c r="N2321" t="s">
        <v>539</v>
      </c>
      <c r="O2321" s="3">
        <v>31000</v>
      </c>
      <c r="P2321" s="1">
        <f>MEDIAN(Data_Source[Price (SAR)])</f>
        <v>58000</v>
      </c>
      <c r="Q2321" s="1" cm="1">
        <f t="array" ref="Q2321">MEDIAN(_xlfn._xlws.FILTER(Data_Source[Price (SAR)],Data_Source[Maker] = Data_Source[[#This Row],[Maker]]))</f>
        <v>42000</v>
      </c>
    </row>
    <row r="2322" spans="1:17" x14ac:dyDescent="0.35">
      <c r="A2322">
        <v>2321</v>
      </c>
      <c r="B2322" t="s">
        <v>181</v>
      </c>
      <c r="C2322" t="s">
        <v>199</v>
      </c>
      <c r="D2322">
        <v>2012</v>
      </c>
      <c r="E2322" s="9">
        <f ca="1">YEAR(TODAY())-Data_Source[[#This Row],[Year]]</f>
        <v>13</v>
      </c>
      <c r="F2322" t="s">
        <v>15</v>
      </c>
      <c r="G2322" t="s">
        <v>94</v>
      </c>
      <c r="H2322" t="s">
        <v>26</v>
      </c>
      <c r="I2322">
        <v>3.5</v>
      </c>
      <c r="J2322" t="s">
        <v>18</v>
      </c>
      <c r="K2322" t="s">
        <v>19</v>
      </c>
      <c r="L2322">
        <v>77556</v>
      </c>
      <c r="M2322" t="s">
        <v>20</v>
      </c>
      <c r="N2322" t="s">
        <v>20</v>
      </c>
      <c r="O2322" s="2">
        <v>41500</v>
      </c>
      <c r="P2322" s="1">
        <f>MEDIAN(Data_Source[Price (SAR)])</f>
        <v>58000</v>
      </c>
      <c r="Q2322" s="1" cm="1">
        <f t="array" ref="Q2322">MEDIAN(_xlfn._xlws.FILTER(Data_Source[Price (SAR)],Data_Source[Maker] = Data_Source[[#This Row],[Maker]]))</f>
        <v>54000</v>
      </c>
    </row>
    <row r="2323" spans="1:17" x14ac:dyDescent="0.35">
      <c r="A2323">
        <v>2322</v>
      </c>
      <c r="B2323" t="s">
        <v>76</v>
      </c>
      <c r="C2323" t="s">
        <v>112</v>
      </c>
      <c r="D2323">
        <v>2018</v>
      </c>
      <c r="E2323" s="9">
        <f ca="1">YEAR(TODAY())-Data_Source[[#This Row],[Year]]</f>
        <v>7</v>
      </c>
      <c r="F2323" t="s">
        <v>15</v>
      </c>
      <c r="G2323" t="s">
        <v>102</v>
      </c>
      <c r="H2323" t="s">
        <v>26</v>
      </c>
      <c r="I2323">
        <v>3.5</v>
      </c>
      <c r="J2323" t="s">
        <v>18</v>
      </c>
      <c r="K2323" t="s">
        <v>19</v>
      </c>
      <c r="L2323">
        <v>81165</v>
      </c>
      <c r="M2323" t="s">
        <v>20</v>
      </c>
      <c r="N2323" t="s">
        <v>20</v>
      </c>
      <c r="O2323" s="3">
        <v>74000</v>
      </c>
      <c r="P2323" s="1">
        <f>MEDIAN(Data_Source[Price (SAR)])</f>
        <v>58000</v>
      </c>
      <c r="Q2323" s="1" cm="1">
        <f t="array" ref="Q2323">MEDIAN(_xlfn._xlws.FILTER(Data_Source[Price (SAR)],Data_Source[Maker] = Data_Source[[#This Row],[Maker]]))</f>
        <v>55000</v>
      </c>
    </row>
    <row r="2324" spans="1:17" x14ac:dyDescent="0.35">
      <c r="A2324">
        <v>2323</v>
      </c>
      <c r="B2324" t="s">
        <v>97</v>
      </c>
      <c r="C2324" t="s">
        <v>47</v>
      </c>
      <c r="D2324">
        <v>2017</v>
      </c>
      <c r="E2324" s="9">
        <f ca="1">YEAR(TODAY())-Data_Source[[#This Row],[Year]]</f>
        <v>8</v>
      </c>
      <c r="F2324" t="s">
        <v>15</v>
      </c>
      <c r="G2324" t="s">
        <v>102</v>
      </c>
      <c r="H2324" t="s">
        <v>17</v>
      </c>
      <c r="I2324">
        <v>1.4</v>
      </c>
      <c r="J2324" t="s">
        <v>18</v>
      </c>
      <c r="K2324" t="s">
        <v>19</v>
      </c>
      <c r="L2324">
        <v>45000</v>
      </c>
      <c r="M2324" t="s">
        <v>20</v>
      </c>
      <c r="N2324" t="s">
        <v>20</v>
      </c>
      <c r="O2324" s="3">
        <v>36000</v>
      </c>
      <c r="P2324" s="1">
        <f>MEDIAN(Data_Source[Price (SAR)])</f>
        <v>58000</v>
      </c>
      <c r="Q2324" s="1" cm="1">
        <f t="array" ref="Q2324">MEDIAN(_xlfn._xlws.FILTER(Data_Source[Price (SAR)],Data_Source[Maker] = Data_Source[[#This Row],[Maker]]))</f>
        <v>42500</v>
      </c>
    </row>
    <row r="2325" spans="1:17" x14ac:dyDescent="0.35">
      <c r="A2325">
        <v>2324</v>
      </c>
      <c r="B2325" t="s">
        <v>34</v>
      </c>
      <c r="C2325" t="s">
        <v>43</v>
      </c>
      <c r="D2325">
        <v>2014</v>
      </c>
      <c r="E2325" s="9">
        <f ca="1">YEAR(TODAY())-Data_Source[[#This Row],[Year]]</f>
        <v>11</v>
      </c>
      <c r="F2325" t="s">
        <v>15</v>
      </c>
      <c r="G2325" t="s">
        <v>23</v>
      </c>
      <c r="H2325" t="s">
        <v>26</v>
      </c>
      <c r="I2325">
        <v>2.5</v>
      </c>
      <c r="J2325" t="s">
        <v>18</v>
      </c>
      <c r="K2325" t="s">
        <v>19</v>
      </c>
      <c r="L2325">
        <v>220</v>
      </c>
      <c r="M2325" t="s">
        <v>20</v>
      </c>
      <c r="N2325" t="s">
        <v>20</v>
      </c>
      <c r="O2325" s="3">
        <v>46000</v>
      </c>
      <c r="P2325" s="1">
        <f>MEDIAN(Data_Source[Price (SAR)])</f>
        <v>58000</v>
      </c>
      <c r="Q2325" s="1" cm="1">
        <f t="array" ref="Q2325">MEDIAN(_xlfn._xlws.FILTER(Data_Source[Price (SAR)],Data_Source[Maker] = Data_Source[[#This Row],[Maker]]))</f>
        <v>65000</v>
      </c>
    </row>
    <row r="2326" spans="1:17" x14ac:dyDescent="0.35">
      <c r="A2326">
        <v>2325</v>
      </c>
      <c r="B2326" t="s">
        <v>82</v>
      </c>
      <c r="C2326" t="s">
        <v>169</v>
      </c>
      <c r="D2326">
        <v>2019</v>
      </c>
      <c r="E2326" s="9">
        <f ca="1">YEAR(TODAY())-Data_Source[[#This Row],[Year]]</f>
        <v>6</v>
      </c>
      <c r="F2326" t="s">
        <v>15</v>
      </c>
      <c r="G2326" t="s">
        <v>33</v>
      </c>
      <c r="H2326" t="s">
        <v>30</v>
      </c>
      <c r="I2326">
        <v>3.3</v>
      </c>
      <c r="J2326" t="s">
        <v>18</v>
      </c>
      <c r="K2326" t="s">
        <v>19</v>
      </c>
      <c r="L2326">
        <v>100</v>
      </c>
      <c r="M2326" t="s">
        <v>20</v>
      </c>
      <c r="N2326" t="s">
        <v>20</v>
      </c>
      <c r="O2326" s="3">
        <v>2487</v>
      </c>
      <c r="P2326" s="1">
        <f>MEDIAN(Data_Source[Price (SAR)])</f>
        <v>58000</v>
      </c>
      <c r="Q2326" s="1" cm="1">
        <f t="array" ref="Q2326">MEDIAN(_xlfn._xlws.FILTER(Data_Source[Price (SAR)],Data_Source[Maker] = Data_Source[[#This Row],[Maker]]))</f>
        <v>40000</v>
      </c>
    </row>
    <row r="2327" spans="1:17" x14ac:dyDescent="0.35">
      <c r="A2327">
        <v>2326</v>
      </c>
      <c r="B2327" t="s">
        <v>34</v>
      </c>
      <c r="C2327" t="s">
        <v>55</v>
      </c>
      <c r="D2327">
        <v>2016</v>
      </c>
      <c r="E2327" s="9">
        <f ca="1">YEAR(TODAY())-Data_Source[[#This Row],[Year]]</f>
        <v>9</v>
      </c>
      <c r="F2327" t="s">
        <v>44</v>
      </c>
      <c r="G2327" t="s">
        <v>23</v>
      </c>
      <c r="H2327" t="s">
        <v>17</v>
      </c>
      <c r="I2327">
        <v>3.8</v>
      </c>
      <c r="J2327" t="s">
        <v>18</v>
      </c>
      <c r="K2327" t="s">
        <v>19</v>
      </c>
      <c r="L2327">
        <v>168000</v>
      </c>
      <c r="M2327" t="s">
        <v>20</v>
      </c>
      <c r="N2327" t="s">
        <v>20</v>
      </c>
      <c r="O2327" s="3">
        <v>109500</v>
      </c>
      <c r="P2327" s="1">
        <f>MEDIAN(Data_Source[Price (SAR)])</f>
        <v>58000</v>
      </c>
      <c r="Q2327" s="1" cm="1">
        <f t="array" ref="Q2327">MEDIAN(_xlfn._xlws.FILTER(Data_Source[Price (SAR)],Data_Source[Maker] = Data_Source[[#This Row],[Maker]]))</f>
        <v>65000</v>
      </c>
    </row>
    <row r="2328" spans="1:17" x14ac:dyDescent="0.35">
      <c r="A2328">
        <v>2327</v>
      </c>
      <c r="B2328" t="s">
        <v>27</v>
      </c>
      <c r="C2328" t="s">
        <v>88</v>
      </c>
      <c r="D2328">
        <v>2019</v>
      </c>
      <c r="E2328" s="9">
        <f ca="1">YEAR(TODAY())-Data_Source[[#This Row],[Year]]</f>
        <v>6</v>
      </c>
      <c r="F2328" t="s">
        <v>15</v>
      </c>
      <c r="G2328" t="s">
        <v>23</v>
      </c>
      <c r="H2328" t="s">
        <v>26</v>
      </c>
      <c r="I2328">
        <v>1.4</v>
      </c>
      <c r="J2328" t="s">
        <v>18</v>
      </c>
      <c r="K2328" t="s">
        <v>19</v>
      </c>
      <c r="L2328">
        <v>33487</v>
      </c>
      <c r="M2328" t="s">
        <v>20</v>
      </c>
      <c r="N2328" t="s">
        <v>20</v>
      </c>
      <c r="O2328" s="3">
        <v>40500</v>
      </c>
      <c r="P2328" s="1">
        <f>MEDIAN(Data_Source[Price (SAR)])</f>
        <v>58000</v>
      </c>
      <c r="Q2328" s="1" cm="1">
        <f t="array" ref="Q2328">MEDIAN(_xlfn._xlws.FILTER(Data_Source[Price (SAR)],Data_Source[Maker] = Data_Source[[#This Row],[Maker]]))</f>
        <v>42000</v>
      </c>
    </row>
    <row r="2329" spans="1:17" x14ac:dyDescent="0.35">
      <c r="A2329">
        <v>2328</v>
      </c>
      <c r="B2329" t="s">
        <v>34</v>
      </c>
      <c r="C2329" t="s">
        <v>41</v>
      </c>
      <c r="D2329">
        <v>2018</v>
      </c>
      <c r="E2329" s="9">
        <f ca="1">YEAR(TODAY())-Data_Source[[#This Row],[Year]]</f>
        <v>7</v>
      </c>
      <c r="F2329" t="s">
        <v>15</v>
      </c>
      <c r="G2329" t="s">
        <v>23</v>
      </c>
      <c r="H2329" t="s">
        <v>26</v>
      </c>
      <c r="I2329">
        <v>1.5</v>
      </c>
      <c r="J2329" t="s">
        <v>18</v>
      </c>
      <c r="K2329" t="s">
        <v>19</v>
      </c>
      <c r="L2329">
        <v>79000</v>
      </c>
      <c r="M2329" t="s">
        <v>42</v>
      </c>
      <c r="N2329" t="s">
        <v>64</v>
      </c>
      <c r="O2329" s="2">
        <v>36000</v>
      </c>
      <c r="P2329" s="1">
        <f>MEDIAN(Data_Source[Price (SAR)])</f>
        <v>58000</v>
      </c>
      <c r="Q2329" s="1" cm="1">
        <f t="array" ref="Q2329">MEDIAN(_xlfn._xlws.FILTER(Data_Source[Price (SAR)],Data_Source[Maker] = Data_Source[[#This Row],[Maker]]))</f>
        <v>65000</v>
      </c>
    </row>
    <row r="2330" spans="1:17" x14ac:dyDescent="0.35">
      <c r="A2330">
        <v>2329</v>
      </c>
      <c r="B2330" t="s">
        <v>82</v>
      </c>
      <c r="C2330" t="s">
        <v>480</v>
      </c>
      <c r="D2330">
        <v>2020</v>
      </c>
      <c r="E2330" s="9">
        <f ca="1">YEAR(TODAY())-Data_Source[[#This Row],[Year]]</f>
        <v>5</v>
      </c>
      <c r="F2330" t="s">
        <v>15</v>
      </c>
      <c r="G2330" t="s">
        <v>23</v>
      </c>
      <c r="H2330" t="s">
        <v>26</v>
      </c>
      <c r="I2330">
        <v>1.4</v>
      </c>
      <c r="J2330" t="s">
        <v>18</v>
      </c>
      <c r="K2330" t="s">
        <v>19</v>
      </c>
      <c r="L2330">
        <v>5300</v>
      </c>
      <c r="M2330" t="s">
        <v>20</v>
      </c>
      <c r="N2330" t="s">
        <v>20</v>
      </c>
      <c r="O2330" s="3">
        <v>37500</v>
      </c>
      <c r="P2330" s="1">
        <f>MEDIAN(Data_Source[Price (SAR)])</f>
        <v>58000</v>
      </c>
      <c r="Q2330" s="1" cm="1">
        <f t="array" ref="Q2330">MEDIAN(_xlfn._xlws.FILTER(Data_Source[Price (SAR)],Data_Source[Maker] = Data_Source[[#This Row],[Maker]]))</f>
        <v>40000</v>
      </c>
    </row>
    <row r="2331" spans="1:17" x14ac:dyDescent="0.35">
      <c r="A2331">
        <v>2330</v>
      </c>
      <c r="B2331" t="s">
        <v>48</v>
      </c>
      <c r="C2331" t="s">
        <v>388</v>
      </c>
      <c r="D2331">
        <v>2014</v>
      </c>
      <c r="E2331" s="9">
        <f ca="1">YEAR(TODAY())-Data_Source[[#This Row],[Year]]</f>
        <v>11</v>
      </c>
      <c r="F2331" t="s">
        <v>15</v>
      </c>
      <c r="G2331" t="s">
        <v>23</v>
      </c>
      <c r="H2331" t="s">
        <v>17</v>
      </c>
      <c r="I2331">
        <v>4.5999999999999996</v>
      </c>
      <c r="J2331" t="s">
        <v>18</v>
      </c>
      <c r="K2331" t="s">
        <v>19</v>
      </c>
      <c r="L2331">
        <v>139000</v>
      </c>
      <c r="M2331" t="s">
        <v>45</v>
      </c>
      <c r="N2331" t="s">
        <v>539</v>
      </c>
      <c r="O2331" s="3">
        <v>135000</v>
      </c>
      <c r="P2331" s="1">
        <f>MEDIAN(Data_Source[Price (SAR)])</f>
        <v>58000</v>
      </c>
      <c r="Q2331" s="1" cm="1">
        <f t="array" ref="Q2331">MEDIAN(_xlfn._xlws.FILTER(Data_Source[Price (SAR)],Data_Source[Maker] = Data_Source[[#This Row],[Maker]]))</f>
        <v>145000</v>
      </c>
    </row>
    <row r="2332" spans="1:17" x14ac:dyDescent="0.35">
      <c r="A2332">
        <v>2331</v>
      </c>
      <c r="B2332" t="s">
        <v>36</v>
      </c>
      <c r="C2332" t="s">
        <v>386</v>
      </c>
      <c r="D2332">
        <v>2009</v>
      </c>
      <c r="E2332" s="9">
        <f ca="1">YEAR(TODAY())-Data_Source[[#This Row],[Year]]</f>
        <v>16</v>
      </c>
      <c r="F2332" t="s">
        <v>47</v>
      </c>
      <c r="G2332" t="s">
        <v>75</v>
      </c>
      <c r="H2332" t="s">
        <v>26</v>
      </c>
      <c r="I2332">
        <v>4.2</v>
      </c>
      <c r="J2332" t="s">
        <v>18</v>
      </c>
      <c r="K2332" t="s">
        <v>19</v>
      </c>
      <c r="L2332">
        <v>242000</v>
      </c>
      <c r="M2332" t="s">
        <v>42</v>
      </c>
      <c r="N2332" t="s">
        <v>64</v>
      </c>
      <c r="O2332" s="2">
        <v>14250</v>
      </c>
      <c r="P2332" s="1">
        <f>MEDIAN(Data_Source[Price (SAR)])</f>
        <v>58000</v>
      </c>
      <c r="Q2332" s="1" cm="1">
        <f t="array" ref="Q2332">MEDIAN(_xlfn._xlws.FILTER(Data_Source[Price (SAR)],Data_Source[Maker] = Data_Source[[#This Row],[Maker]]))</f>
        <v>72000</v>
      </c>
    </row>
    <row r="2333" spans="1:17" x14ac:dyDescent="0.35">
      <c r="A2333">
        <v>2332</v>
      </c>
      <c r="B2333" t="s">
        <v>181</v>
      </c>
      <c r="C2333" t="s">
        <v>199</v>
      </c>
      <c r="D2333">
        <v>2017</v>
      </c>
      <c r="E2333" s="9">
        <f ca="1">YEAR(TODAY())-Data_Source[[#This Row],[Year]]</f>
        <v>8</v>
      </c>
      <c r="F2333" t="s">
        <v>44</v>
      </c>
      <c r="G2333" t="s">
        <v>23</v>
      </c>
      <c r="H2333" t="s">
        <v>17</v>
      </c>
      <c r="I2333">
        <v>3.8</v>
      </c>
      <c r="J2333" t="s">
        <v>18</v>
      </c>
      <c r="K2333" t="s">
        <v>19</v>
      </c>
      <c r="L2333">
        <v>48000</v>
      </c>
      <c r="M2333" t="s">
        <v>42</v>
      </c>
      <c r="N2333" t="s">
        <v>64</v>
      </c>
      <c r="O2333" s="2">
        <v>85000</v>
      </c>
      <c r="P2333" s="1">
        <f>MEDIAN(Data_Source[Price (SAR)])</f>
        <v>58000</v>
      </c>
      <c r="Q2333" s="1" cm="1">
        <f t="array" ref="Q2333">MEDIAN(_xlfn._xlws.FILTER(Data_Source[Price (SAR)],Data_Source[Maker] = Data_Source[[#This Row],[Maker]]))</f>
        <v>54000</v>
      </c>
    </row>
    <row r="2334" spans="1:17" x14ac:dyDescent="0.35">
      <c r="A2334">
        <v>2333</v>
      </c>
      <c r="B2334" t="s">
        <v>27</v>
      </c>
      <c r="C2334" t="s">
        <v>88</v>
      </c>
      <c r="D2334">
        <v>2017</v>
      </c>
      <c r="E2334" s="9">
        <f ca="1">YEAR(TODAY())-Data_Source[[#This Row],[Year]]</f>
        <v>8</v>
      </c>
      <c r="F2334" t="s">
        <v>15</v>
      </c>
      <c r="G2334" t="s">
        <v>25</v>
      </c>
      <c r="H2334" t="s">
        <v>26</v>
      </c>
      <c r="I2334">
        <v>1.4</v>
      </c>
      <c r="J2334" t="s">
        <v>18</v>
      </c>
      <c r="K2334" t="s">
        <v>19</v>
      </c>
      <c r="L2334">
        <v>168000</v>
      </c>
      <c r="M2334" t="s">
        <v>45</v>
      </c>
      <c r="N2334" t="s">
        <v>539</v>
      </c>
      <c r="O2334" s="3">
        <v>26000</v>
      </c>
      <c r="P2334" s="1">
        <f>MEDIAN(Data_Source[Price (SAR)])</f>
        <v>58000</v>
      </c>
      <c r="Q2334" s="1" cm="1">
        <f t="array" ref="Q2334">MEDIAN(_xlfn._xlws.FILTER(Data_Source[Price (SAR)],Data_Source[Maker] = Data_Source[[#This Row],[Maker]]))</f>
        <v>42000</v>
      </c>
    </row>
    <row r="2335" spans="1:17" x14ac:dyDescent="0.35">
      <c r="A2335">
        <v>2334</v>
      </c>
      <c r="B2335" t="s">
        <v>326</v>
      </c>
      <c r="C2335" t="s">
        <v>327</v>
      </c>
      <c r="D2335">
        <v>2007</v>
      </c>
      <c r="E2335" s="9">
        <f ca="1">YEAR(TODAY())-Data_Source[[#This Row],[Year]]</f>
        <v>18</v>
      </c>
      <c r="F2335" t="s">
        <v>303</v>
      </c>
      <c r="G2335" t="s">
        <v>25</v>
      </c>
      <c r="H2335" t="s">
        <v>17</v>
      </c>
      <c r="I2335">
        <v>4.5999999999999996</v>
      </c>
      <c r="J2335" t="s">
        <v>18</v>
      </c>
      <c r="K2335" t="s">
        <v>19</v>
      </c>
      <c r="L2335">
        <v>179000</v>
      </c>
      <c r="M2335" t="s">
        <v>54</v>
      </c>
      <c r="N2335" t="s">
        <v>538</v>
      </c>
      <c r="O2335" s="2">
        <v>24000</v>
      </c>
      <c r="P2335" s="1">
        <f>MEDIAN(Data_Source[Price (SAR)])</f>
        <v>58000</v>
      </c>
      <c r="Q2335" s="1" cm="1">
        <f t="array" ref="Q2335">MEDIAN(_xlfn._xlws.FILTER(Data_Source[Price (SAR)],Data_Source[Maker] = Data_Source[[#This Row],[Maker]]))</f>
        <v>19000</v>
      </c>
    </row>
    <row r="2336" spans="1:17" x14ac:dyDescent="0.35">
      <c r="A2336">
        <v>2335</v>
      </c>
      <c r="B2336" t="s">
        <v>34</v>
      </c>
      <c r="C2336" t="s">
        <v>43</v>
      </c>
      <c r="D2336">
        <v>2018</v>
      </c>
      <c r="E2336" s="9">
        <f ca="1">YEAR(TODAY())-Data_Source[[#This Row],[Year]]</f>
        <v>7</v>
      </c>
      <c r="F2336" t="s">
        <v>15</v>
      </c>
      <c r="G2336" t="s">
        <v>38</v>
      </c>
      <c r="H2336" t="s">
        <v>26</v>
      </c>
      <c r="I2336">
        <v>2.5</v>
      </c>
      <c r="J2336" t="s">
        <v>18</v>
      </c>
      <c r="K2336" t="s">
        <v>19</v>
      </c>
      <c r="L2336">
        <v>179000</v>
      </c>
      <c r="M2336" t="s">
        <v>45</v>
      </c>
      <c r="N2336" t="s">
        <v>539</v>
      </c>
      <c r="O2336" s="3">
        <v>76000</v>
      </c>
      <c r="P2336" s="1">
        <f>MEDIAN(Data_Source[Price (SAR)])</f>
        <v>58000</v>
      </c>
      <c r="Q2336" s="1" cm="1">
        <f t="array" ref="Q2336">MEDIAN(_xlfn._xlws.FILTER(Data_Source[Price (SAR)],Data_Source[Maker] = Data_Source[[#This Row],[Maker]]))</f>
        <v>65000</v>
      </c>
    </row>
    <row r="2337" spans="1:17" x14ac:dyDescent="0.35">
      <c r="A2337">
        <v>2336</v>
      </c>
      <c r="B2337" t="s">
        <v>21</v>
      </c>
      <c r="C2337" t="s">
        <v>231</v>
      </c>
      <c r="D2337">
        <v>2018</v>
      </c>
      <c r="E2337" s="9">
        <f ca="1">YEAR(TODAY())-Data_Source[[#This Row],[Year]]</f>
        <v>7</v>
      </c>
      <c r="F2337" t="s">
        <v>15</v>
      </c>
      <c r="G2337" t="s">
        <v>25</v>
      </c>
      <c r="H2337" t="s">
        <v>30</v>
      </c>
      <c r="I2337">
        <v>1.6</v>
      </c>
      <c r="J2337" t="s">
        <v>18</v>
      </c>
      <c r="K2337" t="s">
        <v>19</v>
      </c>
      <c r="L2337">
        <v>62000</v>
      </c>
      <c r="M2337" t="s">
        <v>155</v>
      </c>
      <c r="N2337" t="s">
        <v>539</v>
      </c>
      <c r="O2337" s="3">
        <v>41000</v>
      </c>
      <c r="P2337" s="1">
        <f>MEDIAN(Data_Source[Price (SAR)])</f>
        <v>58000</v>
      </c>
      <c r="Q2337" s="1" cm="1">
        <f t="array" ref="Q2337">MEDIAN(_xlfn._xlws.FILTER(Data_Source[Price (SAR)],Data_Source[Maker] = Data_Source[[#This Row],[Maker]]))</f>
        <v>36500</v>
      </c>
    </row>
    <row r="2338" spans="1:17" x14ac:dyDescent="0.35">
      <c r="A2338">
        <v>2337</v>
      </c>
      <c r="B2338" t="s">
        <v>181</v>
      </c>
      <c r="C2338" t="s">
        <v>199</v>
      </c>
      <c r="D2338">
        <v>2017</v>
      </c>
      <c r="E2338" s="9">
        <f ca="1">YEAR(TODAY())-Data_Source[[#This Row],[Year]]</f>
        <v>8</v>
      </c>
      <c r="F2338" t="s">
        <v>44</v>
      </c>
      <c r="G2338" t="s">
        <v>29</v>
      </c>
      <c r="H2338" t="s">
        <v>30</v>
      </c>
      <c r="I2338">
        <v>3.5</v>
      </c>
      <c r="J2338" t="s">
        <v>18</v>
      </c>
      <c r="K2338" t="s">
        <v>19</v>
      </c>
      <c r="L2338">
        <v>129000</v>
      </c>
      <c r="M2338" t="s">
        <v>45</v>
      </c>
      <c r="N2338" t="s">
        <v>539</v>
      </c>
      <c r="O2338" s="3">
        <v>65000</v>
      </c>
      <c r="P2338" s="1">
        <f>MEDIAN(Data_Source[Price (SAR)])</f>
        <v>58000</v>
      </c>
      <c r="Q2338" s="1" cm="1">
        <f t="array" ref="Q2338">MEDIAN(_xlfn._xlws.FILTER(Data_Source[Price (SAR)],Data_Source[Maker] = Data_Source[[#This Row],[Maker]]))</f>
        <v>54000</v>
      </c>
    </row>
    <row r="2339" spans="1:17" x14ac:dyDescent="0.35">
      <c r="A2339">
        <v>2338</v>
      </c>
      <c r="B2339" t="s">
        <v>34</v>
      </c>
      <c r="C2339" t="s">
        <v>123</v>
      </c>
      <c r="D2339">
        <v>2015</v>
      </c>
      <c r="E2339" s="9">
        <f ca="1">YEAR(TODAY())-Data_Source[[#This Row],[Year]]</f>
        <v>10</v>
      </c>
      <c r="F2339" t="s">
        <v>44</v>
      </c>
      <c r="G2339" t="s">
        <v>23</v>
      </c>
      <c r="H2339" t="s">
        <v>30</v>
      </c>
      <c r="I2339">
        <v>2.7</v>
      </c>
      <c r="J2339" t="s">
        <v>18</v>
      </c>
      <c r="K2339" t="s">
        <v>68</v>
      </c>
      <c r="L2339">
        <v>310</v>
      </c>
      <c r="M2339" t="s">
        <v>20</v>
      </c>
      <c r="N2339" t="s">
        <v>20</v>
      </c>
      <c r="O2339" s="2">
        <v>40000</v>
      </c>
      <c r="P2339" s="1">
        <f>MEDIAN(Data_Source[Price (SAR)])</f>
        <v>58000</v>
      </c>
      <c r="Q2339" s="1" cm="1">
        <f t="array" ref="Q2339">MEDIAN(_xlfn._xlws.FILTER(Data_Source[Price (SAR)],Data_Source[Maker] = Data_Source[[#This Row],[Maker]]))</f>
        <v>65000</v>
      </c>
    </row>
    <row r="2340" spans="1:17" x14ac:dyDescent="0.35">
      <c r="A2340">
        <v>2339</v>
      </c>
      <c r="B2340" t="s">
        <v>134</v>
      </c>
      <c r="C2340" t="s">
        <v>135</v>
      </c>
      <c r="D2340">
        <v>2016</v>
      </c>
      <c r="E2340" s="9">
        <f ca="1">YEAR(TODAY())-Data_Source[[#This Row],[Year]]</f>
        <v>9</v>
      </c>
      <c r="F2340" t="s">
        <v>15</v>
      </c>
      <c r="G2340" t="s">
        <v>33</v>
      </c>
      <c r="H2340" t="s">
        <v>26</v>
      </c>
      <c r="I2340">
        <v>1.6</v>
      </c>
      <c r="J2340" t="s">
        <v>18</v>
      </c>
      <c r="K2340" t="s">
        <v>19</v>
      </c>
      <c r="L2340">
        <v>173000</v>
      </c>
      <c r="M2340" t="s">
        <v>20</v>
      </c>
      <c r="N2340" t="s">
        <v>20</v>
      </c>
      <c r="O2340" s="2">
        <v>16000</v>
      </c>
      <c r="P2340" s="1">
        <f>MEDIAN(Data_Source[Price (SAR)])</f>
        <v>58000</v>
      </c>
      <c r="Q2340" s="1" cm="1">
        <f t="array" ref="Q2340">MEDIAN(_xlfn._xlws.FILTER(Data_Source[Price (SAR)],Data_Source[Maker] = Data_Source[[#This Row],[Maker]]))</f>
        <v>26000</v>
      </c>
    </row>
    <row r="2341" spans="1:17" x14ac:dyDescent="0.35">
      <c r="A2341">
        <v>2340</v>
      </c>
      <c r="B2341" t="s">
        <v>39</v>
      </c>
      <c r="C2341" t="s">
        <v>40</v>
      </c>
      <c r="D2341">
        <v>2016</v>
      </c>
      <c r="E2341" s="9">
        <f ca="1">YEAR(TODAY())-Data_Source[[#This Row],[Year]]</f>
        <v>9</v>
      </c>
      <c r="F2341" t="s">
        <v>44</v>
      </c>
      <c r="G2341" t="s">
        <v>16</v>
      </c>
      <c r="H2341" t="s">
        <v>26</v>
      </c>
      <c r="I2341">
        <v>3</v>
      </c>
      <c r="J2341" t="s">
        <v>56</v>
      </c>
      <c r="K2341" t="s">
        <v>68</v>
      </c>
      <c r="L2341">
        <v>88000</v>
      </c>
      <c r="M2341" t="s">
        <v>59</v>
      </c>
      <c r="N2341" t="s">
        <v>59</v>
      </c>
      <c r="O2341" s="2">
        <v>61000</v>
      </c>
      <c r="P2341" s="1">
        <f>MEDIAN(Data_Source[Price (SAR)])</f>
        <v>58000</v>
      </c>
      <c r="Q2341" s="1" cm="1">
        <f t="array" ref="Q2341">MEDIAN(_xlfn._xlws.FILTER(Data_Source[Price (SAR)],Data_Source[Maker] = Data_Source[[#This Row],[Maker]]))</f>
        <v>60000</v>
      </c>
    </row>
    <row r="2342" spans="1:17" x14ac:dyDescent="0.35">
      <c r="A2342">
        <v>2341</v>
      </c>
      <c r="B2342" t="s">
        <v>27</v>
      </c>
      <c r="C2342" t="s">
        <v>88</v>
      </c>
      <c r="D2342">
        <v>2019</v>
      </c>
      <c r="E2342" s="9">
        <f ca="1">YEAR(TODAY())-Data_Source[[#This Row],[Year]]</f>
        <v>6</v>
      </c>
      <c r="F2342" t="s">
        <v>15</v>
      </c>
      <c r="G2342" t="s">
        <v>23</v>
      </c>
      <c r="H2342" t="s">
        <v>26</v>
      </c>
      <c r="I2342">
        <v>1.4</v>
      </c>
      <c r="J2342" t="s">
        <v>18</v>
      </c>
      <c r="K2342" t="s">
        <v>19</v>
      </c>
      <c r="L2342">
        <v>49498</v>
      </c>
      <c r="M2342" t="s">
        <v>20</v>
      </c>
      <c r="N2342" t="s">
        <v>20</v>
      </c>
      <c r="O2342" s="2">
        <v>40500</v>
      </c>
      <c r="P2342" s="1">
        <f>MEDIAN(Data_Source[Price (SAR)])</f>
        <v>58000</v>
      </c>
      <c r="Q2342" s="1" cm="1">
        <f t="array" ref="Q2342">MEDIAN(_xlfn._xlws.FILTER(Data_Source[Price (SAR)],Data_Source[Maker] = Data_Source[[#This Row],[Maker]]))</f>
        <v>42000</v>
      </c>
    </row>
    <row r="2343" spans="1:17" x14ac:dyDescent="0.35">
      <c r="A2343">
        <v>2342</v>
      </c>
      <c r="B2343" t="s">
        <v>76</v>
      </c>
      <c r="C2343" t="s">
        <v>112</v>
      </c>
      <c r="D2343">
        <v>2015</v>
      </c>
      <c r="E2343" s="9">
        <f ca="1">YEAR(TODAY())-Data_Source[[#This Row],[Year]]</f>
        <v>10</v>
      </c>
      <c r="F2343" t="s">
        <v>15</v>
      </c>
      <c r="G2343" t="s">
        <v>16</v>
      </c>
      <c r="H2343" t="s">
        <v>30</v>
      </c>
      <c r="I2343">
        <v>3.5</v>
      </c>
      <c r="J2343" t="s">
        <v>18</v>
      </c>
      <c r="K2343" t="s">
        <v>19</v>
      </c>
      <c r="L2343">
        <v>154706</v>
      </c>
      <c r="M2343" t="s">
        <v>20</v>
      </c>
      <c r="N2343" t="s">
        <v>20</v>
      </c>
      <c r="O2343" s="3">
        <v>69500</v>
      </c>
      <c r="P2343" s="1">
        <f>MEDIAN(Data_Source[Price (SAR)])</f>
        <v>58000</v>
      </c>
      <c r="Q2343" s="1" cm="1">
        <f t="array" ref="Q2343">MEDIAN(_xlfn._xlws.FILTER(Data_Source[Price (SAR)],Data_Source[Maker] = Data_Source[[#This Row],[Maker]]))</f>
        <v>55000</v>
      </c>
    </row>
    <row r="2344" spans="1:17" x14ac:dyDescent="0.35">
      <c r="A2344">
        <v>2343</v>
      </c>
      <c r="B2344" t="s">
        <v>39</v>
      </c>
      <c r="C2344" t="s">
        <v>46</v>
      </c>
      <c r="D2344">
        <v>2015</v>
      </c>
      <c r="E2344" s="9">
        <f ca="1">YEAR(TODAY())-Data_Source[[#This Row],[Year]]</f>
        <v>10</v>
      </c>
      <c r="F2344" t="s">
        <v>15</v>
      </c>
      <c r="G2344" t="s">
        <v>16</v>
      </c>
      <c r="H2344" t="s">
        <v>26</v>
      </c>
      <c r="I2344">
        <v>5.3</v>
      </c>
      <c r="J2344" t="s">
        <v>18</v>
      </c>
      <c r="K2344" t="s">
        <v>19</v>
      </c>
      <c r="L2344">
        <v>121000</v>
      </c>
      <c r="M2344" t="s">
        <v>20</v>
      </c>
      <c r="N2344" t="s">
        <v>20</v>
      </c>
      <c r="O2344" s="3">
        <v>92000</v>
      </c>
      <c r="P2344" s="1">
        <f>MEDIAN(Data_Source[Price (SAR)])</f>
        <v>58000</v>
      </c>
      <c r="Q2344" s="1" cm="1">
        <f t="array" ref="Q2344">MEDIAN(_xlfn._xlws.FILTER(Data_Source[Price (SAR)],Data_Source[Maker] = Data_Source[[#This Row],[Maker]]))</f>
        <v>60000</v>
      </c>
    </row>
    <row r="2345" spans="1:17" x14ac:dyDescent="0.35">
      <c r="A2345">
        <v>2344</v>
      </c>
      <c r="B2345" t="s">
        <v>27</v>
      </c>
      <c r="C2345" t="s">
        <v>28</v>
      </c>
      <c r="D2345">
        <v>2018</v>
      </c>
      <c r="E2345" s="9">
        <f ca="1">YEAR(TODAY())-Data_Source[[#This Row],[Year]]</f>
        <v>7</v>
      </c>
      <c r="F2345" t="s">
        <v>15</v>
      </c>
      <c r="G2345" t="s">
        <v>23</v>
      </c>
      <c r="H2345" t="s">
        <v>17</v>
      </c>
      <c r="I2345">
        <v>2</v>
      </c>
      <c r="J2345" t="s">
        <v>18</v>
      </c>
      <c r="K2345" t="s">
        <v>19</v>
      </c>
      <c r="L2345">
        <v>116</v>
      </c>
      <c r="M2345" t="s">
        <v>20</v>
      </c>
      <c r="N2345" t="s">
        <v>20</v>
      </c>
      <c r="O2345" s="2">
        <v>42000</v>
      </c>
      <c r="P2345" s="1">
        <f>MEDIAN(Data_Source[Price (SAR)])</f>
        <v>58000</v>
      </c>
      <c r="Q2345" s="1" cm="1">
        <f t="array" ref="Q2345">MEDIAN(_xlfn._xlws.FILTER(Data_Source[Price (SAR)],Data_Source[Maker] = Data_Source[[#This Row],[Maker]]))</f>
        <v>42000</v>
      </c>
    </row>
    <row r="2346" spans="1:17" x14ac:dyDescent="0.35">
      <c r="A2346">
        <v>2345</v>
      </c>
      <c r="B2346" t="s">
        <v>27</v>
      </c>
      <c r="C2346" t="s">
        <v>93</v>
      </c>
      <c r="D2346">
        <v>2014</v>
      </c>
      <c r="E2346" s="9">
        <f ca="1">YEAR(TODAY())-Data_Source[[#This Row],[Year]]</f>
        <v>11</v>
      </c>
      <c r="F2346" t="s">
        <v>15</v>
      </c>
      <c r="G2346" t="s">
        <v>16</v>
      </c>
      <c r="H2346" t="s">
        <v>17</v>
      </c>
      <c r="I2346">
        <v>3</v>
      </c>
      <c r="J2346" t="s">
        <v>18</v>
      </c>
      <c r="K2346" t="s">
        <v>19</v>
      </c>
      <c r="L2346">
        <v>142000</v>
      </c>
      <c r="M2346" t="s">
        <v>45</v>
      </c>
      <c r="N2346" t="s">
        <v>539</v>
      </c>
      <c r="O2346" s="3">
        <v>50000</v>
      </c>
      <c r="P2346" s="1">
        <f>MEDIAN(Data_Source[Price (SAR)])</f>
        <v>58000</v>
      </c>
      <c r="Q2346" s="1" cm="1">
        <f t="array" ref="Q2346">MEDIAN(_xlfn._xlws.FILTER(Data_Source[Price (SAR)],Data_Source[Maker] = Data_Source[[#This Row],[Maker]]))</f>
        <v>42000</v>
      </c>
    </row>
    <row r="2347" spans="1:17" x14ac:dyDescent="0.35">
      <c r="A2347">
        <v>2346</v>
      </c>
      <c r="B2347" t="s">
        <v>82</v>
      </c>
      <c r="C2347" t="s">
        <v>164</v>
      </c>
      <c r="D2347">
        <v>2015</v>
      </c>
      <c r="E2347" s="9">
        <f ca="1">YEAR(TODAY())-Data_Source[[#This Row],[Year]]</f>
        <v>10</v>
      </c>
      <c r="F2347" t="s">
        <v>15</v>
      </c>
      <c r="G2347" t="s">
        <v>65</v>
      </c>
      <c r="H2347" t="s">
        <v>26</v>
      </c>
      <c r="I2347">
        <v>2.4</v>
      </c>
      <c r="J2347" t="s">
        <v>18</v>
      </c>
      <c r="K2347" t="s">
        <v>19</v>
      </c>
      <c r="L2347">
        <v>103885</v>
      </c>
      <c r="M2347" t="s">
        <v>20</v>
      </c>
      <c r="N2347" t="s">
        <v>20</v>
      </c>
      <c r="O2347" s="3">
        <v>41500</v>
      </c>
      <c r="P2347" s="1">
        <f>MEDIAN(Data_Source[Price (SAR)])</f>
        <v>58000</v>
      </c>
      <c r="Q2347" s="1" cm="1">
        <f t="array" ref="Q2347">MEDIAN(_xlfn._xlws.FILTER(Data_Source[Price (SAR)],Data_Source[Maker] = Data_Source[[#This Row],[Maker]]))</f>
        <v>40000</v>
      </c>
    </row>
    <row r="2348" spans="1:17" x14ac:dyDescent="0.35">
      <c r="A2348">
        <v>2347</v>
      </c>
      <c r="B2348" t="s">
        <v>76</v>
      </c>
      <c r="C2348" t="s">
        <v>325</v>
      </c>
      <c r="D2348">
        <v>2017</v>
      </c>
      <c r="E2348" s="9">
        <f ca="1">YEAR(TODAY())-Data_Source[[#This Row],[Year]]</f>
        <v>8</v>
      </c>
      <c r="F2348" t="s">
        <v>15</v>
      </c>
      <c r="G2348" t="s">
        <v>16</v>
      </c>
      <c r="H2348" t="s">
        <v>30</v>
      </c>
      <c r="I2348">
        <v>3.5</v>
      </c>
      <c r="J2348" t="s">
        <v>18</v>
      </c>
      <c r="K2348" t="s">
        <v>19</v>
      </c>
      <c r="L2348">
        <v>92000</v>
      </c>
      <c r="M2348" t="s">
        <v>20</v>
      </c>
      <c r="N2348" t="s">
        <v>20</v>
      </c>
      <c r="O2348" s="3">
        <v>81000</v>
      </c>
      <c r="P2348" s="1">
        <f>MEDIAN(Data_Source[Price (SAR)])</f>
        <v>58000</v>
      </c>
      <c r="Q2348" s="1" cm="1">
        <f t="array" ref="Q2348">MEDIAN(_xlfn._xlws.FILTER(Data_Source[Price (SAR)],Data_Source[Maker] = Data_Source[[#This Row],[Maker]]))</f>
        <v>55000</v>
      </c>
    </row>
    <row r="2349" spans="1:17" x14ac:dyDescent="0.35">
      <c r="A2349">
        <v>2348</v>
      </c>
      <c r="B2349" t="s">
        <v>21</v>
      </c>
      <c r="C2349" t="s">
        <v>22</v>
      </c>
      <c r="D2349">
        <v>2021</v>
      </c>
      <c r="E2349" s="9">
        <f ca="1">YEAR(TODAY())-Data_Source[[#This Row],[Year]]</f>
        <v>4</v>
      </c>
      <c r="F2349" t="s">
        <v>15</v>
      </c>
      <c r="G2349" t="s">
        <v>25</v>
      </c>
      <c r="H2349" t="s">
        <v>17</v>
      </c>
      <c r="I2349">
        <v>4</v>
      </c>
      <c r="J2349" t="s">
        <v>18</v>
      </c>
      <c r="K2349" t="s">
        <v>19</v>
      </c>
      <c r="L2349">
        <v>1800</v>
      </c>
      <c r="M2349" t="s">
        <v>20</v>
      </c>
      <c r="N2349" t="s">
        <v>20</v>
      </c>
      <c r="O2349" s="3">
        <v>265000</v>
      </c>
      <c r="P2349" s="1">
        <f>MEDIAN(Data_Source[Price (SAR)])</f>
        <v>58000</v>
      </c>
      <c r="Q2349" s="1" cm="1">
        <f t="array" ref="Q2349">MEDIAN(_xlfn._xlws.FILTER(Data_Source[Price (SAR)],Data_Source[Maker] = Data_Source[[#This Row],[Maker]]))</f>
        <v>36500</v>
      </c>
    </row>
    <row r="2350" spans="1:17" x14ac:dyDescent="0.35">
      <c r="A2350">
        <v>2349</v>
      </c>
      <c r="B2350" t="s">
        <v>48</v>
      </c>
      <c r="C2350" t="s">
        <v>258</v>
      </c>
      <c r="D2350">
        <v>2020</v>
      </c>
      <c r="E2350" s="9">
        <f ca="1">YEAR(TODAY())-Data_Source[[#This Row],[Year]]</f>
        <v>5</v>
      </c>
      <c r="F2350" t="s">
        <v>47</v>
      </c>
      <c r="G2350" t="s">
        <v>23</v>
      </c>
      <c r="H2350" t="s">
        <v>26</v>
      </c>
      <c r="I2350">
        <v>2</v>
      </c>
      <c r="J2350" t="s">
        <v>18</v>
      </c>
      <c r="K2350" t="s">
        <v>19</v>
      </c>
      <c r="L2350">
        <v>10100</v>
      </c>
      <c r="M2350" t="s">
        <v>20</v>
      </c>
      <c r="N2350" t="s">
        <v>20</v>
      </c>
      <c r="O2350" s="3">
        <v>182000</v>
      </c>
      <c r="P2350" s="1">
        <f>MEDIAN(Data_Source[Price (SAR)])</f>
        <v>58000</v>
      </c>
      <c r="Q2350" s="1" cm="1">
        <f t="array" ref="Q2350">MEDIAN(_xlfn._xlws.FILTER(Data_Source[Price (SAR)],Data_Source[Maker] = Data_Source[[#This Row],[Maker]]))</f>
        <v>145000</v>
      </c>
    </row>
    <row r="2351" spans="1:17" x14ac:dyDescent="0.35">
      <c r="A2351">
        <v>2350</v>
      </c>
      <c r="B2351" t="s">
        <v>27</v>
      </c>
      <c r="C2351" t="s">
        <v>28</v>
      </c>
      <c r="D2351">
        <v>2017</v>
      </c>
      <c r="E2351" s="9">
        <f ca="1">YEAR(TODAY())-Data_Source[[#This Row],[Year]]</f>
        <v>8</v>
      </c>
      <c r="F2351" t="s">
        <v>15</v>
      </c>
      <c r="G2351" t="s">
        <v>75</v>
      </c>
      <c r="H2351" t="s">
        <v>26</v>
      </c>
      <c r="I2351">
        <v>1.6</v>
      </c>
      <c r="J2351" t="s">
        <v>18</v>
      </c>
      <c r="K2351" t="s">
        <v>19</v>
      </c>
      <c r="L2351">
        <v>99000</v>
      </c>
      <c r="M2351" t="s">
        <v>20</v>
      </c>
      <c r="N2351" t="s">
        <v>20</v>
      </c>
      <c r="O2351" s="2">
        <v>38500</v>
      </c>
      <c r="P2351" s="1">
        <f>MEDIAN(Data_Source[Price (SAR)])</f>
        <v>58000</v>
      </c>
      <c r="Q2351" s="1" cm="1">
        <f t="array" ref="Q2351">MEDIAN(_xlfn._xlws.FILTER(Data_Source[Price (SAR)],Data_Source[Maker] = Data_Source[[#This Row],[Maker]]))</f>
        <v>42000</v>
      </c>
    </row>
    <row r="2352" spans="1:17" x14ac:dyDescent="0.35">
      <c r="A2352">
        <v>2351</v>
      </c>
      <c r="B2352" t="s">
        <v>34</v>
      </c>
      <c r="C2352" t="s">
        <v>145</v>
      </c>
      <c r="D2352">
        <v>2014</v>
      </c>
      <c r="E2352" s="9">
        <f ca="1">YEAR(TODAY())-Data_Source[[#This Row],[Year]]</f>
        <v>11</v>
      </c>
      <c r="F2352" t="s">
        <v>15</v>
      </c>
      <c r="G2352" t="s">
        <v>23</v>
      </c>
      <c r="H2352" t="s">
        <v>26</v>
      </c>
      <c r="I2352">
        <v>2.7</v>
      </c>
      <c r="J2352" t="s">
        <v>18</v>
      </c>
      <c r="K2352" t="s">
        <v>19</v>
      </c>
      <c r="L2352">
        <v>180000</v>
      </c>
      <c r="M2352" t="s">
        <v>20</v>
      </c>
      <c r="N2352" t="s">
        <v>20</v>
      </c>
      <c r="O2352" s="3">
        <v>45000</v>
      </c>
      <c r="P2352" s="1">
        <f>MEDIAN(Data_Source[Price (SAR)])</f>
        <v>58000</v>
      </c>
      <c r="Q2352" s="1" cm="1">
        <f t="array" ref="Q2352">MEDIAN(_xlfn._xlws.FILTER(Data_Source[Price (SAR)],Data_Source[Maker] = Data_Source[[#This Row],[Maker]]))</f>
        <v>65000</v>
      </c>
    </row>
    <row r="2353" spans="1:17" x14ac:dyDescent="0.35">
      <c r="A2353">
        <v>2352</v>
      </c>
      <c r="B2353" t="s">
        <v>21</v>
      </c>
      <c r="C2353" t="s">
        <v>315</v>
      </c>
      <c r="D2353">
        <v>2010</v>
      </c>
      <c r="E2353" s="9">
        <f ca="1">YEAR(TODAY())-Data_Source[[#This Row],[Year]]</f>
        <v>15</v>
      </c>
      <c r="F2353" t="s">
        <v>15</v>
      </c>
      <c r="G2353" t="s">
        <v>25</v>
      </c>
      <c r="H2353" t="s">
        <v>17</v>
      </c>
      <c r="I2353">
        <v>5.6</v>
      </c>
      <c r="J2353" t="s">
        <v>18</v>
      </c>
      <c r="K2353" t="s">
        <v>19</v>
      </c>
      <c r="L2353">
        <v>133809</v>
      </c>
      <c r="M2353" t="s">
        <v>45</v>
      </c>
      <c r="N2353" t="s">
        <v>539</v>
      </c>
      <c r="O2353" s="2">
        <v>60000</v>
      </c>
      <c r="P2353" s="1">
        <f>MEDIAN(Data_Source[Price (SAR)])</f>
        <v>58000</v>
      </c>
      <c r="Q2353" s="1" cm="1">
        <f t="array" ref="Q2353">MEDIAN(_xlfn._xlws.FILTER(Data_Source[Price (SAR)],Data_Source[Maker] = Data_Source[[#This Row],[Maker]]))</f>
        <v>36500</v>
      </c>
    </row>
    <row r="2354" spans="1:17" x14ac:dyDescent="0.35">
      <c r="A2354">
        <v>2353</v>
      </c>
      <c r="B2354" t="s">
        <v>36</v>
      </c>
      <c r="C2354" t="s">
        <v>37</v>
      </c>
      <c r="D2354">
        <v>2015</v>
      </c>
      <c r="E2354" s="9">
        <f ca="1">YEAR(TODAY())-Data_Source[[#This Row],[Year]]</f>
        <v>10</v>
      </c>
      <c r="F2354" t="s">
        <v>15</v>
      </c>
      <c r="G2354" t="s">
        <v>23</v>
      </c>
      <c r="H2354" t="s">
        <v>26</v>
      </c>
      <c r="I2354">
        <v>5.3</v>
      </c>
      <c r="J2354" t="s">
        <v>18</v>
      </c>
      <c r="K2354" t="s">
        <v>19</v>
      </c>
      <c r="L2354">
        <v>82343</v>
      </c>
      <c r="M2354" t="s">
        <v>20</v>
      </c>
      <c r="N2354" t="s">
        <v>20</v>
      </c>
      <c r="O2354" s="2">
        <v>125000</v>
      </c>
      <c r="P2354" s="1">
        <f>MEDIAN(Data_Source[Price (SAR)])</f>
        <v>58000</v>
      </c>
      <c r="Q2354" s="1" cm="1">
        <f t="array" ref="Q2354">MEDIAN(_xlfn._xlws.FILTER(Data_Source[Price (SAR)],Data_Source[Maker] = Data_Source[[#This Row],[Maker]]))</f>
        <v>72000</v>
      </c>
    </row>
    <row r="2355" spans="1:17" x14ac:dyDescent="0.35">
      <c r="A2355">
        <v>2354</v>
      </c>
      <c r="B2355" t="s">
        <v>60</v>
      </c>
      <c r="C2355" t="s">
        <v>61</v>
      </c>
      <c r="D2355">
        <v>2017</v>
      </c>
      <c r="E2355" s="9">
        <f ca="1">YEAR(TODAY())-Data_Source[[#This Row],[Year]]</f>
        <v>8</v>
      </c>
      <c r="F2355" t="s">
        <v>47</v>
      </c>
      <c r="G2355" t="s">
        <v>16</v>
      </c>
      <c r="H2355" t="s">
        <v>17</v>
      </c>
      <c r="I2355">
        <v>3.5</v>
      </c>
      <c r="J2355" t="s">
        <v>18</v>
      </c>
      <c r="K2355" t="s">
        <v>19</v>
      </c>
      <c r="L2355">
        <v>81000</v>
      </c>
      <c r="M2355" t="s">
        <v>45</v>
      </c>
      <c r="N2355" t="s">
        <v>539</v>
      </c>
      <c r="O2355" s="2">
        <v>165000</v>
      </c>
      <c r="P2355" s="1">
        <f>MEDIAN(Data_Source[Price (SAR)])</f>
        <v>58000</v>
      </c>
      <c r="Q2355" s="1" cm="1">
        <f t="array" ref="Q2355">MEDIAN(_xlfn._xlws.FILTER(Data_Source[Price (SAR)],Data_Source[Maker] = Data_Source[[#This Row],[Maker]]))</f>
        <v>142000</v>
      </c>
    </row>
    <row r="2356" spans="1:17" x14ac:dyDescent="0.35">
      <c r="A2356">
        <v>2355</v>
      </c>
      <c r="B2356" t="s">
        <v>219</v>
      </c>
      <c r="C2356" t="s">
        <v>441</v>
      </c>
      <c r="D2356">
        <v>2012</v>
      </c>
      <c r="E2356" s="9">
        <f ca="1">YEAR(TODAY())-Data_Source[[#This Row],[Year]]</f>
        <v>13</v>
      </c>
      <c r="F2356" t="s">
        <v>303</v>
      </c>
      <c r="G2356" t="s">
        <v>33</v>
      </c>
      <c r="H2356" t="s">
        <v>17</v>
      </c>
      <c r="I2356">
        <v>2</v>
      </c>
      <c r="J2356" t="s">
        <v>18</v>
      </c>
      <c r="K2356" t="s">
        <v>19</v>
      </c>
      <c r="L2356">
        <v>170000</v>
      </c>
      <c r="M2356" t="s">
        <v>42</v>
      </c>
      <c r="N2356" t="s">
        <v>64</v>
      </c>
      <c r="O2356" s="2">
        <v>21000</v>
      </c>
      <c r="P2356" s="1">
        <f>MEDIAN(Data_Source[Price (SAR)])</f>
        <v>58000</v>
      </c>
      <c r="Q2356" s="1" cm="1">
        <f t="array" ref="Q2356">MEDIAN(_xlfn._xlws.FILTER(Data_Source[Price (SAR)],Data_Source[Maker] = Data_Source[[#This Row],[Maker]]))</f>
        <v>49500</v>
      </c>
    </row>
    <row r="2357" spans="1:17" x14ac:dyDescent="0.35">
      <c r="A2357">
        <v>2356</v>
      </c>
      <c r="B2357" t="s">
        <v>76</v>
      </c>
      <c r="C2357" t="s">
        <v>235</v>
      </c>
      <c r="D2357">
        <v>2015</v>
      </c>
      <c r="E2357" s="9">
        <f ca="1">YEAR(TODAY())-Data_Source[[#This Row],[Year]]</f>
        <v>10</v>
      </c>
      <c r="F2357" t="s">
        <v>15</v>
      </c>
      <c r="G2357" t="s">
        <v>29</v>
      </c>
      <c r="H2357" t="s">
        <v>30</v>
      </c>
      <c r="I2357">
        <v>2.5</v>
      </c>
      <c r="J2357" t="s">
        <v>18</v>
      </c>
      <c r="K2357" t="s">
        <v>19</v>
      </c>
      <c r="L2357">
        <v>85000</v>
      </c>
      <c r="M2357" t="s">
        <v>20</v>
      </c>
      <c r="N2357" t="s">
        <v>20</v>
      </c>
      <c r="O2357" s="2">
        <v>35000</v>
      </c>
      <c r="P2357" s="1">
        <f>MEDIAN(Data_Source[Price (SAR)])</f>
        <v>58000</v>
      </c>
      <c r="Q2357" s="1" cm="1">
        <f t="array" ref="Q2357">MEDIAN(_xlfn._xlws.FILTER(Data_Source[Price (SAR)],Data_Source[Maker] = Data_Source[[#This Row],[Maker]]))</f>
        <v>55000</v>
      </c>
    </row>
    <row r="2358" spans="1:17" x14ac:dyDescent="0.35">
      <c r="A2358">
        <v>2357</v>
      </c>
      <c r="B2358" t="s">
        <v>60</v>
      </c>
      <c r="C2358" t="s">
        <v>80</v>
      </c>
      <c r="D2358">
        <v>2015</v>
      </c>
      <c r="E2358" s="9">
        <f ca="1">YEAR(TODAY())-Data_Source[[#This Row],[Year]]</f>
        <v>10</v>
      </c>
      <c r="F2358" t="s">
        <v>44</v>
      </c>
      <c r="G2358" t="s">
        <v>16</v>
      </c>
      <c r="H2358" t="s">
        <v>30</v>
      </c>
      <c r="I2358">
        <v>3.5</v>
      </c>
      <c r="J2358" t="s">
        <v>18</v>
      </c>
      <c r="K2358" t="s">
        <v>19</v>
      </c>
      <c r="L2358">
        <v>104000</v>
      </c>
      <c r="M2358" t="s">
        <v>20</v>
      </c>
      <c r="N2358" t="s">
        <v>20</v>
      </c>
      <c r="O2358" s="2">
        <v>105000</v>
      </c>
      <c r="P2358" s="1">
        <f>MEDIAN(Data_Source[Price (SAR)])</f>
        <v>58000</v>
      </c>
      <c r="Q2358" s="1" cm="1">
        <f t="array" ref="Q2358">MEDIAN(_xlfn._xlws.FILTER(Data_Source[Price (SAR)],Data_Source[Maker] = Data_Source[[#This Row],[Maker]]))</f>
        <v>142000</v>
      </c>
    </row>
    <row r="2359" spans="1:17" x14ac:dyDescent="0.35">
      <c r="A2359">
        <v>2358</v>
      </c>
      <c r="B2359" t="s">
        <v>82</v>
      </c>
      <c r="C2359" t="s">
        <v>243</v>
      </c>
      <c r="D2359">
        <v>2007</v>
      </c>
      <c r="E2359" s="9">
        <f ca="1">YEAR(TODAY())-Data_Source[[#This Row],[Year]]</f>
        <v>18</v>
      </c>
      <c r="F2359" t="s">
        <v>47</v>
      </c>
      <c r="G2359" t="s">
        <v>25</v>
      </c>
      <c r="H2359" t="s">
        <v>30</v>
      </c>
      <c r="I2359">
        <v>2</v>
      </c>
      <c r="J2359" t="s">
        <v>18</v>
      </c>
      <c r="K2359" t="s">
        <v>19</v>
      </c>
      <c r="L2359">
        <v>350</v>
      </c>
      <c r="M2359" t="s">
        <v>20</v>
      </c>
      <c r="N2359" t="s">
        <v>20</v>
      </c>
      <c r="O2359" s="3">
        <v>10000</v>
      </c>
      <c r="P2359" s="1">
        <f>MEDIAN(Data_Source[Price (SAR)])</f>
        <v>58000</v>
      </c>
      <c r="Q2359" s="1" cm="1">
        <f t="array" ref="Q2359">MEDIAN(_xlfn._xlws.FILTER(Data_Source[Price (SAR)],Data_Source[Maker] = Data_Source[[#This Row],[Maker]]))</f>
        <v>40000</v>
      </c>
    </row>
    <row r="2360" spans="1:17" x14ac:dyDescent="0.35">
      <c r="A2360">
        <v>2359</v>
      </c>
      <c r="B2360" t="s">
        <v>107</v>
      </c>
      <c r="C2360" t="s">
        <v>263</v>
      </c>
      <c r="D2360">
        <v>2015</v>
      </c>
      <c r="E2360" s="9">
        <f ca="1">YEAR(TODAY())-Data_Source[[#This Row],[Year]]</f>
        <v>10</v>
      </c>
      <c r="F2360" t="s">
        <v>15</v>
      </c>
      <c r="G2360" t="s">
        <v>29</v>
      </c>
      <c r="H2360" t="s">
        <v>17</v>
      </c>
      <c r="I2360">
        <v>5</v>
      </c>
      <c r="J2360" t="s">
        <v>18</v>
      </c>
      <c r="K2360" t="s">
        <v>19</v>
      </c>
      <c r="L2360">
        <v>123000</v>
      </c>
      <c r="M2360" t="s">
        <v>20</v>
      </c>
      <c r="N2360" t="s">
        <v>20</v>
      </c>
      <c r="O2360" s="2">
        <v>70000</v>
      </c>
      <c r="P2360" s="1">
        <f>MEDIAN(Data_Source[Price (SAR)])</f>
        <v>58000</v>
      </c>
      <c r="Q2360" s="1" cm="1">
        <f t="array" ref="Q2360">MEDIAN(_xlfn._xlws.FILTER(Data_Source[Price (SAR)],Data_Source[Maker] = Data_Source[[#This Row],[Maker]]))</f>
        <v>73500</v>
      </c>
    </row>
    <row r="2361" spans="1:17" x14ac:dyDescent="0.35">
      <c r="A2361">
        <v>2360</v>
      </c>
      <c r="B2361" t="s">
        <v>181</v>
      </c>
      <c r="C2361" t="s">
        <v>199</v>
      </c>
      <c r="D2361">
        <v>2016</v>
      </c>
      <c r="E2361" s="9">
        <f ca="1">YEAR(TODAY())-Data_Source[[#This Row],[Year]]</f>
        <v>9</v>
      </c>
      <c r="F2361" t="s">
        <v>15</v>
      </c>
      <c r="G2361" t="s">
        <v>23</v>
      </c>
      <c r="H2361" t="s">
        <v>17</v>
      </c>
      <c r="I2361">
        <v>3.5</v>
      </c>
      <c r="J2361" t="s">
        <v>18</v>
      </c>
      <c r="K2361" t="s">
        <v>19</v>
      </c>
      <c r="L2361">
        <v>161353</v>
      </c>
      <c r="M2361" t="s">
        <v>20</v>
      </c>
      <c r="N2361" t="s">
        <v>20</v>
      </c>
      <c r="O2361" s="2">
        <v>57500</v>
      </c>
      <c r="P2361" s="1">
        <f>MEDIAN(Data_Source[Price (SAR)])</f>
        <v>58000</v>
      </c>
      <c r="Q2361" s="1" cm="1">
        <f t="array" ref="Q2361">MEDIAN(_xlfn._xlws.FILTER(Data_Source[Price (SAR)],Data_Source[Maker] = Data_Source[[#This Row],[Maker]]))</f>
        <v>54000</v>
      </c>
    </row>
    <row r="2362" spans="1:17" x14ac:dyDescent="0.35">
      <c r="A2362">
        <v>2361</v>
      </c>
      <c r="B2362" t="s">
        <v>47</v>
      </c>
      <c r="C2362" t="s">
        <v>47</v>
      </c>
      <c r="D2362">
        <v>2019</v>
      </c>
      <c r="E2362" s="9">
        <f ca="1">YEAR(TODAY())-Data_Source[[#This Row],[Year]]</f>
        <v>6</v>
      </c>
      <c r="F2362" t="s">
        <v>15</v>
      </c>
      <c r="G2362" t="s">
        <v>94</v>
      </c>
      <c r="H2362" t="s">
        <v>17</v>
      </c>
      <c r="I2362">
        <v>1</v>
      </c>
      <c r="J2362" t="s">
        <v>18</v>
      </c>
      <c r="K2362" t="s">
        <v>68</v>
      </c>
      <c r="L2362">
        <v>4000</v>
      </c>
      <c r="M2362" t="s">
        <v>42</v>
      </c>
      <c r="N2362" t="s">
        <v>64</v>
      </c>
      <c r="O2362" s="3">
        <v>39000</v>
      </c>
      <c r="P2362" s="1">
        <f>MEDIAN(Data_Source[Price (SAR)])</f>
        <v>58000</v>
      </c>
      <c r="Q2362" s="1" cm="1">
        <f t="array" ref="Q2362">MEDIAN(_xlfn._xlws.FILTER(Data_Source[Price (SAR)],Data_Source[Maker] = Data_Source[[#This Row],[Maker]]))</f>
        <v>32500</v>
      </c>
    </row>
    <row r="2363" spans="1:17" x14ac:dyDescent="0.35">
      <c r="A2363">
        <v>2362</v>
      </c>
      <c r="B2363" t="s">
        <v>95</v>
      </c>
      <c r="C2363" t="s">
        <v>223</v>
      </c>
      <c r="D2363">
        <v>2010</v>
      </c>
      <c r="E2363" s="9">
        <f ca="1">YEAR(TODAY())-Data_Source[[#This Row],[Year]]</f>
        <v>15</v>
      </c>
      <c r="F2363" t="s">
        <v>47</v>
      </c>
      <c r="G2363" t="s">
        <v>25</v>
      </c>
      <c r="H2363" t="s">
        <v>17</v>
      </c>
      <c r="I2363">
        <v>6.2</v>
      </c>
      <c r="J2363" t="s">
        <v>18</v>
      </c>
      <c r="K2363" t="s">
        <v>19</v>
      </c>
      <c r="L2363">
        <v>194000</v>
      </c>
      <c r="M2363" t="s">
        <v>54</v>
      </c>
      <c r="N2363" t="s">
        <v>538</v>
      </c>
      <c r="O2363" s="3">
        <v>37000</v>
      </c>
      <c r="P2363" s="1">
        <f>MEDIAN(Data_Source[Price (SAR)])</f>
        <v>58000</v>
      </c>
      <c r="Q2363" s="1" cm="1">
        <f t="array" ref="Q2363">MEDIAN(_xlfn._xlws.FILTER(Data_Source[Price (SAR)],Data_Source[Maker] = Data_Source[[#This Row],[Maker]]))</f>
        <v>130000</v>
      </c>
    </row>
    <row r="2364" spans="1:17" x14ac:dyDescent="0.35">
      <c r="A2364">
        <v>2363</v>
      </c>
      <c r="B2364" t="s">
        <v>21</v>
      </c>
      <c r="C2364" t="s">
        <v>22</v>
      </c>
      <c r="D2364">
        <v>2013</v>
      </c>
      <c r="E2364" s="9">
        <f ca="1">YEAR(TODAY())-Data_Source[[#This Row],[Year]]</f>
        <v>12</v>
      </c>
      <c r="F2364" t="s">
        <v>44</v>
      </c>
      <c r="G2364" t="s">
        <v>75</v>
      </c>
      <c r="H2364" t="s">
        <v>26</v>
      </c>
      <c r="I2364">
        <v>4</v>
      </c>
      <c r="J2364" t="s">
        <v>18</v>
      </c>
      <c r="K2364" t="s">
        <v>68</v>
      </c>
      <c r="L2364">
        <v>200</v>
      </c>
      <c r="M2364" t="s">
        <v>81</v>
      </c>
      <c r="N2364" t="s">
        <v>541</v>
      </c>
      <c r="O2364" s="3">
        <v>80000</v>
      </c>
      <c r="P2364" s="1">
        <f>MEDIAN(Data_Source[Price (SAR)])</f>
        <v>58000</v>
      </c>
      <c r="Q2364" s="1" cm="1">
        <f t="array" ref="Q2364">MEDIAN(_xlfn._xlws.FILTER(Data_Source[Price (SAR)],Data_Source[Maker] = Data_Source[[#This Row],[Maker]]))</f>
        <v>36500</v>
      </c>
    </row>
    <row r="2365" spans="1:17" x14ac:dyDescent="0.35">
      <c r="A2365">
        <v>2364</v>
      </c>
      <c r="B2365" t="s">
        <v>39</v>
      </c>
      <c r="C2365" t="s">
        <v>205</v>
      </c>
      <c r="D2365">
        <v>2019</v>
      </c>
      <c r="E2365" s="9">
        <f ca="1">YEAR(TODAY())-Data_Source[[#This Row],[Year]]</f>
        <v>6</v>
      </c>
      <c r="F2365" t="s">
        <v>15</v>
      </c>
      <c r="G2365" t="s">
        <v>23</v>
      </c>
      <c r="H2365" t="s">
        <v>17</v>
      </c>
      <c r="I2365">
        <v>5.3</v>
      </c>
      <c r="J2365" t="s">
        <v>18</v>
      </c>
      <c r="K2365" t="s">
        <v>19</v>
      </c>
      <c r="L2365">
        <v>33000</v>
      </c>
      <c r="M2365" t="s">
        <v>81</v>
      </c>
      <c r="N2365" t="s">
        <v>541</v>
      </c>
      <c r="O2365" s="2">
        <v>170000</v>
      </c>
      <c r="P2365" s="1">
        <f>MEDIAN(Data_Source[Price (SAR)])</f>
        <v>58000</v>
      </c>
      <c r="Q2365" s="1" cm="1">
        <f t="array" ref="Q2365">MEDIAN(_xlfn._xlws.FILTER(Data_Source[Price (SAR)],Data_Source[Maker] = Data_Source[[#This Row],[Maker]]))</f>
        <v>60000</v>
      </c>
    </row>
    <row r="2366" spans="1:17" x14ac:dyDescent="0.35">
      <c r="A2366">
        <v>2365</v>
      </c>
      <c r="B2366" t="s">
        <v>34</v>
      </c>
      <c r="C2366" t="s">
        <v>145</v>
      </c>
      <c r="D2366">
        <v>2016</v>
      </c>
      <c r="E2366" s="9">
        <f ca="1">YEAR(TODAY())-Data_Source[[#This Row],[Year]]</f>
        <v>9</v>
      </c>
      <c r="F2366" t="s">
        <v>15</v>
      </c>
      <c r="G2366" t="s">
        <v>23</v>
      </c>
      <c r="H2366" t="s">
        <v>17</v>
      </c>
      <c r="I2366">
        <v>2.7</v>
      </c>
      <c r="J2366" t="s">
        <v>18</v>
      </c>
      <c r="K2366" t="s">
        <v>19</v>
      </c>
      <c r="L2366">
        <v>101000</v>
      </c>
      <c r="M2366" t="s">
        <v>45</v>
      </c>
      <c r="N2366" t="s">
        <v>539</v>
      </c>
      <c r="O2366" s="2">
        <v>72000</v>
      </c>
      <c r="P2366" s="1">
        <f>MEDIAN(Data_Source[Price (SAR)])</f>
        <v>58000</v>
      </c>
      <c r="Q2366" s="1" cm="1">
        <f t="array" ref="Q2366">MEDIAN(_xlfn._xlws.FILTER(Data_Source[Price (SAR)],Data_Source[Maker] = Data_Source[[#This Row],[Maker]]))</f>
        <v>65000</v>
      </c>
    </row>
    <row r="2367" spans="1:17" x14ac:dyDescent="0.35">
      <c r="A2367">
        <v>2366</v>
      </c>
      <c r="B2367" t="s">
        <v>76</v>
      </c>
      <c r="C2367" t="s">
        <v>77</v>
      </c>
      <c r="D2367">
        <v>2014</v>
      </c>
      <c r="E2367" s="9">
        <f ca="1">YEAR(TODAY())-Data_Source[[#This Row],[Year]]</f>
        <v>11</v>
      </c>
      <c r="F2367" t="s">
        <v>15</v>
      </c>
      <c r="G2367" t="s">
        <v>16</v>
      </c>
      <c r="H2367" t="s">
        <v>26</v>
      </c>
      <c r="I2367">
        <v>5.4</v>
      </c>
      <c r="J2367" t="s">
        <v>18</v>
      </c>
      <c r="K2367" t="s">
        <v>19</v>
      </c>
      <c r="L2367">
        <v>243500</v>
      </c>
      <c r="M2367" t="s">
        <v>211</v>
      </c>
      <c r="N2367" t="s">
        <v>539</v>
      </c>
      <c r="O2367" s="2">
        <v>45000</v>
      </c>
      <c r="P2367" s="1">
        <f>MEDIAN(Data_Source[Price (SAR)])</f>
        <v>58000</v>
      </c>
      <c r="Q2367" s="1" cm="1">
        <f t="array" ref="Q2367">MEDIAN(_xlfn._xlws.FILTER(Data_Source[Price (SAR)],Data_Source[Maker] = Data_Source[[#This Row],[Maker]]))</f>
        <v>55000</v>
      </c>
    </row>
    <row r="2368" spans="1:17" x14ac:dyDescent="0.35">
      <c r="A2368">
        <v>2367</v>
      </c>
      <c r="B2368" t="s">
        <v>31</v>
      </c>
      <c r="C2368" t="s">
        <v>32</v>
      </c>
      <c r="D2368">
        <v>2009</v>
      </c>
      <c r="E2368" s="9">
        <f ca="1">YEAR(TODAY())-Data_Source[[#This Row],[Year]]</f>
        <v>16</v>
      </c>
      <c r="F2368" t="s">
        <v>15</v>
      </c>
      <c r="G2368" t="s">
        <v>23</v>
      </c>
      <c r="H2368" t="s">
        <v>17</v>
      </c>
      <c r="I2368">
        <v>2.4</v>
      </c>
      <c r="J2368" t="s">
        <v>18</v>
      </c>
      <c r="K2368" t="s">
        <v>19</v>
      </c>
      <c r="L2368">
        <v>159000</v>
      </c>
      <c r="M2368" t="s">
        <v>45</v>
      </c>
      <c r="N2368" t="s">
        <v>539</v>
      </c>
      <c r="O2368" s="3">
        <v>36000</v>
      </c>
      <c r="P2368" s="1">
        <f>MEDIAN(Data_Source[Price (SAR)])</f>
        <v>58000</v>
      </c>
      <c r="Q2368" s="1" cm="1">
        <f t="array" ref="Q2368">MEDIAN(_xlfn._xlws.FILTER(Data_Source[Price (SAR)],Data_Source[Maker] = Data_Source[[#This Row],[Maker]]))</f>
        <v>60500</v>
      </c>
    </row>
    <row r="2369" spans="1:17" x14ac:dyDescent="0.35">
      <c r="A2369">
        <v>2368</v>
      </c>
      <c r="B2369" t="s">
        <v>76</v>
      </c>
      <c r="C2369" t="s">
        <v>240</v>
      </c>
      <c r="D2369">
        <v>2011</v>
      </c>
      <c r="E2369" s="9">
        <f ca="1">YEAR(TODAY())-Data_Source[[#This Row],[Year]]</f>
        <v>14</v>
      </c>
      <c r="F2369" t="s">
        <v>15</v>
      </c>
      <c r="G2369" t="s">
        <v>94</v>
      </c>
      <c r="H2369" t="s">
        <v>17</v>
      </c>
      <c r="I2369">
        <v>4.5999999999999996</v>
      </c>
      <c r="J2369" t="s">
        <v>18</v>
      </c>
      <c r="K2369" t="s">
        <v>19</v>
      </c>
      <c r="L2369">
        <v>343000</v>
      </c>
      <c r="M2369" t="s">
        <v>42</v>
      </c>
      <c r="N2369" t="s">
        <v>64</v>
      </c>
      <c r="O2369" s="2">
        <v>29000</v>
      </c>
      <c r="P2369" s="1">
        <f>MEDIAN(Data_Source[Price (SAR)])</f>
        <v>58000</v>
      </c>
      <c r="Q2369" s="1" cm="1">
        <f t="array" ref="Q2369">MEDIAN(_xlfn._xlws.FILTER(Data_Source[Price (SAR)],Data_Source[Maker] = Data_Source[[#This Row],[Maker]]))</f>
        <v>55000</v>
      </c>
    </row>
    <row r="2370" spans="1:17" x14ac:dyDescent="0.35">
      <c r="A2370">
        <v>2369</v>
      </c>
      <c r="B2370" t="s">
        <v>36</v>
      </c>
      <c r="C2370" t="s">
        <v>37</v>
      </c>
      <c r="D2370">
        <v>2016</v>
      </c>
      <c r="E2370" s="9">
        <f ca="1">YEAR(TODAY())-Data_Source[[#This Row],[Year]]</f>
        <v>9</v>
      </c>
      <c r="F2370" t="s">
        <v>44</v>
      </c>
      <c r="G2370" t="s">
        <v>16</v>
      </c>
      <c r="H2370" t="s">
        <v>17</v>
      </c>
      <c r="I2370">
        <v>5.3</v>
      </c>
      <c r="J2370" t="s">
        <v>18</v>
      </c>
      <c r="K2370" t="s">
        <v>19</v>
      </c>
      <c r="L2370">
        <v>55000</v>
      </c>
      <c r="M2370" t="s">
        <v>20</v>
      </c>
      <c r="N2370" t="s">
        <v>20</v>
      </c>
      <c r="O2370" s="3">
        <v>175000</v>
      </c>
      <c r="P2370" s="1">
        <f>MEDIAN(Data_Source[Price (SAR)])</f>
        <v>58000</v>
      </c>
      <c r="Q2370" s="1" cm="1">
        <f t="array" ref="Q2370">MEDIAN(_xlfn._xlws.FILTER(Data_Source[Price (SAR)],Data_Source[Maker] = Data_Source[[#This Row],[Maker]]))</f>
        <v>72000</v>
      </c>
    </row>
    <row r="2371" spans="1:17" x14ac:dyDescent="0.35">
      <c r="A2371">
        <v>2370</v>
      </c>
      <c r="B2371" t="s">
        <v>48</v>
      </c>
      <c r="C2371" t="s">
        <v>335</v>
      </c>
      <c r="D2371">
        <v>2014</v>
      </c>
      <c r="E2371" s="9">
        <f ca="1">YEAR(TODAY())-Data_Source[[#This Row],[Year]]</f>
        <v>11</v>
      </c>
      <c r="F2371" t="s">
        <v>15</v>
      </c>
      <c r="G2371" t="s">
        <v>23</v>
      </c>
      <c r="H2371" t="s">
        <v>17</v>
      </c>
      <c r="I2371">
        <v>3.5</v>
      </c>
      <c r="J2371" t="s">
        <v>18</v>
      </c>
      <c r="K2371" t="s">
        <v>19</v>
      </c>
      <c r="L2371">
        <v>88000</v>
      </c>
      <c r="M2371" t="s">
        <v>42</v>
      </c>
      <c r="N2371" t="s">
        <v>64</v>
      </c>
      <c r="O2371" s="3">
        <v>110000</v>
      </c>
      <c r="P2371" s="1">
        <f>MEDIAN(Data_Source[Price (SAR)])</f>
        <v>58000</v>
      </c>
      <c r="Q2371" s="1" cm="1">
        <f t="array" ref="Q2371">MEDIAN(_xlfn._xlws.FILTER(Data_Source[Price (SAR)],Data_Source[Maker] = Data_Source[[#This Row],[Maker]]))</f>
        <v>145000</v>
      </c>
    </row>
    <row r="2372" spans="1:17" x14ac:dyDescent="0.35">
      <c r="A2372">
        <v>2371</v>
      </c>
      <c r="B2372" t="s">
        <v>76</v>
      </c>
      <c r="C2372" t="s">
        <v>77</v>
      </c>
      <c r="D2372">
        <v>2014</v>
      </c>
      <c r="E2372" s="9">
        <f ca="1">YEAR(TODAY())-Data_Source[[#This Row],[Year]]</f>
        <v>11</v>
      </c>
      <c r="F2372" t="s">
        <v>15</v>
      </c>
      <c r="G2372" t="s">
        <v>16</v>
      </c>
      <c r="H2372" t="s">
        <v>26</v>
      </c>
      <c r="I2372">
        <v>5.4</v>
      </c>
      <c r="J2372" t="s">
        <v>18</v>
      </c>
      <c r="K2372" t="s">
        <v>19</v>
      </c>
      <c r="L2372">
        <v>120000</v>
      </c>
      <c r="M2372" t="s">
        <v>45</v>
      </c>
      <c r="N2372" t="s">
        <v>539</v>
      </c>
      <c r="O2372" s="2">
        <v>65000</v>
      </c>
      <c r="P2372" s="1">
        <f>MEDIAN(Data_Source[Price (SAR)])</f>
        <v>58000</v>
      </c>
      <c r="Q2372" s="1" cm="1">
        <f t="array" ref="Q2372">MEDIAN(_xlfn._xlws.FILTER(Data_Source[Price (SAR)],Data_Source[Maker] = Data_Source[[#This Row],[Maker]]))</f>
        <v>55000</v>
      </c>
    </row>
    <row r="2373" spans="1:17" x14ac:dyDescent="0.35">
      <c r="A2373">
        <v>2372</v>
      </c>
      <c r="B2373" t="s">
        <v>76</v>
      </c>
      <c r="C2373" t="s">
        <v>47</v>
      </c>
      <c r="D2373">
        <v>2016</v>
      </c>
      <c r="E2373" s="9">
        <f ca="1">YEAR(TODAY())-Data_Source[[#This Row],[Year]]</f>
        <v>9</v>
      </c>
      <c r="F2373" t="s">
        <v>15</v>
      </c>
      <c r="G2373" t="s">
        <v>75</v>
      </c>
      <c r="H2373" t="s">
        <v>17</v>
      </c>
      <c r="I2373">
        <v>3.2</v>
      </c>
      <c r="J2373" t="s">
        <v>18</v>
      </c>
      <c r="K2373" t="s">
        <v>19</v>
      </c>
      <c r="L2373">
        <v>15500</v>
      </c>
      <c r="M2373" t="s">
        <v>20</v>
      </c>
      <c r="N2373" t="s">
        <v>20</v>
      </c>
      <c r="O2373" s="3">
        <v>90000</v>
      </c>
      <c r="P2373" s="1">
        <f>MEDIAN(Data_Source[Price (SAR)])</f>
        <v>58000</v>
      </c>
      <c r="Q2373" s="1" cm="1">
        <f t="array" ref="Q2373">MEDIAN(_xlfn._xlws.FILTER(Data_Source[Price (SAR)],Data_Source[Maker] = Data_Source[[#This Row],[Maker]]))</f>
        <v>55000</v>
      </c>
    </row>
    <row r="2374" spans="1:17" x14ac:dyDescent="0.35">
      <c r="A2374">
        <v>2373</v>
      </c>
      <c r="B2374" t="s">
        <v>82</v>
      </c>
      <c r="C2374" t="s">
        <v>156</v>
      </c>
      <c r="D2374">
        <v>2015</v>
      </c>
      <c r="E2374" s="9">
        <f ca="1">YEAR(TODAY())-Data_Source[[#This Row],[Year]]</f>
        <v>10</v>
      </c>
      <c r="F2374" t="s">
        <v>15</v>
      </c>
      <c r="G2374" t="s">
        <v>65</v>
      </c>
      <c r="H2374" t="s">
        <v>26</v>
      </c>
      <c r="I2374">
        <v>1.6</v>
      </c>
      <c r="J2374" t="s">
        <v>18</v>
      </c>
      <c r="K2374" t="s">
        <v>19</v>
      </c>
      <c r="L2374">
        <v>150</v>
      </c>
      <c r="M2374" t="s">
        <v>20</v>
      </c>
      <c r="N2374" t="s">
        <v>20</v>
      </c>
      <c r="O2374" s="2">
        <v>22000</v>
      </c>
      <c r="P2374" s="1">
        <f>MEDIAN(Data_Source[Price (SAR)])</f>
        <v>58000</v>
      </c>
      <c r="Q2374" s="1" cm="1">
        <f t="array" ref="Q2374">MEDIAN(_xlfn._xlws.FILTER(Data_Source[Price (SAR)],Data_Source[Maker] = Data_Source[[#This Row],[Maker]]))</f>
        <v>40000</v>
      </c>
    </row>
    <row r="2375" spans="1:17" x14ac:dyDescent="0.35">
      <c r="A2375">
        <v>2374</v>
      </c>
      <c r="B2375" t="s">
        <v>39</v>
      </c>
      <c r="C2375" t="s">
        <v>133</v>
      </c>
      <c r="D2375">
        <v>2017</v>
      </c>
      <c r="E2375" s="9">
        <f ca="1">YEAR(TODAY())-Data_Source[[#This Row],[Year]]</f>
        <v>8</v>
      </c>
      <c r="F2375" t="s">
        <v>47</v>
      </c>
      <c r="G2375" t="s">
        <v>234</v>
      </c>
      <c r="H2375" t="s">
        <v>17</v>
      </c>
      <c r="I2375">
        <v>3.6</v>
      </c>
      <c r="J2375" t="s">
        <v>18</v>
      </c>
      <c r="K2375" t="s">
        <v>19</v>
      </c>
      <c r="L2375">
        <v>118000</v>
      </c>
      <c r="M2375" t="s">
        <v>45</v>
      </c>
      <c r="N2375" t="s">
        <v>539</v>
      </c>
      <c r="O2375" s="3">
        <v>113000</v>
      </c>
      <c r="P2375" s="1">
        <f>MEDIAN(Data_Source[Price (SAR)])</f>
        <v>58000</v>
      </c>
      <c r="Q2375" s="1" cm="1">
        <f t="array" ref="Q2375">MEDIAN(_xlfn._xlws.FILTER(Data_Source[Price (SAR)],Data_Source[Maker] = Data_Source[[#This Row],[Maker]]))</f>
        <v>60000</v>
      </c>
    </row>
    <row r="2376" spans="1:17" x14ac:dyDescent="0.35">
      <c r="A2376">
        <v>2375</v>
      </c>
      <c r="B2376" t="s">
        <v>76</v>
      </c>
      <c r="C2376" t="s">
        <v>112</v>
      </c>
      <c r="D2376">
        <v>2015</v>
      </c>
      <c r="E2376" s="9">
        <f ca="1">YEAR(TODAY())-Data_Source[[#This Row],[Year]]</f>
        <v>10</v>
      </c>
      <c r="F2376" t="s">
        <v>47</v>
      </c>
      <c r="G2376" t="s">
        <v>16</v>
      </c>
      <c r="H2376" t="s">
        <v>30</v>
      </c>
      <c r="I2376">
        <v>3.5</v>
      </c>
      <c r="J2376" t="s">
        <v>18</v>
      </c>
      <c r="K2376" t="s">
        <v>19</v>
      </c>
      <c r="L2376">
        <v>103000</v>
      </c>
      <c r="M2376" t="s">
        <v>45</v>
      </c>
      <c r="N2376" t="s">
        <v>539</v>
      </c>
      <c r="O2376" s="3">
        <v>78000</v>
      </c>
      <c r="P2376" s="1">
        <f>MEDIAN(Data_Source[Price (SAR)])</f>
        <v>58000</v>
      </c>
      <c r="Q2376" s="1" cm="1">
        <f t="array" ref="Q2376">MEDIAN(_xlfn._xlws.FILTER(Data_Source[Price (SAR)],Data_Source[Maker] = Data_Source[[#This Row],[Maker]]))</f>
        <v>55000</v>
      </c>
    </row>
    <row r="2377" spans="1:17" x14ac:dyDescent="0.35">
      <c r="A2377">
        <v>2376</v>
      </c>
      <c r="B2377" t="s">
        <v>27</v>
      </c>
      <c r="C2377" t="s">
        <v>91</v>
      </c>
      <c r="D2377">
        <v>2016</v>
      </c>
      <c r="E2377" s="9">
        <f ca="1">YEAR(TODAY())-Data_Source[[#This Row],[Year]]</f>
        <v>9</v>
      </c>
      <c r="F2377" t="s">
        <v>15</v>
      </c>
      <c r="G2377" t="s">
        <v>29</v>
      </c>
      <c r="H2377" t="s">
        <v>30</v>
      </c>
      <c r="I2377">
        <v>3.3</v>
      </c>
      <c r="J2377" t="s">
        <v>18</v>
      </c>
      <c r="K2377" t="s">
        <v>19</v>
      </c>
      <c r="L2377">
        <v>149000</v>
      </c>
      <c r="M2377" t="s">
        <v>45</v>
      </c>
      <c r="N2377" t="s">
        <v>539</v>
      </c>
      <c r="O2377" s="3">
        <v>47000</v>
      </c>
      <c r="P2377" s="1">
        <f>MEDIAN(Data_Source[Price (SAR)])</f>
        <v>58000</v>
      </c>
      <c r="Q2377" s="1" cm="1">
        <f t="array" ref="Q2377">MEDIAN(_xlfn._xlws.FILTER(Data_Source[Price (SAR)],Data_Source[Maker] = Data_Source[[#This Row],[Maker]]))</f>
        <v>42000</v>
      </c>
    </row>
    <row r="2378" spans="1:17" x14ac:dyDescent="0.35">
      <c r="A2378">
        <v>2377</v>
      </c>
      <c r="B2378" t="s">
        <v>34</v>
      </c>
      <c r="C2378" t="s">
        <v>51</v>
      </c>
      <c r="D2378">
        <v>2017</v>
      </c>
      <c r="E2378" s="9">
        <f ca="1">YEAR(TODAY())-Data_Source[[#This Row],[Year]]</f>
        <v>8</v>
      </c>
      <c r="F2378" t="s">
        <v>15</v>
      </c>
      <c r="G2378" t="s">
        <v>25</v>
      </c>
      <c r="H2378" t="s">
        <v>26</v>
      </c>
      <c r="I2378">
        <v>1.6</v>
      </c>
      <c r="J2378" t="s">
        <v>18</v>
      </c>
      <c r="K2378" t="s">
        <v>19</v>
      </c>
      <c r="L2378">
        <v>72609</v>
      </c>
      <c r="M2378" t="s">
        <v>45</v>
      </c>
      <c r="N2378" t="s">
        <v>539</v>
      </c>
      <c r="O2378" s="2">
        <v>46000</v>
      </c>
      <c r="P2378" s="1">
        <f>MEDIAN(Data_Source[Price (SAR)])</f>
        <v>58000</v>
      </c>
      <c r="Q2378" s="1" cm="1">
        <f t="array" ref="Q2378">MEDIAN(_xlfn._xlws.FILTER(Data_Source[Price (SAR)],Data_Source[Maker] = Data_Source[[#This Row],[Maker]]))</f>
        <v>65000</v>
      </c>
    </row>
    <row r="2379" spans="1:17" x14ac:dyDescent="0.35">
      <c r="A2379">
        <v>2378</v>
      </c>
      <c r="B2379" t="s">
        <v>34</v>
      </c>
      <c r="C2379" t="s">
        <v>287</v>
      </c>
      <c r="D2379">
        <v>2016</v>
      </c>
      <c r="E2379" s="9">
        <f ca="1">YEAR(TODAY())-Data_Source[[#This Row],[Year]]</f>
        <v>9</v>
      </c>
      <c r="F2379" t="s">
        <v>47</v>
      </c>
      <c r="G2379" t="s">
        <v>23</v>
      </c>
      <c r="H2379" t="s">
        <v>26</v>
      </c>
      <c r="I2379">
        <v>2.7</v>
      </c>
      <c r="J2379" t="s">
        <v>18</v>
      </c>
      <c r="K2379" t="s">
        <v>68</v>
      </c>
      <c r="L2379">
        <v>99999</v>
      </c>
      <c r="M2379" t="s">
        <v>20</v>
      </c>
      <c r="N2379" t="s">
        <v>20</v>
      </c>
      <c r="O2379" s="3">
        <v>69000</v>
      </c>
      <c r="P2379" s="1">
        <f>MEDIAN(Data_Source[Price (SAR)])</f>
        <v>58000</v>
      </c>
      <c r="Q2379" s="1" cm="1">
        <f t="array" ref="Q2379">MEDIAN(_xlfn._xlws.FILTER(Data_Source[Price (SAR)],Data_Source[Maker] = Data_Source[[#This Row],[Maker]]))</f>
        <v>65000</v>
      </c>
    </row>
    <row r="2380" spans="1:17" x14ac:dyDescent="0.35">
      <c r="A2380">
        <v>2379</v>
      </c>
      <c r="B2380" t="s">
        <v>62</v>
      </c>
      <c r="C2380" t="s">
        <v>63</v>
      </c>
      <c r="D2380">
        <v>2007</v>
      </c>
      <c r="E2380" s="9">
        <f ca="1">YEAR(TODAY())-Data_Source[[#This Row],[Year]]</f>
        <v>18</v>
      </c>
      <c r="F2380" t="s">
        <v>15</v>
      </c>
      <c r="G2380" t="s">
        <v>23</v>
      </c>
      <c r="H2380" t="s">
        <v>17</v>
      </c>
      <c r="I2380">
        <v>8.9</v>
      </c>
      <c r="J2380" t="s">
        <v>18</v>
      </c>
      <c r="K2380" t="s">
        <v>19</v>
      </c>
      <c r="L2380">
        <v>148</v>
      </c>
      <c r="M2380" t="s">
        <v>20</v>
      </c>
      <c r="N2380" t="s">
        <v>20</v>
      </c>
      <c r="O2380" s="2">
        <v>38000</v>
      </c>
      <c r="P2380" s="1">
        <f>MEDIAN(Data_Source[Price (SAR)])</f>
        <v>58000</v>
      </c>
      <c r="Q2380" s="1" cm="1">
        <f t="array" ref="Q2380">MEDIAN(_xlfn._xlws.FILTER(Data_Source[Price (SAR)],Data_Source[Maker] = Data_Source[[#This Row],[Maker]]))</f>
        <v>242500</v>
      </c>
    </row>
    <row r="2381" spans="1:17" x14ac:dyDescent="0.35">
      <c r="A2381">
        <v>2380</v>
      </c>
      <c r="B2381" t="s">
        <v>174</v>
      </c>
      <c r="C2381" t="s">
        <v>175</v>
      </c>
      <c r="D2381">
        <v>2018</v>
      </c>
      <c r="E2381" s="9">
        <f ca="1">YEAR(TODAY())-Data_Source[[#This Row],[Year]]</f>
        <v>7</v>
      </c>
      <c r="F2381" t="s">
        <v>15</v>
      </c>
      <c r="G2381" t="s">
        <v>75</v>
      </c>
      <c r="H2381" t="s">
        <v>17</v>
      </c>
      <c r="I2381">
        <v>3</v>
      </c>
      <c r="J2381" t="s">
        <v>18</v>
      </c>
      <c r="K2381" t="s">
        <v>19</v>
      </c>
      <c r="L2381">
        <v>19000</v>
      </c>
      <c r="M2381" t="s">
        <v>20</v>
      </c>
      <c r="N2381" t="s">
        <v>20</v>
      </c>
      <c r="O2381" s="2">
        <v>225000</v>
      </c>
      <c r="P2381" s="1">
        <f>MEDIAN(Data_Source[Price (SAR)])</f>
        <v>58000</v>
      </c>
      <c r="Q2381" s="1" cm="1">
        <f t="array" ref="Q2381">MEDIAN(_xlfn._xlws.FILTER(Data_Source[Price (SAR)],Data_Source[Maker] = Data_Source[[#This Row],[Maker]]))</f>
        <v>110000</v>
      </c>
    </row>
    <row r="2382" spans="1:17" x14ac:dyDescent="0.35">
      <c r="A2382">
        <v>2381</v>
      </c>
      <c r="B2382" t="s">
        <v>82</v>
      </c>
      <c r="C2382" t="s">
        <v>105</v>
      </c>
      <c r="D2382">
        <v>2015</v>
      </c>
      <c r="E2382" s="9">
        <f ca="1">YEAR(TODAY())-Data_Source[[#This Row],[Year]]</f>
        <v>10</v>
      </c>
      <c r="F2382" t="s">
        <v>44</v>
      </c>
      <c r="G2382" t="s">
        <v>23</v>
      </c>
      <c r="H2382" t="s">
        <v>30</v>
      </c>
      <c r="I2382">
        <v>2.4</v>
      </c>
      <c r="J2382" t="s">
        <v>18</v>
      </c>
      <c r="K2382" t="s">
        <v>19</v>
      </c>
      <c r="L2382">
        <v>68245</v>
      </c>
      <c r="M2382" t="s">
        <v>20</v>
      </c>
      <c r="N2382" t="s">
        <v>20</v>
      </c>
      <c r="O2382" s="3">
        <v>45000</v>
      </c>
      <c r="P2382" s="1">
        <f>MEDIAN(Data_Source[Price (SAR)])</f>
        <v>58000</v>
      </c>
      <c r="Q2382" s="1" cm="1">
        <f t="array" ref="Q2382">MEDIAN(_xlfn._xlws.FILTER(Data_Source[Price (SAR)],Data_Source[Maker] = Data_Source[[#This Row],[Maker]]))</f>
        <v>40000</v>
      </c>
    </row>
    <row r="2383" spans="1:17" x14ac:dyDescent="0.35">
      <c r="A2383">
        <v>2382</v>
      </c>
      <c r="B2383" t="s">
        <v>27</v>
      </c>
      <c r="C2383" t="s">
        <v>91</v>
      </c>
      <c r="D2383">
        <v>2015</v>
      </c>
      <c r="E2383" s="9">
        <f ca="1">YEAR(TODAY())-Data_Source[[#This Row],[Year]]</f>
        <v>10</v>
      </c>
      <c r="F2383" t="s">
        <v>15</v>
      </c>
      <c r="G2383" t="s">
        <v>25</v>
      </c>
      <c r="H2383" t="s">
        <v>30</v>
      </c>
      <c r="I2383">
        <v>3.3</v>
      </c>
      <c r="J2383" t="s">
        <v>18</v>
      </c>
      <c r="K2383" t="s">
        <v>19</v>
      </c>
      <c r="L2383">
        <v>120</v>
      </c>
      <c r="M2383" t="s">
        <v>42</v>
      </c>
      <c r="N2383" t="s">
        <v>64</v>
      </c>
      <c r="O2383" s="3">
        <v>57000</v>
      </c>
      <c r="P2383" s="1">
        <f>MEDIAN(Data_Source[Price (SAR)])</f>
        <v>58000</v>
      </c>
      <c r="Q2383" s="1" cm="1">
        <f t="array" ref="Q2383">MEDIAN(_xlfn._xlws.FILTER(Data_Source[Price (SAR)],Data_Source[Maker] = Data_Source[[#This Row],[Maker]]))</f>
        <v>42000</v>
      </c>
    </row>
    <row r="2384" spans="1:17" x14ac:dyDescent="0.35">
      <c r="A2384">
        <v>2383</v>
      </c>
      <c r="B2384" t="s">
        <v>76</v>
      </c>
      <c r="C2384" t="s">
        <v>77</v>
      </c>
      <c r="D2384">
        <v>2010</v>
      </c>
      <c r="E2384" s="9">
        <f ca="1">YEAR(TODAY())-Data_Source[[#This Row],[Year]]</f>
        <v>15</v>
      </c>
      <c r="F2384" t="s">
        <v>15</v>
      </c>
      <c r="G2384" t="s">
        <v>29</v>
      </c>
      <c r="H2384" t="s">
        <v>30</v>
      </c>
      <c r="I2384">
        <v>5.4</v>
      </c>
      <c r="J2384" t="s">
        <v>18</v>
      </c>
      <c r="K2384" t="s">
        <v>19</v>
      </c>
      <c r="L2384">
        <v>230</v>
      </c>
      <c r="M2384" t="s">
        <v>42</v>
      </c>
      <c r="N2384" t="s">
        <v>64</v>
      </c>
      <c r="O2384" s="3">
        <v>35000</v>
      </c>
      <c r="P2384" s="1">
        <f>MEDIAN(Data_Source[Price (SAR)])</f>
        <v>58000</v>
      </c>
      <c r="Q2384" s="1" cm="1">
        <f t="array" ref="Q2384">MEDIAN(_xlfn._xlws.FILTER(Data_Source[Price (SAR)],Data_Source[Maker] = Data_Source[[#This Row],[Maker]]))</f>
        <v>55000</v>
      </c>
    </row>
    <row r="2385" spans="1:17" x14ac:dyDescent="0.35">
      <c r="A2385">
        <v>2384</v>
      </c>
      <c r="B2385" t="s">
        <v>48</v>
      </c>
      <c r="C2385" t="s">
        <v>50</v>
      </c>
      <c r="D2385">
        <v>2019</v>
      </c>
      <c r="E2385" s="9">
        <f ca="1">YEAR(TODAY())-Data_Source[[#This Row],[Year]]</f>
        <v>6</v>
      </c>
      <c r="F2385" t="s">
        <v>15</v>
      </c>
      <c r="G2385" t="s">
        <v>23</v>
      </c>
      <c r="H2385" t="s">
        <v>17</v>
      </c>
      <c r="I2385">
        <v>2</v>
      </c>
      <c r="J2385" t="s">
        <v>18</v>
      </c>
      <c r="K2385" t="s">
        <v>19</v>
      </c>
      <c r="L2385">
        <v>109007</v>
      </c>
      <c r="M2385" t="s">
        <v>42</v>
      </c>
      <c r="N2385" t="s">
        <v>64</v>
      </c>
      <c r="O2385" s="3">
        <v>160000</v>
      </c>
      <c r="P2385" s="1">
        <f>MEDIAN(Data_Source[Price (SAR)])</f>
        <v>58000</v>
      </c>
      <c r="Q2385" s="1" cm="1">
        <f t="array" ref="Q2385">MEDIAN(_xlfn._xlws.FILTER(Data_Source[Price (SAR)],Data_Source[Maker] = Data_Source[[#This Row],[Maker]]))</f>
        <v>145000</v>
      </c>
    </row>
    <row r="2386" spans="1:17" x14ac:dyDescent="0.35">
      <c r="A2386">
        <v>2385</v>
      </c>
      <c r="B2386" t="s">
        <v>34</v>
      </c>
      <c r="C2386" t="s">
        <v>43</v>
      </c>
      <c r="D2386">
        <v>2004</v>
      </c>
      <c r="E2386" s="9">
        <f ca="1">YEAR(TODAY())-Data_Source[[#This Row],[Year]]</f>
        <v>21</v>
      </c>
      <c r="F2386" t="s">
        <v>15</v>
      </c>
      <c r="G2386" t="s">
        <v>23</v>
      </c>
      <c r="H2386" t="s">
        <v>30</v>
      </c>
      <c r="I2386">
        <v>2.5</v>
      </c>
      <c r="J2386" t="s">
        <v>18</v>
      </c>
      <c r="K2386" t="s">
        <v>68</v>
      </c>
      <c r="L2386">
        <v>400000</v>
      </c>
      <c r="M2386" t="s">
        <v>20</v>
      </c>
      <c r="N2386" t="s">
        <v>20</v>
      </c>
      <c r="O2386" s="3">
        <v>15000</v>
      </c>
      <c r="P2386" s="1">
        <f>MEDIAN(Data_Source[Price (SAR)])</f>
        <v>58000</v>
      </c>
      <c r="Q2386" s="1" cm="1">
        <f t="array" ref="Q2386">MEDIAN(_xlfn._xlws.FILTER(Data_Source[Price (SAR)],Data_Source[Maker] = Data_Source[[#This Row],[Maker]]))</f>
        <v>65000</v>
      </c>
    </row>
    <row r="2387" spans="1:17" x14ac:dyDescent="0.35">
      <c r="A2387">
        <v>2386</v>
      </c>
      <c r="B2387" t="s">
        <v>27</v>
      </c>
      <c r="C2387" t="s">
        <v>28</v>
      </c>
      <c r="D2387">
        <v>2018</v>
      </c>
      <c r="E2387" s="9">
        <f ca="1">YEAR(TODAY())-Data_Source[[#This Row],[Year]]</f>
        <v>7</v>
      </c>
      <c r="F2387" t="s">
        <v>15</v>
      </c>
      <c r="G2387" t="s">
        <v>23</v>
      </c>
      <c r="H2387" t="s">
        <v>17</v>
      </c>
      <c r="I2387">
        <v>2</v>
      </c>
      <c r="J2387" t="s">
        <v>18</v>
      </c>
      <c r="K2387" t="s">
        <v>19</v>
      </c>
      <c r="L2387">
        <v>142</v>
      </c>
      <c r="M2387" t="s">
        <v>42</v>
      </c>
      <c r="N2387" t="s">
        <v>64</v>
      </c>
      <c r="O2387" s="3">
        <v>52000</v>
      </c>
      <c r="P2387" s="1">
        <f>MEDIAN(Data_Source[Price (SAR)])</f>
        <v>58000</v>
      </c>
      <c r="Q2387" s="1" cm="1">
        <f t="array" ref="Q2387">MEDIAN(_xlfn._xlws.FILTER(Data_Source[Price (SAR)],Data_Source[Maker] = Data_Source[[#This Row],[Maker]]))</f>
        <v>42000</v>
      </c>
    </row>
    <row r="2388" spans="1:17" x14ac:dyDescent="0.35">
      <c r="A2388">
        <v>2387</v>
      </c>
      <c r="B2388" t="s">
        <v>82</v>
      </c>
      <c r="C2388" t="s">
        <v>83</v>
      </c>
      <c r="D2388">
        <v>2017</v>
      </c>
      <c r="E2388" s="9">
        <f ca="1">YEAR(TODAY())-Data_Source[[#This Row],[Year]]</f>
        <v>8</v>
      </c>
      <c r="F2388" t="s">
        <v>15</v>
      </c>
      <c r="G2388" t="s">
        <v>75</v>
      </c>
      <c r="H2388" t="s">
        <v>26</v>
      </c>
      <c r="I2388">
        <v>3.5</v>
      </c>
      <c r="J2388" t="s">
        <v>18</v>
      </c>
      <c r="K2388" t="s">
        <v>19</v>
      </c>
      <c r="L2388">
        <v>115000</v>
      </c>
      <c r="M2388" t="s">
        <v>20</v>
      </c>
      <c r="N2388" t="s">
        <v>20</v>
      </c>
      <c r="O2388" s="2">
        <v>55000</v>
      </c>
      <c r="P2388" s="1">
        <f>MEDIAN(Data_Source[Price (SAR)])</f>
        <v>58000</v>
      </c>
      <c r="Q2388" s="1" cm="1">
        <f t="array" ref="Q2388">MEDIAN(_xlfn._xlws.FILTER(Data_Source[Price (SAR)],Data_Source[Maker] = Data_Source[[#This Row],[Maker]]))</f>
        <v>40000</v>
      </c>
    </row>
    <row r="2389" spans="1:17" x14ac:dyDescent="0.35">
      <c r="A2389">
        <v>2388</v>
      </c>
      <c r="B2389" t="s">
        <v>39</v>
      </c>
      <c r="C2389" t="s">
        <v>217</v>
      </c>
      <c r="D2389">
        <v>2016</v>
      </c>
      <c r="E2389" s="9">
        <f ca="1">YEAR(TODAY())-Data_Source[[#This Row],[Year]]</f>
        <v>9</v>
      </c>
      <c r="F2389" t="s">
        <v>44</v>
      </c>
      <c r="G2389" t="s">
        <v>23</v>
      </c>
      <c r="H2389" t="s">
        <v>30</v>
      </c>
      <c r="I2389">
        <v>1.8</v>
      </c>
      <c r="J2389" t="s">
        <v>18</v>
      </c>
      <c r="K2389" t="s">
        <v>19</v>
      </c>
      <c r="L2389">
        <v>52000</v>
      </c>
      <c r="M2389" t="s">
        <v>20</v>
      </c>
      <c r="N2389" t="s">
        <v>20</v>
      </c>
      <c r="O2389" s="2">
        <v>45000</v>
      </c>
      <c r="P2389" s="1">
        <f>MEDIAN(Data_Source[Price (SAR)])</f>
        <v>58000</v>
      </c>
      <c r="Q2389" s="1" cm="1">
        <f t="array" ref="Q2389">MEDIAN(_xlfn._xlws.FILTER(Data_Source[Price (SAR)],Data_Source[Maker] = Data_Source[[#This Row],[Maker]]))</f>
        <v>60000</v>
      </c>
    </row>
    <row r="2390" spans="1:17" x14ac:dyDescent="0.35">
      <c r="A2390">
        <v>2389</v>
      </c>
      <c r="B2390" t="s">
        <v>34</v>
      </c>
      <c r="C2390" t="s">
        <v>123</v>
      </c>
      <c r="D2390">
        <v>2016</v>
      </c>
      <c r="E2390" s="9">
        <f ca="1">YEAR(TODAY())-Data_Source[[#This Row],[Year]]</f>
        <v>9</v>
      </c>
      <c r="F2390" t="s">
        <v>15</v>
      </c>
      <c r="G2390" t="s">
        <v>23</v>
      </c>
      <c r="H2390" t="s">
        <v>30</v>
      </c>
      <c r="I2390">
        <v>2.7</v>
      </c>
      <c r="J2390" t="s">
        <v>18</v>
      </c>
      <c r="K2390" t="s">
        <v>68</v>
      </c>
      <c r="L2390">
        <v>258000</v>
      </c>
      <c r="M2390" t="s">
        <v>20</v>
      </c>
      <c r="N2390" t="s">
        <v>20</v>
      </c>
      <c r="O2390" s="3">
        <v>62000</v>
      </c>
      <c r="P2390" s="1">
        <f>MEDIAN(Data_Source[Price (SAR)])</f>
        <v>58000</v>
      </c>
      <c r="Q2390" s="1" cm="1">
        <f t="array" ref="Q2390">MEDIAN(_xlfn._xlws.FILTER(Data_Source[Price (SAR)],Data_Source[Maker] = Data_Source[[#This Row],[Maker]]))</f>
        <v>65000</v>
      </c>
    </row>
    <row r="2391" spans="1:17" x14ac:dyDescent="0.35">
      <c r="A2391">
        <v>2390</v>
      </c>
      <c r="B2391" t="s">
        <v>76</v>
      </c>
      <c r="C2391" t="s">
        <v>77</v>
      </c>
      <c r="D2391">
        <v>2013</v>
      </c>
      <c r="E2391" s="9">
        <f ca="1">YEAR(TODAY())-Data_Source[[#This Row],[Year]]</f>
        <v>12</v>
      </c>
      <c r="F2391" t="s">
        <v>15</v>
      </c>
      <c r="G2391" t="s">
        <v>16</v>
      </c>
      <c r="H2391" t="s">
        <v>26</v>
      </c>
      <c r="I2391">
        <v>5.4</v>
      </c>
      <c r="J2391" t="s">
        <v>18</v>
      </c>
      <c r="K2391" t="s">
        <v>19</v>
      </c>
      <c r="L2391">
        <v>145000</v>
      </c>
      <c r="M2391" t="s">
        <v>20</v>
      </c>
      <c r="N2391" t="s">
        <v>20</v>
      </c>
      <c r="O2391" s="3">
        <v>38000</v>
      </c>
      <c r="P2391" s="1">
        <f>MEDIAN(Data_Source[Price (SAR)])</f>
        <v>58000</v>
      </c>
      <c r="Q2391" s="1" cm="1">
        <f t="array" ref="Q2391">MEDIAN(_xlfn._xlws.FILTER(Data_Source[Price (SAR)],Data_Source[Maker] = Data_Source[[#This Row],[Maker]]))</f>
        <v>55000</v>
      </c>
    </row>
    <row r="2392" spans="1:17" x14ac:dyDescent="0.35">
      <c r="A2392">
        <v>2391</v>
      </c>
      <c r="B2392" t="s">
        <v>85</v>
      </c>
      <c r="C2392" t="s">
        <v>86</v>
      </c>
      <c r="D2392">
        <v>2015</v>
      </c>
      <c r="E2392" s="9">
        <f ca="1">YEAR(TODAY())-Data_Source[[#This Row],[Year]]</f>
        <v>10</v>
      </c>
      <c r="F2392" t="s">
        <v>15</v>
      </c>
      <c r="G2392" t="s">
        <v>75</v>
      </c>
      <c r="H2392" t="s">
        <v>30</v>
      </c>
      <c r="I2392">
        <v>3.5</v>
      </c>
      <c r="J2392" t="s">
        <v>18</v>
      </c>
      <c r="K2392" t="s">
        <v>19</v>
      </c>
      <c r="L2392">
        <v>181000</v>
      </c>
      <c r="M2392" t="s">
        <v>20</v>
      </c>
      <c r="N2392" t="s">
        <v>20</v>
      </c>
      <c r="O2392" s="3">
        <v>70000</v>
      </c>
      <c r="P2392" s="1">
        <f>MEDIAN(Data_Source[Price (SAR)])</f>
        <v>58000</v>
      </c>
      <c r="Q2392" s="1" cm="1">
        <f t="array" ref="Q2392">MEDIAN(_xlfn._xlws.FILTER(Data_Source[Price (SAR)],Data_Source[Maker] = Data_Source[[#This Row],[Maker]]))</f>
        <v>88000</v>
      </c>
    </row>
    <row r="2393" spans="1:17" x14ac:dyDescent="0.35">
      <c r="A2393">
        <v>2392</v>
      </c>
      <c r="B2393" t="s">
        <v>31</v>
      </c>
      <c r="C2393" t="s">
        <v>32</v>
      </c>
      <c r="D2393">
        <v>2017</v>
      </c>
      <c r="E2393" s="9">
        <f ca="1">YEAR(TODAY())-Data_Source[[#This Row],[Year]]</f>
        <v>8</v>
      </c>
      <c r="F2393" t="s">
        <v>44</v>
      </c>
      <c r="G2393" t="s">
        <v>75</v>
      </c>
      <c r="H2393" t="s">
        <v>30</v>
      </c>
      <c r="I2393">
        <v>2.4</v>
      </c>
      <c r="J2393" t="s">
        <v>18</v>
      </c>
      <c r="K2393" t="s">
        <v>19</v>
      </c>
      <c r="L2393">
        <v>43925</v>
      </c>
      <c r="M2393" t="s">
        <v>20</v>
      </c>
      <c r="N2393" t="s">
        <v>20</v>
      </c>
      <c r="O2393" s="3">
        <v>93000</v>
      </c>
      <c r="P2393" s="1">
        <f>MEDIAN(Data_Source[Price (SAR)])</f>
        <v>58000</v>
      </c>
      <c r="Q2393" s="1" cm="1">
        <f t="array" ref="Q2393">MEDIAN(_xlfn._xlws.FILTER(Data_Source[Price (SAR)],Data_Source[Maker] = Data_Source[[#This Row],[Maker]]))</f>
        <v>60500</v>
      </c>
    </row>
    <row r="2394" spans="1:17" x14ac:dyDescent="0.35">
      <c r="A2394">
        <v>2393</v>
      </c>
      <c r="B2394" t="s">
        <v>34</v>
      </c>
      <c r="C2394" t="s">
        <v>41</v>
      </c>
      <c r="D2394">
        <v>2010</v>
      </c>
      <c r="E2394" s="9">
        <f ca="1">YEAR(TODAY())-Data_Source[[#This Row],[Year]]</f>
        <v>15</v>
      </c>
      <c r="F2394" t="s">
        <v>15</v>
      </c>
      <c r="G2394" t="s">
        <v>25</v>
      </c>
      <c r="H2394" t="s">
        <v>26</v>
      </c>
      <c r="I2394">
        <v>1.3</v>
      </c>
      <c r="J2394" t="s">
        <v>18</v>
      </c>
      <c r="K2394" t="s">
        <v>68</v>
      </c>
      <c r="L2394">
        <v>350000</v>
      </c>
      <c r="M2394" t="s">
        <v>42</v>
      </c>
      <c r="N2394" t="s">
        <v>64</v>
      </c>
      <c r="O2394" s="2">
        <v>13000</v>
      </c>
      <c r="P2394" s="1">
        <f>MEDIAN(Data_Source[Price (SAR)])</f>
        <v>58000</v>
      </c>
      <c r="Q2394" s="1" cm="1">
        <f t="array" ref="Q2394">MEDIAN(_xlfn._xlws.FILTER(Data_Source[Price (SAR)],Data_Source[Maker] = Data_Source[[#This Row],[Maker]]))</f>
        <v>65000</v>
      </c>
    </row>
    <row r="2395" spans="1:17" x14ac:dyDescent="0.35">
      <c r="A2395">
        <v>2394</v>
      </c>
      <c r="B2395" t="s">
        <v>180</v>
      </c>
      <c r="C2395" t="s">
        <v>361</v>
      </c>
      <c r="D2395">
        <v>2015</v>
      </c>
      <c r="E2395" s="9">
        <f ca="1">YEAR(TODAY())-Data_Source[[#This Row],[Year]]</f>
        <v>10</v>
      </c>
      <c r="F2395" t="s">
        <v>15</v>
      </c>
      <c r="G2395" t="s">
        <v>234</v>
      </c>
      <c r="H2395" t="s">
        <v>17</v>
      </c>
      <c r="I2395">
        <v>3</v>
      </c>
      <c r="J2395" t="s">
        <v>18</v>
      </c>
      <c r="K2395" t="s">
        <v>19</v>
      </c>
      <c r="L2395">
        <v>120000</v>
      </c>
      <c r="M2395" t="s">
        <v>45</v>
      </c>
      <c r="N2395" t="s">
        <v>539</v>
      </c>
      <c r="O2395" s="2">
        <v>155000</v>
      </c>
      <c r="P2395" s="1">
        <f>MEDIAN(Data_Source[Price (SAR)])</f>
        <v>58000</v>
      </c>
      <c r="Q2395" s="1" cm="1">
        <f t="array" ref="Q2395">MEDIAN(_xlfn._xlws.FILTER(Data_Source[Price (SAR)],Data_Source[Maker] = Data_Source[[#This Row],[Maker]]))</f>
        <v>138000</v>
      </c>
    </row>
    <row r="2396" spans="1:17" x14ac:dyDescent="0.35">
      <c r="A2396">
        <v>2395</v>
      </c>
      <c r="B2396" t="s">
        <v>34</v>
      </c>
      <c r="C2396" t="s">
        <v>41</v>
      </c>
      <c r="D2396">
        <v>2020</v>
      </c>
      <c r="E2396" s="9">
        <f ca="1">YEAR(TODAY())-Data_Source[[#This Row],[Year]]</f>
        <v>5</v>
      </c>
      <c r="F2396" t="s">
        <v>15</v>
      </c>
      <c r="G2396" t="s">
        <v>94</v>
      </c>
      <c r="H2396" t="s">
        <v>30</v>
      </c>
      <c r="I2396">
        <v>1.5</v>
      </c>
      <c r="J2396" t="s">
        <v>18</v>
      </c>
      <c r="K2396" t="s">
        <v>19</v>
      </c>
      <c r="L2396">
        <v>13000</v>
      </c>
      <c r="M2396" t="s">
        <v>42</v>
      </c>
      <c r="N2396" t="s">
        <v>64</v>
      </c>
      <c r="O2396" s="2">
        <v>37000</v>
      </c>
      <c r="P2396" s="1">
        <f>MEDIAN(Data_Source[Price (SAR)])</f>
        <v>58000</v>
      </c>
      <c r="Q2396" s="1" cm="1">
        <f t="array" ref="Q2396">MEDIAN(_xlfn._xlws.FILTER(Data_Source[Price (SAR)],Data_Source[Maker] = Data_Source[[#This Row],[Maker]]))</f>
        <v>65000</v>
      </c>
    </row>
    <row r="2397" spans="1:17" x14ac:dyDescent="0.35">
      <c r="A2397">
        <v>2396</v>
      </c>
      <c r="B2397" t="s">
        <v>36</v>
      </c>
      <c r="C2397" t="s">
        <v>115</v>
      </c>
      <c r="D2397">
        <v>1994</v>
      </c>
      <c r="E2397" s="9">
        <f ca="1">YEAR(TODAY())-Data_Source[[#This Row],[Year]]</f>
        <v>31</v>
      </c>
      <c r="F2397" t="s">
        <v>15</v>
      </c>
      <c r="G2397" t="s">
        <v>102</v>
      </c>
      <c r="H2397" t="s">
        <v>30</v>
      </c>
      <c r="I2397">
        <v>5.7</v>
      </c>
      <c r="J2397" t="s">
        <v>18</v>
      </c>
      <c r="K2397" t="s">
        <v>19</v>
      </c>
      <c r="L2397">
        <v>357624</v>
      </c>
      <c r="M2397" t="s">
        <v>54</v>
      </c>
      <c r="N2397" t="s">
        <v>538</v>
      </c>
      <c r="O2397" s="2">
        <v>15000</v>
      </c>
      <c r="P2397" s="1">
        <f>MEDIAN(Data_Source[Price (SAR)])</f>
        <v>58000</v>
      </c>
      <c r="Q2397" s="1" cm="1">
        <f t="array" ref="Q2397">MEDIAN(_xlfn._xlws.FILTER(Data_Source[Price (SAR)],Data_Source[Maker] = Data_Source[[#This Row],[Maker]]))</f>
        <v>72000</v>
      </c>
    </row>
    <row r="2398" spans="1:17" x14ac:dyDescent="0.35">
      <c r="A2398">
        <v>2397</v>
      </c>
      <c r="B2398" t="s">
        <v>76</v>
      </c>
      <c r="C2398" t="s">
        <v>240</v>
      </c>
      <c r="D2398">
        <v>2011</v>
      </c>
      <c r="E2398" s="9">
        <f ca="1">YEAR(TODAY())-Data_Source[[#This Row],[Year]]</f>
        <v>14</v>
      </c>
      <c r="F2398" t="s">
        <v>15</v>
      </c>
      <c r="G2398" t="s">
        <v>75</v>
      </c>
      <c r="H2398" t="s">
        <v>26</v>
      </c>
      <c r="I2398">
        <v>4.5999999999999996</v>
      </c>
      <c r="J2398" t="s">
        <v>18</v>
      </c>
      <c r="K2398" t="s">
        <v>19</v>
      </c>
      <c r="L2398">
        <v>128000</v>
      </c>
      <c r="M2398" t="s">
        <v>245</v>
      </c>
      <c r="N2398" t="s">
        <v>538</v>
      </c>
      <c r="O2398" s="2">
        <v>43000</v>
      </c>
      <c r="P2398" s="1">
        <f>MEDIAN(Data_Source[Price (SAR)])</f>
        <v>58000</v>
      </c>
      <c r="Q2398" s="1" cm="1">
        <f t="array" ref="Q2398">MEDIAN(_xlfn._xlws.FILTER(Data_Source[Price (SAR)],Data_Source[Maker] = Data_Source[[#This Row],[Maker]]))</f>
        <v>55000</v>
      </c>
    </row>
    <row r="2399" spans="1:17" x14ac:dyDescent="0.35">
      <c r="A2399">
        <v>2398</v>
      </c>
      <c r="B2399" t="s">
        <v>27</v>
      </c>
      <c r="C2399" t="s">
        <v>89</v>
      </c>
      <c r="D2399">
        <v>2018</v>
      </c>
      <c r="E2399" s="9">
        <f ca="1">YEAR(TODAY())-Data_Source[[#This Row],[Year]]</f>
        <v>7</v>
      </c>
      <c r="F2399" t="s">
        <v>15</v>
      </c>
      <c r="G2399" t="s">
        <v>75</v>
      </c>
      <c r="H2399" t="s">
        <v>26</v>
      </c>
      <c r="I2399">
        <v>2.4</v>
      </c>
      <c r="J2399" t="s">
        <v>18</v>
      </c>
      <c r="K2399" t="s">
        <v>19</v>
      </c>
      <c r="L2399">
        <v>41853</v>
      </c>
      <c r="M2399" t="s">
        <v>42</v>
      </c>
      <c r="N2399" t="s">
        <v>64</v>
      </c>
      <c r="O2399" s="3">
        <v>60000</v>
      </c>
      <c r="P2399" s="1">
        <f>MEDIAN(Data_Source[Price (SAR)])</f>
        <v>58000</v>
      </c>
      <c r="Q2399" s="1" cm="1">
        <f t="array" ref="Q2399">MEDIAN(_xlfn._xlws.FILTER(Data_Source[Price (SAR)],Data_Source[Maker] = Data_Source[[#This Row],[Maker]]))</f>
        <v>42000</v>
      </c>
    </row>
    <row r="2400" spans="1:17" x14ac:dyDescent="0.35">
      <c r="A2400">
        <v>2399</v>
      </c>
      <c r="B2400" t="s">
        <v>36</v>
      </c>
      <c r="C2400" t="s">
        <v>200</v>
      </c>
      <c r="D2400">
        <v>2014</v>
      </c>
      <c r="E2400" s="9">
        <f ca="1">YEAR(TODAY())-Data_Source[[#This Row],[Year]]</f>
        <v>11</v>
      </c>
      <c r="F2400" t="s">
        <v>15</v>
      </c>
      <c r="G2400" t="s">
        <v>65</v>
      </c>
      <c r="H2400" t="s">
        <v>17</v>
      </c>
      <c r="I2400">
        <v>3.6</v>
      </c>
      <c r="J2400" t="s">
        <v>18</v>
      </c>
      <c r="K2400" t="s">
        <v>19</v>
      </c>
      <c r="L2400">
        <v>250000</v>
      </c>
      <c r="M2400" t="s">
        <v>211</v>
      </c>
      <c r="N2400" t="s">
        <v>539</v>
      </c>
      <c r="O2400" s="2">
        <v>50000</v>
      </c>
      <c r="P2400" s="1">
        <f>MEDIAN(Data_Source[Price (SAR)])</f>
        <v>58000</v>
      </c>
      <c r="Q2400" s="1" cm="1">
        <f t="array" ref="Q2400">MEDIAN(_xlfn._xlws.FILTER(Data_Source[Price (SAR)],Data_Source[Maker] = Data_Source[[#This Row],[Maker]]))</f>
        <v>72000</v>
      </c>
    </row>
    <row r="2401" spans="1:17" x14ac:dyDescent="0.35">
      <c r="A2401">
        <v>2400</v>
      </c>
      <c r="B2401" t="s">
        <v>36</v>
      </c>
      <c r="C2401" t="s">
        <v>146</v>
      </c>
      <c r="D2401">
        <v>2016</v>
      </c>
      <c r="E2401" s="9">
        <f ca="1">YEAR(TODAY())-Data_Source[[#This Row],[Year]]</f>
        <v>9</v>
      </c>
      <c r="F2401" t="s">
        <v>15</v>
      </c>
      <c r="G2401" t="s">
        <v>94</v>
      </c>
      <c r="H2401" t="s">
        <v>17</v>
      </c>
      <c r="I2401">
        <v>5.3</v>
      </c>
      <c r="J2401" t="s">
        <v>18</v>
      </c>
      <c r="K2401" t="s">
        <v>19</v>
      </c>
      <c r="L2401">
        <v>161</v>
      </c>
      <c r="M2401" t="s">
        <v>42</v>
      </c>
      <c r="N2401" t="s">
        <v>64</v>
      </c>
      <c r="O2401" s="2">
        <v>80000</v>
      </c>
      <c r="P2401" s="1">
        <f>MEDIAN(Data_Source[Price (SAR)])</f>
        <v>58000</v>
      </c>
      <c r="Q2401" s="1" cm="1">
        <f t="array" ref="Q2401">MEDIAN(_xlfn._xlws.FILTER(Data_Source[Price (SAR)],Data_Source[Maker] = Data_Source[[#This Row],[Maker]]))</f>
        <v>72000</v>
      </c>
    </row>
    <row r="2402" spans="1:17" x14ac:dyDescent="0.35">
      <c r="A2402">
        <v>2401</v>
      </c>
      <c r="B2402" t="s">
        <v>36</v>
      </c>
      <c r="C2402" t="s">
        <v>146</v>
      </c>
      <c r="D2402">
        <v>2020</v>
      </c>
      <c r="E2402" s="9">
        <f ca="1">YEAR(TODAY())-Data_Source[[#This Row],[Year]]</f>
        <v>5</v>
      </c>
      <c r="F2402" t="s">
        <v>15</v>
      </c>
      <c r="G2402" t="s">
        <v>65</v>
      </c>
      <c r="H2402" t="s">
        <v>26</v>
      </c>
      <c r="I2402">
        <v>3</v>
      </c>
      <c r="J2402" t="s">
        <v>18</v>
      </c>
      <c r="K2402" t="s">
        <v>19</v>
      </c>
      <c r="L2402">
        <v>24000</v>
      </c>
      <c r="M2402" t="s">
        <v>42</v>
      </c>
      <c r="N2402" t="s">
        <v>64</v>
      </c>
      <c r="O2402" s="2">
        <v>135000</v>
      </c>
      <c r="P2402" s="1">
        <f>MEDIAN(Data_Source[Price (SAR)])</f>
        <v>58000</v>
      </c>
      <c r="Q2402" s="1" cm="1">
        <f t="array" ref="Q2402">MEDIAN(_xlfn._xlws.FILTER(Data_Source[Price (SAR)],Data_Source[Maker] = Data_Source[[#This Row],[Maker]]))</f>
        <v>72000</v>
      </c>
    </row>
    <row r="2403" spans="1:17" x14ac:dyDescent="0.35">
      <c r="A2403">
        <v>2402</v>
      </c>
      <c r="B2403" t="s">
        <v>48</v>
      </c>
      <c r="C2403" t="s">
        <v>49</v>
      </c>
      <c r="D2403">
        <v>2015</v>
      </c>
      <c r="E2403" s="9">
        <f ca="1">YEAR(TODAY())-Data_Source[[#This Row],[Year]]</f>
        <v>10</v>
      </c>
      <c r="F2403" t="s">
        <v>44</v>
      </c>
      <c r="G2403" t="s">
        <v>23</v>
      </c>
      <c r="H2403" t="s">
        <v>17</v>
      </c>
      <c r="I2403">
        <v>2</v>
      </c>
      <c r="J2403" t="s">
        <v>18</v>
      </c>
      <c r="K2403" t="s">
        <v>19</v>
      </c>
      <c r="L2403">
        <v>123000</v>
      </c>
      <c r="M2403" t="s">
        <v>20</v>
      </c>
      <c r="N2403" t="s">
        <v>20</v>
      </c>
      <c r="O2403" s="2">
        <v>78000</v>
      </c>
      <c r="P2403" s="1">
        <f>MEDIAN(Data_Source[Price (SAR)])</f>
        <v>58000</v>
      </c>
      <c r="Q2403" s="1" cm="1">
        <f t="array" ref="Q2403">MEDIAN(_xlfn._xlws.FILTER(Data_Source[Price (SAR)],Data_Source[Maker] = Data_Source[[#This Row],[Maker]]))</f>
        <v>145000</v>
      </c>
    </row>
    <row r="2404" spans="1:17" x14ac:dyDescent="0.35">
      <c r="A2404">
        <v>2403</v>
      </c>
      <c r="B2404" t="s">
        <v>121</v>
      </c>
      <c r="C2404" t="s">
        <v>392</v>
      </c>
      <c r="D2404">
        <v>2016</v>
      </c>
      <c r="E2404" s="9">
        <f ca="1">YEAR(TODAY())-Data_Source[[#This Row],[Year]]</f>
        <v>9</v>
      </c>
      <c r="F2404" t="s">
        <v>44</v>
      </c>
      <c r="G2404" t="s">
        <v>65</v>
      </c>
      <c r="H2404" t="s">
        <v>17</v>
      </c>
      <c r="I2404">
        <v>3</v>
      </c>
      <c r="J2404" t="s">
        <v>18</v>
      </c>
      <c r="K2404" t="s">
        <v>19</v>
      </c>
      <c r="L2404">
        <v>42000</v>
      </c>
      <c r="M2404" t="s">
        <v>45</v>
      </c>
      <c r="N2404" t="s">
        <v>539</v>
      </c>
      <c r="O2404" s="3">
        <v>190000</v>
      </c>
      <c r="P2404" s="1">
        <f>MEDIAN(Data_Source[Price (SAR)])</f>
        <v>58000</v>
      </c>
      <c r="Q2404" s="1" cm="1">
        <f t="array" ref="Q2404">MEDIAN(_xlfn._xlws.FILTER(Data_Source[Price (SAR)],Data_Source[Maker] = Data_Source[[#This Row],[Maker]]))</f>
        <v>155000</v>
      </c>
    </row>
    <row r="2405" spans="1:17" x14ac:dyDescent="0.35">
      <c r="A2405">
        <v>2404</v>
      </c>
      <c r="B2405" t="s">
        <v>166</v>
      </c>
      <c r="C2405" t="s">
        <v>290</v>
      </c>
      <c r="D2405">
        <v>2020</v>
      </c>
      <c r="E2405" s="9">
        <f ca="1">YEAR(TODAY())-Data_Source[[#This Row],[Year]]</f>
        <v>5</v>
      </c>
      <c r="F2405" t="s">
        <v>15</v>
      </c>
      <c r="G2405" t="s">
        <v>29</v>
      </c>
      <c r="H2405" t="s">
        <v>17</v>
      </c>
      <c r="I2405">
        <v>1.8</v>
      </c>
      <c r="J2405" t="s">
        <v>18</v>
      </c>
      <c r="K2405" t="s">
        <v>19</v>
      </c>
      <c r="L2405">
        <v>46000</v>
      </c>
      <c r="M2405" t="s">
        <v>155</v>
      </c>
      <c r="N2405" t="s">
        <v>539</v>
      </c>
      <c r="O2405" s="2">
        <v>62000</v>
      </c>
      <c r="P2405" s="1">
        <f>MEDIAN(Data_Source[Price (SAR)])</f>
        <v>58000</v>
      </c>
      <c r="Q2405" s="1" cm="1">
        <f t="array" ref="Q2405">MEDIAN(_xlfn._xlws.FILTER(Data_Source[Price (SAR)],Data_Source[Maker] = Data_Source[[#This Row],[Maker]]))</f>
        <v>44000</v>
      </c>
    </row>
    <row r="2406" spans="1:17" x14ac:dyDescent="0.35">
      <c r="A2406">
        <v>2405</v>
      </c>
      <c r="B2406" t="s">
        <v>82</v>
      </c>
      <c r="C2406" t="s">
        <v>142</v>
      </c>
      <c r="D2406">
        <v>2019</v>
      </c>
      <c r="E2406" s="9">
        <f ca="1">YEAR(TODAY())-Data_Source[[#This Row],[Year]]</f>
        <v>6</v>
      </c>
      <c r="F2406" t="s">
        <v>15</v>
      </c>
      <c r="G2406" t="s">
        <v>23</v>
      </c>
      <c r="H2406" t="s">
        <v>26</v>
      </c>
      <c r="I2406">
        <v>1.5</v>
      </c>
      <c r="J2406" t="s">
        <v>18</v>
      </c>
      <c r="K2406" t="s">
        <v>19</v>
      </c>
      <c r="L2406">
        <v>30766</v>
      </c>
      <c r="M2406" t="s">
        <v>42</v>
      </c>
      <c r="N2406" t="s">
        <v>64</v>
      </c>
      <c r="O2406" s="3">
        <v>42000</v>
      </c>
      <c r="P2406" s="1">
        <f>MEDIAN(Data_Source[Price (SAR)])</f>
        <v>58000</v>
      </c>
      <c r="Q2406" s="1" cm="1">
        <f t="array" ref="Q2406">MEDIAN(_xlfn._xlws.FILTER(Data_Source[Price (SAR)],Data_Source[Maker] = Data_Source[[#This Row],[Maker]]))</f>
        <v>40000</v>
      </c>
    </row>
    <row r="2407" spans="1:17" x14ac:dyDescent="0.35">
      <c r="A2407">
        <v>2406</v>
      </c>
      <c r="B2407" t="s">
        <v>34</v>
      </c>
      <c r="C2407" t="s">
        <v>161</v>
      </c>
      <c r="D2407">
        <v>2009</v>
      </c>
      <c r="E2407" s="9">
        <f ca="1">YEAR(TODAY())-Data_Source[[#This Row],[Year]]</f>
        <v>16</v>
      </c>
      <c r="F2407" t="s">
        <v>44</v>
      </c>
      <c r="G2407" t="s">
        <v>38</v>
      </c>
      <c r="H2407" t="s">
        <v>17</v>
      </c>
      <c r="I2407">
        <v>5.7</v>
      </c>
      <c r="J2407" t="s">
        <v>18</v>
      </c>
      <c r="K2407" t="s">
        <v>19</v>
      </c>
      <c r="L2407">
        <v>200000</v>
      </c>
      <c r="M2407" t="s">
        <v>42</v>
      </c>
      <c r="N2407" t="s">
        <v>64</v>
      </c>
      <c r="O2407" s="3">
        <v>48000</v>
      </c>
      <c r="P2407" s="1">
        <f>MEDIAN(Data_Source[Price (SAR)])</f>
        <v>58000</v>
      </c>
      <c r="Q2407" s="1" cm="1">
        <f t="array" ref="Q2407">MEDIAN(_xlfn._xlws.FILTER(Data_Source[Price (SAR)],Data_Source[Maker] = Data_Source[[#This Row],[Maker]]))</f>
        <v>65000</v>
      </c>
    </row>
    <row r="2408" spans="1:17" x14ac:dyDescent="0.35">
      <c r="A2408">
        <v>2407</v>
      </c>
      <c r="B2408" t="s">
        <v>76</v>
      </c>
      <c r="C2408" t="s">
        <v>240</v>
      </c>
      <c r="D2408">
        <v>2003</v>
      </c>
      <c r="E2408" s="9">
        <f ca="1">YEAR(TODAY())-Data_Source[[#This Row],[Year]]</f>
        <v>22</v>
      </c>
      <c r="F2408" t="s">
        <v>47</v>
      </c>
      <c r="G2408" t="s">
        <v>75</v>
      </c>
      <c r="H2408" t="s">
        <v>17</v>
      </c>
      <c r="I2408">
        <v>4.5999999999999996</v>
      </c>
      <c r="J2408" t="s">
        <v>18</v>
      </c>
      <c r="K2408" t="s">
        <v>19</v>
      </c>
      <c r="L2408">
        <v>500</v>
      </c>
      <c r="M2408" t="s">
        <v>111</v>
      </c>
      <c r="N2408" t="s">
        <v>540</v>
      </c>
      <c r="O2408" s="3">
        <v>13000</v>
      </c>
      <c r="P2408" s="1">
        <f>MEDIAN(Data_Source[Price (SAR)])</f>
        <v>58000</v>
      </c>
      <c r="Q2408" s="1" cm="1">
        <f t="array" ref="Q2408">MEDIAN(_xlfn._xlws.FILTER(Data_Source[Price (SAR)],Data_Source[Maker] = Data_Source[[#This Row],[Maker]]))</f>
        <v>55000</v>
      </c>
    </row>
    <row r="2409" spans="1:17" x14ac:dyDescent="0.35">
      <c r="A2409">
        <v>2408</v>
      </c>
      <c r="B2409" t="s">
        <v>36</v>
      </c>
      <c r="C2409" t="s">
        <v>146</v>
      </c>
      <c r="D2409">
        <v>2017</v>
      </c>
      <c r="E2409" s="9">
        <f ca="1">YEAR(TODAY())-Data_Source[[#This Row],[Year]]</f>
        <v>8</v>
      </c>
      <c r="F2409" t="s">
        <v>15</v>
      </c>
      <c r="G2409" t="s">
        <v>25</v>
      </c>
      <c r="H2409" t="s">
        <v>17</v>
      </c>
      <c r="I2409">
        <v>5.3</v>
      </c>
      <c r="J2409" t="s">
        <v>18</v>
      </c>
      <c r="K2409" t="s">
        <v>19</v>
      </c>
      <c r="L2409">
        <v>166</v>
      </c>
      <c r="M2409" t="s">
        <v>111</v>
      </c>
      <c r="N2409" t="s">
        <v>540</v>
      </c>
      <c r="O2409" s="3">
        <v>105000</v>
      </c>
      <c r="P2409" s="1">
        <f>MEDIAN(Data_Source[Price (SAR)])</f>
        <v>58000</v>
      </c>
      <c r="Q2409" s="1" cm="1">
        <f t="array" ref="Q2409">MEDIAN(_xlfn._xlws.FILTER(Data_Source[Price (SAR)],Data_Source[Maker] = Data_Source[[#This Row],[Maker]]))</f>
        <v>72000</v>
      </c>
    </row>
    <row r="2410" spans="1:17" x14ac:dyDescent="0.35">
      <c r="A2410">
        <v>2409</v>
      </c>
      <c r="B2410" t="s">
        <v>76</v>
      </c>
      <c r="C2410" t="s">
        <v>112</v>
      </c>
      <c r="D2410">
        <v>2018</v>
      </c>
      <c r="E2410" s="9">
        <f ca="1">YEAR(TODAY())-Data_Source[[#This Row],[Year]]</f>
        <v>7</v>
      </c>
      <c r="F2410" t="s">
        <v>15</v>
      </c>
      <c r="G2410" t="s">
        <v>102</v>
      </c>
      <c r="H2410" t="s">
        <v>26</v>
      </c>
      <c r="I2410">
        <v>3.5</v>
      </c>
      <c r="J2410" t="s">
        <v>18</v>
      </c>
      <c r="K2410" t="s">
        <v>19</v>
      </c>
      <c r="L2410">
        <v>91355</v>
      </c>
      <c r="M2410" t="s">
        <v>20</v>
      </c>
      <c r="N2410" t="s">
        <v>20</v>
      </c>
      <c r="O2410" s="2">
        <v>74500</v>
      </c>
      <c r="P2410" s="1">
        <f>MEDIAN(Data_Source[Price (SAR)])</f>
        <v>58000</v>
      </c>
      <c r="Q2410" s="1" cm="1">
        <f t="array" ref="Q2410">MEDIAN(_xlfn._xlws.FILTER(Data_Source[Price (SAR)],Data_Source[Maker] = Data_Source[[#This Row],[Maker]]))</f>
        <v>55000</v>
      </c>
    </row>
    <row r="2411" spans="1:17" x14ac:dyDescent="0.35">
      <c r="A2411">
        <v>2410</v>
      </c>
      <c r="B2411" t="s">
        <v>99</v>
      </c>
      <c r="C2411">
        <v>5</v>
      </c>
      <c r="D2411">
        <v>2021</v>
      </c>
      <c r="E2411" s="9">
        <f ca="1">YEAR(TODAY())-Data_Source[[#This Row],[Year]]</f>
        <v>4</v>
      </c>
      <c r="F2411" t="s">
        <v>15</v>
      </c>
      <c r="G2411" t="s">
        <v>16</v>
      </c>
      <c r="H2411" t="s">
        <v>30</v>
      </c>
      <c r="I2411">
        <v>1.5</v>
      </c>
      <c r="J2411" t="s">
        <v>18</v>
      </c>
      <c r="K2411" t="s">
        <v>19</v>
      </c>
      <c r="L2411">
        <v>3400</v>
      </c>
      <c r="M2411" t="s">
        <v>228</v>
      </c>
      <c r="N2411" t="s">
        <v>540</v>
      </c>
      <c r="O2411" s="2">
        <v>42000</v>
      </c>
      <c r="P2411" s="1">
        <f>MEDIAN(Data_Source[Price (SAR)])</f>
        <v>58000</v>
      </c>
      <c r="Q2411" s="1" cm="1">
        <f t="array" ref="Q2411">MEDIAN(_xlfn._xlws.FILTER(Data_Source[Price (SAR)],Data_Source[Maker] = Data_Source[[#This Row],[Maker]]))</f>
        <v>48000</v>
      </c>
    </row>
    <row r="2412" spans="1:17" x14ac:dyDescent="0.35">
      <c r="A2412">
        <v>2411</v>
      </c>
      <c r="B2412" t="s">
        <v>60</v>
      </c>
      <c r="C2412" t="s">
        <v>80</v>
      </c>
      <c r="D2412">
        <v>2015</v>
      </c>
      <c r="E2412" s="9">
        <f ca="1">YEAR(TODAY())-Data_Source[[#This Row],[Year]]</f>
        <v>10</v>
      </c>
      <c r="F2412" t="s">
        <v>15</v>
      </c>
      <c r="G2412" t="s">
        <v>16</v>
      </c>
      <c r="H2412" t="s">
        <v>17</v>
      </c>
      <c r="I2412">
        <v>3.6</v>
      </c>
      <c r="J2412" t="s">
        <v>18</v>
      </c>
      <c r="K2412" t="s">
        <v>19</v>
      </c>
      <c r="L2412">
        <v>232000</v>
      </c>
      <c r="M2412" t="s">
        <v>245</v>
      </c>
      <c r="N2412" t="s">
        <v>538</v>
      </c>
      <c r="O2412" s="2">
        <v>90000</v>
      </c>
      <c r="P2412" s="1">
        <f>MEDIAN(Data_Source[Price (SAR)])</f>
        <v>58000</v>
      </c>
      <c r="Q2412" s="1" cm="1">
        <f t="array" ref="Q2412">MEDIAN(_xlfn._xlws.FILTER(Data_Source[Price (SAR)],Data_Source[Maker] = Data_Source[[#This Row],[Maker]]))</f>
        <v>142000</v>
      </c>
    </row>
    <row r="2413" spans="1:17" x14ac:dyDescent="0.35">
      <c r="A2413">
        <v>2412</v>
      </c>
      <c r="B2413" t="s">
        <v>60</v>
      </c>
      <c r="C2413" t="s">
        <v>80</v>
      </c>
      <c r="D2413">
        <v>2019</v>
      </c>
      <c r="E2413" s="9">
        <f ca="1">YEAR(TODAY())-Data_Source[[#This Row],[Year]]</f>
        <v>6</v>
      </c>
      <c r="F2413" t="s">
        <v>44</v>
      </c>
      <c r="G2413" t="s">
        <v>65</v>
      </c>
      <c r="H2413" t="s">
        <v>30</v>
      </c>
      <c r="I2413">
        <v>2.5</v>
      </c>
      <c r="J2413" t="s">
        <v>18</v>
      </c>
      <c r="K2413" t="s">
        <v>19</v>
      </c>
      <c r="L2413">
        <v>13029</v>
      </c>
      <c r="M2413" t="s">
        <v>20</v>
      </c>
      <c r="N2413" t="s">
        <v>20</v>
      </c>
      <c r="O2413" s="2">
        <v>145000</v>
      </c>
      <c r="P2413" s="1">
        <f>MEDIAN(Data_Source[Price (SAR)])</f>
        <v>58000</v>
      </c>
      <c r="Q2413" s="1" cm="1">
        <f t="array" ref="Q2413">MEDIAN(_xlfn._xlws.FILTER(Data_Source[Price (SAR)],Data_Source[Maker] = Data_Source[[#This Row],[Maker]]))</f>
        <v>142000</v>
      </c>
    </row>
    <row r="2414" spans="1:17" x14ac:dyDescent="0.35">
      <c r="A2414">
        <v>2413</v>
      </c>
      <c r="B2414" t="s">
        <v>36</v>
      </c>
      <c r="C2414" t="s">
        <v>37</v>
      </c>
      <c r="D2414">
        <v>2015</v>
      </c>
      <c r="E2414" s="9">
        <f ca="1">YEAR(TODAY())-Data_Source[[#This Row],[Year]]</f>
        <v>10</v>
      </c>
      <c r="F2414" t="s">
        <v>15</v>
      </c>
      <c r="G2414" t="s">
        <v>75</v>
      </c>
      <c r="H2414" t="s">
        <v>30</v>
      </c>
      <c r="I2414">
        <v>5.3</v>
      </c>
      <c r="J2414" t="s">
        <v>18</v>
      </c>
      <c r="K2414" t="s">
        <v>19</v>
      </c>
      <c r="L2414">
        <v>101060</v>
      </c>
      <c r="M2414" t="s">
        <v>20</v>
      </c>
      <c r="N2414" t="s">
        <v>20</v>
      </c>
      <c r="O2414" s="3">
        <v>125000</v>
      </c>
      <c r="P2414" s="1">
        <f>MEDIAN(Data_Source[Price (SAR)])</f>
        <v>58000</v>
      </c>
      <c r="Q2414" s="1" cm="1">
        <f t="array" ref="Q2414">MEDIAN(_xlfn._xlws.FILTER(Data_Source[Price (SAR)],Data_Source[Maker] = Data_Source[[#This Row],[Maker]]))</f>
        <v>72000</v>
      </c>
    </row>
    <row r="2415" spans="1:17" x14ac:dyDescent="0.35">
      <c r="A2415">
        <v>2414</v>
      </c>
      <c r="B2415" t="s">
        <v>27</v>
      </c>
      <c r="C2415" t="s">
        <v>88</v>
      </c>
      <c r="D2415">
        <v>2018</v>
      </c>
      <c r="E2415" s="9">
        <f ca="1">YEAR(TODAY())-Data_Source[[#This Row],[Year]]</f>
        <v>7</v>
      </c>
      <c r="F2415" t="s">
        <v>15</v>
      </c>
      <c r="G2415" t="s">
        <v>23</v>
      </c>
      <c r="H2415" t="s">
        <v>30</v>
      </c>
      <c r="I2415">
        <v>1.4</v>
      </c>
      <c r="J2415" t="s">
        <v>18</v>
      </c>
      <c r="K2415" t="s">
        <v>19</v>
      </c>
      <c r="L2415">
        <v>95000</v>
      </c>
      <c r="M2415" t="s">
        <v>155</v>
      </c>
      <c r="N2415" t="s">
        <v>539</v>
      </c>
      <c r="O2415" s="2">
        <v>41000</v>
      </c>
      <c r="P2415" s="1">
        <f>MEDIAN(Data_Source[Price (SAR)])</f>
        <v>58000</v>
      </c>
      <c r="Q2415" s="1" cm="1">
        <f t="array" ref="Q2415">MEDIAN(_xlfn._xlws.FILTER(Data_Source[Price (SAR)],Data_Source[Maker] = Data_Source[[#This Row],[Maker]]))</f>
        <v>42000</v>
      </c>
    </row>
    <row r="2416" spans="1:17" x14ac:dyDescent="0.35">
      <c r="A2416">
        <v>2415</v>
      </c>
      <c r="B2416" t="s">
        <v>73</v>
      </c>
      <c r="C2416">
        <v>6</v>
      </c>
      <c r="D2416">
        <v>2019</v>
      </c>
      <c r="E2416" s="9">
        <f ca="1">YEAR(TODAY())-Data_Source[[#This Row],[Year]]</f>
        <v>6</v>
      </c>
      <c r="F2416" t="s">
        <v>15</v>
      </c>
      <c r="G2416" t="s">
        <v>102</v>
      </c>
      <c r="H2416" t="s">
        <v>26</v>
      </c>
      <c r="I2416">
        <v>2.5</v>
      </c>
      <c r="J2416" t="s">
        <v>18</v>
      </c>
      <c r="K2416" t="s">
        <v>19</v>
      </c>
      <c r="L2416">
        <v>71187</v>
      </c>
      <c r="M2416" t="s">
        <v>20</v>
      </c>
      <c r="N2416" t="s">
        <v>20</v>
      </c>
      <c r="O2416" s="2">
        <v>76500</v>
      </c>
      <c r="P2416" s="1">
        <f>MEDIAN(Data_Source[Price (SAR)])</f>
        <v>58000</v>
      </c>
      <c r="Q2416" s="1" cm="1">
        <f t="array" ref="Q2416">MEDIAN(_xlfn._xlws.FILTER(Data_Source[Price (SAR)],Data_Source[Maker] = Data_Source[[#This Row],[Maker]]))</f>
        <v>56000</v>
      </c>
    </row>
    <row r="2417" spans="1:17" x14ac:dyDescent="0.35">
      <c r="A2417">
        <v>2416</v>
      </c>
      <c r="B2417" t="s">
        <v>48</v>
      </c>
      <c r="C2417" t="s">
        <v>50</v>
      </c>
      <c r="D2417">
        <v>2017</v>
      </c>
      <c r="E2417" s="9">
        <f ca="1">YEAR(TODAY())-Data_Source[[#This Row],[Year]]</f>
        <v>8</v>
      </c>
      <c r="F2417" t="s">
        <v>47</v>
      </c>
      <c r="G2417" t="s">
        <v>29</v>
      </c>
      <c r="H2417" t="s">
        <v>17</v>
      </c>
      <c r="I2417">
        <v>2</v>
      </c>
      <c r="J2417" t="s">
        <v>18</v>
      </c>
      <c r="K2417" t="s">
        <v>19</v>
      </c>
      <c r="L2417">
        <v>66000</v>
      </c>
      <c r="M2417" t="s">
        <v>45</v>
      </c>
      <c r="N2417" t="s">
        <v>539</v>
      </c>
      <c r="O2417" s="3">
        <v>162000</v>
      </c>
      <c r="P2417" s="1">
        <f>MEDIAN(Data_Source[Price (SAR)])</f>
        <v>58000</v>
      </c>
      <c r="Q2417" s="1" cm="1">
        <f t="array" ref="Q2417">MEDIAN(_xlfn._xlws.FILTER(Data_Source[Price (SAR)],Data_Source[Maker] = Data_Source[[#This Row],[Maker]]))</f>
        <v>145000</v>
      </c>
    </row>
    <row r="2418" spans="1:17" x14ac:dyDescent="0.35">
      <c r="A2418">
        <v>2417</v>
      </c>
      <c r="B2418" t="s">
        <v>36</v>
      </c>
      <c r="C2418" t="s">
        <v>350</v>
      </c>
      <c r="D2418">
        <v>2017</v>
      </c>
      <c r="E2418" s="9">
        <f ca="1">YEAR(TODAY())-Data_Source[[#This Row],[Year]]</f>
        <v>8</v>
      </c>
      <c r="F2418" t="s">
        <v>47</v>
      </c>
      <c r="G2418" t="s">
        <v>29</v>
      </c>
      <c r="H2418" t="s">
        <v>17</v>
      </c>
      <c r="I2418">
        <v>2.4</v>
      </c>
      <c r="J2418" t="s">
        <v>18</v>
      </c>
      <c r="K2418" t="s">
        <v>19</v>
      </c>
      <c r="L2418">
        <v>78000</v>
      </c>
      <c r="M2418" t="s">
        <v>138</v>
      </c>
      <c r="N2418" t="s">
        <v>64</v>
      </c>
      <c r="O2418" s="3">
        <v>55000</v>
      </c>
      <c r="P2418" s="1">
        <f>MEDIAN(Data_Source[Price (SAR)])</f>
        <v>58000</v>
      </c>
      <c r="Q2418" s="1" cm="1">
        <f t="array" ref="Q2418">MEDIAN(_xlfn._xlws.FILTER(Data_Source[Price (SAR)],Data_Source[Maker] = Data_Source[[#This Row],[Maker]]))</f>
        <v>72000</v>
      </c>
    </row>
    <row r="2419" spans="1:17" x14ac:dyDescent="0.35">
      <c r="A2419">
        <v>2418</v>
      </c>
      <c r="B2419" t="s">
        <v>34</v>
      </c>
      <c r="C2419" t="s">
        <v>35</v>
      </c>
      <c r="D2419">
        <v>2020</v>
      </c>
      <c r="E2419" s="9">
        <f ca="1">YEAR(TODAY())-Data_Source[[#This Row],[Year]]</f>
        <v>5</v>
      </c>
      <c r="F2419" t="s">
        <v>15</v>
      </c>
      <c r="G2419" t="s">
        <v>16</v>
      </c>
      <c r="H2419" t="s">
        <v>17</v>
      </c>
      <c r="I2419">
        <v>4.5999999999999996</v>
      </c>
      <c r="J2419" t="s">
        <v>18</v>
      </c>
      <c r="K2419" t="s">
        <v>19</v>
      </c>
      <c r="L2419">
        <v>18000</v>
      </c>
      <c r="M2419" t="s">
        <v>20</v>
      </c>
      <c r="N2419" t="s">
        <v>20</v>
      </c>
      <c r="O2419" s="2">
        <v>285000</v>
      </c>
      <c r="P2419" s="1">
        <f>MEDIAN(Data_Source[Price (SAR)])</f>
        <v>58000</v>
      </c>
      <c r="Q2419" s="1" cm="1">
        <f t="array" ref="Q2419">MEDIAN(_xlfn._xlws.FILTER(Data_Source[Price (SAR)],Data_Source[Maker] = Data_Source[[#This Row],[Maker]]))</f>
        <v>65000</v>
      </c>
    </row>
    <row r="2420" spans="1:17" x14ac:dyDescent="0.35">
      <c r="A2420">
        <v>2419</v>
      </c>
      <c r="B2420" t="s">
        <v>34</v>
      </c>
      <c r="C2420" t="s">
        <v>72</v>
      </c>
      <c r="D2420">
        <v>2018</v>
      </c>
      <c r="E2420" s="9">
        <f ca="1">YEAR(TODAY())-Data_Source[[#This Row],[Year]]</f>
        <v>7</v>
      </c>
      <c r="F2420" t="s">
        <v>15</v>
      </c>
      <c r="G2420" t="s">
        <v>23</v>
      </c>
      <c r="H2420" t="s">
        <v>26</v>
      </c>
      <c r="I2420">
        <v>2.5</v>
      </c>
      <c r="J2420" t="s">
        <v>18</v>
      </c>
      <c r="K2420" t="s">
        <v>19</v>
      </c>
      <c r="L2420">
        <v>134000</v>
      </c>
      <c r="M2420" t="s">
        <v>45</v>
      </c>
      <c r="N2420" t="s">
        <v>539</v>
      </c>
      <c r="O2420" s="2">
        <v>66000</v>
      </c>
      <c r="P2420" s="1">
        <f>MEDIAN(Data_Source[Price (SAR)])</f>
        <v>58000</v>
      </c>
      <c r="Q2420" s="1" cm="1">
        <f t="array" ref="Q2420">MEDIAN(_xlfn._xlws.FILTER(Data_Source[Price (SAR)],Data_Source[Maker] = Data_Source[[#This Row],[Maker]]))</f>
        <v>65000</v>
      </c>
    </row>
    <row r="2421" spans="1:17" x14ac:dyDescent="0.35">
      <c r="A2421">
        <v>2420</v>
      </c>
      <c r="B2421" t="s">
        <v>36</v>
      </c>
      <c r="C2421" t="s">
        <v>37</v>
      </c>
      <c r="D2421">
        <v>2009</v>
      </c>
      <c r="E2421" s="9">
        <f ca="1">YEAR(TODAY())-Data_Source[[#This Row],[Year]]</f>
        <v>16</v>
      </c>
      <c r="F2421" t="s">
        <v>15</v>
      </c>
      <c r="G2421" t="s">
        <v>78</v>
      </c>
      <c r="H2421" t="s">
        <v>26</v>
      </c>
      <c r="I2421">
        <v>5.3</v>
      </c>
      <c r="J2421" t="s">
        <v>18</v>
      </c>
      <c r="K2421" t="s">
        <v>19</v>
      </c>
      <c r="L2421">
        <v>395000</v>
      </c>
      <c r="M2421" t="s">
        <v>20</v>
      </c>
      <c r="N2421" t="s">
        <v>20</v>
      </c>
      <c r="O2421" s="3">
        <v>43000</v>
      </c>
      <c r="P2421" s="1">
        <f>MEDIAN(Data_Source[Price (SAR)])</f>
        <v>58000</v>
      </c>
      <c r="Q2421" s="1" cm="1">
        <f t="array" ref="Q2421">MEDIAN(_xlfn._xlws.FILTER(Data_Source[Price (SAR)],Data_Source[Maker] = Data_Source[[#This Row],[Maker]]))</f>
        <v>72000</v>
      </c>
    </row>
    <row r="2422" spans="1:17" x14ac:dyDescent="0.35">
      <c r="A2422">
        <v>2421</v>
      </c>
      <c r="B2422" t="s">
        <v>34</v>
      </c>
      <c r="C2422" t="s">
        <v>55</v>
      </c>
      <c r="D2422">
        <v>2014</v>
      </c>
      <c r="E2422" s="9">
        <f ca="1">YEAR(TODAY())-Data_Source[[#This Row],[Year]]</f>
        <v>11</v>
      </c>
      <c r="F2422" t="s">
        <v>15</v>
      </c>
      <c r="G2422" t="s">
        <v>25</v>
      </c>
      <c r="H2422" t="s">
        <v>17</v>
      </c>
      <c r="I2422">
        <v>4</v>
      </c>
      <c r="J2422" t="s">
        <v>18</v>
      </c>
      <c r="K2422" t="s">
        <v>19</v>
      </c>
      <c r="L2422">
        <v>121000</v>
      </c>
      <c r="M2422" t="s">
        <v>42</v>
      </c>
      <c r="N2422" t="s">
        <v>64</v>
      </c>
      <c r="O2422" s="3">
        <v>109000</v>
      </c>
      <c r="P2422" s="1">
        <f>MEDIAN(Data_Source[Price (SAR)])</f>
        <v>58000</v>
      </c>
      <c r="Q2422" s="1" cm="1">
        <f t="array" ref="Q2422">MEDIAN(_xlfn._xlws.FILTER(Data_Source[Price (SAR)],Data_Source[Maker] = Data_Source[[#This Row],[Maker]]))</f>
        <v>65000</v>
      </c>
    </row>
    <row r="2423" spans="1:17" x14ac:dyDescent="0.35">
      <c r="A2423">
        <v>2422</v>
      </c>
      <c r="B2423" t="s">
        <v>34</v>
      </c>
      <c r="C2423" t="s">
        <v>35</v>
      </c>
      <c r="D2423">
        <v>2019</v>
      </c>
      <c r="E2423" s="9">
        <f ca="1">YEAR(TODAY())-Data_Source[[#This Row],[Year]]</f>
        <v>6</v>
      </c>
      <c r="F2423" t="s">
        <v>44</v>
      </c>
      <c r="G2423" t="s">
        <v>23</v>
      </c>
      <c r="H2423" t="s">
        <v>17</v>
      </c>
      <c r="I2423">
        <v>5.7</v>
      </c>
      <c r="J2423" t="s">
        <v>18</v>
      </c>
      <c r="K2423" t="s">
        <v>19</v>
      </c>
      <c r="L2423">
        <v>101000</v>
      </c>
      <c r="M2423" t="s">
        <v>45</v>
      </c>
      <c r="N2423" t="s">
        <v>539</v>
      </c>
      <c r="O2423" s="2">
        <v>220000</v>
      </c>
      <c r="P2423" s="1">
        <f>MEDIAN(Data_Source[Price (SAR)])</f>
        <v>58000</v>
      </c>
      <c r="Q2423" s="1" cm="1">
        <f t="array" ref="Q2423">MEDIAN(_xlfn._xlws.FILTER(Data_Source[Price (SAR)],Data_Source[Maker] = Data_Source[[#This Row],[Maker]]))</f>
        <v>65000</v>
      </c>
    </row>
    <row r="2424" spans="1:17" x14ac:dyDescent="0.35">
      <c r="A2424">
        <v>2423</v>
      </c>
      <c r="B2424" t="s">
        <v>73</v>
      </c>
      <c r="C2424" t="s">
        <v>74</v>
      </c>
      <c r="D2424">
        <v>2015</v>
      </c>
      <c r="E2424" s="9">
        <f ca="1">YEAR(TODAY())-Data_Source[[#This Row],[Year]]</f>
        <v>10</v>
      </c>
      <c r="F2424" t="s">
        <v>15</v>
      </c>
      <c r="G2424" t="s">
        <v>94</v>
      </c>
      <c r="H2424" t="s">
        <v>30</v>
      </c>
      <c r="I2424">
        <v>3.7</v>
      </c>
      <c r="J2424" t="s">
        <v>18</v>
      </c>
      <c r="K2424" t="s">
        <v>19</v>
      </c>
      <c r="L2424">
        <v>221000</v>
      </c>
      <c r="M2424" t="s">
        <v>42</v>
      </c>
      <c r="N2424" t="s">
        <v>64</v>
      </c>
      <c r="O2424" s="2">
        <v>48000</v>
      </c>
      <c r="P2424" s="1">
        <f>MEDIAN(Data_Source[Price (SAR)])</f>
        <v>58000</v>
      </c>
      <c r="Q2424" s="1" cm="1">
        <f t="array" ref="Q2424">MEDIAN(_xlfn._xlws.FILTER(Data_Source[Price (SAR)],Data_Source[Maker] = Data_Source[[#This Row],[Maker]]))</f>
        <v>56000</v>
      </c>
    </row>
    <row r="2425" spans="1:17" x14ac:dyDescent="0.35">
      <c r="A2425">
        <v>2424</v>
      </c>
      <c r="B2425" t="s">
        <v>34</v>
      </c>
      <c r="C2425" t="s">
        <v>51</v>
      </c>
      <c r="D2425">
        <v>2018</v>
      </c>
      <c r="E2425" s="9">
        <f ca="1">YEAR(TODAY())-Data_Source[[#This Row],[Year]]</f>
        <v>7</v>
      </c>
      <c r="F2425" t="s">
        <v>15</v>
      </c>
      <c r="G2425" t="s">
        <v>25</v>
      </c>
      <c r="H2425" t="s">
        <v>26</v>
      </c>
      <c r="I2425">
        <v>1.6</v>
      </c>
      <c r="J2425" t="s">
        <v>18</v>
      </c>
      <c r="K2425" t="s">
        <v>19</v>
      </c>
      <c r="L2425">
        <v>73000</v>
      </c>
      <c r="M2425" t="s">
        <v>45</v>
      </c>
      <c r="N2425" t="s">
        <v>539</v>
      </c>
      <c r="O2425" s="3">
        <v>45000</v>
      </c>
      <c r="P2425" s="1">
        <f>MEDIAN(Data_Source[Price (SAR)])</f>
        <v>58000</v>
      </c>
      <c r="Q2425" s="1" cm="1">
        <f t="array" ref="Q2425">MEDIAN(_xlfn._xlws.FILTER(Data_Source[Price (SAR)],Data_Source[Maker] = Data_Source[[#This Row],[Maker]]))</f>
        <v>65000</v>
      </c>
    </row>
    <row r="2426" spans="1:17" x14ac:dyDescent="0.35">
      <c r="A2426">
        <v>2425</v>
      </c>
      <c r="B2426" t="s">
        <v>107</v>
      </c>
      <c r="C2426" t="s">
        <v>313</v>
      </c>
      <c r="D2426">
        <v>2015</v>
      </c>
      <c r="E2426" s="9">
        <f ca="1">YEAR(TODAY())-Data_Source[[#This Row],[Year]]</f>
        <v>10</v>
      </c>
      <c r="F2426" t="s">
        <v>15</v>
      </c>
      <c r="G2426" t="s">
        <v>102</v>
      </c>
      <c r="H2426" t="s">
        <v>30</v>
      </c>
      <c r="I2426">
        <v>2</v>
      </c>
      <c r="J2426" t="s">
        <v>18</v>
      </c>
      <c r="K2426" t="s">
        <v>19</v>
      </c>
      <c r="L2426">
        <v>74000</v>
      </c>
      <c r="M2426" t="s">
        <v>20</v>
      </c>
      <c r="N2426" t="s">
        <v>20</v>
      </c>
      <c r="O2426" s="2">
        <v>69500</v>
      </c>
      <c r="P2426" s="1">
        <f>MEDIAN(Data_Source[Price (SAR)])</f>
        <v>58000</v>
      </c>
      <c r="Q2426" s="1" cm="1">
        <f t="array" ref="Q2426">MEDIAN(_xlfn._xlws.FILTER(Data_Source[Price (SAR)],Data_Source[Maker] = Data_Source[[#This Row],[Maker]]))</f>
        <v>73500</v>
      </c>
    </row>
    <row r="2427" spans="1:17" x14ac:dyDescent="0.35">
      <c r="A2427">
        <v>2426</v>
      </c>
      <c r="B2427" t="s">
        <v>34</v>
      </c>
      <c r="C2427" t="s">
        <v>123</v>
      </c>
      <c r="D2427">
        <v>2020</v>
      </c>
      <c r="E2427" s="9">
        <f ca="1">YEAR(TODAY())-Data_Source[[#This Row],[Year]]</f>
        <v>5</v>
      </c>
      <c r="F2427" t="s">
        <v>15</v>
      </c>
      <c r="G2427" t="s">
        <v>23</v>
      </c>
      <c r="H2427" t="s">
        <v>17</v>
      </c>
      <c r="I2427">
        <v>2.4</v>
      </c>
      <c r="J2427" t="s">
        <v>56</v>
      </c>
      <c r="K2427" t="s">
        <v>68</v>
      </c>
      <c r="L2427">
        <v>29000</v>
      </c>
      <c r="M2427" t="s">
        <v>45</v>
      </c>
      <c r="N2427" t="s">
        <v>539</v>
      </c>
      <c r="O2427" s="2">
        <v>142000</v>
      </c>
      <c r="P2427" s="1">
        <f>MEDIAN(Data_Source[Price (SAR)])</f>
        <v>58000</v>
      </c>
      <c r="Q2427" s="1" cm="1">
        <f t="array" ref="Q2427">MEDIAN(_xlfn._xlws.FILTER(Data_Source[Price (SAR)],Data_Source[Maker] = Data_Source[[#This Row],[Maker]]))</f>
        <v>65000</v>
      </c>
    </row>
    <row r="2428" spans="1:17" x14ac:dyDescent="0.35">
      <c r="A2428">
        <v>2427</v>
      </c>
      <c r="B2428" t="s">
        <v>39</v>
      </c>
      <c r="C2428" t="s">
        <v>46</v>
      </c>
      <c r="D2428">
        <v>2018</v>
      </c>
      <c r="E2428" s="9">
        <f ca="1">YEAR(TODAY())-Data_Source[[#This Row],[Year]]</f>
        <v>7</v>
      </c>
      <c r="F2428" t="s">
        <v>47</v>
      </c>
      <c r="G2428" t="s">
        <v>16</v>
      </c>
      <c r="H2428" t="s">
        <v>17</v>
      </c>
      <c r="I2428">
        <v>5.3</v>
      </c>
      <c r="J2428" t="s">
        <v>18</v>
      </c>
      <c r="K2428" t="s">
        <v>19</v>
      </c>
      <c r="L2428">
        <v>127000</v>
      </c>
      <c r="M2428" t="s">
        <v>45</v>
      </c>
      <c r="N2428" t="s">
        <v>539</v>
      </c>
      <c r="O2428" s="3">
        <v>155000</v>
      </c>
      <c r="P2428" s="1">
        <f>MEDIAN(Data_Source[Price (SAR)])</f>
        <v>58000</v>
      </c>
      <c r="Q2428" s="1" cm="1">
        <f t="array" ref="Q2428">MEDIAN(_xlfn._xlws.FILTER(Data_Source[Price (SAR)],Data_Source[Maker] = Data_Source[[#This Row],[Maker]]))</f>
        <v>60000</v>
      </c>
    </row>
    <row r="2429" spans="1:17" x14ac:dyDescent="0.35">
      <c r="A2429">
        <v>2428</v>
      </c>
      <c r="B2429" t="s">
        <v>181</v>
      </c>
      <c r="C2429" t="s">
        <v>47</v>
      </c>
      <c r="D2429">
        <v>2006</v>
      </c>
      <c r="E2429" s="9">
        <f ca="1">YEAR(TODAY())-Data_Source[[#This Row],[Year]]</f>
        <v>19</v>
      </c>
      <c r="F2429" t="s">
        <v>15</v>
      </c>
      <c r="G2429" t="s">
        <v>23</v>
      </c>
      <c r="H2429" t="s">
        <v>26</v>
      </c>
      <c r="I2429">
        <v>2.5</v>
      </c>
      <c r="J2429" t="s">
        <v>56</v>
      </c>
      <c r="K2429" t="s">
        <v>68</v>
      </c>
      <c r="L2429">
        <v>140000</v>
      </c>
      <c r="M2429" t="s">
        <v>54</v>
      </c>
      <c r="N2429" t="s">
        <v>538</v>
      </c>
      <c r="O2429" s="2">
        <v>45000</v>
      </c>
      <c r="P2429" s="1">
        <f>MEDIAN(Data_Source[Price (SAR)])</f>
        <v>58000</v>
      </c>
      <c r="Q2429" s="1" cm="1">
        <f t="array" ref="Q2429">MEDIAN(_xlfn._xlws.FILTER(Data_Source[Price (SAR)],Data_Source[Maker] = Data_Source[[#This Row],[Maker]]))</f>
        <v>54000</v>
      </c>
    </row>
    <row r="2430" spans="1:17" x14ac:dyDescent="0.35">
      <c r="A2430">
        <v>2429</v>
      </c>
      <c r="B2430" t="s">
        <v>76</v>
      </c>
      <c r="C2430" t="s">
        <v>240</v>
      </c>
      <c r="D2430">
        <v>2011</v>
      </c>
      <c r="E2430" s="9">
        <f ca="1">YEAR(TODAY())-Data_Source[[#This Row],[Year]]</f>
        <v>14</v>
      </c>
      <c r="F2430" t="s">
        <v>15</v>
      </c>
      <c r="G2430" t="s">
        <v>38</v>
      </c>
      <c r="H2430" t="s">
        <v>17</v>
      </c>
      <c r="I2430">
        <v>1.2</v>
      </c>
      <c r="J2430" t="s">
        <v>18</v>
      </c>
      <c r="K2430" t="s">
        <v>19</v>
      </c>
      <c r="L2430">
        <v>60000</v>
      </c>
      <c r="M2430" t="s">
        <v>42</v>
      </c>
      <c r="N2430" t="s">
        <v>64</v>
      </c>
      <c r="O2430" s="2">
        <v>55000</v>
      </c>
      <c r="P2430" s="1">
        <f>MEDIAN(Data_Source[Price (SAR)])</f>
        <v>58000</v>
      </c>
      <c r="Q2430" s="1" cm="1">
        <f t="array" ref="Q2430">MEDIAN(_xlfn._xlws.FILTER(Data_Source[Price (SAR)],Data_Source[Maker] = Data_Source[[#This Row],[Maker]]))</f>
        <v>55000</v>
      </c>
    </row>
    <row r="2431" spans="1:17" x14ac:dyDescent="0.35">
      <c r="A2431">
        <v>2430</v>
      </c>
      <c r="B2431" t="s">
        <v>21</v>
      </c>
      <c r="C2431" t="s">
        <v>22</v>
      </c>
      <c r="D2431">
        <v>2020</v>
      </c>
      <c r="E2431" s="9">
        <f ca="1">YEAR(TODAY())-Data_Source[[#This Row],[Year]]</f>
        <v>5</v>
      </c>
      <c r="F2431" t="s">
        <v>15</v>
      </c>
      <c r="G2431" t="s">
        <v>23</v>
      </c>
      <c r="H2431" t="s">
        <v>17</v>
      </c>
      <c r="I2431">
        <v>4</v>
      </c>
      <c r="J2431" t="s">
        <v>18</v>
      </c>
      <c r="K2431" t="s">
        <v>19</v>
      </c>
      <c r="L2431">
        <v>42835</v>
      </c>
      <c r="M2431" t="s">
        <v>20</v>
      </c>
      <c r="N2431" t="s">
        <v>20</v>
      </c>
      <c r="O2431" s="2">
        <v>241500</v>
      </c>
      <c r="P2431" s="1">
        <f>MEDIAN(Data_Source[Price (SAR)])</f>
        <v>58000</v>
      </c>
      <c r="Q2431" s="1" cm="1">
        <f t="array" ref="Q2431">MEDIAN(_xlfn._xlws.FILTER(Data_Source[Price (SAR)],Data_Source[Maker] = Data_Source[[#This Row],[Maker]]))</f>
        <v>36500</v>
      </c>
    </row>
    <row r="2432" spans="1:17" x14ac:dyDescent="0.35">
      <c r="A2432">
        <v>2431</v>
      </c>
      <c r="B2432" t="s">
        <v>85</v>
      </c>
      <c r="C2432" t="s">
        <v>87</v>
      </c>
      <c r="D2432">
        <v>2018</v>
      </c>
      <c r="E2432" s="9">
        <f ca="1">YEAR(TODAY())-Data_Source[[#This Row],[Year]]</f>
        <v>7</v>
      </c>
      <c r="F2432" t="s">
        <v>15</v>
      </c>
      <c r="G2432" t="s">
        <v>75</v>
      </c>
      <c r="H2432" t="s">
        <v>30</v>
      </c>
      <c r="I2432">
        <v>3.8</v>
      </c>
      <c r="J2432" t="s">
        <v>18</v>
      </c>
      <c r="K2432" t="s">
        <v>19</v>
      </c>
      <c r="L2432">
        <v>75000</v>
      </c>
      <c r="M2432" t="s">
        <v>20</v>
      </c>
      <c r="N2432" t="s">
        <v>20</v>
      </c>
      <c r="O2432" s="2">
        <v>110000</v>
      </c>
      <c r="P2432" s="1">
        <f>MEDIAN(Data_Source[Price (SAR)])</f>
        <v>58000</v>
      </c>
      <c r="Q2432" s="1" cm="1">
        <f t="array" ref="Q2432">MEDIAN(_xlfn._xlws.FILTER(Data_Source[Price (SAR)],Data_Source[Maker] = Data_Source[[#This Row],[Maker]]))</f>
        <v>88000</v>
      </c>
    </row>
    <row r="2433" spans="1:17" x14ac:dyDescent="0.35">
      <c r="A2433">
        <v>2432</v>
      </c>
      <c r="B2433" t="s">
        <v>39</v>
      </c>
      <c r="C2433" t="s">
        <v>46</v>
      </c>
      <c r="D2433">
        <v>2016</v>
      </c>
      <c r="E2433" s="9">
        <f ca="1">YEAR(TODAY())-Data_Source[[#This Row],[Year]]</f>
        <v>9</v>
      </c>
      <c r="F2433" t="s">
        <v>15</v>
      </c>
      <c r="G2433" t="s">
        <v>94</v>
      </c>
      <c r="H2433" t="s">
        <v>30</v>
      </c>
      <c r="I2433">
        <v>5.3</v>
      </c>
      <c r="J2433" t="s">
        <v>18</v>
      </c>
      <c r="K2433" t="s">
        <v>19</v>
      </c>
      <c r="L2433">
        <v>91000</v>
      </c>
      <c r="M2433" t="s">
        <v>20</v>
      </c>
      <c r="N2433" t="s">
        <v>20</v>
      </c>
      <c r="O2433" s="3">
        <v>95000</v>
      </c>
      <c r="P2433" s="1">
        <f>MEDIAN(Data_Source[Price (SAR)])</f>
        <v>58000</v>
      </c>
      <c r="Q2433" s="1" cm="1">
        <f t="array" ref="Q2433">MEDIAN(_xlfn._xlws.FILTER(Data_Source[Price (SAR)],Data_Source[Maker] = Data_Source[[#This Row],[Maker]]))</f>
        <v>60000</v>
      </c>
    </row>
    <row r="2434" spans="1:17" x14ac:dyDescent="0.35">
      <c r="A2434">
        <v>2433</v>
      </c>
      <c r="B2434" t="s">
        <v>34</v>
      </c>
      <c r="C2434" t="s">
        <v>35</v>
      </c>
      <c r="D2434">
        <v>2014</v>
      </c>
      <c r="E2434" s="9">
        <f ca="1">YEAR(TODAY())-Data_Source[[#This Row],[Year]]</f>
        <v>11</v>
      </c>
      <c r="F2434" t="s">
        <v>44</v>
      </c>
      <c r="G2434" t="s">
        <v>23</v>
      </c>
      <c r="H2434" t="s">
        <v>17</v>
      </c>
      <c r="I2434">
        <v>4.5999999999999996</v>
      </c>
      <c r="J2434" t="s">
        <v>18</v>
      </c>
      <c r="K2434" t="s">
        <v>19</v>
      </c>
      <c r="L2434">
        <v>325000</v>
      </c>
      <c r="M2434" t="s">
        <v>20</v>
      </c>
      <c r="N2434" t="s">
        <v>20</v>
      </c>
      <c r="O2434" s="2">
        <v>126000</v>
      </c>
      <c r="P2434" s="1">
        <f>MEDIAN(Data_Source[Price (SAR)])</f>
        <v>58000</v>
      </c>
      <c r="Q2434" s="1" cm="1">
        <f t="array" ref="Q2434">MEDIAN(_xlfn._xlws.FILTER(Data_Source[Price (SAR)],Data_Source[Maker] = Data_Source[[#This Row],[Maker]]))</f>
        <v>65000</v>
      </c>
    </row>
    <row r="2435" spans="1:17" x14ac:dyDescent="0.35">
      <c r="A2435">
        <v>2434</v>
      </c>
      <c r="B2435" t="s">
        <v>39</v>
      </c>
      <c r="C2435" t="s">
        <v>217</v>
      </c>
      <c r="D2435">
        <v>2013</v>
      </c>
      <c r="E2435" s="9">
        <f ca="1">YEAR(TODAY())-Data_Source[[#This Row],[Year]]</f>
        <v>12</v>
      </c>
      <c r="F2435" t="s">
        <v>15</v>
      </c>
      <c r="G2435" t="s">
        <v>23</v>
      </c>
      <c r="H2435" t="s">
        <v>26</v>
      </c>
      <c r="I2435">
        <v>1.8</v>
      </c>
      <c r="J2435" t="s">
        <v>18</v>
      </c>
      <c r="K2435" t="s">
        <v>19</v>
      </c>
      <c r="L2435">
        <v>175</v>
      </c>
      <c r="M2435" t="s">
        <v>138</v>
      </c>
      <c r="N2435" t="s">
        <v>64</v>
      </c>
      <c r="O2435" s="3">
        <v>15000</v>
      </c>
      <c r="P2435" s="1">
        <f>MEDIAN(Data_Source[Price (SAR)])</f>
        <v>58000</v>
      </c>
      <c r="Q2435" s="1" cm="1">
        <f t="array" ref="Q2435">MEDIAN(_xlfn._xlws.FILTER(Data_Source[Price (SAR)],Data_Source[Maker] = Data_Source[[#This Row],[Maker]]))</f>
        <v>60000</v>
      </c>
    </row>
    <row r="2436" spans="1:17" x14ac:dyDescent="0.35">
      <c r="A2436">
        <v>2435</v>
      </c>
      <c r="B2436" t="s">
        <v>34</v>
      </c>
      <c r="C2436" t="s">
        <v>43</v>
      </c>
      <c r="D2436">
        <v>2017</v>
      </c>
      <c r="E2436" s="9">
        <f ca="1">YEAR(TODAY())-Data_Source[[#This Row],[Year]]</f>
        <v>8</v>
      </c>
      <c r="F2436" t="s">
        <v>15</v>
      </c>
      <c r="G2436" t="s">
        <v>23</v>
      </c>
      <c r="H2436" t="s">
        <v>30</v>
      </c>
      <c r="I2436">
        <v>2.5</v>
      </c>
      <c r="J2436" t="s">
        <v>18</v>
      </c>
      <c r="K2436" t="s">
        <v>19</v>
      </c>
      <c r="L2436">
        <v>125000</v>
      </c>
      <c r="M2436" t="s">
        <v>45</v>
      </c>
      <c r="N2436" t="s">
        <v>539</v>
      </c>
      <c r="O2436" s="3">
        <v>53000</v>
      </c>
      <c r="P2436" s="1">
        <f>MEDIAN(Data_Source[Price (SAR)])</f>
        <v>58000</v>
      </c>
      <c r="Q2436" s="1" cm="1">
        <f t="array" ref="Q2436">MEDIAN(_xlfn._xlws.FILTER(Data_Source[Price (SAR)],Data_Source[Maker] = Data_Source[[#This Row],[Maker]]))</f>
        <v>65000</v>
      </c>
    </row>
    <row r="2437" spans="1:17" x14ac:dyDescent="0.35">
      <c r="A2437">
        <v>2436</v>
      </c>
      <c r="B2437" t="s">
        <v>181</v>
      </c>
      <c r="C2437" t="s">
        <v>199</v>
      </c>
      <c r="D2437">
        <v>2014</v>
      </c>
      <c r="E2437" s="9">
        <f ca="1">YEAR(TODAY())-Data_Source[[#This Row],[Year]]</f>
        <v>11</v>
      </c>
      <c r="F2437" t="s">
        <v>15</v>
      </c>
      <c r="G2437" t="s">
        <v>23</v>
      </c>
      <c r="H2437" t="s">
        <v>17</v>
      </c>
      <c r="I2437">
        <v>3.5</v>
      </c>
      <c r="J2437" t="s">
        <v>18</v>
      </c>
      <c r="K2437" t="s">
        <v>19</v>
      </c>
      <c r="L2437">
        <v>168</v>
      </c>
      <c r="M2437" t="s">
        <v>195</v>
      </c>
      <c r="N2437" t="s">
        <v>540</v>
      </c>
      <c r="O2437" s="2">
        <v>49000</v>
      </c>
      <c r="P2437" s="1">
        <f>MEDIAN(Data_Source[Price (SAR)])</f>
        <v>58000</v>
      </c>
      <c r="Q2437" s="1" cm="1">
        <f t="array" ref="Q2437">MEDIAN(_xlfn._xlws.FILTER(Data_Source[Price (SAR)],Data_Source[Maker] = Data_Source[[#This Row],[Maker]]))</f>
        <v>54000</v>
      </c>
    </row>
    <row r="2438" spans="1:17" x14ac:dyDescent="0.35">
      <c r="A2438">
        <v>2437</v>
      </c>
      <c r="B2438" t="s">
        <v>34</v>
      </c>
      <c r="C2438" t="s">
        <v>51</v>
      </c>
      <c r="D2438">
        <v>2015</v>
      </c>
      <c r="E2438" s="9">
        <f ca="1">YEAR(TODAY())-Data_Source[[#This Row],[Year]]</f>
        <v>10</v>
      </c>
      <c r="F2438" t="s">
        <v>47</v>
      </c>
      <c r="G2438" t="s">
        <v>23</v>
      </c>
      <c r="H2438" t="s">
        <v>17</v>
      </c>
      <c r="I2438">
        <v>2</v>
      </c>
      <c r="J2438" t="s">
        <v>18</v>
      </c>
      <c r="K2438" t="s">
        <v>19</v>
      </c>
      <c r="L2438">
        <v>80000</v>
      </c>
      <c r="M2438" t="s">
        <v>20</v>
      </c>
      <c r="N2438" t="s">
        <v>20</v>
      </c>
      <c r="O2438" s="2">
        <v>39000</v>
      </c>
      <c r="P2438" s="1">
        <f>MEDIAN(Data_Source[Price (SAR)])</f>
        <v>58000</v>
      </c>
      <c r="Q2438" s="1" cm="1">
        <f t="array" ref="Q2438">MEDIAN(_xlfn._xlws.FILTER(Data_Source[Price (SAR)],Data_Source[Maker] = Data_Source[[#This Row],[Maker]]))</f>
        <v>65000</v>
      </c>
    </row>
    <row r="2439" spans="1:17" x14ac:dyDescent="0.35">
      <c r="A2439">
        <v>2438</v>
      </c>
      <c r="B2439" t="s">
        <v>27</v>
      </c>
      <c r="C2439" t="s">
        <v>89</v>
      </c>
      <c r="D2439">
        <v>2018</v>
      </c>
      <c r="E2439" s="9">
        <f ca="1">YEAR(TODAY())-Data_Source[[#This Row],[Year]]</f>
        <v>7</v>
      </c>
      <c r="F2439" t="s">
        <v>15</v>
      </c>
      <c r="G2439" t="s">
        <v>23</v>
      </c>
      <c r="H2439" t="s">
        <v>26</v>
      </c>
      <c r="I2439">
        <v>2.4</v>
      </c>
      <c r="J2439" t="s">
        <v>18</v>
      </c>
      <c r="K2439" t="s">
        <v>19</v>
      </c>
      <c r="L2439">
        <v>69000</v>
      </c>
      <c r="M2439" t="s">
        <v>20</v>
      </c>
      <c r="N2439" t="s">
        <v>20</v>
      </c>
      <c r="O2439" s="3">
        <v>55000</v>
      </c>
      <c r="P2439" s="1">
        <f>MEDIAN(Data_Source[Price (SAR)])</f>
        <v>58000</v>
      </c>
      <c r="Q2439" s="1" cm="1">
        <f t="array" ref="Q2439">MEDIAN(_xlfn._xlws.FILTER(Data_Source[Price (SAR)],Data_Source[Maker] = Data_Source[[#This Row],[Maker]]))</f>
        <v>42000</v>
      </c>
    </row>
    <row r="2440" spans="1:17" x14ac:dyDescent="0.35">
      <c r="A2440">
        <v>2439</v>
      </c>
      <c r="B2440" t="s">
        <v>27</v>
      </c>
      <c r="C2440" t="s">
        <v>89</v>
      </c>
      <c r="D2440">
        <v>2015</v>
      </c>
      <c r="E2440" s="9">
        <f ca="1">YEAR(TODAY())-Data_Source[[#This Row],[Year]]</f>
        <v>10</v>
      </c>
      <c r="F2440" t="s">
        <v>15</v>
      </c>
      <c r="G2440" t="s">
        <v>23</v>
      </c>
      <c r="H2440" t="s">
        <v>30</v>
      </c>
      <c r="I2440">
        <v>2.4</v>
      </c>
      <c r="J2440" t="s">
        <v>18</v>
      </c>
      <c r="K2440" t="s">
        <v>19</v>
      </c>
      <c r="L2440">
        <v>284000</v>
      </c>
      <c r="M2440" t="s">
        <v>42</v>
      </c>
      <c r="N2440" t="s">
        <v>64</v>
      </c>
      <c r="O2440" s="3">
        <v>39500</v>
      </c>
      <c r="P2440" s="1">
        <f>MEDIAN(Data_Source[Price (SAR)])</f>
        <v>58000</v>
      </c>
      <c r="Q2440" s="1" cm="1">
        <f t="array" ref="Q2440">MEDIAN(_xlfn._xlws.FILTER(Data_Source[Price (SAR)],Data_Source[Maker] = Data_Source[[#This Row],[Maker]]))</f>
        <v>42000</v>
      </c>
    </row>
    <row r="2441" spans="1:17" x14ac:dyDescent="0.35">
      <c r="A2441">
        <v>2440</v>
      </c>
      <c r="B2441" t="s">
        <v>82</v>
      </c>
      <c r="C2441" t="s">
        <v>142</v>
      </c>
      <c r="D2441">
        <v>2017</v>
      </c>
      <c r="E2441" s="9">
        <f ca="1">YEAR(TODAY())-Data_Source[[#This Row],[Year]]</f>
        <v>8</v>
      </c>
      <c r="F2441" t="s">
        <v>15</v>
      </c>
      <c r="G2441" t="s">
        <v>16</v>
      </c>
      <c r="H2441" t="s">
        <v>26</v>
      </c>
      <c r="I2441">
        <v>1.6</v>
      </c>
      <c r="J2441" t="s">
        <v>18</v>
      </c>
      <c r="K2441" t="s">
        <v>19</v>
      </c>
      <c r="L2441">
        <v>132700</v>
      </c>
      <c r="M2441" t="s">
        <v>45</v>
      </c>
      <c r="N2441" t="s">
        <v>539</v>
      </c>
      <c r="O2441" s="3">
        <v>29000</v>
      </c>
      <c r="P2441" s="1">
        <f>MEDIAN(Data_Source[Price (SAR)])</f>
        <v>58000</v>
      </c>
      <c r="Q2441" s="1" cm="1">
        <f t="array" ref="Q2441">MEDIAN(_xlfn._xlws.FILTER(Data_Source[Price (SAR)],Data_Source[Maker] = Data_Source[[#This Row],[Maker]]))</f>
        <v>40000</v>
      </c>
    </row>
    <row r="2442" spans="1:17" x14ac:dyDescent="0.35">
      <c r="A2442">
        <v>2441</v>
      </c>
      <c r="B2442" t="s">
        <v>31</v>
      </c>
      <c r="C2442" t="s">
        <v>32</v>
      </c>
      <c r="D2442">
        <v>2017</v>
      </c>
      <c r="E2442" s="9">
        <f ca="1">YEAR(TODAY())-Data_Source[[#This Row],[Year]]</f>
        <v>8</v>
      </c>
      <c r="F2442" t="s">
        <v>15</v>
      </c>
      <c r="G2442" t="s">
        <v>16</v>
      </c>
      <c r="H2442" t="s">
        <v>17</v>
      </c>
      <c r="I2442">
        <v>2.4</v>
      </c>
      <c r="J2442" t="s">
        <v>18</v>
      </c>
      <c r="K2442" t="s">
        <v>19</v>
      </c>
      <c r="L2442">
        <v>139806</v>
      </c>
      <c r="M2442" t="s">
        <v>20</v>
      </c>
      <c r="N2442" t="s">
        <v>20</v>
      </c>
      <c r="O2442" s="2">
        <v>71500</v>
      </c>
      <c r="P2442" s="1">
        <f>MEDIAN(Data_Source[Price (SAR)])</f>
        <v>58000</v>
      </c>
      <c r="Q2442" s="1" cm="1">
        <f t="array" ref="Q2442">MEDIAN(_xlfn._xlws.FILTER(Data_Source[Price (SAR)],Data_Source[Maker] = Data_Source[[#This Row],[Maker]]))</f>
        <v>60500</v>
      </c>
    </row>
    <row r="2443" spans="1:17" x14ac:dyDescent="0.35">
      <c r="A2443">
        <v>2442</v>
      </c>
      <c r="B2443" t="s">
        <v>36</v>
      </c>
      <c r="C2443" t="s">
        <v>115</v>
      </c>
      <c r="D2443">
        <v>2005</v>
      </c>
      <c r="E2443" s="9">
        <f ca="1">YEAR(TODAY())-Data_Source[[#This Row],[Year]]</f>
        <v>20</v>
      </c>
      <c r="F2443" t="s">
        <v>15</v>
      </c>
      <c r="G2443" t="s">
        <v>16</v>
      </c>
      <c r="H2443" t="s">
        <v>30</v>
      </c>
      <c r="I2443">
        <v>5.3</v>
      </c>
      <c r="J2443" t="s">
        <v>18</v>
      </c>
      <c r="K2443" t="s">
        <v>19</v>
      </c>
      <c r="L2443">
        <v>260000</v>
      </c>
      <c r="M2443" t="s">
        <v>54</v>
      </c>
      <c r="N2443" t="s">
        <v>538</v>
      </c>
      <c r="O2443" s="3">
        <v>20000</v>
      </c>
      <c r="P2443" s="1">
        <f>MEDIAN(Data_Source[Price (SAR)])</f>
        <v>58000</v>
      </c>
      <c r="Q2443" s="1" cm="1">
        <f t="array" ref="Q2443">MEDIAN(_xlfn._xlws.FILTER(Data_Source[Price (SAR)],Data_Source[Maker] = Data_Source[[#This Row],[Maker]]))</f>
        <v>72000</v>
      </c>
    </row>
    <row r="2444" spans="1:17" x14ac:dyDescent="0.35">
      <c r="A2444">
        <v>2443</v>
      </c>
      <c r="B2444" t="s">
        <v>76</v>
      </c>
      <c r="C2444" t="s">
        <v>112</v>
      </c>
      <c r="D2444">
        <v>2015</v>
      </c>
      <c r="E2444" s="9">
        <f ca="1">YEAR(TODAY())-Data_Source[[#This Row],[Year]]</f>
        <v>10</v>
      </c>
      <c r="F2444" t="s">
        <v>15</v>
      </c>
      <c r="G2444" t="s">
        <v>16</v>
      </c>
      <c r="H2444" t="s">
        <v>26</v>
      </c>
      <c r="I2444">
        <v>3.5</v>
      </c>
      <c r="J2444" t="s">
        <v>18</v>
      </c>
      <c r="K2444" t="s">
        <v>19</v>
      </c>
      <c r="L2444">
        <v>140000</v>
      </c>
      <c r="M2444" t="s">
        <v>45</v>
      </c>
      <c r="N2444" t="s">
        <v>539</v>
      </c>
      <c r="O2444" s="2">
        <v>64000</v>
      </c>
      <c r="P2444" s="1">
        <f>MEDIAN(Data_Source[Price (SAR)])</f>
        <v>58000</v>
      </c>
      <c r="Q2444" s="1" cm="1">
        <f t="array" ref="Q2444">MEDIAN(_xlfn._xlws.FILTER(Data_Source[Price (SAR)],Data_Source[Maker] = Data_Source[[#This Row],[Maker]]))</f>
        <v>55000</v>
      </c>
    </row>
    <row r="2445" spans="1:17" x14ac:dyDescent="0.35">
      <c r="A2445">
        <v>2444</v>
      </c>
      <c r="B2445" t="s">
        <v>76</v>
      </c>
      <c r="C2445" t="s">
        <v>77</v>
      </c>
      <c r="D2445">
        <v>2009</v>
      </c>
      <c r="E2445" s="9">
        <f ca="1">YEAR(TODAY())-Data_Source[[#This Row],[Year]]</f>
        <v>16</v>
      </c>
      <c r="F2445" t="s">
        <v>15</v>
      </c>
      <c r="G2445" t="s">
        <v>29</v>
      </c>
      <c r="H2445" t="s">
        <v>26</v>
      </c>
      <c r="I2445">
        <v>5.4</v>
      </c>
      <c r="J2445" t="s">
        <v>18</v>
      </c>
      <c r="K2445" t="s">
        <v>19</v>
      </c>
      <c r="L2445">
        <v>318500</v>
      </c>
      <c r="M2445" t="s">
        <v>20</v>
      </c>
      <c r="N2445" t="s">
        <v>20</v>
      </c>
      <c r="O2445" s="2">
        <v>24500</v>
      </c>
      <c r="P2445" s="1">
        <f>MEDIAN(Data_Source[Price (SAR)])</f>
        <v>58000</v>
      </c>
      <c r="Q2445" s="1" cm="1">
        <f t="array" ref="Q2445">MEDIAN(_xlfn._xlws.FILTER(Data_Source[Price (SAR)],Data_Source[Maker] = Data_Source[[#This Row],[Maker]]))</f>
        <v>55000</v>
      </c>
    </row>
    <row r="2446" spans="1:17" x14ac:dyDescent="0.35">
      <c r="A2446">
        <v>2445</v>
      </c>
      <c r="B2446" t="s">
        <v>60</v>
      </c>
      <c r="C2446" t="s">
        <v>241</v>
      </c>
      <c r="D2446">
        <v>2018</v>
      </c>
      <c r="E2446" s="9">
        <f ca="1">YEAR(TODAY())-Data_Source[[#This Row],[Year]]</f>
        <v>7</v>
      </c>
      <c r="F2446" t="s">
        <v>44</v>
      </c>
      <c r="G2446" t="s">
        <v>23</v>
      </c>
      <c r="H2446" t="s">
        <v>17</v>
      </c>
      <c r="I2446">
        <v>3.5</v>
      </c>
      <c r="J2446" t="s">
        <v>18</v>
      </c>
      <c r="K2446" t="s">
        <v>19</v>
      </c>
      <c r="L2446">
        <v>55000</v>
      </c>
      <c r="M2446" t="s">
        <v>45</v>
      </c>
      <c r="N2446" t="s">
        <v>539</v>
      </c>
      <c r="O2446" s="3">
        <v>298000</v>
      </c>
      <c r="P2446" s="1">
        <f>MEDIAN(Data_Source[Price (SAR)])</f>
        <v>58000</v>
      </c>
      <c r="Q2446" s="1" cm="1">
        <f t="array" ref="Q2446">MEDIAN(_xlfn._xlws.FILTER(Data_Source[Price (SAR)],Data_Source[Maker] = Data_Source[[#This Row],[Maker]]))</f>
        <v>142000</v>
      </c>
    </row>
    <row r="2447" spans="1:17" x14ac:dyDescent="0.35">
      <c r="A2447">
        <v>2446</v>
      </c>
      <c r="B2447" t="s">
        <v>39</v>
      </c>
      <c r="C2447" t="s">
        <v>46</v>
      </c>
      <c r="D2447">
        <v>2016</v>
      </c>
      <c r="E2447" s="9">
        <f ca="1">YEAR(TODAY())-Data_Source[[#This Row],[Year]]</f>
        <v>9</v>
      </c>
      <c r="F2447" t="s">
        <v>15</v>
      </c>
      <c r="G2447" t="s">
        <v>23</v>
      </c>
      <c r="H2447" t="s">
        <v>17</v>
      </c>
      <c r="I2447">
        <v>5.3</v>
      </c>
      <c r="J2447" t="s">
        <v>18</v>
      </c>
      <c r="K2447" t="s">
        <v>19</v>
      </c>
      <c r="L2447">
        <v>146000</v>
      </c>
      <c r="M2447" t="s">
        <v>20</v>
      </c>
      <c r="N2447" t="s">
        <v>20</v>
      </c>
      <c r="O2447" s="2">
        <v>118000</v>
      </c>
      <c r="P2447" s="1">
        <f>MEDIAN(Data_Source[Price (SAR)])</f>
        <v>58000</v>
      </c>
      <c r="Q2447" s="1" cm="1">
        <f t="array" ref="Q2447">MEDIAN(_xlfn._xlws.FILTER(Data_Source[Price (SAR)],Data_Source[Maker] = Data_Source[[#This Row],[Maker]]))</f>
        <v>60000</v>
      </c>
    </row>
    <row r="2448" spans="1:17" x14ac:dyDescent="0.35">
      <c r="A2448">
        <v>2447</v>
      </c>
      <c r="B2448" t="s">
        <v>60</v>
      </c>
      <c r="C2448" t="s">
        <v>90</v>
      </c>
      <c r="D2448">
        <v>2019</v>
      </c>
      <c r="E2448" s="9">
        <f ca="1">YEAR(TODAY())-Data_Source[[#This Row],[Year]]</f>
        <v>6</v>
      </c>
      <c r="F2448" t="s">
        <v>15</v>
      </c>
      <c r="G2448" t="s">
        <v>23</v>
      </c>
      <c r="H2448" t="s">
        <v>17</v>
      </c>
      <c r="I2448">
        <v>5.7</v>
      </c>
      <c r="J2448" t="s">
        <v>18</v>
      </c>
      <c r="K2448" t="s">
        <v>19</v>
      </c>
      <c r="L2448">
        <v>41142</v>
      </c>
      <c r="M2448" t="s">
        <v>20</v>
      </c>
      <c r="N2448" t="s">
        <v>20</v>
      </c>
      <c r="O2448" s="2">
        <v>381000</v>
      </c>
      <c r="P2448" s="1">
        <f>MEDIAN(Data_Source[Price (SAR)])</f>
        <v>58000</v>
      </c>
      <c r="Q2448" s="1" cm="1">
        <f t="array" ref="Q2448">MEDIAN(_xlfn._xlws.FILTER(Data_Source[Price (SAR)],Data_Source[Maker] = Data_Source[[#This Row],[Maker]]))</f>
        <v>142000</v>
      </c>
    </row>
    <row r="2449" spans="1:17" x14ac:dyDescent="0.35">
      <c r="A2449">
        <v>2448</v>
      </c>
      <c r="B2449" t="s">
        <v>73</v>
      </c>
      <c r="C2449">
        <v>6</v>
      </c>
      <c r="D2449">
        <v>2016</v>
      </c>
      <c r="E2449" s="9">
        <f ca="1">YEAR(TODAY())-Data_Source[[#This Row],[Year]]</f>
        <v>9</v>
      </c>
      <c r="F2449" t="s">
        <v>44</v>
      </c>
      <c r="G2449" t="s">
        <v>65</v>
      </c>
      <c r="H2449" t="s">
        <v>17</v>
      </c>
      <c r="I2449">
        <v>2.5</v>
      </c>
      <c r="J2449" t="s">
        <v>18</v>
      </c>
      <c r="K2449" t="s">
        <v>19</v>
      </c>
      <c r="L2449">
        <v>100000</v>
      </c>
      <c r="M2449" t="s">
        <v>20</v>
      </c>
      <c r="N2449" t="s">
        <v>20</v>
      </c>
      <c r="O2449" s="3">
        <v>46000</v>
      </c>
      <c r="P2449" s="1">
        <f>MEDIAN(Data_Source[Price (SAR)])</f>
        <v>58000</v>
      </c>
      <c r="Q2449" s="1" cm="1">
        <f t="array" ref="Q2449">MEDIAN(_xlfn._xlws.FILTER(Data_Source[Price (SAR)],Data_Source[Maker] = Data_Source[[#This Row],[Maker]]))</f>
        <v>56000</v>
      </c>
    </row>
    <row r="2450" spans="1:17" x14ac:dyDescent="0.35">
      <c r="A2450">
        <v>2449</v>
      </c>
      <c r="B2450" t="s">
        <v>34</v>
      </c>
      <c r="C2450" t="s">
        <v>43</v>
      </c>
      <c r="D2450">
        <v>2014</v>
      </c>
      <c r="E2450" s="9">
        <f ca="1">YEAR(TODAY())-Data_Source[[#This Row],[Year]]</f>
        <v>11</v>
      </c>
      <c r="F2450" t="s">
        <v>15</v>
      </c>
      <c r="G2450" t="s">
        <v>16</v>
      </c>
      <c r="H2450" t="s">
        <v>30</v>
      </c>
      <c r="I2450">
        <v>9</v>
      </c>
      <c r="J2450" t="s">
        <v>18</v>
      </c>
      <c r="K2450" t="s">
        <v>19</v>
      </c>
      <c r="L2450">
        <v>106000</v>
      </c>
      <c r="M2450" t="s">
        <v>42</v>
      </c>
      <c r="N2450" t="s">
        <v>64</v>
      </c>
      <c r="O2450" s="2">
        <v>36000</v>
      </c>
      <c r="P2450" s="1">
        <f>MEDIAN(Data_Source[Price (SAR)])</f>
        <v>58000</v>
      </c>
      <c r="Q2450" s="1" cm="1">
        <f t="array" ref="Q2450">MEDIAN(_xlfn._xlws.FILTER(Data_Source[Price (SAR)],Data_Source[Maker] = Data_Source[[#This Row],[Maker]]))</f>
        <v>65000</v>
      </c>
    </row>
    <row r="2451" spans="1:17" x14ac:dyDescent="0.35">
      <c r="A2451">
        <v>2450</v>
      </c>
      <c r="B2451" t="s">
        <v>34</v>
      </c>
      <c r="C2451" t="s">
        <v>123</v>
      </c>
      <c r="D2451">
        <v>2016</v>
      </c>
      <c r="E2451" s="9">
        <f ca="1">YEAR(TODAY())-Data_Source[[#This Row],[Year]]</f>
        <v>9</v>
      </c>
      <c r="F2451" t="s">
        <v>15</v>
      </c>
      <c r="G2451" t="s">
        <v>23</v>
      </c>
      <c r="H2451" t="s">
        <v>30</v>
      </c>
      <c r="I2451">
        <v>2.7</v>
      </c>
      <c r="J2451" t="s">
        <v>18</v>
      </c>
      <c r="K2451" t="s">
        <v>19</v>
      </c>
      <c r="L2451">
        <v>95000</v>
      </c>
      <c r="M2451" t="s">
        <v>42</v>
      </c>
      <c r="N2451" t="s">
        <v>64</v>
      </c>
      <c r="O2451" s="3">
        <v>85000</v>
      </c>
      <c r="P2451" s="1">
        <f>MEDIAN(Data_Source[Price (SAR)])</f>
        <v>58000</v>
      </c>
      <c r="Q2451" s="1" cm="1">
        <f t="array" ref="Q2451">MEDIAN(_xlfn._xlws.FILTER(Data_Source[Price (SAR)],Data_Source[Maker] = Data_Source[[#This Row],[Maker]]))</f>
        <v>65000</v>
      </c>
    </row>
    <row r="2452" spans="1:17" x14ac:dyDescent="0.35">
      <c r="A2452">
        <v>2451</v>
      </c>
      <c r="B2452" t="s">
        <v>76</v>
      </c>
      <c r="C2452" t="s">
        <v>112</v>
      </c>
      <c r="D2452">
        <v>2013</v>
      </c>
      <c r="E2452" s="9">
        <f ca="1">YEAR(TODAY())-Data_Source[[#This Row],[Year]]</f>
        <v>12</v>
      </c>
      <c r="F2452" t="s">
        <v>15</v>
      </c>
      <c r="G2452" t="s">
        <v>25</v>
      </c>
      <c r="H2452" t="s">
        <v>26</v>
      </c>
      <c r="I2452">
        <v>3.6</v>
      </c>
      <c r="J2452" t="s">
        <v>18</v>
      </c>
      <c r="K2452" t="s">
        <v>19</v>
      </c>
      <c r="L2452">
        <v>353000</v>
      </c>
      <c r="M2452" t="s">
        <v>20</v>
      </c>
      <c r="N2452" t="s">
        <v>20</v>
      </c>
      <c r="O2452" s="2">
        <v>39500</v>
      </c>
      <c r="P2452" s="1">
        <f>MEDIAN(Data_Source[Price (SAR)])</f>
        <v>58000</v>
      </c>
      <c r="Q2452" s="1" cm="1">
        <f t="array" ref="Q2452">MEDIAN(_xlfn._xlws.FILTER(Data_Source[Price (SAR)],Data_Source[Maker] = Data_Source[[#This Row],[Maker]]))</f>
        <v>55000</v>
      </c>
    </row>
    <row r="2453" spans="1:17" x14ac:dyDescent="0.35">
      <c r="A2453">
        <v>2452</v>
      </c>
      <c r="B2453" t="s">
        <v>76</v>
      </c>
      <c r="C2453" t="s">
        <v>147</v>
      </c>
      <c r="D2453">
        <v>2013</v>
      </c>
      <c r="E2453" s="9">
        <f ca="1">YEAR(TODAY())-Data_Source[[#This Row],[Year]]</f>
        <v>12</v>
      </c>
      <c r="F2453" t="s">
        <v>15</v>
      </c>
      <c r="G2453" t="s">
        <v>23</v>
      </c>
      <c r="H2453" t="s">
        <v>26</v>
      </c>
      <c r="I2453">
        <v>5</v>
      </c>
      <c r="J2453" t="s">
        <v>18</v>
      </c>
      <c r="K2453" t="s">
        <v>19</v>
      </c>
      <c r="L2453">
        <v>222000</v>
      </c>
      <c r="M2453" t="s">
        <v>45</v>
      </c>
      <c r="N2453" t="s">
        <v>539</v>
      </c>
      <c r="O2453" s="2">
        <v>38000</v>
      </c>
      <c r="P2453" s="1">
        <f>MEDIAN(Data_Source[Price (SAR)])</f>
        <v>58000</v>
      </c>
      <c r="Q2453" s="1" cm="1">
        <f t="array" ref="Q2453">MEDIAN(_xlfn._xlws.FILTER(Data_Source[Price (SAR)],Data_Source[Maker] = Data_Source[[#This Row],[Maker]]))</f>
        <v>55000</v>
      </c>
    </row>
    <row r="2454" spans="1:17" x14ac:dyDescent="0.35">
      <c r="A2454">
        <v>2453</v>
      </c>
      <c r="B2454" t="s">
        <v>34</v>
      </c>
      <c r="C2454" t="s">
        <v>145</v>
      </c>
      <c r="D2454">
        <v>2015</v>
      </c>
      <c r="E2454" s="9">
        <f ca="1">YEAR(TODAY())-Data_Source[[#This Row],[Year]]</f>
        <v>10</v>
      </c>
      <c r="F2454" t="s">
        <v>15</v>
      </c>
      <c r="G2454" t="s">
        <v>29</v>
      </c>
      <c r="H2454" t="s">
        <v>26</v>
      </c>
      <c r="I2454">
        <v>2.7</v>
      </c>
      <c r="J2454" t="s">
        <v>18</v>
      </c>
      <c r="K2454" t="s">
        <v>19</v>
      </c>
      <c r="L2454">
        <v>122000</v>
      </c>
      <c r="M2454" t="s">
        <v>54</v>
      </c>
      <c r="N2454" t="s">
        <v>538</v>
      </c>
      <c r="O2454" s="2">
        <v>43000</v>
      </c>
      <c r="P2454" s="1">
        <f>MEDIAN(Data_Source[Price (SAR)])</f>
        <v>58000</v>
      </c>
      <c r="Q2454" s="1" cm="1">
        <f t="array" ref="Q2454">MEDIAN(_xlfn._xlws.FILTER(Data_Source[Price (SAR)],Data_Source[Maker] = Data_Source[[#This Row],[Maker]]))</f>
        <v>65000</v>
      </c>
    </row>
    <row r="2455" spans="1:17" x14ac:dyDescent="0.35">
      <c r="A2455">
        <v>2454</v>
      </c>
      <c r="B2455" t="s">
        <v>21</v>
      </c>
      <c r="C2455" t="s">
        <v>315</v>
      </c>
      <c r="D2455">
        <v>2012</v>
      </c>
      <c r="E2455" s="9">
        <f ca="1">YEAR(TODAY())-Data_Source[[#This Row],[Year]]</f>
        <v>13</v>
      </c>
      <c r="F2455" t="s">
        <v>15</v>
      </c>
      <c r="G2455" t="s">
        <v>102</v>
      </c>
      <c r="H2455" t="s">
        <v>17</v>
      </c>
      <c r="I2455">
        <v>5.6</v>
      </c>
      <c r="J2455" t="s">
        <v>18</v>
      </c>
      <c r="K2455" t="s">
        <v>19</v>
      </c>
      <c r="L2455">
        <v>138000</v>
      </c>
      <c r="M2455" t="s">
        <v>42</v>
      </c>
      <c r="N2455" t="s">
        <v>64</v>
      </c>
      <c r="O2455" s="2">
        <v>60000</v>
      </c>
      <c r="P2455" s="1">
        <f>MEDIAN(Data_Source[Price (SAR)])</f>
        <v>58000</v>
      </c>
      <c r="Q2455" s="1" cm="1">
        <f t="array" ref="Q2455">MEDIAN(_xlfn._xlws.FILTER(Data_Source[Price (SAR)],Data_Source[Maker] = Data_Source[[#This Row],[Maker]]))</f>
        <v>36500</v>
      </c>
    </row>
    <row r="2456" spans="1:17" x14ac:dyDescent="0.35">
      <c r="A2456">
        <v>2455</v>
      </c>
      <c r="B2456" t="s">
        <v>39</v>
      </c>
      <c r="C2456" t="s">
        <v>40</v>
      </c>
      <c r="D2456">
        <v>2017</v>
      </c>
      <c r="E2456" s="9">
        <f ca="1">YEAR(TODAY())-Data_Source[[#This Row],[Year]]</f>
        <v>8</v>
      </c>
      <c r="F2456" t="s">
        <v>15</v>
      </c>
      <c r="G2456" t="s">
        <v>23</v>
      </c>
      <c r="H2456" t="s">
        <v>30</v>
      </c>
      <c r="I2456">
        <v>3.6</v>
      </c>
      <c r="J2456" t="s">
        <v>18</v>
      </c>
      <c r="K2456" t="s">
        <v>19</v>
      </c>
      <c r="L2456">
        <v>79000</v>
      </c>
      <c r="M2456" t="s">
        <v>20</v>
      </c>
      <c r="N2456" t="s">
        <v>20</v>
      </c>
      <c r="O2456" s="3">
        <v>63500</v>
      </c>
      <c r="P2456" s="1">
        <f>MEDIAN(Data_Source[Price (SAR)])</f>
        <v>58000</v>
      </c>
      <c r="Q2456" s="1" cm="1">
        <f t="array" ref="Q2456">MEDIAN(_xlfn._xlws.FILTER(Data_Source[Price (SAR)],Data_Source[Maker] = Data_Source[[#This Row],[Maker]]))</f>
        <v>60000</v>
      </c>
    </row>
    <row r="2457" spans="1:17" x14ac:dyDescent="0.35">
      <c r="A2457">
        <v>2456</v>
      </c>
      <c r="B2457" t="s">
        <v>82</v>
      </c>
      <c r="C2457" t="s">
        <v>164</v>
      </c>
      <c r="D2457">
        <v>2018</v>
      </c>
      <c r="E2457" s="9">
        <f ca="1">YEAR(TODAY())-Data_Source[[#This Row],[Year]]</f>
        <v>7</v>
      </c>
      <c r="F2457" t="s">
        <v>15</v>
      </c>
      <c r="G2457" t="s">
        <v>23</v>
      </c>
      <c r="H2457" t="s">
        <v>26</v>
      </c>
      <c r="I2457">
        <v>2</v>
      </c>
      <c r="J2457" t="s">
        <v>18</v>
      </c>
      <c r="K2457" t="s">
        <v>19</v>
      </c>
      <c r="L2457">
        <v>129000</v>
      </c>
      <c r="M2457" t="s">
        <v>45</v>
      </c>
      <c r="N2457" t="s">
        <v>539</v>
      </c>
      <c r="O2457" s="3">
        <v>60000</v>
      </c>
      <c r="P2457" s="1">
        <f>MEDIAN(Data_Source[Price (SAR)])</f>
        <v>58000</v>
      </c>
      <c r="Q2457" s="1" cm="1">
        <f t="array" ref="Q2457">MEDIAN(_xlfn._xlws.FILTER(Data_Source[Price (SAR)],Data_Source[Maker] = Data_Source[[#This Row],[Maker]]))</f>
        <v>40000</v>
      </c>
    </row>
    <row r="2458" spans="1:17" x14ac:dyDescent="0.35">
      <c r="A2458">
        <v>2457</v>
      </c>
      <c r="B2458" t="s">
        <v>39</v>
      </c>
      <c r="C2458" t="s">
        <v>40</v>
      </c>
      <c r="D2458">
        <v>2016</v>
      </c>
      <c r="E2458" s="9">
        <f ca="1">YEAR(TODAY())-Data_Source[[#This Row],[Year]]</f>
        <v>9</v>
      </c>
      <c r="F2458" t="s">
        <v>15</v>
      </c>
      <c r="G2458" t="s">
        <v>23</v>
      </c>
      <c r="H2458" t="s">
        <v>30</v>
      </c>
      <c r="I2458">
        <v>3.6</v>
      </c>
      <c r="J2458" t="s">
        <v>18</v>
      </c>
      <c r="K2458" t="s">
        <v>19</v>
      </c>
      <c r="L2458">
        <v>51000</v>
      </c>
      <c r="M2458" t="s">
        <v>20</v>
      </c>
      <c r="N2458" t="s">
        <v>20</v>
      </c>
      <c r="O2458" s="3">
        <v>62000</v>
      </c>
      <c r="P2458" s="1">
        <f>MEDIAN(Data_Source[Price (SAR)])</f>
        <v>58000</v>
      </c>
      <c r="Q2458" s="1" cm="1">
        <f t="array" ref="Q2458">MEDIAN(_xlfn._xlws.FILTER(Data_Source[Price (SAR)],Data_Source[Maker] = Data_Source[[#This Row],[Maker]]))</f>
        <v>60000</v>
      </c>
    </row>
    <row r="2459" spans="1:17" x14ac:dyDescent="0.35">
      <c r="A2459">
        <v>2458</v>
      </c>
      <c r="B2459" t="s">
        <v>34</v>
      </c>
      <c r="C2459" t="s">
        <v>69</v>
      </c>
      <c r="D2459">
        <v>2015</v>
      </c>
      <c r="E2459" s="9">
        <f ca="1">YEAR(TODAY())-Data_Source[[#This Row],[Year]]</f>
        <v>10</v>
      </c>
      <c r="F2459" t="s">
        <v>15</v>
      </c>
      <c r="G2459" t="s">
        <v>65</v>
      </c>
      <c r="H2459" t="s">
        <v>17</v>
      </c>
      <c r="I2459">
        <v>3.5</v>
      </c>
      <c r="J2459" t="s">
        <v>18</v>
      </c>
      <c r="K2459" t="s">
        <v>19</v>
      </c>
      <c r="L2459">
        <v>240000</v>
      </c>
      <c r="M2459" t="s">
        <v>42</v>
      </c>
      <c r="N2459" t="s">
        <v>64</v>
      </c>
      <c r="O2459" s="2">
        <v>55000</v>
      </c>
      <c r="P2459" s="1">
        <f>MEDIAN(Data_Source[Price (SAR)])</f>
        <v>58000</v>
      </c>
      <c r="Q2459" s="1" cm="1">
        <f t="array" ref="Q2459">MEDIAN(_xlfn._xlws.FILTER(Data_Source[Price (SAR)],Data_Source[Maker] = Data_Source[[#This Row],[Maker]]))</f>
        <v>65000</v>
      </c>
    </row>
    <row r="2460" spans="1:17" x14ac:dyDescent="0.35">
      <c r="A2460">
        <v>2459</v>
      </c>
      <c r="B2460" t="s">
        <v>95</v>
      </c>
      <c r="C2460" t="s">
        <v>363</v>
      </c>
      <c r="D2460">
        <v>2018</v>
      </c>
      <c r="E2460" s="9">
        <f ca="1">YEAR(TODAY())-Data_Source[[#This Row],[Year]]</f>
        <v>7</v>
      </c>
      <c r="F2460" t="s">
        <v>44</v>
      </c>
      <c r="G2460" t="s">
        <v>16</v>
      </c>
      <c r="H2460" t="s">
        <v>17</v>
      </c>
      <c r="I2460">
        <v>2</v>
      </c>
      <c r="J2460" t="s">
        <v>18</v>
      </c>
      <c r="K2460" t="s">
        <v>19</v>
      </c>
      <c r="L2460">
        <v>51000</v>
      </c>
      <c r="M2460" t="s">
        <v>20</v>
      </c>
      <c r="N2460" t="s">
        <v>20</v>
      </c>
      <c r="O2460" s="2">
        <v>125000</v>
      </c>
      <c r="P2460" s="1">
        <f>MEDIAN(Data_Source[Price (SAR)])</f>
        <v>58000</v>
      </c>
      <c r="Q2460" s="1" cm="1">
        <f t="array" ref="Q2460">MEDIAN(_xlfn._xlws.FILTER(Data_Source[Price (SAR)],Data_Source[Maker] = Data_Source[[#This Row],[Maker]]))</f>
        <v>130000</v>
      </c>
    </row>
    <row r="2461" spans="1:17" x14ac:dyDescent="0.35">
      <c r="A2461">
        <v>2460</v>
      </c>
      <c r="B2461" t="s">
        <v>107</v>
      </c>
      <c r="C2461" t="s">
        <v>313</v>
      </c>
      <c r="D2461">
        <v>2019</v>
      </c>
      <c r="E2461" s="9">
        <f ca="1">YEAR(TODAY())-Data_Source[[#This Row],[Year]]</f>
        <v>6</v>
      </c>
      <c r="F2461" t="s">
        <v>44</v>
      </c>
      <c r="G2461" t="s">
        <v>25</v>
      </c>
      <c r="H2461" t="s">
        <v>30</v>
      </c>
      <c r="I2461">
        <v>2</v>
      </c>
      <c r="J2461" t="s">
        <v>18</v>
      </c>
      <c r="K2461" t="s">
        <v>19</v>
      </c>
      <c r="L2461">
        <v>5000</v>
      </c>
      <c r="M2461" t="s">
        <v>20</v>
      </c>
      <c r="N2461" t="s">
        <v>20</v>
      </c>
      <c r="O2461" s="3">
        <v>90000</v>
      </c>
      <c r="P2461" s="1">
        <f>MEDIAN(Data_Source[Price (SAR)])</f>
        <v>58000</v>
      </c>
      <c r="Q2461" s="1" cm="1">
        <f t="array" ref="Q2461">MEDIAN(_xlfn._xlws.FILTER(Data_Source[Price (SAR)],Data_Source[Maker] = Data_Source[[#This Row],[Maker]]))</f>
        <v>73500</v>
      </c>
    </row>
    <row r="2462" spans="1:17" x14ac:dyDescent="0.35">
      <c r="A2462">
        <v>2461</v>
      </c>
      <c r="B2462" t="s">
        <v>36</v>
      </c>
      <c r="C2462" t="s">
        <v>37</v>
      </c>
      <c r="D2462">
        <v>2011</v>
      </c>
      <c r="E2462" s="9">
        <f ca="1">YEAR(TODAY())-Data_Source[[#This Row],[Year]]</f>
        <v>14</v>
      </c>
      <c r="F2462" t="s">
        <v>15</v>
      </c>
      <c r="G2462" t="s">
        <v>38</v>
      </c>
      <c r="H2462" t="s">
        <v>30</v>
      </c>
      <c r="I2462">
        <v>5.3</v>
      </c>
      <c r="J2462" t="s">
        <v>18</v>
      </c>
      <c r="K2462" t="s">
        <v>19</v>
      </c>
      <c r="L2462">
        <v>223</v>
      </c>
      <c r="M2462" t="s">
        <v>126</v>
      </c>
      <c r="N2462" t="s">
        <v>126</v>
      </c>
      <c r="O2462" s="3">
        <v>40000</v>
      </c>
      <c r="P2462" s="1">
        <f>MEDIAN(Data_Source[Price (SAR)])</f>
        <v>58000</v>
      </c>
      <c r="Q2462" s="1" cm="1">
        <f t="array" ref="Q2462">MEDIAN(_xlfn._xlws.FILTER(Data_Source[Price (SAR)],Data_Source[Maker] = Data_Source[[#This Row],[Maker]]))</f>
        <v>72000</v>
      </c>
    </row>
    <row r="2463" spans="1:17" x14ac:dyDescent="0.35">
      <c r="A2463">
        <v>2462</v>
      </c>
      <c r="B2463" t="s">
        <v>76</v>
      </c>
      <c r="C2463" t="s">
        <v>77</v>
      </c>
      <c r="D2463">
        <v>2013</v>
      </c>
      <c r="E2463" s="9">
        <f ca="1">YEAR(TODAY())-Data_Source[[#This Row],[Year]]</f>
        <v>12</v>
      </c>
      <c r="F2463" t="s">
        <v>15</v>
      </c>
      <c r="G2463" t="s">
        <v>16</v>
      </c>
      <c r="H2463" t="s">
        <v>26</v>
      </c>
      <c r="I2463">
        <v>5.4</v>
      </c>
      <c r="J2463" t="s">
        <v>18</v>
      </c>
      <c r="K2463" t="s">
        <v>19</v>
      </c>
      <c r="L2463">
        <v>348000</v>
      </c>
      <c r="M2463" t="s">
        <v>20</v>
      </c>
      <c r="N2463" t="s">
        <v>20</v>
      </c>
      <c r="O2463" s="3">
        <v>50000</v>
      </c>
      <c r="P2463" s="1">
        <f>MEDIAN(Data_Source[Price (SAR)])</f>
        <v>58000</v>
      </c>
      <c r="Q2463" s="1" cm="1">
        <f t="array" ref="Q2463">MEDIAN(_xlfn._xlws.FILTER(Data_Source[Price (SAR)],Data_Source[Maker] = Data_Source[[#This Row],[Maker]]))</f>
        <v>55000</v>
      </c>
    </row>
    <row r="2464" spans="1:17" x14ac:dyDescent="0.35">
      <c r="A2464">
        <v>2463</v>
      </c>
      <c r="B2464" t="s">
        <v>134</v>
      </c>
      <c r="C2464" t="s">
        <v>136</v>
      </c>
      <c r="D2464">
        <v>2015</v>
      </c>
      <c r="E2464" s="9">
        <f ca="1">YEAR(TODAY())-Data_Source[[#This Row],[Year]]</f>
        <v>10</v>
      </c>
      <c r="F2464" t="s">
        <v>15</v>
      </c>
      <c r="G2464" t="s">
        <v>23</v>
      </c>
      <c r="H2464" t="s">
        <v>30</v>
      </c>
      <c r="I2464">
        <v>1.6</v>
      </c>
      <c r="J2464" t="s">
        <v>18</v>
      </c>
      <c r="K2464" t="s">
        <v>19</v>
      </c>
      <c r="L2464">
        <v>132000</v>
      </c>
      <c r="M2464" t="s">
        <v>20</v>
      </c>
      <c r="N2464" t="s">
        <v>20</v>
      </c>
      <c r="O2464" s="3">
        <v>23000</v>
      </c>
      <c r="P2464" s="1">
        <f>MEDIAN(Data_Source[Price (SAR)])</f>
        <v>58000</v>
      </c>
      <c r="Q2464" s="1" cm="1">
        <f t="array" ref="Q2464">MEDIAN(_xlfn._xlws.FILTER(Data_Source[Price (SAR)],Data_Source[Maker] = Data_Source[[#This Row],[Maker]]))</f>
        <v>26000</v>
      </c>
    </row>
    <row r="2465" spans="1:17" x14ac:dyDescent="0.35">
      <c r="A2465">
        <v>2464</v>
      </c>
      <c r="B2465" t="s">
        <v>174</v>
      </c>
      <c r="C2465" t="s">
        <v>175</v>
      </c>
      <c r="D2465">
        <v>2019</v>
      </c>
      <c r="E2465" s="9">
        <f ca="1">YEAR(TODAY())-Data_Source[[#This Row],[Year]]</f>
        <v>6</v>
      </c>
      <c r="F2465" t="s">
        <v>15</v>
      </c>
      <c r="G2465" t="s">
        <v>23</v>
      </c>
      <c r="H2465" t="s">
        <v>30</v>
      </c>
      <c r="I2465">
        <v>2</v>
      </c>
      <c r="J2465" t="s">
        <v>18</v>
      </c>
      <c r="K2465" t="s">
        <v>19</v>
      </c>
      <c r="L2465">
        <v>49000</v>
      </c>
      <c r="M2465" t="s">
        <v>42</v>
      </c>
      <c r="N2465" t="s">
        <v>64</v>
      </c>
      <c r="O2465" s="2">
        <v>194000</v>
      </c>
      <c r="P2465" s="1">
        <f>MEDIAN(Data_Source[Price (SAR)])</f>
        <v>58000</v>
      </c>
      <c r="Q2465" s="1" cm="1">
        <f t="array" ref="Q2465">MEDIAN(_xlfn._xlws.FILTER(Data_Source[Price (SAR)],Data_Source[Maker] = Data_Source[[#This Row],[Maker]]))</f>
        <v>110000</v>
      </c>
    </row>
    <row r="2466" spans="1:17" x14ac:dyDescent="0.35">
      <c r="A2466">
        <v>2465</v>
      </c>
      <c r="B2466" t="s">
        <v>76</v>
      </c>
      <c r="C2466" t="s">
        <v>325</v>
      </c>
      <c r="D2466">
        <v>2016</v>
      </c>
      <c r="E2466" s="9">
        <f ca="1">YEAR(TODAY())-Data_Source[[#This Row],[Year]]</f>
        <v>9</v>
      </c>
      <c r="F2466" t="s">
        <v>15</v>
      </c>
      <c r="G2466" t="s">
        <v>23</v>
      </c>
      <c r="H2466" t="s">
        <v>30</v>
      </c>
      <c r="I2466">
        <v>3.5</v>
      </c>
      <c r="J2466" t="s">
        <v>18</v>
      </c>
      <c r="K2466" t="s">
        <v>19</v>
      </c>
      <c r="L2466">
        <v>198000</v>
      </c>
      <c r="M2466" t="s">
        <v>155</v>
      </c>
      <c r="N2466" t="s">
        <v>539</v>
      </c>
      <c r="O2466" s="2">
        <v>69000</v>
      </c>
      <c r="P2466" s="1">
        <f>MEDIAN(Data_Source[Price (SAR)])</f>
        <v>58000</v>
      </c>
      <c r="Q2466" s="1" cm="1">
        <f t="array" ref="Q2466">MEDIAN(_xlfn._xlws.FILTER(Data_Source[Price (SAR)],Data_Source[Maker] = Data_Source[[#This Row],[Maker]]))</f>
        <v>55000</v>
      </c>
    </row>
    <row r="2467" spans="1:17" x14ac:dyDescent="0.35">
      <c r="A2467">
        <v>2466</v>
      </c>
      <c r="B2467" t="s">
        <v>174</v>
      </c>
      <c r="C2467" t="s">
        <v>246</v>
      </c>
      <c r="D2467">
        <v>2014</v>
      </c>
      <c r="E2467" s="9">
        <f ca="1">YEAR(TODAY())-Data_Source[[#This Row],[Year]]</f>
        <v>11</v>
      </c>
      <c r="F2467" t="s">
        <v>15</v>
      </c>
      <c r="G2467" t="s">
        <v>29</v>
      </c>
      <c r="H2467" t="s">
        <v>17</v>
      </c>
      <c r="I2467">
        <v>3</v>
      </c>
      <c r="J2467" t="s">
        <v>18</v>
      </c>
      <c r="K2467" t="s">
        <v>19</v>
      </c>
      <c r="L2467">
        <v>206000</v>
      </c>
      <c r="M2467" t="s">
        <v>211</v>
      </c>
      <c r="N2467" t="s">
        <v>539</v>
      </c>
      <c r="O2467" s="2">
        <v>98000</v>
      </c>
      <c r="P2467" s="1">
        <f>MEDIAN(Data_Source[Price (SAR)])</f>
        <v>58000</v>
      </c>
      <c r="Q2467" s="1" cm="1">
        <f t="array" ref="Q2467">MEDIAN(_xlfn._xlws.FILTER(Data_Source[Price (SAR)],Data_Source[Maker] = Data_Source[[#This Row],[Maker]]))</f>
        <v>110000</v>
      </c>
    </row>
    <row r="2468" spans="1:17" x14ac:dyDescent="0.35">
      <c r="A2468">
        <v>2467</v>
      </c>
      <c r="B2468" t="s">
        <v>82</v>
      </c>
      <c r="C2468" t="s">
        <v>298</v>
      </c>
      <c r="D2468">
        <v>2021</v>
      </c>
      <c r="E2468" s="9">
        <f ca="1">YEAR(TODAY())-Data_Source[[#This Row],[Year]]</f>
        <v>4</v>
      </c>
      <c r="F2468" t="s">
        <v>15</v>
      </c>
      <c r="G2468" t="s">
        <v>29</v>
      </c>
      <c r="H2468" t="s">
        <v>26</v>
      </c>
      <c r="I2468">
        <v>2.5</v>
      </c>
      <c r="J2468" t="s">
        <v>18</v>
      </c>
      <c r="K2468" t="s">
        <v>19</v>
      </c>
      <c r="L2468">
        <v>18000</v>
      </c>
      <c r="M2468" t="s">
        <v>20</v>
      </c>
      <c r="N2468" t="s">
        <v>20</v>
      </c>
      <c r="O2468" s="2">
        <v>88000</v>
      </c>
      <c r="P2468" s="1">
        <f>MEDIAN(Data_Source[Price (SAR)])</f>
        <v>58000</v>
      </c>
      <c r="Q2468" s="1" cm="1">
        <f t="array" ref="Q2468">MEDIAN(_xlfn._xlws.FILTER(Data_Source[Price (SAR)],Data_Source[Maker] = Data_Source[[#This Row],[Maker]]))</f>
        <v>40000</v>
      </c>
    </row>
    <row r="2469" spans="1:17" x14ac:dyDescent="0.35">
      <c r="A2469">
        <v>2468</v>
      </c>
      <c r="B2469" t="s">
        <v>31</v>
      </c>
      <c r="C2469" t="s">
        <v>32</v>
      </c>
      <c r="D2469">
        <v>2017</v>
      </c>
      <c r="E2469" s="9">
        <f ca="1">YEAR(TODAY())-Data_Source[[#This Row],[Year]]</f>
        <v>8</v>
      </c>
      <c r="F2469" t="s">
        <v>44</v>
      </c>
      <c r="G2469" t="s">
        <v>78</v>
      </c>
      <c r="H2469" t="s">
        <v>30</v>
      </c>
      <c r="I2469">
        <v>2.5</v>
      </c>
      <c r="J2469" t="s">
        <v>18</v>
      </c>
      <c r="K2469" t="s">
        <v>19</v>
      </c>
      <c r="L2469">
        <v>62847</v>
      </c>
      <c r="M2469" t="s">
        <v>59</v>
      </c>
      <c r="N2469" t="s">
        <v>59</v>
      </c>
      <c r="O2469" s="2">
        <v>82000</v>
      </c>
      <c r="P2469" s="1">
        <f>MEDIAN(Data_Source[Price (SAR)])</f>
        <v>58000</v>
      </c>
      <c r="Q2469" s="1" cm="1">
        <f t="array" ref="Q2469">MEDIAN(_xlfn._xlws.FILTER(Data_Source[Price (SAR)],Data_Source[Maker] = Data_Source[[#This Row],[Maker]]))</f>
        <v>60500</v>
      </c>
    </row>
    <row r="2470" spans="1:17" x14ac:dyDescent="0.35">
      <c r="A2470">
        <v>2469</v>
      </c>
      <c r="B2470" t="s">
        <v>34</v>
      </c>
      <c r="C2470" t="s">
        <v>72</v>
      </c>
      <c r="D2470">
        <v>2020</v>
      </c>
      <c r="E2470" s="9">
        <f ca="1">YEAR(TODAY())-Data_Source[[#This Row],[Year]]</f>
        <v>5</v>
      </c>
      <c r="F2470" t="s">
        <v>15</v>
      </c>
      <c r="G2470" t="s">
        <v>23</v>
      </c>
      <c r="H2470" t="s">
        <v>26</v>
      </c>
      <c r="I2470">
        <v>2</v>
      </c>
      <c r="J2470" t="s">
        <v>18</v>
      </c>
      <c r="K2470" t="s">
        <v>19</v>
      </c>
      <c r="L2470">
        <v>30000</v>
      </c>
      <c r="M2470" t="s">
        <v>254</v>
      </c>
      <c r="N2470" t="s">
        <v>254</v>
      </c>
      <c r="O2470" s="2">
        <v>93000</v>
      </c>
      <c r="P2470" s="1">
        <f>MEDIAN(Data_Source[Price (SAR)])</f>
        <v>58000</v>
      </c>
      <c r="Q2470" s="1" cm="1">
        <f t="array" ref="Q2470">MEDIAN(_xlfn._xlws.FILTER(Data_Source[Price (SAR)],Data_Source[Maker] = Data_Source[[#This Row],[Maker]]))</f>
        <v>65000</v>
      </c>
    </row>
    <row r="2471" spans="1:17" x14ac:dyDescent="0.35">
      <c r="A2471">
        <v>2470</v>
      </c>
      <c r="B2471" t="s">
        <v>73</v>
      </c>
      <c r="C2471" t="s">
        <v>74</v>
      </c>
      <c r="D2471">
        <v>2015</v>
      </c>
      <c r="E2471" s="9">
        <f ca="1">YEAR(TODAY())-Data_Source[[#This Row],[Year]]</f>
        <v>10</v>
      </c>
      <c r="F2471" t="s">
        <v>15</v>
      </c>
      <c r="G2471" t="s">
        <v>29</v>
      </c>
      <c r="H2471" t="s">
        <v>17</v>
      </c>
      <c r="I2471">
        <v>2.5</v>
      </c>
      <c r="J2471" t="s">
        <v>18</v>
      </c>
      <c r="K2471" t="s">
        <v>19</v>
      </c>
      <c r="L2471">
        <v>62000</v>
      </c>
      <c r="M2471" t="s">
        <v>59</v>
      </c>
      <c r="N2471" t="s">
        <v>59</v>
      </c>
      <c r="O2471" s="2">
        <v>76000</v>
      </c>
      <c r="P2471" s="1">
        <f>MEDIAN(Data_Source[Price (SAR)])</f>
        <v>58000</v>
      </c>
      <c r="Q2471" s="1" cm="1">
        <f t="array" ref="Q2471">MEDIAN(_xlfn._xlws.FILTER(Data_Source[Price (SAR)],Data_Source[Maker] = Data_Source[[#This Row],[Maker]]))</f>
        <v>56000</v>
      </c>
    </row>
    <row r="2472" spans="1:17" x14ac:dyDescent="0.35">
      <c r="A2472">
        <v>2471</v>
      </c>
      <c r="B2472" t="s">
        <v>121</v>
      </c>
      <c r="C2472" t="s">
        <v>382</v>
      </c>
      <c r="D2472">
        <v>2016</v>
      </c>
      <c r="E2472" s="9">
        <f ca="1">YEAR(TODAY())-Data_Source[[#This Row],[Year]]</f>
        <v>9</v>
      </c>
      <c r="F2472" t="s">
        <v>15</v>
      </c>
      <c r="G2472" t="s">
        <v>23</v>
      </c>
      <c r="H2472" t="s">
        <v>17</v>
      </c>
      <c r="I2472">
        <v>3</v>
      </c>
      <c r="J2472" t="s">
        <v>18</v>
      </c>
      <c r="K2472" t="s">
        <v>19</v>
      </c>
      <c r="L2472">
        <v>38000</v>
      </c>
      <c r="M2472" t="s">
        <v>42</v>
      </c>
      <c r="N2472" t="s">
        <v>64</v>
      </c>
      <c r="O2472" s="2">
        <v>155000</v>
      </c>
      <c r="P2472" s="1">
        <f>MEDIAN(Data_Source[Price (SAR)])</f>
        <v>58000</v>
      </c>
      <c r="Q2472" s="1" cm="1">
        <f t="array" ref="Q2472">MEDIAN(_xlfn._xlws.FILTER(Data_Source[Price (SAR)],Data_Source[Maker] = Data_Source[[#This Row],[Maker]]))</f>
        <v>155000</v>
      </c>
    </row>
    <row r="2473" spans="1:17" x14ac:dyDescent="0.35">
      <c r="A2473">
        <v>2472</v>
      </c>
      <c r="B2473" t="s">
        <v>13</v>
      </c>
      <c r="C2473" t="s">
        <v>14</v>
      </c>
      <c r="D2473">
        <v>2017</v>
      </c>
      <c r="E2473" s="9">
        <f ca="1">YEAR(TODAY())-Data_Source[[#This Row],[Year]]</f>
        <v>8</v>
      </c>
      <c r="F2473" t="s">
        <v>47</v>
      </c>
      <c r="G2473" t="s">
        <v>25</v>
      </c>
      <c r="H2473" t="s">
        <v>30</v>
      </c>
      <c r="I2473">
        <v>3.6</v>
      </c>
      <c r="J2473" t="s">
        <v>18</v>
      </c>
      <c r="K2473" t="s">
        <v>19</v>
      </c>
      <c r="L2473">
        <v>77000</v>
      </c>
      <c r="M2473" t="s">
        <v>155</v>
      </c>
      <c r="N2473" t="s">
        <v>539</v>
      </c>
      <c r="O2473" s="3">
        <v>82000</v>
      </c>
      <c r="P2473" s="1">
        <f>MEDIAN(Data_Source[Price (SAR)])</f>
        <v>58000</v>
      </c>
      <c r="Q2473" s="1" cm="1">
        <f t="array" ref="Q2473">MEDIAN(_xlfn._xlws.FILTER(Data_Source[Price (SAR)],Data_Source[Maker] = Data_Source[[#This Row],[Maker]]))</f>
        <v>70000</v>
      </c>
    </row>
    <row r="2474" spans="1:17" x14ac:dyDescent="0.35">
      <c r="A2474">
        <v>2473</v>
      </c>
      <c r="B2474" t="s">
        <v>181</v>
      </c>
      <c r="C2474" t="s">
        <v>199</v>
      </c>
      <c r="D2474">
        <v>2014</v>
      </c>
      <c r="E2474" s="9">
        <f ca="1">YEAR(TODAY())-Data_Source[[#This Row],[Year]]</f>
        <v>11</v>
      </c>
      <c r="F2474" t="s">
        <v>47</v>
      </c>
      <c r="G2474" t="s">
        <v>25</v>
      </c>
      <c r="H2474" t="s">
        <v>17</v>
      </c>
      <c r="I2474">
        <v>3.5</v>
      </c>
      <c r="J2474" t="s">
        <v>18</v>
      </c>
      <c r="K2474" t="s">
        <v>19</v>
      </c>
      <c r="L2474">
        <v>200000</v>
      </c>
      <c r="M2474" t="s">
        <v>59</v>
      </c>
      <c r="N2474" t="s">
        <v>59</v>
      </c>
      <c r="O2474" s="3">
        <v>39000</v>
      </c>
      <c r="P2474" s="1">
        <f>MEDIAN(Data_Source[Price (SAR)])</f>
        <v>58000</v>
      </c>
      <c r="Q2474" s="1" cm="1">
        <f t="array" ref="Q2474">MEDIAN(_xlfn._xlws.FILTER(Data_Source[Price (SAR)],Data_Source[Maker] = Data_Source[[#This Row],[Maker]]))</f>
        <v>54000</v>
      </c>
    </row>
    <row r="2475" spans="1:17" x14ac:dyDescent="0.35">
      <c r="A2475">
        <v>2474</v>
      </c>
      <c r="B2475" t="s">
        <v>39</v>
      </c>
      <c r="C2475" t="s">
        <v>46</v>
      </c>
      <c r="D2475">
        <v>2016</v>
      </c>
      <c r="E2475" s="9">
        <f ca="1">YEAR(TODAY())-Data_Source[[#This Row],[Year]]</f>
        <v>9</v>
      </c>
      <c r="F2475" t="s">
        <v>15</v>
      </c>
      <c r="G2475" t="s">
        <v>25</v>
      </c>
      <c r="H2475" t="s">
        <v>26</v>
      </c>
      <c r="I2475">
        <v>5.2</v>
      </c>
      <c r="J2475" t="s">
        <v>18</v>
      </c>
      <c r="K2475" t="s">
        <v>19</v>
      </c>
      <c r="L2475">
        <v>144000</v>
      </c>
      <c r="M2475" t="s">
        <v>155</v>
      </c>
      <c r="N2475" t="s">
        <v>539</v>
      </c>
      <c r="O2475" s="3">
        <v>112000</v>
      </c>
      <c r="P2475" s="1">
        <f>MEDIAN(Data_Source[Price (SAR)])</f>
        <v>58000</v>
      </c>
      <c r="Q2475" s="1" cm="1">
        <f t="array" ref="Q2475">MEDIAN(_xlfn._xlws.FILTER(Data_Source[Price (SAR)],Data_Source[Maker] = Data_Source[[#This Row],[Maker]]))</f>
        <v>60000</v>
      </c>
    </row>
    <row r="2476" spans="1:17" x14ac:dyDescent="0.35">
      <c r="A2476">
        <v>2475</v>
      </c>
      <c r="B2476" t="s">
        <v>139</v>
      </c>
      <c r="C2476" t="s">
        <v>140</v>
      </c>
      <c r="D2476">
        <v>2016</v>
      </c>
      <c r="E2476" s="9">
        <f ca="1">YEAR(TODAY())-Data_Source[[#This Row],[Year]]</f>
        <v>9</v>
      </c>
      <c r="F2476" t="s">
        <v>15</v>
      </c>
      <c r="G2476" t="s">
        <v>23</v>
      </c>
      <c r="H2476" t="s">
        <v>26</v>
      </c>
      <c r="I2476">
        <v>1.6</v>
      </c>
      <c r="J2476" t="s">
        <v>18</v>
      </c>
      <c r="K2476" t="s">
        <v>68</v>
      </c>
      <c r="L2476">
        <v>329000</v>
      </c>
      <c r="M2476" t="s">
        <v>45</v>
      </c>
      <c r="N2476" t="s">
        <v>539</v>
      </c>
      <c r="O2476" s="3">
        <v>28000</v>
      </c>
      <c r="P2476" s="1">
        <f>MEDIAN(Data_Source[Price (SAR)])</f>
        <v>58000</v>
      </c>
      <c r="Q2476" s="1" cm="1">
        <f t="array" ref="Q2476">MEDIAN(_xlfn._xlws.FILTER(Data_Source[Price (SAR)],Data_Source[Maker] = Data_Source[[#This Row],[Maker]]))</f>
        <v>28000</v>
      </c>
    </row>
    <row r="2477" spans="1:17" x14ac:dyDescent="0.35">
      <c r="A2477">
        <v>2476</v>
      </c>
      <c r="B2477" t="s">
        <v>31</v>
      </c>
      <c r="C2477" t="s">
        <v>32</v>
      </c>
      <c r="D2477">
        <v>2005</v>
      </c>
      <c r="E2477" s="9">
        <f ca="1">YEAR(TODAY())-Data_Source[[#This Row],[Year]]</f>
        <v>20</v>
      </c>
      <c r="F2477" t="s">
        <v>44</v>
      </c>
      <c r="G2477" t="s">
        <v>23</v>
      </c>
      <c r="H2477" t="s">
        <v>17</v>
      </c>
      <c r="I2477">
        <v>2.4</v>
      </c>
      <c r="J2477" t="s">
        <v>18</v>
      </c>
      <c r="K2477" t="s">
        <v>19</v>
      </c>
      <c r="L2477">
        <v>300000</v>
      </c>
      <c r="M2477" t="s">
        <v>42</v>
      </c>
      <c r="N2477" t="s">
        <v>64</v>
      </c>
      <c r="O2477" s="3">
        <v>11000</v>
      </c>
      <c r="P2477" s="1">
        <f>MEDIAN(Data_Source[Price (SAR)])</f>
        <v>58000</v>
      </c>
      <c r="Q2477" s="1" cm="1">
        <f t="array" ref="Q2477">MEDIAN(_xlfn._xlws.FILTER(Data_Source[Price (SAR)],Data_Source[Maker] = Data_Source[[#This Row],[Maker]]))</f>
        <v>60500</v>
      </c>
    </row>
    <row r="2478" spans="1:17" x14ac:dyDescent="0.35">
      <c r="A2478">
        <v>2477</v>
      </c>
      <c r="B2478" t="s">
        <v>34</v>
      </c>
      <c r="C2478" t="s">
        <v>35</v>
      </c>
      <c r="D2478">
        <v>2002</v>
      </c>
      <c r="E2478" s="9">
        <f ca="1">YEAR(TODAY())-Data_Source[[#This Row],[Year]]</f>
        <v>23</v>
      </c>
      <c r="F2478" t="s">
        <v>15</v>
      </c>
      <c r="G2478" t="s">
        <v>25</v>
      </c>
      <c r="H2478" t="s">
        <v>26</v>
      </c>
      <c r="I2478">
        <v>1.1000000000000001</v>
      </c>
      <c r="J2478" t="s">
        <v>18</v>
      </c>
      <c r="K2478" t="s">
        <v>68</v>
      </c>
      <c r="L2478">
        <v>325605</v>
      </c>
      <c r="M2478" t="s">
        <v>42</v>
      </c>
      <c r="N2478" t="s">
        <v>64</v>
      </c>
      <c r="O2478" s="2">
        <v>30000</v>
      </c>
      <c r="P2478" s="1">
        <f>MEDIAN(Data_Source[Price (SAR)])</f>
        <v>58000</v>
      </c>
      <c r="Q2478" s="1" cm="1">
        <f t="array" ref="Q2478">MEDIAN(_xlfn._xlws.FILTER(Data_Source[Price (SAR)],Data_Source[Maker] = Data_Source[[#This Row],[Maker]]))</f>
        <v>65000</v>
      </c>
    </row>
    <row r="2479" spans="1:17" x14ac:dyDescent="0.35">
      <c r="A2479">
        <v>2478</v>
      </c>
      <c r="B2479" t="s">
        <v>39</v>
      </c>
      <c r="C2479" t="s">
        <v>40</v>
      </c>
      <c r="D2479">
        <v>2014</v>
      </c>
      <c r="E2479" s="9">
        <f ca="1">YEAR(TODAY())-Data_Source[[#This Row],[Year]]</f>
        <v>11</v>
      </c>
      <c r="F2479" t="s">
        <v>15</v>
      </c>
      <c r="G2479" t="s">
        <v>33</v>
      </c>
      <c r="H2479" t="s">
        <v>26</v>
      </c>
      <c r="I2479">
        <v>3.6</v>
      </c>
      <c r="J2479" t="s">
        <v>18</v>
      </c>
      <c r="K2479" t="s">
        <v>19</v>
      </c>
      <c r="L2479">
        <v>155000</v>
      </c>
      <c r="M2479" t="s">
        <v>20</v>
      </c>
      <c r="N2479" t="s">
        <v>20</v>
      </c>
      <c r="O2479" s="2">
        <v>40000</v>
      </c>
      <c r="P2479" s="1">
        <f>MEDIAN(Data_Source[Price (SAR)])</f>
        <v>58000</v>
      </c>
      <c r="Q2479" s="1" cm="1">
        <f t="array" ref="Q2479">MEDIAN(_xlfn._xlws.FILTER(Data_Source[Price (SAR)],Data_Source[Maker] = Data_Source[[#This Row],[Maker]]))</f>
        <v>60000</v>
      </c>
    </row>
    <row r="2480" spans="1:17" x14ac:dyDescent="0.35">
      <c r="A2480">
        <v>2479</v>
      </c>
      <c r="B2480" t="s">
        <v>31</v>
      </c>
      <c r="C2480" t="s">
        <v>32</v>
      </c>
      <c r="D2480">
        <v>2016</v>
      </c>
      <c r="E2480" s="9">
        <f ca="1">YEAR(TODAY())-Data_Source[[#This Row],[Year]]</f>
        <v>9</v>
      </c>
      <c r="F2480" t="s">
        <v>15</v>
      </c>
      <c r="G2480" t="s">
        <v>23</v>
      </c>
      <c r="H2480" t="s">
        <v>26</v>
      </c>
      <c r="I2480">
        <v>2.4</v>
      </c>
      <c r="J2480" t="s">
        <v>18</v>
      </c>
      <c r="K2480" t="s">
        <v>19</v>
      </c>
      <c r="L2480">
        <v>61000</v>
      </c>
      <c r="M2480" t="s">
        <v>45</v>
      </c>
      <c r="N2480" t="s">
        <v>539</v>
      </c>
      <c r="O2480" s="3">
        <v>69000</v>
      </c>
      <c r="P2480" s="1">
        <f>MEDIAN(Data_Source[Price (SAR)])</f>
        <v>58000</v>
      </c>
      <c r="Q2480" s="1" cm="1">
        <f t="array" ref="Q2480">MEDIAN(_xlfn._xlws.FILTER(Data_Source[Price (SAR)],Data_Source[Maker] = Data_Source[[#This Row],[Maker]]))</f>
        <v>60500</v>
      </c>
    </row>
    <row r="2481" spans="1:17" x14ac:dyDescent="0.35">
      <c r="A2481">
        <v>2480</v>
      </c>
      <c r="B2481" t="s">
        <v>36</v>
      </c>
      <c r="C2481" t="s">
        <v>37</v>
      </c>
      <c r="D2481">
        <v>2014</v>
      </c>
      <c r="E2481" s="9">
        <f ca="1">YEAR(TODAY())-Data_Source[[#This Row],[Year]]</f>
        <v>11</v>
      </c>
      <c r="F2481" t="s">
        <v>15</v>
      </c>
      <c r="G2481" t="s">
        <v>65</v>
      </c>
      <c r="H2481" t="s">
        <v>17</v>
      </c>
      <c r="I2481">
        <v>6.2</v>
      </c>
      <c r="J2481" t="s">
        <v>18</v>
      </c>
      <c r="K2481" t="s">
        <v>19</v>
      </c>
      <c r="L2481">
        <v>36000</v>
      </c>
      <c r="M2481" t="s">
        <v>155</v>
      </c>
      <c r="N2481" t="s">
        <v>539</v>
      </c>
      <c r="O2481" s="2">
        <v>95000</v>
      </c>
      <c r="P2481" s="1">
        <f>MEDIAN(Data_Source[Price (SAR)])</f>
        <v>58000</v>
      </c>
      <c r="Q2481" s="1" cm="1">
        <f t="array" ref="Q2481">MEDIAN(_xlfn._xlws.FILTER(Data_Source[Price (SAR)],Data_Source[Maker] = Data_Source[[#This Row],[Maker]]))</f>
        <v>72000</v>
      </c>
    </row>
    <row r="2482" spans="1:17" x14ac:dyDescent="0.35">
      <c r="A2482">
        <v>2481</v>
      </c>
      <c r="B2482" t="s">
        <v>60</v>
      </c>
      <c r="C2482" t="s">
        <v>80</v>
      </c>
      <c r="D2482">
        <v>2016</v>
      </c>
      <c r="E2482" s="9">
        <f ca="1">YEAR(TODAY())-Data_Source[[#This Row],[Year]]</f>
        <v>9</v>
      </c>
      <c r="F2482" t="s">
        <v>44</v>
      </c>
      <c r="G2482" t="s">
        <v>23</v>
      </c>
      <c r="H2482" t="s">
        <v>30</v>
      </c>
      <c r="I2482">
        <v>3</v>
      </c>
      <c r="J2482" t="s">
        <v>18</v>
      </c>
      <c r="K2482" t="s">
        <v>19</v>
      </c>
      <c r="L2482">
        <v>78000</v>
      </c>
      <c r="M2482" t="s">
        <v>20</v>
      </c>
      <c r="N2482" t="s">
        <v>20</v>
      </c>
      <c r="O2482" s="2">
        <v>115000</v>
      </c>
      <c r="P2482" s="1">
        <f>MEDIAN(Data_Source[Price (SAR)])</f>
        <v>58000</v>
      </c>
      <c r="Q2482" s="1" cm="1">
        <f t="array" ref="Q2482">MEDIAN(_xlfn._xlws.FILTER(Data_Source[Price (SAR)],Data_Source[Maker] = Data_Source[[#This Row],[Maker]]))</f>
        <v>142000</v>
      </c>
    </row>
    <row r="2483" spans="1:17" x14ac:dyDescent="0.35">
      <c r="A2483">
        <v>2482</v>
      </c>
      <c r="B2483" t="s">
        <v>27</v>
      </c>
      <c r="C2483" t="s">
        <v>88</v>
      </c>
      <c r="D2483">
        <v>2018</v>
      </c>
      <c r="E2483" s="9">
        <f ca="1">YEAR(TODAY())-Data_Source[[#This Row],[Year]]</f>
        <v>7</v>
      </c>
      <c r="F2483" t="s">
        <v>15</v>
      </c>
      <c r="G2483" t="s">
        <v>23</v>
      </c>
      <c r="H2483" t="s">
        <v>26</v>
      </c>
      <c r="I2483">
        <v>1.4</v>
      </c>
      <c r="J2483" t="s">
        <v>18</v>
      </c>
      <c r="K2483" t="s">
        <v>19</v>
      </c>
      <c r="L2483">
        <v>108000</v>
      </c>
      <c r="M2483" t="s">
        <v>45</v>
      </c>
      <c r="N2483" t="s">
        <v>539</v>
      </c>
      <c r="O2483" s="2">
        <v>34000</v>
      </c>
      <c r="P2483" s="1">
        <f>MEDIAN(Data_Source[Price (SAR)])</f>
        <v>58000</v>
      </c>
      <c r="Q2483" s="1" cm="1">
        <f t="array" ref="Q2483">MEDIAN(_xlfn._xlws.FILTER(Data_Source[Price (SAR)],Data_Source[Maker] = Data_Source[[#This Row],[Maker]]))</f>
        <v>42000</v>
      </c>
    </row>
    <row r="2484" spans="1:17" x14ac:dyDescent="0.35">
      <c r="A2484">
        <v>2483</v>
      </c>
      <c r="B2484" t="s">
        <v>27</v>
      </c>
      <c r="C2484" t="s">
        <v>28</v>
      </c>
      <c r="D2484">
        <v>2016</v>
      </c>
      <c r="E2484" s="9">
        <f ca="1">YEAR(TODAY())-Data_Source[[#This Row],[Year]]</f>
        <v>9</v>
      </c>
      <c r="F2484" t="s">
        <v>15</v>
      </c>
      <c r="G2484" t="s">
        <v>75</v>
      </c>
      <c r="H2484" t="s">
        <v>26</v>
      </c>
      <c r="I2484">
        <v>2</v>
      </c>
      <c r="J2484" t="s">
        <v>18</v>
      </c>
      <c r="K2484" t="s">
        <v>19</v>
      </c>
      <c r="L2484">
        <v>119000</v>
      </c>
      <c r="M2484" t="s">
        <v>20</v>
      </c>
      <c r="N2484" t="s">
        <v>20</v>
      </c>
      <c r="O2484" s="3">
        <v>33000</v>
      </c>
      <c r="P2484" s="1">
        <f>MEDIAN(Data_Source[Price (SAR)])</f>
        <v>58000</v>
      </c>
      <c r="Q2484" s="1" cm="1">
        <f t="array" ref="Q2484">MEDIAN(_xlfn._xlws.FILTER(Data_Source[Price (SAR)],Data_Source[Maker] = Data_Source[[#This Row],[Maker]]))</f>
        <v>42000</v>
      </c>
    </row>
    <row r="2485" spans="1:17" x14ac:dyDescent="0.35">
      <c r="A2485">
        <v>2484</v>
      </c>
      <c r="B2485" t="s">
        <v>34</v>
      </c>
      <c r="C2485" t="s">
        <v>123</v>
      </c>
      <c r="D2485">
        <v>2019</v>
      </c>
      <c r="E2485" s="9">
        <f ca="1">YEAR(TODAY())-Data_Source[[#This Row],[Year]]</f>
        <v>6</v>
      </c>
      <c r="F2485" t="s">
        <v>15</v>
      </c>
      <c r="G2485" t="s">
        <v>23</v>
      </c>
      <c r="H2485" t="s">
        <v>17</v>
      </c>
      <c r="I2485">
        <v>2.7</v>
      </c>
      <c r="J2485" t="s">
        <v>18</v>
      </c>
      <c r="K2485" t="s">
        <v>68</v>
      </c>
      <c r="L2485">
        <v>122</v>
      </c>
      <c r="M2485" t="s">
        <v>111</v>
      </c>
      <c r="N2485" t="s">
        <v>540</v>
      </c>
      <c r="O2485" s="2">
        <v>75000</v>
      </c>
      <c r="P2485" s="1">
        <f>MEDIAN(Data_Source[Price (SAR)])</f>
        <v>58000</v>
      </c>
      <c r="Q2485" s="1" cm="1">
        <f t="array" ref="Q2485">MEDIAN(_xlfn._xlws.FILTER(Data_Source[Price (SAR)],Data_Source[Maker] = Data_Source[[#This Row],[Maker]]))</f>
        <v>65000</v>
      </c>
    </row>
    <row r="2486" spans="1:17" x14ac:dyDescent="0.35">
      <c r="A2486">
        <v>2485</v>
      </c>
      <c r="B2486" t="s">
        <v>34</v>
      </c>
      <c r="C2486" t="s">
        <v>51</v>
      </c>
      <c r="D2486">
        <v>2017</v>
      </c>
      <c r="E2486" s="9">
        <f ca="1">YEAR(TODAY())-Data_Source[[#This Row],[Year]]</f>
        <v>8</v>
      </c>
      <c r="F2486" t="s">
        <v>15</v>
      </c>
      <c r="G2486" t="s">
        <v>94</v>
      </c>
      <c r="H2486" t="s">
        <v>26</v>
      </c>
      <c r="I2486">
        <v>1.6</v>
      </c>
      <c r="J2486" t="s">
        <v>18</v>
      </c>
      <c r="K2486" t="s">
        <v>19</v>
      </c>
      <c r="L2486">
        <v>157000</v>
      </c>
      <c r="M2486" t="s">
        <v>42</v>
      </c>
      <c r="N2486" t="s">
        <v>64</v>
      </c>
      <c r="O2486" s="3">
        <v>47500</v>
      </c>
      <c r="P2486" s="1">
        <f>MEDIAN(Data_Source[Price (SAR)])</f>
        <v>58000</v>
      </c>
      <c r="Q2486" s="1" cm="1">
        <f t="array" ref="Q2486">MEDIAN(_xlfn._xlws.FILTER(Data_Source[Price (SAR)],Data_Source[Maker] = Data_Source[[#This Row],[Maker]]))</f>
        <v>65000</v>
      </c>
    </row>
    <row r="2487" spans="1:17" x14ac:dyDescent="0.35">
      <c r="A2487">
        <v>2486</v>
      </c>
      <c r="B2487" t="s">
        <v>180</v>
      </c>
      <c r="C2487" t="s">
        <v>333</v>
      </c>
      <c r="D2487">
        <v>2016</v>
      </c>
      <c r="E2487" s="9">
        <f ca="1">YEAR(TODAY())-Data_Source[[#This Row],[Year]]</f>
        <v>9</v>
      </c>
      <c r="F2487" t="s">
        <v>15</v>
      </c>
      <c r="G2487" t="s">
        <v>102</v>
      </c>
      <c r="H2487" t="s">
        <v>17</v>
      </c>
      <c r="I2487">
        <v>3</v>
      </c>
      <c r="J2487" t="s">
        <v>18</v>
      </c>
      <c r="K2487" t="s">
        <v>19</v>
      </c>
      <c r="L2487">
        <v>86000</v>
      </c>
      <c r="M2487" t="s">
        <v>45</v>
      </c>
      <c r="N2487" t="s">
        <v>539</v>
      </c>
      <c r="O2487" s="3">
        <v>158000</v>
      </c>
      <c r="P2487" s="1">
        <f>MEDIAN(Data_Source[Price (SAR)])</f>
        <v>58000</v>
      </c>
      <c r="Q2487" s="1" cm="1">
        <f t="array" ref="Q2487">MEDIAN(_xlfn._xlws.FILTER(Data_Source[Price (SAR)],Data_Source[Maker] = Data_Source[[#This Row],[Maker]]))</f>
        <v>138000</v>
      </c>
    </row>
    <row r="2488" spans="1:17" x14ac:dyDescent="0.35">
      <c r="A2488">
        <v>2487</v>
      </c>
      <c r="B2488" t="s">
        <v>134</v>
      </c>
      <c r="C2488" t="s">
        <v>135</v>
      </c>
      <c r="D2488">
        <v>2020</v>
      </c>
      <c r="E2488" s="9">
        <f ca="1">YEAR(TODAY())-Data_Source[[#This Row],[Year]]</f>
        <v>5</v>
      </c>
      <c r="F2488" t="s">
        <v>15</v>
      </c>
      <c r="G2488" t="s">
        <v>23</v>
      </c>
      <c r="H2488" t="s">
        <v>26</v>
      </c>
      <c r="I2488">
        <v>1.6</v>
      </c>
      <c r="J2488" t="s">
        <v>18</v>
      </c>
      <c r="K2488" t="s">
        <v>19</v>
      </c>
      <c r="L2488">
        <v>46505</v>
      </c>
      <c r="M2488" t="s">
        <v>20</v>
      </c>
      <c r="N2488" t="s">
        <v>20</v>
      </c>
      <c r="O2488" s="2">
        <v>26000</v>
      </c>
      <c r="P2488" s="1">
        <f>MEDIAN(Data_Source[Price (SAR)])</f>
        <v>58000</v>
      </c>
      <c r="Q2488" s="1" cm="1">
        <f t="array" ref="Q2488">MEDIAN(_xlfn._xlws.FILTER(Data_Source[Price (SAR)],Data_Source[Maker] = Data_Source[[#This Row],[Maker]]))</f>
        <v>26000</v>
      </c>
    </row>
    <row r="2489" spans="1:17" x14ac:dyDescent="0.35">
      <c r="A2489">
        <v>2488</v>
      </c>
      <c r="B2489" t="s">
        <v>34</v>
      </c>
      <c r="C2489" t="s">
        <v>123</v>
      </c>
      <c r="D2489">
        <v>2008</v>
      </c>
      <c r="E2489" s="9">
        <f ca="1">YEAR(TODAY())-Data_Source[[#This Row],[Year]]</f>
        <v>17</v>
      </c>
      <c r="F2489" t="s">
        <v>15</v>
      </c>
      <c r="G2489" t="s">
        <v>23</v>
      </c>
      <c r="H2489" t="s">
        <v>26</v>
      </c>
      <c r="I2489">
        <v>2.7</v>
      </c>
      <c r="J2489" t="s">
        <v>18</v>
      </c>
      <c r="K2489" t="s">
        <v>68</v>
      </c>
      <c r="L2489">
        <v>533399</v>
      </c>
      <c r="M2489" t="s">
        <v>59</v>
      </c>
      <c r="N2489" t="s">
        <v>59</v>
      </c>
      <c r="O2489" s="2">
        <v>35000</v>
      </c>
      <c r="P2489" s="1">
        <f>MEDIAN(Data_Source[Price (SAR)])</f>
        <v>58000</v>
      </c>
      <c r="Q2489" s="1" cm="1">
        <f t="array" ref="Q2489">MEDIAN(_xlfn._xlws.FILTER(Data_Source[Price (SAR)],Data_Source[Maker] = Data_Source[[#This Row],[Maker]]))</f>
        <v>65000</v>
      </c>
    </row>
    <row r="2490" spans="1:17" x14ac:dyDescent="0.35">
      <c r="A2490">
        <v>2489</v>
      </c>
      <c r="B2490" t="s">
        <v>39</v>
      </c>
      <c r="C2490" t="s">
        <v>46</v>
      </c>
      <c r="D2490">
        <v>2019</v>
      </c>
      <c r="E2490" s="9">
        <f ca="1">YEAR(TODAY())-Data_Source[[#This Row],[Year]]</f>
        <v>6</v>
      </c>
      <c r="F2490" t="s">
        <v>15</v>
      </c>
      <c r="G2490" t="s">
        <v>16</v>
      </c>
      <c r="H2490" t="s">
        <v>30</v>
      </c>
      <c r="I2490">
        <v>8</v>
      </c>
      <c r="J2490" t="s">
        <v>18</v>
      </c>
      <c r="K2490" t="s">
        <v>19</v>
      </c>
      <c r="L2490">
        <v>132346</v>
      </c>
      <c r="M2490" t="s">
        <v>111</v>
      </c>
      <c r="N2490" t="s">
        <v>540</v>
      </c>
      <c r="O2490" s="2">
        <v>140000</v>
      </c>
      <c r="P2490" s="1">
        <f>MEDIAN(Data_Source[Price (SAR)])</f>
        <v>58000</v>
      </c>
      <c r="Q2490" s="1" cm="1">
        <f t="array" ref="Q2490">MEDIAN(_xlfn._xlws.FILTER(Data_Source[Price (SAR)],Data_Source[Maker] = Data_Source[[#This Row],[Maker]]))</f>
        <v>60000</v>
      </c>
    </row>
    <row r="2491" spans="1:17" x14ac:dyDescent="0.35">
      <c r="A2491">
        <v>2490</v>
      </c>
      <c r="B2491" t="s">
        <v>27</v>
      </c>
      <c r="C2491" t="s">
        <v>28</v>
      </c>
      <c r="D2491">
        <v>2012</v>
      </c>
      <c r="E2491" s="9">
        <f ca="1">YEAR(TODAY())-Data_Source[[#This Row],[Year]]</f>
        <v>13</v>
      </c>
      <c r="F2491" t="s">
        <v>15</v>
      </c>
      <c r="G2491" t="s">
        <v>75</v>
      </c>
      <c r="H2491" t="s">
        <v>26</v>
      </c>
      <c r="I2491">
        <v>2</v>
      </c>
      <c r="J2491" t="s">
        <v>18</v>
      </c>
      <c r="K2491" t="s">
        <v>19</v>
      </c>
      <c r="L2491">
        <v>289000</v>
      </c>
      <c r="M2491" t="s">
        <v>111</v>
      </c>
      <c r="N2491" t="s">
        <v>540</v>
      </c>
      <c r="O2491" s="3">
        <v>21000</v>
      </c>
      <c r="P2491" s="1">
        <f>MEDIAN(Data_Source[Price (SAR)])</f>
        <v>58000</v>
      </c>
      <c r="Q2491" s="1" cm="1">
        <f t="array" ref="Q2491">MEDIAN(_xlfn._xlws.FILTER(Data_Source[Price (SAR)],Data_Source[Maker] = Data_Source[[#This Row],[Maker]]))</f>
        <v>42000</v>
      </c>
    </row>
    <row r="2492" spans="1:17" x14ac:dyDescent="0.35">
      <c r="A2492">
        <v>2491</v>
      </c>
      <c r="B2492" t="s">
        <v>39</v>
      </c>
      <c r="C2492" t="s">
        <v>115</v>
      </c>
      <c r="D2492">
        <v>2011</v>
      </c>
      <c r="E2492" s="9">
        <f ca="1">YEAR(TODAY())-Data_Source[[#This Row],[Year]]</f>
        <v>14</v>
      </c>
      <c r="F2492" t="s">
        <v>15</v>
      </c>
      <c r="G2492" t="s">
        <v>16</v>
      </c>
      <c r="H2492" t="s">
        <v>30</v>
      </c>
      <c r="I2492">
        <v>4.7</v>
      </c>
      <c r="J2492" t="s">
        <v>18</v>
      </c>
      <c r="K2492" t="s">
        <v>19</v>
      </c>
      <c r="L2492">
        <v>462000</v>
      </c>
      <c r="M2492" t="s">
        <v>54</v>
      </c>
      <c r="N2492" t="s">
        <v>538</v>
      </c>
      <c r="O2492" s="3">
        <v>40000</v>
      </c>
      <c r="P2492" s="1">
        <f>MEDIAN(Data_Source[Price (SAR)])</f>
        <v>58000</v>
      </c>
      <c r="Q2492" s="1" cm="1">
        <f t="array" ref="Q2492">MEDIAN(_xlfn._xlws.FILTER(Data_Source[Price (SAR)],Data_Source[Maker] = Data_Source[[#This Row],[Maker]]))</f>
        <v>60000</v>
      </c>
    </row>
    <row r="2493" spans="1:17" x14ac:dyDescent="0.35">
      <c r="A2493">
        <v>2492</v>
      </c>
      <c r="B2493" t="s">
        <v>209</v>
      </c>
      <c r="C2493" t="s">
        <v>343</v>
      </c>
      <c r="D2493">
        <v>2013</v>
      </c>
      <c r="E2493" s="9">
        <f ca="1">YEAR(TODAY())-Data_Source[[#This Row],[Year]]</f>
        <v>12</v>
      </c>
      <c r="F2493" t="s">
        <v>15</v>
      </c>
      <c r="G2493" t="s">
        <v>16</v>
      </c>
      <c r="H2493" t="s">
        <v>30</v>
      </c>
      <c r="I2493">
        <v>3.7</v>
      </c>
      <c r="J2493" t="s">
        <v>18</v>
      </c>
      <c r="K2493" t="s">
        <v>19</v>
      </c>
      <c r="L2493">
        <v>98100</v>
      </c>
      <c r="M2493" t="s">
        <v>20</v>
      </c>
      <c r="N2493" t="s">
        <v>20</v>
      </c>
      <c r="O2493" s="3">
        <v>71500</v>
      </c>
      <c r="P2493" s="1">
        <f>MEDIAN(Data_Source[Price (SAR)])</f>
        <v>58000</v>
      </c>
      <c r="Q2493" s="1" cm="1">
        <f t="array" ref="Q2493">MEDIAN(_xlfn._xlws.FILTER(Data_Source[Price (SAR)],Data_Source[Maker] = Data_Source[[#This Row],[Maker]]))</f>
        <v>99000</v>
      </c>
    </row>
    <row r="2494" spans="1:17" x14ac:dyDescent="0.35">
      <c r="A2494">
        <v>2493</v>
      </c>
      <c r="B2494" t="s">
        <v>39</v>
      </c>
      <c r="C2494" t="s">
        <v>71</v>
      </c>
      <c r="D2494">
        <v>2013</v>
      </c>
      <c r="E2494" s="9">
        <f ca="1">YEAR(TODAY())-Data_Source[[#This Row],[Year]]</f>
        <v>12</v>
      </c>
      <c r="F2494" t="s">
        <v>15</v>
      </c>
      <c r="G2494" t="s">
        <v>65</v>
      </c>
      <c r="H2494" t="s">
        <v>30</v>
      </c>
      <c r="I2494">
        <v>2.4</v>
      </c>
      <c r="J2494" t="s">
        <v>18</v>
      </c>
      <c r="K2494" t="s">
        <v>19</v>
      </c>
      <c r="L2494">
        <v>233000</v>
      </c>
      <c r="M2494" t="s">
        <v>170</v>
      </c>
      <c r="N2494" t="s">
        <v>543</v>
      </c>
      <c r="O2494" s="2">
        <v>20000</v>
      </c>
      <c r="P2494" s="1">
        <f>MEDIAN(Data_Source[Price (SAR)])</f>
        <v>58000</v>
      </c>
      <c r="Q2494" s="1" cm="1">
        <f t="array" ref="Q2494">MEDIAN(_xlfn._xlws.FILTER(Data_Source[Price (SAR)],Data_Source[Maker] = Data_Source[[#This Row],[Maker]]))</f>
        <v>60000</v>
      </c>
    </row>
    <row r="2495" spans="1:17" x14ac:dyDescent="0.35">
      <c r="A2495">
        <v>2494</v>
      </c>
      <c r="B2495" t="s">
        <v>60</v>
      </c>
      <c r="C2495" t="s">
        <v>241</v>
      </c>
      <c r="D2495">
        <v>2019</v>
      </c>
      <c r="E2495" s="9">
        <f ca="1">YEAR(TODAY())-Data_Source[[#This Row],[Year]]</f>
        <v>6</v>
      </c>
      <c r="F2495" t="s">
        <v>15</v>
      </c>
      <c r="G2495" t="s">
        <v>94</v>
      </c>
      <c r="H2495" t="s">
        <v>17</v>
      </c>
      <c r="I2495">
        <v>4.5999999999999996</v>
      </c>
      <c r="J2495" t="s">
        <v>18</v>
      </c>
      <c r="K2495" t="s">
        <v>19</v>
      </c>
      <c r="L2495">
        <v>600</v>
      </c>
      <c r="M2495" t="s">
        <v>42</v>
      </c>
      <c r="N2495" t="s">
        <v>64</v>
      </c>
      <c r="O2495" s="3">
        <v>329000</v>
      </c>
      <c r="P2495" s="1">
        <f>MEDIAN(Data_Source[Price (SAR)])</f>
        <v>58000</v>
      </c>
      <c r="Q2495" s="1" cm="1">
        <f t="array" ref="Q2495">MEDIAN(_xlfn._xlws.FILTER(Data_Source[Price (SAR)],Data_Source[Maker] = Data_Source[[#This Row],[Maker]]))</f>
        <v>142000</v>
      </c>
    </row>
    <row r="2496" spans="1:17" x14ac:dyDescent="0.35">
      <c r="A2496">
        <v>2495</v>
      </c>
      <c r="B2496" t="s">
        <v>181</v>
      </c>
      <c r="C2496" t="s">
        <v>199</v>
      </c>
      <c r="D2496">
        <v>2017</v>
      </c>
      <c r="E2496" s="9">
        <f ca="1">YEAR(TODAY())-Data_Source[[#This Row],[Year]]</f>
        <v>8</v>
      </c>
      <c r="F2496" t="s">
        <v>15</v>
      </c>
      <c r="G2496" t="s">
        <v>23</v>
      </c>
      <c r="H2496" t="s">
        <v>17</v>
      </c>
      <c r="I2496">
        <v>3.5</v>
      </c>
      <c r="J2496" t="s">
        <v>18</v>
      </c>
      <c r="K2496" t="s">
        <v>19</v>
      </c>
      <c r="L2496">
        <v>136000</v>
      </c>
      <c r="M2496" t="s">
        <v>45</v>
      </c>
      <c r="N2496" t="s">
        <v>539</v>
      </c>
      <c r="O2496" s="2">
        <v>67000</v>
      </c>
      <c r="P2496" s="1">
        <f>MEDIAN(Data_Source[Price (SAR)])</f>
        <v>58000</v>
      </c>
      <c r="Q2496" s="1" cm="1">
        <f t="array" ref="Q2496">MEDIAN(_xlfn._xlws.FILTER(Data_Source[Price (SAR)],Data_Source[Maker] = Data_Source[[#This Row],[Maker]]))</f>
        <v>54000</v>
      </c>
    </row>
    <row r="2497" spans="1:17" x14ac:dyDescent="0.35">
      <c r="A2497">
        <v>2496</v>
      </c>
      <c r="B2497" t="s">
        <v>27</v>
      </c>
      <c r="C2497" t="s">
        <v>88</v>
      </c>
      <c r="D2497">
        <v>2010</v>
      </c>
      <c r="E2497" s="9">
        <f ca="1">YEAR(TODAY())-Data_Source[[#This Row],[Year]]</f>
        <v>15</v>
      </c>
      <c r="F2497" t="s">
        <v>15</v>
      </c>
      <c r="G2497" t="s">
        <v>25</v>
      </c>
      <c r="H2497" t="s">
        <v>26</v>
      </c>
      <c r="I2497">
        <v>1.4</v>
      </c>
      <c r="J2497" t="s">
        <v>18</v>
      </c>
      <c r="K2497" t="s">
        <v>68</v>
      </c>
      <c r="L2497">
        <v>273000</v>
      </c>
      <c r="M2497" t="s">
        <v>20</v>
      </c>
      <c r="N2497" t="s">
        <v>20</v>
      </c>
      <c r="O2497" s="2">
        <v>12000</v>
      </c>
      <c r="P2497" s="1">
        <f>MEDIAN(Data_Source[Price (SAR)])</f>
        <v>58000</v>
      </c>
      <c r="Q2497" s="1" cm="1">
        <f t="array" ref="Q2497">MEDIAN(_xlfn._xlws.FILTER(Data_Source[Price (SAR)],Data_Source[Maker] = Data_Source[[#This Row],[Maker]]))</f>
        <v>42000</v>
      </c>
    </row>
    <row r="2498" spans="1:17" x14ac:dyDescent="0.35">
      <c r="A2498">
        <v>2497</v>
      </c>
      <c r="B2498" t="s">
        <v>34</v>
      </c>
      <c r="C2498" t="s">
        <v>35</v>
      </c>
      <c r="D2498">
        <v>2015</v>
      </c>
      <c r="E2498" s="9">
        <f ca="1">YEAR(TODAY())-Data_Source[[#This Row],[Year]]</f>
        <v>10</v>
      </c>
      <c r="F2498" t="s">
        <v>15</v>
      </c>
      <c r="G2498" t="s">
        <v>23</v>
      </c>
      <c r="H2498" t="s">
        <v>17</v>
      </c>
      <c r="I2498">
        <v>4</v>
      </c>
      <c r="J2498" t="s">
        <v>18</v>
      </c>
      <c r="K2498" t="s">
        <v>19</v>
      </c>
      <c r="L2498">
        <v>92000</v>
      </c>
      <c r="M2498" t="s">
        <v>42</v>
      </c>
      <c r="N2498" t="s">
        <v>64</v>
      </c>
      <c r="O2498" s="3">
        <v>165000</v>
      </c>
      <c r="P2498" s="1">
        <f>MEDIAN(Data_Source[Price (SAR)])</f>
        <v>58000</v>
      </c>
      <c r="Q2498" s="1" cm="1">
        <f t="array" ref="Q2498">MEDIAN(_xlfn._xlws.FILTER(Data_Source[Price (SAR)],Data_Source[Maker] = Data_Source[[#This Row],[Maker]]))</f>
        <v>65000</v>
      </c>
    </row>
    <row r="2499" spans="1:17" x14ac:dyDescent="0.35">
      <c r="A2499">
        <v>2498</v>
      </c>
      <c r="B2499" t="s">
        <v>60</v>
      </c>
      <c r="C2499" t="s">
        <v>90</v>
      </c>
      <c r="D2499">
        <v>2017</v>
      </c>
      <c r="E2499" s="9">
        <f ca="1">YEAR(TODAY())-Data_Source[[#This Row],[Year]]</f>
        <v>8</v>
      </c>
      <c r="F2499" t="s">
        <v>15</v>
      </c>
      <c r="G2499" t="s">
        <v>33</v>
      </c>
      <c r="H2499" t="s">
        <v>17</v>
      </c>
      <c r="I2499">
        <v>5.7</v>
      </c>
      <c r="J2499" t="s">
        <v>18</v>
      </c>
      <c r="K2499" t="s">
        <v>19</v>
      </c>
      <c r="L2499">
        <v>161000</v>
      </c>
      <c r="M2499" t="s">
        <v>45</v>
      </c>
      <c r="N2499" t="s">
        <v>539</v>
      </c>
      <c r="O2499" s="2">
        <v>290000</v>
      </c>
      <c r="P2499" s="1">
        <f>MEDIAN(Data_Source[Price (SAR)])</f>
        <v>58000</v>
      </c>
      <c r="Q2499" s="1" cm="1">
        <f t="array" ref="Q2499">MEDIAN(_xlfn._xlws.FILTER(Data_Source[Price (SAR)],Data_Source[Maker] = Data_Source[[#This Row],[Maker]]))</f>
        <v>142000</v>
      </c>
    </row>
    <row r="2500" spans="1:17" x14ac:dyDescent="0.35">
      <c r="A2500">
        <v>2499</v>
      </c>
      <c r="B2500" t="s">
        <v>34</v>
      </c>
      <c r="C2500" t="s">
        <v>58</v>
      </c>
      <c r="D2500">
        <v>2009</v>
      </c>
      <c r="E2500" s="9">
        <f ca="1">YEAR(TODAY())-Data_Source[[#This Row],[Year]]</f>
        <v>16</v>
      </c>
      <c r="F2500" t="s">
        <v>15</v>
      </c>
      <c r="G2500" t="s">
        <v>94</v>
      </c>
      <c r="H2500" t="s">
        <v>26</v>
      </c>
      <c r="I2500">
        <v>2.7</v>
      </c>
      <c r="J2500" t="s">
        <v>18</v>
      </c>
      <c r="K2500" t="s">
        <v>19</v>
      </c>
      <c r="L2500">
        <v>250</v>
      </c>
      <c r="M2500" t="s">
        <v>138</v>
      </c>
      <c r="N2500" t="s">
        <v>64</v>
      </c>
      <c r="O2500" s="2">
        <v>40000</v>
      </c>
      <c r="P2500" s="1">
        <f>MEDIAN(Data_Source[Price (SAR)])</f>
        <v>58000</v>
      </c>
      <c r="Q2500" s="1" cm="1">
        <f t="array" ref="Q2500">MEDIAN(_xlfn._xlws.FILTER(Data_Source[Price (SAR)],Data_Source[Maker] = Data_Source[[#This Row],[Maker]]))</f>
        <v>65000</v>
      </c>
    </row>
    <row r="2501" spans="1:17" x14ac:dyDescent="0.35">
      <c r="A2501">
        <v>2500</v>
      </c>
      <c r="B2501" t="s">
        <v>27</v>
      </c>
      <c r="C2501" t="s">
        <v>88</v>
      </c>
      <c r="D2501">
        <v>2017</v>
      </c>
      <c r="E2501" s="9">
        <f ca="1">YEAR(TODAY())-Data_Source[[#This Row],[Year]]</f>
        <v>8</v>
      </c>
      <c r="F2501" t="s">
        <v>15</v>
      </c>
      <c r="G2501" t="s">
        <v>23</v>
      </c>
      <c r="H2501" t="s">
        <v>26</v>
      </c>
      <c r="I2501">
        <v>1.4</v>
      </c>
      <c r="J2501" t="s">
        <v>18</v>
      </c>
      <c r="K2501" t="s">
        <v>19</v>
      </c>
      <c r="L2501">
        <v>168000</v>
      </c>
      <c r="M2501" t="s">
        <v>42</v>
      </c>
      <c r="N2501" t="s">
        <v>64</v>
      </c>
      <c r="O2501" s="2">
        <v>29000</v>
      </c>
      <c r="P2501" s="1">
        <f>MEDIAN(Data_Source[Price (SAR)])</f>
        <v>58000</v>
      </c>
      <c r="Q2501" s="1" cm="1">
        <f t="array" ref="Q2501">MEDIAN(_xlfn._xlws.FILTER(Data_Source[Price (SAR)],Data_Source[Maker] = Data_Source[[#This Row],[Maker]]))</f>
        <v>42000</v>
      </c>
    </row>
    <row r="2502" spans="1:17" x14ac:dyDescent="0.35">
      <c r="A2502">
        <v>2501</v>
      </c>
      <c r="B2502" t="s">
        <v>139</v>
      </c>
      <c r="C2502" t="s">
        <v>140</v>
      </c>
      <c r="D2502">
        <v>2016</v>
      </c>
      <c r="E2502" s="9">
        <f ca="1">YEAR(TODAY())-Data_Source[[#This Row],[Year]]</f>
        <v>9</v>
      </c>
      <c r="F2502" t="s">
        <v>15</v>
      </c>
      <c r="G2502" t="s">
        <v>23</v>
      </c>
      <c r="H2502" t="s">
        <v>26</v>
      </c>
      <c r="I2502">
        <v>1.6</v>
      </c>
      <c r="J2502" t="s">
        <v>18</v>
      </c>
      <c r="K2502" t="s">
        <v>68</v>
      </c>
      <c r="L2502">
        <v>162000</v>
      </c>
      <c r="M2502" t="s">
        <v>45</v>
      </c>
      <c r="N2502" t="s">
        <v>539</v>
      </c>
      <c r="O2502" s="2">
        <v>28000</v>
      </c>
      <c r="P2502" s="1">
        <f>MEDIAN(Data_Source[Price (SAR)])</f>
        <v>58000</v>
      </c>
      <c r="Q2502" s="1" cm="1">
        <f t="array" ref="Q2502">MEDIAN(_xlfn._xlws.FILTER(Data_Source[Price (SAR)],Data_Source[Maker] = Data_Source[[#This Row],[Maker]]))</f>
        <v>28000</v>
      </c>
    </row>
    <row r="2503" spans="1:17" x14ac:dyDescent="0.35">
      <c r="A2503">
        <v>2502</v>
      </c>
      <c r="B2503" t="s">
        <v>21</v>
      </c>
      <c r="C2503" t="s">
        <v>120</v>
      </c>
      <c r="D2503">
        <v>2016</v>
      </c>
      <c r="E2503" s="9">
        <f ca="1">YEAR(TODAY())-Data_Source[[#This Row],[Year]]</f>
        <v>9</v>
      </c>
      <c r="F2503" t="s">
        <v>15</v>
      </c>
      <c r="G2503" t="s">
        <v>23</v>
      </c>
      <c r="H2503" t="s">
        <v>17</v>
      </c>
      <c r="I2503">
        <v>2</v>
      </c>
      <c r="J2503" t="s">
        <v>18</v>
      </c>
      <c r="K2503" t="s">
        <v>68</v>
      </c>
      <c r="L2503">
        <v>22000</v>
      </c>
      <c r="M2503" t="s">
        <v>20</v>
      </c>
      <c r="N2503" t="s">
        <v>20</v>
      </c>
      <c r="O2503" s="3">
        <v>45000</v>
      </c>
      <c r="P2503" s="1">
        <f>MEDIAN(Data_Source[Price (SAR)])</f>
        <v>58000</v>
      </c>
      <c r="Q2503" s="1" cm="1">
        <f t="array" ref="Q2503">MEDIAN(_xlfn._xlws.FILTER(Data_Source[Price (SAR)],Data_Source[Maker] = Data_Source[[#This Row],[Maker]]))</f>
        <v>36500</v>
      </c>
    </row>
    <row r="2504" spans="1:17" x14ac:dyDescent="0.35">
      <c r="A2504">
        <v>2503</v>
      </c>
      <c r="B2504" t="s">
        <v>27</v>
      </c>
      <c r="C2504" t="s">
        <v>89</v>
      </c>
      <c r="D2504">
        <v>2018</v>
      </c>
      <c r="E2504" s="9">
        <f ca="1">YEAR(TODAY())-Data_Source[[#This Row],[Year]]</f>
        <v>7</v>
      </c>
      <c r="F2504" t="s">
        <v>15</v>
      </c>
      <c r="G2504" t="s">
        <v>23</v>
      </c>
      <c r="H2504" t="s">
        <v>30</v>
      </c>
      <c r="I2504">
        <v>2.5</v>
      </c>
      <c r="J2504" t="s">
        <v>18</v>
      </c>
      <c r="K2504" t="s">
        <v>19</v>
      </c>
      <c r="L2504">
        <v>90000</v>
      </c>
      <c r="M2504" t="s">
        <v>42</v>
      </c>
      <c r="N2504" t="s">
        <v>64</v>
      </c>
      <c r="O2504" s="3">
        <v>55000</v>
      </c>
      <c r="P2504" s="1">
        <f>MEDIAN(Data_Source[Price (SAR)])</f>
        <v>58000</v>
      </c>
      <c r="Q2504" s="1" cm="1">
        <f t="array" ref="Q2504">MEDIAN(_xlfn._xlws.FILTER(Data_Source[Price (SAR)],Data_Source[Maker] = Data_Source[[#This Row],[Maker]]))</f>
        <v>42000</v>
      </c>
    </row>
    <row r="2505" spans="1:17" x14ac:dyDescent="0.35">
      <c r="A2505">
        <v>2504</v>
      </c>
      <c r="B2505" t="s">
        <v>34</v>
      </c>
      <c r="C2505" t="s">
        <v>35</v>
      </c>
      <c r="D2505">
        <v>2003</v>
      </c>
      <c r="E2505" s="9">
        <f ca="1">YEAR(TODAY())-Data_Source[[#This Row],[Year]]</f>
        <v>22</v>
      </c>
      <c r="F2505" t="s">
        <v>44</v>
      </c>
      <c r="G2505" t="s">
        <v>75</v>
      </c>
      <c r="H2505" t="s">
        <v>30</v>
      </c>
      <c r="I2505">
        <v>1</v>
      </c>
      <c r="J2505" t="s">
        <v>18</v>
      </c>
      <c r="K2505" t="s">
        <v>19</v>
      </c>
      <c r="L2505">
        <v>479364</v>
      </c>
      <c r="M2505" t="s">
        <v>20</v>
      </c>
      <c r="N2505" t="s">
        <v>20</v>
      </c>
      <c r="O2505" s="3">
        <v>35000</v>
      </c>
      <c r="P2505" s="1">
        <f>MEDIAN(Data_Source[Price (SAR)])</f>
        <v>58000</v>
      </c>
      <c r="Q2505" s="1" cm="1">
        <f t="array" ref="Q2505">MEDIAN(_xlfn._xlws.FILTER(Data_Source[Price (SAR)],Data_Source[Maker] = Data_Source[[#This Row],[Maker]]))</f>
        <v>65000</v>
      </c>
    </row>
    <row r="2506" spans="1:17" x14ac:dyDescent="0.35">
      <c r="A2506">
        <v>2505</v>
      </c>
      <c r="B2506" t="s">
        <v>109</v>
      </c>
      <c r="C2506" t="s">
        <v>110</v>
      </c>
      <c r="D2506">
        <v>2019</v>
      </c>
      <c r="E2506" s="9">
        <f ca="1">YEAR(TODAY())-Data_Source[[#This Row],[Year]]</f>
        <v>6</v>
      </c>
      <c r="F2506" t="s">
        <v>15</v>
      </c>
      <c r="G2506" t="s">
        <v>75</v>
      </c>
      <c r="H2506" t="s">
        <v>30</v>
      </c>
      <c r="I2506">
        <v>3.6</v>
      </c>
      <c r="J2506" t="s">
        <v>18</v>
      </c>
      <c r="K2506" t="s">
        <v>19</v>
      </c>
      <c r="L2506">
        <v>51000</v>
      </c>
      <c r="M2506" t="s">
        <v>253</v>
      </c>
      <c r="N2506" t="s">
        <v>539</v>
      </c>
      <c r="O2506" s="2">
        <v>2069</v>
      </c>
      <c r="P2506" s="1">
        <f>MEDIAN(Data_Source[Price (SAR)])</f>
        <v>58000</v>
      </c>
      <c r="Q2506" s="1" cm="1">
        <f t="array" ref="Q2506">MEDIAN(_xlfn._xlws.FILTER(Data_Source[Price (SAR)],Data_Source[Maker] = Data_Source[[#This Row],[Maker]]))</f>
        <v>71000</v>
      </c>
    </row>
    <row r="2507" spans="1:17" x14ac:dyDescent="0.35">
      <c r="A2507">
        <v>2506</v>
      </c>
      <c r="B2507" t="s">
        <v>82</v>
      </c>
      <c r="C2507" t="s">
        <v>330</v>
      </c>
      <c r="D2507">
        <v>2014</v>
      </c>
      <c r="E2507" s="9">
        <f ca="1">YEAR(TODAY())-Data_Source[[#This Row],[Year]]</f>
        <v>11</v>
      </c>
      <c r="F2507" t="s">
        <v>15</v>
      </c>
      <c r="G2507" t="s">
        <v>29</v>
      </c>
      <c r="H2507" t="s">
        <v>26</v>
      </c>
      <c r="I2507">
        <v>3.8</v>
      </c>
      <c r="J2507" t="s">
        <v>18</v>
      </c>
      <c r="K2507" t="s">
        <v>19</v>
      </c>
      <c r="L2507">
        <v>256000</v>
      </c>
      <c r="M2507" t="s">
        <v>20</v>
      </c>
      <c r="N2507" t="s">
        <v>20</v>
      </c>
      <c r="O2507" s="3">
        <v>30000</v>
      </c>
      <c r="P2507" s="1">
        <f>MEDIAN(Data_Source[Price (SAR)])</f>
        <v>58000</v>
      </c>
      <c r="Q2507" s="1" cm="1">
        <f t="array" ref="Q2507">MEDIAN(_xlfn._xlws.FILTER(Data_Source[Price (SAR)],Data_Source[Maker] = Data_Source[[#This Row],[Maker]]))</f>
        <v>40000</v>
      </c>
    </row>
    <row r="2508" spans="1:17" x14ac:dyDescent="0.35">
      <c r="A2508">
        <v>2507</v>
      </c>
      <c r="B2508" t="s">
        <v>27</v>
      </c>
      <c r="C2508" t="s">
        <v>89</v>
      </c>
      <c r="D2508">
        <v>2017</v>
      </c>
      <c r="E2508" s="9">
        <f ca="1">YEAR(TODAY())-Data_Source[[#This Row],[Year]]</f>
        <v>8</v>
      </c>
      <c r="F2508" t="s">
        <v>15</v>
      </c>
      <c r="G2508" t="s">
        <v>23</v>
      </c>
      <c r="H2508" t="s">
        <v>30</v>
      </c>
      <c r="I2508">
        <v>2.4</v>
      </c>
      <c r="J2508" t="s">
        <v>18</v>
      </c>
      <c r="K2508" t="s">
        <v>19</v>
      </c>
      <c r="L2508">
        <v>155000</v>
      </c>
      <c r="M2508" t="s">
        <v>20</v>
      </c>
      <c r="N2508" t="s">
        <v>20</v>
      </c>
      <c r="O2508" s="2">
        <v>35000</v>
      </c>
      <c r="P2508" s="1">
        <f>MEDIAN(Data_Source[Price (SAR)])</f>
        <v>58000</v>
      </c>
      <c r="Q2508" s="1" cm="1">
        <f t="array" ref="Q2508">MEDIAN(_xlfn._xlws.FILTER(Data_Source[Price (SAR)],Data_Source[Maker] = Data_Source[[#This Row],[Maker]]))</f>
        <v>42000</v>
      </c>
    </row>
    <row r="2509" spans="1:17" x14ac:dyDescent="0.35">
      <c r="A2509">
        <v>2508</v>
      </c>
      <c r="B2509" t="s">
        <v>219</v>
      </c>
      <c r="C2509" t="s">
        <v>334</v>
      </c>
      <c r="D2509">
        <v>2010</v>
      </c>
      <c r="E2509" s="9">
        <f ca="1">YEAR(TODAY())-Data_Source[[#This Row],[Year]]</f>
        <v>15</v>
      </c>
      <c r="F2509" t="s">
        <v>15</v>
      </c>
      <c r="G2509" t="s">
        <v>25</v>
      </c>
      <c r="H2509" t="s">
        <v>17</v>
      </c>
      <c r="I2509">
        <v>2.5</v>
      </c>
      <c r="J2509" t="s">
        <v>18</v>
      </c>
      <c r="K2509" t="s">
        <v>19</v>
      </c>
      <c r="L2509">
        <v>143000</v>
      </c>
      <c r="M2509" t="s">
        <v>45</v>
      </c>
      <c r="N2509" t="s">
        <v>539</v>
      </c>
      <c r="O2509" s="2">
        <v>21000</v>
      </c>
      <c r="P2509" s="1">
        <f>MEDIAN(Data_Source[Price (SAR)])</f>
        <v>58000</v>
      </c>
      <c r="Q2509" s="1" cm="1">
        <f t="array" ref="Q2509">MEDIAN(_xlfn._xlws.FILTER(Data_Source[Price (SAR)],Data_Source[Maker] = Data_Source[[#This Row],[Maker]]))</f>
        <v>49500</v>
      </c>
    </row>
    <row r="2510" spans="1:17" x14ac:dyDescent="0.35">
      <c r="A2510">
        <v>2509</v>
      </c>
      <c r="B2510" t="s">
        <v>21</v>
      </c>
      <c r="C2510" t="s">
        <v>24</v>
      </c>
      <c r="D2510">
        <v>2018</v>
      </c>
      <c r="E2510" s="9">
        <f ca="1">YEAR(TODAY())-Data_Source[[#This Row],[Year]]</f>
        <v>7</v>
      </c>
      <c r="F2510" t="s">
        <v>15</v>
      </c>
      <c r="G2510" t="s">
        <v>23</v>
      </c>
      <c r="H2510" t="s">
        <v>26</v>
      </c>
      <c r="I2510">
        <v>1.5</v>
      </c>
      <c r="J2510" t="s">
        <v>18</v>
      </c>
      <c r="K2510" t="s">
        <v>19</v>
      </c>
      <c r="L2510">
        <v>90418</v>
      </c>
      <c r="M2510" t="s">
        <v>20</v>
      </c>
      <c r="N2510" t="s">
        <v>20</v>
      </c>
      <c r="O2510" s="3">
        <v>25500</v>
      </c>
      <c r="P2510" s="1">
        <f>MEDIAN(Data_Source[Price (SAR)])</f>
        <v>58000</v>
      </c>
      <c r="Q2510" s="1" cm="1">
        <f t="array" ref="Q2510">MEDIAN(_xlfn._xlws.FILTER(Data_Source[Price (SAR)],Data_Source[Maker] = Data_Source[[#This Row],[Maker]]))</f>
        <v>36500</v>
      </c>
    </row>
    <row r="2511" spans="1:17" x14ac:dyDescent="0.35">
      <c r="A2511">
        <v>2510</v>
      </c>
      <c r="B2511" t="s">
        <v>34</v>
      </c>
      <c r="C2511" t="s">
        <v>318</v>
      </c>
      <c r="D2511">
        <v>2018</v>
      </c>
      <c r="E2511" s="9">
        <f ca="1">YEAR(TODAY())-Data_Source[[#This Row],[Year]]</f>
        <v>7</v>
      </c>
      <c r="F2511" t="s">
        <v>15</v>
      </c>
      <c r="G2511" t="s">
        <v>23</v>
      </c>
      <c r="H2511" t="s">
        <v>30</v>
      </c>
      <c r="I2511">
        <v>1.5</v>
      </c>
      <c r="J2511" t="s">
        <v>18</v>
      </c>
      <c r="K2511" t="s">
        <v>19</v>
      </c>
      <c r="L2511">
        <v>57000</v>
      </c>
      <c r="M2511" t="s">
        <v>42</v>
      </c>
      <c r="N2511" t="s">
        <v>64</v>
      </c>
      <c r="O2511" s="2">
        <v>46000</v>
      </c>
      <c r="P2511" s="1">
        <f>MEDIAN(Data_Source[Price (SAR)])</f>
        <v>58000</v>
      </c>
      <c r="Q2511" s="1" cm="1">
        <f t="array" ref="Q2511">MEDIAN(_xlfn._xlws.FILTER(Data_Source[Price (SAR)],Data_Source[Maker] = Data_Source[[#This Row],[Maker]]))</f>
        <v>65000</v>
      </c>
    </row>
    <row r="2512" spans="1:17" x14ac:dyDescent="0.35">
      <c r="A2512">
        <v>2511</v>
      </c>
      <c r="B2512" t="s">
        <v>34</v>
      </c>
      <c r="C2512" t="s">
        <v>41</v>
      </c>
      <c r="D2512">
        <v>2016</v>
      </c>
      <c r="E2512" s="9">
        <f ca="1">YEAR(TODAY())-Data_Source[[#This Row],[Year]]</f>
        <v>9</v>
      </c>
      <c r="F2512" t="s">
        <v>15</v>
      </c>
      <c r="G2512" t="s">
        <v>102</v>
      </c>
      <c r="H2512" t="s">
        <v>30</v>
      </c>
      <c r="I2512">
        <v>1.5</v>
      </c>
      <c r="J2512" t="s">
        <v>18</v>
      </c>
      <c r="K2512" t="s">
        <v>19</v>
      </c>
      <c r="L2512">
        <v>130000</v>
      </c>
      <c r="M2512" t="s">
        <v>255</v>
      </c>
      <c r="N2512" t="s">
        <v>255</v>
      </c>
      <c r="O2512" s="2">
        <v>30000</v>
      </c>
      <c r="P2512" s="1">
        <f>MEDIAN(Data_Source[Price (SAR)])</f>
        <v>58000</v>
      </c>
      <c r="Q2512" s="1" cm="1">
        <f t="array" ref="Q2512">MEDIAN(_xlfn._xlws.FILTER(Data_Source[Price (SAR)],Data_Source[Maker] = Data_Source[[#This Row],[Maker]]))</f>
        <v>65000</v>
      </c>
    </row>
    <row r="2513" spans="1:17" x14ac:dyDescent="0.35">
      <c r="A2513">
        <v>2512</v>
      </c>
      <c r="B2513" t="s">
        <v>172</v>
      </c>
      <c r="C2513" t="s">
        <v>249</v>
      </c>
      <c r="D2513">
        <v>2020</v>
      </c>
      <c r="E2513" s="9">
        <f ca="1">YEAR(TODAY())-Data_Source[[#This Row],[Year]]</f>
        <v>5</v>
      </c>
      <c r="F2513" t="s">
        <v>15</v>
      </c>
      <c r="G2513" t="s">
        <v>102</v>
      </c>
      <c r="H2513" t="s">
        <v>17</v>
      </c>
      <c r="I2513">
        <v>1.5</v>
      </c>
      <c r="J2513" t="s">
        <v>18</v>
      </c>
      <c r="K2513" t="s">
        <v>19</v>
      </c>
      <c r="L2513">
        <v>15000</v>
      </c>
      <c r="M2513" t="s">
        <v>59</v>
      </c>
      <c r="N2513" t="s">
        <v>59</v>
      </c>
      <c r="O2513" s="3">
        <v>49000</v>
      </c>
      <c r="P2513" s="1">
        <f>MEDIAN(Data_Source[Price (SAR)])</f>
        <v>58000</v>
      </c>
      <c r="Q2513" s="1" cm="1">
        <f t="array" ref="Q2513">MEDIAN(_xlfn._xlws.FILTER(Data_Source[Price (SAR)],Data_Source[Maker] = Data_Source[[#This Row],[Maker]]))</f>
        <v>69000</v>
      </c>
    </row>
    <row r="2514" spans="1:17" x14ac:dyDescent="0.35">
      <c r="A2514">
        <v>2513</v>
      </c>
      <c r="B2514" t="s">
        <v>34</v>
      </c>
      <c r="C2514" t="s">
        <v>123</v>
      </c>
      <c r="D2514">
        <v>2015</v>
      </c>
      <c r="E2514" s="9">
        <f ca="1">YEAR(TODAY())-Data_Source[[#This Row],[Year]]</f>
        <v>10</v>
      </c>
      <c r="F2514" t="s">
        <v>15</v>
      </c>
      <c r="G2514" t="s">
        <v>23</v>
      </c>
      <c r="H2514" t="s">
        <v>17</v>
      </c>
      <c r="I2514">
        <v>2.7</v>
      </c>
      <c r="J2514" t="s">
        <v>18</v>
      </c>
      <c r="K2514" t="s">
        <v>68</v>
      </c>
      <c r="L2514">
        <v>119000</v>
      </c>
      <c r="M2514" t="s">
        <v>126</v>
      </c>
      <c r="N2514" t="s">
        <v>126</v>
      </c>
      <c r="O2514" s="2">
        <v>55000</v>
      </c>
      <c r="P2514" s="1">
        <f>MEDIAN(Data_Source[Price (SAR)])</f>
        <v>58000</v>
      </c>
      <c r="Q2514" s="1" cm="1">
        <f t="array" ref="Q2514">MEDIAN(_xlfn._xlws.FILTER(Data_Source[Price (SAR)],Data_Source[Maker] = Data_Source[[#This Row],[Maker]]))</f>
        <v>65000</v>
      </c>
    </row>
    <row r="2515" spans="1:17" x14ac:dyDescent="0.35">
      <c r="A2515">
        <v>2514</v>
      </c>
      <c r="B2515" t="s">
        <v>60</v>
      </c>
      <c r="C2515" t="s">
        <v>61</v>
      </c>
      <c r="D2515">
        <v>2017</v>
      </c>
      <c r="E2515" s="9">
        <f ca="1">YEAR(TODAY())-Data_Source[[#This Row],[Year]]</f>
        <v>8</v>
      </c>
      <c r="F2515" t="s">
        <v>47</v>
      </c>
      <c r="G2515" t="s">
        <v>23</v>
      </c>
      <c r="H2515" t="s">
        <v>17</v>
      </c>
      <c r="I2515">
        <v>3.5</v>
      </c>
      <c r="J2515" t="s">
        <v>18</v>
      </c>
      <c r="K2515" t="s">
        <v>19</v>
      </c>
      <c r="L2515">
        <v>94051</v>
      </c>
      <c r="M2515" t="s">
        <v>20</v>
      </c>
      <c r="N2515" t="s">
        <v>20</v>
      </c>
      <c r="O2515" s="3">
        <v>173000</v>
      </c>
      <c r="P2515" s="1">
        <f>MEDIAN(Data_Source[Price (SAR)])</f>
        <v>58000</v>
      </c>
      <c r="Q2515" s="1" cm="1">
        <f t="array" ref="Q2515">MEDIAN(_xlfn._xlws.FILTER(Data_Source[Price (SAR)],Data_Source[Maker] = Data_Source[[#This Row],[Maker]]))</f>
        <v>142000</v>
      </c>
    </row>
    <row r="2516" spans="1:17" x14ac:dyDescent="0.35">
      <c r="A2516">
        <v>2515</v>
      </c>
      <c r="B2516" t="s">
        <v>365</v>
      </c>
      <c r="C2516" t="s">
        <v>366</v>
      </c>
      <c r="D2516">
        <v>2009</v>
      </c>
      <c r="E2516" s="9">
        <f ca="1">YEAR(TODAY())-Data_Source[[#This Row],[Year]]</f>
        <v>16</v>
      </c>
      <c r="F2516" t="s">
        <v>15</v>
      </c>
      <c r="G2516" t="s">
        <v>216</v>
      </c>
      <c r="H2516" t="s">
        <v>17</v>
      </c>
      <c r="I2516">
        <v>5.2</v>
      </c>
      <c r="J2516" t="s">
        <v>18</v>
      </c>
      <c r="K2516" t="s">
        <v>19</v>
      </c>
      <c r="L2516">
        <v>200000</v>
      </c>
      <c r="M2516" t="s">
        <v>155</v>
      </c>
      <c r="N2516" t="s">
        <v>539</v>
      </c>
      <c r="O2516" s="3">
        <v>38000</v>
      </c>
      <c r="P2516" s="1">
        <f>MEDIAN(Data_Source[Price (SAR)])</f>
        <v>58000</v>
      </c>
      <c r="Q2516" s="1" cm="1">
        <f t="array" ref="Q2516">MEDIAN(_xlfn._xlws.FILTER(Data_Source[Price (SAR)],Data_Source[Maker] = Data_Source[[#This Row],[Maker]]))</f>
        <v>30000</v>
      </c>
    </row>
    <row r="2517" spans="1:17" x14ac:dyDescent="0.35">
      <c r="A2517">
        <v>2516</v>
      </c>
      <c r="B2517" t="s">
        <v>82</v>
      </c>
      <c r="C2517" t="s">
        <v>105</v>
      </c>
      <c r="D2517">
        <v>2015</v>
      </c>
      <c r="E2517" s="9">
        <f ca="1">YEAR(TODAY())-Data_Source[[#This Row],[Year]]</f>
        <v>10</v>
      </c>
      <c r="F2517" t="s">
        <v>15</v>
      </c>
      <c r="G2517" t="s">
        <v>75</v>
      </c>
      <c r="H2517" t="s">
        <v>30</v>
      </c>
      <c r="I2517">
        <v>2.4</v>
      </c>
      <c r="J2517" t="s">
        <v>18</v>
      </c>
      <c r="K2517" t="s">
        <v>19</v>
      </c>
      <c r="L2517">
        <v>173000</v>
      </c>
      <c r="M2517" t="s">
        <v>20</v>
      </c>
      <c r="N2517" t="s">
        <v>20</v>
      </c>
      <c r="O2517" s="3">
        <v>36500</v>
      </c>
      <c r="P2517" s="1">
        <f>MEDIAN(Data_Source[Price (SAR)])</f>
        <v>58000</v>
      </c>
      <c r="Q2517" s="1" cm="1">
        <f t="array" ref="Q2517">MEDIAN(_xlfn._xlws.FILTER(Data_Source[Price (SAR)],Data_Source[Maker] = Data_Source[[#This Row],[Maker]]))</f>
        <v>40000</v>
      </c>
    </row>
    <row r="2518" spans="1:17" x14ac:dyDescent="0.35">
      <c r="A2518">
        <v>2517</v>
      </c>
      <c r="B2518" t="s">
        <v>34</v>
      </c>
      <c r="C2518" t="s">
        <v>35</v>
      </c>
      <c r="D2518">
        <v>2003</v>
      </c>
      <c r="E2518" s="9">
        <f ca="1">YEAR(TODAY())-Data_Source[[#This Row],[Year]]</f>
        <v>22</v>
      </c>
      <c r="F2518" t="s">
        <v>15</v>
      </c>
      <c r="G2518" t="s">
        <v>23</v>
      </c>
      <c r="H2518" t="s">
        <v>26</v>
      </c>
      <c r="I2518">
        <v>4.5999999999999996</v>
      </c>
      <c r="J2518" t="s">
        <v>18</v>
      </c>
      <c r="K2518" t="s">
        <v>68</v>
      </c>
      <c r="L2518">
        <v>300</v>
      </c>
      <c r="M2518" t="s">
        <v>20</v>
      </c>
      <c r="N2518" t="s">
        <v>20</v>
      </c>
      <c r="O2518" s="3">
        <v>40000</v>
      </c>
      <c r="P2518" s="1">
        <f>MEDIAN(Data_Source[Price (SAR)])</f>
        <v>58000</v>
      </c>
      <c r="Q2518" s="1" cm="1">
        <f t="array" ref="Q2518">MEDIAN(_xlfn._xlws.FILTER(Data_Source[Price (SAR)],Data_Source[Maker] = Data_Source[[#This Row],[Maker]]))</f>
        <v>65000</v>
      </c>
    </row>
    <row r="2519" spans="1:17" x14ac:dyDescent="0.35">
      <c r="A2519">
        <v>2518</v>
      </c>
      <c r="B2519" t="s">
        <v>27</v>
      </c>
      <c r="C2519" t="s">
        <v>88</v>
      </c>
      <c r="D2519">
        <v>2019</v>
      </c>
      <c r="E2519" s="9">
        <f ca="1">YEAR(TODAY())-Data_Source[[#This Row],[Year]]</f>
        <v>6</v>
      </c>
      <c r="F2519" t="s">
        <v>15</v>
      </c>
      <c r="G2519" t="s">
        <v>65</v>
      </c>
      <c r="H2519" t="s">
        <v>26</v>
      </c>
      <c r="I2519">
        <v>1.4</v>
      </c>
      <c r="J2519" t="s">
        <v>18</v>
      </c>
      <c r="K2519" t="s">
        <v>19</v>
      </c>
      <c r="L2519">
        <v>89685</v>
      </c>
      <c r="M2519" t="s">
        <v>20</v>
      </c>
      <c r="N2519" t="s">
        <v>20</v>
      </c>
      <c r="O2519" s="2">
        <v>34500</v>
      </c>
      <c r="P2519" s="1">
        <f>MEDIAN(Data_Source[Price (SAR)])</f>
        <v>58000</v>
      </c>
      <c r="Q2519" s="1" cm="1">
        <f t="array" ref="Q2519">MEDIAN(_xlfn._xlws.FILTER(Data_Source[Price (SAR)],Data_Source[Maker] = Data_Source[[#This Row],[Maker]]))</f>
        <v>42000</v>
      </c>
    </row>
    <row r="2520" spans="1:17" x14ac:dyDescent="0.35">
      <c r="A2520">
        <v>2519</v>
      </c>
      <c r="B2520" t="s">
        <v>48</v>
      </c>
      <c r="C2520" t="s">
        <v>106</v>
      </c>
      <c r="D2520">
        <v>2016</v>
      </c>
      <c r="E2520" s="9">
        <f ca="1">YEAR(TODAY())-Data_Source[[#This Row],[Year]]</f>
        <v>9</v>
      </c>
      <c r="F2520" t="s">
        <v>15</v>
      </c>
      <c r="G2520" t="s">
        <v>25</v>
      </c>
      <c r="H2520" t="s">
        <v>30</v>
      </c>
      <c r="I2520">
        <v>4</v>
      </c>
      <c r="J2520" t="s">
        <v>18</v>
      </c>
      <c r="K2520" t="s">
        <v>19</v>
      </c>
      <c r="L2520">
        <v>35000</v>
      </c>
      <c r="M2520" t="s">
        <v>20</v>
      </c>
      <c r="N2520" t="s">
        <v>20</v>
      </c>
      <c r="O2520" s="3">
        <v>220000</v>
      </c>
      <c r="P2520" s="1">
        <f>MEDIAN(Data_Source[Price (SAR)])</f>
        <v>58000</v>
      </c>
      <c r="Q2520" s="1" cm="1">
        <f t="array" ref="Q2520">MEDIAN(_xlfn._xlws.FILTER(Data_Source[Price (SAR)],Data_Source[Maker] = Data_Source[[#This Row],[Maker]]))</f>
        <v>145000</v>
      </c>
    </row>
    <row r="2521" spans="1:17" x14ac:dyDescent="0.35">
      <c r="A2521">
        <v>2520</v>
      </c>
      <c r="B2521" t="s">
        <v>82</v>
      </c>
      <c r="C2521" t="s">
        <v>142</v>
      </c>
      <c r="D2521">
        <v>2019</v>
      </c>
      <c r="E2521" s="9">
        <f ca="1">YEAR(TODAY())-Data_Source[[#This Row],[Year]]</f>
        <v>6</v>
      </c>
      <c r="F2521" t="s">
        <v>15</v>
      </c>
      <c r="G2521" t="s">
        <v>33</v>
      </c>
      <c r="H2521" t="s">
        <v>26</v>
      </c>
      <c r="I2521">
        <v>1.6</v>
      </c>
      <c r="J2521" t="s">
        <v>18</v>
      </c>
      <c r="K2521" t="s">
        <v>19</v>
      </c>
      <c r="L2521">
        <v>85758</v>
      </c>
      <c r="M2521" t="s">
        <v>42</v>
      </c>
      <c r="N2521" t="s">
        <v>64</v>
      </c>
      <c r="O2521" s="2">
        <v>45000</v>
      </c>
      <c r="P2521" s="1">
        <f>MEDIAN(Data_Source[Price (SAR)])</f>
        <v>58000</v>
      </c>
      <c r="Q2521" s="1" cm="1">
        <f t="array" ref="Q2521">MEDIAN(_xlfn._xlws.FILTER(Data_Source[Price (SAR)],Data_Source[Maker] = Data_Source[[#This Row],[Maker]]))</f>
        <v>40000</v>
      </c>
    </row>
    <row r="2522" spans="1:17" x14ac:dyDescent="0.35">
      <c r="A2522">
        <v>2521</v>
      </c>
      <c r="B2522" t="s">
        <v>34</v>
      </c>
      <c r="C2522" t="s">
        <v>51</v>
      </c>
      <c r="D2522">
        <v>2018</v>
      </c>
      <c r="E2522" s="9">
        <f ca="1">YEAR(TODAY())-Data_Source[[#This Row],[Year]]</f>
        <v>7</v>
      </c>
      <c r="F2522" t="s">
        <v>15</v>
      </c>
      <c r="G2522" t="s">
        <v>94</v>
      </c>
      <c r="H2522" t="s">
        <v>30</v>
      </c>
      <c r="I2522">
        <v>1.6</v>
      </c>
      <c r="J2522" t="s">
        <v>18</v>
      </c>
      <c r="K2522" t="s">
        <v>19</v>
      </c>
      <c r="L2522">
        <v>119</v>
      </c>
      <c r="M2522" t="s">
        <v>42</v>
      </c>
      <c r="N2522" t="s">
        <v>64</v>
      </c>
      <c r="O2522" s="3">
        <v>36000</v>
      </c>
      <c r="P2522" s="1">
        <f>MEDIAN(Data_Source[Price (SAR)])</f>
        <v>58000</v>
      </c>
      <c r="Q2522" s="1" cm="1">
        <f t="array" ref="Q2522">MEDIAN(_xlfn._xlws.FILTER(Data_Source[Price (SAR)],Data_Source[Maker] = Data_Source[[#This Row],[Maker]]))</f>
        <v>65000</v>
      </c>
    </row>
    <row r="2523" spans="1:17" x14ac:dyDescent="0.35">
      <c r="A2523">
        <v>2522</v>
      </c>
      <c r="B2523" t="s">
        <v>181</v>
      </c>
      <c r="C2523" t="s">
        <v>199</v>
      </c>
      <c r="D2523">
        <v>2015</v>
      </c>
      <c r="E2523" s="9">
        <f ca="1">YEAR(TODAY())-Data_Source[[#This Row],[Year]]</f>
        <v>10</v>
      </c>
      <c r="F2523" t="s">
        <v>15</v>
      </c>
      <c r="G2523" t="s">
        <v>23</v>
      </c>
      <c r="H2523" t="s">
        <v>17</v>
      </c>
      <c r="I2523">
        <v>3.8</v>
      </c>
      <c r="J2523" t="s">
        <v>18</v>
      </c>
      <c r="K2523" t="s">
        <v>19</v>
      </c>
      <c r="L2523">
        <v>54000</v>
      </c>
      <c r="M2523" t="s">
        <v>42</v>
      </c>
      <c r="N2523" t="s">
        <v>64</v>
      </c>
      <c r="O2523" s="2">
        <v>70000</v>
      </c>
      <c r="P2523" s="1">
        <f>MEDIAN(Data_Source[Price (SAR)])</f>
        <v>58000</v>
      </c>
      <c r="Q2523" s="1" cm="1">
        <f t="array" ref="Q2523">MEDIAN(_xlfn._xlws.FILTER(Data_Source[Price (SAR)],Data_Source[Maker] = Data_Source[[#This Row],[Maker]]))</f>
        <v>54000</v>
      </c>
    </row>
    <row r="2524" spans="1:17" x14ac:dyDescent="0.35">
      <c r="A2524">
        <v>2523</v>
      </c>
      <c r="B2524" t="s">
        <v>76</v>
      </c>
      <c r="C2524" t="s">
        <v>325</v>
      </c>
      <c r="D2524">
        <v>2013</v>
      </c>
      <c r="E2524" s="9">
        <f ca="1">YEAR(TODAY())-Data_Source[[#This Row],[Year]]</f>
        <v>12</v>
      </c>
      <c r="F2524" t="s">
        <v>15</v>
      </c>
      <c r="G2524" t="s">
        <v>16</v>
      </c>
      <c r="H2524" t="s">
        <v>30</v>
      </c>
      <c r="I2524">
        <v>3.5</v>
      </c>
      <c r="J2524" t="s">
        <v>18</v>
      </c>
      <c r="K2524" t="s">
        <v>19</v>
      </c>
      <c r="L2524">
        <v>217000</v>
      </c>
      <c r="M2524" t="s">
        <v>155</v>
      </c>
      <c r="N2524" t="s">
        <v>539</v>
      </c>
      <c r="O2524" s="2">
        <v>32000</v>
      </c>
      <c r="P2524" s="1">
        <f>MEDIAN(Data_Source[Price (SAR)])</f>
        <v>58000</v>
      </c>
      <c r="Q2524" s="1" cm="1">
        <f t="array" ref="Q2524">MEDIAN(_xlfn._xlws.FILTER(Data_Source[Price (SAR)],Data_Source[Maker] = Data_Source[[#This Row],[Maker]]))</f>
        <v>55000</v>
      </c>
    </row>
    <row r="2525" spans="1:17" x14ac:dyDescent="0.35">
      <c r="A2525">
        <v>2524</v>
      </c>
      <c r="B2525" t="s">
        <v>27</v>
      </c>
      <c r="C2525" t="s">
        <v>88</v>
      </c>
      <c r="D2525">
        <v>2018</v>
      </c>
      <c r="E2525" s="9">
        <f ca="1">YEAR(TODAY())-Data_Source[[#This Row],[Year]]</f>
        <v>7</v>
      </c>
      <c r="F2525" t="s">
        <v>15</v>
      </c>
      <c r="G2525" t="s">
        <v>23</v>
      </c>
      <c r="H2525" t="s">
        <v>26</v>
      </c>
      <c r="I2525">
        <v>1.4</v>
      </c>
      <c r="J2525" t="s">
        <v>18</v>
      </c>
      <c r="K2525" t="s">
        <v>19</v>
      </c>
      <c r="L2525">
        <v>55893</v>
      </c>
      <c r="M2525" t="s">
        <v>20</v>
      </c>
      <c r="N2525" t="s">
        <v>20</v>
      </c>
      <c r="O2525" s="3">
        <v>40500</v>
      </c>
      <c r="P2525" s="1">
        <f>MEDIAN(Data_Source[Price (SAR)])</f>
        <v>58000</v>
      </c>
      <c r="Q2525" s="1" cm="1">
        <f t="array" ref="Q2525">MEDIAN(_xlfn._xlws.FILTER(Data_Source[Price (SAR)],Data_Source[Maker] = Data_Source[[#This Row],[Maker]]))</f>
        <v>42000</v>
      </c>
    </row>
    <row r="2526" spans="1:17" x14ac:dyDescent="0.35">
      <c r="A2526">
        <v>2525</v>
      </c>
      <c r="B2526" t="s">
        <v>82</v>
      </c>
      <c r="C2526" t="s">
        <v>294</v>
      </c>
      <c r="D2526">
        <v>2016</v>
      </c>
      <c r="E2526" s="9">
        <f ca="1">YEAR(TODAY())-Data_Source[[#This Row],[Year]]</f>
        <v>9</v>
      </c>
      <c r="F2526" t="s">
        <v>15</v>
      </c>
      <c r="G2526" t="s">
        <v>23</v>
      </c>
      <c r="H2526" t="s">
        <v>26</v>
      </c>
      <c r="I2526">
        <v>3.3</v>
      </c>
      <c r="J2526" t="s">
        <v>18</v>
      </c>
      <c r="K2526" t="s">
        <v>19</v>
      </c>
      <c r="L2526">
        <v>111018</v>
      </c>
      <c r="M2526" t="s">
        <v>45</v>
      </c>
      <c r="N2526" t="s">
        <v>539</v>
      </c>
      <c r="O2526" s="2">
        <v>50000</v>
      </c>
      <c r="P2526" s="1">
        <f>MEDIAN(Data_Source[Price (SAR)])</f>
        <v>58000</v>
      </c>
      <c r="Q2526" s="1" cm="1">
        <f t="array" ref="Q2526">MEDIAN(_xlfn._xlws.FILTER(Data_Source[Price (SAR)],Data_Source[Maker] = Data_Source[[#This Row],[Maker]]))</f>
        <v>40000</v>
      </c>
    </row>
    <row r="2527" spans="1:17" x14ac:dyDescent="0.35">
      <c r="A2527">
        <v>2526</v>
      </c>
      <c r="B2527" t="s">
        <v>34</v>
      </c>
      <c r="C2527" t="s">
        <v>145</v>
      </c>
      <c r="D2527">
        <v>2007</v>
      </c>
      <c r="E2527" s="9">
        <f ca="1">YEAR(TODAY())-Data_Source[[#This Row],[Year]]</f>
        <v>18</v>
      </c>
      <c r="F2527" t="s">
        <v>15</v>
      </c>
      <c r="G2527" t="s">
        <v>25</v>
      </c>
      <c r="H2527" t="s">
        <v>30</v>
      </c>
      <c r="I2527">
        <v>2.7</v>
      </c>
      <c r="J2527" t="s">
        <v>18</v>
      </c>
      <c r="K2527" t="s">
        <v>19</v>
      </c>
      <c r="L2527">
        <v>199800</v>
      </c>
      <c r="M2527" t="s">
        <v>42</v>
      </c>
      <c r="N2527" t="s">
        <v>64</v>
      </c>
      <c r="O2527" s="2">
        <v>25000</v>
      </c>
      <c r="P2527" s="1">
        <f>MEDIAN(Data_Source[Price (SAR)])</f>
        <v>58000</v>
      </c>
      <c r="Q2527" s="1" cm="1">
        <f t="array" ref="Q2527">MEDIAN(_xlfn._xlws.FILTER(Data_Source[Price (SAR)],Data_Source[Maker] = Data_Source[[#This Row],[Maker]]))</f>
        <v>65000</v>
      </c>
    </row>
    <row r="2528" spans="1:17" x14ac:dyDescent="0.35">
      <c r="A2528">
        <v>2527</v>
      </c>
      <c r="B2528" t="s">
        <v>34</v>
      </c>
      <c r="C2528" t="s">
        <v>124</v>
      </c>
      <c r="D2528">
        <v>2015</v>
      </c>
      <c r="E2528" s="9">
        <f ca="1">YEAR(TODAY())-Data_Source[[#This Row],[Year]]</f>
        <v>10</v>
      </c>
      <c r="F2528" t="s">
        <v>15</v>
      </c>
      <c r="G2528" t="s">
        <v>23</v>
      </c>
      <c r="H2528" t="s">
        <v>17</v>
      </c>
      <c r="I2528">
        <v>2.7</v>
      </c>
      <c r="J2528" t="s">
        <v>18</v>
      </c>
      <c r="K2528" t="s">
        <v>19</v>
      </c>
      <c r="L2528">
        <v>230000</v>
      </c>
      <c r="M2528" t="s">
        <v>59</v>
      </c>
      <c r="N2528" t="s">
        <v>59</v>
      </c>
      <c r="O2528" s="2">
        <v>85000</v>
      </c>
      <c r="P2528" s="1">
        <f>MEDIAN(Data_Source[Price (SAR)])</f>
        <v>58000</v>
      </c>
      <c r="Q2528" s="1" cm="1">
        <f t="array" ref="Q2528">MEDIAN(_xlfn._xlws.FILTER(Data_Source[Price (SAR)],Data_Source[Maker] = Data_Source[[#This Row],[Maker]]))</f>
        <v>65000</v>
      </c>
    </row>
    <row r="2529" spans="1:17" x14ac:dyDescent="0.35">
      <c r="A2529">
        <v>2528</v>
      </c>
      <c r="B2529" t="s">
        <v>39</v>
      </c>
      <c r="C2529" t="s">
        <v>71</v>
      </c>
      <c r="D2529">
        <v>2016</v>
      </c>
      <c r="E2529" s="9">
        <f ca="1">YEAR(TODAY())-Data_Source[[#This Row],[Year]]</f>
        <v>9</v>
      </c>
      <c r="F2529" t="s">
        <v>15</v>
      </c>
      <c r="G2529" t="s">
        <v>16</v>
      </c>
      <c r="H2529" t="s">
        <v>26</v>
      </c>
      <c r="I2529">
        <v>2.5</v>
      </c>
      <c r="J2529" t="s">
        <v>18</v>
      </c>
      <c r="K2529" t="s">
        <v>19</v>
      </c>
      <c r="L2529">
        <v>170</v>
      </c>
      <c r="M2529" t="s">
        <v>20</v>
      </c>
      <c r="N2529" t="s">
        <v>20</v>
      </c>
      <c r="O2529" s="3">
        <v>20000</v>
      </c>
      <c r="P2529" s="1">
        <f>MEDIAN(Data_Source[Price (SAR)])</f>
        <v>58000</v>
      </c>
      <c r="Q2529" s="1" cm="1">
        <f t="array" ref="Q2529">MEDIAN(_xlfn._xlws.FILTER(Data_Source[Price (SAR)],Data_Source[Maker] = Data_Source[[#This Row],[Maker]]))</f>
        <v>60000</v>
      </c>
    </row>
    <row r="2530" spans="1:17" x14ac:dyDescent="0.35">
      <c r="A2530">
        <v>2529</v>
      </c>
      <c r="B2530" t="s">
        <v>48</v>
      </c>
      <c r="C2530" t="s">
        <v>106</v>
      </c>
      <c r="D2530">
        <v>2020</v>
      </c>
      <c r="E2530" s="9">
        <f ca="1">YEAR(TODAY())-Data_Source[[#This Row],[Year]]</f>
        <v>5</v>
      </c>
      <c r="F2530" t="s">
        <v>44</v>
      </c>
      <c r="G2530" t="s">
        <v>16</v>
      </c>
      <c r="H2530" t="s">
        <v>17</v>
      </c>
      <c r="I2530">
        <v>3</v>
      </c>
      <c r="J2530" t="s">
        <v>18</v>
      </c>
      <c r="K2530" t="s">
        <v>19</v>
      </c>
      <c r="L2530">
        <v>53000</v>
      </c>
      <c r="M2530" t="s">
        <v>45</v>
      </c>
      <c r="N2530" t="s">
        <v>539</v>
      </c>
      <c r="O2530" s="3">
        <v>365000</v>
      </c>
      <c r="P2530" s="1">
        <f>MEDIAN(Data_Source[Price (SAR)])</f>
        <v>58000</v>
      </c>
      <c r="Q2530" s="1" cm="1">
        <f t="array" ref="Q2530">MEDIAN(_xlfn._xlws.FILTER(Data_Source[Price (SAR)],Data_Source[Maker] = Data_Source[[#This Row],[Maker]]))</f>
        <v>145000</v>
      </c>
    </row>
    <row r="2531" spans="1:17" x14ac:dyDescent="0.35">
      <c r="A2531">
        <v>2530</v>
      </c>
      <c r="B2531" t="s">
        <v>48</v>
      </c>
      <c r="C2531" t="s">
        <v>50</v>
      </c>
      <c r="D2531">
        <v>2016</v>
      </c>
      <c r="E2531" s="9">
        <f ca="1">YEAR(TODAY())-Data_Source[[#This Row],[Year]]</f>
        <v>9</v>
      </c>
      <c r="F2531" t="s">
        <v>44</v>
      </c>
      <c r="G2531" t="s">
        <v>23</v>
      </c>
      <c r="H2531" t="s">
        <v>17</v>
      </c>
      <c r="I2531">
        <v>2.1</v>
      </c>
      <c r="J2531" t="s">
        <v>18</v>
      </c>
      <c r="K2531" t="s">
        <v>19</v>
      </c>
      <c r="L2531">
        <v>43000</v>
      </c>
      <c r="M2531" t="s">
        <v>42</v>
      </c>
      <c r="N2531" t="s">
        <v>64</v>
      </c>
      <c r="O2531" s="3">
        <v>125000</v>
      </c>
      <c r="P2531" s="1">
        <f>MEDIAN(Data_Source[Price (SAR)])</f>
        <v>58000</v>
      </c>
      <c r="Q2531" s="1" cm="1">
        <f t="array" ref="Q2531">MEDIAN(_xlfn._xlws.FILTER(Data_Source[Price (SAR)],Data_Source[Maker] = Data_Source[[#This Row],[Maker]]))</f>
        <v>145000</v>
      </c>
    </row>
    <row r="2532" spans="1:17" x14ac:dyDescent="0.35">
      <c r="A2532">
        <v>2531</v>
      </c>
      <c r="B2532" t="s">
        <v>52</v>
      </c>
      <c r="C2532" t="s">
        <v>276</v>
      </c>
      <c r="D2532">
        <v>2019</v>
      </c>
      <c r="E2532" s="9">
        <f ca="1">YEAR(TODAY())-Data_Source[[#This Row],[Year]]</f>
        <v>6</v>
      </c>
      <c r="F2532" t="s">
        <v>15</v>
      </c>
      <c r="G2532" t="s">
        <v>16</v>
      </c>
      <c r="H2532" t="s">
        <v>30</v>
      </c>
      <c r="I2532">
        <v>2</v>
      </c>
      <c r="J2532" t="s">
        <v>18</v>
      </c>
      <c r="K2532" t="s">
        <v>19</v>
      </c>
      <c r="L2532">
        <v>22000</v>
      </c>
      <c r="M2532" t="s">
        <v>42</v>
      </c>
      <c r="N2532" t="s">
        <v>64</v>
      </c>
      <c r="O2532" s="2">
        <v>125000</v>
      </c>
      <c r="P2532" s="1">
        <f>MEDIAN(Data_Source[Price (SAR)])</f>
        <v>58000</v>
      </c>
      <c r="Q2532" s="1" cm="1">
        <f t="array" ref="Q2532">MEDIAN(_xlfn._xlws.FILTER(Data_Source[Price (SAR)],Data_Source[Maker] = Data_Source[[#This Row],[Maker]]))</f>
        <v>80000</v>
      </c>
    </row>
    <row r="2533" spans="1:17" x14ac:dyDescent="0.35">
      <c r="A2533">
        <v>2532</v>
      </c>
      <c r="B2533" t="s">
        <v>185</v>
      </c>
      <c r="C2533" t="s">
        <v>277</v>
      </c>
      <c r="D2533">
        <v>2014</v>
      </c>
      <c r="E2533" s="9">
        <f ca="1">YEAR(TODAY())-Data_Source[[#This Row],[Year]]</f>
        <v>11</v>
      </c>
      <c r="F2533" t="s">
        <v>15</v>
      </c>
      <c r="G2533" t="s">
        <v>23</v>
      </c>
      <c r="H2533" t="s">
        <v>26</v>
      </c>
      <c r="I2533">
        <v>2.5</v>
      </c>
      <c r="J2533" t="s">
        <v>56</v>
      </c>
      <c r="K2533" t="s">
        <v>68</v>
      </c>
      <c r="L2533">
        <v>125000</v>
      </c>
      <c r="M2533" t="s">
        <v>253</v>
      </c>
      <c r="N2533" t="s">
        <v>539</v>
      </c>
      <c r="O2533" s="3">
        <v>45000</v>
      </c>
      <c r="P2533" s="1">
        <f>MEDIAN(Data_Source[Price (SAR)])</f>
        <v>58000</v>
      </c>
      <c r="Q2533" s="1" cm="1">
        <f t="array" ref="Q2533">MEDIAN(_xlfn._xlws.FILTER(Data_Source[Price (SAR)],Data_Source[Maker] = Data_Source[[#This Row],[Maker]]))</f>
        <v>55500</v>
      </c>
    </row>
    <row r="2534" spans="1:17" x14ac:dyDescent="0.35">
      <c r="A2534">
        <v>2533</v>
      </c>
      <c r="B2534" t="s">
        <v>27</v>
      </c>
      <c r="C2534" t="s">
        <v>84</v>
      </c>
      <c r="D2534">
        <v>2017</v>
      </c>
      <c r="E2534" s="9">
        <f ca="1">YEAR(TODAY())-Data_Source[[#This Row],[Year]]</f>
        <v>8</v>
      </c>
      <c r="F2534" t="s">
        <v>15</v>
      </c>
      <c r="G2534" t="s">
        <v>78</v>
      </c>
      <c r="H2534" t="s">
        <v>17</v>
      </c>
      <c r="I2534">
        <v>1.6</v>
      </c>
      <c r="J2534" t="s">
        <v>18</v>
      </c>
      <c r="K2534" t="s">
        <v>19</v>
      </c>
      <c r="L2534">
        <v>101</v>
      </c>
      <c r="M2534" t="s">
        <v>54</v>
      </c>
      <c r="N2534" t="s">
        <v>538</v>
      </c>
      <c r="O2534" s="3">
        <v>65000</v>
      </c>
      <c r="P2534" s="1">
        <f>MEDIAN(Data_Source[Price (SAR)])</f>
        <v>58000</v>
      </c>
      <c r="Q2534" s="1" cm="1">
        <f t="array" ref="Q2534">MEDIAN(_xlfn._xlws.FILTER(Data_Source[Price (SAR)],Data_Source[Maker] = Data_Source[[#This Row],[Maker]]))</f>
        <v>42000</v>
      </c>
    </row>
    <row r="2535" spans="1:17" x14ac:dyDescent="0.35">
      <c r="A2535">
        <v>2534</v>
      </c>
      <c r="B2535" t="s">
        <v>60</v>
      </c>
      <c r="C2535" t="s">
        <v>80</v>
      </c>
      <c r="D2535">
        <v>2018</v>
      </c>
      <c r="E2535" s="9">
        <f ca="1">YEAR(TODAY())-Data_Source[[#This Row],[Year]]</f>
        <v>7</v>
      </c>
      <c r="F2535" t="s">
        <v>44</v>
      </c>
      <c r="G2535" t="s">
        <v>38</v>
      </c>
      <c r="H2535" t="s">
        <v>26</v>
      </c>
      <c r="I2535">
        <v>3.5</v>
      </c>
      <c r="J2535" t="s">
        <v>18</v>
      </c>
      <c r="K2535" t="s">
        <v>19</v>
      </c>
      <c r="L2535">
        <v>65000</v>
      </c>
      <c r="M2535" t="s">
        <v>20</v>
      </c>
      <c r="N2535" t="s">
        <v>20</v>
      </c>
      <c r="O2535" s="3">
        <v>122000</v>
      </c>
      <c r="P2535" s="1">
        <f>MEDIAN(Data_Source[Price (SAR)])</f>
        <v>58000</v>
      </c>
      <c r="Q2535" s="1" cm="1">
        <f t="array" ref="Q2535">MEDIAN(_xlfn._xlws.FILTER(Data_Source[Price (SAR)],Data_Source[Maker] = Data_Source[[#This Row],[Maker]]))</f>
        <v>142000</v>
      </c>
    </row>
    <row r="2536" spans="1:17" x14ac:dyDescent="0.35">
      <c r="A2536">
        <v>2535</v>
      </c>
      <c r="B2536" t="s">
        <v>36</v>
      </c>
      <c r="C2536" t="s">
        <v>37</v>
      </c>
      <c r="D2536">
        <v>2001</v>
      </c>
      <c r="E2536" s="9">
        <f ca="1">YEAR(TODAY())-Data_Source[[#This Row],[Year]]</f>
        <v>24</v>
      </c>
      <c r="F2536" t="s">
        <v>15</v>
      </c>
      <c r="G2536" t="s">
        <v>75</v>
      </c>
      <c r="H2536" t="s">
        <v>17</v>
      </c>
      <c r="I2536">
        <v>5.3</v>
      </c>
      <c r="J2536" t="s">
        <v>18</v>
      </c>
      <c r="K2536" t="s">
        <v>19</v>
      </c>
      <c r="L2536">
        <v>28000</v>
      </c>
      <c r="M2536" t="s">
        <v>111</v>
      </c>
      <c r="N2536" t="s">
        <v>540</v>
      </c>
      <c r="O2536" s="2">
        <v>15000</v>
      </c>
      <c r="P2536" s="1">
        <f>MEDIAN(Data_Source[Price (SAR)])</f>
        <v>58000</v>
      </c>
      <c r="Q2536" s="1" cm="1">
        <f t="array" ref="Q2536">MEDIAN(_xlfn._xlws.FILTER(Data_Source[Price (SAR)],Data_Source[Maker] = Data_Source[[#This Row],[Maker]]))</f>
        <v>72000</v>
      </c>
    </row>
    <row r="2537" spans="1:17" x14ac:dyDescent="0.35">
      <c r="A2537">
        <v>2536</v>
      </c>
      <c r="B2537" t="s">
        <v>76</v>
      </c>
      <c r="C2537" t="s">
        <v>77</v>
      </c>
      <c r="D2537">
        <v>2007</v>
      </c>
      <c r="E2537" s="9">
        <f ca="1">YEAR(TODAY())-Data_Source[[#This Row],[Year]]</f>
        <v>18</v>
      </c>
      <c r="F2537" t="s">
        <v>15</v>
      </c>
      <c r="G2537" t="s">
        <v>78</v>
      </c>
      <c r="H2537" t="s">
        <v>30</v>
      </c>
      <c r="I2537">
        <v>3.5</v>
      </c>
      <c r="J2537" t="s">
        <v>18</v>
      </c>
      <c r="K2537" t="s">
        <v>19</v>
      </c>
      <c r="L2537">
        <v>241271</v>
      </c>
      <c r="M2537" t="s">
        <v>81</v>
      </c>
      <c r="N2537" t="s">
        <v>541</v>
      </c>
      <c r="O2537" s="3">
        <v>25000</v>
      </c>
      <c r="P2537" s="1">
        <f>MEDIAN(Data_Source[Price (SAR)])</f>
        <v>58000</v>
      </c>
      <c r="Q2537" s="1" cm="1">
        <f t="array" ref="Q2537">MEDIAN(_xlfn._xlws.FILTER(Data_Source[Price (SAR)],Data_Source[Maker] = Data_Source[[#This Row],[Maker]]))</f>
        <v>55000</v>
      </c>
    </row>
    <row r="2538" spans="1:17" x14ac:dyDescent="0.35">
      <c r="A2538">
        <v>2537</v>
      </c>
      <c r="B2538" t="s">
        <v>21</v>
      </c>
      <c r="C2538" t="s">
        <v>22</v>
      </c>
      <c r="D2538">
        <v>2013</v>
      </c>
      <c r="E2538" s="9">
        <f ca="1">YEAR(TODAY())-Data_Source[[#This Row],[Year]]</f>
        <v>12</v>
      </c>
      <c r="F2538" t="s">
        <v>15</v>
      </c>
      <c r="G2538" t="s">
        <v>78</v>
      </c>
      <c r="H2538" t="s">
        <v>30</v>
      </c>
      <c r="I2538">
        <v>5.6</v>
      </c>
      <c r="J2538" t="s">
        <v>18</v>
      </c>
      <c r="K2538" t="s">
        <v>19</v>
      </c>
      <c r="L2538">
        <v>328000</v>
      </c>
      <c r="M2538" t="s">
        <v>20</v>
      </c>
      <c r="N2538" t="s">
        <v>20</v>
      </c>
      <c r="O2538" s="2">
        <v>90000</v>
      </c>
      <c r="P2538" s="1">
        <f>MEDIAN(Data_Source[Price (SAR)])</f>
        <v>58000</v>
      </c>
      <c r="Q2538" s="1" cm="1">
        <f t="array" ref="Q2538">MEDIAN(_xlfn._xlws.FILTER(Data_Source[Price (SAR)],Data_Source[Maker] = Data_Source[[#This Row],[Maker]]))</f>
        <v>36500</v>
      </c>
    </row>
    <row r="2539" spans="1:17" x14ac:dyDescent="0.35">
      <c r="A2539">
        <v>2538</v>
      </c>
      <c r="B2539" t="s">
        <v>21</v>
      </c>
      <c r="C2539" t="s">
        <v>272</v>
      </c>
      <c r="D2539">
        <v>2014</v>
      </c>
      <c r="E2539" s="9">
        <f ca="1">YEAR(TODAY())-Data_Source[[#This Row],[Year]]</f>
        <v>11</v>
      </c>
      <c r="F2539" t="s">
        <v>44</v>
      </c>
      <c r="G2539" t="s">
        <v>23</v>
      </c>
      <c r="H2539" t="s">
        <v>26</v>
      </c>
      <c r="I2539">
        <v>4.8</v>
      </c>
      <c r="J2539" t="s">
        <v>18</v>
      </c>
      <c r="K2539" t="s">
        <v>68</v>
      </c>
      <c r="L2539">
        <v>244000</v>
      </c>
      <c r="M2539" t="s">
        <v>59</v>
      </c>
      <c r="N2539" t="s">
        <v>59</v>
      </c>
      <c r="O2539" s="3">
        <v>50000</v>
      </c>
      <c r="P2539" s="1">
        <f>MEDIAN(Data_Source[Price (SAR)])</f>
        <v>58000</v>
      </c>
      <c r="Q2539" s="1" cm="1">
        <f t="array" ref="Q2539">MEDIAN(_xlfn._xlws.FILTER(Data_Source[Price (SAR)],Data_Source[Maker] = Data_Source[[#This Row],[Maker]]))</f>
        <v>36500</v>
      </c>
    </row>
    <row r="2540" spans="1:17" x14ac:dyDescent="0.35">
      <c r="A2540">
        <v>2539</v>
      </c>
      <c r="B2540" t="s">
        <v>60</v>
      </c>
      <c r="C2540" t="s">
        <v>241</v>
      </c>
      <c r="D2540">
        <v>1997</v>
      </c>
      <c r="E2540" s="9">
        <f ca="1">YEAR(TODAY())-Data_Source[[#This Row],[Year]]</f>
        <v>28</v>
      </c>
      <c r="F2540" t="s">
        <v>15</v>
      </c>
      <c r="G2540" t="s">
        <v>213</v>
      </c>
      <c r="H2540" t="s">
        <v>17</v>
      </c>
      <c r="I2540">
        <v>4</v>
      </c>
      <c r="J2540" t="s">
        <v>18</v>
      </c>
      <c r="K2540" t="s">
        <v>19</v>
      </c>
      <c r="L2540">
        <v>361000</v>
      </c>
      <c r="M2540" t="s">
        <v>20</v>
      </c>
      <c r="N2540" t="s">
        <v>20</v>
      </c>
      <c r="O2540" s="3">
        <v>12000</v>
      </c>
      <c r="P2540" s="1">
        <f>MEDIAN(Data_Source[Price (SAR)])</f>
        <v>58000</v>
      </c>
      <c r="Q2540" s="1" cm="1">
        <f t="array" ref="Q2540">MEDIAN(_xlfn._xlws.FILTER(Data_Source[Price (SAR)],Data_Source[Maker] = Data_Source[[#This Row],[Maker]]))</f>
        <v>142000</v>
      </c>
    </row>
    <row r="2541" spans="1:17" x14ac:dyDescent="0.35">
      <c r="A2541">
        <v>2540</v>
      </c>
      <c r="B2541" t="s">
        <v>31</v>
      </c>
      <c r="C2541" t="s">
        <v>32</v>
      </c>
      <c r="D2541">
        <v>2016</v>
      </c>
      <c r="E2541" s="9">
        <f ca="1">YEAR(TODAY())-Data_Source[[#This Row],[Year]]</f>
        <v>9</v>
      </c>
      <c r="F2541" t="s">
        <v>15</v>
      </c>
      <c r="G2541" t="s">
        <v>75</v>
      </c>
      <c r="H2541" t="s">
        <v>17</v>
      </c>
      <c r="I2541">
        <v>3.5</v>
      </c>
      <c r="J2541" t="s">
        <v>18</v>
      </c>
      <c r="K2541" t="s">
        <v>19</v>
      </c>
      <c r="L2541">
        <v>350000</v>
      </c>
      <c r="M2541" t="s">
        <v>20</v>
      </c>
      <c r="N2541" t="s">
        <v>20</v>
      </c>
      <c r="O2541" s="2">
        <v>50000</v>
      </c>
      <c r="P2541" s="1">
        <f>MEDIAN(Data_Source[Price (SAR)])</f>
        <v>58000</v>
      </c>
      <c r="Q2541" s="1" cm="1">
        <f t="array" ref="Q2541">MEDIAN(_xlfn._xlws.FILTER(Data_Source[Price (SAR)],Data_Source[Maker] = Data_Source[[#This Row],[Maker]]))</f>
        <v>60500</v>
      </c>
    </row>
    <row r="2542" spans="1:17" x14ac:dyDescent="0.35">
      <c r="A2542">
        <v>2541</v>
      </c>
      <c r="B2542" t="s">
        <v>181</v>
      </c>
      <c r="C2542" t="s">
        <v>199</v>
      </c>
      <c r="D2542">
        <v>2016</v>
      </c>
      <c r="E2542" s="9">
        <f ca="1">YEAR(TODAY())-Data_Source[[#This Row],[Year]]</f>
        <v>9</v>
      </c>
      <c r="F2542" t="s">
        <v>15</v>
      </c>
      <c r="G2542" t="s">
        <v>23</v>
      </c>
      <c r="H2542" t="s">
        <v>30</v>
      </c>
      <c r="I2542">
        <v>3.5</v>
      </c>
      <c r="J2542" t="s">
        <v>18</v>
      </c>
      <c r="K2542" t="s">
        <v>19</v>
      </c>
      <c r="L2542">
        <v>271000</v>
      </c>
      <c r="M2542" t="s">
        <v>20</v>
      </c>
      <c r="N2542" t="s">
        <v>20</v>
      </c>
      <c r="O2542" s="3">
        <v>55000</v>
      </c>
      <c r="P2542" s="1">
        <f>MEDIAN(Data_Source[Price (SAR)])</f>
        <v>58000</v>
      </c>
      <c r="Q2542" s="1" cm="1">
        <f t="array" ref="Q2542">MEDIAN(_xlfn._xlws.FILTER(Data_Source[Price (SAR)],Data_Source[Maker] = Data_Source[[#This Row],[Maker]]))</f>
        <v>54000</v>
      </c>
    </row>
    <row r="2543" spans="1:17" x14ac:dyDescent="0.35">
      <c r="A2543">
        <v>2542</v>
      </c>
      <c r="B2543" t="s">
        <v>34</v>
      </c>
      <c r="C2543" t="s">
        <v>123</v>
      </c>
      <c r="D2543">
        <v>2009</v>
      </c>
      <c r="E2543" s="9">
        <f ca="1">YEAR(TODAY())-Data_Source[[#This Row],[Year]]</f>
        <v>16</v>
      </c>
      <c r="F2543" t="s">
        <v>15</v>
      </c>
      <c r="G2543" t="s">
        <v>23</v>
      </c>
      <c r="H2543" t="s">
        <v>26</v>
      </c>
      <c r="I2543">
        <v>1.5</v>
      </c>
      <c r="J2543" t="s">
        <v>18</v>
      </c>
      <c r="K2543" t="s">
        <v>68</v>
      </c>
      <c r="L2543">
        <v>25788</v>
      </c>
      <c r="M2543" t="s">
        <v>64</v>
      </c>
      <c r="N2543" t="s">
        <v>64</v>
      </c>
      <c r="O2543" s="3">
        <v>30000</v>
      </c>
      <c r="P2543" s="1">
        <f>MEDIAN(Data_Source[Price (SAR)])</f>
        <v>58000</v>
      </c>
      <c r="Q2543" s="1" cm="1">
        <f t="array" ref="Q2543">MEDIAN(_xlfn._xlws.FILTER(Data_Source[Price (SAR)],Data_Source[Maker] = Data_Source[[#This Row],[Maker]]))</f>
        <v>65000</v>
      </c>
    </row>
    <row r="2544" spans="1:17" x14ac:dyDescent="0.35">
      <c r="A2544">
        <v>2543</v>
      </c>
      <c r="B2544" t="s">
        <v>39</v>
      </c>
      <c r="C2544" t="s">
        <v>131</v>
      </c>
      <c r="D2544">
        <v>2014</v>
      </c>
      <c r="E2544" s="9">
        <f ca="1">YEAR(TODAY())-Data_Source[[#This Row],[Year]]</f>
        <v>11</v>
      </c>
      <c r="F2544" t="s">
        <v>15</v>
      </c>
      <c r="G2544" t="s">
        <v>23</v>
      </c>
      <c r="H2544" t="s">
        <v>26</v>
      </c>
      <c r="I2544">
        <v>6</v>
      </c>
      <c r="J2544" t="s">
        <v>18</v>
      </c>
      <c r="K2544" t="s">
        <v>19</v>
      </c>
      <c r="L2544">
        <v>180000</v>
      </c>
      <c r="M2544" t="s">
        <v>20</v>
      </c>
      <c r="N2544" t="s">
        <v>20</v>
      </c>
      <c r="O2544" s="3">
        <v>70000</v>
      </c>
      <c r="P2544" s="1">
        <f>MEDIAN(Data_Source[Price (SAR)])</f>
        <v>58000</v>
      </c>
      <c r="Q2544" s="1" cm="1">
        <f t="array" ref="Q2544">MEDIAN(_xlfn._xlws.FILTER(Data_Source[Price (SAR)],Data_Source[Maker] = Data_Source[[#This Row],[Maker]]))</f>
        <v>60000</v>
      </c>
    </row>
    <row r="2545" spans="1:17" x14ac:dyDescent="0.35">
      <c r="A2545">
        <v>2544</v>
      </c>
      <c r="B2545" t="s">
        <v>73</v>
      </c>
      <c r="C2545">
        <v>6</v>
      </c>
      <c r="D2545">
        <v>2016</v>
      </c>
      <c r="E2545" s="9">
        <f ca="1">YEAR(TODAY())-Data_Source[[#This Row],[Year]]</f>
        <v>9</v>
      </c>
      <c r="F2545" t="s">
        <v>15</v>
      </c>
      <c r="G2545" t="s">
        <v>16</v>
      </c>
      <c r="H2545" t="s">
        <v>26</v>
      </c>
      <c r="I2545">
        <v>2.5</v>
      </c>
      <c r="J2545" t="s">
        <v>18</v>
      </c>
      <c r="K2545" t="s">
        <v>19</v>
      </c>
      <c r="L2545">
        <v>88350</v>
      </c>
      <c r="M2545" t="s">
        <v>42</v>
      </c>
      <c r="N2545" t="s">
        <v>64</v>
      </c>
      <c r="O2545" s="3">
        <v>50000</v>
      </c>
      <c r="P2545" s="1">
        <f>MEDIAN(Data_Source[Price (SAR)])</f>
        <v>58000</v>
      </c>
      <c r="Q2545" s="1" cm="1">
        <f t="array" ref="Q2545">MEDIAN(_xlfn._xlws.FILTER(Data_Source[Price (SAR)],Data_Source[Maker] = Data_Source[[#This Row],[Maker]]))</f>
        <v>56000</v>
      </c>
    </row>
    <row r="2546" spans="1:17" x14ac:dyDescent="0.35">
      <c r="A2546">
        <v>2545</v>
      </c>
      <c r="B2546" t="s">
        <v>76</v>
      </c>
      <c r="C2546" t="s">
        <v>112</v>
      </c>
      <c r="D2546">
        <v>2011</v>
      </c>
      <c r="E2546" s="9">
        <f ca="1">YEAR(TODAY())-Data_Source[[#This Row],[Year]]</f>
        <v>14</v>
      </c>
      <c r="F2546" t="s">
        <v>15</v>
      </c>
      <c r="G2546" t="s">
        <v>25</v>
      </c>
      <c r="H2546" t="s">
        <v>26</v>
      </c>
      <c r="I2546">
        <v>3.5</v>
      </c>
      <c r="J2546" t="s">
        <v>18</v>
      </c>
      <c r="K2546" t="s">
        <v>19</v>
      </c>
      <c r="L2546">
        <v>22000</v>
      </c>
      <c r="M2546" t="s">
        <v>138</v>
      </c>
      <c r="N2546" t="s">
        <v>64</v>
      </c>
      <c r="O2546" s="2">
        <v>50000</v>
      </c>
      <c r="P2546" s="1">
        <f>MEDIAN(Data_Source[Price (SAR)])</f>
        <v>58000</v>
      </c>
      <c r="Q2546" s="1" cm="1">
        <f t="array" ref="Q2546">MEDIAN(_xlfn._xlws.FILTER(Data_Source[Price (SAR)],Data_Source[Maker] = Data_Source[[#This Row],[Maker]]))</f>
        <v>55000</v>
      </c>
    </row>
    <row r="2547" spans="1:17" x14ac:dyDescent="0.35">
      <c r="A2547">
        <v>2546</v>
      </c>
      <c r="B2547" t="s">
        <v>326</v>
      </c>
      <c r="C2547" t="s">
        <v>327</v>
      </c>
      <c r="D2547">
        <v>2000</v>
      </c>
      <c r="E2547" s="9">
        <f ca="1">YEAR(TODAY())-Data_Source[[#This Row],[Year]]</f>
        <v>25</v>
      </c>
      <c r="F2547" t="s">
        <v>15</v>
      </c>
      <c r="G2547" t="s">
        <v>25</v>
      </c>
      <c r="H2547" t="s">
        <v>30</v>
      </c>
      <c r="I2547">
        <v>3.8</v>
      </c>
      <c r="J2547" t="s">
        <v>18</v>
      </c>
      <c r="K2547" t="s">
        <v>19</v>
      </c>
      <c r="L2547">
        <v>179000</v>
      </c>
      <c r="M2547" t="s">
        <v>45</v>
      </c>
      <c r="N2547" t="s">
        <v>539</v>
      </c>
      <c r="O2547" s="3">
        <v>14000</v>
      </c>
      <c r="P2547" s="1">
        <f>MEDIAN(Data_Source[Price (SAR)])</f>
        <v>58000</v>
      </c>
      <c r="Q2547" s="1" cm="1">
        <f t="array" ref="Q2547">MEDIAN(_xlfn._xlws.FILTER(Data_Source[Price (SAR)],Data_Source[Maker] = Data_Source[[#This Row],[Maker]]))</f>
        <v>19000</v>
      </c>
    </row>
    <row r="2548" spans="1:17" x14ac:dyDescent="0.35">
      <c r="A2548">
        <v>2547</v>
      </c>
      <c r="B2548" t="s">
        <v>34</v>
      </c>
      <c r="C2548" t="s">
        <v>145</v>
      </c>
      <c r="D2548">
        <v>2018</v>
      </c>
      <c r="E2548" s="9">
        <f ca="1">YEAR(TODAY())-Data_Source[[#This Row],[Year]]</f>
        <v>7</v>
      </c>
      <c r="F2548" t="s">
        <v>15</v>
      </c>
      <c r="G2548" t="s">
        <v>29</v>
      </c>
      <c r="H2548" t="s">
        <v>30</v>
      </c>
      <c r="I2548">
        <v>2</v>
      </c>
      <c r="J2548" t="s">
        <v>18</v>
      </c>
      <c r="K2548" t="s">
        <v>19</v>
      </c>
      <c r="L2548">
        <v>99000</v>
      </c>
      <c r="M2548" t="s">
        <v>42</v>
      </c>
      <c r="N2548" t="s">
        <v>64</v>
      </c>
      <c r="O2548" s="3">
        <v>64000</v>
      </c>
      <c r="P2548" s="1">
        <f>MEDIAN(Data_Source[Price (SAR)])</f>
        <v>58000</v>
      </c>
      <c r="Q2548" s="1" cm="1">
        <f t="array" ref="Q2548">MEDIAN(_xlfn._xlws.FILTER(Data_Source[Price (SAR)],Data_Source[Maker] = Data_Source[[#This Row],[Maker]]))</f>
        <v>65000</v>
      </c>
    </row>
    <row r="2549" spans="1:17" x14ac:dyDescent="0.35">
      <c r="A2549">
        <v>2548</v>
      </c>
      <c r="B2549" t="s">
        <v>34</v>
      </c>
      <c r="C2549" t="s">
        <v>123</v>
      </c>
      <c r="D2549">
        <v>2014</v>
      </c>
      <c r="E2549" s="9">
        <f ca="1">YEAR(TODAY())-Data_Source[[#This Row],[Year]]</f>
        <v>11</v>
      </c>
      <c r="F2549" t="s">
        <v>15</v>
      </c>
      <c r="G2549" t="s">
        <v>23</v>
      </c>
      <c r="H2549" t="s">
        <v>30</v>
      </c>
      <c r="I2549">
        <v>2.7</v>
      </c>
      <c r="J2549" t="s">
        <v>18</v>
      </c>
      <c r="K2549" t="s">
        <v>68</v>
      </c>
      <c r="L2549">
        <v>309000</v>
      </c>
      <c r="M2549" t="s">
        <v>54</v>
      </c>
      <c r="N2549" t="s">
        <v>538</v>
      </c>
      <c r="O2549" s="2">
        <v>45000</v>
      </c>
      <c r="P2549" s="1">
        <f>MEDIAN(Data_Source[Price (SAR)])</f>
        <v>58000</v>
      </c>
      <c r="Q2549" s="1" cm="1">
        <f t="array" ref="Q2549">MEDIAN(_xlfn._xlws.FILTER(Data_Source[Price (SAR)],Data_Source[Maker] = Data_Source[[#This Row],[Maker]]))</f>
        <v>65000</v>
      </c>
    </row>
    <row r="2550" spans="1:17" x14ac:dyDescent="0.35">
      <c r="A2550">
        <v>2549</v>
      </c>
      <c r="B2550" t="s">
        <v>76</v>
      </c>
      <c r="C2550" t="s">
        <v>256</v>
      </c>
      <c r="D2550">
        <v>2019</v>
      </c>
      <c r="E2550" s="9">
        <f ca="1">YEAR(TODAY())-Data_Source[[#This Row],[Year]]</f>
        <v>6</v>
      </c>
      <c r="F2550" t="s">
        <v>47</v>
      </c>
      <c r="G2550" t="s">
        <v>23</v>
      </c>
      <c r="H2550" t="s">
        <v>17</v>
      </c>
      <c r="I2550">
        <v>2.2999999999999998</v>
      </c>
      <c r="J2550" t="s">
        <v>18</v>
      </c>
      <c r="K2550" t="s">
        <v>19</v>
      </c>
      <c r="L2550">
        <v>52538</v>
      </c>
      <c r="M2550" t="s">
        <v>20</v>
      </c>
      <c r="N2550" t="s">
        <v>20</v>
      </c>
      <c r="O2550" s="3">
        <v>138000</v>
      </c>
      <c r="P2550" s="1">
        <f>MEDIAN(Data_Source[Price (SAR)])</f>
        <v>58000</v>
      </c>
      <c r="Q2550" s="1" cm="1">
        <f t="array" ref="Q2550">MEDIAN(_xlfn._xlws.FILTER(Data_Source[Price (SAR)],Data_Source[Maker] = Data_Source[[#This Row],[Maker]]))</f>
        <v>55000</v>
      </c>
    </row>
    <row r="2551" spans="1:17" x14ac:dyDescent="0.35">
      <c r="A2551">
        <v>2550</v>
      </c>
      <c r="B2551" t="s">
        <v>27</v>
      </c>
      <c r="C2551" t="s">
        <v>88</v>
      </c>
      <c r="D2551">
        <v>2018</v>
      </c>
      <c r="E2551" s="9">
        <f ca="1">YEAR(TODAY())-Data_Source[[#This Row],[Year]]</f>
        <v>7</v>
      </c>
      <c r="F2551" t="s">
        <v>15</v>
      </c>
      <c r="G2551" t="s">
        <v>29</v>
      </c>
      <c r="H2551" t="s">
        <v>26</v>
      </c>
      <c r="I2551">
        <v>1.4</v>
      </c>
      <c r="J2551" t="s">
        <v>18</v>
      </c>
      <c r="K2551" t="s">
        <v>19</v>
      </c>
      <c r="L2551">
        <v>93315</v>
      </c>
      <c r="M2551" t="s">
        <v>20</v>
      </c>
      <c r="N2551" t="s">
        <v>20</v>
      </c>
      <c r="O2551" s="3">
        <v>35500</v>
      </c>
      <c r="P2551" s="1">
        <f>MEDIAN(Data_Source[Price (SAR)])</f>
        <v>58000</v>
      </c>
      <c r="Q2551" s="1" cm="1">
        <f t="array" ref="Q2551">MEDIAN(_xlfn._xlws.FILTER(Data_Source[Price (SAR)],Data_Source[Maker] = Data_Source[[#This Row],[Maker]]))</f>
        <v>42000</v>
      </c>
    </row>
    <row r="2552" spans="1:17" x14ac:dyDescent="0.35">
      <c r="A2552">
        <v>2551</v>
      </c>
      <c r="B2552" t="s">
        <v>34</v>
      </c>
      <c r="C2552" t="s">
        <v>145</v>
      </c>
      <c r="D2552">
        <v>2016</v>
      </c>
      <c r="E2552" s="9">
        <f ca="1">YEAR(TODAY())-Data_Source[[#This Row],[Year]]</f>
        <v>9</v>
      </c>
      <c r="F2552" t="s">
        <v>15</v>
      </c>
      <c r="G2552" t="s">
        <v>33</v>
      </c>
      <c r="H2552" t="s">
        <v>26</v>
      </c>
      <c r="I2552">
        <v>2.7</v>
      </c>
      <c r="J2552" t="s">
        <v>18</v>
      </c>
      <c r="K2552" t="s">
        <v>68</v>
      </c>
      <c r="L2552">
        <v>141000</v>
      </c>
      <c r="M2552" t="s">
        <v>70</v>
      </c>
      <c r="N2552" t="s">
        <v>70</v>
      </c>
      <c r="O2552" s="3">
        <v>56000</v>
      </c>
      <c r="P2552" s="1">
        <f>MEDIAN(Data_Source[Price (SAR)])</f>
        <v>58000</v>
      </c>
      <c r="Q2552" s="1" cm="1">
        <f t="array" ref="Q2552">MEDIAN(_xlfn._xlws.FILTER(Data_Source[Price (SAR)],Data_Source[Maker] = Data_Source[[#This Row],[Maker]]))</f>
        <v>65000</v>
      </c>
    </row>
    <row r="2553" spans="1:17" x14ac:dyDescent="0.35">
      <c r="A2553">
        <v>2552</v>
      </c>
      <c r="B2553" t="s">
        <v>209</v>
      </c>
      <c r="C2553" t="s">
        <v>210</v>
      </c>
      <c r="D2553">
        <v>2015</v>
      </c>
      <c r="E2553" s="9">
        <f ca="1">YEAR(TODAY())-Data_Source[[#This Row],[Year]]</f>
        <v>10</v>
      </c>
      <c r="F2553" t="s">
        <v>44</v>
      </c>
      <c r="G2553" t="s">
        <v>16</v>
      </c>
      <c r="H2553" t="s">
        <v>17</v>
      </c>
      <c r="I2553">
        <v>3.7</v>
      </c>
      <c r="J2553" t="s">
        <v>18</v>
      </c>
      <c r="K2553" t="s">
        <v>19</v>
      </c>
      <c r="L2553">
        <v>80000</v>
      </c>
      <c r="M2553" t="s">
        <v>45</v>
      </c>
      <c r="N2553" t="s">
        <v>539</v>
      </c>
      <c r="O2553" s="3">
        <v>110000</v>
      </c>
      <c r="P2553" s="1">
        <f>MEDIAN(Data_Source[Price (SAR)])</f>
        <v>58000</v>
      </c>
      <c r="Q2553" s="1" cm="1">
        <f t="array" ref="Q2553">MEDIAN(_xlfn._xlws.FILTER(Data_Source[Price (SAR)],Data_Source[Maker] = Data_Source[[#This Row],[Maker]]))</f>
        <v>99000</v>
      </c>
    </row>
    <row r="2554" spans="1:17" x14ac:dyDescent="0.35">
      <c r="A2554">
        <v>2553</v>
      </c>
      <c r="B2554" t="s">
        <v>27</v>
      </c>
      <c r="C2554" t="s">
        <v>88</v>
      </c>
      <c r="D2554">
        <v>2016</v>
      </c>
      <c r="E2554" s="9">
        <f ca="1">YEAR(TODAY())-Data_Source[[#This Row],[Year]]</f>
        <v>9</v>
      </c>
      <c r="F2554" t="s">
        <v>15</v>
      </c>
      <c r="G2554" t="s">
        <v>23</v>
      </c>
      <c r="H2554" t="s">
        <v>26</v>
      </c>
      <c r="I2554">
        <v>1.4</v>
      </c>
      <c r="J2554" t="s">
        <v>18</v>
      </c>
      <c r="K2554" t="s">
        <v>19</v>
      </c>
      <c r="L2554">
        <v>159626</v>
      </c>
      <c r="M2554" t="s">
        <v>45</v>
      </c>
      <c r="N2554" t="s">
        <v>539</v>
      </c>
      <c r="O2554" s="2">
        <v>27500</v>
      </c>
      <c r="P2554" s="1">
        <f>MEDIAN(Data_Source[Price (SAR)])</f>
        <v>58000</v>
      </c>
      <c r="Q2554" s="1" cm="1">
        <f t="array" ref="Q2554">MEDIAN(_xlfn._xlws.FILTER(Data_Source[Price (SAR)],Data_Source[Maker] = Data_Source[[#This Row],[Maker]]))</f>
        <v>42000</v>
      </c>
    </row>
    <row r="2555" spans="1:17" x14ac:dyDescent="0.35">
      <c r="A2555">
        <v>2554</v>
      </c>
      <c r="B2555" t="s">
        <v>85</v>
      </c>
      <c r="C2555" t="s">
        <v>87</v>
      </c>
      <c r="D2555">
        <v>2018</v>
      </c>
      <c r="E2555" s="9">
        <f ca="1">YEAR(TODAY())-Data_Source[[#This Row],[Year]]</f>
        <v>7</v>
      </c>
      <c r="F2555" t="s">
        <v>15</v>
      </c>
      <c r="G2555" t="s">
        <v>75</v>
      </c>
      <c r="H2555" t="s">
        <v>30</v>
      </c>
      <c r="I2555">
        <v>3.8</v>
      </c>
      <c r="J2555" t="s">
        <v>18</v>
      </c>
      <c r="K2555" t="s">
        <v>19</v>
      </c>
      <c r="L2555">
        <v>127000</v>
      </c>
      <c r="M2555" t="s">
        <v>20</v>
      </c>
      <c r="N2555" t="s">
        <v>20</v>
      </c>
      <c r="O2555" s="3">
        <v>93000</v>
      </c>
      <c r="P2555" s="1">
        <f>MEDIAN(Data_Source[Price (SAR)])</f>
        <v>58000</v>
      </c>
      <c r="Q2555" s="1" cm="1">
        <f t="array" ref="Q2555">MEDIAN(_xlfn._xlws.FILTER(Data_Source[Price (SAR)],Data_Source[Maker] = Data_Source[[#This Row],[Maker]]))</f>
        <v>88000</v>
      </c>
    </row>
    <row r="2556" spans="1:17" x14ac:dyDescent="0.35">
      <c r="A2556">
        <v>2555</v>
      </c>
      <c r="B2556" t="s">
        <v>34</v>
      </c>
      <c r="C2556" t="s">
        <v>35</v>
      </c>
      <c r="D2556">
        <v>2019</v>
      </c>
      <c r="E2556" s="9">
        <f ca="1">YEAR(TODAY())-Data_Source[[#This Row],[Year]]</f>
        <v>6</v>
      </c>
      <c r="F2556" t="s">
        <v>44</v>
      </c>
      <c r="G2556" t="s">
        <v>23</v>
      </c>
      <c r="H2556" t="s">
        <v>17</v>
      </c>
      <c r="I2556">
        <v>4.5</v>
      </c>
      <c r="J2556" t="s">
        <v>56</v>
      </c>
      <c r="K2556" t="s">
        <v>19</v>
      </c>
      <c r="L2556">
        <v>95000</v>
      </c>
      <c r="M2556" t="s">
        <v>42</v>
      </c>
      <c r="N2556" t="s">
        <v>64</v>
      </c>
      <c r="O2556" s="2">
        <v>233000</v>
      </c>
      <c r="P2556" s="1">
        <f>MEDIAN(Data_Source[Price (SAR)])</f>
        <v>58000</v>
      </c>
      <c r="Q2556" s="1" cm="1">
        <f t="array" ref="Q2556">MEDIAN(_xlfn._xlws.FILTER(Data_Source[Price (SAR)],Data_Source[Maker] = Data_Source[[#This Row],[Maker]]))</f>
        <v>65000</v>
      </c>
    </row>
    <row r="2557" spans="1:17" x14ac:dyDescent="0.35">
      <c r="A2557">
        <v>2556</v>
      </c>
      <c r="B2557" t="s">
        <v>109</v>
      </c>
      <c r="C2557" t="s">
        <v>110</v>
      </c>
      <c r="D2557">
        <v>2017</v>
      </c>
      <c r="E2557" s="9">
        <f ca="1">YEAR(TODAY())-Data_Source[[#This Row],[Year]]</f>
        <v>8</v>
      </c>
      <c r="F2557" t="s">
        <v>15</v>
      </c>
      <c r="G2557" t="s">
        <v>16</v>
      </c>
      <c r="H2557" t="s">
        <v>26</v>
      </c>
      <c r="I2557">
        <v>3.6</v>
      </c>
      <c r="J2557" t="s">
        <v>18</v>
      </c>
      <c r="K2557" t="s">
        <v>19</v>
      </c>
      <c r="L2557">
        <v>122178</v>
      </c>
      <c r="M2557" t="s">
        <v>20</v>
      </c>
      <c r="N2557" t="s">
        <v>20</v>
      </c>
      <c r="O2557" s="3">
        <v>76500</v>
      </c>
      <c r="P2557" s="1">
        <f>MEDIAN(Data_Source[Price (SAR)])</f>
        <v>58000</v>
      </c>
      <c r="Q2557" s="1" cm="1">
        <f t="array" ref="Q2557">MEDIAN(_xlfn._xlws.FILTER(Data_Source[Price (SAR)],Data_Source[Maker] = Data_Source[[#This Row],[Maker]]))</f>
        <v>71000</v>
      </c>
    </row>
    <row r="2558" spans="1:17" x14ac:dyDescent="0.35">
      <c r="A2558">
        <v>2557</v>
      </c>
      <c r="B2558" t="s">
        <v>36</v>
      </c>
      <c r="C2558" t="s">
        <v>146</v>
      </c>
      <c r="D2558">
        <v>2017</v>
      </c>
      <c r="E2558" s="9">
        <f ca="1">YEAR(TODAY())-Data_Source[[#This Row],[Year]]</f>
        <v>8</v>
      </c>
      <c r="F2558" t="s">
        <v>15</v>
      </c>
      <c r="G2558" t="s">
        <v>65</v>
      </c>
      <c r="H2558" t="s">
        <v>17</v>
      </c>
      <c r="I2558">
        <v>6.2</v>
      </c>
      <c r="J2558" t="s">
        <v>18</v>
      </c>
      <c r="K2558" t="s">
        <v>19</v>
      </c>
      <c r="L2558">
        <v>124418</v>
      </c>
      <c r="M2558" t="s">
        <v>20</v>
      </c>
      <c r="N2558" t="s">
        <v>20</v>
      </c>
      <c r="O2558" s="3">
        <v>120000</v>
      </c>
      <c r="P2558" s="1">
        <f>MEDIAN(Data_Source[Price (SAR)])</f>
        <v>58000</v>
      </c>
      <c r="Q2558" s="1" cm="1">
        <f t="array" ref="Q2558">MEDIAN(_xlfn._xlws.FILTER(Data_Source[Price (SAR)],Data_Source[Maker] = Data_Source[[#This Row],[Maker]]))</f>
        <v>72000</v>
      </c>
    </row>
    <row r="2559" spans="1:17" x14ac:dyDescent="0.35">
      <c r="A2559">
        <v>2558</v>
      </c>
      <c r="B2559" t="s">
        <v>34</v>
      </c>
      <c r="C2559" t="s">
        <v>41</v>
      </c>
      <c r="D2559">
        <v>2016</v>
      </c>
      <c r="E2559" s="9">
        <f ca="1">YEAR(TODAY())-Data_Source[[#This Row],[Year]]</f>
        <v>9</v>
      </c>
      <c r="F2559" t="s">
        <v>47</v>
      </c>
      <c r="G2559" t="s">
        <v>25</v>
      </c>
      <c r="H2559" t="s">
        <v>26</v>
      </c>
      <c r="I2559">
        <v>1.5</v>
      </c>
      <c r="J2559" t="s">
        <v>18</v>
      </c>
      <c r="K2559" t="s">
        <v>19</v>
      </c>
      <c r="L2559">
        <v>223000</v>
      </c>
      <c r="M2559" t="s">
        <v>253</v>
      </c>
      <c r="N2559" t="s">
        <v>539</v>
      </c>
      <c r="O2559" s="2">
        <v>25000</v>
      </c>
      <c r="P2559" s="1">
        <f>MEDIAN(Data_Source[Price (SAR)])</f>
        <v>58000</v>
      </c>
      <c r="Q2559" s="1" cm="1">
        <f t="array" ref="Q2559">MEDIAN(_xlfn._xlws.FILTER(Data_Source[Price (SAR)],Data_Source[Maker] = Data_Source[[#This Row],[Maker]]))</f>
        <v>65000</v>
      </c>
    </row>
    <row r="2560" spans="1:17" x14ac:dyDescent="0.35">
      <c r="A2560">
        <v>2559</v>
      </c>
      <c r="B2560" t="s">
        <v>34</v>
      </c>
      <c r="C2560" t="s">
        <v>35</v>
      </c>
      <c r="D2560">
        <v>2020</v>
      </c>
      <c r="E2560" s="9">
        <f ca="1">YEAR(TODAY())-Data_Source[[#This Row],[Year]]</f>
        <v>5</v>
      </c>
      <c r="F2560" t="s">
        <v>15</v>
      </c>
      <c r="G2560" t="s">
        <v>23</v>
      </c>
      <c r="H2560" t="s">
        <v>26</v>
      </c>
      <c r="I2560">
        <v>4</v>
      </c>
      <c r="J2560" t="s">
        <v>18</v>
      </c>
      <c r="K2560" t="s">
        <v>19</v>
      </c>
      <c r="L2560">
        <v>30000</v>
      </c>
      <c r="M2560" t="s">
        <v>20</v>
      </c>
      <c r="N2560" t="s">
        <v>20</v>
      </c>
      <c r="O2560" s="2">
        <v>2560</v>
      </c>
      <c r="P2560" s="1">
        <f>MEDIAN(Data_Source[Price (SAR)])</f>
        <v>58000</v>
      </c>
      <c r="Q2560" s="1" cm="1">
        <f t="array" ref="Q2560">MEDIAN(_xlfn._xlws.FILTER(Data_Source[Price (SAR)],Data_Source[Maker] = Data_Source[[#This Row],[Maker]]))</f>
        <v>65000</v>
      </c>
    </row>
    <row r="2561" spans="1:17" x14ac:dyDescent="0.35">
      <c r="A2561">
        <v>2560</v>
      </c>
      <c r="B2561" t="s">
        <v>36</v>
      </c>
      <c r="C2561" t="s">
        <v>146</v>
      </c>
      <c r="D2561">
        <v>2018</v>
      </c>
      <c r="E2561" s="9">
        <f ca="1">YEAR(TODAY())-Data_Source[[#This Row],[Year]]</f>
        <v>7</v>
      </c>
      <c r="F2561" t="s">
        <v>15</v>
      </c>
      <c r="G2561" t="s">
        <v>75</v>
      </c>
      <c r="H2561" t="s">
        <v>26</v>
      </c>
      <c r="I2561">
        <v>5.3</v>
      </c>
      <c r="J2561" t="s">
        <v>18</v>
      </c>
      <c r="K2561" t="s">
        <v>19</v>
      </c>
      <c r="L2561">
        <v>61000</v>
      </c>
      <c r="M2561" t="s">
        <v>45</v>
      </c>
      <c r="N2561" t="s">
        <v>539</v>
      </c>
      <c r="O2561" s="3">
        <v>145000</v>
      </c>
      <c r="P2561" s="1">
        <f>MEDIAN(Data_Source[Price (SAR)])</f>
        <v>58000</v>
      </c>
      <c r="Q2561" s="1" cm="1">
        <f t="array" ref="Q2561">MEDIAN(_xlfn._xlws.FILTER(Data_Source[Price (SAR)],Data_Source[Maker] = Data_Source[[#This Row],[Maker]]))</f>
        <v>72000</v>
      </c>
    </row>
    <row r="2562" spans="1:17" x14ac:dyDescent="0.35">
      <c r="A2562">
        <v>2561</v>
      </c>
      <c r="B2562" t="s">
        <v>281</v>
      </c>
      <c r="C2562" t="s">
        <v>338</v>
      </c>
      <c r="D2562">
        <v>2016</v>
      </c>
      <c r="E2562" s="9">
        <f ca="1">YEAR(TODAY())-Data_Source[[#This Row],[Year]]</f>
        <v>9</v>
      </c>
      <c r="F2562" t="s">
        <v>15</v>
      </c>
      <c r="G2562" t="s">
        <v>33</v>
      </c>
      <c r="H2562" t="s">
        <v>17</v>
      </c>
      <c r="I2562">
        <v>1.4</v>
      </c>
      <c r="J2562" t="s">
        <v>18</v>
      </c>
      <c r="K2562" t="s">
        <v>19</v>
      </c>
      <c r="L2562">
        <v>59000</v>
      </c>
      <c r="M2562" t="s">
        <v>42</v>
      </c>
      <c r="N2562" t="s">
        <v>64</v>
      </c>
      <c r="O2562" s="2">
        <v>70000</v>
      </c>
      <c r="P2562" s="1">
        <f>MEDIAN(Data_Source[Price (SAR)])</f>
        <v>58000</v>
      </c>
      <c r="Q2562" s="1" cm="1">
        <f t="array" ref="Q2562">MEDIAN(_xlfn._xlws.FILTER(Data_Source[Price (SAR)],Data_Source[Maker] = Data_Source[[#This Row],[Maker]]))</f>
        <v>91000</v>
      </c>
    </row>
    <row r="2563" spans="1:17" x14ac:dyDescent="0.35">
      <c r="A2563">
        <v>2562</v>
      </c>
      <c r="B2563" t="s">
        <v>76</v>
      </c>
      <c r="C2563" t="s">
        <v>112</v>
      </c>
      <c r="D2563">
        <v>2019</v>
      </c>
      <c r="E2563" s="9">
        <f ca="1">YEAR(TODAY())-Data_Source[[#This Row],[Year]]</f>
        <v>6</v>
      </c>
      <c r="F2563" t="s">
        <v>15</v>
      </c>
      <c r="G2563" t="s">
        <v>25</v>
      </c>
      <c r="H2563" t="s">
        <v>26</v>
      </c>
      <c r="I2563">
        <v>2</v>
      </c>
      <c r="J2563" t="s">
        <v>18</v>
      </c>
      <c r="K2563" t="s">
        <v>19</v>
      </c>
      <c r="L2563">
        <v>34000</v>
      </c>
      <c r="M2563" t="s">
        <v>59</v>
      </c>
      <c r="N2563" t="s">
        <v>59</v>
      </c>
      <c r="O2563" s="3">
        <v>85000</v>
      </c>
      <c r="P2563" s="1">
        <f>MEDIAN(Data_Source[Price (SAR)])</f>
        <v>58000</v>
      </c>
      <c r="Q2563" s="1" cm="1">
        <f t="array" ref="Q2563">MEDIAN(_xlfn._xlws.FILTER(Data_Source[Price (SAR)],Data_Source[Maker] = Data_Source[[#This Row],[Maker]]))</f>
        <v>55000</v>
      </c>
    </row>
    <row r="2564" spans="1:17" x14ac:dyDescent="0.35">
      <c r="A2564">
        <v>2563</v>
      </c>
      <c r="B2564" t="s">
        <v>60</v>
      </c>
      <c r="C2564" t="s">
        <v>309</v>
      </c>
      <c r="D2564">
        <v>2018</v>
      </c>
      <c r="E2564" s="9">
        <f ca="1">YEAR(TODAY())-Data_Source[[#This Row],[Year]]</f>
        <v>7</v>
      </c>
      <c r="F2564" t="s">
        <v>15</v>
      </c>
      <c r="G2564" t="s">
        <v>16</v>
      </c>
      <c r="H2564" t="s">
        <v>30</v>
      </c>
      <c r="I2564">
        <v>3.5</v>
      </c>
      <c r="J2564" t="s">
        <v>18</v>
      </c>
      <c r="K2564" t="s">
        <v>19</v>
      </c>
      <c r="L2564">
        <v>131000</v>
      </c>
      <c r="M2564" t="s">
        <v>20</v>
      </c>
      <c r="N2564" t="s">
        <v>20</v>
      </c>
      <c r="O2564" s="2">
        <v>166000</v>
      </c>
      <c r="P2564" s="1">
        <f>MEDIAN(Data_Source[Price (SAR)])</f>
        <v>58000</v>
      </c>
      <c r="Q2564" s="1" cm="1">
        <f t="array" ref="Q2564">MEDIAN(_xlfn._xlws.FILTER(Data_Source[Price (SAR)],Data_Source[Maker] = Data_Source[[#This Row],[Maker]]))</f>
        <v>142000</v>
      </c>
    </row>
    <row r="2565" spans="1:17" x14ac:dyDescent="0.35">
      <c r="A2565">
        <v>2564</v>
      </c>
      <c r="B2565" t="s">
        <v>21</v>
      </c>
      <c r="C2565" t="s">
        <v>24</v>
      </c>
      <c r="D2565">
        <v>2019</v>
      </c>
      <c r="E2565" s="9">
        <f ca="1">YEAR(TODAY())-Data_Source[[#This Row],[Year]]</f>
        <v>6</v>
      </c>
      <c r="F2565" t="s">
        <v>15</v>
      </c>
      <c r="G2565" t="s">
        <v>25</v>
      </c>
      <c r="H2565" t="s">
        <v>26</v>
      </c>
      <c r="I2565">
        <v>1.5</v>
      </c>
      <c r="J2565" t="s">
        <v>18</v>
      </c>
      <c r="K2565" t="s">
        <v>19</v>
      </c>
      <c r="L2565">
        <v>92000</v>
      </c>
      <c r="M2565" t="s">
        <v>42</v>
      </c>
      <c r="N2565" t="s">
        <v>64</v>
      </c>
      <c r="O2565" s="2">
        <v>28500</v>
      </c>
      <c r="P2565" s="1">
        <f>MEDIAN(Data_Source[Price (SAR)])</f>
        <v>58000</v>
      </c>
      <c r="Q2565" s="1" cm="1">
        <f t="array" ref="Q2565">MEDIAN(_xlfn._xlws.FILTER(Data_Source[Price (SAR)],Data_Source[Maker] = Data_Source[[#This Row],[Maker]]))</f>
        <v>36500</v>
      </c>
    </row>
    <row r="2566" spans="1:17" x14ac:dyDescent="0.35">
      <c r="A2566">
        <v>2565</v>
      </c>
      <c r="B2566" t="s">
        <v>34</v>
      </c>
      <c r="C2566" t="s">
        <v>162</v>
      </c>
      <c r="D2566">
        <v>2015</v>
      </c>
      <c r="E2566" s="9">
        <f ca="1">YEAR(TODAY())-Data_Source[[#This Row],[Year]]</f>
        <v>10</v>
      </c>
      <c r="F2566" t="s">
        <v>15</v>
      </c>
      <c r="G2566" t="s">
        <v>23</v>
      </c>
      <c r="H2566" t="s">
        <v>30</v>
      </c>
      <c r="I2566">
        <v>4</v>
      </c>
      <c r="J2566" t="s">
        <v>18</v>
      </c>
      <c r="K2566" t="s">
        <v>68</v>
      </c>
      <c r="L2566">
        <v>157000</v>
      </c>
      <c r="M2566" t="s">
        <v>45</v>
      </c>
      <c r="N2566" t="s">
        <v>539</v>
      </c>
      <c r="O2566" s="3">
        <v>90000</v>
      </c>
      <c r="P2566" s="1">
        <f>MEDIAN(Data_Source[Price (SAR)])</f>
        <v>58000</v>
      </c>
      <c r="Q2566" s="1" cm="1">
        <f t="array" ref="Q2566">MEDIAN(_xlfn._xlws.FILTER(Data_Source[Price (SAR)],Data_Source[Maker] = Data_Source[[#This Row],[Maker]]))</f>
        <v>65000</v>
      </c>
    </row>
    <row r="2567" spans="1:17" x14ac:dyDescent="0.35">
      <c r="A2567">
        <v>2566</v>
      </c>
      <c r="B2567" t="s">
        <v>34</v>
      </c>
      <c r="C2567" t="s">
        <v>35</v>
      </c>
      <c r="D2567">
        <v>2021</v>
      </c>
      <c r="E2567" s="9">
        <f ca="1">YEAR(TODAY())-Data_Source[[#This Row],[Year]]</f>
        <v>4</v>
      </c>
      <c r="F2567" t="s">
        <v>15</v>
      </c>
      <c r="G2567" t="s">
        <v>23</v>
      </c>
      <c r="H2567" t="s">
        <v>17</v>
      </c>
      <c r="I2567">
        <v>4.5999999999999996</v>
      </c>
      <c r="J2567" t="s">
        <v>18</v>
      </c>
      <c r="K2567" t="s">
        <v>19</v>
      </c>
      <c r="L2567">
        <v>8000</v>
      </c>
      <c r="M2567" t="s">
        <v>45</v>
      </c>
      <c r="N2567" t="s">
        <v>539</v>
      </c>
      <c r="O2567" s="3">
        <v>295000</v>
      </c>
      <c r="P2567" s="1">
        <f>MEDIAN(Data_Source[Price (SAR)])</f>
        <v>58000</v>
      </c>
      <c r="Q2567" s="1" cm="1">
        <f t="array" ref="Q2567">MEDIAN(_xlfn._xlws.FILTER(Data_Source[Price (SAR)],Data_Source[Maker] = Data_Source[[#This Row],[Maker]]))</f>
        <v>65000</v>
      </c>
    </row>
    <row r="2568" spans="1:17" x14ac:dyDescent="0.35">
      <c r="A2568">
        <v>2567</v>
      </c>
      <c r="B2568" t="s">
        <v>76</v>
      </c>
      <c r="C2568" t="s">
        <v>325</v>
      </c>
      <c r="D2568">
        <v>2016</v>
      </c>
      <c r="E2568" s="9">
        <f ca="1">YEAR(TODAY())-Data_Source[[#This Row],[Year]]</f>
        <v>9</v>
      </c>
      <c r="F2568" t="s">
        <v>15</v>
      </c>
      <c r="G2568" t="s">
        <v>94</v>
      </c>
      <c r="H2568" t="s">
        <v>17</v>
      </c>
      <c r="I2568">
        <v>3.5</v>
      </c>
      <c r="J2568" t="s">
        <v>18</v>
      </c>
      <c r="K2568" t="s">
        <v>19</v>
      </c>
      <c r="L2568">
        <v>76200</v>
      </c>
      <c r="M2568" t="s">
        <v>45</v>
      </c>
      <c r="N2568" t="s">
        <v>539</v>
      </c>
      <c r="O2568" s="3">
        <v>77000</v>
      </c>
      <c r="P2568" s="1">
        <f>MEDIAN(Data_Source[Price (SAR)])</f>
        <v>58000</v>
      </c>
      <c r="Q2568" s="1" cm="1">
        <f t="array" ref="Q2568">MEDIAN(_xlfn._xlws.FILTER(Data_Source[Price (SAR)],Data_Source[Maker] = Data_Source[[#This Row],[Maker]]))</f>
        <v>55000</v>
      </c>
    </row>
    <row r="2569" spans="1:17" x14ac:dyDescent="0.35">
      <c r="A2569">
        <v>2568</v>
      </c>
      <c r="B2569" t="s">
        <v>95</v>
      </c>
      <c r="C2569" t="s">
        <v>223</v>
      </c>
      <c r="D2569">
        <v>2007</v>
      </c>
      <c r="E2569" s="9">
        <f ca="1">YEAR(TODAY())-Data_Source[[#This Row],[Year]]</f>
        <v>18</v>
      </c>
      <c r="F2569" t="s">
        <v>47</v>
      </c>
      <c r="G2569" t="s">
        <v>16</v>
      </c>
      <c r="H2569" t="s">
        <v>30</v>
      </c>
      <c r="I2569">
        <v>6.2</v>
      </c>
      <c r="J2569" t="s">
        <v>18</v>
      </c>
      <c r="K2569" t="s">
        <v>19</v>
      </c>
      <c r="L2569">
        <v>476000</v>
      </c>
      <c r="M2569" t="s">
        <v>59</v>
      </c>
      <c r="N2569" t="s">
        <v>59</v>
      </c>
      <c r="O2569" s="2">
        <v>18000</v>
      </c>
      <c r="P2569" s="1">
        <f>MEDIAN(Data_Source[Price (SAR)])</f>
        <v>58000</v>
      </c>
      <c r="Q2569" s="1" cm="1">
        <f t="array" ref="Q2569">MEDIAN(_xlfn._xlws.FILTER(Data_Source[Price (SAR)],Data_Source[Maker] = Data_Source[[#This Row],[Maker]]))</f>
        <v>130000</v>
      </c>
    </row>
    <row r="2570" spans="1:17" x14ac:dyDescent="0.35">
      <c r="A2570">
        <v>2569</v>
      </c>
      <c r="B2570" t="s">
        <v>34</v>
      </c>
      <c r="C2570" t="s">
        <v>124</v>
      </c>
      <c r="D2570">
        <v>2010</v>
      </c>
      <c r="E2570" s="9">
        <f ca="1">YEAR(TODAY())-Data_Source[[#This Row],[Year]]</f>
        <v>15</v>
      </c>
      <c r="F2570" t="s">
        <v>15</v>
      </c>
      <c r="G2570" t="s">
        <v>23</v>
      </c>
      <c r="H2570" t="s">
        <v>30</v>
      </c>
      <c r="I2570">
        <v>4</v>
      </c>
      <c r="J2570" t="s">
        <v>18</v>
      </c>
      <c r="K2570" t="s">
        <v>19</v>
      </c>
      <c r="L2570">
        <v>300700</v>
      </c>
      <c r="M2570" t="s">
        <v>20</v>
      </c>
      <c r="N2570" t="s">
        <v>20</v>
      </c>
      <c r="O2570" s="2">
        <v>60000</v>
      </c>
      <c r="P2570" s="1">
        <f>MEDIAN(Data_Source[Price (SAR)])</f>
        <v>58000</v>
      </c>
      <c r="Q2570" s="1" cm="1">
        <f t="array" ref="Q2570">MEDIAN(_xlfn._xlws.FILTER(Data_Source[Price (SAR)],Data_Source[Maker] = Data_Source[[#This Row],[Maker]]))</f>
        <v>65000</v>
      </c>
    </row>
    <row r="2571" spans="1:17" x14ac:dyDescent="0.35">
      <c r="A2571">
        <v>2570</v>
      </c>
      <c r="B2571" t="s">
        <v>21</v>
      </c>
      <c r="C2571" t="s">
        <v>130</v>
      </c>
      <c r="D2571">
        <v>2014</v>
      </c>
      <c r="E2571" s="9">
        <f ca="1">YEAR(TODAY())-Data_Source[[#This Row],[Year]]</f>
        <v>11</v>
      </c>
      <c r="F2571" t="s">
        <v>44</v>
      </c>
      <c r="G2571" t="s">
        <v>23</v>
      </c>
      <c r="H2571" t="s">
        <v>30</v>
      </c>
      <c r="I2571">
        <v>3.5</v>
      </c>
      <c r="J2571" t="s">
        <v>18</v>
      </c>
      <c r="K2571" t="s">
        <v>19</v>
      </c>
      <c r="L2571">
        <v>180</v>
      </c>
      <c r="M2571" t="s">
        <v>20</v>
      </c>
      <c r="N2571" t="s">
        <v>20</v>
      </c>
      <c r="O2571" s="2">
        <v>40000</v>
      </c>
      <c r="P2571" s="1">
        <f>MEDIAN(Data_Source[Price (SAR)])</f>
        <v>58000</v>
      </c>
      <c r="Q2571" s="1" cm="1">
        <f t="array" ref="Q2571">MEDIAN(_xlfn._xlws.FILTER(Data_Source[Price (SAR)],Data_Source[Maker] = Data_Source[[#This Row],[Maker]]))</f>
        <v>36500</v>
      </c>
    </row>
    <row r="2572" spans="1:17" x14ac:dyDescent="0.35">
      <c r="A2572">
        <v>2571</v>
      </c>
      <c r="B2572" t="s">
        <v>27</v>
      </c>
      <c r="C2572" t="s">
        <v>88</v>
      </c>
      <c r="D2572">
        <v>2019</v>
      </c>
      <c r="E2572" s="9">
        <f ca="1">YEAR(TODAY())-Data_Source[[#This Row],[Year]]</f>
        <v>6</v>
      </c>
      <c r="F2572" t="s">
        <v>15</v>
      </c>
      <c r="G2572" t="s">
        <v>25</v>
      </c>
      <c r="H2572" t="s">
        <v>26</v>
      </c>
      <c r="I2572">
        <v>1.4</v>
      </c>
      <c r="J2572" t="s">
        <v>18</v>
      </c>
      <c r="K2572" t="s">
        <v>19</v>
      </c>
      <c r="L2572">
        <v>80000</v>
      </c>
      <c r="M2572" t="s">
        <v>45</v>
      </c>
      <c r="N2572" t="s">
        <v>539</v>
      </c>
      <c r="O2572" s="3">
        <v>42000</v>
      </c>
      <c r="P2572" s="1">
        <f>MEDIAN(Data_Source[Price (SAR)])</f>
        <v>58000</v>
      </c>
      <c r="Q2572" s="1" cm="1">
        <f t="array" ref="Q2572">MEDIAN(_xlfn._xlws.FILTER(Data_Source[Price (SAR)],Data_Source[Maker] = Data_Source[[#This Row],[Maker]]))</f>
        <v>42000</v>
      </c>
    </row>
    <row r="2573" spans="1:17" x14ac:dyDescent="0.35">
      <c r="A2573">
        <v>2572</v>
      </c>
      <c r="B2573" t="s">
        <v>48</v>
      </c>
      <c r="C2573" t="s">
        <v>50</v>
      </c>
      <c r="D2573">
        <v>2017</v>
      </c>
      <c r="E2573" s="9">
        <f ca="1">YEAR(TODAY())-Data_Source[[#This Row],[Year]]</f>
        <v>8</v>
      </c>
      <c r="F2573" t="s">
        <v>47</v>
      </c>
      <c r="G2573" t="s">
        <v>23</v>
      </c>
      <c r="H2573" t="s">
        <v>17</v>
      </c>
      <c r="I2573">
        <v>2</v>
      </c>
      <c r="J2573" t="s">
        <v>18</v>
      </c>
      <c r="K2573" t="s">
        <v>19</v>
      </c>
      <c r="L2573">
        <v>65000</v>
      </c>
      <c r="M2573" t="s">
        <v>45</v>
      </c>
      <c r="N2573" t="s">
        <v>539</v>
      </c>
      <c r="O2573" s="2">
        <v>163000</v>
      </c>
      <c r="P2573" s="1">
        <f>MEDIAN(Data_Source[Price (SAR)])</f>
        <v>58000</v>
      </c>
      <c r="Q2573" s="1" cm="1">
        <f t="array" ref="Q2573">MEDIAN(_xlfn._xlws.FILTER(Data_Source[Price (SAR)],Data_Source[Maker] = Data_Source[[#This Row],[Maker]]))</f>
        <v>145000</v>
      </c>
    </row>
    <row r="2574" spans="1:17" x14ac:dyDescent="0.35">
      <c r="A2574">
        <v>2573</v>
      </c>
      <c r="B2574" t="s">
        <v>34</v>
      </c>
      <c r="C2574" t="s">
        <v>123</v>
      </c>
      <c r="D2574">
        <v>2016</v>
      </c>
      <c r="E2574" s="9">
        <f ca="1">YEAR(TODAY())-Data_Source[[#This Row],[Year]]</f>
        <v>9</v>
      </c>
      <c r="F2574" t="s">
        <v>44</v>
      </c>
      <c r="G2574" t="s">
        <v>23</v>
      </c>
      <c r="H2574" t="s">
        <v>26</v>
      </c>
      <c r="I2574">
        <v>2.7</v>
      </c>
      <c r="J2574" t="s">
        <v>18</v>
      </c>
      <c r="K2574" t="s">
        <v>68</v>
      </c>
      <c r="L2574">
        <v>157051</v>
      </c>
      <c r="M2574" t="s">
        <v>45</v>
      </c>
      <c r="N2574" t="s">
        <v>539</v>
      </c>
      <c r="O2574" s="2">
        <v>63000</v>
      </c>
      <c r="P2574" s="1">
        <f>MEDIAN(Data_Source[Price (SAR)])</f>
        <v>58000</v>
      </c>
      <c r="Q2574" s="1" cm="1">
        <f t="array" ref="Q2574">MEDIAN(_xlfn._xlws.FILTER(Data_Source[Price (SAR)],Data_Source[Maker] = Data_Source[[#This Row],[Maker]]))</f>
        <v>65000</v>
      </c>
    </row>
    <row r="2575" spans="1:17" x14ac:dyDescent="0.35">
      <c r="A2575">
        <v>2574</v>
      </c>
      <c r="B2575" t="s">
        <v>34</v>
      </c>
      <c r="C2575" t="s">
        <v>55</v>
      </c>
      <c r="D2575">
        <v>2018</v>
      </c>
      <c r="E2575" s="9">
        <f ca="1">YEAR(TODAY())-Data_Source[[#This Row],[Year]]</f>
        <v>7</v>
      </c>
      <c r="F2575" t="s">
        <v>15</v>
      </c>
      <c r="G2575" t="s">
        <v>23</v>
      </c>
      <c r="H2575" t="s">
        <v>30</v>
      </c>
      <c r="I2575">
        <v>4</v>
      </c>
      <c r="J2575" t="s">
        <v>18</v>
      </c>
      <c r="K2575" t="s">
        <v>19</v>
      </c>
      <c r="L2575">
        <v>131000</v>
      </c>
      <c r="M2575" t="s">
        <v>59</v>
      </c>
      <c r="N2575" t="s">
        <v>59</v>
      </c>
      <c r="O2575" s="3">
        <v>137000</v>
      </c>
      <c r="P2575" s="1">
        <f>MEDIAN(Data_Source[Price (SAR)])</f>
        <v>58000</v>
      </c>
      <c r="Q2575" s="1" cm="1">
        <f t="array" ref="Q2575">MEDIAN(_xlfn._xlws.FILTER(Data_Source[Price (SAR)],Data_Source[Maker] = Data_Source[[#This Row],[Maker]]))</f>
        <v>65000</v>
      </c>
    </row>
    <row r="2576" spans="1:17" x14ac:dyDescent="0.35">
      <c r="A2576">
        <v>2575</v>
      </c>
      <c r="B2576" t="s">
        <v>34</v>
      </c>
      <c r="C2576" t="s">
        <v>43</v>
      </c>
      <c r="D2576">
        <v>2007</v>
      </c>
      <c r="E2576" s="9">
        <f ca="1">YEAR(TODAY())-Data_Source[[#This Row],[Year]]</f>
        <v>18</v>
      </c>
      <c r="F2576" t="s">
        <v>15</v>
      </c>
      <c r="G2576" t="s">
        <v>23</v>
      </c>
      <c r="H2576" t="s">
        <v>17</v>
      </c>
      <c r="I2576">
        <v>2.5</v>
      </c>
      <c r="J2576" t="s">
        <v>18</v>
      </c>
      <c r="K2576" t="s">
        <v>19</v>
      </c>
      <c r="L2576">
        <v>420</v>
      </c>
      <c r="M2576" t="s">
        <v>54</v>
      </c>
      <c r="N2576" t="s">
        <v>538</v>
      </c>
      <c r="O2576" s="2">
        <v>30000</v>
      </c>
      <c r="P2576" s="1">
        <f>MEDIAN(Data_Source[Price (SAR)])</f>
        <v>58000</v>
      </c>
      <c r="Q2576" s="1" cm="1">
        <f t="array" ref="Q2576">MEDIAN(_xlfn._xlws.FILTER(Data_Source[Price (SAR)],Data_Source[Maker] = Data_Source[[#This Row],[Maker]]))</f>
        <v>65000</v>
      </c>
    </row>
    <row r="2577" spans="1:17" x14ac:dyDescent="0.35">
      <c r="A2577">
        <v>2576</v>
      </c>
      <c r="B2577" t="s">
        <v>76</v>
      </c>
      <c r="C2577" t="s">
        <v>125</v>
      </c>
      <c r="D2577">
        <v>2013</v>
      </c>
      <c r="E2577" s="9">
        <f ca="1">YEAR(TODAY())-Data_Source[[#This Row],[Year]]</f>
        <v>12</v>
      </c>
      <c r="F2577" t="s">
        <v>15</v>
      </c>
      <c r="G2577" t="s">
        <v>16</v>
      </c>
      <c r="H2577" t="s">
        <v>17</v>
      </c>
      <c r="I2577">
        <v>3.5</v>
      </c>
      <c r="J2577" t="s">
        <v>18</v>
      </c>
      <c r="K2577" t="s">
        <v>19</v>
      </c>
      <c r="L2577">
        <v>14606</v>
      </c>
      <c r="M2577" t="s">
        <v>20</v>
      </c>
      <c r="N2577" t="s">
        <v>20</v>
      </c>
      <c r="O2577" s="3">
        <v>83500</v>
      </c>
      <c r="P2577" s="1">
        <f>MEDIAN(Data_Source[Price (SAR)])</f>
        <v>58000</v>
      </c>
      <c r="Q2577" s="1" cm="1">
        <f t="array" ref="Q2577">MEDIAN(_xlfn._xlws.FILTER(Data_Source[Price (SAR)],Data_Source[Maker] = Data_Source[[#This Row],[Maker]]))</f>
        <v>55000</v>
      </c>
    </row>
    <row r="2578" spans="1:17" x14ac:dyDescent="0.35">
      <c r="A2578">
        <v>2577</v>
      </c>
      <c r="B2578" t="s">
        <v>73</v>
      </c>
      <c r="C2578" t="s">
        <v>74</v>
      </c>
      <c r="D2578">
        <v>2011</v>
      </c>
      <c r="E2578" s="9">
        <f ca="1">YEAR(TODAY())-Data_Source[[#This Row],[Year]]</f>
        <v>14</v>
      </c>
      <c r="F2578" t="s">
        <v>15</v>
      </c>
      <c r="G2578" t="s">
        <v>196</v>
      </c>
      <c r="H2578" t="s">
        <v>17</v>
      </c>
      <c r="I2578">
        <v>3.7</v>
      </c>
      <c r="J2578" t="s">
        <v>18</v>
      </c>
      <c r="K2578" t="s">
        <v>19</v>
      </c>
      <c r="L2578">
        <v>315000</v>
      </c>
      <c r="M2578" t="s">
        <v>54</v>
      </c>
      <c r="N2578" t="s">
        <v>538</v>
      </c>
      <c r="O2578" s="2">
        <v>33000</v>
      </c>
      <c r="P2578" s="1">
        <f>MEDIAN(Data_Source[Price (SAR)])</f>
        <v>58000</v>
      </c>
      <c r="Q2578" s="1" cm="1">
        <f t="array" ref="Q2578">MEDIAN(_xlfn._xlws.FILTER(Data_Source[Price (SAR)],Data_Source[Maker] = Data_Source[[#This Row],[Maker]]))</f>
        <v>56000</v>
      </c>
    </row>
    <row r="2579" spans="1:17" x14ac:dyDescent="0.35">
      <c r="A2579">
        <v>2578</v>
      </c>
      <c r="B2579" t="s">
        <v>27</v>
      </c>
      <c r="C2579" t="s">
        <v>88</v>
      </c>
      <c r="D2579">
        <v>2019</v>
      </c>
      <c r="E2579" s="9">
        <f ca="1">YEAR(TODAY())-Data_Source[[#This Row],[Year]]</f>
        <v>6</v>
      </c>
      <c r="F2579" t="s">
        <v>15</v>
      </c>
      <c r="G2579" t="s">
        <v>25</v>
      </c>
      <c r="H2579" t="s">
        <v>26</v>
      </c>
      <c r="I2579">
        <v>1.4</v>
      </c>
      <c r="J2579" t="s">
        <v>18</v>
      </c>
      <c r="K2579" t="s">
        <v>19</v>
      </c>
      <c r="L2579">
        <v>68000</v>
      </c>
      <c r="M2579" t="s">
        <v>45</v>
      </c>
      <c r="N2579" t="s">
        <v>539</v>
      </c>
      <c r="O2579" s="3">
        <v>40000</v>
      </c>
      <c r="P2579" s="1">
        <f>MEDIAN(Data_Source[Price (SAR)])</f>
        <v>58000</v>
      </c>
      <c r="Q2579" s="1" cm="1">
        <f t="array" ref="Q2579">MEDIAN(_xlfn._xlws.FILTER(Data_Source[Price (SAR)],Data_Source[Maker] = Data_Source[[#This Row],[Maker]]))</f>
        <v>42000</v>
      </c>
    </row>
    <row r="2580" spans="1:17" x14ac:dyDescent="0.35">
      <c r="A2580">
        <v>2579</v>
      </c>
      <c r="B2580" t="s">
        <v>76</v>
      </c>
      <c r="C2580" t="s">
        <v>77</v>
      </c>
      <c r="D2580">
        <v>2013</v>
      </c>
      <c r="E2580" s="9">
        <f ca="1">YEAR(TODAY())-Data_Source[[#This Row],[Year]]</f>
        <v>12</v>
      </c>
      <c r="F2580" t="s">
        <v>15</v>
      </c>
      <c r="G2580" t="s">
        <v>29</v>
      </c>
      <c r="H2580" t="s">
        <v>17</v>
      </c>
      <c r="I2580">
        <v>5.4</v>
      </c>
      <c r="J2580" t="s">
        <v>18</v>
      </c>
      <c r="K2580" t="s">
        <v>68</v>
      </c>
      <c r="L2580">
        <v>225299</v>
      </c>
      <c r="M2580" t="s">
        <v>20</v>
      </c>
      <c r="N2580" t="s">
        <v>20</v>
      </c>
      <c r="O2580" s="2">
        <v>66587</v>
      </c>
      <c r="P2580" s="1">
        <f>MEDIAN(Data_Source[Price (SAR)])</f>
        <v>58000</v>
      </c>
      <c r="Q2580" s="1" cm="1">
        <f t="array" ref="Q2580">MEDIAN(_xlfn._xlws.FILTER(Data_Source[Price (SAR)],Data_Source[Maker] = Data_Source[[#This Row],[Maker]]))</f>
        <v>55000</v>
      </c>
    </row>
    <row r="2581" spans="1:17" x14ac:dyDescent="0.35">
      <c r="A2581">
        <v>2580</v>
      </c>
      <c r="B2581" t="s">
        <v>27</v>
      </c>
      <c r="C2581" t="s">
        <v>88</v>
      </c>
      <c r="D2581">
        <v>2018</v>
      </c>
      <c r="E2581" s="9">
        <f ca="1">YEAR(TODAY())-Data_Source[[#This Row],[Year]]</f>
        <v>7</v>
      </c>
      <c r="F2581" t="s">
        <v>15</v>
      </c>
      <c r="G2581" t="s">
        <v>23</v>
      </c>
      <c r="H2581" t="s">
        <v>26</v>
      </c>
      <c r="I2581">
        <v>1.4</v>
      </c>
      <c r="J2581" t="s">
        <v>18</v>
      </c>
      <c r="K2581" t="s">
        <v>68</v>
      </c>
      <c r="L2581">
        <v>130000</v>
      </c>
      <c r="M2581" t="s">
        <v>20</v>
      </c>
      <c r="N2581" t="s">
        <v>20</v>
      </c>
      <c r="O2581" s="2">
        <v>27000</v>
      </c>
      <c r="P2581" s="1">
        <f>MEDIAN(Data_Source[Price (SAR)])</f>
        <v>58000</v>
      </c>
      <c r="Q2581" s="1" cm="1">
        <f t="array" ref="Q2581">MEDIAN(_xlfn._xlws.FILTER(Data_Source[Price (SAR)],Data_Source[Maker] = Data_Source[[#This Row],[Maker]]))</f>
        <v>42000</v>
      </c>
    </row>
    <row r="2582" spans="1:17" x14ac:dyDescent="0.35">
      <c r="A2582">
        <v>2581</v>
      </c>
      <c r="B2582" t="s">
        <v>39</v>
      </c>
      <c r="C2582" t="s">
        <v>131</v>
      </c>
      <c r="D2582">
        <v>2013</v>
      </c>
      <c r="E2582" s="9">
        <f ca="1">YEAR(TODAY())-Data_Source[[#This Row],[Year]]</f>
        <v>12</v>
      </c>
      <c r="F2582" t="s">
        <v>15</v>
      </c>
      <c r="G2582" t="s">
        <v>23</v>
      </c>
      <c r="H2582" t="s">
        <v>26</v>
      </c>
      <c r="I2582">
        <v>6</v>
      </c>
      <c r="J2582" t="s">
        <v>18</v>
      </c>
      <c r="K2582" t="s">
        <v>19</v>
      </c>
      <c r="L2582">
        <v>330000</v>
      </c>
      <c r="M2582" t="s">
        <v>20</v>
      </c>
      <c r="N2582" t="s">
        <v>20</v>
      </c>
      <c r="O2582" s="3">
        <v>43000</v>
      </c>
      <c r="P2582" s="1">
        <f>MEDIAN(Data_Source[Price (SAR)])</f>
        <v>58000</v>
      </c>
      <c r="Q2582" s="1" cm="1">
        <f t="array" ref="Q2582">MEDIAN(_xlfn._xlws.FILTER(Data_Source[Price (SAR)],Data_Source[Maker] = Data_Source[[#This Row],[Maker]]))</f>
        <v>60000</v>
      </c>
    </row>
    <row r="2583" spans="1:17" x14ac:dyDescent="0.35">
      <c r="A2583">
        <v>2582</v>
      </c>
      <c r="B2583" t="s">
        <v>34</v>
      </c>
      <c r="C2583" t="s">
        <v>43</v>
      </c>
      <c r="D2583">
        <v>2015</v>
      </c>
      <c r="E2583" s="9">
        <f ca="1">YEAR(TODAY())-Data_Source[[#This Row],[Year]]</f>
        <v>10</v>
      </c>
      <c r="F2583" t="s">
        <v>15</v>
      </c>
      <c r="G2583" t="s">
        <v>23</v>
      </c>
      <c r="H2583" t="s">
        <v>26</v>
      </c>
      <c r="I2583">
        <v>1.5</v>
      </c>
      <c r="J2583" t="s">
        <v>18</v>
      </c>
      <c r="K2583" t="s">
        <v>19</v>
      </c>
      <c r="L2583">
        <v>180</v>
      </c>
      <c r="M2583" t="s">
        <v>279</v>
      </c>
      <c r="N2583" t="s">
        <v>542</v>
      </c>
      <c r="O2583" s="3">
        <v>28000</v>
      </c>
      <c r="P2583" s="1">
        <f>MEDIAN(Data_Source[Price (SAR)])</f>
        <v>58000</v>
      </c>
      <c r="Q2583" s="1" cm="1">
        <f t="array" ref="Q2583">MEDIAN(_xlfn._xlws.FILTER(Data_Source[Price (SAR)],Data_Source[Maker] = Data_Source[[#This Row],[Maker]]))</f>
        <v>65000</v>
      </c>
    </row>
    <row r="2584" spans="1:17" x14ac:dyDescent="0.35">
      <c r="A2584">
        <v>2583</v>
      </c>
      <c r="B2584" t="s">
        <v>185</v>
      </c>
      <c r="C2584" t="s">
        <v>277</v>
      </c>
      <c r="D2584">
        <v>2014</v>
      </c>
      <c r="E2584" s="9">
        <f ca="1">YEAR(TODAY())-Data_Source[[#This Row],[Year]]</f>
        <v>11</v>
      </c>
      <c r="F2584" t="s">
        <v>15</v>
      </c>
      <c r="G2584" t="s">
        <v>23</v>
      </c>
      <c r="H2584" t="s">
        <v>26</v>
      </c>
      <c r="I2584">
        <v>2.5</v>
      </c>
      <c r="J2584" t="s">
        <v>56</v>
      </c>
      <c r="K2584" t="s">
        <v>68</v>
      </c>
      <c r="L2584">
        <v>288000</v>
      </c>
      <c r="M2584" t="s">
        <v>45</v>
      </c>
      <c r="N2584" t="s">
        <v>539</v>
      </c>
      <c r="O2584" s="2">
        <v>42000</v>
      </c>
      <c r="P2584" s="1">
        <f>MEDIAN(Data_Source[Price (SAR)])</f>
        <v>58000</v>
      </c>
      <c r="Q2584" s="1" cm="1">
        <f t="array" ref="Q2584">MEDIAN(_xlfn._xlws.FILTER(Data_Source[Price (SAR)],Data_Source[Maker] = Data_Source[[#This Row],[Maker]]))</f>
        <v>55500</v>
      </c>
    </row>
    <row r="2585" spans="1:17" x14ac:dyDescent="0.35">
      <c r="A2585">
        <v>2584</v>
      </c>
      <c r="B2585" t="s">
        <v>82</v>
      </c>
      <c r="C2585" t="s">
        <v>294</v>
      </c>
      <c r="D2585">
        <v>2016</v>
      </c>
      <c r="E2585" s="9">
        <f ca="1">YEAR(TODAY())-Data_Source[[#This Row],[Year]]</f>
        <v>9</v>
      </c>
      <c r="F2585" t="s">
        <v>15</v>
      </c>
      <c r="G2585" t="s">
        <v>29</v>
      </c>
      <c r="H2585" t="s">
        <v>17</v>
      </c>
      <c r="I2585">
        <v>3.3</v>
      </c>
      <c r="J2585" t="s">
        <v>18</v>
      </c>
      <c r="K2585" t="s">
        <v>19</v>
      </c>
      <c r="L2585">
        <v>116000</v>
      </c>
      <c r="M2585" t="s">
        <v>20</v>
      </c>
      <c r="N2585" t="s">
        <v>20</v>
      </c>
      <c r="O2585" s="2">
        <v>53000</v>
      </c>
      <c r="P2585" s="1">
        <f>MEDIAN(Data_Source[Price (SAR)])</f>
        <v>58000</v>
      </c>
      <c r="Q2585" s="1" cm="1">
        <f t="array" ref="Q2585">MEDIAN(_xlfn._xlws.FILTER(Data_Source[Price (SAR)],Data_Source[Maker] = Data_Source[[#This Row],[Maker]]))</f>
        <v>40000</v>
      </c>
    </row>
    <row r="2586" spans="1:17" x14ac:dyDescent="0.35">
      <c r="A2586">
        <v>2585</v>
      </c>
      <c r="B2586" t="s">
        <v>27</v>
      </c>
      <c r="C2586" t="s">
        <v>93</v>
      </c>
      <c r="D2586">
        <v>2017</v>
      </c>
      <c r="E2586" s="9">
        <f ca="1">YEAR(TODAY())-Data_Source[[#This Row],[Year]]</f>
        <v>8</v>
      </c>
      <c r="F2586" t="s">
        <v>15</v>
      </c>
      <c r="G2586" t="s">
        <v>75</v>
      </c>
      <c r="H2586" t="s">
        <v>26</v>
      </c>
      <c r="I2586">
        <v>3</v>
      </c>
      <c r="J2586" t="s">
        <v>18</v>
      </c>
      <c r="K2586" t="s">
        <v>19</v>
      </c>
      <c r="L2586">
        <v>107154</v>
      </c>
      <c r="M2586" t="s">
        <v>20</v>
      </c>
      <c r="N2586" t="s">
        <v>20</v>
      </c>
      <c r="O2586" s="3">
        <v>61000</v>
      </c>
      <c r="P2586" s="1">
        <f>MEDIAN(Data_Source[Price (SAR)])</f>
        <v>58000</v>
      </c>
      <c r="Q2586" s="1" cm="1">
        <f t="array" ref="Q2586">MEDIAN(_xlfn._xlws.FILTER(Data_Source[Price (SAR)],Data_Source[Maker] = Data_Source[[#This Row],[Maker]]))</f>
        <v>42000</v>
      </c>
    </row>
    <row r="2587" spans="1:17" x14ac:dyDescent="0.35">
      <c r="A2587">
        <v>2586</v>
      </c>
      <c r="B2587" t="s">
        <v>60</v>
      </c>
      <c r="C2587" t="s">
        <v>90</v>
      </c>
      <c r="D2587">
        <v>2020</v>
      </c>
      <c r="E2587" s="9">
        <f ca="1">YEAR(TODAY())-Data_Source[[#This Row],[Year]]</f>
        <v>5</v>
      </c>
      <c r="F2587" t="s">
        <v>15</v>
      </c>
      <c r="G2587" t="s">
        <v>16</v>
      </c>
      <c r="H2587" t="s">
        <v>17</v>
      </c>
      <c r="I2587">
        <v>5.7</v>
      </c>
      <c r="J2587" t="s">
        <v>18</v>
      </c>
      <c r="K2587" t="s">
        <v>19</v>
      </c>
      <c r="L2587">
        <v>10800</v>
      </c>
      <c r="M2587" t="s">
        <v>42</v>
      </c>
      <c r="N2587" t="s">
        <v>64</v>
      </c>
      <c r="O2587" s="3">
        <v>418000</v>
      </c>
      <c r="P2587" s="1">
        <f>MEDIAN(Data_Source[Price (SAR)])</f>
        <v>58000</v>
      </c>
      <c r="Q2587" s="1" cm="1">
        <f t="array" ref="Q2587">MEDIAN(_xlfn._xlws.FILTER(Data_Source[Price (SAR)],Data_Source[Maker] = Data_Source[[#This Row],[Maker]]))</f>
        <v>142000</v>
      </c>
    </row>
    <row r="2588" spans="1:17" x14ac:dyDescent="0.35">
      <c r="A2588">
        <v>2587</v>
      </c>
      <c r="B2588" t="s">
        <v>180</v>
      </c>
      <c r="C2588">
        <v>911</v>
      </c>
      <c r="D2588">
        <v>2005</v>
      </c>
      <c r="E2588" s="9">
        <f ca="1">YEAR(TODAY())-Data_Source[[#This Row],[Year]]</f>
        <v>20</v>
      </c>
      <c r="F2588" t="s">
        <v>15</v>
      </c>
      <c r="G2588" t="s">
        <v>75</v>
      </c>
      <c r="H2588" t="s">
        <v>17</v>
      </c>
      <c r="I2588">
        <v>3.5</v>
      </c>
      <c r="J2588" t="s">
        <v>18</v>
      </c>
      <c r="K2588" t="s">
        <v>19</v>
      </c>
      <c r="L2588">
        <v>37000</v>
      </c>
      <c r="M2588" t="s">
        <v>45</v>
      </c>
      <c r="N2588" t="s">
        <v>539</v>
      </c>
      <c r="O2588" s="3">
        <v>350000</v>
      </c>
      <c r="P2588" s="1">
        <f>MEDIAN(Data_Source[Price (SAR)])</f>
        <v>58000</v>
      </c>
      <c r="Q2588" s="1" cm="1">
        <f t="array" ref="Q2588">MEDIAN(_xlfn._xlws.FILTER(Data_Source[Price (SAR)],Data_Source[Maker] = Data_Source[[#This Row],[Maker]]))</f>
        <v>138000</v>
      </c>
    </row>
    <row r="2589" spans="1:17" x14ac:dyDescent="0.35">
      <c r="A2589">
        <v>2588</v>
      </c>
      <c r="B2589" t="s">
        <v>27</v>
      </c>
      <c r="C2589" t="s">
        <v>93</v>
      </c>
      <c r="D2589">
        <v>2021</v>
      </c>
      <c r="E2589" s="9">
        <f ca="1">YEAR(TODAY())-Data_Source[[#This Row],[Year]]</f>
        <v>4</v>
      </c>
      <c r="F2589" t="s">
        <v>15</v>
      </c>
      <c r="G2589" t="s">
        <v>102</v>
      </c>
      <c r="H2589" t="s">
        <v>17</v>
      </c>
      <c r="I2589">
        <v>3.5</v>
      </c>
      <c r="J2589" t="s">
        <v>18</v>
      </c>
      <c r="K2589" t="s">
        <v>19</v>
      </c>
      <c r="L2589">
        <v>25000</v>
      </c>
      <c r="M2589" t="s">
        <v>64</v>
      </c>
      <c r="N2589" t="s">
        <v>64</v>
      </c>
      <c r="O2589" s="3">
        <v>2690</v>
      </c>
      <c r="P2589" s="1">
        <f>MEDIAN(Data_Source[Price (SAR)])</f>
        <v>58000</v>
      </c>
      <c r="Q2589" s="1" cm="1">
        <f t="array" ref="Q2589">MEDIAN(_xlfn._xlws.FILTER(Data_Source[Price (SAR)],Data_Source[Maker] = Data_Source[[#This Row],[Maker]]))</f>
        <v>42000</v>
      </c>
    </row>
    <row r="2590" spans="1:17" x14ac:dyDescent="0.35">
      <c r="A2590">
        <v>2589</v>
      </c>
      <c r="B2590" t="s">
        <v>60</v>
      </c>
      <c r="C2590" t="s">
        <v>90</v>
      </c>
      <c r="D2590">
        <v>2005</v>
      </c>
      <c r="E2590" s="9">
        <f ca="1">YEAR(TODAY())-Data_Source[[#This Row],[Year]]</f>
        <v>20</v>
      </c>
      <c r="F2590" t="s">
        <v>44</v>
      </c>
      <c r="G2590" t="s">
        <v>23</v>
      </c>
      <c r="H2590" t="s">
        <v>17</v>
      </c>
      <c r="I2590">
        <v>8</v>
      </c>
      <c r="J2590" t="s">
        <v>18</v>
      </c>
      <c r="K2590" t="s">
        <v>19</v>
      </c>
      <c r="L2590">
        <v>500568</v>
      </c>
      <c r="M2590" t="s">
        <v>20</v>
      </c>
      <c r="N2590" t="s">
        <v>20</v>
      </c>
      <c r="O2590" s="3">
        <v>45000</v>
      </c>
      <c r="P2590" s="1">
        <f>MEDIAN(Data_Source[Price (SAR)])</f>
        <v>58000</v>
      </c>
      <c r="Q2590" s="1" cm="1">
        <f t="array" ref="Q2590">MEDIAN(_xlfn._xlws.FILTER(Data_Source[Price (SAR)],Data_Source[Maker] = Data_Source[[#This Row],[Maker]]))</f>
        <v>142000</v>
      </c>
    </row>
    <row r="2591" spans="1:17" x14ac:dyDescent="0.35">
      <c r="A2591">
        <v>2590</v>
      </c>
      <c r="B2591" t="s">
        <v>34</v>
      </c>
      <c r="C2591" t="s">
        <v>35</v>
      </c>
      <c r="D2591">
        <v>2021</v>
      </c>
      <c r="E2591" s="9">
        <f ca="1">YEAR(TODAY())-Data_Source[[#This Row],[Year]]</f>
        <v>4</v>
      </c>
      <c r="F2591" t="s">
        <v>15</v>
      </c>
      <c r="G2591" t="s">
        <v>23</v>
      </c>
      <c r="H2591" t="s">
        <v>17</v>
      </c>
      <c r="I2591">
        <v>4.5999999999999996</v>
      </c>
      <c r="J2591" t="s">
        <v>18</v>
      </c>
      <c r="K2591" t="s">
        <v>19</v>
      </c>
      <c r="L2591">
        <v>3549</v>
      </c>
      <c r="M2591" t="s">
        <v>20</v>
      </c>
      <c r="N2591" t="s">
        <v>20</v>
      </c>
      <c r="O2591" s="2">
        <v>286500</v>
      </c>
      <c r="P2591" s="1">
        <f>MEDIAN(Data_Source[Price (SAR)])</f>
        <v>58000</v>
      </c>
      <c r="Q2591" s="1" cm="1">
        <f t="array" ref="Q2591">MEDIAN(_xlfn._xlws.FILTER(Data_Source[Price (SAR)],Data_Source[Maker] = Data_Source[[#This Row],[Maker]]))</f>
        <v>65000</v>
      </c>
    </row>
    <row r="2592" spans="1:17" x14ac:dyDescent="0.35">
      <c r="A2592">
        <v>2591</v>
      </c>
      <c r="B2592" t="s">
        <v>34</v>
      </c>
      <c r="C2592" t="s">
        <v>162</v>
      </c>
      <c r="D2592">
        <v>1983</v>
      </c>
      <c r="E2592" s="9">
        <f ca="1">YEAR(TODAY())-Data_Source[[#This Row],[Year]]</f>
        <v>42</v>
      </c>
      <c r="F2592" t="s">
        <v>15</v>
      </c>
      <c r="G2592" t="s">
        <v>38</v>
      </c>
      <c r="H2592" t="s">
        <v>26</v>
      </c>
      <c r="I2592">
        <v>1.5</v>
      </c>
      <c r="J2592" t="s">
        <v>18</v>
      </c>
      <c r="K2592" t="s">
        <v>68</v>
      </c>
      <c r="L2592">
        <v>2580</v>
      </c>
      <c r="M2592" t="s">
        <v>111</v>
      </c>
      <c r="N2592" t="s">
        <v>540</v>
      </c>
      <c r="O2592" s="3">
        <v>15000</v>
      </c>
      <c r="P2592" s="1">
        <f>MEDIAN(Data_Source[Price (SAR)])</f>
        <v>58000</v>
      </c>
      <c r="Q2592" s="1" cm="1">
        <f t="array" ref="Q2592">MEDIAN(_xlfn._xlws.FILTER(Data_Source[Price (SAR)],Data_Source[Maker] = Data_Source[[#This Row],[Maker]]))</f>
        <v>65000</v>
      </c>
    </row>
    <row r="2593" spans="1:17" x14ac:dyDescent="0.35">
      <c r="A2593">
        <v>2592</v>
      </c>
      <c r="B2593" t="s">
        <v>31</v>
      </c>
      <c r="C2593" t="s">
        <v>32</v>
      </c>
      <c r="D2593">
        <v>2014</v>
      </c>
      <c r="E2593" s="9">
        <f ca="1">YEAR(TODAY())-Data_Source[[#This Row],[Year]]</f>
        <v>11</v>
      </c>
      <c r="F2593" t="s">
        <v>15</v>
      </c>
      <c r="G2593" t="s">
        <v>65</v>
      </c>
      <c r="H2593" t="s">
        <v>30</v>
      </c>
      <c r="I2593">
        <v>2.4</v>
      </c>
      <c r="J2593" t="s">
        <v>18</v>
      </c>
      <c r="K2593" t="s">
        <v>19</v>
      </c>
      <c r="L2593">
        <v>59200</v>
      </c>
      <c r="M2593" t="s">
        <v>20</v>
      </c>
      <c r="N2593" t="s">
        <v>20</v>
      </c>
      <c r="O2593" s="2">
        <v>76500</v>
      </c>
      <c r="P2593" s="1">
        <f>MEDIAN(Data_Source[Price (SAR)])</f>
        <v>58000</v>
      </c>
      <c r="Q2593" s="1" cm="1">
        <f t="array" ref="Q2593">MEDIAN(_xlfn._xlws.FILTER(Data_Source[Price (SAR)],Data_Source[Maker] = Data_Source[[#This Row],[Maker]]))</f>
        <v>60500</v>
      </c>
    </row>
    <row r="2594" spans="1:17" x14ac:dyDescent="0.35">
      <c r="A2594">
        <v>2593</v>
      </c>
      <c r="B2594" t="s">
        <v>34</v>
      </c>
      <c r="C2594" t="s">
        <v>35</v>
      </c>
      <c r="D2594">
        <v>2021</v>
      </c>
      <c r="E2594" s="9">
        <f ca="1">YEAR(TODAY())-Data_Source[[#This Row],[Year]]</f>
        <v>4</v>
      </c>
      <c r="F2594" t="s">
        <v>44</v>
      </c>
      <c r="G2594" t="s">
        <v>23</v>
      </c>
      <c r="H2594" t="s">
        <v>30</v>
      </c>
      <c r="I2594">
        <v>4</v>
      </c>
      <c r="J2594" t="s">
        <v>18</v>
      </c>
      <c r="K2594" t="s">
        <v>19</v>
      </c>
      <c r="L2594">
        <v>4780</v>
      </c>
      <c r="M2594" t="s">
        <v>20</v>
      </c>
      <c r="N2594" t="s">
        <v>20</v>
      </c>
      <c r="O2594" s="3">
        <v>226500</v>
      </c>
      <c r="P2594" s="1">
        <f>MEDIAN(Data_Source[Price (SAR)])</f>
        <v>58000</v>
      </c>
      <c r="Q2594" s="1" cm="1">
        <f t="array" ref="Q2594">MEDIAN(_xlfn._xlws.FILTER(Data_Source[Price (SAR)],Data_Source[Maker] = Data_Source[[#This Row],[Maker]]))</f>
        <v>65000</v>
      </c>
    </row>
    <row r="2595" spans="1:17" x14ac:dyDescent="0.35">
      <c r="A2595">
        <v>2594</v>
      </c>
      <c r="B2595" t="s">
        <v>39</v>
      </c>
      <c r="C2595" t="s">
        <v>131</v>
      </c>
      <c r="D2595">
        <v>2010</v>
      </c>
      <c r="E2595" s="9">
        <f ca="1">YEAR(TODAY())-Data_Source[[#This Row],[Year]]</f>
        <v>15</v>
      </c>
      <c r="F2595" t="s">
        <v>15</v>
      </c>
      <c r="G2595" t="s">
        <v>25</v>
      </c>
      <c r="H2595" t="s">
        <v>26</v>
      </c>
      <c r="I2595">
        <v>3.6</v>
      </c>
      <c r="J2595" t="s">
        <v>18</v>
      </c>
      <c r="K2595" t="s">
        <v>19</v>
      </c>
      <c r="L2595">
        <v>283000</v>
      </c>
      <c r="M2595" t="s">
        <v>20</v>
      </c>
      <c r="N2595" t="s">
        <v>20</v>
      </c>
      <c r="O2595" s="3">
        <v>33000</v>
      </c>
      <c r="P2595" s="1">
        <f>MEDIAN(Data_Source[Price (SAR)])</f>
        <v>58000</v>
      </c>
      <c r="Q2595" s="1" cm="1">
        <f t="array" ref="Q2595">MEDIAN(_xlfn._xlws.FILTER(Data_Source[Price (SAR)],Data_Source[Maker] = Data_Source[[#This Row],[Maker]]))</f>
        <v>60000</v>
      </c>
    </row>
    <row r="2596" spans="1:17" x14ac:dyDescent="0.35">
      <c r="A2596">
        <v>2595</v>
      </c>
      <c r="B2596" t="s">
        <v>27</v>
      </c>
      <c r="C2596" t="s">
        <v>484</v>
      </c>
      <c r="D2596">
        <v>2008</v>
      </c>
      <c r="E2596" s="9">
        <f ca="1">YEAR(TODAY())-Data_Source[[#This Row],[Year]]</f>
        <v>17</v>
      </c>
      <c r="F2596" t="s">
        <v>15</v>
      </c>
      <c r="G2596" t="s">
        <v>25</v>
      </c>
      <c r="H2596" t="s">
        <v>26</v>
      </c>
      <c r="I2596">
        <v>1</v>
      </c>
      <c r="J2596" t="s">
        <v>18</v>
      </c>
      <c r="K2596" t="s">
        <v>19</v>
      </c>
      <c r="L2596">
        <v>135000</v>
      </c>
      <c r="M2596" t="s">
        <v>193</v>
      </c>
      <c r="N2596" t="s">
        <v>70</v>
      </c>
      <c r="O2596" s="3">
        <v>17000</v>
      </c>
      <c r="P2596" s="1">
        <f>MEDIAN(Data_Source[Price (SAR)])</f>
        <v>58000</v>
      </c>
      <c r="Q2596" s="1" cm="1">
        <f t="array" ref="Q2596">MEDIAN(_xlfn._xlws.FILTER(Data_Source[Price (SAR)],Data_Source[Maker] = Data_Source[[#This Row],[Maker]]))</f>
        <v>42000</v>
      </c>
    </row>
    <row r="2597" spans="1:17" x14ac:dyDescent="0.35">
      <c r="A2597">
        <v>2596</v>
      </c>
      <c r="B2597" t="s">
        <v>103</v>
      </c>
      <c r="C2597" t="s">
        <v>104</v>
      </c>
      <c r="D2597">
        <v>2011</v>
      </c>
      <c r="E2597" s="9">
        <f ca="1">YEAR(TODAY())-Data_Source[[#This Row],[Year]]</f>
        <v>14</v>
      </c>
      <c r="F2597" t="s">
        <v>47</v>
      </c>
      <c r="G2597" t="s">
        <v>78</v>
      </c>
      <c r="H2597" t="s">
        <v>17</v>
      </c>
      <c r="I2597">
        <v>5.7</v>
      </c>
      <c r="J2597" t="s">
        <v>18</v>
      </c>
      <c r="K2597" t="s">
        <v>19</v>
      </c>
      <c r="L2597">
        <v>266000</v>
      </c>
      <c r="M2597" t="s">
        <v>155</v>
      </c>
      <c r="N2597" t="s">
        <v>539</v>
      </c>
      <c r="O2597" s="2">
        <v>36000</v>
      </c>
      <c r="P2597" s="1">
        <f>MEDIAN(Data_Source[Price (SAR)])</f>
        <v>58000</v>
      </c>
      <c r="Q2597" s="1" cm="1">
        <f t="array" ref="Q2597">MEDIAN(_xlfn._xlws.FILTER(Data_Source[Price (SAR)],Data_Source[Maker] = Data_Source[[#This Row],[Maker]]))</f>
        <v>83000</v>
      </c>
    </row>
    <row r="2598" spans="1:17" x14ac:dyDescent="0.35">
      <c r="A2598">
        <v>2597</v>
      </c>
      <c r="B2598" t="s">
        <v>34</v>
      </c>
      <c r="C2598" t="s">
        <v>43</v>
      </c>
      <c r="D2598">
        <v>2016</v>
      </c>
      <c r="E2598" s="9">
        <f ca="1">YEAR(TODAY())-Data_Source[[#This Row],[Year]]</f>
        <v>9</v>
      </c>
      <c r="F2598" t="s">
        <v>47</v>
      </c>
      <c r="G2598" t="s">
        <v>23</v>
      </c>
      <c r="H2598" t="s">
        <v>26</v>
      </c>
      <c r="I2598">
        <v>2.5</v>
      </c>
      <c r="J2598" t="s">
        <v>18</v>
      </c>
      <c r="K2598" t="s">
        <v>19</v>
      </c>
      <c r="L2598">
        <v>148254</v>
      </c>
      <c r="M2598" t="s">
        <v>59</v>
      </c>
      <c r="N2598" t="s">
        <v>59</v>
      </c>
      <c r="O2598" s="3">
        <v>59000</v>
      </c>
      <c r="P2598" s="1">
        <f>MEDIAN(Data_Source[Price (SAR)])</f>
        <v>58000</v>
      </c>
      <c r="Q2598" s="1" cm="1">
        <f t="array" ref="Q2598">MEDIAN(_xlfn._xlws.FILTER(Data_Source[Price (SAR)],Data_Source[Maker] = Data_Source[[#This Row],[Maker]]))</f>
        <v>65000</v>
      </c>
    </row>
    <row r="2599" spans="1:17" x14ac:dyDescent="0.35">
      <c r="A2599">
        <v>2598</v>
      </c>
      <c r="B2599" t="s">
        <v>27</v>
      </c>
      <c r="C2599" t="s">
        <v>28</v>
      </c>
      <c r="D2599">
        <v>2012</v>
      </c>
      <c r="E2599" s="9">
        <f ca="1">YEAR(TODAY())-Data_Source[[#This Row],[Year]]</f>
        <v>13</v>
      </c>
      <c r="F2599" t="s">
        <v>15</v>
      </c>
      <c r="G2599" t="s">
        <v>23</v>
      </c>
      <c r="H2599" t="s">
        <v>30</v>
      </c>
      <c r="I2599">
        <v>1.7</v>
      </c>
      <c r="J2599" t="s">
        <v>18</v>
      </c>
      <c r="K2599" t="s">
        <v>68</v>
      </c>
      <c r="L2599">
        <v>300</v>
      </c>
      <c r="M2599" t="s">
        <v>59</v>
      </c>
      <c r="N2599" t="s">
        <v>59</v>
      </c>
      <c r="O2599" s="2">
        <v>15000</v>
      </c>
      <c r="P2599" s="1">
        <f>MEDIAN(Data_Source[Price (SAR)])</f>
        <v>58000</v>
      </c>
      <c r="Q2599" s="1" cm="1">
        <f t="array" ref="Q2599">MEDIAN(_xlfn._xlws.FILTER(Data_Source[Price (SAR)],Data_Source[Maker] = Data_Source[[#This Row],[Maker]]))</f>
        <v>42000</v>
      </c>
    </row>
    <row r="2600" spans="1:17" x14ac:dyDescent="0.35">
      <c r="A2600">
        <v>2599</v>
      </c>
      <c r="B2600" t="s">
        <v>21</v>
      </c>
      <c r="C2600" t="s">
        <v>207</v>
      </c>
      <c r="D2600">
        <v>2018</v>
      </c>
      <c r="E2600" s="9">
        <f ca="1">YEAR(TODAY())-Data_Source[[#This Row],[Year]]</f>
        <v>7</v>
      </c>
      <c r="F2600" t="s">
        <v>44</v>
      </c>
      <c r="G2600" t="s">
        <v>25</v>
      </c>
      <c r="H2600" t="s">
        <v>30</v>
      </c>
      <c r="I2600">
        <v>2.5</v>
      </c>
      <c r="J2600" t="s">
        <v>18</v>
      </c>
      <c r="K2600" t="s">
        <v>19</v>
      </c>
      <c r="L2600">
        <v>32000</v>
      </c>
      <c r="M2600" t="s">
        <v>20</v>
      </c>
      <c r="N2600" t="s">
        <v>20</v>
      </c>
      <c r="O2600" s="3">
        <v>66000</v>
      </c>
      <c r="P2600" s="1">
        <f>MEDIAN(Data_Source[Price (SAR)])</f>
        <v>58000</v>
      </c>
      <c r="Q2600" s="1" cm="1">
        <f t="array" ref="Q2600">MEDIAN(_xlfn._xlws.FILTER(Data_Source[Price (SAR)],Data_Source[Maker] = Data_Source[[#This Row],[Maker]]))</f>
        <v>36500</v>
      </c>
    </row>
    <row r="2601" spans="1:17" x14ac:dyDescent="0.35">
      <c r="A2601">
        <v>2600</v>
      </c>
      <c r="B2601" t="s">
        <v>34</v>
      </c>
      <c r="C2601" t="s">
        <v>51</v>
      </c>
      <c r="D2601">
        <v>2018</v>
      </c>
      <c r="E2601" s="9">
        <f ca="1">YEAR(TODAY())-Data_Source[[#This Row],[Year]]</f>
        <v>7</v>
      </c>
      <c r="F2601" t="s">
        <v>15</v>
      </c>
      <c r="G2601" t="s">
        <v>25</v>
      </c>
      <c r="H2601" t="s">
        <v>26</v>
      </c>
      <c r="I2601">
        <v>1.6</v>
      </c>
      <c r="J2601" t="s">
        <v>18</v>
      </c>
      <c r="K2601" t="s">
        <v>19</v>
      </c>
      <c r="L2601">
        <v>85884</v>
      </c>
      <c r="M2601" t="s">
        <v>45</v>
      </c>
      <c r="N2601" t="s">
        <v>539</v>
      </c>
      <c r="O2601" s="3">
        <v>46500</v>
      </c>
      <c r="P2601" s="1">
        <f>MEDIAN(Data_Source[Price (SAR)])</f>
        <v>58000</v>
      </c>
      <c r="Q2601" s="1" cm="1">
        <f t="array" ref="Q2601">MEDIAN(_xlfn._xlws.FILTER(Data_Source[Price (SAR)],Data_Source[Maker] = Data_Source[[#This Row],[Maker]]))</f>
        <v>65000</v>
      </c>
    </row>
    <row r="2602" spans="1:17" x14ac:dyDescent="0.35">
      <c r="A2602">
        <v>2601</v>
      </c>
      <c r="B2602" t="s">
        <v>27</v>
      </c>
      <c r="C2602" t="s">
        <v>89</v>
      </c>
      <c r="D2602">
        <v>2017</v>
      </c>
      <c r="E2602" s="9">
        <f ca="1">YEAR(TODAY())-Data_Source[[#This Row],[Year]]</f>
        <v>8</v>
      </c>
      <c r="F2602" t="s">
        <v>15</v>
      </c>
      <c r="G2602" t="s">
        <v>23</v>
      </c>
      <c r="H2602" t="s">
        <v>26</v>
      </c>
      <c r="I2602">
        <v>2.4</v>
      </c>
      <c r="J2602" t="s">
        <v>18</v>
      </c>
      <c r="K2602" t="s">
        <v>19</v>
      </c>
      <c r="L2602">
        <v>105000</v>
      </c>
      <c r="M2602" t="s">
        <v>155</v>
      </c>
      <c r="N2602" t="s">
        <v>539</v>
      </c>
      <c r="O2602" s="2">
        <v>55000</v>
      </c>
      <c r="P2602" s="1">
        <f>MEDIAN(Data_Source[Price (SAR)])</f>
        <v>58000</v>
      </c>
      <c r="Q2602" s="1" cm="1">
        <f t="array" ref="Q2602">MEDIAN(_xlfn._xlws.FILTER(Data_Source[Price (SAR)],Data_Source[Maker] = Data_Source[[#This Row],[Maker]]))</f>
        <v>42000</v>
      </c>
    </row>
    <row r="2603" spans="1:17" x14ac:dyDescent="0.35">
      <c r="A2603">
        <v>2602</v>
      </c>
      <c r="B2603" t="s">
        <v>62</v>
      </c>
      <c r="C2603" t="s">
        <v>63</v>
      </c>
      <c r="D2603">
        <v>2020</v>
      </c>
      <c r="E2603" s="9">
        <f ca="1">YEAR(TODAY())-Data_Source[[#This Row],[Year]]</f>
        <v>5</v>
      </c>
      <c r="F2603" t="s">
        <v>47</v>
      </c>
      <c r="G2603" t="s">
        <v>16</v>
      </c>
      <c r="H2603" t="s">
        <v>17</v>
      </c>
      <c r="I2603">
        <v>5</v>
      </c>
      <c r="J2603" t="s">
        <v>18</v>
      </c>
      <c r="K2603" t="s">
        <v>19</v>
      </c>
      <c r="L2603">
        <v>19000</v>
      </c>
      <c r="M2603" t="s">
        <v>45</v>
      </c>
      <c r="N2603" t="s">
        <v>539</v>
      </c>
      <c r="O2603" s="2">
        <v>610000</v>
      </c>
      <c r="P2603" s="1">
        <f>MEDIAN(Data_Source[Price (SAR)])</f>
        <v>58000</v>
      </c>
      <c r="Q2603" s="1" cm="1">
        <f t="array" ref="Q2603">MEDIAN(_xlfn._xlws.FILTER(Data_Source[Price (SAR)],Data_Source[Maker] = Data_Source[[#This Row],[Maker]]))</f>
        <v>242500</v>
      </c>
    </row>
    <row r="2604" spans="1:17" x14ac:dyDescent="0.35">
      <c r="A2604">
        <v>2603</v>
      </c>
      <c r="B2604" t="s">
        <v>27</v>
      </c>
      <c r="C2604" t="s">
        <v>84</v>
      </c>
      <c r="D2604">
        <v>2013</v>
      </c>
      <c r="E2604" s="9">
        <f ca="1">YEAR(TODAY())-Data_Source[[#This Row],[Year]]</f>
        <v>12</v>
      </c>
      <c r="F2604" t="s">
        <v>15</v>
      </c>
      <c r="G2604" t="s">
        <v>25</v>
      </c>
      <c r="H2604" t="s">
        <v>30</v>
      </c>
      <c r="I2604">
        <v>2</v>
      </c>
      <c r="J2604" t="s">
        <v>18</v>
      </c>
      <c r="K2604" t="s">
        <v>19</v>
      </c>
      <c r="L2604">
        <v>120000</v>
      </c>
      <c r="M2604" t="s">
        <v>42</v>
      </c>
      <c r="N2604" t="s">
        <v>64</v>
      </c>
      <c r="O2604" s="3">
        <v>32000</v>
      </c>
      <c r="P2604" s="1">
        <f>MEDIAN(Data_Source[Price (SAR)])</f>
        <v>58000</v>
      </c>
      <c r="Q2604" s="1" cm="1">
        <f t="array" ref="Q2604">MEDIAN(_xlfn._xlws.FILTER(Data_Source[Price (SAR)],Data_Source[Maker] = Data_Source[[#This Row],[Maker]]))</f>
        <v>42000</v>
      </c>
    </row>
    <row r="2605" spans="1:17" x14ac:dyDescent="0.35">
      <c r="A2605">
        <v>2604</v>
      </c>
      <c r="B2605" t="s">
        <v>39</v>
      </c>
      <c r="C2605" t="s">
        <v>217</v>
      </c>
      <c r="D2605">
        <v>2010</v>
      </c>
      <c r="E2605" s="9">
        <f ca="1">YEAR(TODAY())-Data_Source[[#This Row],[Year]]</f>
        <v>15</v>
      </c>
      <c r="F2605" t="s">
        <v>15</v>
      </c>
      <c r="G2605" t="s">
        <v>23</v>
      </c>
      <c r="H2605" t="s">
        <v>26</v>
      </c>
      <c r="I2605">
        <v>1.8</v>
      </c>
      <c r="J2605" t="s">
        <v>18</v>
      </c>
      <c r="K2605" t="s">
        <v>68</v>
      </c>
      <c r="L2605">
        <v>184700</v>
      </c>
      <c r="M2605" t="s">
        <v>20</v>
      </c>
      <c r="N2605" t="s">
        <v>20</v>
      </c>
      <c r="O2605" s="2">
        <v>11000</v>
      </c>
      <c r="P2605" s="1">
        <f>MEDIAN(Data_Source[Price (SAR)])</f>
        <v>58000</v>
      </c>
      <c r="Q2605" s="1" cm="1">
        <f t="array" ref="Q2605">MEDIAN(_xlfn._xlws.FILTER(Data_Source[Price (SAR)],Data_Source[Maker] = Data_Source[[#This Row],[Maker]]))</f>
        <v>60000</v>
      </c>
    </row>
    <row r="2606" spans="1:17" x14ac:dyDescent="0.35">
      <c r="A2606">
        <v>2605</v>
      </c>
      <c r="B2606" t="s">
        <v>141</v>
      </c>
      <c r="C2606">
        <v>301</v>
      </c>
      <c r="D2606">
        <v>2014</v>
      </c>
      <c r="E2606" s="9">
        <f ca="1">YEAR(TODAY())-Data_Source[[#This Row],[Year]]</f>
        <v>11</v>
      </c>
      <c r="F2606" t="s">
        <v>15</v>
      </c>
      <c r="G2606" t="s">
        <v>29</v>
      </c>
      <c r="H2606" t="s">
        <v>30</v>
      </c>
      <c r="I2606">
        <v>1.6</v>
      </c>
      <c r="J2606" t="s">
        <v>18</v>
      </c>
      <c r="K2606" t="s">
        <v>19</v>
      </c>
      <c r="L2606">
        <v>100000</v>
      </c>
      <c r="M2606" t="s">
        <v>64</v>
      </c>
      <c r="N2606" t="s">
        <v>64</v>
      </c>
      <c r="O2606" s="3">
        <v>16000</v>
      </c>
      <c r="P2606" s="1">
        <f>MEDIAN(Data_Source[Price (SAR)])</f>
        <v>58000</v>
      </c>
      <c r="Q2606" s="1" cm="1">
        <f t="array" ref="Q2606">MEDIAN(_xlfn._xlws.FILTER(Data_Source[Price (SAR)],Data_Source[Maker] = Data_Source[[#This Row],[Maker]]))</f>
        <v>23500</v>
      </c>
    </row>
    <row r="2607" spans="1:17" x14ac:dyDescent="0.35">
      <c r="A2607">
        <v>2606</v>
      </c>
      <c r="B2607" t="s">
        <v>34</v>
      </c>
      <c r="C2607" t="s">
        <v>35</v>
      </c>
      <c r="D2607">
        <v>2016</v>
      </c>
      <c r="E2607" s="9">
        <f ca="1">YEAR(TODAY())-Data_Source[[#This Row],[Year]]</f>
        <v>9</v>
      </c>
      <c r="F2607" t="s">
        <v>44</v>
      </c>
      <c r="G2607" t="s">
        <v>23</v>
      </c>
      <c r="H2607" t="s">
        <v>17</v>
      </c>
      <c r="I2607">
        <v>4.5999999999999996</v>
      </c>
      <c r="J2607" t="s">
        <v>18</v>
      </c>
      <c r="K2607" t="s">
        <v>68</v>
      </c>
      <c r="L2607">
        <v>95000</v>
      </c>
      <c r="M2607" t="s">
        <v>126</v>
      </c>
      <c r="N2607" t="s">
        <v>126</v>
      </c>
      <c r="O2607" s="2">
        <v>160000</v>
      </c>
      <c r="P2607" s="1">
        <f>MEDIAN(Data_Source[Price (SAR)])</f>
        <v>58000</v>
      </c>
      <c r="Q2607" s="1" cm="1">
        <f t="array" ref="Q2607">MEDIAN(_xlfn._xlws.FILTER(Data_Source[Price (SAR)],Data_Source[Maker] = Data_Source[[#This Row],[Maker]]))</f>
        <v>65000</v>
      </c>
    </row>
    <row r="2608" spans="1:17" x14ac:dyDescent="0.35">
      <c r="A2608">
        <v>2607</v>
      </c>
      <c r="B2608" t="s">
        <v>181</v>
      </c>
      <c r="C2608" t="s">
        <v>199</v>
      </c>
      <c r="D2608">
        <v>2016</v>
      </c>
      <c r="E2608" s="9">
        <f ca="1">YEAR(TODAY())-Data_Source[[#This Row],[Year]]</f>
        <v>9</v>
      </c>
      <c r="F2608" t="s">
        <v>15</v>
      </c>
      <c r="G2608" t="s">
        <v>23</v>
      </c>
      <c r="H2608" t="s">
        <v>17</v>
      </c>
      <c r="I2608">
        <v>3.5</v>
      </c>
      <c r="J2608" t="s">
        <v>18</v>
      </c>
      <c r="K2608" t="s">
        <v>19</v>
      </c>
      <c r="L2608">
        <v>201074</v>
      </c>
      <c r="M2608" t="s">
        <v>20</v>
      </c>
      <c r="N2608" t="s">
        <v>20</v>
      </c>
      <c r="O2608" s="3">
        <v>55000</v>
      </c>
      <c r="P2608" s="1">
        <f>MEDIAN(Data_Source[Price (SAR)])</f>
        <v>58000</v>
      </c>
      <c r="Q2608" s="1" cm="1">
        <f t="array" ref="Q2608">MEDIAN(_xlfn._xlws.FILTER(Data_Source[Price (SAR)],Data_Source[Maker] = Data_Source[[#This Row],[Maker]]))</f>
        <v>54000</v>
      </c>
    </row>
    <row r="2609" spans="1:17" x14ac:dyDescent="0.35">
      <c r="A2609">
        <v>2608</v>
      </c>
      <c r="B2609" t="s">
        <v>39</v>
      </c>
      <c r="C2609" t="s">
        <v>46</v>
      </c>
      <c r="D2609">
        <v>2016</v>
      </c>
      <c r="E2609" s="9">
        <f ca="1">YEAR(TODAY())-Data_Source[[#This Row],[Year]]</f>
        <v>9</v>
      </c>
      <c r="F2609" t="s">
        <v>15</v>
      </c>
      <c r="G2609" t="s">
        <v>75</v>
      </c>
      <c r="H2609" t="s">
        <v>26</v>
      </c>
      <c r="I2609">
        <v>5.3</v>
      </c>
      <c r="J2609" t="s">
        <v>18</v>
      </c>
      <c r="K2609" t="s">
        <v>19</v>
      </c>
      <c r="L2609">
        <v>217000</v>
      </c>
      <c r="M2609" t="s">
        <v>170</v>
      </c>
      <c r="N2609" t="s">
        <v>543</v>
      </c>
      <c r="O2609" s="2">
        <v>87000</v>
      </c>
      <c r="P2609" s="1">
        <f>MEDIAN(Data_Source[Price (SAR)])</f>
        <v>58000</v>
      </c>
      <c r="Q2609" s="1" cm="1">
        <f t="array" ref="Q2609">MEDIAN(_xlfn._xlws.FILTER(Data_Source[Price (SAR)],Data_Source[Maker] = Data_Source[[#This Row],[Maker]]))</f>
        <v>60000</v>
      </c>
    </row>
    <row r="2610" spans="1:17" x14ac:dyDescent="0.35">
      <c r="A2610">
        <v>2609</v>
      </c>
      <c r="B2610" t="s">
        <v>36</v>
      </c>
      <c r="C2610" t="s">
        <v>115</v>
      </c>
      <c r="D2610">
        <v>2001</v>
      </c>
      <c r="E2610" s="9">
        <f ca="1">YEAR(TODAY())-Data_Source[[#This Row],[Year]]</f>
        <v>24</v>
      </c>
      <c r="F2610" t="s">
        <v>15</v>
      </c>
      <c r="G2610" t="s">
        <v>38</v>
      </c>
      <c r="H2610" t="s">
        <v>30</v>
      </c>
      <c r="I2610">
        <v>5.3</v>
      </c>
      <c r="J2610" t="s">
        <v>18</v>
      </c>
      <c r="K2610" t="s">
        <v>19</v>
      </c>
      <c r="L2610">
        <v>300000</v>
      </c>
      <c r="M2610" t="s">
        <v>42</v>
      </c>
      <c r="N2610" t="s">
        <v>64</v>
      </c>
      <c r="O2610" s="3">
        <v>15000</v>
      </c>
      <c r="P2610" s="1">
        <f>MEDIAN(Data_Source[Price (SAR)])</f>
        <v>58000</v>
      </c>
      <c r="Q2610" s="1" cm="1">
        <f t="array" ref="Q2610">MEDIAN(_xlfn._xlws.FILTER(Data_Source[Price (SAR)],Data_Source[Maker] = Data_Source[[#This Row],[Maker]]))</f>
        <v>72000</v>
      </c>
    </row>
    <row r="2611" spans="1:17" x14ac:dyDescent="0.35">
      <c r="A2611">
        <v>2610</v>
      </c>
      <c r="B2611" t="s">
        <v>76</v>
      </c>
      <c r="C2611" t="s">
        <v>112</v>
      </c>
      <c r="D2611">
        <v>2019</v>
      </c>
      <c r="E2611" s="9">
        <f ca="1">YEAR(TODAY())-Data_Source[[#This Row],[Year]]</f>
        <v>6</v>
      </c>
      <c r="F2611" t="s">
        <v>47</v>
      </c>
      <c r="G2611" t="s">
        <v>65</v>
      </c>
      <c r="H2611" t="s">
        <v>30</v>
      </c>
      <c r="I2611">
        <v>3.5</v>
      </c>
      <c r="J2611" t="s">
        <v>18</v>
      </c>
      <c r="K2611" t="s">
        <v>19</v>
      </c>
      <c r="L2611">
        <v>108000</v>
      </c>
      <c r="M2611" t="s">
        <v>45</v>
      </c>
      <c r="N2611" t="s">
        <v>539</v>
      </c>
      <c r="O2611" s="3">
        <v>97000</v>
      </c>
      <c r="P2611" s="1">
        <f>MEDIAN(Data_Source[Price (SAR)])</f>
        <v>58000</v>
      </c>
      <c r="Q2611" s="1" cm="1">
        <f t="array" ref="Q2611">MEDIAN(_xlfn._xlws.FILTER(Data_Source[Price (SAR)],Data_Source[Maker] = Data_Source[[#This Row],[Maker]]))</f>
        <v>55000</v>
      </c>
    </row>
    <row r="2612" spans="1:17" x14ac:dyDescent="0.35">
      <c r="A2612">
        <v>2611</v>
      </c>
      <c r="B2612" t="s">
        <v>76</v>
      </c>
      <c r="C2612" t="s">
        <v>77</v>
      </c>
      <c r="D2612">
        <v>2012</v>
      </c>
      <c r="E2612" s="9">
        <f ca="1">YEAR(TODAY())-Data_Source[[#This Row],[Year]]</f>
        <v>13</v>
      </c>
      <c r="F2612" t="s">
        <v>15</v>
      </c>
      <c r="G2612" t="s">
        <v>16</v>
      </c>
      <c r="H2612" t="s">
        <v>26</v>
      </c>
      <c r="I2612">
        <v>5.4</v>
      </c>
      <c r="J2612" t="s">
        <v>18</v>
      </c>
      <c r="K2612" t="s">
        <v>19</v>
      </c>
      <c r="L2612">
        <v>195000</v>
      </c>
      <c r="M2612" t="s">
        <v>20</v>
      </c>
      <c r="N2612" t="s">
        <v>20</v>
      </c>
      <c r="O2612" s="2">
        <v>45000</v>
      </c>
      <c r="P2612" s="1">
        <f>MEDIAN(Data_Source[Price (SAR)])</f>
        <v>58000</v>
      </c>
      <c r="Q2612" s="1" cm="1">
        <f t="array" ref="Q2612">MEDIAN(_xlfn._xlws.FILTER(Data_Source[Price (SAR)],Data_Source[Maker] = Data_Source[[#This Row],[Maker]]))</f>
        <v>55000</v>
      </c>
    </row>
    <row r="2613" spans="1:17" x14ac:dyDescent="0.35">
      <c r="A2613">
        <v>2612</v>
      </c>
      <c r="B2613" t="s">
        <v>36</v>
      </c>
      <c r="C2613" t="s">
        <v>200</v>
      </c>
      <c r="D2613">
        <v>2016</v>
      </c>
      <c r="E2613" s="9">
        <f ca="1">YEAR(TODAY())-Data_Source[[#This Row],[Year]]</f>
        <v>9</v>
      </c>
      <c r="F2613" t="s">
        <v>15</v>
      </c>
      <c r="G2613" t="s">
        <v>23</v>
      </c>
      <c r="H2613" t="s">
        <v>26</v>
      </c>
      <c r="I2613">
        <v>3.6</v>
      </c>
      <c r="J2613" t="s">
        <v>18</v>
      </c>
      <c r="K2613" t="s">
        <v>19</v>
      </c>
      <c r="L2613">
        <v>108000</v>
      </c>
      <c r="M2613" t="s">
        <v>45</v>
      </c>
      <c r="N2613" t="s">
        <v>539</v>
      </c>
      <c r="O2613" s="3">
        <v>60000</v>
      </c>
      <c r="P2613" s="1">
        <f>MEDIAN(Data_Source[Price (SAR)])</f>
        <v>58000</v>
      </c>
      <c r="Q2613" s="1" cm="1">
        <f t="array" ref="Q2613">MEDIAN(_xlfn._xlws.FILTER(Data_Source[Price (SAR)],Data_Source[Maker] = Data_Source[[#This Row],[Maker]]))</f>
        <v>72000</v>
      </c>
    </row>
    <row r="2614" spans="1:17" x14ac:dyDescent="0.35">
      <c r="A2614">
        <v>2613</v>
      </c>
      <c r="B2614" t="s">
        <v>60</v>
      </c>
      <c r="C2614" t="s">
        <v>241</v>
      </c>
      <c r="D2614">
        <v>2002</v>
      </c>
      <c r="E2614" s="9">
        <f ca="1">YEAR(TODAY())-Data_Source[[#This Row],[Year]]</f>
        <v>23</v>
      </c>
      <c r="F2614" t="s">
        <v>15</v>
      </c>
      <c r="G2614" t="s">
        <v>23</v>
      </c>
      <c r="H2614" t="s">
        <v>17</v>
      </c>
      <c r="I2614">
        <v>4.5999999999999996</v>
      </c>
      <c r="J2614" t="s">
        <v>18</v>
      </c>
      <c r="K2614" t="s">
        <v>19</v>
      </c>
      <c r="L2614">
        <v>500</v>
      </c>
      <c r="M2614" t="s">
        <v>20</v>
      </c>
      <c r="N2614" t="s">
        <v>20</v>
      </c>
      <c r="O2614" s="3">
        <v>26000</v>
      </c>
      <c r="P2614" s="1">
        <f>MEDIAN(Data_Source[Price (SAR)])</f>
        <v>58000</v>
      </c>
      <c r="Q2614" s="1" cm="1">
        <f t="array" ref="Q2614">MEDIAN(_xlfn._xlws.FILTER(Data_Source[Price (SAR)],Data_Source[Maker] = Data_Source[[#This Row],[Maker]]))</f>
        <v>142000</v>
      </c>
    </row>
    <row r="2615" spans="1:17" x14ac:dyDescent="0.35">
      <c r="A2615">
        <v>2614</v>
      </c>
      <c r="B2615" t="s">
        <v>34</v>
      </c>
      <c r="C2615" t="s">
        <v>51</v>
      </c>
      <c r="D2615">
        <v>2020</v>
      </c>
      <c r="E2615" s="9">
        <f ca="1">YEAR(TODAY())-Data_Source[[#This Row],[Year]]</f>
        <v>5</v>
      </c>
      <c r="F2615" t="s">
        <v>15</v>
      </c>
      <c r="G2615" t="s">
        <v>75</v>
      </c>
      <c r="H2615" t="s">
        <v>26</v>
      </c>
      <c r="I2615">
        <v>1.6</v>
      </c>
      <c r="J2615" t="s">
        <v>18</v>
      </c>
      <c r="K2615" t="s">
        <v>19</v>
      </c>
      <c r="L2615">
        <v>16000</v>
      </c>
      <c r="M2615" t="s">
        <v>42</v>
      </c>
      <c r="N2615" t="s">
        <v>64</v>
      </c>
      <c r="O2615" s="2">
        <v>62000</v>
      </c>
      <c r="P2615" s="1">
        <f>MEDIAN(Data_Source[Price (SAR)])</f>
        <v>58000</v>
      </c>
      <c r="Q2615" s="1" cm="1">
        <f t="array" ref="Q2615">MEDIAN(_xlfn._xlws.FILTER(Data_Source[Price (SAR)],Data_Source[Maker] = Data_Source[[#This Row],[Maker]]))</f>
        <v>65000</v>
      </c>
    </row>
    <row r="2616" spans="1:17" x14ac:dyDescent="0.35">
      <c r="A2616">
        <v>2615</v>
      </c>
      <c r="B2616" t="s">
        <v>82</v>
      </c>
      <c r="C2616" t="s">
        <v>105</v>
      </c>
      <c r="D2616">
        <v>2015</v>
      </c>
      <c r="E2616" s="9">
        <f ca="1">YEAR(TODAY())-Data_Source[[#This Row],[Year]]</f>
        <v>10</v>
      </c>
      <c r="F2616" t="s">
        <v>15</v>
      </c>
      <c r="G2616" t="s">
        <v>65</v>
      </c>
      <c r="H2616" t="s">
        <v>26</v>
      </c>
      <c r="I2616">
        <v>2.4</v>
      </c>
      <c r="J2616" t="s">
        <v>18</v>
      </c>
      <c r="K2616" t="s">
        <v>19</v>
      </c>
      <c r="L2616">
        <v>100000</v>
      </c>
      <c r="M2616" t="s">
        <v>20</v>
      </c>
      <c r="N2616" t="s">
        <v>20</v>
      </c>
      <c r="O2616" s="3">
        <v>37000</v>
      </c>
      <c r="P2616" s="1">
        <f>MEDIAN(Data_Source[Price (SAR)])</f>
        <v>58000</v>
      </c>
      <c r="Q2616" s="1" cm="1">
        <f t="array" ref="Q2616">MEDIAN(_xlfn._xlws.FILTER(Data_Source[Price (SAR)],Data_Source[Maker] = Data_Source[[#This Row],[Maker]]))</f>
        <v>40000</v>
      </c>
    </row>
    <row r="2617" spans="1:17" x14ac:dyDescent="0.35">
      <c r="A2617">
        <v>2616</v>
      </c>
      <c r="B2617" t="s">
        <v>36</v>
      </c>
      <c r="C2617" t="s">
        <v>146</v>
      </c>
      <c r="D2617">
        <v>2021</v>
      </c>
      <c r="E2617" s="9">
        <f ca="1">YEAR(TODAY())-Data_Source[[#This Row],[Year]]</f>
        <v>4</v>
      </c>
      <c r="F2617" t="s">
        <v>15</v>
      </c>
      <c r="G2617" t="s">
        <v>25</v>
      </c>
      <c r="H2617" t="s">
        <v>17</v>
      </c>
      <c r="I2617">
        <v>9</v>
      </c>
      <c r="J2617" t="s">
        <v>18</v>
      </c>
      <c r="K2617" t="s">
        <v>19</v>
      </c>
      <c r="L2617">
        <v>100</v>
      </c>
      <c r="M2617" t="s">
        <v>45</v>
      </c>
      <c r="N2617" t="s">
        <v>539</v>
      </c>
      <c r="O2617" s="2">
        <v>178000</v>
      </c>
      <c r="P2617" s="1">
        <f>MEDIAN(Data_Source[Price (SAR)])</f>
        <v>58000</v>
      </c>
      <c r="Q2617" s="1" cm="1">
        <f t="array" ref="Q2617">MEDIAN(_xlfn._xlws.FILTER(Data_Source[Price (SAR)],Data_Source[Maker] = Data_Source[[#This Row],[Maker]]))</f>
        <v>72000</v>
      </c>
    </row>
    <row r="2618" spans="1:17" x14ac:dyDescent="0.35">
      <c r="A2618">
        <v>2617</v>
      </c>
      <c r="B2618" t="s">
        <v>76</v>
      </c>
      <c r="C2618" t="s">
        <v>77</v>
      </c>
      <c r="D2618">
        <v>2014</v>
      </c>
      <c r="E2618" s="9">
        <f ca="1">YEAR(TODAY())-Data_Source[[#This Row],[Year]]</f>
        <v>11</v>
      </c>
      <c r="F2618" t="s">
        <v>44</v>
      </c>
      <c r="G2618" t="s">
        <v>23</v>
      </c>
      <c r="H2618" t="s">
        <v>30</v>
      </c>
      <c r="I2618">
        <v>5.4</v>
      </c>
      <c r="J2618" t="s">
        <v>18</v>
      </c>
      <c r="K2618" t="s">
        <v>19</v>
      </c>
      <c r="L2618">
        <v>204000</v>
      </c>
      <c r="M2618" t="s">
        <v>20</v>
      </c>
      <c r="N2618" t="s">
        <v>20</v>
      </c>
      <c r="O2618" s="3">
        <v>45000</v>
      </c>
      <c r="P2618" s="1">
        <f>MEDIAN(Data_Source[Price (SAR)])</f>
        <v>58000</v>
      </c>
      <c r="Q2618" s="1" cm="1">
        <f t="array" ref="Q2618">MEDIAN(_xlfn._xlws.FILTER(Data_Source[Price (SAR)],Data_Source[Maker] = Data_Source[[#This Row],[Maker]]))</f>
        <v>55000</v>
      </c>
    </row>
    <row r="2619" spans="1:17" x14ac:dyDescent="0.35">
      <c r="A2619">
        <v>2618</v>
      </c>
      <c r="B2619" t="s">
        <v>36</v>
      </c>
      <c r="C2619" t="s">
        <v>37</v>
      </c>
      <c r="D2619">
        <v>2016</v>
      </c>
      <c r="E2619" s="9">
        <f ca="1">YEAR(TODAY())-Data_Source[[#This Row],[Year]]</f>
        <v>9</v>
      </c>
      <c r="F2619" t="s">
        <v>44</v>
      </c>
      <c r="G2619" t="s">
        <v>16</v>
      </c>
      <c r="H2619" t="s">
        <v>17</v>
      </c>
      <c r="I2619">
        <v>5.3</v>
      </c>
      <c r="J2619" t="s">
        <v>18</v>
      </c>
      <c r="K2619" t="s">
        <v>19</v>
      </c>
      <c r="L2619">
        <v>61000</v>
      </c>
      <c r="M2619" t="s">
        <v>20</v>
      </c>
      <c r="N2619" t="s">
        <v>20</v>
      </c>
      <c r="O2619" s="2">
        <v>165000</v>
      </c>
      <c r="P2619" s="1">
        <f>MEDIAN(Data_Source[Price (SAR)])</f>
        <v>58000</v>
      </c>
      <c r="Q2619" s="1" cm="1">
        <f t="array" ref="Q2619">MEDIAN(_xlfn._xlws.FILTER(Data_Source[Price (SAR)],Data_Source[Maker] = Data_Source[[#This Row],[Maker]]))</f>
        <v>72000</v>
      </c>
    </row>
    <row r="2620" spans="1:17" x14ac:dyDescent="0.35">
      <c r="A2620">
        <v>2619</v>
      </c>
      <c r="B2620" t="s">
        <v>34</v>
      </c>
      <c r="C2620" t="s">
        <v>35</v>
      </c>
      <c r="D2620">
        <v>1997</v>
      </c>
      <c r="E2620" s="9">
        <f ca="1">YEAR(TODAY())-Data_Source[[#This Row],[Year]]</f>
        <v>28</v>
      </c>
      <c r="F2620" t="s">
        <v>15</v>
      </c>
      <c r="G2620" t="s">
        <v>23</v>
      </c>
      <c r="H2620" t="s">
        <v>30</v>
      </c>
      <c r="I2620">
        <v>4.5999999999999996</v>
      </c>
      <c r="J2620" t="s">
        <v>18</v>
      </c>
      <c r="K2620" t="s">
        <v>68</v>
      </c>
      <c r="L2620">
        <v>540000</v>
      </c>
      <c r="M2620" t="s">
        <v>54</v>
      </c>
      <c r="N2620" t="s">
        <v>538</v>
      </c>
      <c r="O2620" s="2">
        <v>38000</v>
      </c>
      <c r="P2620" s="1">
        <f>MEDIAN(Data_Source[Price (SAR)])</f>
        <v>58000</v>
      </c>
      <c r="Q2620" s="1" cm="1">
        <f t="array" ref="Q2620">MEDIAN(_xlfn._xlws.FILTER(Data_Source[Price (SAR)],Data_Source[Maker] = Data_Source[[#This Row],[Maker]]))</f>
        <v>65000</v>
      </c>
    </row>
    <row r="2621" spans="1:17" x14ac:dyDescent="0.35">
      <c r="A2621">
        <v>2620</v>
      </c>
      <c r="B2621" t="s">
        <v>27</v>
      </c>
      <c r="C2621" t="s">
        <v>88</v>
      </c>
      <c r="D2621">
        <v>2017</v>
      </c>
      <c r="E2621" s="9">
        <f ca="1">YEAR(TODAY())-Data_Source[[#This Row],[Year]]</f>
        <v>8</v>
      </c>
      <c r="F2621" t="s">
        <v>15</v>
      </c>
      <c r="G2621" t="s">
        <v>29</v>
      </c>
      <c r="H2621" t="s">
        <v>26</v>
      </c>
      <c r="I2621">
        <v>1.4</v>
      </c>
      <c r="J2621" t="s">
        <v>18</v>
      </c>
      <c r="K2621" t="s">
        <v>19</v>
      </c>
      <c r="L2621">
        <v>200000</v>
      </c>
      <c r="M2621" t="s">
        <v>45</v>
      </c>
      <c r="N2621" t="s">
        <v>539</v>
      </c>
      <c r="O2621" s="3">
        <v>30000</v>
      </c>
      <c r="P2621" s="1">
        <f>MEDIAN(Data_Source[Price (SAR)])</f>
        <v>58000</v>
      </c>
      <c r="Q2621" s="1" cm="1">
        <f t="array" ref="Q2621">MEDIAN(_xlfn._xlws.FILTER(Data_Source[Price (SAR)],Data_Source[Maker] = Data_Source[[#This Row],[Maker]]))</f>
        <v>42000</v>
      </c>
    </row>
    <row r="2622" spans="1:17" x14ac:dyDescent="0.35">
      <c r="A2622">
        <v>2621</v>
      </c>
      <c r="B2622" t="s">
        <v>76</v>
      </c>
      <c r="C2622" t="s">
        <v>112</v>
      </c>
      <c r="D2622">
        <v>2016</v>
      </c>
      <c r="E2622" s="9">
        <f ca="1">YEAR(TODAY())-Data_Source[[#This Row],[Year]]</f>
        <v>9</v>
      </c>
      <c r="F2622" t="s">
        <v>47</v>
      </c>
      <c r="G2622" t="s">
        <v>16</v>
      </c>
      <c r="H2622" t="s">
        <v>17</v>
      </c>
      <c r="I2622">
        <v>3.5</v>
      </c>
      <c r="J2622" t="s">
        <v>18</v>
      </c>
      <c r="K2622" t="s">
        <v>19</v>
      </c>
      <c r="L2622">
        <v>110000</v>
      </c>
      <c r="M2622" t="s">
        <v>45</v>
      </c>
      <c r="N2622" t="s">
        <v>539</v>
      </c>
      <c r="O2622" s="3">
        <v>75000</v>
      </c>
      <c r="P2622" s="1">
        <f>MEDIAN(Data_Source[Price (SAR)])</f>
        <v>58000</v>
      </c>
      <c r="Q2622" s="1" cm="1">
        <f t="array" ref="Q2622">MEDIAN(_xlfn._xlws.FILTER(Data_Source[Price (SAR)],Data_Source[Maker] = Data_Source[[#This Row],[Maker]]))</f>
        <v>55000</v>
      </c>
    </row>
    <row r="2623" spans="1:17" x14ac:dyDescent="0.35">
      <c r="A2623">
        <v>2622</v>
      </c>
      <c r="B2623" t="s">
        <v>76</v>
      </c>
      <c r="C2623" t="s">
        <v>112</v>
      </c>
      <c r="D2623">
        <v>2019</v>
      </c>
      <c r="E2623" s="9">
        <f ca="1">YEAR(TODAY())-Data_Source[[#This Row],[Year]]</f>
        <v>6</v>
      </c>
      <c r="F2623" t="s">
        <v>15</v>
      </c>
      <c r="G2623" t="s">
        <v>25</v>
      </c>
      <c r="H2623" t="s">
        <v>26</v>
      </c>
      <c r="I2623">
        <v>2</v>
      </c>
      <c r="J2623" t="s">
        <v>18</v>
      </c>
      <c r="K2623" t="s">
        <v>19</v>
      </c>
      <c r="L2623">
        <v>48000</v>
      </c>
      <c r="M2623" t="s">
        <v>45</v>
      </c>
      <c r="N2623" t="s">
        <v>539</v>
      </c>
      <c r="O2623" s="3">
        <v>80000</v>
      </c>
      <c r="P2623" s="1">
        <f>MEDIAN(Data_Source[Price (SAR)])</f>
        <v>58000</v>
      </c>
      <c r="Q2623" s="1" cm="1">
        <f t="array" ref="Q2623">MEDIAN(_xlfn._xlws.FILTER(Data_Source[Price (SAR)],Data_Source[Maker] = Data_Source[[#This Row],[Maker]]))</f>
        <v>55000</v>
      </c>
    </row>
    <row r="2624" spans="1:17" x14ac:dyDescent="0.35">
      <c r="A2624">
        <v>2623</v>
      </c>
      <c r="B2624" t="s">
        <v>103</v>
      </c>
      <c r="C2624" t="s">
        <v>104</v>
      </c>
      <c r="D2624">
        <v>2014</v>
      </c>
      <c r="E2624" s="9">
        <f ca="1">YEAR(TODAY())-Data_Source[[#This Row],[Year]]</f>
        <v>11</v>
      </c>
      <c r="F2624" t="s">
        <v>15</v>
      </c>
      <c r="G2624" t="s">
        <v>16</v>
      </c>
      <c r="H2624" t="s">
        <v>30</v>
      </c>
      <c r="I2624">
        <v>5.7</v>
      </c>
      <c r="J2624" t="s">
        <v>18</v>
      </c>
      <c r="K2624" t="s">
        <v>19</v>
      </c>
      <c r="L2624">
        <v>175000</v>
      </c>
      <c r="M2624" t="s">
        <v>253</v>
      </c>
      <c r="N2624" t="s">
        <v>539</v>
      </c>
      <c r="O2624" s="3">
        <v>70000</v>
      </c>
      <c r="P2624" s="1">
        <f>MEDIAN(Data_Source[Price (SAR)])</f>
        <v>58000</v>
      </c>
      <c r="Q2624" s="1" cm="1">
        <f t="array" ref="Q2624">MEDIAN(_xlfn._xlws.FILTER(Data_Source[Price (SAR)],Data_Source[Maker] = Data_Source[[#This Row],[Maker]]))</f>
        <v>83000</v>
      </c>
    </row>
    <row r="2625" spans="1:17" x14ac:dyDescent="0.35">
      <c r="A2625">
        <v>2624</v>
      </c>
      <c r="B2625" t="s">
        <v>36</v>
      </c>
      <c r="C2625" t="s">
        <v>146</v>
      </c>
      <c r="D2625">
        <v>2017</v>
      </c>
      <c r="E2625" s="9">
        <f ca="1">YEAR(TODAY())-Data_Source[[#This Row],[Year]]</f>
        <v>8</v>
      </c>
      <c r="F2625" t="s">
        <v>15</v>
      </c>
      <c r="G2625" t="s">
        <v>25</v>
      </c>
      <c r="H2625" t="s">
        <v>17</v>
      </c>
      <c r="I2625">
        <v>5.3</v>
      </c>
      <c r="J2625" t="s">
        <v>18</v>
      </c>
      <c r="K2625" t="s">
        <v>19</v>
      </c>
      <c r="L2625">
        <v>174000</v>
      </c>
      <c r="M2625" t="s">
        <v>45</v>
      </c>
      <c r="N2625" t="s">
        <v>539</v>
      </c>
      <c r="O2625" s="3">
        <v>99000</v>
      </c>
      <c r="P2625" s="1">
        <f>MEDIAN(Data_Source[Price (SAR)])</f>
        <v>58000</v>
      </c>
      <c r="Q2625" s="1" cm="1">
        <f t="array" ref="Q2625">MEDIAN(_xlfn._xlws.FILTER(Data_Source[Price (SAR)],Data_Source[Maker] = Data_Source[[#This Row],[Maker]]))</f>
        <v>72000</v>
      </c>
    </row>
    <row r="2626" spans="1:17" x14ac:dyDescent="0.35">
      <c r="A2626">
        <v>2625</v>
      </c>
      <c r="B2626" t="s">
        <v>36</v>
      </c>
      <c r="C2626" t="s">
        <v>146</v>
      </c>
      <c r="D2626">
        <v>2020</v>
      </c>
      <c r="E2626" s="9">
        <f ca="1">YEAR(TODAY())-Data_Source[[#This Row],[Year]]</f>
        <v>5</v>
      </c>
      <c r="F2626" t="s">
        <v>15</v>
      </c>
      <c r="G2626" t="s">
        <v>29</v>
      </c>
      <c r="H2626" t="s">
        <v>30</v>
      </c>
      <c r="I2626">
        <v>5.3</v>
      </c>
      <c r="J2626" t="s">
        <v>18</v>
      </c>
      <c r="K2626" t="s">
        <v>19</v>
      </c>
      <c r="L2626">
        <v>91000</v>
      </c>
      <c r="M2626" t="s">
        <v>59</v>
      </c>
      <c r="N2626" t="s">
        <v>59</v>
      </c>
      <c r="O2626" s="3">
        <v>135000</v>
      </c>
      <c r="P2626" s="1">
        <f>MEDIAN(Data_Source[Price (SAR)])</f>
        <v>58000</v>
      </c>
      <c r="Q2626" s="1" cm="1">
        <f t="array" ref="Q2626">MEDIAN(_xlfn._xlws.FILTER(Data_Source[Price (SAR)],Data_Source[Maker] = Data_Source[[#This Row],[Maker]]))</f>
        <v>72000</v>
      </c>
    </row>
    <row r="2627" spans="1:17" x14ac:dyDescent="0.35">
      <c r="A2627">
        <v>2626</v>
      </c>
      <c r="B2627" t="s">
        <v>82</v>
      </c>
      <c r="C2627" t="s">
        <v>156</v>
      </c>
      <c r="D2627">
        <v>2019</v>
      </c>
      <c r="E2627" s="9">
        <f ca="1">YEAR(TODAY())-Data_Source[[#This Row],[Year]]</f>
        <v>6</v>
      </c>
      <c r="F2627" t="s">
        <v>15</v>
      </c>
      <c r="G2627" t="s">
        <v>23</v>
      </c>
      <c r="H2627" t="s">
        <v>26</v>
      </c>
      <c r="I2627">
        <v>1.4</v>
      </c>
      <c r="J2627" t="s">
        <v>18</v>
      </c>
      <c r="K2627" t="s">
        <v>19</v>
      </c>
      <c r="L2627">
        <v>65000</v>
      </c>
      <c r="M2627" t="s">
        <v>45</v>
      </c>
      <c r="N2627" t="s">
        <v>539</v>
      </c>
      <c r="O2627" s="3">
        <v>35000</v>
      </c>
      <c r="P2627" s="1">
        <f>MEDIAN(Data_Source[Price (SAR)])</f>
        <v>58000</v>
      </c>
      <c r="Q2627" s="1" cm="1">
        <f t="array" ref="Q2627">MEDIAN(_xlfn._xlws.FILTER(Data_Source[Price (SAR)],Data_Source[Maker] = Data_Source[[#This Row],[Maker]]))</f>
        <v>40000</v>
      </c>
    </row>
    <row r="2628" spans="1:17" x14ac:dyDescent="0.35">
      <c r="A2628">
        <v>2627</v>
      </c>
      <c r="B2628" t="s">
        <v>31</v>
      </c>
      <c r="C2628" t="s">
        <v>32</v>
      </c>
      <c r="D2628">
        <v>2016</v>
      </c>
      <c r="E2628" s="9">
        <f ca="1">YEAR(TODAY())-Data_Source[[#This Row],[Year]]</f>
        <v>9</v>
      </c>
      <c r="F2628" t="s">
        <v>47</v>
      </c>
      <c r="G2628" t="s">
        <v>23</v>
      </c>
      <c r="H2628" t="s">
        <v>26</v>
      </c>
      <c r="I2628">
        <v>1.4</v>
      </c>
      <c r="J2628" t="s">
        <v>18</v>
      </c>
      <c r="K2628" t="s">
        <v>19</v>
      </c>
      <c r="L2628">
        <v>233000</v>
      </c>
      <c r="M2628" t="s">
        <v>45</v>
      </c>
      <c r="N2628" t="s">
        <v>539</v>
      </c>
      <c r="O2628" s="3">
        <v>48000</v>
      </c>
      <c r="P2628" s="1">
        <f>MEDIAN(Data_Source[Price (SAR)])</f>
        <v>58000</v>
      </c>
      <c r="Q2628" s="1" cm="1">
        <f t="array" ref="Q2628">MEDIAN(_xlfn._xlws.FILTER(Data_Source[Price (SAR)],Data_Source[Maker] = Data_Source[[#This Row],[Maker]]))</f>
        <v>60500</v>
      </c>
    </row>
    <row r="2629" spans="1:17" x14ac:dyDescent="0.35">
      <c r="A2629">
        <v>2628</v>
      </c>
      <c r="B2629" t="s">
        <v>82</v>
      </c>
      <c r="C2629" t="s">
        <v>142</v>
      </c>
      <c r="D2629">
        <v>2016</v>
      </c>
      <c r="E2629" s="9">
        <f ca="1">YEAR(TODAY())-Data_Source[[#This Row],[Year]]</f>
        <v>9</v>
      </c>
      <c r="F2629" t="s">
        <v>15</v>
      </c>
      <c r="G2629" t="s">
        <v>75</v>
      </c>
      <c r="H2629" t="s">
        <v>30</v>
      </c>
      <c r="I2629">
        <v>1.6</v>
      </c>
      <c r="J2629" t="s">
        <v>18</v>
      </c>
      <c r="K2629" t="s">
        <v>19</v>
      </c>
      <c r="L2629">
        <v>112000</v>
      </c>
      <c r="M2629" t="s">
        <v>42</v>
      </c>
      <c r="N2629" t="s">
        <v>64</v>
      </c>
      <c r="O2629" s="2">
        <v>30000</v>
      </c>
      <c r="P2629" s="1">
        <f>MEDIAN(Data_Source[Price (SAR)])</f>
        <v>58000</v>
      </c>
      <c r="Q2629" s="1" cm="1">
        <f t="array" ref="Q2629">MEDIAN(_xlfn._xlws.FILTER(Data_Source[Price (SAR)],Data_Source[Maker] = Data_Source[[#This Row],[Maker]]))</f>
        <v>40000</v>
      </c>
    </row>
    <row r="2630" spans="1:17" x14ac:dyDescent="0.35">
      <c r="A2630">
        <v>2629</v>
      </c>
      <c r="B2630" t="s">
        <v>31</v>
      </c>
      <c r="C2630" t="s">
        <v>157</v>
      </c>
      <c r="D2630">
        <v>2009</v>
      </c>
      <c r="E2630" s="9">
        <f ca="1">YEAR(TODAY())-Data_Source[[#This Row],[Year]]</f>
        <v>16</v>
      </c>
      <c r="F2630" t="s">
        <v>47</v>
      </c>
      <c r="G2630" t="s">
        <v>16</v>
      </c>
      <c r="H2630" t="s">
        <v>26</v>
      </c>
      <c r="I2630">
        <v>3.5</v>
      </c>
      <c r="J2630" t="s">
        <v>18</v>
      </c>
      <c r="K2630" t="s">
        <v>19</v>
      </c>
      <c r="L2630">
        <v>200000</v>
      </c>
      <c r="M2630" t="s">
        <v>45</v>
      </c>
      <c r="N2630" t="s">
        <v>539</v>
      </c>
      <c r="O2630" s="3">
        <v>38000</v>
      </c>
      <c r="P2630" s="1">
        <f>MEDIAN(Data_Source[Price (SAR)])</f>
        <v>58000</v>
      </c>
      <c r="Q2630" s="1" cm="1">
        <f t="array" ref="Q2630">MEDIAN(_xlfn._xlws.FILTER(Data_Source[Price (SAR)],Data_Source[Maker] = Data_Source[[#This Row],[Maker]]))</f>
        <v>60500</v>
      </c>
    </row>
    <row r="2631" spans="1:17" x14ac:dyDescent="0.35">
      <c r="A2631">
        <v>2630</v>
      </c>
      <c r="B2631" t="s">
        <v>76</v>
      </c>
      <c r="C2631" t="s">
        <v>203</v>
      </c>
      <c r="D2631">
        <v>2019</v>
      </c>
      <c r="E2631" s="9">
        <f ca="1">YEAR(TODAY())-Data_Source[[#This Row],[Year]]</f>
        <v>6</v>
      </c>
      <c r="F2631" t="s">
        <v>15</v>
      </c>
      <c r="G2631" t="s">
        <v>23</v>
      </c>
      <c r="H2631" t="s">
        <v>26</v>
      </c>
      <c r="I2631">
        <v>1.5</v>
      </c>
      <c r="J2631" t="s">
        <v>18</v>
      </c>
      <c r="K2631" t="s">
        <v>19</v>
      </c>
      <c r="L2631">
        <v>51419</v>
      </c>
      <c r="M2631" t="s">
        <v>42</v>
      </c>
      <c r="N2631" t="s">
        <v>64</v>
      </c>
      <c r="O2631" s="3">
        <v>27500</v>
      </c>
      <c r="P2631" s="1">
        <f>MEDIAN(Data_Source[Price (SAR)])</f>
        <v>58000</v>
      </c>
      <c r="Q2631" s="1" cm="1">
        <f t="array" ref="Q2631">MEDIAN(_xlfn._xlws.FILTER(Data_Source[Price (SAR)],Data_Source[Maker] = Data_Source[[#This Row],[Maker]]))</f>
        <v>55000</v>
      </c>
    </row>
    <row r="2632" spans="1:17" x14ac:dyDescent="0.35">
      <c r="A2632">
        <v>2631</v>
      </c>
      <c r="B2632" t="s">
        <v>76</v>
      </c>
      <c r="C2632" t="s">
        <v>203</v>
      </c>
      <c r="D2632">
        <v>2019</v>
      </c>
      <c r="E2632" s="9">
        <f ca="1">YEAR(TODAY())-Data_Source[[#This Row],[Year]]</f>
        <v>6</v>
      </c>
      <c r="F2632" t="s">
        <v>15</v>
      </c>
      <c r="G2632" t="s">
        <v>23</v>
      </c>
      <c r="H2632" t="s">
        <v>26</v>
      </c>
      <c r="I2632">
        <v>1.5</v>
      </c>
      <c r="J2632" t="s">
        <v>18</v>
      </c>
      <c r="K2632" t="s">
        <v>19</v>
      </c>
      <c r="L2632">
        <v>47856</v>
      </c>
      <c r="M2632" t="s">
        <v>42</v>
      </c>
      <c r="N2632" t="s">
        <v>64</v>
      </c>
      <c r="O2632" s="2">
        <v>27500</v>
      </c>
      <c r="P2632" s="1">
        <f>MEDIAN(Data_Source[Price (SAR)])</f>
        <v>58000</v>
      </c>
      <c r="Q2632" s="1" cm="1">
        <f t="array" ref="Q2632">MEDIAN(_xlfn._xlws.FILTER(Data_Source[Price (SAR)],Data_Source[Maker] = Data_Source[[#This Row],[Maker]]))</f>
        <v>55000</v>
      </c>
    </row>
    <row r="2633" spans="1:17" x14ac:dyDescent="0.35">
      <c r="A2633">
        <v>2632</v>
      </c>
      <c r="B2633" t="s">
        <v>36</v>
      </c>
      <c r="C2633" t="s">
        <v>37</v>
      </c>
      <c r="D2633">
        <v>2011</v>
      </c>
      <c r="E2633" s="9">
        <f ca="1">YEAR(TODAY())-Data_Source[[#This Row],[Year]]</f>
        <v>14</v>
      </c>
      <c r="F2633" t="s">
        <v>15</v>
      </c>
      <c r="G2633" t="s">
        <v>75</v>
      </c>
      <c r="H2633" t="s">
        <v>17</v>
      </c>
      <c r="I2633">
        <v>5.3</v>
      </c>
      <c r="J2633" t="s">
        <v>18</v>
      </c>
      <c r="K2633" t="s">
        <v>19</v>
      </c>
      <c r="L2633">
        <v>350000</v>
      </c>
      <c r="M2633" t="s">
        <v>20</v>
      </c>
      <c r="N2633" t="s">
        <v>20</v>
      </c>
      <c r="O2633" s="2">
        <v>55000</v>
      </c>
      <c r="P2633" s="1">
        <f>MEDIAN(Data_Source[Price (SAR)])</f>
        <v>58000</v>
      </c>
      <c r="Q2633" s="1" cm="1">
        <f t="array" ref="Q2633">MEDIAN(_xlfn._xlws.FILTER(Data_Source[Price (SAR)],Data_Source[Maker] = Data_Source[[#This Row],[Maker]]))</f>
        <v>72000</v>
      </c>
    </row>
    <row r="2634" spans="1:17" x14ac:dyDescent="0.35">
      <c r="A2634">
        <v>2633</v>
      </c>
      <c r="B2634" t="s">
        <v>27</v>
      </c>
      <c r="C2634" t="s">
        <v>89</v>
      </c>
      <c r="D2634">
        <v>2007</v>
      </c>
      <c r="E2634" s="9">
        <f ca="1">YEAR(TODAY())-Data_Source[[#This Row],[Year]]</f>
        <v>18</v>
      </c>
      <c r="F2634" t="s">
        <v>47</v>
      </c>
      <c r="G2634" t="s">
        <v>25</v>
      </c>
      <c r="H2634" t="s">
        <v>17</v>
      </c>
      <c r="I2634">
        <v>3.3</v>
      </c>
      <c r="J2634" t="s">
        <v>18</v>
      </c>
      <c r="K2634" t="s">
        <v>19</v>
      </c>
      <c r="L2634">
        <v>196000</v>
      </c>
      <c r="M2634" t="s">
        <v>155</v>
      </c>
      <c r="N2634" t="s">
        <v>539</v>
      </c>
      <c r="O2634" s="2">
        <v>16000</v>
      </c>
      <c r="P2634" s="1">
        <f>MEDIAN(Data_Source[Price (SAR)])</f>
        <v>58000</v>
      </c>
      <c r="Q2634" s="1" cm="1">
        <f t="array" ref="Q2634">MEDIAN(_xlfn._xlws.FILTER(Data_Source[Price (SAR)],Data_Source[Maker] = Data_Source[[#This Row],[Maker]]))</f>
        <v>42000</v>
      </c>
    </row>
    <row r="2635" spans="1:17" x14ac:dyDescent="0.35">
      <c r="A2635">
        <v>2634</v>
      </c>
      <c r="B2635" t="s">
        <v>60</v>
      </c>
      <c r="C2635" t="s">
        <v>80</v>
      </c>
      <c r="D2635">
        <v>2018</v>
      </c>
      <c r="E2635" s="9">
        <f ca="1">YEAR(TODAY())-Data_Source[[#This Row],[Year]]</f>
        <v>7</v>
      </c>
      <c r="F2635" t="s">
        <v>47</v>
      </c>
      <c r="G2635" t="s">
        <v>23</v>
      </c>
      <c r="H2635" t="s">
        <v>17</v>
      </c>
      <c r="I2635">
        <v>3.5</v>
      </c>
      <c r="J2635" t="s">
        <v>18</v>
      </c>
      <c r="K2635" t="s">
        <v>19</v>
      </c>
      <c r="L2635">
        <v>66000</v>
      </c>
      <c r="M2635" t="s">
        <v>20</v>
      </c>
      <c r="N2635" t="s">
        <v>20</v>
      </c>
      <c r="O2635" s="2">
        <v>139000</v>
      </c>
      <c r="P2635" s="1">
        <f>MEDIAN(Data_Source[Price (SAR)])</f>
        <v>58000</v>
      </c>
      <c r="Q2635" s="1" cm="1">
        <f t="array" ref="Q2635">MEDIAN(_xlfn._xlws.FILTER(Data_Source[Price (SAR)],Data_Source[Maker] = Data_Source[[#This Row],[Maker]]))</f>
        <v>142000</v>
      </c>
    </row>
    <row r="2636" spans="1:17" x14ac:dyDescent="0.35">
      <c r="A2636">
        <v>2635</v>
      </c>
      <c r="B2636" t="s">
        <v>34</v>
      </c>
      <c r="C2636" t="s">
        <v>43</v>
      </c>
      <c r="D2636">
        <v>2016</v>
      </c>
      <c r="E2636" s="9">
        <f ca="1">YEAR(TODAY())-Data_Source[[#This Row],[Year]]</f>
        <v>9</v>
      </c>
      <c r="F2636" t="s">
        <v>47</v>
      </c>
      <c r="G2636" t="s">
        <v>29</v>
      </c>
      <c r="H2636" t="s">
        <v>26</v>
      </c>
      <c r="I2636">
        <v>2.5</v>
      </c>
      <c r="J2636" t="s">
        <v>18</v>
      </c>
      <c r="K2636" t="s">
        <v>19</v>
      </c>
      <c r="L2636">
        <v>96000</v>
      </c>
      <c r="M2636" t="s">
        <v>20</v>
      </c>
      <c r="N2636" t="s">
        <v>20</v>
      </c>
      <c r="O2636" s="2">
        <v>60000</v>
      </c>
      <c r="P2636" s="1">
        <f>MEDIAN(Data_Source[Price (SAR)])</f>
        <v>58000</v>
      </c>
      <c r="Q2636" s="1" cm="1">
        <f t="array" ref="Q2636">MEDIAN(_xlfn._xlws.FILTER(Data_Source[Price (SAR)],Data_Source[Maker] = Data_Source[[#This Row],[Maker]]))</f>
        <v>65000</v>
      </c>
    </row>
    <row r="2637" spans="1:17" x14ac:dyDescent="0.35">
      <c r="A2637">
        <v>2636</v>
      </c>
      <c r="B2637" t="s">
        <v>39</v>
      </c>
      <c r="C2637" t="s">
        <v>71</v>
      </c>
      <c r="D2637">
        <v>2021</v>
      </c>
      <c r="E2637" s="9">
        <f ca="1">YEAR(TODAY())-Data_Source[[#This Row],[Year]]</f>
        <v>4</v>
      </c>
      <c r="F2637" t="s">
        <v>15</v>
      </c>
      <c r="G2637" t="s">
        <v>16</v>
      </c>
      <c r="H2637" t="s">
        <v>26</v>
      </c>
      <c r="I2637">
        <v>1.5</v>
      </c>
      <c r="J2637" t="s">
        <v>18</v>
      </c>
      <c r="K2637" t="s">
        <v>19</v>
      </c>
      <c r="L2637">
        <v>24000</v>
      </c>
      <c r="M2637" t="s">
        <v>279</v>
      </c>
      <c r="N2637" t="s">
        <v>542</v>
      </c>
      <c r="O2637" s="2">
        <v>1200</v>
      </c>
      <c r="P2637" s="1">
        <f>MEDIAN(Data_Source[Price (SAR)])</f>
        <v>58000</v>
      </c>
      <c r="Q2637" s="1" cm="1">
        <f t="array" ref="Q2637">MEDIAN(_xlfn._xlws.FILTER(Data_Source[Price (SAR)],Data_Source[Maker] = Data_Source[[#This Row],[Maker]]))</f>
        <v>60000</v>
      </c>
    </row>
    <row r="2638" spans="1:17" x14ac:dyDescent="0.35">
      <c r="A2638">
        <v>2637</v>
      </c>
      <c r="B2638" t="s">
        <v>76</v>
      </c>
      <c r="C2638" t="s">
        <v>112</v>
      </c>
      <c r="D2638">
        <v>2017</v>
      </c>
      <c r="E2638" s="9">
        <f ca="1">YEAR(TODAY())-Data_Source[[#This Row],[Year]]</f>
        <v>8</v>
      </c>
      <c r="F2638" t="s">
        <v>15</v>
      </c>
      <c r="G2638" t="s">
        <v>25</v>
      </c>
      <c r="H2638" t="s">
        <v>26</v>
      </c>
      <c r="I2638">
        <v>3.5</v>
      </c>
      <c r="J2638" t="s">
        <v>18</v>
      </c>
      <c r="K2638" t="s">
        <v>19</v>
      </c>
      <c r="L2638">
        <v>131408</v>
      </c>
      <c r="M2638" t="s">
        <v>45</v>
      </c>
      <c r="N2638" t="s">
        <v>539</v>
      </c>
      <c r="O2638" s="2">
        <v>69000</v>
      </c>
      <c r="P2638" s="1">
        <f>MEDIAN(Data_Source[Price (SAR)])</f>
        <v>58000</v>
      </c>
      <c r="Q2638" s="1" cm="1">
        <f t="array" ref="Q2638">MEDIAN(_xlfn._xlws.FILTER(Data_Source[Price (SAR)],Data_Source[Maker] = Data_Source[[#This Row],[Maker]]))</f>
        <v>55000</v>
      </c>
    </row>
    <row r="2639" spans="1:17" x14ac:dyDescent="0.35">
      <c r="A2639">
        <v>2638</v>
      </c>
      <c r="B2639" t="s">
        <v>85</v>
      </c>
      <c r="C2639" t="s">
        <v>87</v>
      </c>
      <c r="D2639">
        <v>2016</v>
      </c>
      <c r="E2639" s="9">
        <f ca="1">YEAR(TODAY())-Data_Source[[#This Row],[Year]]</f>
        <v>9</v>
      </c>
      <c r="F2639" t="s">
        <v>15</v>
      </c>
      <c r="G2639" t="s">
        <v>16</v>
      </c>
      <c r="H2639" t="s">
        <v>30</v>
      </c>
      <c r="I2639">
        <v>3.8</v>
      </c>
      <c r="J2639" t="s">
        <v>18</v>
      </c>
      <c r="K2639" t="s">
        <v>19</v>
      </c>
      <c r="L2639">
        <v>165061</v>
      </c>
      <c r="M2639" t="s">
        <v>20</v>
      </c>
      <c r="N2639" t="s">
        <v>20</v>
      </c>
      <c r="O2639" s="3">
        <v>85500</v>
      </c>
      <c r="P2639" s="1">
        <f>MEDIAN(Data_Source[Price (SAR)])</f>
        <v>58000</v>
      </c>
      <c r="Q2639" s="1" cm="1">
        <f t="array" ref="Q2639">MEDIAN(_xlfn._xlws.FILTER(Data_Source[Price (SAR)],Data_Source[Maker] = Data_Source[[#This Row],[Maker]]))</f>
        <v>88000</v>
      </c>
    </row>
    <row r="2640" spans="1:17" x14ac:dyDescent="0.35">
      <c r="A2640">
        <v>2639</v>
      </c>
      <c r="B2640" t="s">
        <v>34</v>
      </c>
      <c r="C2640" t="s">
        <v>123</v>
      </c>
      <c r="D2640">
        <v>2014</v>
      </c>
      <c r="E2640" s="9">
        <f ca="1">YEAR(TODAY())-Data_Source[[#This Row],[Year]]</f>
        <v>11</v>
      </c>
      <c r="F2640" t="s">
        <v>44</v>
      </c>
      <c r="G2640" t="s">
        <v>23</v>
      </c>
      <c r="H2640" t="s">
        <v>17</v>
      </c>
      <c r="I2640">
        <v>2.4</v>
      </c>
      <c r="J2640" t="s">
        <v>18</v>
      </c>
      <c r="K2640" t="s">
        <v>68</v>
      </c>
      <c r="L2640">
        <v>290000</v>
      </c>
      <c r="M2640" t="s">
        <v>20</v>
      </c>
      <c r="N2640" t="s">
        <v>20</v>
      </c>
      <c r="O2640" s="2">
        <v>40000</v>
      </c>
      <c r="P2640" s="1">
        <f>MEDIAN(Data_Source[Price (SAR)])</f>
        <v>58000</v>
      </c>
      <c r="Q2640" s="1" cm="1">
        <f t="array" ref="Q2640">MEDIAN(_xlfn._xlws.FILTER(Data_Source[Price (SAR)],Data_Source[Maker] = Data_Source[[#This Row],[Maker]]))</f>
        <v>65000</v>
      </c>
    </row>
    <row r="2641" spans="1:17" x14ac:dyDescent="0.35">
      <c r="A2641">
        <v>2640</v>
      </c>
      <c r="B2641" t="s">
        <v>34</v>
      </c>
      <c r="C2641" t="s">
        <v>127</v>
      </c>
      <c r="D2641">
        <v>2016</v>
      </c>
      <c r="E2641" s="9">
        <f ca="1">YEAR(TODAY())-Data_Source[[#This Row],[Year]]</f>
        <v>9</v>
      </c>
      <c r="F2641" t="s">
        <v>44</v>
      </c>
      <c r="G2641" t="s">
        <v>23</v>
      </c>
      <c r="H2641" t="s">
        <v>30</v>
      </c>
      <c r="I2641">
        <v>4</v>
      </c>
      <c r="J2641" t="s">
        <v>18</v>
      </c>
      <c r="K2641" t="s">
        <v>68</v>
      </c>
      <c r="L2641">
        <v>177000</v>
      </c>
      <c r="M2641" t="s">
        <v>20</v>
      </c>
      <c r="N2641" t="s">
        <v>20</v>
      </c>
      <c r="O2641" s="2">
        <v>90000</v>
      </c>
      <c r="P2641" s="1">
        <f>MEDIAN(Data_Source[Price (SAR)])</f>
        <v>58000</v>
      </c>
      <c r="Q2641" s="1" cm="1">
        <f t="array" ref="Q2641">MEDIAN(_xlfn._xlws.FILTER(Data_Source[Price (SAR)],Data_Source[Maker] = Data_Source[[#This Row],[Maker]]))</f>
        <v>65000</v>
      </c>
    </row>
    <row r="2642" spans="1:17" x14ac:dyDescent="0.35">
      <c r="A2642">
        <v>2641</v>
      </c>
      <c r="B2642" t="s">
        <v>48</v>
      </c>
      <c r="C2642" t="s">
        <v>244</v>
      </c>
      <c r="D2642">
        <v>1991</v>
      </c>
      <c r="E2642" s="9">
        <f ca="1">YEAR(TODAY())-Data_Source[[#This Row],[Year]]</f>
        <v>34</v>
      </c>
      <c r="F2642" t="s">
        <v>15</v>
      </c>
      <c r="G2642" t="s">
        <v>16</v>
      </c>
      <c r="H2642" t="s">
        <v>17</v>
      </c>
      <c r="I2642">
        <v>3</v>
      </c>
      <c r="J2642" t="s">
        <v>18</v>
      </c>
      <c r="K2642" t="s">
        <v>19</v>
      </c>
      <c r="L2642">
        <v>277</v>
      </c>
      <c r="M2642" t="s">
        <v>20</v>
      </c>
      <c r="N2642" t="s">
        <v>20</v>
      </c>
      <c r="O2642" s="2">
        <v>28000</v>
      </c>
      <c r="P2642" s="1">
        <f>MEDIAN(Data_Source[Price (SAR)])</f>
        <v>58000</v>
      </c>
      <c r="Q2642" s="1" cm="1">
        <f t="array" ref="Q2642">MEDIAN(_xlfn._xlws.FILTER(Data_Source[Price (SAR)],Data_Source[Maker] = Data_Source[[#This Row],[Maker]]))</f>
        <v>145000</v>
      </c>
    </row>
    <row r="2643" spans="1:17" x14ac:dyDescent="0.35">
      <c r="A2643">
        <v>2642</v>
      </c>
      <c r="B2643" t="s">
        <v>27</v>
      </c>
      <c r="C2643" t="s">
        <v>28</v>
      </c>
      <c r="D2643">
        <v>2018</v>
      </c>
      <c r="E2643" s="9">
        <f ca="1">YEAR(TODAY())-Data_Source[[#This Row],[Year]]</f>
        <v>7</v>
      </c>
      <c r="F2643" t="s">
        <v>15</v>
      </c>
      <c r="G2643" t="s">
        <v>23</v>
      </c>
      <c r="H2643" t="s">
        <v>26</v>
      </c>
      <c r="I2643">
        <v>1.6</v>
      </c>
      <c r="J2643" t="s">
        <v>18</v>
      </c>
      <c r="K2643" t="s">
        <v>19</v>
      </c>
      <c r="L2643">
        <v>120377</v>
      </c>
      <c r="M2643" t="s">
        <v>20</v>
      </c>
      <c r="N2643" t="s">
        <v>20</v>
      </c>
      <c r="O2643" s="3">
        <v>42000</v>
      </c>
      <c r="P2643" s="1">
        <f>MEDIAN(Data_Source[Price (SAR)])</f>
        <v>58000</v>
      </c>
      <c r="Q2643" s="1" cm="1">
        <f t="array" ref="Q2643">MEDIAN(_xlfn._xlws.FILTER(Data_Source[Price (SAR)],Data_Source[Maker] = Data_Source[[#This Row],[Maker]]))</f>
        <v>42000</v>
      </c>
    </row>
    <row r="2644" spans="1:17" x14ac:dyDescent="0.35">
      <c r="A2644">
        <v>2643</v>
      </c>
      <c r="B2644" t="s">
        <v>60</v>
      </c>
      <c r="C2644" t="s">
        <v>148</v>
      </c>
      <c r="D2644">
        <v>2017</v>
      </c>
      <c r="E2644" s="9">
        <f ca="1">YEAR(TODAY())-Data_Source[[#This Row],[Year]]</f>
        <v>8</v>
      </c>
      <c r="F2644" t="s">
        <v>44</v>
      </c>
      <c r="G2644" t="s">
        <v>16</v>
      </c>
      <c r="H2644" t="s">
        <v>17</v>
      </c>
      <c r="I2644">
        <v>2</v>
      </c>
      <c r="J2644" t="s">
        <v>18</v>
      </c>
      <c r="K2644" t="s">
        <v>19</v>
      </c>
      <c r="L2644">
        <v>63000</v>
      </c>
      <c r="M2644" t="s">
        <v>45</v>
      </c>
      <c r="N2644" t="s">
        <v>539</v>
      </c>
      <c r="O2644" s="2">
        <v>174000</v>
      </c>
      <c r="P2644" s="1">
        <f>MEDIAN(Data_Source[Price (SAR)])</f>
        <v>58000</v>
      </c>
      <c r="Q2644" s="1" cm="1">
        <f t="array" ref="Q2644">MEDIAN(_xlfn._xlws.FILTER(Data_Source[Price (SAR)],Data_Source[Maker] = Data_Source[[#This Row],[Maker]]))</f>
        <v>142000</v>
      </c>
    </row>
    <row r="2645" spans="1:17" x14ac:dyDescent="0.35">
      <c r="A2645">
        <v>2644</v>
      </c>
      <c r="B2645" t="s">
        <v>39</v>
      </c>
      <c r="C2645" t="s">
        <v>115</v>
      </c>
      <c r="D2645">
        <v>2016</v>
      </c>
      <c r="E2645" s="9">
        <f ca="1">YEAR(TODAY())-Data_Source[[#This Row],[Year]]</f>
        <v>9</v>
      </c>
      <c r="F2645" t="s">
        <v>47</v>
      </c>
      <c r="G2645" t="s">
        <v>38</v>
      </c>
      <c r="H2645" t="s">
        <v>17</v>
      </c>
      <c r="I2645">
        <v>5.3</v>
      </c>
      <c r="J2645" t="s">
        <v>18</v>
      </c>
      <c r="K2645" t="s">
        <v>19</v>
      </c>
      <c r="L2645">
        <v>192000</v>
      </c>
      <c r="M2645" t="s">
        <v>45</v>
      </c>
      <c r="N2645" t="s">
        <v>539</v>
      </c>
      <c r="O2645" s="3">
        <v>143000</v>
      </c>
      <c r="P2645" s="1">
        <f>MEDIAN(Data_Source[Price (SAR)])</f>
        <v>58000</v>
      </c>
      <c r="Q2645" s="1" cm="1">
        <f t="array" ref="Q2645">MEDIAN(_xlfn._xlws.FILTER(Data_Source[Price (SAR)],Data_Source[Maker] = Data_Source[[#This Row],[Maker]]))</f>
        <v>60000</v>
      </c>
    </row>
    <row r="2646" spans="1:17" x14ac:dyDescent="0.35">
      <c r="A2646">
        <v>2645</v>
      </c>
      <c r="B2646" t="s">
        <v>34</v>
      </c>
      <c r="C2646" t="s">
        <v>284</v>
      </c>
      <c r="D2646">
        <v>2004</v>
      </c>
      <c r="E2646" s="9">
        <f ca="1">YEAR(TODAY())-Data_Source[[#This Row],[Year]]</f>
        <v>21</v>
      </c>
      <c r="F2646" t="s">
        <v>47</v>
      </c>
      <c r="G2646" t="s">
        <v>75</v>
      </c>
      <c r="H2646" t="s">
        <v>30</v>
      </c>
      <c r="I2646">
        <v>1</v>
      </c>
      <c r="J2646" t="s">
        <v>18</v>
      </c>
      <c r="K2646" t="s">
        <v>19</v>
      </c>
      <c r="L2646">
        <v>300</v>
      </c>
      <c r="M2646" t="s">
        <v>45</v>
      </c>
      <c r="N2646" t="s">
        <v>539</v>
      </c>
      <c r="O2646" s="2">
        <v>12000</v>
      </c>
      <c r="P2646" s="1">
        <f>MEDIAN(Data_Source[Price (SAR)])</f>
        <v>58000</v>
      </c>
      <c r="Q2646" s="1" cm="1">
        <f t="array" ref="Q2646">MEDIAN(_xlfn._xlws.FILTER(Data_Source[Price (SAR)],Data_Source[Maker] = Data_Source[[#This Row],[Maker]]))</f>
        <v>65000</v>
      </c>
    </row>
    <row r="2647" spans="1:17" x14ac:dyDescent="0.35">
      <c r="A2647">
        <v>2646</v>
      </c>
      <c r="B2647" t="s">
        <v>34</v>
      </c>
      <c r="C2647" t="s">
        <v>35</v>
      </c>
      <c r="D2647">
        <v>2019</v>
      </c>
      <c r="E2647" s="9">
        <f ca="1">YEAR(TODAY())-Data_Source[[#This Row],[Year]]</f>
        <v>6</v>
      </c>
      <c r="F2647" t="s">
        <v>15</v>
      </c>
      <c r="G2647" t="s">
        <v>23</v>
      </c>
      <c r="H2647" t="s">
        <v>17</v>
      </c>
      <c r="I2647">
        <v>4.5999999999999996</v>
      </c>
      <c r="J2647" t="s">
        <v>18</v>
      </c>
      <c r="K2647" t="s">
        <v>19</v>
      </c>
      <c r="L2647">
        <v>38000</v>
      </c>
      <c r="M2647" t="s">
        <v>45</v>
      </c>
      <c r="N2647" t="s">
        <v>539</v>
      </c>
      <c r="O2647" s="2">
        <v>255000</v>
      </c>
      <c r="P2647" s="1">
        <f>MEDIAN(Data_Source[Price (SAR)])</f>
        <v>58000</v>
      </c>
      <c r="Q2647" s="1" cm="1">
        <f t="array" ref="Q2647">MEDIAN(_xlfn._xlws.FILTER(Data_Source[Price (SAR)],Data_Source[Maker] = Data_Source[[#This Row],[Maker]]))</f>
        <v>65000</v>
      </c>
    </row>
    <row r="2648" spans="1:17" x14ac:dyDescent="0.35">
      <c r="A2648">
        <v>2647</v>
      </c>
      <c r="B2648" t="s">
        <v>39</v>
      </c>
      <c r="C2648" t="s">
        <v>46</v>
      </c>
      <c r="D2648">
        <v>2010</v>
      </c>
      <c r="E2648" s="9">
        <f ca="1">YEAR(TODAY())-Data_Source[[#This Row],[Year]]</f>
        <v>15</v>
      </c>
      <c r="F2648" t="s">
        <v>15</v>
      </c>
      <c r="G2648" t="s">
        <v>16</v>
      </c>
      <c r="H2648" t="s">
        <v>17</v>
      </c>
      <c r="I2648">
        <v>5.3</v>
      </c>
      <c r="J2648" t="s">
        <v>18</v>
      </c>
      <c r="K2648" t="s">
        <v>19</v>
      </c>
      <c r="L2648">
        <v>250000</v>
      </c>
      <c r="M2648" t="s">
        <v>42</v>
      </c>
      <c r="N2648" t="s">
        <v>64</v>
      </c>
      <c r="O2648" s="3">
        <v>55000</v>
      </c>
      <c r="P2648" s="1">
        <f>MEDIAN(Data_Source[Price (SAR)])</f>
        <v>58000</v>
      </c>
      <c r="Q2648" s="1" cm="1">
        <f t="array" ref="Q2648">MEDIAN(_xlfn._xlws.FILTER(Data_Source[Price (SAR)],Data_Source[Maker] = Data_Source[[#This Row],[Maker]]))</f>
        <v>60000</v>
      </c>
    </row>
    <row r="2649" spans="1:17" x14ac:dyDescent="0.35">
      <c r="A2649">
        <v>2648</v>
      </c>
      <c r="B2649" t="s">
        <v>34</v>
      </c>
      <c r="C2649" t="s">
        <v>398</v>
      </c>
      <c r="D2649">
        <v>2018</v>
      </c>
      <c r="E2649" s="9">
        <f ca="1">YEAR(TODAY())-Data_Source[[#This Row],[Year]]</f>
        <v>7</v>
      </c>
      <c r="F2649" t="s">
        <v>15</v>
      </c>
      <c r="G2649" t="s">
        <v>23</v>
      </c>
      <c r="H2649" t="s">
        <v>17</v>
      </c>
      <c r="I2649">
        <v>6.1</v>
      </c>
      <c r="J2649" t="s">
        <v>18</v>
      </c>
      <c r="K2649" t="s">
        <v>19</v>
      </c>
      <c r="L2649">
        <v>115150</v>
      </c>
      <c r="M2649" t="s">
        <v>42</v>
      </c>
      <c r="N2649" t="s">
        <v>64</v>
      </c>
      <c r="O2649" s="3">
        <v>95000</v>
      </c>
      <c r="P2649" s="1">
        <f>MEDIAN(Data_Source[Price (SAR)])</f>
        <v>58000</v>
      </c>
      <c r="Q2649" s="1" cm="1">
        <f t="array" ref="Q2649">MEDIAN(_xlfn._xlws.FILTER(Data_Source[Price (SAR)],Data_Source[Maker] = Data_Source[[#This Row],[Maker]]))</f>
        <v>65000</v>
      </c>
    </row>
    <row r="2650" spans="1:17" x14ac:dyDescent="0.35">
      <c r="A2650">
        <v>2649</v>
      </c>
      <c r="B2650" t="s">
        <v>27</v>
      </c>
      <c r="C2650" t="s">
        <v>88</v>
      </c>
      <c r="D2650">
        <v>2018</v>
      </c>
      <c r="E2650" s="9">
        <f ca="1">YEAR(TODAY())-Data_Source[[#This Row],[Year]]</f>
        <v>7</v>
      </c>
      <c r="F2650" t="s">
        <v>15</v>
      </c>
      <c r="G2650" t="s">
        <v>23</v>
      </c>
      <c r="H2650" t="s">
        <v>26</v>
      </c>
      <c r="I2650">
        <v>1.4</v>
      </c>
      <c r="J2650" t="s">
        <v>18</v>
      </c>
      <c r="K2650" t="s">
        <v>19</v>
      </c>
      <c r="L2650">
        <v>120000</v>
      </c>
      <c r="M2650" t="s">
        <v>42</v>
      </c>
      <c r="N2650" t="s">
        <v>64</v>
      </c>
      <c r="O2650" s="2">
        <v>32000</v>
      </c>
      <c r="P2650" s="1">
        <f>MEDIAN(Data_Source[Price (SAR)])</f>
        <v>58000</v>
      </c>
      <c r="Q2650" s="1" cm="1">
        <f t="array" ref="Q2650">MEDIAN(_xlfn._xlws.FILTER(Data_Source[Price (SAR)],Data_Source[Maker] = Data_Source[[#This Row],[Maker]]))</f>
        <v>42000</v>
      </c>
    </row>
    <row r="2651" spans="1:17" x14ac:dyDescent="0.35">
      <c r="A2651">
        <v>2650</v>
      </c>
      <c r="B2651" t="s">
        <v>97</v>
      </c>
      <c r="C2651" t="s">
        <v>278</v>
      </c>
      <c r="D2651">
        <v>2021</v>
      </c>
      <c r="E2651" s="9">
        <f ca="1">YEAR(TODAY())-Data_Source[[#This Row],[Year]]</f>
        <v>4</v>
      </c>
      <c r="F2651" t="s">
        <v>15</v>
      </c>
      <c r="G2651" t="s">
        <v>23</v>
      </c>
      <c r="H2651" t="s">
        <v>17</v>
      </c>
      <c r="I2651">
        <v>1.5</v>
      </c>
      <c r="J2651" t="s">
        <v>18</v>
      </c>
      <c r="K2651" t="s">
        <v>19</v>
      </c>
      <c r="L2651">
        <v>23000</v>
      </c>
      <c r="M2651" t="s">
        <v>45</v>
      </c>
      <c r="N2651" t="s">
        <v>539</v>
      </c>
      <c r="O2651" s="2">
        <v>75000</v>
      </c>
      <c r="P2651" s="1">
        <f>MEDIAN(Data_Source[Price (SAR)])</f>
        <v>58000</v>
      </c>
      <c r="Q2651" s="1" cm="1">
        <f t="array" ref="Q2651">MEDIAN(_xlfn._xlws.FILTER(Data_Source[Price (SAR)],Data_Source[Maker] = Data_Source[[#This Row],[Maker]]))</f>
        <v>42500</v>
      </c>
    </row>
    <row r="2652" spans="1:17" x14ac:dyDescent="0.35">
      <c r="A2652">
        <v>2651</v>
      </c>
      <c r="B2652" t="s">
        <v>82</v>
      </c>
      <c r="C2652" t="s">
        <v>156</v>
      </c>
      <c r="D2652">
        <v>2014</v>
      </c>
      <c r="E2652" s="9">
        <f ca="1">YEAR(TODAY())-Data_Source[[#This Row],[Year]]</f>
        <v>11</v>
      </c>
      <c r="F2652" t="s">
        <v>15</v>
      </c>
      <c r="G2652" t="s">
        <v>23</v>
      </c>
      <c r="H2652" t="s">
        <v>26</v>
      </c>
      <c r="I2652">
        <v>1.4</v>
      </c>
      <c r="J2652" t="s">
        <v>18</v>
      </c>
      <c r="K2652" t="s">
        <v>19</v>
      </c>
      <c r="L2652">
        <v>78000</v>
      </c>
      <c r="M2652" t="s">
        <v>45</v>
      </c>
      <c r="N2652" t="s">
        <v>539</v>
      </c>
      <c r="O2652" s="3">
        <v>24000</v>
      </c>
      <c r="P2652" s="1">
        <f>MEDIAN(Data_Source[Price (SAR)])</f>
        <v>58000</v>
      </c>
      <c r="Q2652" s="1" cm="1">
        <f t="array" ref="Q2652">MEDIAN(_xlfn._xlws.FILTER(Data_Source[Price (SAR)],Data_Source[Maker] = Data_Source[[#This Row],[Maker]]))</f>
        <v>40000</v>
      </c>
    </row>
    <row r="2653" spans="1:17" x14ac:dyDescent="0.35">
      <c r="A2653">
        <v>2652</v>
      </c>
      <c r="B2653" t="s">
        <v>39</v>
      </c>
      <c r="C2653" t="s">
        <v>71</v>
      </c>
      <c r="D2653">
        <v>2010</v>
      </c>
      <c r="E2653" s="9">
        <f ca="1">YEAR(TODAY())-Data_Source[[#This Row],[Year]]</f>
        <v>15</v>
      </c>
      <c r="F2653" t="s">
        <v>15</v>
      </c>
      <c r="G2653" t="s">
        <v>29</v>
      </c>
      <c r="H2653" t="s">
        <v>30</v>
      </c>
      <c r="I2653">
        <v>2.5</v>
      </c>
      <c r="J2653" t="s">
        <v>18</v>
      </c>
      <c r="K2653" t="s">
        <v>19</v>
      </c>
      <c r="L2653">
        <v>135000</v>
      </c>
      <c r="M2653" t="s">
        <v>54</v>
      </c>
      <c r="N2653" t="s">
        <v>538</v>
      </c>
      <c r="O2653" s="2">
        <v>10000</v>
      </c>
      <c r="P2653" s="1">
        <f>MEDIAN(Data_Source[Price (SAR)])</f>
        <v>58000</v>
      </c>
      <c r="Q2653" s="1" cm="1">
        <f t="array" ref="Q2653">MEDIAN(_xlfn._xlws.FILTER(Data_Source[Price (SAR)],Data_Source[Maker] = Data_Source[[#This Row],[Maker]]))</f>
        <v>60000</v>
      </c>
    </row>
    <row r="2654" spans="1:17" x14ac:dyDescent="0.35">
      <c r="A2654">
        <v>2653</v>
      </c>
      <c r="B2654" t="s">
        <v>21</v>
      </c>
      <c r="C2654" t="s">
        <v>120</v>
      </c>
      <c r="D2654">
        <v>1989</v>
      </c>
      <c r="E2654" s="9">
        <f ca="1">YEAR(TODAY())-Data_Source[[#This Row],[Year]]</f>
        <v>36</v>
      </c>
      <c r="F2654" t="s">
        <v>15</v>
      </c>
      <c r="G2654" t="s">
        <v>23</v>
      </c>
      <c r="H2654" t="s">
        <v>26</v>
      </c>
      <c r="I2654">
        <v>2.4</v>
      </c>
      <c r="J2654" t="s">
        <v>18</v>
      </c>
      <c r="K2654" t="s">
        <v>68</v>
      </c>
      <c r="L2654">
        <v>249</v>
      </c>
      <c r="M2654" t="s">
        <v>20</v>
      </c>
      <c r="N2654" t="s">
        <v>20</v>
      </c>
      <c r="O2654" s="3">
        <v>11000</v>
      </c>
      <c r="P2654" s="1">
        <f>MEDIAN(Data_Source[Price (SAR)])</f>
        <v>58000</v>
      </c>
      <c r="Q2654" s="1" cm="1">
        <f t="array" ref="Q2654">MEDIAN(_xlfn._xlws.FILTER(Data_Source[Price (SAR)],Data_Source[Maker] = Data_Source[[#This Row],[Maker]]))</f>
        <v>36500</v>
      </c>
    </row>
    <row r="2655" spans="1:17" x14ac:dyDescent="0.35">
      <c r="A2655">
        <v>2654</v>
      </c>
      <c r="B2655" t="s">
        <v>36</v>
      </c>
      <c r="C2655" t="s">
        <v>37</v>
      </c>
      <c r="D2655">
        <v>2014</v>
      </c>
      <c r="E2655" s="9">
        <f ca="1">YEAR(TODAY())-Data_Source[[#This Row],[Year]]</f>
        <v>11</v>
      </c>
      <c r="F2655" t="s">
        <v>15</v>
      </c>
      <c r="G2655" t="s">
        <v>23</v>
      </c>
      <c r="H2655" t="s">
        <v>17</v>
      </c>
      <c r="I2655">
        <v>8</v>
      </c>
      <c r="J2655" t="s">
        <v>18</v>
      </c>
      <c r="K2655" t="s">
        <v>19</v>
      </c>
      <c r="L2655">
        <v>80000</v>
      </c>
      <c r="M2655" t="s">
        <v>20</v>
      </c>
      <c r="N2655" t="s">
        <v>20</v>
      </c>
      <c r="O2655" s="2">
        <v>120000</v>
      </c>
      <c r="P2655" s="1">
        <f>MEDIAN(Data_Source[Price (SAR)])</f>
        <v>58000</v>
      </c>
      <c r="Q2655" s="1" cm="1">
        <f t="array" ref="Q2655">MEDIAN(_xlfn._xlws.FILTER(Data_Source[Price (SAR)],Data_Source[Maker] = Data_Source[[#This Row],[Maker]]))</f>
        <v>72000</v>
      </c>
    </row>
    <row r="2656" spans="1:17" x14ac:dyDescent="0.35">
      <c r="A2656">
        <v>2655</v>
      </c>
      <c r="B2656" t="s">
        <v>134</v>
      </c>
      <c r="C2656" t="s">
        <v>136</v>
      </c>
      <c r="D2656">
        <v>2015</v>
      </c>
      <c r="E2656" s="9">
        <f ca="1">YEAR(TODAY())-Data_Source[[#This Row],[Year]]</f>
        <v>10</v>
      </c>
      <c r="F2656" t="s">
        <v>15</v>
      </c>
      <c r="G2656" t="s">
        <v>29</v>
      </c>
      <c r="H2656" t="s">
        <v>30</v>
      </c>
      <c r="I2656">
        <v>1.6</v>
      </c>
      <c r="J2656" t="s">
        <v>18</v>
      </c>
      <c r="K2656" t="s">
        <v>19</v>
      </c>
      <c r="L2656">
        <v>116633</v>
      </c>
      <c r="M2656" t="s">
        <v>20</v>
      </c>
      <c r="N2656" t="s">
        <v>20</v>
      </c>
      <c r="O2656" s="2">
        <v>25500</v>
      </c>
      <c r="P2656" s="1">
        <f>MEDIAN(Data_Source[Price (SAR)])</f>
        <v>58000</v>
      </c>
      <c r="Q2656" s="1" cm="1">
        <f t="array" ref="Q2656">MEDIAN(_xlfn._xlws.FILTER(Data_Source[Price (SAR)],Data_Source[Maker] = Data_Source[[#This Row],[Maker]]))</f>
        <v>26000</v>
      </c>
    </row>
    <row r="2657" spans="1:17" x14ac:dyDescent="0.35">
      <c r="A2657">
        <v>2656</v>
      </c>
      <c r="B2657" t="s">
        <v>95</v>
      </c>
      <c r="C2657" t="s">
        <v>159</v>
      </c>
      <c r="D2657">
        <v>2018</v>
      </c>
      <c r="E2657" s="9">
        <f ca="1">YEAR(TODAY())-Data_Source[[#This Row],[Year]]</f>
        <v>7</v>
      </c>
      <c r="F2657" t="s">
        <v>15</v>
      </c>
      <c r="G2657" t="s">
        <v>16</v>
      </c>
      <c r="H2657" t="s">
        <v>17</v>
      </c>
      <c r="I2657">
        <v>3.6</v>
      </c>
      <c r="J2657" t="s">
        <v>18</v>
      </c>
      <c r="K2657" t="s">
        <v>19</v>
      </c>
      <c r="L2657">
        <v>27000</v>
      </c>
      <c r="M2657" t="s">
        <v>20</v>
      </c>
      <c r="N2657" t="s">
        <v>20</v>
      </c>
      <c r="O2657" s="2">
        <v>150000</v>
      </c>
      <c r="P2657" s="1">
        <f>MEDIAN(Data_Source[Price (SAR)])</f>
        <v>58000</v>
      </c>
      <c r="Q2657" s="1" cm="1">
        <f t="array" ref="Q2657">MEDIAN(_xlfn._xlws.FILTER(Data_Source[Price (SAR)],Data_Source[Maker] = Data_Source[[#This Row],[Maker]]))</f>
        <v>130000</v>
      </c>
    </row>
    <row r="2658" spans="1:17" x14ac:dyDescent="0.35">
      <c r="A2658">
        <v>2657</v>
      </c>
      <c r="B2658" t="s">
        <v>27</v>
      </c>
      <c r="C2658" t="s">
        <v>88</v>
      </c>
      <c r="D2658">
        <v>2014</v>
      </c>
      <c r="E2658" s="9">
        <f ca="1">YEAR(TODAY())-Data_Source[[#This Row],[Year]]</f>
        <v>11</v>
      </c>
      <c r="F2658" t="s">
        <v>15</v>
      </c>
      <c r="G2658" t="s">
        <v>23</v>
      </c>
      <c r="H2658" t="s">
        <v>17</v>
      </c>
      <c r="I2658">
        <v>1.6</v>
      </c>
      <c r="J2658" t="s">
        <v>18</v>
      </c>
      <c r="K2658" t="s">
        <v>19</v>
      </c>
      <c r="L2658">
        <v>324000</v>
      </c>
      <c r="M2658" t="s">
        <v>138</v>
      </c>
      <c r="N2658" t="s">
        <v>64</v>
      </c>
      <c r="O2658" s="2">
        <v>20000</v>
      </c>
      <c r="P2658" s="1">
        <f>MEDIAN(Data_Source[Price (SAR)])</f>
        <v>58000</v>
      </c>
      <c r="Q2658" s="1" cm="1">
        <f t="array" ref="Q2658">MEDIAN(_xlfn._xlws.FILTER(Data_Source[Price (SAR)],Data_Source[Maker] = Data_Source[[#This Row],[Maker]]))</f>
        <v>42000</v>
      </c>
    </row>
    <row r="2659" spans="1:17" x14ac:dyDescent="0.35">
      <c r="A2659">
        <v>2658</v>
      </c>
      <c r="B2659" t="s">
        <v>21</v>
      </c>
      <c r="C2659" t="s">
        <v>120</v>
      </c>
      <c r="D2659">
        <v>2016</v>
      </c>
      <c r="E2659" s="9">
        <f ca="1">YEAR(TODAY())-Data_Source[[#This Row],[Year]]</f>
        <v>9</v>
      </c>
      <c r="F2659" t="s">
        <v>15</v>
      </c>
      <c r="G2659" t="s">
        <v>23</v>
      </c>
      <c r="H2659" t="s">
        <v>17</v>
      </c>
      <c r="I2659">
        <v>2.4</v>
      </c>
      <c r="J2659" t="s">
        <v>18</v>
      </c>
      <c r="K2659" t="s">
        <v>68</v>
      </c>
      <c r="L2659">
        <v>125000</v>
      </c>
      <c r="M2659" t="s">
        <v>20</v>
      </c>
      <c r="N2659" t="s">
        <v>20</v>
      </c>
      <c r="O2659" s="2">
        <v>47000</v>
      </c>
      <c r="P2659" s="1">
        <f>MEDIAN(Data_Source[Price (SAR)])</f>
        <v>58000</v>
      </c>
      <c r="Q2659" s="1" cm="1">
        <f t="array" ref="Q2659">MEDIAN(_xlfn._xlws.FILTER(Data_Source[Price (SAR)],Data_Source[Maker] = Data_Source[[#This Row],[Maker]]))</f>
        <v>36500</v>
      </c>
    </row>
    <row r="2660" spans="1:17" x14ac:dyDescent="0.35">
      <c r="A2660">
        <v>2659</v>
      </c>
      <c r="B2660" t="s">
        <v>27</v>
      </c>
      <c r="C2660" t="s">
        <v>91</v>
      </c>
      <c r="D2660">
        <v>2016</v>
      </c>
      <c r="E2660" s="9">
        <f ca="1">YEAR(TODAY())-Data_Source[[#This Row],[Year]]</f>
        <v>9</v>
      </c>
      <c r="F2660" t="s">
        <v>15</v>
      </c>
      <c r="G2660" t="s">
        <v>33</v>
      </c>
      <c r="H2660" t="s">
        <v>17</v>
      </c>
      <c r="I2660">
        <v>3.3</v>
      </c>
      <c r="J2660" t="s">
        <v>18</v>
      </c>
      <c r="K2660" t="s">
        <v>19</v>
      </c>
      <c r="L2660">
        <v>73115</v>
      </c>
      <c r="M2660" t="s">
        <v>42</v>
      </c>
      <c r="N2660" t="s">
        <v>64</v>
      </c>
      <c r="O2660" s="2">
        <v>85000</v>
      </c>
      <c r="P2660" s="1">
        <f>MEDIAN(Data_Source[Price (SAR)])</f>
        <v>58000</v>
      </c>
      <c r="Q2660" s="1" cm="1">
        <f t="array" ref="Q2660">MEDIAN(_xlfn._xlws.FILTER(Data_Source[Price (SAR)],Data_Source[Maker] = Data_Source[[#This Row],[Maker]]))</f>
        <v>42000</v>
      </c>
    </row>
    <row r="2661" spans="1:17" x14ac:dyDescent="0.35">
      <c r="A2661">
        <v>2660</v>
      </c>
      <c r="B2661" t="s">
        <v>76</v>
      </c>
      <c r="C2661" t="s">
        <v>77</v>
      </c>
      <c r="D2661">
        <v>2015</v>
      </c>
      <c r="E2661" s="9">
        <f ca="1">YEAR(TODAY())-Data_Source[[#This Row],[Year]]</f>
        <v>10</v>
      </c>
      <c r="F2661" t="s">
        <v>15</v>
      </c>
      <c r="G2661" t="s">
        <v>23</v>
      </c>
      <c r="H2661" t="s">
        <v>30</v>
      </c>
      <c r="I2661">
        <v>5.4</v>
      </c>
      <c r="J2661" t="s">
        <v>18</v>
      </c>
      <c r="K2661" t="s">
        <v>19</v>
      </c>
      <c r="L2661">
        <v>142000</v>
      </c>
      <c r="M2661" t="s">
        <v>155</v>
      </c>
      <c r="N2661" t="s">
        <v>539</v>
      </c>
      <c r="O2661" s="2">
        <v>77000</v>
      </c>
      <c r="P2661" s="1">
        <f>MEDIAN(Data_Source[Price (SAR)])</f>
        <v>58000</v>
      </c>
      <c r="Q2661" s="1" cm="1">
        <f t="array" ref="Q2661">MEDIAN(_xlfn._xlws.FILTER(Data_Source[Price (SAR)],Data_Source[Maker] = Data_Source[[#This Row],[Maker]]))</f>
        <v>55000</v>
      </c>
    </row>
    <row r="2662" spans="1:17" x14ac:dyDescent="0.35">
      <c r="A2662">
        <v>2661</v>
      </c>
      <c r="B2662" t="s">
        <v>34</v>
      </c>
      <c r="C2662" t="s">
        <v>35</v>
      </c>
      <c r="D2662">
        <v>2011</v>
      </c>
      <c r="E2662" s="9">
        <f ca="1">YEAR(TODAY())-Data_Source[[#This Row],[Year]]</f>
        <v>14</v>
      </c>
      <c r="F2662" t="s">
        <v>44</v>
      </c>
      <c r="G2662" t="s">
        <v>23</v>
      </c>
      <c r="H2662" t="s">
        <v>17</v>
      </c>
      <c r="I2662">
        <v>4.5999999999999996</v>
      </c>
      <c r="J2662" t="s">
        <v>18</v>
      </c>
      <c r="K2662" t="s">
        <v>19</v>
      </c>
      <c r="L2662">
        <v>1060204</v>
      </c>
      <c r="M2662" t="s">
        <v>70</v>
      </c>
      <c r="N2662" t="s">
        <v>70</v>
      </c>
      <c r="O2662" s="3">
        <v>115000</v>
      </c>
      <c r="P2662" s="1">
        <f>MEDIAN(Data_Source[Price (SAR)])</f>
        <v>58000</v>
      </c>
      <c r="Q2662" s="1" cm="1">
        <f t="array" ref="Q2662">MEDIAN(_xlfn._xlws.FILTER(Data_Source[Price (SAR)],Data_Source[Maker] = Data_Source[[#This Row],[Maker]]))</f>
        <v>65000</v>
      </c>
    </row>
    <row r="2663" spans="1:17" x14ac:dyDescent="0.35">
      <c r="A2663">
        <v>2662</v>
      </c>
      <c r="B2663" t="s">
        <v>39</v>
      </c>
      <c r="C2663" t="s">
        <v>46</v>
      </c>
      <c r="D2663">
        <v>2011</v>
      </c>
      <c r="E2663" s="9">
        <f ca="1">YEAR(TODAY())-Data_Source[[#This Row],[Year]]</f>
        <v>14</v>
      </c>
      <c r="F2663" t="s">
        <v>15</v>
      </c>
      <c r="G2663" t="s">
        <v>25</v>
      </c>
      <c r="H2663" t="s">
        <v>30</v>
      </c>
      <c r="I2663">
        <v>5.3</v>
      </c>
      <c r="J2663" t="s">
        <v>18</v>
      </c>
      <c r="K2663" t="s">
        <v>19</v>
      </c>
      <c r="L2663">
        <v>275000</v>
      </c>
      <c r="M2663" t="s">
        <v>111</v>
      </c>
      <c r="N2663" t="s">
        <v>540</v>
      </c>
      <c r="O2663" s="3">
        <v>40000</v>
      </c>
      <c r="P2663" s="1">
        <f>MEDIAN(Data_Source[Price (SAR)])</f>
        <v>58000</v>
      </c>
      <c r="Q2663" s="1" cm="1">
        <f t="array" ref="Q2663">MEDIAN(_xlfn._xlws.FILTER(Data_Source[Price (SAR)],Data_Source[Maker] = Data_Source[[#This Row],[Maker]]))</f>
        <v>60000</v>
      </c>
    </row>
    <row r="2664" spans="1:17" x14ac:dyDescent="0.35">
      <c r="A2664">
        <v>2663</v>
      </c>
      <c r="B2664" t="s">
        <v>21</v>
      </c>
      <c r="C2664" t="s">
        <v>24</v>
      </c>
      <c r="D2664">
        <v>2018</v>
      </c>
      <c r="E2664" s="9">
        <f ca="1">YEAR(TODAY())-Data_Source[[#This Row],[Year]]</f>
        <v>7</v>
      </c>
      <c r="F2664" t="s">
        <v>15</v>
      </c>
      <c r="G2664" t="s">
        <v>29</v>
      </c>
      <c r="H2664" t="s">
        <v>26</v>
      </c>
      <c r="I2664">
        <v>1.5</v>
      </c>
      <c r="J2664" t="s">
        <v>18</v>
      </c>
      <c r="K2664" t="s">
        <v>19</v>
      </c>
      <c r="L2664">
        <v>88000</v>
      </c>
      <c r="M2664" t="s">
        <v>42</v>
      </c>
      <c r="N2664" t="s">
        <v>64</v>
      </c>
      <c r="O2664" s="2">
        <v>24000</v>
      </c>
      <c r="P2664" s="1">
        <f>MEDIAN(Data_Source[Price (SAR)])</f>
        <v>58000</v>
      </c>
      <c r="Q2664" s="1" cm="1">
        <f t="array" ref="Q2664">MEDIAN(_xlfn._xlws.FILTER(Data_Source[Price (SAR)],Data_Source[Maker] = Data_Source[[#This Row],[Maker]]))</f>
        <v>36500</v>
      </c>
    </row>
    <row r="2665" spans="1:17" x14ac:dyDescent="0.35">
      <c r="A2665">
        <v>2664</v>
      </c>
      <c r="B2665" t="s">
        <v>82</v>
      </c>
      <c r="C2665" t="s">
        <v>298</v>
      </c>
      <c r="D2665">
        <v>2021</v>
      </c>
      <c r="E2665" s="9">
        <f ca="1">YEAR(TODAY())-Data_Source[[#This Row],[Year]]</f>
        <v>4</v>
      </c>
      <c r="F2665" t="s">
        <v>15</v>
      </c>
      <c r="G2665" t="s">
        <v>29</v>
      </c>
      <c r="H2665" t="s">
        <v>30</v>
      </c>
      <c r="I2665">
        <v>2.5</v>
      </c>
      <c r="J2665" t="s">
        <v>18</v>
      </c>
      <c r="K2665" t="s">
        <v>19</v>
      </c>
      <c r="L2665">
        <v>12000</v>
      </c>
      <c r="M2665" t="s">
        <v>155</v>
      </c>
      <c r="N2665" t="s">
        <v>539</v>
      </c>
      <c r="O2665" s="3">
        <v>94000</v>
      </c>
      <c r="P2665" s="1">
        <f>MEDIAN(Data_Source[Price (SAR)])</f>
        <v>58000</v>
      </c>
      <c r="Q2665" s="1" cm="1">
        <f t="array" ref="Q2665">MEDIAN(_xlfn._xlws.FILTER(Data_Source[Price (SAR)],Data_Source[Maker] = Data_Source[[#This Row],[Maker]]))</f>
        <v>40000</v>
      </c>
    </row>
    <row r="2666" spans="1:17" x14ac:dyDescent="0.35">
      <c r="A2666">
        <v>2665</v>
      </c>
      <c r="B2666" t="s">
        <v>76</v>
      </c>
      <c r="C2666" t="s">
        <v>112</v>
      </c>
      <c r="D2666">
        <v>2015</v>
      </c>
      <c r="E2666" s="9">
        <f ca="1">YEAR(TODAY())-Data_Source[[#This Row],[Year]]</f>
        <v>10</v>
      </c>
      <c r="F2666" t="s">
        <v>15</v>
      </c>
      <c r="G2666" t="s">
        <v>75</v>
      </c>
      <c r="H2666" t="s">
        <v>30</v>
      </c>
      <c r="I2666">
        <v>3.5</v>
      </c>
      <c r="J2666" t="s">
        <v>18</v>
      </c>
      <c r="K2666" t="s">
        <v>19</v>
      </c>
      <c r="L2666">
        <v>262000</v>
      </c>
      <c r="M2666" t="s">
        <v>20</v>
      </c>
      <c r="N2666" t="s">
        <v>20</v>
      </c>
      <c r="O2666" s="2">
        <v>55000</v>
      </c>
      <c r="P2666" s="1">
        <f>MEDIAN(Data_Source[Price (SAR)])</f>
        <v>58000</v>
      </c>
      <c r="Q2666" s="1" cm="1">
        <f t="array" ref="Q2666">MEDIAN(_xlfn._xlws.FILTER(Data_Source[Price (SAR)],Data_Source[Maker] = Data_Source[[#This Row],[Maker]]))</f>
        <v>55000</v>
      </c>
    </row>
    <row r="2667" spans="1:17" x14ac:dyDescent="0.35">
      <c r="A2667">
        <v>2666</v>
      </c>
      <c r="B2667" t="s">
        <v>180</v>
      </c>
      <c r="C2667" t="s">
        <v>361</v>
      </c>
      <c r="D2667">
        <v>2008</v>
      </c>
      <c r="E2667" s="9">
        <f ca="1">YEAR(TODAY())-Data_Source[[#This Row],[Year]]</f>
        <v>17</v>
      </c>
      <c r="F2667" t="s">
        <v>15</v>
      </c>
      <c r="G2667" t="s">
        <v>102</v>
      </c>
      <c r="H2667" t="s">
        <v>17</v>
      </c>
      <c r="I2667">
        <v>2</v>
      </c>
      <c r="J2667" t="s">
        <v>18</v>
      </c>
      <c r="K2667" t="s">
        <v>19</v>
      </c>
      <c r="L2667">
        <v>66000</v>
      </c>
      <c r="M2667" t="s">
        <v>45</v>
      </c>
      <c r="N2667" t="s">
        <v>539</v>
      </c>
      <c r="O2667" s="2">
        <v>70000</v>
      </c>
      <c r="P2667" s="1">
        <f>MEDIAN(Data_Source[Price (SAR)])</f>
        <v>58000</v>
      </c>
      <c r="Q2667" s="1" cm="1">
        <f t="array" ref="Q2667">MEDIAN(_xlfn._xlws.FILTER(Data_Source[Price (SAR)],Data_Source[Maker] = Data_Source[[#This Row],[Maker]]))</f>
        <v>138000</v>
      </c>
    </row>
    <row r="2668" spans="1:17" x14ac:dyDescent="0.35">
      <c r="A2668">
        <v>2667</v>
      </c>
      <c r="B2668" t="s">
        <v>34</v>
      </c>
      <c r="C2668" t="s">
        <v>43</v>
      </c>
      <c r="D2668">
        <v>2018</v>
      </c>
      <c r="E2668" s="9">
        <f ca="1">YEAR(TODAY())-Data_Source[[#This Row],[Year]]</f>
        <v>7</v>
      </c>
      <c r="F2668" t="s">
        <v>15</v>
      </c>
      <c r="G2668" t="s">
        <v>38</v>
      </c>
      <c r="H2668" t="s">
        <v>26</v>
      </c>
      <c r="I2668">
        <v>1.8</v>
      </c>
      <c r="J2668" t="s">
        <v>18</v>
      </c>
      <c r="K2668" t="s">
        <v>19</v>
      </c>
      <c r="L2668">
        <v>102</v>
      </c>
      <c r="M2668" t="s">
        <v>59</v>
      </c>
      <c r="N2668" t="s">
        <v>59</v>
      </c>
      <c r="O2668" s="2">
        <v>52000</v>
      </c>
      <c r="P2668" s="1">
        <f>MEDIAN(Data_Source[Price (SAR)])</f>
        <v>58000</v>
      </c>
      <c r="Q2668" s="1" cm="1">
        <f t="array" ref="Q2668">MEDIAN(_xlfn._xlws.FILTER(Data_Source[Price (SAR)],Data_Source[Maker] = Data_Source[[#This Row],[Maker]]))</f>
        <v>65000</v>
      </c>
    </row>
    <row r="2669" spans="1:17" x14ac:dyDescent="0.35">
      <c r="A2669">
        <v>2668</v>
      </c>
      <c r="B2669" t="s">
        <v>34</v>
      </c>
      <c r="C2669" t="s">
        <v>55</v>
      </c>
      <c r="D2669">
        <v>2016</v>
      </c>
      <c r="E2669" s="9">
        <f ca="1">YEAR(TODAY())-Data_Source[[#This Row],[Year]]</f>
        <v>9</v>
      </c>
      <c r="F2669" t="s">
        <v>15</v>
      </c>
      <c r="G2669" t="s">
        <v>29</v>
      </c>
      <c r="H2669" t="s">
        <v>17</v>
      </c>
      <c r="I2669">
        <v>4</v>
      </c>
      <c r="J2669" t="s">
        <v>18</v>
      </c>
      <c r="K2669" t="s">
        <v>19</v>
      </c>
      <c r="L2669">
        <v>174000</v>
      </c>
      <c r="M2669" t="s">
        <v>54</v>
      </c>
      <c r="N2669" t="s">
        <v>538</v>
      </c>
      <c r="O2669" s="3">
        <v>120000</v>
      </c>
      <c r="P2669" s="1">
        <f>MEDIAN(Data_Source[Price (SAR)])</f>
        <v>58000</v>
      </c>
      <c r="Q2669" s="1" cm="1">
        <f t="array" ref="Q2669">MEDIAN(_xlfn._xlws.FILTER(Data_Source[Price (SAR)],Data_Source[Maker] = Data_Source[[#This Row],[Maker]]))</f>
        <v>65000</v>
      </c>
    </row>
    <row r="2670" spans="1:17" x14ac:dyDescent="0.35">
      <c r="A2670">
        <v>2669</v>
      </c>
      <c r="B2670" t="s">
        <v>39</v>
      </c>
      <c r="C2670" t="s">
        <v>46</v>
      </c>
      <c r="D2670">
        <v>2014</v>
      </c>
      <c r="E2670" s="9">
        <f ca="1">YEAR(TODAY())-Data_Source[[#This Row],[Year]]</f>
        <v>11</v>
      </c>
      <c r="F2670" t="s">
        <v>15</v>
      </c>
      <c r="G2670" t="s">
        <v>25</v>
      </c>
      <c r="H2670" t="s">
        <v>30</v>
      </c>
      <c r="I2670">
        <v>3.5</v>
      </c>
      <c r="J2670" t="s">
        <v>18</v>
      </c>
      <c r="K2670" t="s">
        <v>19</v>
      </c>
      <c r="L2670">
        <v>95560</v>
      </c>
      <c r="M2670" t="s">
        <v>45</v>
      </c>
      <c r="N2670" t="s">
        <v>539</v>
      </c>
      <c r="O2670" s="2">
        <v>80000</v>
      </c>
      <c r="P2670" s="1">
        <f>MEDIAN(Data_Source[Price (SAR)])</f>
        <v>58000</v>
      </c>
      <c r="Q2670" s="1" cm="1">
        <f t="array" ref="Q2670">MEDIAN(_xlfn._xlws.FILTER(Data_Source[Price (SAR)],Data_Source[Maker] = Data_Source[[#This Row],[Maker]]))</f>
        <v>60000</v>
      </c>
    </row>
    <row r="2671" spans="1:17" x14ac:dyDescent="0.35">
      <c r="A2671">
        <v>2670</v>
      </c>
      <c r="B2671" t="s">
        <v>39</v>
      </c>
      <c r="C2671" t="s">
        <v>46</v>
      </c>
      <c r="D2671">
        <v>2015</v>
      </c>
      <c r="E2671" s="9">
        <f ca="1">YEAR(TODAY())-Data_Source[[#This Row],[Year]]</f>
        <v>10</v>
      </c>
      <c r="F2671" t="s">
        <v>15</v>
      </c>
      <c r="G2671" t="s">
        <v>23</v>
      </c>
      <c r="H2671" t="s">
        <v>30</v>
      </c>
      <c r="I2671">
        <v>5.7</v>
      </c>
      <c r="J2671" t="s">
        <v>18</v>
      </c>
      <c r="K2671" t="s">
        <v>19</v>
      </c>
      <c r="L2671">
        <v>192036</v>
      </c>
      <c r="M2671" t="s">
        <v>20</v>
      </c>
      <c r="N2671" t="s">
        <v>20</v>
      </c>
      <c r="O2671" s="2">
        <v>110000</v>
      </c>
      <c r="P2671" s="1">
        <f>MEDIAN(Data_Source[Price (SAR)])</f>
        <v>58000</v>
      </c>
      <c r="Q2671" s="1" cm="1">
        <f t="array" ref="Q2671">MEDIAN(_xlfn._xlws.FILTER(Data_Source[Price (SAR)],Data_Source[Maker] = Data_Source[[#This Row],[Maker]]))</f>
        <v>60000</v>
      </c>
    </row>
    <row r="2672" spans="1:17" x14ac:dyDescent="0.35">
      <c r="A2672">
        <v>2671</v>
      </c>
      <c r="B2672" t="s">
        <v>34</v>
      </c>
      <c r="C2672" t="s">
        <v>58</v>
      </c>
      <c r="D2672">
        <v>2015</v>
      </c>
      <c r="E2672" s="9">
        <f ca="1">YEAR(TODAY())-Data_Source[[#This Row],[Year]]</f>
        <v>10</v>
      </c>
      <c r="F2672" t="s">
        <v>15</v>
      </c>
      <c r="G2672" t="s">
        <v>29</v>
      </c>
      <c r="H2672" t="s">
        <v>30</v>
      </c>
      <c r="I2672">
        <v>4</v>
      </c>
      <c r="J2672" t="s">
        <v>18</v>
      </c>
      <c r="K2672" t="s">
        <v>68</v>
      </c>
      <c r="L2672">
        <v>70346</v>
      </c>
      <c r="M2672" t="s">
        <v>20</v>
      </c>
      <c r="N2672" t="s">
        <v>20</v>
      </c>
      <c r="O2672" s="3">
        <v>80500</v>
      </c>
      <c r="P2672" s="1">
        <f>MEDIAN(Data_Source[Price (SAR)])</f>
        <v>58000</v>
      </c>
      <c r="Q2672" s="1" cm="1">
        <f t="array" ref="Q2672">MEDIAN(_xlfn._xlws.FILTER(Data_Source[Price (SAR)],Data_Source[Maker] = Data_Source[[#This Row],[Maker]]))</f>
        <v>65000</v>
      </c>
    </row>
    <row r="2673" spans="1:17" x14ac:dyDescent="0.35">
      <c r="A2673">
        <v>2672</v>
      </c>
      <c r="B2673" t="s">
        <v>76</v>
      </c>
      <c r="C2673" t="s">
        <v>77</v>
      </c>
      <c r="D2673">
        <v>2012</v>
      </c>
      <c r="E2673" s="9">
        <f ca="1">YEAR(TODAY())-Data_Source[[#This Row],[Year]]</f>
        <v>13</v>
      </c>
      <c r="F2673" t="s">
        <v>15</v>
      </c>
      <c r="G2673" t="s">
        <v>16</v>
      </c>
      <c r="H2673" t="s">
        <v>30</v>
      </c>
      <c r="I2673">
        <v>5.4</v>
      </c>
      <c r="J2673" t="s">
        <v>18</v>
      </c>
      <c r="K2673" t="s">
        <v>19</v>
      </c>
      <c r="L2673">
        <v>161925</v>
      </c>
      <c r="M2673" t="s">
        <v>20</v>
      </c>
      <c r="N2673" t="s">
        <v>20</v>
      </c>
      <c r="O2673" s="2">
        <v>40000</v>
      </c>
      <c r="P2673" s="1">
        <f>MEDIAN(Data_Source[Price (SAR)])</f>
        <v>58000</v>
      </c>
      <c r="Q2673" s="1" cm="1">
        <f t="array" ref="Q2673">MEDIAN(_xlfn._xlws.FILTER(Data_Source[Price (SAR)],Data_Source[Maker] = Data_Source[[#This Row],[Maker]]))</f>
        <v>55000</v>
      </c>
    </row>
    <row r="2674" spans="1:17" x14ac:dyDescent="0.35">
      <c r="A2674">
        <v>2673</v>
      </c>
      <c r="B2674" t="s">
        <v>76</v>
      </c>
      <c r="C2674" t="s">
        <v>147</v>
      </c>
      <c r="D2674">
        <v>2018</v>
      </c>
      <c r="E2674" s="9">
        <f ca="1">YEAR(TODAY())-Data_Source[[#This Row],[Year]]</f>
        <v>7</v>
      </c>
      <c r="F2674" t="s">
        <v>15</v>
      </c>
      <c r="G2674" t="s">
        <v>94</v>
      </c>
      <c r="H2674" t="s">
        <v>17</v>
      </c>
      <c r="I2674">
        <v>5</v>
      </c>
      <c r="J2674" t="s">
        <v>18</v>
      </c>
      <c r="K2674" t="s">
        <v>19</v>
      </c>
      <c r="L2674">
        <v>35000</v>
      </c>
      <c r="M2674" t="s">
        <v>20</v>
      </c>
      <c r="N2674" t="s">
        <v>20</v>
      </c>
      <c r="O2674" s="2">
        <v>195000</v>
      </c>
      <c r="P2674" s="1">
        <f>MEDIAN(Data_Source[Price (SAR)])</f>
        <v>58000</v>
      </c>
      <c r="Q2674" s="1" cm="1">
        <f t="array" ref="Q2674">MEDIAN(_xlfn._xlws.FILTER(Data_Source[Price (SAR)],Data_Source[Maker] = Data_Source[[#This Row],[Maker]]))</f>
        <v>55000</v>
      </c>
    </row>
    <row r="2675" spans="1:17" x14ac:dyDescent="0.35">
      <c r="A2675">
        <v>2674</v>
      </c>
      <c r="B2675" t="s">
        <v>21</v>
      </c>
      <c r="C2675" t="s">
        <v>312</v>
      </c>
      <c r="D2675">
        <v>2020</v>
      </c>
      <c r="E2675" s="9">
        <f ca="1">YEAR(TODAY())-Data_Source[[#This Row],[Year]]</f>
        <v>5</v>
      </c>
      <c r="F2675" t="s">
        <v>15</v>
      </c>
      <c r="G2675" t="s">
        <v>23</v>
      </c>
      <c r="H2675" t="s">
        <v>26</v>
      </c>
      <c r="I2675">
        <v>1.6</v>
      </c>
      <c r="J2675" t="s">
        <v>18</v>
      </c>
      <c r="K2675" t="s">
        <v>19</v>
      </c>
      <c r="L2675">
        <v>17000</v>
      </c>
      <c r="M2675" t="s">
        <v>20</v>
      </c>
      <c r="N2675" t="s">
        <v>20</v>
      </c>
      <c r="O2675" s="3">
        <v>52000</v>
      </c>
      <c r="P2675" s="1">
        <f>MEDIAN(Data_Source[Price (SAR)])</f>
        <v>58000</v>
      </c>
      <c r="Q2675" s="1" cm="1">
        <f t="array" ref="Q2675">MEDIAN(_xlfn._xlws.FILTER(Data_Source[Price (SAR)],Data_Source[Maker] = Data_Source[[#This Row],[Maker]]))</f>
        <v>36500</v>
      </c>
    </row>
    <row r="2676" spans="1:17" x14ac:dyDescent="0.35">
      <c r="A2676">
        <v>2675</v>
      </c>
      <c r="B2676" t="s">
        <v>34</v>
      </c>
      <c r="C2676" t="s">
        <v>58</v>
      </c>
      <c r="D2676">
        <v>2018</v>
      </c>
      <c r="E2676" s="9">
        <f ca="1">YEAR(TODAY())-Data_Source[[#This Row],[Year]]</f>
        <v>7</v>
      </c>
      <c r="F2676" t="s">
        <v>15</v>
      </c>
      <c r="G2676" t="s">
        <v>23</v>
      </c>
      <c r="H2676" t="s">
        <v>30</v>
      </c>
      <c r="I2676">
        <v>2.7</v>
      </c>
      <c r="J2676" t="s">
        <v>18</v>
      </c>
      <c r="K2676" t="s">
        <v>19</v>
      </c>
      <c r="L2676">
        <v>224000</v>
      </c>
      <c r="M2676" t="s">
        <v>45</v>
      </c>
      <c r="N2676" t="s">
        <v>539</v>
      </c>
      <c r="O2676" s="3">
        <v>85000</v>
      </c>
      <c r="P2676" s="1">
        <f>MEDIAN(Data_Source[Price (SAR)])</f>
        <v>58000</v>
      </c>
      <c r="Q2676" s="1" cm="1">
        <f t="array" ref="Q2676">MEDIAN(_xlfn._xlws.FILTER(Data_Source[Price (SAR)],Data_Source[Maker] = Data_Source[[#This Row],[Maker]]))</f>
        <v>65000</v>
      </c>
    </row>
    <row r="2677" spans="1:17" x14ac:dyDescent="0.35">
      <c r="A2677">
        <v>2676</v>
      </c>
      <c r="B2677" t="s">
        <v>39</v>
      </c>
      <c r="C2677" t="s">
        <v>71</v>
      </c>
      <c r="D2677">
        <v>2017</v>
      </c>
      <c r="E2677" s="9">
        <f ca="1">YEAR(TODAY())-Data_Source[[#This Row],[Year]]</f>
        <v>8</v>
      </c>
      <c r="F2677" t="s">
        <v>44</v>
      </c>
      <c r="G2677" t="s">
        <v>16</v>
      </c>
      <c r="H2677" t="s">
        <v>17</v>
      </c>
      <c r="I2677">
        <v>2</v>
      </c>
      <c r="J2677" t="s">
        <v>18</v>
      </c>
      <c r="K2677" t="s">
        <v>19</v>
      </c>
      <c r="L2677">
        <v>62000</v>
      </c>
      <c r="M2677" t="s">
        <v>20</v>
      </c>
      <c r="N2677" t="s">
        <v>20</v>
      </c>
      <c r="O2677" s="3">
        <v>69000</v>
      </c>
      <c r="P2677" s="1">
        <f>MEDIAN(Data_Source[Price (SAR)])</f>
        <v>58000</v>
      </c>
      <c r="Q2677" s="1" cm="1">
        <f t="array" ref="Q2677">MEDIAN(_xlfn._xlws.FILTER(Data_Source[Price (SAR)],Data_Source[Maker] = Data_Source[[#This Row],[Maker]]))</f>
        <v>60000</v>
      </c>
    </row>
    <row r="2678" spans="1:17" x14ac:dyDescent="0.35">
      <c r="A2678">
        <v>2677</v>
      </c>
      <c r="B2678" t="s">
        <v>48</v>
      </c>
      <c r="C2678" t="s">
        <v>49</v>
      </c>
      <c r="D2678">
        <v>2020</v>
      </c>
      <c r="E2678" s="9">
        <f ca="1">YEAR(TODAY())-Data_Source[[#This Row],[Year]]</f>
        <v>5</v>
      </c>
      <c r="F2678" t="s">
        <v>47</v>
      </c>
      <c r="G2678" t="s">
        <v>23</v>
      </c>
      <c r="H2678" t="s">
        <v>26</v>
      </c>
      <c r="I2678">
        <v>2</v>
      </c>
      <c r="J2678" t="s">
        <v>18</v>
      </c>
      <c r="K2678" t="s">
        <v>19</v>
      </c>
      <c r="L2678">
        <v>14000</v>
      </c>
      <c r="M2678" t="s">
        <v>20</v>
      </c>
      <c r="N2678" t="s">
        <v>20</v>
      </c>
      <c r="O2678" s="3">
        <v>217000</v>
      </c>
      <c r="P2678" s="1">
        <f>MEDIAN(Data_Source[Price (SAR)])</f>
        <v>58000</v>
      </c>
      <c r="Q2678" s="1" cm="1">
        <f t="array" ref="Q2678">MEDIAN(_xlfn._xlws.FILTER(Data_Source[Price (SAR)],Data_Source[Maker] = Data_Source[[#This Row],[Maker]]))</f>
        <v>145000</v>
      </c>
    </row>
    <row r="2679" spans="1:17" x14ac:dyDescent="0.35">
      <c r="A2679">
        <v>2678</v>
      </c>
      <c r="B2679" t="s">
        <v>31</v>
      </c>
      <c r="C2679" t="s">
        <v>157</v>
      </c>
      <c r="D2679">
        <v>2016</v>
      </c>
      <c r="E2679" s="9">
        <f ca="1">YEAR(TODAY())-Data_Source[[#This Row],[Year]]</f>
        <v>9</v>
      </c>
      <c r="F2679" t="s">
        <v>15</v>
      </c>
      <c r="G2679" t="s">
        <v>29</v>
      </c>
      <c r="H2679" t="s">
        <v>30</v>
      </c>
      <c r="I2679">
        <v>3.5</v>
      </c>
      <c r="J2679" t="s">
        <v>18</v>
      </c>
      <c r="K2679" t="s">
        <v>19</v>
      </c>
      <c r="L2679">
        <v>185000</v>
      </c>
      <c r="M2679" t="s">
        <v>20</v>
      </c>
      <c r="N2679" t="s">
        <v>20</v>
      </c>
      <c r="O2679" s="2">
        <v>52000</v>
      </c>
      <c r="P2679" s="1">
        <f>MEDIAN(Data_Source[Price (SAR)])</f>
        <v>58000</v>
      </c>
      <c r="Q2679" s="1" cm="1">
        <f t="array" ref="Q2679">MEDIAN(_xlfn._xlws.FILTER(Data_Source[Price (SAR)],Data_Source[Maker] = Data_Source[[#This Row],[Maker]]))</f>
        <v>60500</v>
      </c>
    </row>
    <row r="2680" spans="1:17" x14ac:dyDescent="0.35">
      <c r="A2680">
        <v>2679</v>
      </c>
      <c r="B2680" t="s">
        <v>60</v>
      </c>
      <c r="C2680" t="s">
        <v>80</v>
      </c>
      <c r="D2680">
        <v>2017</v>
      </c>
      <c r="E2680" s="9">
        <f ca="1">YEAR(TODAY())-Data_Source[[#This Row],[Year]]</f>
        <v>8</v>
      </c>
      <c r="F2680" t="s">
        <v>47</v>
      </c>
      <c r="G2680" t="s">
        <v>23</v>
      </c>
      <c r="H2680" t="s">
        <v>17</v>
      </c>
      <c r="I2680">
        <v>3</v>
      </c>
      <c r="J2680" t="s">
        <v>18</v>
      </c>
      <c r="K2680" t="s">
        <v>19</v>
      </c>
      <c r="L2680">
        <v>69000</v>
      </c>
      <c r="M2680" t="s">
        <v>45</v>
      </c>
      <c r="N2680" t="s">
        <v>539</v>
      </c>
      <c r="O2680" s="3">
        <v>142000</v>
      </c>
      <c r="P2680" s="1">
        <f>MEDIAN(Data_Source[Price (SAR)])</f>
        <v>58000</v>
      </c>
      <c r="Q2680" s="1" cm="1">
        <f t="array" ref="Q2680">MEDIAN(_xlfn._xlws.FILTER(Data_Source[Price (SAR)],Data_Source[Maker] = Data_Source[[#This Row],[Maker]]))</f>
        <v>142000</v>
      </c>
    </row>
    <row r="2681" spans="1:17" x14ac:dyDescent="0.35">
      <c r="A2681">
        <v>2680</v>
      </c>
      <c r="B2681" t="s">
        <v>39</v>
      </c>
      <c r="C2681" t="s">
        <v>46</v>
      </c>
      <c r="D2681">
        <v>2011</v>
      </c>
      <c r="E2681" s="9">
        <f ca="1">YEAR(TODAY())-Data_Source[[#This Row],[Year]]</f>
        <v>14</v>
      </c>
      <c r="F2681" t="s">
        <v>15</v>
      </c>
      <c r="G2681" t="s">
        <v>94</v>
      </c>
      <c r="H2681" t="s">
        <v>30</v>
      </c>
      <c r="I2681">
        <v>5.3</v>
      </c>
      <c r="J2681" t="s">
        <v>18</v>
      </c>
      <c r="K2681" t="s">
        <v>19</v>
      </c>
      <c r="L2681">
        <v>266000</v>
      </c>
      <c r="M2681" t="s">
        <v>45</v>
      </c>
      <c r="N2681" t="s">
        <v>539</v>
      </c>
      <c r="O2681" s="2">
        <v>56000</v>
      </c>
      <c r="P2681" s="1">
        <f>MEDIAN(Data_Source[Price (SAR)])</f>
        <v>58000</v>
      </c>
      <c r="Q2681" s="1" cm="1">
        <f t="array" ref="Q2681">MEDIAN(_xlfn._xlws.FILTER(Data_Source[Price (SAR)],Data_Source[Maker] = Data_Source[[#This Row],[Maker]]))</f>
        <v>60000</v>
      </c>
    </row>
    <row r="2682" spans="1:17" x14ac:dyDescent="0.35">
      <c r="A2682">
        <v>2681</v>
      </c>
      <c r="B2682" t="s">
        <v>34</v>
      </c>
      <c r="C2682" t="s">
        <v>35</v>
      </c>
      <c r="D2682">
        <v>2018</v>
      </c>
      <c r="E2682" s="9">
        <f ca="1">YEAR(TODAY())-Data_Source[[#This Row],[Year]]</f>
        <v>7</v>
      </c>
      <c r="F2682" t="s">
        <v>15</v>
      </c>
      <c r="G2682" t="s">
        <v>23</v>
      </c>
      <c r="H2682" t="s">
        <v>17</v>
      </c>
      <c r="I2682">
        <v>3.8</v>
      </c>
      <c r="J2682" t="s">
        <v>18</v>
      </c>
      <c r="K2682" t="s">
        <v>19</v>
      </c>
      <c r="L2682">
        <v>60048</v>
      </c>
      <c r="M2682" t="s">
        <v>42</v>
      </c>
      <c r="N2682" t="s">
        <v>64</v>
      </c>
      <c r="O2682" s="2">
        <v>173000</v>
      </c>
      <c r="P2682" s="1">
        <f>MEDIAN(Data_Source[Price (SAR)])</f>
        <v>58000</v>
      </c>
      <c r="Q2682" s="1" cm="1">
        <f t="array" ref="Q2682">MEDIAN(_xlfn._xlws.FILTER(Data_Source[Price (SAR)],Data_Source[Maker] = Data_Source[[#This Row],[Maker]]))</f>
        <v>65000</v>
      </c>
    </row>
    <row r="2683" spans="1:17" x14ac:dyDescent="0.35">
      <c r="A2683">
        <v>2682</v>
      </c>
      <c r="B2683" t="s">
        <v>103</v>
      </c>
      <c r="C2683" t="s">
        <v>212</v>
      </c>
      <c r="D2683">
        <v>2020</v>
      </c>
      <c r="E2683" s="9">
        <f ca="1">YEAR(TODAY())-Data_Source[[#This Row],[Year]]</f>
        <v>5</v>
      </c>
      <c r="F2683" t="s">
        <v>44</v>
      </c>
      <c r="G2683" t="s">
        <v>16</v>
      </c>
      <c r="H2683" t="s">
        <v>30</v>
      </c>
      <c r="I2683">
        <v>3.6</v>
      </c>
      <c r="J2683" t="s">
        <v>18</v>
      </c>
      <c r="K2683" t="s">
        <v>19</v>
      </c>
      <c r="L2683">
        <v>4000</v>
      </c>
      <c r="M2683" t="s">
        <v>45</v>
      </c>
      <c r="N2683" t="s">
        <v>539</v>
      </c>
      <c r="O2683" s="2">
        <v>190000</v>
      </c>
      <c r="P2683" s="1">
        <f>MEDIAN(Data_Source[Price (SAR)])</f>
        <v>58000</v>
      </c>
      <c r="Q2683" s="1" cm="1">
        <f t="array" ref="Q2683">MEDIAN(_xlfn._xlws.FILTER(Data_Source[Price (SAR)],Data_Source[Maker] = Data_Source[[#This Row],[Maker]]))</f>
        <v>83000</v>
      </c>
    </row>
    <row r="2684" spans="1:17" x14ac:dyDescent="0.35">
      <c r="A2684">
        <v>2683</v>
      </c>
      <c r="B2684" t="s">
        <v>34</v>
      </c>
      <c r="C2684" t="s">
        <v>123</v>
      </c>
      <c r="D2684">
        <v>2016</v>
      </c>
      <c r="E2684" s="9">
        <f ca="1">YEAR(TODAY())-Data_Source[[#This Row],[Year]]</f>
        <v>9</v>
      </c>
      <c r="F2684" t="s">
        <v>47</v>
      </c>
      <c r="G2684" t="s">
        <v>23</v>
      </c>
      <c r="H2684" t="s">
        <v>17</v>
      </c>
      <c r="I2684">
        <v>2.7</v>
      </c>
      <c r="J2684" t="s">
        <v>18</v>
      </c>
      <c r="K2684" t="s">
        <v>19</v>
      </c>
      <c r="L2684">
        <v>208</v>
      </c>
      <c r="M2684" t="s">
        <v>126</v>
      </c>
      <c r="N2684" t="s">
        <v>126</v>
      </c>
      <c r="O2684" s="3">
        <v>77000</v>
      </c>
      <c r="P2684" s="1">
        <f>MEDIAN(Data_Source[Price (SAR)])</f>
        <v>58000</v>
      </c>
      <c r="Q2684" s="1" cm="1">
        <f t="array" ref="Q2684">MEDIAN(_xlfn._xlws.FILTER(Data_Source[Price (SAR)],Data_Source[Maker] = Data_Source[[#This Row],[Maker]]))</f>
        <v>65000</v>
      </c>
    </row>
    <row r="2685" spans="1:17" x14ac:dyDescent="0.35">
      <c r="A2685">
        <v>2684</v>
      </c>
      <c r="B2685" t="s">
        <v>36</v>
      </c>
      <c r="C2685" t="s">
        <v>146</v>
      </c>
      <c r="D2685">
        <v>2015</v>
      </c>
      <c r="E2685" s="9">
        <f ca="1">YEAR(TODAY())-Data_Source[[#This Row],[Year]]</f>
        <v>10</v>
      </c>
      <c r="F2685" t="s">
        <v>15</v>
      </c>
      <c r="G2685" t="s">
        <v>25</v>
      </c>
      <c r="H2685" t="s">
        <v>26</v>
      </c>
      <c r="I2685">
        <v>5.3</v>
      </c>
      <c r="J2685" t="s">
        <v>18</v>
      </c>
      <c r="K2685" t="s">
        <v>19</v>
      </c>
      <c r="L2685">
        <v>86000</v>
      </c>
      <c r="M2685" t="s">
        <v>45</v>
      </c>
      <c r="N2685" t="s">
        <v>539</v>
      </c>
      <c r="O2685" s="3">
        <v>98000</v>
      </c>
      <c r="P2685" s="1">
        <f>MEDIAN(Data_Source[Price (SAR)])</f>
        <v>58000</v>
      </c>
      <c r="Q2685" s="1" cm="1">
        <f t="array" ref="Q2685">MEDIAN(_xlfn._xlws.FILTER(Data_Source[Price (SAR)],Data_Source[Maker] = Data_Source[[#This Row],[Maker]]))</f>
        <v>72000</v>
      </c>
    </row>
    <row r="2686" spans="1:17" x14ac:dyDescent="0.35">
      <c r="A2686">
        <v>2685</v>
      </c>
      <c r="B2686" t="s">
        <v>60</v>
      </c>
      <c r="C2686" t="s">
        <v>90</v>
      </c>
      <c r="D2686">
        <v>2006</v>
      </c>
      <c r="E2686" s="9">
        <f ca="1">YEAR(TODAY())-Data_Source[[#This Row],[Year]]</f>
        <v>19</v>
      </c>
      <c r="F2686" t="s">
        <v>47</v>
      </c>
      <c r="G2686" t="s">
        <v>75</v>
      </c>
      <c r="H2686" t="s">
        <v>17</v>
      </c>
      <c r="I2686">
        <v>4.7</v>
      </c>
      <c r="J2686" t="s">
        <v>18</v>
      </c>
      <c r="K2686" t="s">
        <v>19</v>
      </c>
      <c r="L2686">
        <v>246000</v>
      </c>
      <c r="M2686" t="s">
        <v>42</v>
      </c>
      <c r="N2686" t="s">
        <v>64</v>
      </c>
      <c r="O2686" s="2">
        <v>37000</v>
      </c>
      <c r="P2686" s="1">
        <f>MEDIAN(Data_Source[Price (SAR)])</f>
        <v>58000</v>
      </c>
      <c r="Q2686" s="1" cm="1">
        <f t="array" ref="Q2686">MEDIAN(_xlfn._xlws.FILTER(Data_Source[Price (SAR)],Data_Source[Maker] = Data_Source[[#This Row],[Maker]]))</f>
        <v>142000</v>
      </c>
    </row>
    <row r="2687" spans="1:17" x14ac:dyDescent="0.35">
      <c r="A2687">
        <v>2686</v>
      </c>
      <c r="B2687" t="s">
        <v>82</v>
      </c>
      <c r="C2687" t="s">
        <v>294</v>
      </c>
      <c r="D2687">
        <v>2015</v>
      </c>
      <c r="E2687" s="9">
        <f ca="1">YEAR(TODAY())-Data_Source[[#This Row],[Year]]</f>
        <v>10</v>
      </c>
      <c r="F2687" t="s">
        <v>15</v>
      </c>
      <c r="G2687" t="s">
        <v>65</v>
      </c>
      <c r="H2687" t="s">
        <v>30</v>
      </c>
      <c r="I2687">
        <v>6</v>
      </c>
      <c r="J2687" t="s">
        <v>18</v>
      </c>
      <c r="K2687" t="s">
        <v>19</v>
      </c>
      <c r="L2687">
        <v>171000</v>
      </c>
      <c r="M2687" t="s">
        <v>155</v>
      </c>
      <c r="N2687" t="s">
        <v>539</v>
      </c>
      <c r="O2687" s="2">
        <v>45000</v>
      </c>
      <c r="P2687" s="1">
        <f>MEDIAN(Data_Source[Price (SAR)])</f>
        <v>58000</v>
      </c>
      <c r="Q2687" s="1" cm="1">
        <f t="array" ref="Q2687">MEDIAN(_xlfn._xlws.FILTER(Data_Source[Price (SAR)],Data_Source[Maker] = Data_Source[[#This Row],[Maker]]))</f>
        <v>40000</v>
      </c>
    </row>
    <row r="2688" spans="1:17" x14ac:dyDescent="0.35">
      <c r="A2688">
        <v>2687</v>
      </c>
      <c r="B2688" t="s">
        <v>34</v>
      </c>
      <c r="C2688" t="s">
        <v>55</v>
      </c>
      <c r="D2688">
        <v>2013</v>
      </c>
      <c r="E2688" s="9">
        <f ca="1">YEAR(TODAY())-Data_Source[[#This Row],[Year]]</f>
        <v>12</v>
      </c>
      <c r="F2688" t="s">
        <v>15</v>
      </c>
      <c r="G2688" t="s">
        <v>23</v>
      </c>
      <c r="H2688" t="s">
        <v>30</v>
      </c>
      <c r="I2688">
        <v>4</v>
      </c>
      <c r="J2688" t="s">
        <v>18</v>
      </c>
      <c r="K2688" t="s">
        <v>68</v>
      </c>
      <c r="L2688">
        <v>186000</v>
      </c>
      <c r="M2688" t="s">
        <v>20</v>
      </c>
      <c r="N2688" t="s">
        <v>20</v>
      </c>
      <c r="O2688" s="3">
        <v>55000</v>
      </c>
      <c r="P2688" s="1">
        <f>MEDIAN(Data_Source[Price (SAR)])</f>
        <v>58000</v>
      </c>
      <c r="Q2688" s="1" cm="1">
        <f t="array" ref="Q2688">MEDIAN(_xlfn._xlws.FILTER(Data_Source[Price (SAR)],Data_Source[Maker] = Data_Source[[#This Row],[Maker]]))</f>
        <v>65000</v>
      </c>
    </row>
    <row r="2689" spans="1:17" x14ac:dyDescent="0.35">
      <c r="A2689">
        <v>2688</v>
      </c>
      <c r="B2689" t="s">
        <v>21</v>
      </c>
      <c r="C2689" t="s">
        <v>22</v>
      </c>
      <c r="D2689">
        <v>2015</v>
      </c>
      <c r="E2689" s="9">
        <f ca="1">YEAR(TODAY())-Data_Source[[#This Row],[Year]]</f>
        <v>10</v>
      </c>
      <c r="F2689" t="s">
        <v>15</v>
      </c>
      <c r="G2689" t="s">
        <v>23</v>
      </c>
      <c r="H2689" t="s">
        <v>30</v>
      </c>
      <c r="I2689">
        <v>4.8</v>
      </c>
      <c r="J2689" t="s">
        <v>18</v>
      </c>
      <c r="K2689" t="s">
        <v>19</v>
      </c>
      <c r="L2689">
        <v>247000</v>
      </c>
      <c r="M2689" t="s">
        <v>42</v>
      </c>
      <c r="N2689" t="s">
        <v>64</v>
      </c>
      <c r="O2689" s="3">
        <v>75000</v>
      </c>
      <c r="P2689" s="1">
        <f>MEDIAN(Data_Source[Price (SAR)])</f>
        <v>58000</v>
      </c>
      <c r="Q2689" s="1" cm="1">
        <f t="array" ref="Q2689">MEDIAN(_xlfn._xlws.FILTER(Data_Source[Price (SAR)],Data_Source[Maker] = Data_Source[[#This Row],[Maker]]))</f>
        <v>36500</v>
      </c>
    </row>
    <row r="2690" spans="1:17" x14ac:dyDescent="0.35">
      <c r="A2690">
        <v>2689</v>
      </c>
      <c r="B2690" t="s">
        <v>62</v>
      </c>
      <c r="C2690" t="s">
        <v>63</v>
      </c>
      <c r="D2690">
        <v>2017</v>
      </c>
      <c r="E2690" s="9">
        <f ca="1">YEAR(TODAY())-Data_Source[[#This Row],[Year]]</f>
        <v>8</v>
      </c>
      <c r="F2690" t="s">
        <v>44</v>
      </c>
      <c r="G2690" t="s">
        <v>16</v>
      </c>
      <c r="H2690" t="s">
        <v>17</v>
      </c>
      <c r="I2690">
        <v>5</v>
      </c>
      <c r="J2690" t="s">
        <v>18</v>
      </c>
      <c r="K2690" t="s">
        <v>19</v>
      </c>
      <c r="L2690">
        <v>90000</v>
      </c>
      <c r="M2690" t="s">
        <v>20</v>
      </c>
      <c r="N2690" t="s">
        <v>20</v>
      </c>
      <c r="O2690" s="3">
        <v>250000</v>
      </c>
      <c r="P2690" s="1">
        <f>MEDIAN(Data_Source[Price (SAR)])</f>
        <v>58000</v>
      </c>
      <c r="Q2690" s="1" cm="1">
        <f t="array" ref="Q2690">MEDIAN(_xlfn._xlws.FILTER(Data_Source[Price (SAR)],Data_Source[Maker] = Data_Source[[#This Row],[Maker]]))</f>
        <v>242500</v>
      </c>
    </row>
    <row r="2691" spans="1:17" x14ac:dyDescent="0.35">
      <c r="A2691">
        <v>2690</v>
      </c>
      <c r="B2691" t="s">
        <v>27</v>
      </c>
      <c r="C2691" t="s">
        <v>439</v>
      </c>
      <c r="D2691">
        <v>2015</v>
      </c>
      <c r="E2691" s="9">
        <f ca="1">YEAR(TODAY())-Data_Source[[#This Row],[Year]]</f>
        <v>10</v>
      </c>
      <c r="F2691" t="s">
        <v>15</v>
      </c>
      <c r="G2691" t="s">
        <v>23</v>
      </c>
      <c r="H2691" t="s">
        <v>17</v>
      </c>
      <c r="I2691">
        <v>2</v>
      </c>
      <c r="J2691" t="s">
        <v>18</v>
      </c>
      <c r="K2691" t="s">
        <v>19</v>
      </c>
      <c r="L2691">
        <v>48000</v>
      </c>
      <c r="M2691" t="s">
        <v>42</v>
      </c>
      <c r="N2691" t="s">
        <v>64</v>
      </c>
      <c r="O2691" s="3">
        <v>47000</v>
      </c>
      <c r="P2691" s="1">
        <f>MEDIAN(Data_Source[Price (SAR)])</f>
        <v>58000</v>
      </c>
      <c r="Q2691" s="1" cm="1">
        <f t="array" ref="Q2691">MEDIAN(_xlfn._xlws.FILTER(Data_Source[Price (SAR)],Data_Source[Maker] = Data_Source[[#This Row],[Maker]]))</f>
        <v>42000</v>
      </c>
    </row>
    <row r="2692" spans="1:17" x14ac:dyDescent="0.35">
      <c r="A2692">
        <v>2691</v>
      </c>
      <c r="B2692" t="s">
        <v>34</v>
      </c>
      <c r="C2692" t="s">
        <v>145</v>
      </c>
      <c r="D2692">
        <v>2015</v>
      </c>
      <c r="E2692" s="9">
        <f ca="1">YEAR(TODAY())-Data_Source[[#This Row],[Year]]</f>
        <v>10</v>
      </c>
      <c r="F2692" t="s">
        <v>15</v>
      </c>
      <c r="G2692" t="s">
        <v>23</v>
      </c>
      <c r="H2692" t="s">
        <v>26</v>
      </c>
      <c r="I2692">
        <v>2.7</v>
      </c>
      <c r="J2692" t="s">
        <v>18</v>
      </c>
      <c r="K2692" t="s">
        <v>19</v>
      </c>
      <c r="L2692">
        <v>250000</v>
      </c>
      <c r="M2692" t="s">
        <v>64</v>
      </c>
      <c r="N2692" t="s">
        <v>64</v>
      </c>
      <c r="O2692" s="3">
        <v>38500</v>
      </c>
      <c r="P2692" s="1">
        <f>MEDIAN(Data_Source[Price (SAR)])</f>
        <v>58000</v>
      </c>
      <c r="Q2692" s="1" cm="1">
        <f t="array" ref="Q2692">MEDIAN(_xlfn._xlws.FILTER(Data_Source[Price (SAR)],Data_Source[Maker] = Data_Source[[#This Row],[Maker]]))</f>
        <v>65000</v>
      </c>
    </row>
    <row r="2693" spans="1:17" x14ac:dyDescent="0.35">
      <c r="A2693">
        <v>2692</v>
      </c>
      <c r="B2693" t="s">
        <v>27</v>
      </c>
      <c r="C2693" t="s">
        <v>160</v>
      </c>
      <c r="D2693">
        <v>2014</v>
      </c>
      <c r="E2693" s="9">
        <f ca="1">YEAR(TODAY())-Data_Source[[#This Row],[Year]]</f>
        <v>11</v>
      </c>
      <c r="F2693" t="s">
        <v>15</v>
      </c>
      <c r="G2693" t="s">
        <v>29</v>
      </c>
      <c r="H2693" t="s">
        <v>17</v>
      </c>
      <c r="I2693">
        <v>2.4</v>
      </c>
      <c r="J2693" t="s">
        <v>18</v>
      </c>
      <c r="K2693" t="s">
        <v>19</v>
      </c>
      <c r="L2693">
        <v>185</v>
      </c>
      <c r="M2693" t="s">
        <v>54</v>
      </c>
      <c r="N2693" t="s">
        <v>538</v>
      </c>
      <c r="O2693" s="2">
        <v>39000</v>
      </c>
      <c r="P2693" s="1">
        <f>MEDIAN(Data_Source[Price (SAR)])</f>
        <v>58000</v>
      </c>
      <c r="Q2693" s="1" cm="1">
        <f t="array" ref="Q2693">MEDIAN(_xlfn._xlws.FILTER(Data_Source[Price (SAR)],Data_Source[Maker] = Data_Source[[#This Row],[Maker]]))</f>
        <v>42000</v>
      </c>
    </row>
    <row r="2694" spans="1:17" x14ac:dyDescent="0.35">
      <c r="A2694">
        <v>2693</v>
      </c>
      <c r="B2694" t="s">
        <v>27</v>
      </c>
      <c r="C2694" t="s">
        <v>160</v>
      </c>
      <c r="D2694">
        <v>2016</v>
      </c>
      <c r="E2694" s="9">
        <f ca="1">YEAR(TODAY())-Data_Source[[#This Row],[Year]]</f>
        <v>9</v>
      </c>
      <c r="F2694" t="s">
        <v>15</v>
      </c>
      <c r="G2694" t="s">
        <v>29</v>
      </c>
      <c r="H2694" t="s">
        <v>30</v>
      </c>
      <c r="I2694">
        <v>2.4</v>
      </c>
      <c r="J2694" t="s">
        <v>18</v>
      </c>
      <c r="K2694" t="s">
        <v>19</v>
      </c>
      <c r="L2694">
        <v>201000</v>
      </c>
      <c r="M2694" t="s">
        <v>42</v>
      </c>
      <c r="N2694" t="s">
        <v>64</v>
      </c>
      <c r="O2694" s="2">
        <v>35000</v>
      </c>
      <c r="P2694" s="1">
        <f>MEDIAN(Data_Source[Price (SAR)])</f>
        <v>58000</v>
      </c>
      <c r="Q2694" s="1" cm="1">
        <f t="array" ref="Q2694">MEDIAN(_xlfn._xlws.FILTER(Data_Source[Price (SAR)],Data_Source[Maker] = Data_Source[[#This Row],[Maker]]))</f>
        <v>42000</v>
      </c>
    </row>
    <row r="2695" spans="1:17" x14ac:dyDescent="0.35">
      <c r="A2695">
        <v>2694</v>
      </c>
      <c r="B2695" t="s">
        <v>82</v>
      </c>
      <c r="C2695" t="s">
        <v>169</v>
      </c>
      <c r="D2695">
        <v>2013</v>
      </c>
      <c r="E2695" s="9">
        <f ca="1">YEAR(TODAY())-Data_Source[[#This Row],[Year]]</f>
        <v>12</v>
      </c>
      <c r="F2695" t="s">
        <v>15</v>
      </c>
      <c r="G2695" t="s">
        <v>23</v>
      </c>
      <c r="H2695" t="s">
        <v>30</v>
      </c>
      <c r="I2695">
        <v>3.5</v>
      </c>
      <c r="J2695" t="s">
        <v>18</v>
      </c>
      <c r="K2695" t="s">
        <v>19</v>
      </c>
      <c r="L2695">
        <v>256000</v>
      </c>
      <c r="M2695" t="s">
        <v>155</v>
      </c>
      <c r="N2695" t="s">
        <v>539</v>
      </c>
      <c r="O2695" s="3">
        <v>28000</v>
      </c>
      <c r="P2695" s="1">
        <f>MEDIAN(Data_Source[Price (SAR)])</f>
        <v>58000</v>
      </c>
      <c r="Q2695" s="1" cm="1">
        <f t="array" ref="Q2695">MEDIAN(_xlfn._xlws.FILTER(Data_Source[Price (SAR)],Data_Source[Maker] = Data_Source[[#This Row],[Maker]]))</f>
        <v>40000</v>
      </c>
    </row>
    <row r="2696" spans="1:17" x14ac:dyDescent="0.35">
      <c r="A2696">
        <v>2695</v>
      </c>
      <c r="B2696" t="s">
        <v>27</v>
      </c>
      <c r="C2696" t="s">
        <v>89</v>
      </c>
      <c r="D2696">
        <v>2018</v>
      </c>
      <c r="E2696" s="9">
        <f ca="1">YEAR(TODAY())-Data_Source[[#This Row],[Year]]</f>
        <v>7</v>
      </c>
      <c r="F2696" t="s">
        <v>15</v>
      </c>
      <c r="G2696" t="s">
        <v>38</v>
      </c>
      <c r="H2696" t="s">
        <v>26</v>
      </c>
      <c r="I2696">
        <v>2.4</v>
      </c>
      <c r="J2696" t="s">
        <v>18</v>
      </c>
      <c r="K2696" t="s">
        <v>19</v>
      </c>
      <c r="L2696">
        <v>200000</v>
      </c>
      <c r="M2696" t="s">
        <v>111</v>
      </c>
      <c r="N2696" t="s">
        <v>540</v>
      </c>
      <c r="O2696" s="2">
        <v>1342</v>
      </c>
      <c r="P2696" s="1">
        <f>MEDIAN(Data_Source[Price (SAR)])</f>
        <v>58000</v>
      </c>
      <c r="Q2696" s="1" cm="1">
        <f t="array" ref="Q2696">MEDIAN(_xlfn._xlws.FILTER(Data_Source[Price (SAR)],Data_Source[Maker] = Data_Source[[#This Row],[Maker]]))</f>
        <v>42000</v>
      </c>
    </row>
    <row r="2697" spans="1:17" x14ac:dyDescent="0.35">
      <c r="A2697">
        <v>2696</v>
      </c>
      <c r="B2697" t="s">
        <v>27</v>
      </c>
      <c r="C2697" t="s">
        <v>89</v>
      </c>
      <c r="D2697">
        <v>2018</v>
      </c>
      <c r="E2697" s="9">
        <f ca="1">YEAR(TODAY())-Data_Source[[#This Row],[Year]]</f>
        <v>7</v>
      </c>
      <c r="F2697" t="s">
        <v>15</v>
      </c>
      <c r="G2697" t="s">
        <v>94</v>
      </c>
      <c r="H2697" t="s">
        <v>26</v>
      </c>
      <c r="I2697">
        <v>2.4</v>
      </c>
      <c r="J2697" t="s">
        <v>18</v>
      </c>
      <c r="K2697" t="s">
        <v>19</v>
      </c>
      <c r="L2697">
        <v>152000</v>
      </c>
      <c r="M2697" t="s">
        <v>54</v>
      </c>
      <c r="N2697" t="s">
        <v>538</v>
      </c>
      <c r="O2697" s="2">
        <v>1312</v>
      </c>
      <c r="P2697" s="1">
        <f>MEDIAN(Data_Source[Price (SAR)])</f>
        <v>58000</v>
      </c>
      <c r="Q2697" s="1" cm="1">
        <f t="array" ref="Q2697">MEDIAN(_xlfn._xlws.FILTER(Data_Source[Price (SAR)],Data_Source[Maker] = Data_Source[[#This Row],[Maker]]))</f>
        <v>42000</v>
      </c>
    </row>
    <row r="2698" spans="1:17" x14ac:dyDescent="0.35">
      <c r="A2698">
        <v>2697</v>
      </c>
      <c r="B2698" t="s">
        <v>34</v>
      </c>
      <c r="C2698" t="s">
        <v>41</v>
      </c>
      <c r="D2698">
        <v>2017</v>
      </c>
      <c r="E2698" s="9">
        <f ca="1">YEAR(TODAY())-Data_Source[[#This Row],[Year]]</f>
        <v>8</v>
      </c>
      <c r="F2698" t="s">
        <v>15</v>
      </c>
      <c r="G2698" t="s">
        <v>16</v>
      </c>
      <c r="H2698" t="s">
        <v>30</v>
      </c>
      <c r="I2698">
        <v>1.2</v>
      </c>
      <c r="J2698" t="s">
        <v>18</v>
      </c>
      <c r="K2698" t="s">
        <v>19</v>
      </c>
      <c r="L2698">
        <v>82000</v>
      </c>
      <c r="M2698" t="s">
        <v>42</v>
      </c>
      <c r="N2698" t="s">
        <v>64</v>
      </c>
      <c r="O2698" s="3">
        <v>34000</v>
      </c>
      <c r="P2698" s="1">
        <f>MEDIAN(Data_Source[Price (SAR)])</f>
        <v>58000</v>
      </c>
      <c r="Q2698" s="1" cm="1">
        <f t="array" ref="Q2698">MEDIAN(_xlfn._xlws.FILTER(Data_Source[Price (SAR)],Data_Source[Maker] = Data_Source[[#This Row],[Maker]]))</f>
        <v>65000</v>
      </c>
    </row>
    <row r="2699" spans="1:17" x14ac:dyDescent="0.35">
      <c r="A2699">
        <v>2698</v>
      </c>
      <c r="B2699" t="s">
        <v>39</v>
      </c>
      <c r="C2699" t="s">
        <v>46</v>
      </c>
      <c r="D2699">
        <v>2010</v>
      </c>
      <c r="E2699" s="9">
        <f ca="1">YEAR(TODAY())-Data_Source[[#This Row],[Year]]</f>
        <v>15</v>
      </c>
      <c r="F2699" t="s">
        <v>15</v>
      </c>
      <c r="G2699" t="s">
        <v>25</v>
      </c>
      <c r="H2699" t="s">
        <v>30</v>
      </c>
      <c r="I2699">
        <v>5.3</v>
      </c>
      <c r="J2699" t="s">
        <v>18</v>
      </c>
      <c r="K2699" t="s">
        <v>19</v>
      </c>
      <c r="L2699">
        <v>272000</v>
      </c>
      <c r="M2699" t="s">
        <v>20</v>
      </c>
      <c r="N2699" t="s">
        <v>20</v>
      </c>
      <c r="O2699" s="3">
        <v>40000</v>
      </c>
      <c r="P2699" s="1">
        <f>MEDIAN(Data_Source[Price (SAR)])</f>
        <v>58000</v>
      </c>
      <c r="Q2699" s="1" cm="1">
        <f t="array" ref="Q2699">MEDIAN(_xlfn._xlws.FILTER(Data_Source[Price (SAR)],Data_Source[Maker] = Data_Source[[#This Row],[Maker]]))</f>
        <v>60000</v>
      </c>
    </row>
    <row r="2700" spans="1:17" x14ac:dyDescent="0.35">
      <c r="A2700">
        <v>2699</v>
      </c>
      <c r="B2700" t="s">
        <v>73</v>
      </c>
      <c r="C2700" t="s">
        <v>74</v>
      </c>
      <c r="D2700">
        <v>2015</v>
      </c>
      <c r="E2700" s="9">
        <f ca="1">YEAR(TODAY())-Data_Source[[#This Row],[Year]]</f>
        <v>10</v>
      </c>
      <c r="F2700" t="s">
        <v>15</v>
      </c>
      <c r="G2700" t="s">
        <v>102</v>
      </c>
      <c r="H2700" t="s">
        <v>17</v>
      </c>
      <c r="I2700">
        <v>2.5</v>
      </c>
      <c r="J2700" t="s">
        <v>18</v>
      </c>
      <c r="K2700" t="s">
        <v>19</v>
      </c>
      <c r="L2700">
        <v>115000</v>
      </c>
      <c r="M2700" t="s">
        <v>42</v>
      </c>
      <c r="N2700" t="s">
        <v>64</v>
      </c>
      <c r="O2700" s="2">
        <v>82000</v>
      </c>
      <c r="P2700" s="1">
        <f>MEDIAN(Data_Source[Price (SAR)])</f>
        <v>58000</v>
      </c>
      <c r="Q2700" s="1" cm="1">
        <f t="array" ref="Q2700">MEDIAN(_xlfn._xlws.FILTER(Data_Source[Price (SAR)],Data_Source[Maker] = Data_Source[[#This Row],[Maker]]))</f>
        <v>56000</v>
      </c>
    </row>
    <row r="2701" spans="1:17" x14ac:dyDescent="0.35">
      <c r="A2701">
        <v>2700</v>
      </c>
      <c r="B2701" t="s">
        <v>27</v>
      </c>
      <c r="C2701" t="s">
        <v>89</v>
      </c>
      <c r="D2701">
        <v>2017</v>
      </c>
      <c r="E2701" s="9">
        <f ca="1">YEAR(TODAY())-Data_Source[[#This Row],[Year]]</f>
        <v>8</v>
      </c>
      <c r="F2701" t="s">
        <v>47</v>
      </c>
      <c r="G2701" t="s">
        <v>16</v>
      </c>
      <c r="H2701" t="s">
        <v>30</v>
      </c>
      <c r="I2701">
        <v>1.7</v>
      </c>
      <c r="J2701" t="s">
        <v>56</v>
      </c>
      <c r="K2701" t="s">
        <v>19</v>
      </c>
      <c r="L2701">
        <v>82190</v>
      </c>
      <c r="M2701" t="s">
        <v>59</v>
      </c>
      <c r="N2701" t="s">
        <v>59</v>
      </c>
      <c r="O2701" s="3">
        <v>63000</v>
      </c>
      <c r="P2701" s="1">
        <f>MEDIAN(Data_Source[Price (SAR)])</f>
        <v>58000</v>
      </c>
      <c r="Q2701" s="1" cm="1">
        <f t="array" ref="Q2701">MEDIAN(_xlfn._xlws.FILTER(Data_Source[Price (SAR)],Data_Source[Maker] = Data_Source[[#This Row],[Maker]]))</f>
        <v>42000</v>
      </c>
    </row>
    <row r="2702" spans="1:17" x14ac:dyDescent="0.35">
      <c r="A2702">
        <v>2701</v>
      </c>
      <c r="B2702" t="s">
        <v>34</v>
      </c>
      <c r="C2702" t="s">
        <v>55</v>
      </c>
      <c r="D2702">
        <v>2016</v>
      </c>
      <c r="E2702" s="9">
        <f ca="1">YEAR(TODAY())-Data_Source[[#This Row],[Year]]</f>
        <v>9</v>
      </c>
      <c r="F2702" t="s">
        <v>15</v>
      </c>
      <c r="G2702" t="s">
        <v>23</v>
      </c>
      <c r="H2702" t="s">
        <v>17</v>
      </c>
      <c r="I2702">
        <v>4</v>
      </c>
      <c r="J2702" t="s">
        <v>18</v>
      </c>
      <c r="K2702" t="s">
        <v>19</v>
      </c>
      <c r="L2702">
        <v>69900</v>
      </c>
      <c r="M2702" t="s">
        <v>45</v>
      </c>
      <c r="N2702" t="s">
        <v>539</v>
      </c>
      <c r="O2702" s="3">
        <v>128000</v>
      </c>
      <c r="P2702" s="1">
        <f>MEDIAN(Data_Source[Price (SAR)])</f>
        <v>58000</v>
      </c>
      <c r="Q2702" s="1" cm="1">
        <f t="array" ref="Q2702">MEDIAN(_xlfn._xlws.FILTER(Data_Source[Price (SAR)],Data_Source[Maker] = Data_Source[[#This Row],[Maker]]))</f>
        <v>65000</v>
      </c>
    </row>
    <row r="2703" spans="1:17" x14ac:dyDescent="0.35">
      <c r="A2703">
        <v>2702</v>
      </c>
      <c r="B2703" t="s">
        <v>34</v>
      </c>
      <c r="C2703" t="s">
        <v>35</v>
      </c>
      <c r="D2703">
        <v>2007</v>
      </c>
      <c r="E2703" s="9">
        <f ca="1">YEAR(TODAY())-Data_Source[[#This Row],[Year]]</f>
        <v>18</v>
      </c>
      <c r="F2703" t="s">
        <v>44</v>
      </c>
      <c r="G2703" t="s">
        <v>23</v>
      </c>
      <c r="H2703" t="s">
        <v>30</v>
      </c>
      <c r="I2703">
        <v>4.5</v>
      </c>
      <c r="J2703" t="s">
        <v>18</v>
      </c>
      <c r="K2703" t="s">
        <v>68</v>
      </c>
      <c r="L2703">
        <v>480000</v>
      </c>
      <c r="M2703" t="s">
        <v>45</v>
      </c>
      <c r="N2703" t="s">
        <v>539</v>
      </c>
      <c r="O2703" s="3">
        <v>62000</v>
      </c>
      <c r="P2703" s="1">
        <f>MEDIAN(Data_Source[Price (SAR)])</f>
        <v>58000</v>
      </c>
      <c r="Q2703" s="1" cm="1">
        <f t="array" ref="Q2703">MEDIAN(_xlfn._xlws.FILTER(Data_Source[Price (SAR)],Data_Source[Maker] = Data_Source[[#This Row],[Maker]]))</f>
        <v>65000</v>
      </c>
    </row>
    <row r="2704" spans="1:17" x14ac:dyDescent="0.35">
      <c r="A2704">
        <v>2703</v>
      </c>
      <c r="B2704" t="s">
        <v>27</v>
      </c>
      <c r="C2704" t="s">
        <v>88</v>
      </c>
      <c r="D2704">
        <v>2017</v>
      </c>
      <c r="E2704" s="9">
        <f ca="1">YEAR(TODAY())-Data_Source[[#This Row],[Year]]</f>
        <v>8</v>
      </c>
      <c r="F2704" t="s">
        <v>15</v>
      </c>
      <c r="G2704" t="s">
        <v>23</v>
      </c>
      <c r="H2704" t="s">
        <v>26</v>
      </c>
      <c r="I2704">
        <v>1.4</v>
      </c>
      <c r="J2704" t="s">
        <v>18</v>
      </c>
      <c r="K2704" t="s">
        <v>19</v>
      </c>
      <c r="L2704">
        <v>97700</v>
      </c>
      <c r="M2704" t="s">
        <v>45</v>
      </c>
      <c r="N2704" t="s">
        <v>539</v>
      </c>
      <c r="O2704" s="3">
        <v>30000</v>
      </c>
      <c r="P2704" s="1">
        <f>MEDIAN(Data_Source[Price (SAR)])</f>
        <v>58000</v>
      </c>
      <c r="Q2704" s="1" cm="1">
        <f t="array" ref="Q2704">MEDIAN(_xlfn._xlws.FILTER(Data_Source[Price (SAR)],Data_Source[Maker] = Data_Source[[#This Row],[Maker]]))</f>
        <v>42000</v>
      </c>
    </row>
    <row r="2705" spans="1:17" x14ac:dyDescent="0.35">
      <c r="A2705">
        <v>2704</v>
      </c>
      <c r="B2705" t="s">
        <v>76</v>
      </c>
      <c r="C2705" t="s">
        <v>240</v>
      </c>
      <c r="D2705">
        <v>2002</v>
      </c>
      <c r="E2705" s="9">
        <f ca="1">YEAR(TODAY())-Data_Source[[#This Row],[Year]]</f>
        <v>23</v>
      </c>
      <c r="F2705" t="s">
        <v>15</v>
      </c>
      <c r="G2705" t="s">
        <v>196</v>
      </c>
      <c r="H2705" t="s">
        <v>26</v>
      </c>
      <c r="I2705">
        <v>4.5999999999999996</v>
      </c>
      <c r="J2705" t="s">
        <v>18</v>
      </c>
      <c r="K2705" t="s">
        <v>19</v>
      </c>
      <c r="L2705">
        <v>368000</v>
      </c>
      <c r="M2705" t="s">
        <v>111</v>
      </c>
      <c r="N2705" t="s">
        <v>540</v>
      </c>
      <c r="O2705" s="3">
        <v>10000</v>
      </c>
      <c r="P2705" s="1">
        <f>MEDIAN(Data_Source[Price (SAR)])</f>
        <v>58000</v>
      </c>
      <c r="Q2705" s="1" cm="1">
        <f t="array" ref="Q2705">MEDIAN(_xlfn._xlws.FILTER(Data_Source[Price (SAR)],Data_Source[Maker] = Data_Source[[#This Row],[Maker]]))</f>
        <v>55000</v>
      </c>
    </row>
    <row r="2706" spans="1:17" x14ac:dyDescent="0.35">
      <c r="A2706">
        <v>2705</v>
      </c>
      <c r="B2706" t="s">
        <v>34</v>
      </c>
      <c r="C2706" t="s">
        <v>123</v>
      </c>
      <c r="D2706">
        <v>2016</v>
      </c>
      <c r="E2706" s="9">
        <f ca="1">YEAR(TODAY())-Data_Source[[#This Row],[Year]]</f>
        <v>9</v>
      </c>
      <c r="F2706" t="s">
        <v>15</v>
      </c>
      <c r="G2706" t="s">
        <v>23</v>
      </c>
      <c r="H2706" t="s">
        <v>26</v>
      </c>
      <c r="I2706">
        <v>2.7</v>
      </c>
      <c r="J2706" t="s">
        <v>18</v>
      </c>
      <c r="K2706" t="s">
        <v>68</v>
      </c>
      <c r="L2706">
        <v>155000</v>
      </c>
      <c r="M2706" t="s">
        <v>42</v>
      </c>
      <c r="N2706" t="s">
        <v>64</v>
      </c>
      <c r="O2706" s="2">
        <v>75000</v>
      </c>
      <c r="P2706" s="1">
        <f>MEDIAN(Data_Source[Price (SAR)])</f>
        <v>58000</v>
      </c>
      <c r="Q2706" s="1" cm="1">
        <f t="array" ref="Q2706">MEDIAN(_xlfn._xlws.FILTER(Data_Source[Price (SAR)],Data_Source[Maker] = Data_Source[[#This Row],[Maker]]))</f>
        <v>65000</v>
      </c>
    </row>
    <row r="2707" spans="1:17" x14ac:dyDescent="0.35">
      <c r="A2707">
        <v>2706</v>
      </c>
      <c r="B2707" t="s">
        <v>34</v>
      </c>
      <c r="C2707" t="s">
        <v>51</v>
      </c>
      <c r="D2707">
        <v>2015</v>
      </c>
      <c r="E2707" s="9">
        <f ca="1">YEAR(TODAY())-Data_Source[[#This Row],[Year]]</f>
        <v>10</v>
      </c>
      <c r="F2707" t="s">
        <v>15</v>
      </c>
      <c r="G2707" t="s">
        <v>102</v>
      </c>
      <c r="H2707" t="s">
        <v>17</v>
      </c>
      <c r="I2707">
        <v>1.6</v>
      </c>
      <c r="J2707" t="s">
        <v>18</v>
      </c>
      <c r="K2707" t="s">
        <v>19</v>
      </c>
      <c r="L2707">
        <v>90000</v>
      </c>
      <c r="M2707" t="s">
        <v>81</v>
      </c>
      <c r="N2707" t="s">
        <v>541</v>
      </c>
      <c r="O2707" s="3">
        <v>45000</v>
      </c>
      <c r="P2707" s="1">
        <f>MEDIAN(Data_Source[Price (SAR)])</f>
        <v>58000</v>
      </c>
      <c r="Q2707" s="1" cm="1">
        <f t="array" ref="Q2707">MEDIAN(_xlfn._xlws.FILTER(Data_Source[Price (SAR)],Data_Source[Maker] = Data_Source[[#This Row],[Maker]]))</f>
        <v>65000</v>
      </c>
    </row>
    <row r="2708" spans="1:17" x14ac:dyDescent="0.35">
      <c r="A2708">
        <v>2707</v>
      </c>
      <c r="B2708" t="s">
        <v>34</v>
      </c>
      <c r="C2708" t="s">
        <v>145</v>
      </c>
      <c r="D2708">
        <v>2017</v>
      </c>
      <c r="E2708" s="9">
        <f ca="1">YEAR(TODAY())-Data_Source[[#This Row],[Year]]</f>
        <v>8</v>
      </c>
      <c r="F2708" t="s">
        <v>15</v>
      </c>
      <c r="G2708" t="s">
        <v>23</v>
      </c>
      <c r="H2708" t="s">
        <v>26</v>
      </c>
      <c r="I2708">
        <v>2.7</v>
      </c>
      <c r="J2708" t="s">
        <v>18</v>
      </c>
      <c r="K2708" t="s">
        <v>19</v>
      </c>
      <c r="L2708">
        <v>57482</v>
      </c>
      <c r="M2708" t="s">
        <v>20</v>
      </c>
      <c r="N2708" t="s">
        <v>20</v>
      </c>
      <c r="O2708" s="3">
        <v>69500</v>
      </c>
      <c r="P2708" s="1">
        <f>MEDIAN(Data_Source[Price (SAR)])</f>
        <v>58000</v>
      </c>
      <c r="Q2708" s="1" cm="1">
        <f t="array" ref="Q2708">MEDIAN(_xlfn._xlws.FILTER(Data_Source[Price (SAR)],Data_Source[Maker] = Data_Source[[#This Row],[Maker]]))</f>
        <v>65000</v>
      </c>
    </row>
    <row r="2709" spans="1:17" x14ac:dyDescent="0.35">
      <c r="A2709">
        <v>2708</v>
      </c>
      <c r="B2709" t="s">
        <v>73</v>
      </c>
      <c r="C2709">
        <v>6</v>
      </c>
      <c r="D2709">
        <v>2017</v>
      </c>
      <c r="E2709" s="9">
        <f ca="1">YEAR(TODAY())-Data_Source[[#This Row],[Year]]</f>
        <v>8</v>
      </c>
      <c r="F2709" t="s">
        <v>44</v>
      </c>
      <c r="G2709" t="s">
        <v>23</v>
      </c>
      <c r="H2709" t="s">
        <v>26</v>
      </c>
      <c r="I2709">
        <v>2.5</v>
      </c>
      <c r="J2709" t="s">
        <v>18</v>
      </c>
      <c r="K2709" t="s">
        <v>19</v>
      </c>
      <c r="L2709">
        <v>48004</v>
      </c>
      <c r="M2709" t="s">
        <v>20</v>
      </c>
      <c r="N2709" t="s">
        <v>20</v>
      </c>
      <c r="O2709" s="2">
        <v>55000</v>
      </c>
      <c r="P2709" s="1">
        <f>MEDIAN(Data_Source[Price (SAR)])</f>
        <v>58000</v>
      </c>
      <c r="Q2709" s="1" cm="1">
        <f t="array" ref="Q2709">MEDIAN(_xlfn._xlws.FILTER(Data_Source[Price (SAR)],Data_Source[Maker] = Data_Source[[#This Row],[Maker]]))</f>
        <v>56000</v>
      </c>
    </row>
    <row r="2710" spans="1:17" x14ac:dyDescent="0.35">
      <c r="A2710">
        <v>2709</v>
      </c>
      <c r="B2710" t="s">
        <v>60</v>
      </c>
      <c r="C2710" t="s">
        <v>80</v>
      </c>
      <c r="D2710">
        <v>2015</v>
      </c>
      <c r="E2710" s="9">
        <f ca="1">YEAR(TODAY())-Data_Source[[#This Row],[Year]]</f>
        <v>10</v>
      </c>
      <c r="F2710" t="s">
        <v>44</v>
      </c>
      <c r="G2710" t="s">
        <v>16</v>
      </c>
      <c r="H2710" t="s">
        <v>17</v>
      </c>
      <c r="I2710">
        <v>3.5</v>
      </c>
      <c r="J2710" t="s">
        <v>18</v>
      </c>
      <c r="K2710" t="s">
        <v>19</v>
      </c>
      <c r="L2710">
        <v>158792</v>
      </c>
      <c r="M2710" t="s">
        <v>138</v>
      </c>
      <c r="N2710" t="s">
        <v>64</v>
      </c>
      <c r="O2710" s="3">
        <v>78000</v>
      </c>
      <c r="P2710" s="1">
        <f>MEDIAN(Data_Source[Price (SAR)])</f>
        <v>58000</v>
      </c>
      <c r="Q2710" s="1" cm="1">
        <f t="array" ref="Q2710">MEDIAN(_xlfn._xlws.FILTER(Data_Source[Price (SAR)],Data_Source[Maker] = Data_Source[[#This Row],[Maker]]))</f>
        <v>142000</v>
      </c>
    </row>
    <row r="2711" spans="1:17" x14ac:dyDescent="0.35">
      <c r="A2711">
        <v>2710</v>
      </c>
      <c r="B2711" t="s">
        <v>27</v>
      </c>
      <c r="C2711" t="s">
        <v>160</v>
      </c>
      <c r="D2711">
        <v>2018</v>
      </c>
      <c r="E2711" s="9">
        <f ca="1">YEAR(TODAY())-Data_Source[[#This Row],[Year]]</f>
        <v>7</v>
      </c>
      <c r="F2711" t="s">
        <v>15</v>
      </c>
      <c r="G2711" t="s">
        <v>25</v>
      </c>
      <c r="H2711" t="s">
        <v>26</v>
      </c>
      <c r="I2711">
        <v>2.4</v>
      </c>
      <c r="J2711" t="s">
        <v>18</v>
      </c>
      <c r="K2711" t="s">
        <v>19</v>
      </c>
      <c r="L2711">
        <v>88826</v>
      </c>
      <c r="M2711" t="s">
        <v>20</v>
      </c>
      <c r="N2711" t="s">
        <v>20</v>
      </c>
      <c r="O2711" s="2">
        <v>60500</v>
      </c>
      <c r="P2711" s="1">
        <f>MEDIAN(Data_Source[Price (SAR)])</f>
        <v>58000</v>
      </c>
      <c r="Q2711" s="1" cm="1">
        <f t="array" ref="Q2711">MEDIAN(_xlfn._xlws.FILTER(Data_Source[Price (SAR)],Data_Source[Maker] = Data_Source[[#This Row],[Maker]]))</f>
        <v>42000</v>
      </c>
    </row>
    <row r="2712" spans="1:17" x14ac:dyDescent="0.35">
      <c r="A2712">
        <v>2711</v>
      </c>
      <c r="B2712" t="s">
        <v>85</v>
      </c>
      <c r="C2712" t="s">
        <v>150</v>
      </c>
      <c r="D2712">
        <v>2016</v>
      </c>
      <c r="E2712" s="9">
        <f ca="1">YEAR(TODAY())-Data_Source[[#This Row],[Year]]</f>
        <v>9</v>
      </c>
      <c r="F2712" t="s">
        <v>15</v>
      </c>
      <c r="G2712" t="s">
        <v>29</v>
      </c>
      <c r="H2712" t="s">
        <v>26</v>
      </c>
      <c r="I2712">
        <v>2</v>
      </c>
      <c r="J2712" t="s">
        <v>18</v>
      </c>
      <c r="K2712" t="s">
        <v>19</v>
      </c>
      <c r="L2712">
        <v>300000</v>
      </c>
      <c r="M2712" t="s">
        <v>20</v>
      </c>
      <c r="N2712" t="s">
        <v>20</v>
      </c>
      <c r="O2712" s="2">
        <v>65000</v>
      </c>
      <c r="P2712" s="1">
        <f>MEDIAN(Data_Source[Price (SAR)])</f>
        <v>58000</v>
      </c>
      <c r="Q2712" s="1" cm="1">
        <f t="array" ref="Q2712">MEDIAN(_xlfn._xlws.FILTER(Data_Source[Price (SAR)],Data_Source[Maker] = Data_Source[[#This Row],[Maker]]))</f>
        <v>88000</v>
      </c>
    </row>
    <row r="2713" spans="1:17" x14ac:dyDescent="0.35">
      <c r="A2713">
        <v>2712</v>
      </c>
      <c r="B2713" t="s">
        <v>34</v>
      </c>
      <c r="C2713" t="s">
        <v>124</v>
      </c>
      <c r="D2713">
        <v>2014</v>
      </c>
      <c r="E2713" s="9">
        <f ca="1">YEAR(TODAY())-Data_Source[[#This Row],[Year]]</f>
        <v>11</v>
      </c>
      <c r="F2713" t="s">
        <v>15</v>
      </c>
      <c r="G2713" t="s">
        <v>75</v>
      </c>
      <c r="H2713" t="s">
        <v>30</v>
      </c>
      <c r="I2713">
        <v>4</v>
      </c>
      <c r="J2713" t="s">
        <v>18</v>
      </c>
      <c r="K2713" t="s">
        <v>19</v>
      </c>
      <c r="L2713">
        <v>199000</v>
      </c>
      <c r="M2713" t="s">
        <v>45</v>
      </c>
      <c r="N2713" t="s">
        <v>539</v>
      </c>
      <c r="O2713" s="2">
        <v>95000</v>
      </c>
      <c r="P2713" s="1">
        <f>MEDIAN(Data_Source[Price (SAR)])</f>
        <v>58000</v>
      </c>
      <c r="Q2713" s="1" cm="1">
        <f t="array" ref="Q2713">MEDIAN(_xlfn._xlws.FILTER(Data_Source[Price (SAR)],Data_Source[Maker] = Data_Source[[#This Row],[Maker]]))</f>
        <v>65000</v>
      </c>
    </row>
    <row r="2714" spans="1:17" x14ac:dyDescent="0.35">
      <c r="A2714">
        <v>2713</v>
      </c>
      <c r="B2714" t="s">
        <v>34</v>
      </c>
      <c r="C2714" t="s">
        <v>43</v>
      </c>
      <c r="D2714">
        <v>2019</v>
      </c>
      <c r="E2714" s="9">
        <f ca="1">YEAR(TODAY())-Data_Source[[#This Row],[Year]]</f>
        <v>6</v>
      </c>
      <c r="F2714" t="s">
        <v>15</v>
      </c>
      <c r="G2714" t="s">
        <v>23</v>
      </c>
      <c r="H2714" t="s">
        <v>17</v>
      </c>
      <c r="I2714">
        <v>2.5</v>
      </c>
      <c r="J2714" t="s">
        <v>18</v>
      </c>
      <c r="K2714" t="s">
        <v>19</v>
      </c>
      <c r="L2714">
        <v>36000</v>
      </c>
      <c r="M2714" t="s">
        <v>111</v>
      </c>
      <c r="N2714" t="s">
        <v>540</v>
      </c>
      <c r="O2714" s="3">
        <v>95000</v>
      </c>
      <c r="P2714" s="1">
        <f>MEDIAN(Data_Source[Price (SAR)])</f>
        <v>58000</v>
      </c>
      <c r="Q2714" s="1" cm="1">
        <f t="array" ref="Q2714">MEDIAN(_xlfn._xlws.FILTER(Data_Source[Price (SAR)],Data_Source[Maker] = Data_Source[[#This Row],[Maker]]))</f>
        <v>65000</v>
      </c>
    </row>
    <row r="2715" spans="1:17" x14ac:dyDescent="0.35">
      <c r="A2715">
        <v>2714</v>
      </c>
      <c r="B2715" t="s">
        <v>34</v>
      </c>
      <c r="C2715" t="s">
        <v>58</v>
      </c>
      <c r="D2715">
        <v>2020</v>
      </c>
      <c r="E2715" s="9">
        <f ca="1">YEAR(TODAY())-Data_Source[[#This Row],[Year]]</f>
        <v>5</v>
      </c>
      <c r="F2715" t="s">
        <v>15</v>
      </c>
      <c r="G2715" t="s">
        <v>23</v>
      </c>
      <c r="H2715" t="s">
        <v>30</v>
      </c>
      <c r="I2715">
        <v>2.7</v>
      </c>
      <c r="J2715" t="s">
        <v>18</v>
      </c>
      <c r="K2715" t="s">
        <v>19</v>
      </c>
      <c r="L2715">
        <v>28000</v>
      </c>
      <c r="M2715" t="s">
        <v>45</v>
      </c>
      <c r="N2715" t="s">
        <v>539</v>
      </c>
      <c r="O2715" s="3">
        <v>110000</v>
      </c>
      <c r="P2715" s="1">
        <f>MEDIAN(Data_Source[Price (SAR)])</f>
        <v>58000</v>
      </c>
      <c r="Q2715" s="1" cm="1">
        <f t="array" ref="Q2715">MEDIAN(_xlfn._xlws.FILTER(Data_Source[Price (SAR)],Data_Source[Maker] = Data_Source[[#This Row],[Maker]]))</f>
        <v>65000</v>
      </c>
    </row>
    <row r="2716" spans="1:17" x14ac:dyDescent="0.35">
      <c r="A2716">
        <v>2715</v>
      </c>
      <c r="B2716" t="s">
        <v>34</v>
      </c>
      <c r="C2716" t="s">
        <v>43</v>
      </c>
      <c r="D2716">
        <v>2013</v>
      </c>
      <c r="E2716" s="9">
        <f ca="1">YEAR(TODAY())-Data_Source[[#This Row],[Year]]</f>
        <v>12</v>
      </c>
      <c r="F2716" t="s">
        <v>15</v>
      </c>
      <c r="G2716" t="s">
        <v>102</v>
      </c>
      <c r="H2716" t="s">
        <v>17</v>
      </c>
      <c r="I2716">
        <v>2.4</v>
      </c>
      <c r="J2716" t="s">
        <v>18</v>
      </c>
      <c r="K2716" t="s">
        <v>19</v>
      </c>
      <c r="L2716">
        <v>180500</v>
      </c>
      <c r="M2716" t="s">
        <v>42</v>
      </c>
      <c r="N2716" t="s">
        <v>64</v>
      </c>
      <c r="O2716" s="2">
        <v>38000</v>
      </c>
      <c r="P2716" s="1">
        <f>MEDIAN(Data_Source[Price (SAR)])</f>
        <v>58000</v>
      </c>
      <c r="Q2716" s="1" cm="1">
        <f t="array" ref="Q2716">MEDIAN(_xlfn._xlws.FILTER(Data_Source[Price (SAR)],Data_Source[Maker] = Data_Source[[#This Row],[Maker]]))</f>
        <v>65000</v>
      </c>
    </row>
    <row r="2717" spans="1:17" x14ac:dyDescent="0.35">
      <c r="A2717">
        <v>2716</v>
      </c>
      <c r="B2717" t="s">
        <v>185</v>
      </c>
      <c r="C2717" t="s">
        <v>277</v>
      </c>
      <c r="D2717">
        <v>2010</v>
      </c>
      <c r="E2717" s="9">
        <f ca="1">YEAR(TODAY())-Data_Source[[#This Row],[Year]]</f>
        <v>15</v>
      </c>
      <c r="F2717" t="s">
        <v>15</v>
      </c>
      <c r="G2717" t="s">
        <v>23</v>
      </c>
      <c r="H2717" t="s">
        <v>26</v>
      </c>
      <c r="I2717">
        <v>2.5</v>
      </c>
      <c r="J2717" t="s">
        <v>56</v>
      </c>
      <c r="K2717" t="s">
        <v>68</v>
      </c>
      <c r="L2717">
        <v>380000</v>
      </c>
      <c r="M2717" t="s">
        <v>45</v>
      </c>
      <c r="N2717" t="s">
        <v>539</v>
      </c>
      <c r="O2717" s="3">
        <v>29000</v>
      </c>
      <c r="P2717" s="1">
        <f>MEDIAN(Data_Source[Price (SAR)])</f>
        <v>58000</v>
      </c>
      <c r="Q2717" s="1" cm="1">
        <f t="array" ref="Q2717">MEDIAN(_xlfn._xlws.FILTER(Data_Source[Price (SAR)],Data_Source[Maker] = Data_Source[[#This Row],[Maker]]))</f>
        <v>55500</v>
      </c>
    </row>
    <row r="2718" spans="1:17" x14ac:dyDescent="0.35">
      <c r="A2718">
        <v>2717</v>
      </c>
      <c r="B2718" t="s">
        <v>34</v>
      </c>
      <c r="C2718" t="s">
        <v>43</v>
      </c>
      <c r="D2718">
        <v>2016</v>
      </c>
      <c r="E2718" s="9">
        <f ca="1">YEAR(TODAY())-Data_Source[[#This Row],[Year]]</f>
        <v>9</v>
      </c>
      <c r="F2718" t="s">
        <v>15</v>
      </c>
      <c r="G2718" t="s">
        <v>23</v>
      </c>
      <c r="H2718" t="s">
        <v>17</v>
      </c>
      <c r="I2718">
        <v>2.5</v>
      </c>
      <c r="J2718" t="s">
        <v>18</v>
      </c>
      <c r="K2718" t="s">
        <v>19</v>
      </c>
      <c r="L2718">
        <v>155000</v>
      </c>
      <c r="M2718" t="s">
        <v>59</v>
      </c>
      <c r="N2718" t="s">
        <v>59</v>
      </c>
      <c r="O2718" s="3">
        <v>52000</v>
      </c>
      <c r="P2718" s="1">
        <f>MEDIAN(Data_Source[Price (SAR)])</f>
        <v>58000</v>
      </c>
      <c r="Q2718" s="1" cm="1">
        <f t="array" ref="Q2718">MEDIAN(_xlfn._xlws.FILTER(Data_Source[Price (SAR)],Data_Source[Maker] = Data_Source[[#This Row],[Maker]]))</f>
        <v>65000</v>
      </c>
    </row>
    <row r="2719" spans="1:17" x14ac:dyDescent="0.35">
      <c r="A2719">
        <v>2718</v>
      </c>
      <c r="B2719" t="s">
        <v>21</v>
      </c>
      <c r="C2719" t="s">
        <v>130</v>
      </c>
      <c r="D2719">
        <v>2016</v>
      </c>
      <c r="E2719" s="9">
        <f ca="1">YEAR(TODAY())-Data_Source[[#This Row],[Year]]</f>
        <v>9</v>
      </c>
      <c r="F2719" t="s">
        <v>15</v>
      </c>
      <c r="G2719" t="s">
        <v>23</v>
      </c>
      <c r="H2719" t="s">
        <v>17</v>
      </c>
      <c r="I2719">
        <v>3.5</v>
      </c>
      <c r="J2719" t="s">
        <v>18</v>
      </c>
      <c r="K2719" t="s">
        <v>19</v>
      </c>
      <c r="L2719">
        <v>155000</v>
      </c>
      <c r="M2719" t="s">
        <v>20</v>
      </c>
      <c r="N2719" t="s">
        <v>20</v>
      </c>
      <c r="O2719" s="3">
        <v>65000</v>
      </c>
      <c r="P2719" s="1">
        <f>MEDIAN(Data_Source[Price (SAR)])</f>
        <v>58000</v>
      </c>
      <c r="Q2719" s="1" cm="1">
        <f t="array" ref="Q2719">MEDIAN(_xlfn._xlws.FILTER(Data_Source[Price (SAR)],Data_Source[Maker] = Data_Source[[#This Row],[Maker]]))</f>
        <v>36500</v>
      </c>
    </row>
    <row r="2720" spans="1:17" x14ac:dyDescent="0.35">
      <c r="A2720">
        <v>2719</v>
      </c>
      <c r="B2720" t="s">
        <v>373</v>
      </c>
      <c r="C2720" t="s">
        <v>420</v>
      </c>
      <c r="D2720">
        <v>2015</v>
      </c>
      <c r="E2720" s="9">
        <f ca="1">YEAR(TODAY())-Data_Source[[#This Row],[Year]]</f>
        <v>10</v>
      </c>
      <c r="F2720" t="s">
        <v>15</v>
      </c>
      <c r="G2720" t="s">
        <v>33</v>
      </c>
      <c r="H2720" t="s">
        <v>17</v>
      </c>
      <c r="I2720">
        <v>3</v>
      </c>
      <c r="J2720" t="s">
        <v>18</v>
      </c>
      <c r="K2720" t="s">
        <v>19</v>
      </c>
      <c r="L2720">
        <v>125000</v>
      </c>
      <c r="M2720" t="s">
        <v>45</v>
      </c>
      <c r="N2720" t="s">
        <v>539</v>
      </c>
      <c r="O2720" s="3">
        <v>125000</v>
      </c>
      <c r="P2720" s="1">
        <f>MEDIAN(Data_Source[Price (SAR)])</f>
        <v>58000</v>
      </c>
      <c r="Q2720" s="1" cm="1">
        <f t="array" ref="Q2720">MEDIAN(_xlfn._xlws.FILTER(Data_Source[Price (SAR)],Data_Source[Maker] = Data_Source[[#This Row],[Maker]]))</f>
        <v>148250</v>
      </c>
    </row>
    <row r="2721" spans="1:17" x14ac:dyDescent="0.35">
      <c r="A2721">
        <v>2720</v>
      </c>
      <c r="B2721" t="s">
        <v>34</v>
      </c>
      <c r="C2721" t="s">
        <v>145</v>
      </c>
      <c r="D2721">
        <v>2017</v>
      </c>
      <c r="E2721" s="9">
        <f ca="1">YEAR(TODAY())-Data_Source[[#This Row],[Year]]</f>
        <v>8</v>
      </c>
      <c r="F2721" t="s">
        <v>15</v>
      </c>
      <c r="G2721" t="s">
        <v>23</v>
      </c>
      <c r="H2721" t="s">
        <v>17</v>
      </c>
      <c r="I2721">
        <v>2.7</v>
      </c>
      <c r="J2721" t="s">
        <v>18</v>
      </c>
      <c r="K2721" t="s">
        <v>19</v>
      </c>
      <c r="L2721">
        <v>139400</v>
      </c>
      <c r="M2721" t="s">
        <v>81</v>
      </c>
      <c r="N2721" t="s">
        <v>541</v>
      </c>
      <c r="O2721" s="2">
        <v>58000</v>
      </c>
      <c r="P2721" s="1">
        <f>MEDIAN(Data_Source[Price (SAR)])</f>
        <v>58000</v>
      </c>
      <c r="Q2721" s="1" cm="1">
        <f t="array" ref="Q2721">MEDIAN(_xlfn._xlws.FILTER(Data_Source[Price (SAR)],Data_Source[Maker] = Data_Source[[#This Row],[Maker]]))</f>
        <v>65000</v>
      </c>
    </row>
    <row r="2722" spans="1:17" x14ac:dyDescent="0.35">
      <c r="A2722">
        <v>2721</v>
      </c>
      <c r="B2722" t="s">
        <v>99</v>
      </c>
      <c r="C2722">
        <v>5</v>
      </c>
      <c r="D2722">
        <v>2020</v>
      </c>
      <c r="E2722" s="9">
        <f ca="1">YEAR(TODAY())-Data_Source[[#This Row],[Year]]</f>
        <v>5</v>
      </c>
      <c r="F2722" t="s">
        <v>15</v>
      </c>
      <c r="G2722" t="s">
        <v>78</v>
      </c>
      <c r="H2722" t="s">
        <v>17</v>
      </c>
      <c r="I2722">
        <v>1.5</v>
      </c>
      <c r="J2722" t="s">
        <v>18</v>
      </c>
      <c r="K2722" t="s">
        <v>19</v>
      </c>
      <c r="L2722">
        <v>15000</v>
      </c>
      <c r="M2722" t="s">
        <v>245</v>
      </c>
      <c r="N2722" t="s">
        <v>538</v>
      </c>
      <c r="O2722" s="3">
        <v>41000</v>
      </c>
      <c r="P2722" s="1">
        <f>MEDIAN(Data_Source[Price (SAR)])</f>
        <v>58000</v>
      </c>
      <c r="Q2722" s="1" cm="1">
        <f t="array" ref="Q2722">MEDIAN(_xlfn._xlws.FILTER(Data_Source[Price (SAR)],Data_Source[Maker] = Data_Source[[#This Row],[Maker]]))</f>
        <v>48000</v>
      </c>
    </row>
    <row r="2723" spans="1:17" x14ac:dyDescent="0.35">
      <c r="A2723">
        <v>2722</v>
      </c>
      <c r="B2723" t="s">
        <v>281</v>
      </c>
      <c r="C2723" t="s">
        <v>328</v>
      </c>
      <c r="D2723">
        <v>2015</v>
      </c>
      <c r="E2723" s="9">
        <f ca="1">YEAR(TODAY())-Data_Source[[#This Row],[Year]]</f>
        <v>10</v>
      </c>
      <c r="F2723" t="s">
        <v>47</v>
      </c>
      <c r="G2723" t="s">
        <v>25</v>
      </c>
      <c r="H2723" t="s">
        <v>17</v>
      </c>
      <c r="I2723">
        <v>3</v>
      </c>
      <c r="J2723" t="s">
        <v>18</v>
      </c>
      <c r="K2723" t="s">
        <v>19</v>
      </c>
      <c r="L2723">
        <v>9400</v>
      </c>
      <c r="M2723" t="s">
        <v>20</v>
      </c>
      <c r="N2723" t="s">
        <v>20</v>
      </c>
      <c r="O2723" s="2">
        <v>110000</v>
      </c>
      <c r="P2723" s="1">
        <f>MEDIAN(Data_Source[Price (SAR)])</f>
        <v>58000</v>
      </c>
      <c r="Q2723" s="1" cm="1">
        <f t="array" ref="Q2723">MEDIAN(_xlfn._xlws.FILTER(Data_Source[Price (SAR)],Data_Source[Maker] = Data_Source[[#This Row],[Maker]]))</f>
        <v>91000</v>
      </c>
    </row>
    <row r="2724" spans="1:17" x14ac:dyDescent="0.35">
      <c r="A2724">
        <v>2723</v>
      </c>
      <c r="B2724" t="s">
        <v>34</v>
      </c>
      <c r="C2724" t="s">
        <v>124</v>
      </c>
      <c r="D2724">
        <v>2014</v>
      </c>
      <c r="E2724" s="9">
        <f ca="1">YEAR(TODAY())-Data_Source[[#This Row],[Year]]</f>
        <v>11</v>
      </c>
      <c r="F2724" t="s">
        <v>47</v>
      </c>
      <c r="G2724" t="s">
        <v>196</v>
      </c>
      <c r="H2724" t="s">
        <v>17</v>
      </c>
      <c r="I2724">
        <v>4</v>
      </c>
      <c r="J2724" t="s">
        <v>18</v>
      </c>
      <c r="K2724" t="s">
        <v>19</v>
      </c>
      <c r="L2724">
        <v>149000</v>
      </c>
      <c r="M2724" t="s">
        <v>20</v>
      </c>
      <c r="N2724" t="s">
        <v>20</v>
      </c>
      <c r="O2724" s="3">
        <v>75000</v>
      </c>
      <c r="P2724" s="1">
        <f>MEDIAN(Data_Source[Price (SAR)])</f>
        <v>58000</v>
      </c>
      <c r="Q2724" s="1" cm="1">
        <f t="array" ref="Q2724">MEDIAN(_xlfn._xlws.FILTER(Data_Source[Price (SAR)],Data_Source[Maker] = Data_Source[[#This Row],[Maker]]))</f>
        <v>65000</v>
      </c>
    </row>
    <row r="2725" spans="1:17" x14ac:dyDescent="0.35">
      <c r="A2725">
        <v>2724</v>
      </c>
      <c r="B2725" t="s">
        <v>47</v>
      </c>
      <c r="C2725" t="s">
        <v>47</v>
      </c>
      <c r="D2725">
        <v>2020</v>
      </c>
      <c r="E2725" s="9">
        <f ca="1">YEAR(TODAY())-Data_Source[[#This Row],[Year]]</f>
        <v>5</v>
      </c>
      <c r="F2725" t="s">
        <v>47</v>
      </c>
      <c r="G2725" t="s">
        <v>16</v>
      </c>
      <c r="H2725" t="s">
        <v>26</v>
      </c>
      <c r="I2725">
        <v>1.1000000000000001</v>
      </c>
      <c r="J2725" t="s">
        <v>18</v>
      </c>
      <c r="K2725" t="s">
        <v>68</v>
      </c>
      <c r="L2725">
        <v>2848</v>
      </c>
      <c r="M2725" t="s">
        <v>228</v>
      </c>
      <c r="N2725" t="s">
        <v>540</v>
      </c>
      <c r="O2725" s="2">
        <v>2000</v>
      </c>
      <c r="P2725" s="1">
        <f>MEDIAN(Data_Source[Price (SAR)])</f>
        <v>58000</v>
      </c>
      <c r="Q2725" s="1" cm="1">
        <f t="array" ref="Q2725">MEDIAN(_xlfn._xlws.FILTER(Data_Source[Price (SAR)],Data_Source[Maker] = Data_Source[[#This Row],[Maker]]))</f>
        <v>32500</v>
      </c>
    </row>
    <row r="2726" spans="1:17" x14ac:dyDescent="0.35">
      <c r="A2726">
        <v>2725</v>
      </c>
      <c r="B2726" t="s">
        <v>39</v>
      </c>
      <c r="C2726" t="s">
        <v>115</v>
      </c>
      <c r="D2726">
        <v>2009</v>
      </c>
      <c r="E2726" s="9">
        <f ca="1">YEAR(TODAY())-Data_Source[[#This Row],[Year]]</f>
        <v>16</v>
      </c>
      <c r="F2726" t="s">
        <v>15</v>
      </c>
      <c r="G2726" t="s">
        <v>23</v>
      </c>
      <c r="H2726" t="s">
        <v>26</v>
      </c>
      <c r="I2726">
        <v>5.3</v>
      </c>
      <c r="J2726" t="s">
        <v>18</v>
      </c>
      <c r="K2726" t="s">
        <v>19</v>
      </c>
      <c r="L2726">
        <v>255</v>
      </c>
      <c r="M2726" t="s">
        <v>20</v>
      </c>
      <c r="N2726" t="s">
        <v>20</v>
      </c>
      <c r="O2726" s="3">
        <v>36000</v>
      </c>
      <c r="P2726" s="1">
        <f>MEDIAN(Data_Source[Price (SAR)])</f>
        <v>58000</v>
      </c>
      <c r="Q2726" s="1" cm="1">
        <f t="array" ref="Q2726">MEDIAN(_xlfn._xlws.FILTER(Data_Source[Price (SAR)],Data_Source[Maker] = Data_Source[[#This Row],[Maker]]))</f>
        <v>60000</v>
      </c>
    </row>
    <row r="2727" spans="1:17" x14ac:dyDescent="0.35">
      <c r="A2727">
        <v>2726</v>
      </c>
      <c r="B2727" t="s">
        <v>27</v>
      </c>
      <c r="C2727" t="s">
        <v>88</v>
      </c>
      <c r="D2727">
        <v>2017</v>
      </c>
      <c r="E2727" s="9">
        <f ca="1">YEAR(TODAY())-Data_Source[[#This Row],[Year]]</f>
        <v>8</v>
      </c>
      <c r="F2727" t="s">
        <v>15</v>
      </c>
      <c r="G2727" t="s">
        <v>23</v>
      </c>
      <c r="H2727" t="s">
        <v>26</v>
      </c>
      <c r="I2727">
        <v>1.4</v>
      </c>
      <c r="J2727" t="s">
        <v>18</v>
      </c>
      <c r="K2727" t="s">
        <v>19</v>
      </c>
      <c r="L2727">
        <v>116000</v>
      </c>
      <c r="M2727" t="s">
        <v>45</v>
      </c>
      <c r="N2727" t="s">
        <v>539</v>
      </c>
      <c r="O2727" s="3">
        <v>32000</v>
      </c>
      <c r="P2727" s="1">
        <f>MEDIAN(Data_Source[Price (SAR)])</f>
        <v>58000</v>
      </c>
      <c r="Q2727" s="1" cm="1">
        <f t="array" ref="Q2727">MEDIAN(_xlfn._xlws.FILTER(Data_Source[Price (SAR)],Data_Source[Maker] = Data_Source[[#This Row],[Maker]]))</f>
        <v>42000</v>
      </c>
    </row>
    <row r="2728" spans="1:17" x14ac:dyDescent="0.35">
      <c r="A2728">
        <v>2727</v>
      </c>
      <c r="B2728" t="s">
        <v>34</v>
      </c>
      <c r="C2728" t="s">
        <v>145</v>
      </c>
      <c r="D2728">
        <v>2017</v>
      </c>
      <c r="E2728" s="9">
        <f ca="1">YEAR(TODAY())-Data_Source[[#This Row],[Year]]</f>
        <v>8</v>
      </c>
      <c r="F2728" t="s">
        <v>15</v>
      </c>
      <c r="G2728" t="s">
        <v>23</v>
      </c>
      <c r="H2728" t="s">
        <v>26</v>
      </c>
      <c r="I2728">
        <v>2.7</v>
      </c>
      <c r="J2728" t="s">
        <v>18</v>
      </c>
      <c r="K2728" t="s">
        <v>19</v>
      </c>
      <c r="L2728">
        <v>106377</v>
      </c>
      <c r="M2728" t="s">
        <v>20</v>
      </c>
      <c r="N2728" t="s">
        <v>20</v>
      </c>
      <c r="O2728" s="2">
        <v>69500</v>
      </c>
      <c r="P2728" s="1">
        <f>MEDIAN(Data_Source[Price (SAR)])</f>
        <v>58000</v>
      </c>
      <c r="Q2728" s="1" cm="1">
        <f t="array" ref="Q2728">MEDIAN(_xlfn._xlws.FILTER(Data_Source[Price (SAR)],Data_Source[Maker] = Data_Source[[#This Row],[Maker]]))</f>
        <v>65000</v>
      </c>
    </row>
    <row r="2729" spans="1:17" x14ac:dyDescent="0.35">
      <c r="A2729">
        <v>2728</v>
      </c>
      <c r="B2729" t="s">
        <v>31</v>
      </c>
      <c r="C2729" t="s">
        <v>57</v>
      </c>
      <c r="D2729">
        <v>2017</v>
      </c>
      <c r="E2729" s="9">
        <f ca="1">YEAR(TODAY())-Data_Source[[#This Row],[Year]]</f>
        <v>8</v>
      </c>
      <c r="F2729" t="s">
        <v>15</v>
      </c>
      <c r="G2729" t="s">
        <v>25</v>
      </c>
      <c r="H2729" t="s">
        <v>26</v>
      </c>
      <c r="I2729">
        <v>1.6</v>
      </c>
      <c r="J2729" t="s">
        <v>18</v>
      </c>
      <c r="K2729" t="s">
        <v>19</v>
      </c>
      <c r="L2729">
        <v>86000</v>
      </c>
      <c r="M2729" t="s">
        <v>64</v>
      </c>
      <c r="N2729" t="s">
        <v>64</v>
      </c>
      <c r="O2729" s="2">
        <v>40000</v>
      </c>
      <c r="P2729" s="1">
        <f>MEDIAN(Data_Source[Price (SAR)])</f>
        <v>58000</v>
      </c>
      <c r="Q2729" s="1" cm="1">
        <f t="array" ref="Q2729">MEDIAN(_xlfn._xlws.FILTER(Data_Source[Price (SAR)],Data_Source[Maker] = Data_Source[[#This Row],[Maker]]))</f>
        <v>60500</v>
      </c>
    </row>
    <row r="2730" spans="1:17" x14ac:dyDescent="0.35">
      <c r="A2730">
        <v>2729</v>
      </c>
      <c r="B2730" t="s">
        <v>48</v>
      </c>
      <c r="C2730" t="s">
        <v>258</v>
      </c>
      <c r="D2730">
        <v>2020</v>
      </c>
      <c r="E2730" s="9">
        <f ca="1">YEAR(TODAY())-Data_Source[[#This Row],[Year]]</f>
        <v>5</v>
      </c>
      <c r="F2730" t="s">
        <v>15</v>
      </c>
      <c r="G2730" t="s">
        <v>16</v>
      </c>
      <c r="H2730" t="s">
        <v>26</v>
      </c>
      <c r="I2730">
        <v>2</v>
      </c>
      <c r="J2730" t="s">
        <v>18</v>
      </c>
      <c r="K2730" t="s">
        <v>19</v>
      </c>
      <c r="L2730">
        <v>10770</v>
      </c>
      <c r="M2730" t="s">
        <v>42</v>
      </c>
      <c r="N2730" t="s">
        <v>64</v>
      </c>
      <c r="O2730" s="3">
        <v>165000</v>
      </c>
      <c r="P2730" s="1">
        <f>MEDIAN(Data_Source[Price (SAR)])</f>
        <v>58000</v>
      </c>
      <c r="Q2730" s="1" cm="1">
        <f t="array" ref="Q2730">MEDIAN(_xlfn._xlws.FILTER(Data_Source[Price (SAR)],Data_Source[Maker] = Data_Source[[#This Row],[Maker]]))</f>
        <v>145000</v>
      </c>
    </row>
    <row r="2731" spans="1:17" x14ac:dyDescent="0.35">
      <c r="A2731">
        <v>2730</v>
      </c>
      <c r="B2731" t="s">
        <v>36</v>
      </c>
      <c r="C2731" t="s">
        <v>37</v>
      </c>
      <c r="D2731">
        <v>2007</v>
      </c>
      <c r="E2731" s="9">
        <f ca="1">YEAR(TODAY())-Data_Source[[#This Row],[Year]]</f>
        <v>18</v>
      </c>
      <c r="F2731" t="s">
        <v>15</v>
      </c>
      <c r="G2731" t="s">
        <v>16</v>
      </c>
      <c r="H2731" t="s">
        <v>30</v>
      </c>
      <c r="I2731">
        <v>5.3</v>
      </c>
      <c r="J2731" t="s">
        <v>18</v>
      </c>
      <c r="K2731" t="s">
        <v>19</v>
      </c>
      <c r="L2731">
        <v>359000</v>
      </c>
      <c r="M2731" t="s">
        <v>20</v>
      </c>
      <c r="N2731" t="s">
        <v>20</v>
      </c>
      <c r="O2731" s="3">
        <v>38000</v>
      </c>
      <c r="P2731" s="1">
        <f>MEDIAN(Data_Source[Price (SAR)])</f>
        <v>58000</v>
      </c>
      <c r="Q2731" s="1" cm="1">
        <f t="array" ref="Q2731">MEDIAN(_xlfn._xlws.FILTER(Data_Source[Price (SAR)],Data_Source[Maker] = Data_Source[[#This Row],[Maker]]))</f>
        <v>72000</v>
      </c>
    </row>
    <row r="2732" spans="1:17" x14ac:dyDescent="0.35">
      <c r="A2732">
        <v>2731</v>
      </c>
      <c r="B2732" t="s">
        <v>34</v>
      </c>
      <c r="C2732" t="s">
        <v>35</v>
      </c>
      <c r="D2732">
        <v>2019</v>
      </c>
      <c r="E2732" s="9">
        <f ca="1">YEAR(TODAY())-Data_Source[[#This Row],[Year]]</f>
        <v>6</v>
      </c>
      <c r="F2732" t="s">
        <v>44</v>
      </c>
      <c r="G2732" t="s">
        <v>23</v>
      </c>
      <c r="H2732" t="s">
        <v>17</v>
      </c>
      <c r="I2732">
        <v>4</v>
      </c>
      <c r="J2732" t="s">
        <v>18</v>
      </c>
      <c r="K2732" t="s">
        <v>19</v>
      </c>
      <c r="L2732">
        <v>30000</v>
      </c>
      <c r="M2732" t="s">
        <v>20</v>
      </c>
      <c r="N2732" t="s">
        <v>20</v>
      </c>
      <c r="O2732" s="3">
        <v>194500</v>
      </c>
      <c r="P2732" s="1">
        <f>MEDIAN(Data_Source[Price (SAR)])</f>
        <v>58000</v>
      </c>
      <c r="Q2732" s="1" cm="1">
        <f t="array" ref="Q2732">MEDIAN(_xlfn._xlws.FILTER(Data_Source[Price (SAR)],Data_Source[Maker] = Data_Source[[#This Row],[Maker]]))</f>
        <v>65000</v>
      </c>
    </row>
    <row r="2733" spans="1:17" x14ac:dyDescent="0.35">
      <c r="A2733">
        <v>2732</v>
      </c>
      <c r="B2733" t="s">
        <v>36</v>
      </c>
      <c r="C2733" t="s">
        <v>146</v>
      </c>
      <c r="D2733">
        <v>2002</v>
      </c>
      <c r="E2733" s="9">
        <f ca="1">YEAR(TODAY())-Data_Source[[#This Row],[Year]]</f>
        <v>23</v>
      </c>
      <c r="F2733" t="s">
        <v>44</v>
      </c>
      <c r="G2733" t="s">
        <v>23</v>
      </c>
      <c r="H2733" t="s">
        <v>26</v>
      </c>
      <c r="I2733">
        <v>1.4</v>
      </c>
      <c r="J2733" t="s">
        <v>18</v>
      </c>
      <c r="K2733" t="s">
        <v>68</v>
      </c>
      <c r="L2733">
        <v>252000</v>
      </c>
      <c r="M2733" t="s">
        <v>64</v>
      </c>
      <c r="N2733" t="s">
        <v>64</v>
      </c>
      <c r="O2733" s="3">
        <v>12500</v>
      </c>
      <c r="P2733" s="1">
        <f>MEDIAN(Data_Source[Price (SAR)])</f>
        <v>58000</v>
      </c>
      <c r="Q2733" s="1" cm="1">
        <f t="array" ref="Q2733">MEDIAN(_xlfn._xlws.FILTER(Data_Source[Price (SAR)],Data_Source[Maker] = Data_Source[[#This Row],[Maker]]))</f>
        <v>72000</v>
      </c>
    </row>
    <row r="2734" spans="1:17" x14ac:dyDescent="0.35">
      <c r="A2734">
        <v>2733</v>
      </c>
      <c r="B2734" t="s">
        <v>27</v>
      </c>
      <c r="C2734" t="s">
        <v>89</v>
      </c>
      <c r="D2734">
        <v>2018</v>
      </c>
      <c r="E2734" s="9">
        <f ca="1">YEAR(TODAY())-Data_Source[[#This Row],[Year]]</f>
        <v>7</v>
      </c>
      <c r="F2734" t="s">
        <v>15</v>
      </c>
      <c r="G2734" t="s">
        <v>94</v>
      </c>
      <c r="H2734" t="s">
        <v>26</v>
      </c>
      <c r="I2734">
        <v>2.4</v>
      </c>
      <c r="J2734" t="s">
        <v>18</v>
      </c>
      <c r="K2734" t="s">
        <v>19</v>
      </c>
      <c r="L2734">
        <v>120966</v>
      </c>
      <c r="M2734" t="s">
        <v>20</v>
      </c>
      <c r="N2734" t="s">
        <v>20</v>
      </c>
      <c r="O2734" s="2">
        <v>49000</v>
      </c>
      <c r="P2734" s="1">
        <f>MEDIAN(Data_Source[Price (SAR)])</f>
        <v>58000</v>
      </c>
      <c r="Q2734" s="1" cm="1">
        <f t="array" ref="Q2734">MEDIAN(_xlfn._xlws.FILTER(Data_Source[Price (SAR)],Data_Source[Maker] = Data_Source[[#This Row],[Maker]]))</f>
        <v>42000</v>
      </c>
    </row>
    <row r="2735" spans="1:17" x14ac:dyDescent="0.35">
      <c r="A2735">
        <v>2734</v>
      </c>
      <c r="B2735" t="s">
        <v>36</v>
      </c>
      <c r="C2735" t="s">
        <v>146</v>
      </c>
      <c r="D2735">
        <v>2015</v>
      </c>
      <c r="E2735" s="9">
        <f ca="1">YEAR(TODAY())-Data_Source[[#This Row],[Year]]</f>
        <v>10</v>
      </c>
      <c r="F2735" t="s">
        <v>15</v>
      </c>
      <c r="G2735" t="s">
        <v>25</v>
      </c>
      <c r="H2735" t="s">
        <v>17</v>
      </c>
      <c r="I2735">
        <v>4.4000000000000004</v>
      </c>
      <c r="J2735" t="s">
        <v>18</v>
      </c>
      <c r="K2735" t="s">
        <v>19</v>
      </c>
      <c r="L2735">
        <v>76000</v>
      </c>
      <c r="M2735" t="s">
        <v>45</v>
      </c>
      <c r="N2735" t="s">
        <v>539</v>
      </c>
      <c r="O2735" s="3">
        <v>100000</v>
      </c>
      <c r="P2735" s="1">
        <f>MEDIAN(Data_Source[Price (SAR)])</f>
        <v>58000</v>
      </c>
      <c r="Q2735" s="1" cm="1">
        <f t="array" ref="Q2735">MEDIAN(_xlfn._xlws.FILTER(Data_Source[Price (SAR)],Data_Source[Maker] = Data_Source[[#This Row],[Maker]]))</f>
        <v>72000</v>
      </c>
    </row>
    <row r="2736" spans="1:17" x14ac:dyDescent="0.35">
      <c r="A2736">
        <v>2735</v>
      </c>
      <c r="B2736" t="s">
        <v>34</v>
      </c>
      <c r="C2736" t="s">
        <v>58</v>
      </c>
      <c r="D2736">
        <v>2020</v>
      </c>
      <c r="E2736" s="9">
        <f ca="1">YEAR(TODAY())-Data_Source[[#This Row],[Year]]</f>
        <v>5</v>
      </c>
      <c r="F2736" t="s">
        <v>15</v>
      </c>
      <c r="G2736" t="s">
        <v>23</v>
      </c>
      <c r="H2736" t="s">
        <v>26</v>
      </c>
      <c r="I2736">
        <v>2.7</v>
      </c>
      <c r="J2736" t="s">
        <v>18</v>
      </c>
      <c r="K2736" t="s">
        <v>19</v>
      </c>
      <c r="L2736">
        <v>1200</v>
      </c>
      <c r="M2736" t="s">
        <v>42</v>
      </c>
      <c r="N2736" t="s">
        <v>64</v>
      </c>
      <c r="O2736" s="3">
        <v>110000</v>
      </c>
      <c r="P2736" s="1">
        <f>MEDIAN(Data_Source[Price (SAR)])</f>
        <v>58000</v>
      </c>
      <c r="Q2736" s="1" cm="1">
        <f t="array" ref="Q2736">MEDIAN(_xlfn._xlws.FILTER(Data_Source[Price (SAR)],Data_Source[Maker] = Data_Source[[#This Row],[Maker]]))</f>
        <v>65000</v>
      </c>
    </row>
    <row r="2737" spans="1:17" x14ac:dyDescent="0.35">
      <c r="A2737">
        <v>2736</v>
      </c>
      <c r="B2737" t="s">
        <v>34</v>
      </c>
      <c r="C2737" t="s">
        <v>41</v>
      </c>
      <c r="D2737">
        <v>2015</v>
      </c>
      <c r="E2737" s="9">
        <f ca="1">YEAR(TODAY())-Data_Source[[#This Row],[Year]]</f>
        <v>10</v>
      </c>
      <c r="F2737" t="s">
        <v>15</v>
      </c>
      <c r="G2737" t="s">
        <v>16</v>
      </c>
      <c r="H2737" t="s">
        <v>17</v>
      </c>
      <c r="I2737">
        <v>1.5</v>
      </c>
      <c r="J2737" t="s">
        <v>18</v>
      </c>
      <c r="K2737" t="s">
        <v>19</v>
      </c>
      <c r="L2737">
        <v>204000</v>
      </c>
      <c r="M2737" t="s">
        <v>20</v>
      </c>
      <c r="N2737" t="s">
        <v>20</v>
      </c>
      <c r="O2737" s="3">
        <v>27500</v>
      </c>
      <c r="P2737" s="1">
        <f>MEDIAN(Data_Source[Price (SAR)])</f>
        <v>58000</v>
      </c>
      <c r="Q2737" s="1" cm="1">
        <f t="array" ref="Q2737">MEDIAN(_xlfn._xlws.FILTER(Data_Source[Price (SAR)],Data_Source[Maker] = Data_Source[[#This Row],[Maker]]))</f>
        <v>65000</v>
      </c>
    </row>
    <row r="2738" spans="1:17" x14ac:dyDescent="0.35">
      <c r="A2738">
        <v>2737</v>
      </c>
      <c r="B2738" t="s">
        <v>21</v>
      </c>
      <c r="C2738" t="s">
        <v>207</v>
      </c>
      <c r="D2738">
        <v>2013</v>
      </c>
      <c r="E2738" s="9">
        <f ca="1">YEAR(TODAY())-Data_Source[[#This Row],[Year]]</f>
        <v>12</v>
      </c>
      <c r="F2738" t="s">
        <v>15</v>
      </c>
      <c r="G2738" t="s">
        <v>23</v>
      </c>
      <c r="H2738" t="s">
        <v>30</v>
      </c>
      <c r="I2738">
        <v>2.5</v>
      </c>
      <c r="J2738" t="s">
        <v>18</v>
      </c>
      <c r="K2738" t="s">
        <v>19</v>
      </c>
      <c r="L2738">
        <v>134000</v>
      </c>
      <c r="M2738" t="s">
        <v>42</v>
      </c>
      <c r="N2738" t="s">
        <v>64</v>
      </c>
      <c r="O2738" s="3">
        <v>35000</v>
      </c>
      <c r="P2738" s="1">
        <f>MEDIAN(Data_Source[Price (SAR)])</f>
        <v>58000</v>
      </c>
      <c r="Q2738" s="1" cm="1">
        <f t="array" ref="Q2738">MEDIAN(_xlfn._xlws.FILTER(Data_Source[Price (SAR)],Data_Source[Maker] = Data_Source[[#This Row],[Maker]]))</f>
        <v>36500</v>
      </c>
    </row>
    <row r="2739" spans="1:17" x14ac:dyDescent="0.35">
      <c r="A2739">
        <v>2738</v>
      </c>
      <c r="B2739" t="s">
        <v>27</v>
      </c>
      <c r="C2739" t="s">
        <v>89</v>
      </c>
      <c r="D2739">
        <v>2016</v>
      </c>
      <c r="E2739" s="9">
        <f ca="1">YEAR(TODAY())-Data_Source[[#This Row],[Year]]</f>
        <v>9</v>
      </c>
      <c r="F2739" t="s">
        <v>44</v>
      </c>
      <c r="G2739" t="s">
        <v>102</v>
      </c>
      <c r="H2739" t="s">
        <v>17</v>
      </c>
      <c r="I2739">
        <v>2.4</v>
      </c>
      <c r="J2739" t="s">
        <v>18</v>
      </c>
      <c r="K2739" t="s">
        <v>19</v>
      </c>
      <c r="L2739">
        <v>76000</v>
      </c>
      <c r="M2739" t="s">
        <v>20</v>
      </c>
      <c r="N2739" t="s">
        <v>20</v>
      </c>
      <c r="O2739" s="3">
        <v>68000</v>
      </c>
      <c r="P2739" s="1">
        <f>MEDIAN(Data_Source[Price (SAR)])</f>
        <v>58000</v>
      </c>
      <c r="Q2739" s="1" cm="1">
        <f t="array" ref="Q2739">MEDIAN(_xlfn._xlws.FILTER(Data_Source[Price (SAR)],Data_Source[Maker] = Data_Source[[#This Row],[Maker]]))</f>
        <v>42000</v>
      </c>
    </row>
    <row r="2740" spans="1:17" x14ac:dyDescent="0.35">
      <c r="A2740">
        <v>2739</v>
      </c>
      <c r="B2740" t="s">
        <v>34</v>
      </c>
      <c r="C2740" t="s">
        <v>51</v>
      </c>
      <c r="D2740">
        <v>2015</v>
      </c>
      <c r="E2740" s="9">
        <f ca="1">YEAR(TODAY())-Data_Source[[#This Row],[Year]]</f>
        <v>10</v>
      </c>
      <c r="F2740" t="s">
        <v>44</v>
      </c>
      <c r="G2740" t="s">
        <v>102</v>
      </c>
      <c r="H2740" t="s">
        <v>17</v>
      </c>
      <c r="I2740">
        <v>1.6</v>
      </c>
      <c r="J2740" t="s">
        <v>18</v>
      </c>
      <c r="K2740" t="s">
        <v>19</v>
      </c>
      <c r="L2740">
        <v>90000</v>
      </c>
      <c r="M2740" t="s">
        <v>81</v>
      </c>
      <c r="N2740" t="s">
        <v>541</v>
      </c>
      <c r="O2740" s="2">
        <v>45000</v>
      </c>
      <c r="P2740" s="1">
        <f>MEDIAN(Data_Source[Price (SAR)])</f>
        <v>58000</v>
      </c>
      <c r="Q2740" s="1" cm="1">
        <f t="array" ref="Q2740">MEDIAN(_xlfn._xlws.FILTER(Data_Source[Price (SAR)],Data_Source[Maker] = Data_Source[[#This Row],[Maker]]))</f>
        <v>65000</v>
      </c>
    </row>
    <row r="2741" spans="1:17" x14ac:dyDescent="0.35">
      <c r="A2741">
        <v>2740</v>
      </c>
      <c r="B2741" t="s">
        <v>326</v>
      </c>
      <c r="C2741" t="s">
        <v>327</v>
      </c>
      <c r="D2741">
        <v>2001</v>
      </c>
      <c r="E2741" s="9">
        <f ca="1">YEAR(TODAY())-Data_Source[[#This Row],[Year]]</f>
        <v>24</v>
      </c>
      <c r="F2741" t="s">
        <v>47</v>
      </c>
      <c r="G2741" t="s">
        <v>102</v>
      </c>
      <c r="H2741" t="s">
        <v>30</v>
      </c>
      <c r="I2741">
        <v>4.5999999999999996</v>
      </c>
      <c r="J2741" t="s">
        <v>18</v>
      </c>
      <c r="K2741" t="s">
        <v>19</v>
      </c>
      <c r="L2741">
        <v>33000</v>
      </c>
      <c r="M2741" t="s">
        <v>20</v>
      </c>
      <c r="N2741" t="s">
        <v>20</v>
      </c>
      <c r="O2741" s="3">
        <v>6000</v>
      </c>
      <c r="P2741" s="1">
        <f>MEDIAN(Data_Source[Price (SAR)])</f>
        <v>58000</v>
      </c>
      <c r="Q2741" s="1" cm="1">
        <f t="array" ref="Q2741">MEDIAN(_xlfn._xlws.FILTER(Data_Source[Price (SAR)],Data_Source[Maker] = Data_Source[[#This Row],[Maker]]))</f>
        <v>19000</v>
      </c>
    </row>
    <row r="2742" spans="1:17" x14ac:dyDescent="0.35">
      <c r="A2742">
        <v>2741</v>
      </c>
      <c r="B2742" t="s">
        <v>82</v>
      </c>
      <c r="C2742" t="s">
        <v>142</v>
      </c>
      <c r="D2742">
        <v>2015</v>
      </c>
      <c r="E2742" s="9">
        <f ca="1">YEAR(TODAY())-Data_Source[[#This Row],[Year]]</f>
        <v>10</v>
      </c>
      <c r="F2742" t="s">
        <v>15</v>
      </c>
      <c r="G2742" t="s">
        <v>23</v>
      </c>
      <c r="H2742" t="s">
        <v>26</v>
      </c>
      <c r="I2742">
        <v>1.6</v>
      </c>
      <c r="J2742" t="s">
        <v>18</v>
      </c>
      <c r="K2742" t="s">
        <v>19</v>
      </c>
      <c r="L2742">
        <v>120000</v>
      </c>
      <c r="M2742" t="s">
        <v>279</v>
      </c>
      <c r="N2742" t="s">
        <v>542</v>
      </c>
      <c r="O2742" s="3">
        <v>25000</v>
      </c>
      <c r="P2742" s="1">
        <f>MEDIAN(Data_Source[Price (SAR)])</f>
        <v>58000</v>
      </c>
      <c r="Q2742" s="1" cm="1">
        <f t="array" ref="Q2742">MEDIAN(_xlfn._xlws.FILTER(Data_Source[Price (SAR)],Data_Source[Maker] = Data_Source[[#This Row],[Maker]]))</f>
        <v>40000</v>
      </c>
    </row>
    <row r="2743" spans="1:17" x14ac:dyDescent="0.35">
      <c r="A2743">
        <v>2742</v>
      </c>
      <c r="B2743" t="s">
        <v>34</v>
      </c>
      <c r="C2743" t="s">
        <v>41</v>
      </c>
      <c r="D2743">
        <v>2019</v>
      </c>
      <c r="E2743" s="9">
        <f ca="1">YEAR(TODAY())-Data_Source[[#This Row],[Year]]</f>
        <v>6</v>
      </c>
      <c r="F2743" t="s">
        <v>15</v>
      </c>
      <c r="G2743" t="s">
        <v>23</v>
      </c>
      <c r="H2743" t="s">
        <v>26</v>
      </c>
      <c r="I2743">
        <v>1.5</v>
      </c>
      <c r="J2743" t="s">
        <v>18</v>
      </c>
      <c r="K2743" t="s">
        <v>19</v>
      </c>
      <c r="L2743">
        <v>30000</v>
      </c>
      <c r="M2743" t="s">
        <v>45</v>
      </c>
      <c r="N2743" t="s">
        <v>539</v>
      </c>
      <c r="O2743" s="3">
        <v>46000</v>
      </c>
      <c r="P2743" s="1">
        <f>MEDIAN(Data_Source[Price (SAR)])</f>
        <v>58000</v>
      </c>
      <c r="Q2743" s="1" cm="1">
        <f t="array" ref="Q2743">MEDIAN(_xlfn._xlws.FILTER(Data_Source[Price (SAR)],Data_Source[Maker] = Data_Source[[#This Row],[Maker]]))</f>
        <v>65000</v>
      </c>
    </row>
    <row r="2744" spans="1:17" x14ac:dyDescent="0.35">
      <c r="A2744">
        <v>2743</v>
      </c>
      <c r="B2744" t="s">
        <v>34</v>
      </c>
      <c r="C2744" t="s">
        <v>66</v>
      </c>
      <c r="D2744">
        <v>2015</v>
      </c>
      <c r="E2744" s="9">
        <f ca="1">YEAR(TODAY())-Data_Source[[#This Row],[Year]]</f>
        <v>10</v>
      </c>
      <c r="F2744" t="s">
        <v>15</v>
      </c>
      <c r="G2744" t="s">
        <v>23</v>
      </c>
      <c r="H2744" t="s">
        <v>30</v>
      </c>
      <c r="I2744">
        <v>3.5</v>
      </c>
      <c r="J2744" t="s">
        <v>18</v>
      </c>
      <c r="K2744" t="s">
        <v>19</v>
      </c>
      <c r="L2744">
        <v>167</v>
      </c>
      <c r="M2744" t="s">
        <v>20</v>
      </c>
      <c r="N2744" t="s">
        <v>20</v>
      </c>
      <c r="O2744" s="3">
        <v>51000</v>
      </c>
      <c r="P2744" s="1">
        <f>MEDIAN(Data_Source[Price (SAR)])</f>
        <v>58000</v>
      </c>
      <c r="Q2744" s="1" cm="1">
        <f t="array" ref="Q2744">MEDIAN(_xlfn._xlws.FILTER(Data_Source[Price (SAR)],Data_Source[Maker] = Data_Source[[#This Row],[Maker]]))</f>
        <v>65000</v>
      </c>
    </row>
    <row r="2745" spans="1:17" x14ac:dyDescent="0.35">
      <c r="A2745">
        <v>2744</v>
      </c>
      <c r="B2745" t="s">
        <v>34</v>
      </c>
      <c r="C2745" t="s">
        <v>43</v>
      </c>
      <c r="D2745">
        <v>2016</v>
      </c>
      <c r="E2745" s="9">
        <f ca="1">YEAR(TODAY())-Data_Source[[#This Row],[Year]]</f>
        <v>9</v>
      </c>
      <c r="F2745" t="s">
        <v>44</v>
      </c>
      <c r="G2745" t="s">
        <v>23</v>
      </c>
      <c r="H2745" t="s">
        <v>26</v>
      </c>
      <c r="I2745">
        <v>2.5</v>
      </c>
      <c r="J2745" t="s">
        <v>18</v>
      </c>
      <c r="K2745" t="s">
        <v>19</v>
      </c>
      <c r="L2745">
        <v>73000</v>
      </c>
      <c r="M2745" t="s">
        <v>59</v>
      </c>
      <c r="N2745" t="s">
        <v>59</v>
      </c>
      <c r="O2745" s="2">
        <v>61000</v>
      </c>
      <c r="P2745" s="1">
        <f>MEDIAN(Data_Source[Price (SAR)])</f>
        <v>58000</v>
      </c>
      <c r="Q2745" s="1" cm="1">
        <f t="array" ref="Q2745">MEDIAN(_xlfn._xlws.FILTER(Data_Source[Price (SAR)],Data_Source[Maker] = Data_Source[[#This Row],[Maker]]))</f>
        <v>65000</v>
      </c>
    </row>
    <row r="2746" spans="1:17" x14ac:dyDescent="0.35">
      <c r="A2746">
        <v>2745</v>
      </c>
      <c r="B2746" t="s">
        <v>34</v>
      </c>
      <c r="C2746" t="s">
        <v>43</v>
      </c>
      <c r="D2746">
        <v>2020</v>
      </c>
      <c r="E2746" s="9">
        <f ca="1">YEAR(TODAY())-Data_Source[[#This Row],[Year]]</f>
        <v>5</v>
      </c>
      <c r="F2746" t="s">
        <v>15</v>
      </c>
      <c r="G2746" t="s">
        <v>23</v>
      </c>
      <c r="H2746" t="s">
        <v>17</v>
      </c>
      <c r="I2746">
        <v>3.5</v>
      </c>
      <c r="J2746" t="s">
        <v>18</v>
      </c>
      <c r="K2746" t="s">
        <v>19</v>
      </c>
      <c r="L2746">
        <v>26000</v>
      </c>
      <c r="M2746" t="s">
        <v>45</v>
      </c>
      <c r="N2746" t="s">
        <v>539</v>
      </c>
      <c r="O2746" s="3">
        <v>126000</v>
      </c>
      <c r="P2746" s="1">
        <f>MEDIAN(Data_Source[Price (SAR)])</f>
        <v>58000</v>
      </c>
      <c r="Q2746" s="1" cm="1">
        <f t="array" ref="Q2746">MEDIAN(_xlfn._xlws.FILTER(Data_Source[Price (SAR)],Data_Source[Maker] = Data_Source[[#This Row],[Maker]]))</f>
        <v>65000</v>
      </c>
    </row>
    <row r="2747" spans="1:17" x14ac:dyDescent="0.35">
      <c r="A2747">
        <v>2746</v>
      </c>
      <c r="B2747" t="s">
        <v>27</v>
      </c>
      <c r="C2747" t="s">
        <v>28</v>
      </c>
      <c r="D2747">
        <v>2016</v>
      </c>
      <c r="E2747" s="9">
        <f ca="1">YEAR(TODAY())-Data_Source[[#This Row],[Year]]</f>
        <v>9</v>
      </c>
      <c r="F2747" t="s">
        <v>47</v>
      </c>
      <c r="G2747" t="s">
        <v>23</v>
      </c>
      <c r="H2747" t="s">
        <v>17</v>
      </c>
      <c r="I2747">
        <v>1.6</v>
      </c>
      <c r="J2747" t="s">
        <v>56</v>
      </c>
      <c r="K2747" t="s">
        <v>19</v>
      </c>
      <c r="L2747">
        <v>101715</v>
      </c>
      <c r="M2747" t="s">
        <v>59</v>
      </c>
      <c r="N2747" t="s">
        <v>59</v>
      </c>
      <c r="O2747" s="2">
        <v>52000</v>
      </c>
      <c r="P2747" s="1">
        <f>MEDIAN(Data_Source[Price (SAR)])</f>
        <v>58000</v>
      </c>
      <c r="Q2747" s="1" cm="1">
        <f t="array" ref="Q2747">MEDIAN(_xlfn._xlws.FILTER(Data_Source[Price (SAR)],Data_Source[Maker] = Data_Source[[#This Row],[Maker]]))</f>
        <v>42000</v>
      </c>
    </row>
    <row r="2748" spans="1:17" x14ac:dyDescent="0.35">
      <c r="A2748">
        <v>2747</v>
      </c>
      <c r="B2748" t="s">
        <v>39</v>
      </c>
      <c r="C2748" t="s">
        <v>131</v>
      </c>
      <c r="D2748">
        <v>2013</v>
      </c>
      <c r="E2748" s="9">
        <f ca="1">YEAR(TODAY())-Data_Source[[#This Row],[Year]]</f>
        <v>12</v>
      </c>
      <c r="F2748" t="s">
        <v>15</v>
      </c>
      <c r="G2748" t="s">
        <v>16</v>
      </c>
      <c r="H2748" t="s">
        <v>17</v>
      </c>
      <c r="I2748">
        <v>5.7</v>
      </c>
      <c r="J2748" t="s">
        <v>18</v>
      </c>
      <c r="K2748" t="s">
        <v>19</v>
      </c>
      <c r="L2748">
        <v>148316</v>
      </c>
      <c r="M2748" t="s">
        <v>45</v>
      </c>
      <c r="N2748" t="s">
        <v>539</v>
      </c>
      <c r="O2748" s="2">
        <v>65000</v>
      </c>
      <c r="P2748" s="1">
        <f>MEDIAN(Data_Source[Price (SAR)])</f>
        <v>58000</v>
      </c>
      <c r="Q2748" s="1" cm="1">
        <f t="array" ref="Q2748">MEDIAN(_xlfn._xlws.FILTER(Data_Source[Price (SAR)],Data_Source[Maker] = Data_Source[[#This Row],[Maker]]))</f>
        <v>60000</v>
      </c>
    </row>
    <row r="2749" spans="1:17" x14ac:dyDescent="0.35">
      <c r="A2749">
        <v>2748</v>
      </c>
      <c r="B2749" t="s">
        <v>36</v>
      </c>
      <c r="C2749" t="s">
        <v>37</v>
      </c>
      <c r="D2749">
        <v>2011</v>
      </c>
      <c r="E2749" s="9">
        <f ca="1">YEAR(TODAY())-Data_Source[[#This Row],[Year]]</f>
        <v>14</v>
      </c>
      <c r="F2749" t="s">
        <v>15</v>
      </c>
      <c r="G2749" t="s">
        <v>25</v>
      </c>
      <c r="H2749" t="s">
        <v>26</v>
      </c>
      <c r="I2749">
        <v>5.3</v>
      </c>
      <c r="J2749" t="s">
        <v>18</v>
      </c>
      <c r="K2749" t="s">
        <v>19</v>
      </c>
      <c r="L2749">
        <v>401000</v>
      </c>
      <c r="M2749" t="s">
        <v>20</v>
      </c>
      <c r="N2749" t="s">
        <v>20</v>
      </c>
      <c r="O2749" s="3">
        <v>52000</v>
      </c>
      <c r="P2749" s="1">
        <f>MEDIAN(Data_Source[Price (SAR)])</f>
        <v>58000</v>
      </c>
      <c r="Q2749" s="1" cm="1">
        <f t="array" ref="Q2749">MEDIAN(_xlfn._xlws.FILTER(Data_Source[Price (SAR)],Data_Source[Maker] = Data_Source[[#This Row],[Maker]]))</f>
        <v>72000</v>
      </c>
    </row>
    <row r="2750" spans="1:17" x14ac:dyDescent="0.35">
      <c r="A2750">
        <v>2749</v>
      </c>
      <c r="B2750" t="s">
        <v>34</v>
      </c>
      <c r="C2750" t="s">
        <v>35</v>
      </c>
      <c r="D2750">
        <v>2020</v>
      </c>
      <c r="E2750" s="9">
        <f ca="1">YEAR(TODAY())-Data_Source[[#This Row],[Year]]</f>
        <v>5</v>
      </c>
      <c r="F2750" t="s">
        <v>15</v>
      </c>
      <c r="G2750" t="s">
        <v>23</v>
      </c>
      <c r="H2750" t="s">
        <v>30</v>
      </c>
      <c r="I2750">
        <v>4</v>
      </c>
      <c r="J2750" t="s">
        <v>18</v>
      </c>
      <c r="K2750" t="s">
        <v>19</v>
      </c>
      <c r="L2750">
        <v>10000</v>
      </c>
      <c r="M2750" t="s">
        <v>70</v>
      </c>
      <c r="N2750" t="s">
        <v>70</v>
      </c>
      <c r="O2750" s="2">
        <v>200000</v>
      </c>
      <c r="P2750" s="1">
        <f>MEDIAN(Data_Source[Price (SAR)])</f>
        <v>58000</v>
      </c>
      <c r="Q2750" s="1" cm="1">
        <f t="array" ref="Q2750">MEDIAN(_xlfn._xlws.FILTER(Data_Source[Price (SAR)],Data_Source[Maker] = Data_Source[[#This Row],[Maker]]))</f>
        <v>65000</v>
      </c>
    </row>
    <row r="2751" spans="1:17" x14ac:dyDescent="0.35">
      <c r="A2751">
        <v>2750</v>
      </c>
      <c r="B2751" t="s">
        <v>76</v>
      </c>
      <c r="C2751" t="s">
        <v>125</v>
      </c>
      <c r="D2751">
        <v>2006</v>
      </c>
      <c r="E2751" s="9">
        <f ca="1">YEAR(TODAY())-Data_Source[[#This Row],[Year]]</f>
        <v>19</v>
      </c>
      <c r="F2751" t="s">
        <v>47</v>
      </c>
      <c r="G2751" t="s">
        <v>29</v>
      </c>
      <c r="H2751" t="s">
        <v>30</v>
      </c>
      <c r="I2751">
        <v>3.5</v>
      </c>
      <c r="J2751" t="s">
        <v>18</v>
      </c>
      <c r="K2751" t="s">
        <v>19</v>
      </c>
      <c r="L2751">
        <v>405000</v>
      </c>
      <c r="M2751" t="s">
        <v>20</v>
      </c>
      <c r="N2751" t="s">
        <v>20</v>
      </c>
      <c r="O2751" s="3">
        <v>18000</v>
      </c>
      <c r="P2751" s="1">
        <f>MEDIAN(Data_Source[Price (SAR)])</f>
        <v>58000</v>
      </c>
      <c r="Q2751" s="1" cm="1">
        <f t="array" ref="Q2751">MEDIAN(_xlfn._xlws.FILTER(Data_Source[Price (SAR)],Data_Source[Maker] = Data_Source[[#This Row],[Maker]]))</f>
        <v>55000</v>
      </c>
    </row>
    <row r="2752" spans="1:17" x14ac:dyDescent="0.35">
      <c r="A2752">
        <v>2751</v>
      </c>
      <c r="B2752" t="s">
        <v>39</v>
      </c>
      <c r="C2752" t="s">
        <v>205</v>
      </c>
      <c r="D2752">
        <v>2018</v>
      </c>
      <c r="E2752" s="9">
        <f ca="1">YEAR(TODAY())-Data_Source[[#This Row],[Year]]</f>
        <v>7</v>
      </c>
      <c r="F2752" t="s">
        <v>15</v>
      </c>
      <c r="G2752" t="s">
        <v>23</v>
      </c>
      <c r="H2752" t="s">
        <v>26</v>
      </c>
      <c r="I2752">
        <v>5.3</v>
      </c>
      <c r="J2752" t="s">
        <v>18</v>
      </c>
      <c r="K2752" t="s">
        <v>19</v>
      </c>
      <c r="L2752">
        <v>57000</v>
      </c>
      <c r="M2752" t="s">
        <v>45</v>
      </c>
      <c r="N2752" t="s">
        <v>539</v>
      </c>
      <c r="O2752" s="2">
        <v>89000</v>
      </c>
      <c r="P2752" s="1">
        <f>MEDIAN(Data_Source[Price (SAR)])</f>
        <v>58000</v>
      </c>
      <c r="Q2752" s="1" cm="1">
        <f t="array" ref="Q2752">MEDIAN(_xlfn._xlws.FILTER(Data_Source[Price (SAR)],Data_Source[Maker] = Data_Source[[#This Row],[Maker]]))</f>
        <v>60000</v>
      </c>
    </row>
    <row r="2753" spans="1:17" x14ac:dyDescent="0.35">
      <c r="A2753">
        <v>2752</v>
      </c>
      <c r="B2753" t="s">
        <v>34</v>
      </c>
      <c r="C2753" t="s">
        <v>123</v>
      </c>
      <c r="D2753">
        <v>2007</v>
      </c>
      <c r="E2753" s="9">
        <f ca="1">YEAR(TODAY())-Data_Source[[#This Row],[Year]]</f>
        <v>18</v>
      </c>
      <c r="F2753" t="s">
        <v>15</v>
      </c>
      <c r="G2753" t="s">
        <v>23</v>
      </c>
      <c r="H2753" t="s">
        <v>17</v>
      </c>
      <c r="I2753">
        <v>2.7</v>
      </c>
      <c r="J2753" t="s">
        <v>56</v>
      </c>
      <c r="K2753" t="s">
        <v>68</v>
      </c>
      <c r="L2753">
        <v>445250</v>
      </c>
      <c r="M2753" t="s">
        <v>349</v>
      </c>
      <c r="N2753" t="s">
        <v>20</v>
      </c>
      <c r="O2753" s="3">
        <v>50000</v>
      </c>
      <c r="P2753" s="1">
        <f>MEDIAN(Data_Source[Price (SAR)])</f>
        <v>58000</v>
      </c>
      <c r="Q2753" s="1" cm="1">
        <f t="array" ref="Q2753">MEDIAN(_xlfn._xlws.FILTER(Data_Source[Price (SAR)],Data_Source[Maker] = Data_Source[[#This Row],[Maker]]))</f>
        <v>65000</v>
      </c>
    </row>
    <row r="2754" spans="1:17" x14ac:dyDescent="0.35">
      <c r="A2754">
        <v>2753</v>
      </c>
      <c r="B2754" t="s">
        <v>109</v>
      </c>
      <c r="C2754" t="s">
        <v>110</v>
      </c>
      <c r="D2754">
        <v>2017</v>
      </c>
      <c r="E2754" s="9">
        <f ca="1">YEAR(TODAY())-Data_Source[[#This Row],[Year]]</f>
        <v>8</v>
      </c>
      <c r="F2754" t="s">
        <v>15</v>
      </c>
      <c r="G2754" t="s">
        <v>29</v>
      </c>
      <c r="H2754" t="s">
        <v>17</v>
      </c>
      <c r="I2754">
        <v>3.6</v>
      </c>
      <c r="J2754" t="s">
        <v>18</v>
      </c>
      <c r="K2754" t="s">
        <v>19</v>
      </c>
      <c r="L2754">
        <v>140000</v>
      </c>
      <c r="M2754" t="s">
        <v>45</v>
      </c>
      <c r="N2754" t="s">
        <v>539</v>
      </c>
      <c r="O2754" s="3">
        <v>80000</v>
      </c>
      <c r="P2754" s="1">
        <f>MEDIAN(Data_Source[Price (SAR)])</f>
        <v>58000</v>
      </c>
      <c r="Q2754" s="1" cm="1">
        <f t="array" ref="Q2754">MEDIAN(_xlfn._xlws.FILTER(Data_Source[Price (SAR)],Data_Source[Maker] = Data_Source[[#This Row],[Maker]]))</f>
        <v>71000</v>
      </c>
    </row>
    <row r="2755" spans="1:17" x14ac:dyDescent="0.35">
      <c r="A2755">
        <v>2754</v>
      </c>
      <c r="B2755" t="s">
        <v>34</v>
      </c>
      <c r="C2755" t="s">
        <v>35</v>
      </c>
      <c r="D2755">
        <v>2019</v>
      </c>
      <c r="E2755" s="9">
        <f ca="1">YEAR(TODAY())-Data_Source[[#This Row],[Year]]</f>
        <v>6</v>
      </c>
      <c r="F2755" t="s">
        <v>15</v>
      </c>
      <c r="G2755" t="s">
        <v>23</v>
      </c>
      <c r="H2755" t="s">
        <v>30</v>
      </c>
      <c r="I2755">
        <v>4.5999999999999996</v>
      </c>
      <c r="J2755" t="s">
        <v>18</v>
      </c>
      <c r="K2755" t="s">
        <v>19</v>
      </c>
      <c r="L2755">
        <v>41000</v>
      </c>
      <c r="M2755" t="s">
        <v>20</v>
      </c>
      <c r="N2755" t="s">
        <v>20</v>
      </c>
      <c r="O2755" s="3">
        <v>190000</v>
      </c>
      <c r="P2755" s="1">
        <f>MEDIAN(Data_Source[Price (SAR)])</f>
        <v>58000</v>
      </c>
      <c r="Q2755" s="1" cm="1">
        <f t="array" ref="Q2755">MEDIAN(_xlfn._xlws.FILTER(Data_Source[Price (SAR)],Data_Source[Maker] = Data_Source[[#This Row],[Maker]]))</f>
        <v>65000</v>
      </c>
    </row>
    <row r="2756" spans="1:17" x14ac:dyDescent="0.35">
      <c r="A2756">
        <v>2755</v>
      </c>
      <c r="B2756" t="s">
        <v>82</v>
      </c>
      <c r="C2756" t="s">
        <v>330</v>
      </c>
      <c r="D2756">
        <v>2014</v>
      </c>
      <c r="E2756" s="9">
        <f ca="1">YEAR(TODAY())-Data_Source[[#This Row],[Year]]</f>
        <v>11</v>
      </c>
      <c r="F2756" t="s">
        <v>15</v>
      </c>
      <c r="G2756" t="s">
        <v>23</v>
      </c>
      <c r="H2756" t="s">
        <v>17</v>
      </c>
      <c r="I2756">
        <v>3.8</v>
      </c>
      <c r="J2756" t="s">
        <v>18</v>
      </c>
      <c r="K2756" t="s">
        <v>19</v>
      </c>
      <c r="L2756">
        <v>200350</v>
      </c>
      <c r="M2756" t="s">
        <v>155</v>
      </c>
      <c r="N2756" t="s">
        <v>539</v>
      </c>
      <c r="O2756" s="3">
        <v>40000</v>
      </c>
      <c r="P2756" s="1">
        <f>MEDIAN(Data_Source[Price (SAR)])</f>
        <v>58000</v>
      </c>
      <c r="Q2756" s="1" cm="1">
        <f t="array" ref="Q2756">MEDIAN(_xlfn._xlws.FILTER(Data_Source[Price (SAR)],Data_Source[Maker] = Data_Source[[#This Row],[Maker]]))</f>
        <v>40000</v>
      </c>
    </row>
    <row r="2757" spans="1:17" x14ac:dyDescent="0.35">
      <c r="A2757">
        <v>2756</v>
      </c>
      <c r="B2757" t="s">
        <v>39</v>
      </c>
      <c r="C2757" t="s">
        <v>46</v>
      </c>
      <c r="D2757">
        <v>2013</v>
      </c>
      <c r="E2757" s="9">
        <f ca="1">YEAR(TODAY())-Data_Source[[#This Row],[Year]]</f>
        <v>12</v>
      </c>
      <c r="F2757" t="s">
        <v>15</v>
      </c>
      <c r="G2757" t="s">
        <v>94</v>
      </c>
      <c r="H2757" t="s">
        <v>30</v>
      </c>
      <c r="I2757">
        <v>5.3</v>
      </c>
      <c r="J2757" t="s">
        <v>18</v>
      </c>
      <c r="K2757" t="s">
        <v>19</v>
      </c>
      <c r="L2757">
        <v>200000</v>
      </c>
      <c r="M2757" t="s">
        <v>20</v>
      </c>
      <c r="N2757" t="s">
        <v>20</v>
      </c>
      <c r="O2757" s="3">
        <v>55000</v>
      </c>
      <c r="P2757" s="1">
        <f>MEDIAN(Data_Source[Price (SAR)])</f>
        <v>58000</v>
      </c>
      <c r="Q2757" s="1" cm="1">
        <f t="array" ref="Q2757">MEDIAN(_xlfn._xlws.FILTER(Data_Source[Price (SAR)],Data_Source[Maker] = Data_Source[[#This Row],[Maker]]))</f>
        <v>60000</v>
      </c>
    </row>
    <row r="2758" spans="1:17" x14ac:dyDescent="0.35">
      <c r="A2758">
        <v>2757</v>
      </c>
      <c r="B2758" t="s">
        <v>21</v>
      </c>
      <c r="C2758" t="s">
        <v>120</v>
      </c>
      <c r="D2758">
        <v>2011</v>
      </c>
      <c r="E2758" s="9">
        <f ca="1">YEAR(TODAY())-Data_Source[[#This Row],[Year]]</f>
        <v>14</v>
      </c>
      <c r="F2758" t="s">
        <v>15</v>
      </c>
      <c r="G2758" t="s">
        <v>23</v>
      </c>
      <c r="H2758" t="s">
        <v>30</v>
      </c>
      <c r="I2758">
        <v>1.6</v>
      </c>
      <c r="J2758" t="s">
        <v>18</v>
      </c>
      <c r="K2758" t="s">
        <v>68</v>
      </c>
      <c r="L2758">
        <v>390</v>
      </c>
      <c r="M2758" t="s">
        <v>59</v>
      </c>
      <c r="N2758" t="s">
        <v>59</v>
      </c>
      <c r="O2758" s="3">
        <v>23500</v>
      </c>
      <c r="P2758" s="1">
        <f>MEDIAN(Data_Source[Price (SAR)])</f>
        <v>58000</v>
      </c>
      <c r="Q2758" s="1" cm="1">
        <f t="array" ref="Q2758">MEDIAN(_xlfn._xlws.FILTER(Data_Source[Price (SAR)],Data_Source[Maker] = Data_Source[[#This Row],[Maker]]))</f>
        <v>36500</v>
      </c>
    </row>
    <row r="2759" spans="1:17" x14ac:dyDescent="0.35">
      <c r="A2759">
        <v>2758</v>
      </c>
      <c r="B2759" t="s">
        <v>34</v>
      </c>
      <c r="C2759" t="s">
        <v>55</v>
      </c>
      <c r="D2759">
        <v>2020</v>
      </c>
      <c r="E2759" s="9">
        <f ca="1">YEAR(TODAY())-Data_Source[[#This Row],[Year]]</f>
        <v>5</v>
      </c>
      <c r="F2759" t="s">
        <v>15</v>
      </c>
      <c r="G2759" t="s">
        <v>23</v>
      </c>
      <c r="H2759" t="s">
        <v>30</v>
      </c>
      <c r="I2759">
        <v>4</v>
      </c>
      <c r="J2759" t="s">
        <v>18</v>
      </c>
      <c r="K2759" t="s">
        <v>19</v>
      </c>
      <c r="L2759">
        <v>17000</v>
      </c>
      <c r="M2759" t="s">
        <v>45</v>
      </c>
      <c r="N2759" t="s">
        <v>539</v>
      </c>
      <c r="O2759" s="3">
        <v>173000</v>
      </c>
      <c r="P2759" s="1">
        <f>MEDIAN(Data_Source[Price (SAR)])</f>
        <v>58000</v>
      </c>
      <c r="Q2759" s="1" cm="1">
        <f t="array" ref="Q2759">MEDIAN(_xlfn._xlws.FILTER(Data_Source[Price (SAR)],Data_Source[Maker] = Data_Source[[#This Row],[Maker]]))</f>
        <v>65000</v>
      </c>
    </row>
    <row r="2760" spans="1:17" x14ac:dyDescent="0.35">
      <c r="A2760">
        <v>2759</v>
      </c>
      <c r="B2760" t="s">
        <v>34</v>
      </c>
      <c r="C2760" t="s">
        <v>123</v>
      </c>
      <c r="D2760">
        <v>2019</v>
      </c>
      <c r="E2760" s="9">
        <f ca="1">YEAR(TODAY())-Data_Source[[#This Row],[Year]]</f>
        <v>6</v>
      </c>
      <c r="F2760" t="s">
        <v>15</v>
      </c>
      <c r="G2760" t="s">
        <v>23</v>
      </c>
      <c r="H2760" t="s">
        <v>17</v>
      </c>
      <c r="I2760">
        <v>2.7</v>
      </c>
      <c r="J2760" t="s">
        <v>18</v>
      </c>
      <c r="K2760" t="s">
        <v>68</v>
      </c>
      <c r="L2760">
        <v>28000</v>
      </c>
      <c r="M2760" t="s">
        <v>111</v>
      </c>
      <c r="N2760" t="s">
        <v>540</v>
      </c>
      <c r="O2760" s="3">
        <v>72500</v>
      </c>
      <c r="P2760" s="1">
        <f>MEDIAN(Data_Source[Price (SAR)])</f>
        <v>58000</v>
      </c>
      <c r="Q2760" s="1" cm="1">
        <f t="array" ref="Q2760">MEDIAN(_xlfn._xlws.FILTER(Data_Source[Price (SAR)],Data_Source[Maker] = Data_Source[[#This Row],[Maker]]))</f>
        <v>65000</v>
      </c>
    </row>
    <row r="2761" spans="1:17" x14ac:dyDescent="0.35">
      <c r="A2761">
        <v>2760</v>
      </c>
      <c r="B2761" t="s">
        <v>73</v>
      </c>
      <c r="C2761">
        <v>6</v>
      </c>
      <c r="D2761">
        <v>2017</v>
      </c>
      <c r="E2761" s="9">
        <f ca="1">YEAR(TODAY())-Data_Source[[#This Row],[Year]]</f>
        <v>8</v>
      </c>
      <c r="F2761" t="s">
        <v>15</v>
      </c>
      <c r="G2761" t="s">
        <v>75</v>
      </c>
      <c r="H2761" t="s">
        <v>30</v>
      </c>
      <c r="I2761">
        <v>2.5</v>
      </c>
      <c r="J2761" t="s">
        <v>18</v>
      </c>
      <c r="K2761" t="s">
        <v>19</v>
      </c>
      <c r="L2761">
        <v>106000</v>
      </c>
      <c r="M2761" t="s">
        <v>42</v>
      </c>
      <c r="N2761" t="s">
        <v>64</v>
      </c>
      <c r="O2761" s="3">
        <v>56000</v>
      </c>
      <c r="P2761" s="1">
        <f>MEDIAN(Data_Source[Price (SAR)])</f>
        <v>58000</v>
      </c>
      <c r="Q2761" s="1" cm="1">
        <f t="array" ref="Q2761">MEDIAN(_xlfn._xlws.FILTER(Data_Source[Price (SAR)],Data_Source[Maker] = Data_Source[[#This Row],[Maker]]))</f>
        <v>56000</v>
      </c>
    </row>
    <row r="2762" spans="1:17" x14ac:dyDescent="0.35">
      <c r="A2762">
        <v>2761</v>
      </c>
      <c r="B2762" t="s">
        <v>109</v>
      </c>
      <c r="C2762" t="s">
        <v>352</v>
      </c>
      <c r="D2762">
        <v>2019</v>
      </c>
      <c r="E2762" s="9">
        <f ca="1">YEAR(TODAY())-Data_Source[[#This Row],[Year]]</f>
        <v>6</v>
      </c>
      <c r="F2762" t="s">
        <v>15</v>
      </c>
      <c r="G2762" t="s">
        <v>23</v>
      </c>
      <c r="H2762" t="s">
        <v>26</v>
      </c>
      <c r="I2762">
        <v>2.5</v>
      </c>
      <c r="J2762" t="s">
        <v>56</v>
      </c>
      <c r="K2762" t="s">
        <v>68</v>
      </c>
      <c r="L2762">
        <v>65000</v>
      </c>
      <c r="M2762" t="s">
        <v>45</v>
      </c>
      <c r="N2762" t="s">
        <v>539</v>
      </c>
      <c r="O2762" s="2">
        <v>50000</v>
      </c>
      <c r="P2762" s="1">
        <f>MEDIAN(Data_Source[Price (SAR)])</f>
        <v>58000</v>
      </c>
      <c r="Q2762" s="1" cm="1">
        <f t="array" ref="Q2762">MEDIAN(_xlfn._xlws.FILTER(Data_Source[Price (SAR)],Data_Source[Maker] = Data_Source[[#This Row],[Maker]]))</f>
        <v>71000</v>
      </c>
    </row>
    <row r="2763" spans="1:17" x14ac:dyDescent="0.35">
      <c r="A2763">
        <v>2762</v>
      </c>
      <c r="B2763" t="s">
        <v>174</v>
      </c>
      <c r="C2763" t="s">
        <v>175</v>
      </c>
      <c r="D2763">
        <v>2011</v>
      </c>
      <c r="E2763" s="9">
        <f ca="1">YEAR(TODAY())-Data_Source[[#This Row],[Year]]</f>
        <v>14</v>
      </c>
      <c r="F2763" t="s">
        <v>15</v>
      </c>
      <c r="G2763" t="s">
        <v>23</v>
      </c>
      <c r="H2763" t="s">
        <v>17</v>
      </c>
      <c r="I2763">
        <v>2</v>
      </c>
      <c r="J2763" t="s">
        <v>18</v>
      </c>
      <c r="K2763" t="s">
        <v>19</v>
      </c>
      <c r="L2763">
        <v>115</v>
      </c>
      <c r="M2763" t="s">
        <v>42</v>
      </c>
      <c r="N2763" t="s">
        <v>64</v>
      </c>
      <c r="O2763" s="3">
        <v>65000</v>
      </c>
      <c r="P2763" s="1">
        <f>MEDIAN(Data_Source[Price (SAR)])</f>
        <v>58000</v>
      </c>
      <c r="Q2763" s="1" cm="1">
        <f t="array" ref="Q2763">MEDIAN(_xlfn._xlws.FILTER(Data_Source[Price (SAR)],Data_Source[Maker] = Data_Source[[#This Row],[Maker]]))</f>
        <v>110000</v>
      </c>
    </row>
    <row r="2764" spans="1:17" x14ac:dyDescent="0.35">
      <c r="A2764">
        <v>2763</v>
      </c>
      <c r="B2764" t="s">
        <v>109</v>
      </c>
      <c r="C2764" t="s">
        <v>110</v>
      </c>
      <c r="D2764">
        <v>2018</v>
      </c>
      <c r="E2764" s="9">
        <f ca="1">YEAR(TODAY())-Data_Source[[#This Row],[Year]]</f>
        <v>7</v>
      </c>
      <c r="F2764" t="s">
        <v>15</v>
      </c>
      <c r="G2764" t="s">
        <v>29</v>
      </c>
      <c r="H2764" t="s">
        <v>30</v>
      </c>
      <c r="I2764">
        <v>3.6</v>
      </c>
      <c r="J2764" t="s">
        <v>18</v>
      </c>
      <c r="K2764" t="s">
        <v>19</v>
      </c>
      <c r="L2764">
        <v>124000</v>
      </c>
      <c r="M2764" t="s">
        <v>155</v>
      </c>
      <c r="N2764" t="s">
        <v>539</v>
      </c>
      <c r="O2764" s="2">
        <v>99000</v>
      </c>
      <c r="P2764" s="1">
        <f>MEDIAN(Data_Source[Price (SAR)])</f>
        <v>58000</v>
      </c>
      <c r="Q2764" s="1" cm="1">
        <f t="array" ref="Q2764">MEDIAN(_xlfn._xlws.FILTER(Data_Source[Price (SAR)],Data_Source[Maker] = Data_Source[[#This Row],[Maker]]))</f>
        <v>71000</v>
      </c>
    </row>
    <row r="2765" spans="1:17" x14ac:dyDescent="0.35">
      <c r="A2765">
        <v>2764</v>
      </c>
      <c r="B2765" t="s">
        <v>48</v>
      </c>
      <c r="C2765" t="s">
        <v>106</v>
      </c>
      <c r="D2765">
        <v>2018</v>
      </c>
      <c r="E2765" s="9">
        <f ca="1">YEAR(TODAY())-Data_Source[[#This Row],[Year]]</f>
        <v>7</v>
      </c>
      <c r="F2765" t="s">
        <v>15</v>
      </c>
      <c r="G2765" t="s">
        <v>23</v>
      </c>
      <c r="H2765" t="s">
        <v>17</v>
      </c>
      <c r="I2765">
        <v>4.5</v>
      </c>
      <c r="J2765" t="s">
        <v>18</v>
      </c>
      <c r="K2765" t="s">
        <v>19</v>
      </c>
      <c r="L2765">
        <v>83000</v>
      </c>
      <c r="M2765" t="s">
        <v>42</v>
      </c>
      <c r="N2765" t="s">
        <v>64</v>
      </c>
      <c r="O2765" s="3">
        <v>315000</v>
      </c>
      <c r="P2765" s="1">
        <f>MEDIAN(Data_Source[Price (SAR)])</f>
        <v>58000</v>
      </c>
      <c r="Q2765" s="1" cm="1">
        <f t="array" ref="Q2765">MEDIAN(_xlfn._xlws.FILTER(Data_Source[Price (SAR)],Data_Source[Maker] = Data_Source[[#This Row],[Maker]]))</f>
        <v>145000</v>
      </c>
    </row>
    <row r="2766" spans="1:17" x14ac:dyDescent="0.35">
      <c r="A2766">
        <v>2765</v>
      </c>
      <c r="B2766" t="s">
        <v>34</v>
      </c>
      <c r="C2766" t="s">
        <v>41</v>
      </c>
      <c r="D2766">
        <v>2019</v>
      </c>
      <c r="E2766" s="9">
        <f ca="1">YEAR(TODAY())-Data_Source[[#This Row],[Year]]</f>
        <v>6</v>
      </c>
      <c r="F2766" t="s">
        <v>15</v>
      </c>
      <c r="G2766" t="s">
        <v>29</v>
      </c>
      <c r="H2766" t="s">
        <v>26</v>
      </c>
      <c r="I2766">
        <v>1.5</v>
      </c>
      <c r="J2766" t="s">
        <v>18</v>
      </c>
      <c r="K2766" t="s">
        <v>19</v>
      </c>
      <c r="L2766">
        <v>70000</v>
      </c>
      <c r="M2766" t="s">
        <v>45</v>
      </c>
      <c r="N2766" t="s">
        <v>539</v>
      </c>
      <c r="O2766" s="3">
        <v>39000</v>
      </c>
      <c r="P2766" s="1">
        <f>MEDIAN(Data_Source[Price (SAR)])</f>
        <v>58000</v>
      </c>
      <c r="Q2766" s="1" cm="1">
        <f t="array" ref="Q2766">MEDIAN(_xlfn._xlws.FILTER(Data_Source[Price (SAR)],Data_Source[Maker] = Data_Source[[#This Row],[Maker]]))</f>
        <v>65000</v>
      </c>
    </row>
    <row r="2767" spans="1:17" x14ac:dyDescent="0.35">
      <c r="A2767">
        <v>2766</v>
      </c>
      <c r="B2767" t="s">
        <v>174</v>
      </c>
      <c r="C2767" t="s">
        <v>208</v>
      </c>
      <c r="D2767">
        <v>2015</v>
      </c>
      <c r="E2767" s="9">
        <f ca="1">YEAR(TODAY())-Data_Source[[#This Row],[Year]]</f>
        <v>10</v>
      </c>
      <c r="F2767" t="s">
        <v>44</v>
      </c>
      <c r="G2767" t="s">
        <v>23</v>
      </c>
      <c r="H2767" t="s">
        <v>17</v>
      </c>
      <c r="I2767">
        <v>1.6</v>
      </c>
      <c r="J2767" t="s">
        <v>18</v>
      </c>
      <c r="K2767" t="s">
        <v>19</v>
      </c>
      <c r="L2767">
        <v>72000</v>
      </c>
      <c r="M2767" t="s">
        <v>20</v>
      </c>
      <c r="N2767" t="s">
        <v>20</v>
      </c>
      <c r="O2767" s="3">
        <v>170000</v>
      </c>
      <c r="P2767" s="1">
        <f>MEDIAN(Data_Source[Price (SAR)])</f>
        <v>58000</v>
      </c>
      <c r="Q2767" s="1" cm="1">
        <f t="array" ref="Q2767">MEDIAN(_xlfn._xlws.FILTER(Data_Source[Price (SAR)],Data_Source[Maker] = Data_Source[[#This Row],[Maker]]))</f>
        <v>110000</v>
      </c>
    </row>
    <row r="2768" spans="1:17" x14ac:dyDescent="0.35">
      <c r="A2768">
        <v>2767</v>
      </c>
      <c r="B2768" t="s">
        <v>36</v>
      </c>
      <c r="C2768" t="s">
        <v>146</v>
      </c>
      <c r="D2768">
        <v>2015</v>
      </c>
      <c r="E2768" s="9">
        <f ca="1">YEAR(TODAY())-Data_Source[[#This Row],[Year]]</f>
        <v>10</v>
      </c>
      <c r="F2768" t="s">
        <v>15</v>
      </c>
      <c r="G2768" t="s">
        <v>16</v>
      </c>
      <c r="H2768" t="s">
        <v>17</v>
      </c>
      <c r="I2768">
        <v>5.3</v>
      </c>
      <c r="J2768" t="s">
        <v>18</v>
      </c>
      <c r="K2768" t="s">
        <v>19</v>
      </c>
      <c r="L2768">
        <v>196</v>
      </c>
      <c r="M2768" t="s">
        <v>211</v>
      </c>
      <c r="N2768" t="s">
        <v>539</v>
      </c>
      <c r="O2768" s="2">
        <v>75000</v>
      </c>
      <c r="P2768" s="1">
        <f>MEDIAN(Data_Source[Price (SAR)])</f>
        <v>58000</v>
      </c>
      <c r="Q2768" s="1" cm="1">
        <f t="array" ref="Q2768">MEDIAN(_xlfn._xlws.FILTER(Data_Source[Price (SAR)],Data_Source[Maker] = Data_Source[[#This Row],[Maker]]))</f>
        <v>72000</v>
      </c>
    </row>
    <row r="2769" spans="1:17" x14ac:dyDescent="0.35">
      <c r="A2769">
        <v>2768</v>
      </c>
      <c r="B2769" t="s">
        <v>36</v>
      </c>
      <c r="C2769" t="s">
        <v>37</v>
      </c>
      <c r="D2769">
        <v>2015</v>
      </c>
      <c r="E2769" s="9">
        <f ca="1">YEAR(TODAY())-Data_Source[[#This Row],[Year]]</f>
        <v>10</v>
      </c>
      <c r="F2769" t="s">
        <v>15</v>
      </c>
      <c r="G2769" t="s">
        <v>23</v>
      </c>
      <c r="H2769" t="s">
        <v>17</v>
      </c>
      <c r="I2769">
        <v>6.2</v>
      </c>
      <c r="J2769" t="s">
        <v>18</v>
      </c>
      <c r="K2769" t="s">
        <v>19</v>
      </c>
      <c r="L2769">
        <v>168576</v>
      </c>
      <c r="M2769" t="s">
        <v>20</v>
      </c>
      <c r="N2769" t="s">
        <v>20</v>
      </c>
      <c r="O2769" s="3">
        <v>150000</v>
      </c>
      <c r="P2769" s="1">
        <f>MEDIAN(Data_Source[Price (SAR)])</f>
        <v>58000</v>
      </c>
      <c r="Q2769" s="1" cm="1">
        <f t="array" ref="Q2769">MEDIAN(_xlfn._xlws.FILTER(Data_Source[Price (SAR)],Data_Source[Maker] = Data_Source[[#This Row],[Maker]]))</f>
        <v>72000</v>
      </c>
    </row>
    <row r="2770" spans="1:17" x14ac:dyDescent="0.35">
      <c r="A2770">
        <v>2769</v>
      </c>
      <c r="B2770" t="s">
        <v>27</v>
      </c>
      <c r="C2770" t="s">
        <v>89</v>
      </c>
      <c r="D2770">
        <v>2018</v>
      </c>
      <c r="E2770" s="9">
        <f ca="1">YEAR(TODAY())-Data_Source[[#This Row],[Year]]</f>
        <v>7</v>
      </c>
      <c r="F2770" t="s">
        <v>15</v>
      </c>
      <c r="G2770" t="s">
        <v>23</v>
      </c>
      <c r="H2770" t="s">
        <v>26</v>
      </c>
      <c r="I2770">
        <v>2.4</v>
      </c>
      <c r="J2770" t="s">
        <v>18</v>
      </c>
      <c r="K2770" t="s">
        <v>19</v>
      </c>
      <c r="L2770">
        <v>48933</v>
      </c>
      <c r="M2770" t="s">
        <v>20</v>
      </c>
      <c r="N2770" t="s">
        <v>20</v>
      </c>
      <c r="O2770" s="3">
        <v>50000</v>
      </c>
      <c r="P2770" s="1">
        <f>MEDIAN(Data_Source[Price (SAR)])</f>
        <v>58000</v>
      </c>
      <c r="Q2770" s="1" cm="1">
        <f t="array" ref="Q2770">MEDIAN(_xlfn._xlws.FILTER(Data_Source[Price (SAR)],Data_Source[Maker] = Data_Source[[#This Row],[Maker]]))</f>
        <v>42000</v>
      </c>
    </row>
    <row r="2771" spans="1:17" x14ac:dyDescent="0.35">
      <c r="A2771">
        <v>2770</v>
      </c>
      <c r="B2771" t="s">
        <v>34</v>
      </c>
      <c r="C2771" t="s">
        <v>43</v>
      </c>
      <c r="D2771">
        <v>2017</v>
      </c>
      <c r="E2771" s="9">
        <f ca="1">YEAR(TODAY())-Data_Source[[#This Row],[Year]]</f>
        <v>8</v>
      </c>
      <c r="F2771" t="s">
        <v>15</v>
      </c>
      <c r="G2771" t="s">
        <v>23</v>
      </c>
      <c r="H2771" t="s">
        <v>30</v>
      </c>
      <c r="I2771">
        <v>2.5</v>
      </c>
      <c r="J2771" t="s">
        <v>18</v>
      </c>
      <c r="K2771" t="s">
        <v>19</v>
      </c>
      <c r="L2771">
        <v>151233</v>
      </c>
      <c r="M2771" t="s">
        <v>20</v>
      </c>
      <c r="N2771" t="s">
        <v>20</v>
      </c>
      <c r="O2771" s="2">
        <v>56000</v>
      </c>
      <c r="P2771" s="1">
        <f>MEDIAN(Data_Source[Price (SAR)])</f>
        <v>58000</v>
      </c>
      <c r="Q2771" s="1" cm="1">
        <f t="array" ref="Q2771">MEDIAN(_xlfn._xlws.FILTER(Data_Source[Price (SAR)],Data_Source[Maker] = Data_Source[[#This Row],[Maker]]))</f>
        <v>65000</v>
      </c>
    </row>
    <row r="2772" spans="1:17" x14ac:dyDescent="0.35">
      <c r="A2772">
        <v>2771</v>
      </c>
      <c r="B2772" t="s">
        <v>34</v>
      </c>
      <c r="C2772" t="s">
        <v>123</v>
      </c>
      <c r="D2772">
        <v>2017</v>
      </c>
      <c r="E2772" s="9">
        <f ca="1">YEAR(TODAY())-Data_Source[[#This Row],[Year]]</f>
        <v>8</v>
      </c>
      <c r="F2772" t="s">
        <v>15</v>
      </c>
      <c r="G2772" t="s">
        <v>23</v>
      </c>
      <c r="H2772" t="s">
        <v>30</v>
      </c>
      <c r="I2772">
        <v>2.7</v>
      </c>
      <c r="J2772" t="s">
        <v>18</v>
      </c>
      <c r="K2772" t="s">
        <v>68</v>
      </c>
      <c r="L2772">
        <v>121000</v>
      </c>
      <c r="M2772" t="s">
        <v>45</v>
      </c>
      <c r="N2772" t="s">
        <v>539</v>
      </c>
      <c r="O2772" s="3">
        <v>75000</v>
      </c>
      <c r="P2772" s="1">
        <f>MEDIAN(Data_Source[Price (SAR)])</f>
        <v>58000</v>
      </c>
      <c r="Q2772" s="1" cm="1">
        <f t="array" ref="Q2772">MEDIAN(_xlfn._xlws.FILTER(Data_Source[Price (SAR)],Data_Source[Maker] = Data_Source[[#This Row],[Maker]]))</f>
        <v>65000</v>
      </c>
    </row>
    <row r="2773" spans="1:17" x14ac:dyDescent="0.35">
      <c r="A2773">
        <v>2772</v>
      </c>
      <c r="B2773" t="s">
        <v>39</v>
      </c>
      <c r="C2773" t="s">
        <v>115</v>
      </c>
      <c r="D2773">
        <v>2011</v>
      </c>
      <c r="E2773" s="9">
        <f ca="1">YEAR(TODAY())-Data_Source[[#This Row],[Year]]</f>
        <v>14</v>
      </c>
      <c r="F2773" t="s">
        <v>15</v>
      </c>
      <c r="G2773" t="s">
        <v>16</v>
      </c>
      <c r="H2773" t="s">
        <v>26</v>
      </c>
      <c r="I2773">
        <v>5.3</v>
      </c>
      <c r="J2773" t="s">
        <v>18</v>
      </c>
      <c r="K2773" t="s">
        <v>19</v>
      </c>
      <c r="L2773">
        <v>203000</v>
      </c>
      <c r="M2773" t="s">
        <v>20</v>
      </c>
      <c r="N2773" t="s">
        <v>20</v>
      </c>
      <c r="O2773" s="2">
        <v>52000</v>
      </c>
      <c r="P2773" s="1">
        <f>MEDIAN(Data_Source[Price (SAR)])</f>
        <v>58000</v>
      </c>
      <c r="Q2773" s="1" cm="1">
        <f t="array" ref="Q2773">MEDIAN(_xlfn._xlws.FILTER(Data_Source[Price (SAR)],Data_Source[Maker] = Data_Source[[#This Row],[Maker]]))</f>
        <v>60000</v>
      </c>
    </row>
    <row r="2774" spans="1:17" x14ac:dyDescent="0.35">
      <c r="A2774">
        <v>2773</v>
      </c>
      <c r="B2774" t="s">
        <v>34</v>
      </c>
      <c r="C2774" t="s">
        <v>123</v>
      </c>
      <c r="D2774">
        <v>1991</v>
      </c>
      <c r="E2774" s="9">
        <f ca="1">YEAR(TODAY())-Data_Source[[#This Row],[Year]]</f>
        <v>34</v>
      </c>
      <c r="F2774" t="s">
        <v>44</v>
      </c>
      <c r="G2774" t="s">
        <v>23</v>
      </c>
      <c r="H2774" t="s">
        <v>26</v>
      </c>
      <c r="I2774">
        <v>2.4</v>
      </c>
      <c r="J2774" t="s">
        <v>18</v>
      </c>
      <c r="K2774" t="s">
        <v>68</v>
      </c>
      <c r="L2774">
        <v>9999</v>
      </c>
      <c r="M2774" t="s">
        <v>20</v>
      </c>
      <c r="N2774" t="s">
        <v>20</v>
      </c>
      <c r="O2774" s="3">
        <v>16000</v>
      </c>
      <c r="P2774" s="1">
        <f>MEDIAN(Data_Source[Price (SAR)])</f>
        <v>58000</v>
      </c>
      <c r="Q2774" s="1" cm="1">
        <f t="array" ref="Q2774">MEDIAN(_xlfn._xlws.FILTER(Data_Source[Price (SAR)],Data_Source[Maker] = Data_Source[[#This Row],[Maker]]))</f>
        <v>65000</v>
      </c>
    </row>
    <row r="2775" spans="1:17" x14ac:dyDescent="0.35">
      <c r="A2775">
        <v>2774</v>
      </c>
      <c r="B2775" t="s">
        <v>27</v>
      </c>
      <c r="C2775" t="s">
        <v>89</v>
      </c>
      <c r="D2775">
        <v>2012</v>
      </c>
      <c r="E2775" s="9">
        <f ca="1">YEAR(TODAY())-Data_Source[[#This Row],[Year]]</f>
        <v>13</v>
      </c>
      <c r="F2775" t="s">
        <v>15</v>
      </c>
      <c r="G2775" t="s">
        <v>23</v>
      </c>
      <c r="H2775" t="s">
        <v>30</v>
      </c>
      <c r="I2775">
        <v>2.4</v>
      </c>
      <c r="J2775" t="s">
        <v>18</v>
      </c>
      <c r="K2775" t="s">
        <v>19</v>
      </c>
      <c r="L2775">
        <v>300</v>
      </c>
      <c r="M2775" t="s">
        <v>42</v>
      </c>
      <c r="N2775" t="s">
        <v>64</v>
      </c>
      <c r="O2775" s="3">
        <v>21000</v>
      </c>
      <c r="P2775" s="1">
        <f>MEDIAN(Data_Source[Price (SAR)])</f>
        <v>58000</v>
      </c>
      <c r="Q2775" s="1" cm="1">
        <f t="array" ref="Q2775">MEDIAN(_xlfn._xlws.FILTER(Data_Source[Price (SAR)],Data_Source[Maker] = Data_Source[[#This Row],[Maker]]))</f>
        <v>42000</v>
      </c>
    </row>
    <row r="2776" spans="1:17" x14ac:dyDescent="0.35">
      <c r="A2776">
        <v>2775</v>
      </c>
      <c r="B2776" t="s">
        <v>21</v>
      </c>
      <c r="C2776" t="s">
        <v>24</v>
      </c>
      <c r="D2776">
        <v>2018</v>
      </c>
      <c r="E2776" s="9">
        <f ca="1">YEAR(TODAY())-Data_Source[[#This Row],[Year]]</f>
        <v>7</v>
      </c>
      <c r="F2776" t="s">
        <v>15</v>
      </c>
      <c r="G2776" t="s">
        <v>29</v>
      </c>
      <c r="H2776" t="s">
        <v>26</v>
      </c>
      <c r="I2776">
        <v>1.5</v>
      </c>
      <c r="J2776" t="s">
        <v>18</v>
      </c>
      <c r="K2776" t="s">
        <v>19</v>
      </c>
      <c r="L2776">
        <v>117081</v>
      </c>
      <c r="M2776" t="s">
        <v>20</v>
      </c>
      <c r="N2776" t="s">
        <v>20</v>
      </c>
      <c r="O2776" s="3">
        <v>27000</v>
      </c>
      <c r="P2776" s="1">
        <f>MEDIAN(Data_Source[Price (SAR)])</f>
        <v>58000</v>
      </c>
      <c r="Q2776" s="1" cm="1">
        <f t="array" ref="Q2776">MEDIAN(_xlfn._xlws.FILTER(Data_Source[Price (SAR)],Data_Source[Maker] = Data_Source[[#This Row],[Maker]]))</f>
        <v>36500</v>
      </c>
    </row>
    <row r="2777" spans="1:17" x14ac:dyDescent="0.35">
      <c r="A2777">
        <v>2776</v>
      </c>
      <c r="B2777" t="s">
        <v>60</v>
      </c>
      <c r="C2777" t="s">
        <v>309</v>
      </c>
      <c r="D2777">
        <v>2017</v>
      </c>
      <c r="E2777" s="9">
        <f ca="1">YEAR(TODAY())-Data_Source[[#This Row],[Year]]</f>
        <v>8</v>
      </c>
      <c r="F2777" t="s">
        <v>15</v>
      </c>
      <c r="G2777" t="s">
        <v>29</v>
      </c>
      <c r="H2777" t="s">
        <v>17</v>
      </c>
      <c r="I2777">
        <v>3.5</v>
      </c>
      <c r="J2777" t="s">
        <v>18</v>
      </c>
      <c r="K2777" t="s">
        <v>19</v>
      </c>
      <c r="L2777">
        <v>69000</v>
      </c>
      <c r="M2777" t="s">
        <v>70</v>
      </c>
      <c r="N2777" t="s">
        <v>70</v>
      </c>
      <c r="O2777" s="2">
        <v>150000</v>
      </c>
      <c r="P2777" s="1">
        <f>MEDIAN(Data_Source[Price (SAR)])</f>
        <v>58000</v>
      </c>
      <c r="Q2777" s="1" cm="1">
        <f t="array" ref="Q2777">MEDIAN(_xlfn._xlws.FILTER(Data_Source[Price (SAR)],Data_Source[Maker] = Data_Source[[#This Row],[Maker]]))</f>
        <v>142000</v>
      </c>
    </row>
    <row r="2778" spans="1:17" x14ac:dyDescent="0.35">
      <c r="A2778">
        <v>2777</v>
      </c>
      <c r="B2778" t="s">
        <v>82</v>
      </c>
      <c r="C2778" t="s">
        <v>105</v>
      </c>
      <c r="D2778">
        <v>2017</v>
      </c>
      <c r="E2778" s="9">
        <f ca="1">YEAR(TODAY())-Data_Source[[#This Row],[Year]]</f>
        <v>8</v>
      </c>
      <c r="F2778" t="s">
        <v>15</v>
      </c>
      <c r="G2778" t="s">
        <v>16</v>
      </c>
      <c r="H2778" t="s">
        <v>17</v>
      </c>
      <c r="I2778">
        <v>2</v>
      </c>
      <c r="J2778" t="s">
        <v>18</v>
      </c>
      <c r="K2778" t="s">
        <v>19</v>
      </c>
      <c r="L2778">
        <v>104000</v>
      </c>
      <c r="M2778" t="s">
        <v>20</v>
      </c>
      <c r="N2778" t="s">
        <v>20</v>
      </c>
      <c r="O2778" s="2">
        <v>47500</v>
      </c>
      <c r="P2778" s="1">
        <f>MEDIAN(Data_Source[Price (SAR)])</f>
        <v>58000</v>
      </c>
      <c r="Q2778" s="1" cm="1">
        <f t="array" ref="Q2778">MEDIAN(_xlfn._xlws.FILTER(Data_Source[Price (SAR)],Data_Source[Maker] = Data_Source[[#This Row],[Maker]]))</f>
        <v>40000</v>
      </c>
    </row>
    <row r="2779" spans="1:17" x14ac:dyDescent="0.35">
      <c r="A2779">
        <v>2778</v>
      </c>
      <c r="B2779" t="s">
        <v>109</v>
      </c>
      <c r="C2779" t="s">
        <v>227</v>
      </c>
      <c r="D2779">
        <v>2014</v>
      </c>
      <c r="E2779" s="9">
        <f ca="1">YEAR(TODAY())-Data_Source[[#This Row],[Year]]</f>
        <v>11</v>
      </c>
      <c r="F2779" t="s">
        <v>15</v>
      </c>
      <c r="G2779" t="s">
        <v>29</v>
      </c>
      <c r="H2779" t="s">
        <v>30</v>
      </c>
      <c r="I2779">
        <v>3.6</v>
      </c>
      <c r="J2779" t="s">
        <v>18</v>
      </c>
      <c r="K2779" t="s">
        <v>19</v>
      </c>
      <c r="L2779">
        <v>244000</v>
      </c>
      <c r="M2779" t="s">
        <v>248</v>
      </c>
      <c r="N2779" t="s">
        <v>540</v>
      </c>
      <c r="O2779" s="3">
        <v>52000</v>
      </c>
      <c r="P2779" s="1">
        <f>MEDIAN(Data_Source[Price (SAR)])</f>
        <v>58000</v>
      </c>
      <c r="Q2779" s="1" cm="1">
        <f t="array" ref="Q2779">MEDIAN(_xlfn._xlws.FILTER(Data_Source[Price (SAR)],Data_Source[Maker] = Data_Source[[#This Row],[Maker]]))</f>
        <v>71000</v>
      </c>
    </row>
    <row r="2780" spans="1:17" x14ac:dyDescent="0.35">
      <c r="A2780">
        <v>2779</v>
      </c>
      <c r="B2780" t="s">
        <v>39</v>
      </c>
      <c r="C2780" t="s">
        <v>205</v>
      </c>
      <c r="D2780">
        <v>2019</v>
      </c>
      <c r="E2780" s="9">
        <f ca="1">YEAR(TODAY())-Data_Source[[#This Row],[Year]]</f>
        <v>6</v>
      </c>
      <c r="F2780" t="s">
        <v>44</v>
      </c>
      <c r="G2780" t="s">
        <v>16</v>
      </c>
      <c r="H2780" t="s">
        <v>17</v>
      </c>
      <c r="I2780">
        <v>5.3</v>
      </c>
      <c r="J2780" t="s">
        <v>18</v>
      </c>
      <c r="K2780" t="s">
        <v>19</v>
      </c>
      <c r="L2780">
        <v>77000</v>
      </c>
      <c r="M2780" t="s">
        <v>211</v>
      </c>
      <c r="N2780" t="s">
        <v>539</v>
      </c>
      <c r="O2780" s="2">
        <v>185000</v>
      </c>
      <c r="P2780" s="1">
        <f>MEDIAN(Data_Source[Price (SAR)])</f>
        <v>58000</v>
      </c>
      <c r="Q2780" s="1" cm="1">
        <f t="array" ref="Q2780">MEDIAN(_xlfn._xlws.FILTER(Data_Source[Price (SAR)],Data_Source[Maker] = Data_Source[[#This Row],[Maker]]))</f>
        <v>60000</v>
      </c>
    </row>
    <row r="2781" spans="1:17" x14ac:dyDescent="0.35">
      <c r="A2781">
        <v>2780</v>
      </c>
      <c r="B2781" t="s">
        <v>48</v>
      </c>
      <c r="C2781" t="s">
        <v>106</v>
      </c>
      <c r="D2781">
        <v>2017</v>
      </c>
      <c r="E2781" s="9">
        <f ca="1">YEAR(TODAY())-Data_Source[[#This Row],[Year]]</f>
        <v>8</v>
      </c>
      <c r="F2781" t="s">
        <v>15</v>
      </c>
      <c r="G2781" t="s">
        <v>23</v>
      </c>
      <c r="H2781" t="s">
        <v>17</v>
      </c>
      <c r="I2781">
        <v>3</v>
      </c>
      <c r="J2781" t="s">
        <v>18</v>
      </c>
      <c r="K2781" t="s">
        <v>19</v>
      </c>
      <c r="L2781">
        <v>53000</v>
      </c>
      <c r="M2781" t="s">
        <v>42</v>
      </c>
      <c r="N2781" t="s">
        <v>64</v>
      </c>
      <c r="O2781" s="3">
        <v>290000</v>
      </c>
      <c r="P2781" s="1">
        <f>MEDIAN(Data_Source[Price (SAR)])</f>
        <v>58000</v>
      </c>
      <c r="Q2781" s="1" cm="1">
        <f t="array" ref="Q2781">MEDIAN(_xlfn._xlws.FILTER(Data_Source[Price (SAR)],Data_Source[Maker] = Data_Source[[#This Row],[Maker]]))</f>
        <v>145000</v>
      </c>
    </row>
    <row r="2782" spans="1:17" x14ac:dyDescent="0.35">
      <c r="A2782">
        <v>2781</v>
      </c>
      <c r="B2782" t="s">
        <v>21</v>
      </c>
      <c r="C2782" t="s">
        <v>22</v>
      </c>
      <c r="D2782">
        <v>2020</v>
      </c>
      <c r="E2782" s="9">
        <f ca="1">YEAR(TODAY())-Data_Source[[#This Row],[Year]]</f>
        <v>5</v>
      </c>
      <c r="F2782" t="s">
        <v>15</v>
      </c>
      <c r="G2782" t="s">
        <v>25</v>
      </c>
      <c r="H2782" t="s">
        <v>17</v>
      </c>
      <c r="I2782">
        <v>4</v>
      </c>
      <c r="J2782" t="s">
        <v>18</v>
      </c>
      <c r="K2782" t="s">
        <v>19</v>
      </c>
      <c r="L2782">
        <v>29000</v>
      </c>
      <c r="M2782" t="s">
        <v>42</v>
      </c>
      <c r="N2782" t="s">
        <v>64</v>
      </c>
      <c r="O2782" s="3">
        <v>238000</v>
      </c>
      <c r="P2782" s="1">
        <f>MEDIAN(Data_Source[Price (SAR)])</f>
        <v>58000</v>
      </c>
      <c r="Q2782" s="1" cm="1">
        <f t="array" ref="Q2782">MEDIAN(_xlfn._xlws.FILTER(Data_Source[Price (SAR)],Data_Source[Maker] = Data_Source[[#This Row],[Maker]]))</f>
        <v>36500</v>
      </c>
    </row>
    <row r="2783" spans="1:17" x14ac:dyDescent="0.35">
      <c r="A2783">
        <v>2782</v>
      </c>
      <c r="B2783" t="s">
        <v>82</v>
      </c>
      <c r="C2783" t="s">
        <v>142</v>
      </c>
      <c r="D2783">
        <v>2016</v>
      </c>
      <c r="E2783" s="9">
        <f ca="1">YEAR(TODAY())-Data_Source[[#This Row],[Year]]</f>
        <v>9</v>
      </c>
      <c r="F2783" t="s">
        <v>44</v>
      </c>
      <c r="G2783" t="s">
        <v>23</v>
      </c>
      <c r="H2783" t="s">
        <v>26</v>
      </c>
      <c r="I2783">
        <v>1.6</v>
      </c>
      <c r="J2783" t="s">
        <v>18</v>
      </c>
      <c r="K2783" t="s">
        <v>19</v>
      </c>
      <c r="L2783">
        <v>118000</v>
      </c>
      <c r="M2783" t="s">
        <v>20</v>
      </c>
      <c r="N2783" t="s">
        <v>20</v>
      </c>
      <c r="O2783" s="2">
        <v>34000</v>
      </c>
      <c r="P2783" s="1">
        <f>MEDIAN(Data_Source[Price (SAR)])</f>
        <v>58000</v>
      </c>
      <c r="Q2783" s="1" cm="1">
        <f t="array" ref="Q2783">MEDIAN(_xlfn._xlws.FILTER(Data_Source[Price (SAR)],Data_Source[Maker] = Data_Source[[#This Row],[Maker]]))</f>
        <v>40000</v>
      </c>
    </row>
    <row r="2784" spans="1:17" x14ac:dyDescent="0.35">
      <c r="A2784">
        <v>2783</v>
      </c>
      <c r="B2784" t="s">
        <v>36</v>
      </c>
      <c r="C2784" t="s">
        <v>37</v>
      </c>
      <c r="D2784">
        <v>2018</v>
      </c>
      <c r="E2784" s="9">
        <f ca="1">YEAR(TODAY())-Data_Source[[#This Row],[Year]]</f>
        <v>7</v>
      </c>
      <c r="F2784" t="s">
        <v>15</v>
      </c>
      <c r="G2784" t="s">
        <v>33</v>
      </c>
      <c r="H2784" t="s">
        <v>30</v>
      </c>
      <c r="I2784">
        <v>5.3</v>
      </c>
      <c r="J2784" t="s">
        <v>18</v>
      </c>
      <c r="K2784" t="s">
        <v>19</v>
      </c>
      <c r="L2784">
        <v>114000</v>
      </c>
      <c r="M2784" t="s">
        <v>155</v>
      </c>
      <c r="N2784" t="s">
        <v>539</v>
      </c>
      <c r="O2784" s="2">
        <v>152000</v>
      </c>
      <c r="P2784" s="1">
        <f>MEDIAN(Data_Source[Price (SAR)])</f>
        <v>58000</v>
      </c>
      <c r="Q2784" s="1" cm="1">
        <f t="array" ref="Q2784">MEDIAN(_xlfn._xlws.FILTER(Data_Source[Price (SAR)],Data_Source[Maker] = Data_Source[[#This Row],[Maker]]))</f>
        <v>72000</v>
      </c>
    </row>
    <row r="2785" spans="1:17" x14ac:dyDescent="0.35">
      <c r="A2785">
        <v>2784</v>
      </c>
      <c r="B2785" t="s">
        <v>34</v>
      </c>
      <c r="C2785" t="s">
        <v>35</v>
      </c>
      <c r="D2785">
        <v>2013</v>
      </c>
      <c r="E2785" s="9">
        <f ca="1">YEAR(TODAY())-Data_Source[[#This Row],[Year]]</f>
        <v>12</v>
      </c>
      <c r="F2785" t="s">
        <v>44</v>
      </c>
      <c r="G2785" t="s">
        <v>23</v>
      </c>
      <c r="H2785" t="s">
        <v>30</v>
      </c>
      <c r="I2785">
        <v>4.5999999999999996</v>
      </c>
      <c r="J2785" t="s">
        <v>18</v>
      </c>
      <c r="K2785" t="s">
        <v>19</v>
      </c>
      <c r="L2785">
        <v>240000</v>
      </c>
      <c r="M2785" t="s">
        <v>20</v>
      </c>
      <c r="N2785" t="s">
        <v>20</v>
      </c>
      <c r="O2785" s="2">
        <v>105000</v>
      </c>
      <c r="P2785" s="1">
        <f>MEDIAN(Data_Source[Price (SAR)])</f>
        <v>58000</v>
      </c>
      <c r="Q2785" s="1" cm="1">
        <f t="array" ref="Q2785">MEDIAN(_xlfn._xlws.FILTER(Data_Source[Price (SAR)],Data_Source[Maker] = Data_Source[[#This Row],[Maker]]))</f>
        <v>65000</v>
      </c>
    </row>
    <row r="2786" spans="1:17" x14ac:dyDescent="0.35">
      <c r="A2786">
        <v>2785</v>
      </c>
      <c r="B2786" t="s">
        <v>34</v>
      </c>
      <c r="C2786" t="s">
        <v>287</v>
      </c>
      <c r="D2786">
        <v>2017</v>
      </c>
      <c r="E2786" s="9">
        <f ca="1">YEAR(TODAY())-Data_Source[[#This Row],[Year]]</f>
        <v>8</v>
      </c>
      <c r="F2786" t="s">
        <v>15</v>
      </c>
      <c r="G2786" t="s">
        <v>23</v>
      </c>
      <c r="H2786" t="s">
        <v>26</v>
      </c>
      <c r="I2786">
        <v>2.7</v>
      </c>
      <c r="J2786" t="s">
        <v>18</v>
      </c>
      <c r="K2786" t="s">
        <v>68</v>
      </c>
      <c r="L2786">
        <v>133148</v>
      </c>
      <c r="M2786" t="s">
        <v>20</v>
      </c>
      <c r="N2786" t="s">
        <v>20</v>
      </c>
      <c r="O2786" s="3">
        <v>70000</v>
      </c>
      <c r="P2786" s="1">
        <f>MEDIAN(Data_Source[Price (SAR)])</f>
        <v>58000</v>
      </c>
      <c r="Q2786" s="1" cm="1">
        <f t="array" ref="Q2786">MEDIAN(_xlfn._xlws.FILTER(Data_Source[Price (SAR)],Data_Source[Maker] = Data_Source[[#This Row],[Maker]]))</f>
        <v>65000</v>
      </c>
    </row>
    <row r="2787" spans="1:17" x14ac:dyDescent="0.35">
      <c r="A2787">
        <v>2786</v>
      </c>
      <c r="B2787" t="s">
        <v>34</v>
      </c>
      <c r="C2787" t="s">
        <v>145</v>
      </c>
      <c r="D2787">
        <v>2015</v>
      </c>
      <c r="E2787" s="9">
        <f ca="1">YEAR(TODAY())-Data_Source[[#This Row],[Year]]</f>
        <v>10</v>
      </c>
      <c r="F2787" t="s">
        <v>44</v>
      </c>
      <c r="G2787" t="s">
        <v>23</v>
      </c>
      <c r="H2787" t="s">
        <v>17</v>
      </c>
      <c r="I2787">
        <v>2.7</v>
      </c>
      <c r="J2787" t="s">
        <v>18</v>
      </c>
      <c r="K2787" t="s">
        <v>19</v>
      </c>
      <c r="L2787">
        <v>14000</v>
      </c>
      <c r="M2787" t="s">
        <v>45</v>
      </c>
      <c r="N2787" t="s">
        <v>539</v>
      </c>
      <c r="O2787" s="2">
        <v>43000</v>
      </c>
      <c r="P2787" s="1">
        <f>MEDIAN(Data_Source[Price (SAR)])</f>
        <v>58000</v>
      </c>
      <c r="Q2787" s="1" cm="1">
        <f t="array" ref="Q2787">MEDIAN(_xlfn._xlws.FILTER(Data_Source[Price (SAR)],Data_Source[Maker] = Data_Source[[#This Row],[Maker]]))</f>
        <v>65000</v>
      </c>
    </row>
    <row r="2788" spans="1:17" x14ac:dyDescent="0.35">
      <c r="A2788">
        <v>2787</v>
      </c>
      <c r="B2788" t="s">
        <v>76</v>
      </c>
      <c r="C2788" t="s">
        <v>112</v>
      </c>
      <c r="D2788">
        <v>2014</v>
      </c>
      <c r="E2788" s="9">
        <f ca="1">YEAR(TODAY())-Data_Source[[#This Row],[Year]]</f>
        <v>11</v>
      </c>
      <c r="F2788" t="s">
        <v>15</v>
      </c>
      <c r="G2788" t="s">
        <v>16</v>
      </c>
      <c r="H2788" t="s">
        <v>26</v>
      </c>
      <c r="I2788">
        <v>3.6</v>
      </c>
      <c r="J2788" t="s">
        <v>18</v>
      </c>
      <c r="K2788" t="s">
        <v>19</v>
      </c>
      <c r="L2788">
        <v>322000</v>
      </c>
      <c r="M2788" t="s">
        <v>20</v>
      </c>
      <c r="N2788" t="s">
        <v>20</v>
      </c>
      <c r="O2788" s="3">
        <v>47500</v>
      </c>
      <c r="P2788" s="1">
        <f>MEDIAN(Data_Source[Price (SAR)])</f>
        <v>58000</v>
      </c>
      <c r="Q2788" s="1" cm="1">
        <f t="array" ref="Q2788">MEDIAN(_xlfn._xlws.FILTER(Data_Source[Price (SAR)],Data_Source[Maker] = Data_Source[[#This Row],[Maker]]))</f>
        <v>55000</v>
      </c>
    </row>
    <row r="2789" spans="1:17" x14ac:dyDescent="0.35">
      <c r="A2789">
        <v>2788</v>
      </c>
      <c r="B2789" t="s">
        <v>172</v>
      </c>
      <c r="C2789" t="s">
        <v>267</v>
      </c>
      <c r="D2789">
        <v>2020</v>
      </c>
      <c r="E2789" s="9">
        <f ca="1">YEAR(TODAY())-Data_Source[[#This Row],[Year]]</f>
        <v>5</v>
      </c>
      <c r="F2789" t="s">
        <v>15</v>
      </c>
      <c r="G2789" t="s">
        <v>94</v>
      </c>
      <c r="H2789" t="s">
        <v>17</v>
      </c>
      <c r="I2789">
        <v>2</v>
      </c>
      <c r="J2789" t="s">
        <v>18</v>
      </c>
      <c r="K2789" t="s">
        <v>19</v>
      </c>
      <c r="L2789">
        <v>18000</v>
      </c>
      <c r="M2789" t="s">
        <v>45</v>
      </c>
      <c r="N2789" t="s">
        <v>539</v>
      </c>
      <c r="O2789" s="2">
        <v>100000</v>
      </c>
      <c r="P2789" s="1">
        <f>MEDIAN(Data_Source[Price (SAR)])</f>
        <v>58000</v>
      </c>
      <c r="Q2789" s="1" cm="1">
        <f t="array" ref="Q2789">MEDIAN(_xlfn._xlws.FILTER(Data_Source[Price (SAR)],Data_Source[Maker] = Data_Source[[#This Row],[Maker]]))</f>
        <v>69000</v>
      </c>
    </row>
    <row r="2790" spans="1:17" x14ac:dyDescent="0.35">
      <c r="A2790">
        <v>2789</v>
      </c>
      <c r="B2790" t="s">
        <v>73</v>
      </c>
      <c r="C2790" t="s">
        <v>74</v>
      </c>
      <c r="D2790">
        <v>2020</v>
      </c>
      <c r="E2790" s="9">
        <f ca="1">YEAR(TODAY())-Data_Source[[#This Row],[Year]]</f>
        <v>5</v>
      </c>
      <c r="F2790" t="s">
        <v>15</v>
      </c>
      <c r="G2790" t="s">
        <v>23</v>
      </c>
      <c r="H2790" t="s">
        <v>17</v>
      </c>
      <c r="I2790">
        <v>2.5</v>
      </c>
      <c r="J2790" t="s">
        <v>18</v>
      </c>
      <c r="K2790" t="s">
        <v>19</v>
      </c>
      <c r="L2790">
        <v>30877</v>
      </c>
      <c r="M2790" t="s">
        <v>42</v>
      </c>
      <c r="N2790" t="s">
        <v>64</v>
      </c>
      <c r="O2790" s="2">
        <v>135000</v>
      </c>
      <c r="P2790" s="1">
        <f>MEDIAN(Data_Source[Price (SAR)])</f>
        <v>58000</v>
      </c>
      <c r="Q2790" s="1" cm="1">
        <f t="array" ref="Q2790">MEDIAN(_xlfn._xlws.FILTER(Data_Source[Price (SAR)],Data_Source[Maker] = Data_Source[[#This Row],[Maker]]))</f>
        <v>56000</v>
      </c>
    </row>
    <row r="2791" spans="1:17" x14ac:dyDescent="0.35">
      <c r="A2791">
        <v>2790</v>
      </c>
      <c r="B2791" t="s">
        <v>76</v>
      </c>
      <c r="C2791" t="s">
        <v>240</v>
      </c>
      <c r="D2791">
        <v>2011</v>
      </c>
      <c r="E2791" s="9">
        <f ca="1">YEAR(TODAY())-Data_Source[[#This Row],[Year]]</f>
        <v>14</v>
      </c>
      <c r="F2791" t="s">
        <v>47</v>
      </c>
      <c r="G2791" t="s">
        <v>102</v>
      </c>
      <c r="H2791" t="s">
        <v>30</v>
      </c>
      <c r="I2791">
        <v>4.5999999999999996</v>
      </c>
      <c r="J2791" t="s">
        <v>18</v>
      </c>
      <c r="K2791" t="s">
        <v>19</v>
      </c>
      <c r="L2791">
        <v>230</v>
      </c>
      <c r="M2791" t="s">
        <v>155</v>
      </c>
      <c r="N2791" t="s">
        <v>539</v>
      </c>
      <c r="O2791" s="2">
        <v>28000</v>
      </c>
      <c r="P2791" s="1">
        <f>MEDIAN(Data_Source[Price (SAR)])</f>
        <v>58000</v>
      </c>
      <c r="Q2791" s="1" cm="1">
        <f t="array" ref="Q2791">MEDIAN(_xlfn._xlws.FILTER(Data_Source[Price (SAR)],Data_Source[Maker] = Data_Source[[#This Row],[Maker]]))</f>
        <v>55000</v>
      </c>
    </row>
    <row r="2792" spans="1:17" x14ac:dyDescent="0.35">
      <c r="A2792">
        <v>2791</v>
      </c>
      <c r="B2792" t="s">
        <v>99</v>
      </c>
      <c r="C2792">
        <v>6</v>
      </c>
      <c r="D2792">
        <v>2020</v>
      </c>
      <c r="E2792" s="9">
        <f ca="1">YEAR(TODAY())-Data_Source[[#This Row],[Year]]</f>
        <v>5</v>
      </c>
      <c r="F2792" t="s">
        <v>15</v>
      </c>
      <c r="G2792" t="s">
        <v>23</v>
      </c>
      <c r="H2792" t="s">
        <v>17</v>
      </c>
      <c r="I2792">
        <v>2</v>
      </c>
      <c r="J2792" t="s">
        <v>18</v>
      </c>
      <c r="K2792" t="s">
        <v>19</v>
      </c>
      <c r="L2792">
        <v>29814</v>
      </c>
      <c r="M2792" t="s">
        <v>20</v>
      </c>
      <c r="N2792" t="s">
        <v>20</v>
      </c>
      <c r="O2792" s="2">
        <v>61500</v>
      </c>
      <c r="P2792" s="1">
        <f>MEDIAN(Data_Source[Price (SAR)])</f>
        <v>58000</v>
      </c>
      <c r="Q2792" s="1" cm="1">
        <f t="array" ref="Q2792">MEDIAN(_xlfn._xlws.FILTER(Data_Source[Price (SAR)],Data_Source[Maker] = Data_Source[[#This Row],[Maker]]))</f>
        <v>48000</v>
      </c>
    </row>
    <row r="2793" spans="1:17" x14ac:dyDescent="0.35">
      <c r="A2793">
        <v>2792</v>
      </c>
      <c r="B2793" t="s">
        <v>76</v>
      </c>
      <c r="C2793" t="s">
        <v>325</v>
      </c>
      <c r="D2793">
        <v>2013</v>
      </c>
      <c r="E2793" s="9">
        <f ca="1">YEAR(TODAY())-Data_Source[[#This Row],[Year]]</f>
        <v>12</v>
      </c>
      <c r="F2793" t="s">
        <v>15</v>
      </c>
      <c r="G2793" t="s">
        <v>16</v>
      </c>
      <c r="H2793" t="s">
        <v>17</v>
      </c>
      <c r="I2793">
        <v>3.5</v>
      </c>
      <c r="J2793" t="s">
        <v>18</v>
      </c>
      <c r="K2793" t="s">
        <v>19</v>
      </c>
      <c r="L2793">
        <v>240</v>
      </c>
      <c r="M2793" t="s">
        <v>42</v>
      </c>
      <c r="N2793" t="s">
        <v>64</v>
      </c>
      <c r="O2793" s="3">
        <v>43000</v>
      </c>
      <c r="P2793" s="1">
        <f>MEDIAN(Data_Source[Price (SAR)])</f>
        <v>58000</v>
      </c>
      <c r="Q2793" s="1" cm="1">
        <f t="array" ref="Q2793">MEDIAN(_xlfn._xlws.FILTER(Data_Source[Price (SAR)],Data_Source[Maker] = Data_Source[[#This Row],[Maker]]))</f>
        <v>55000</v>
      </c>
    </row>
    <row r="2794" spans="1:17" x14ac:dyDescent="0.35">
      <c r="A2794">
        <v>2793</v>
      </c>
      <c r="B2794" t="s">
        <v>27</v>
      </c>
      <c r="C2794" t="s">
        <v>160</v>
      </c>
      <c r="D2794">
        <v>2012</v>
      </c>
      <c r="E2794" s="9">
        <f ca="1">YEAR(TODAY())-Data_Source[[#This Row],[Year]]</f>
        <v>13</v>
      </c>
      <c r="F2794" t="s">
        <v>15</v>
      </c>
      <c r="G2794" t="s">
        <v>29</v>
      </c>
      <c r="H2794" t="s">
        <v>17</v>
      </c>
      <c r="I2794">
        <v>2.4</v>
      </c>
      <c r="J2794" t="s">
        <v>18</v>
      </c>
      <c r="K2794" t="s">
        <v>19</v>
      </c>
      <c r="L2794">
        <v>240</v>
      </c>
      <c r="M2794" t="s">
        <v>255</v>
      </c>
      <c r="N2794" t="s">
        <v>255</v>
      </c>
      <c r="O2794" s="2">
        <v>25000</v>
      </c>
      <c r="P2794" s="1">
        <f>MEDIAN(Data_Source[Price (SAR)])</f>
        <v>58000</v>
      </c>
      <c r="Q2794" s="1" cm="1">
        <f t="array" ref="Q2794">MEDIAN(_xlfn._xlws.FILTER(Data_Source[Price (SAR)],Data_Source[Maker] = Data_Source[[#This Row],[Maker]]))</f>
        <v>42000</v>
      </c>
    </row>
    <row r="2795" spans="1:17" x14ac:dyDescent="0.35">
      <c r="A2795">
        <v>2794</v>
      </c>
      <c r="B2795" t="s">
        <v>76</v>
      </c>
      <c r="C2795" t="s">
        <v>112</v>
      </c>
      <c r="D2795">
        <v>2013</v>
      </c>
      <c r="E2795" s="9">
        <f ca="1">YEAR(TODAY())-Data_Source[[#This Row],[Year]]</f>
        <v>12</v>
      </c>
      <c r="F2795" t="s">
        <v>15</v>
      </c>
      <c r="G2795" t="s">
        <v>23</v>
      </c>
      <c r="H2795" t="s">
        <v>26</v>
      </c>
      <c r="I2795">
        <v>1</v>
      </c>
      <c r="J2795" t="s">
        <v>18</v>
      </c>
      <c r="K2795" t="s">
        <v>19</v>
      </c>
      <c r="L2795">
        <v>298</v>
      </c>
      <c r="M2795" t="s">
        <v>64</v>
      </c>
      <c r="N2795" t="s">
        <v>64</v>
      </c>
      <c r="O2795" s="2">
        <v>38000</v>
      </c>
      <c r="P2795" s="1">
        <f>MEDIAN(Data_Source[Price (SAR)])</f>
        <v>58000</v>
      </c>
      <c r="Q2795" s="1" cm="1">
        <f t="array" ref="Q2795">MEDIAN(_xlfn._xlws.FILTER(Data_Source[Price (SAR)],Data_Source[Maker] = Data_Source[[#This Row],[Maker]]))</f>
        <v>55000</v>
      </c>
    </row>
    <row r="2796" spans="1:17" x14ac:dyDescent="0.35">
      <c r="A2796">
        <v>2795</v>
      </c>
      <c r="B2796" t="s">
        <v>31</v>
      </c>
      <c r="C2796" t="s">
        <v>32</v>
      </c>
      <c r="D2796">
        <v>2016</v>
      </c>
      <c r="E2796" s="9">
        <f ca="1">YEAR(TODAY())-Data_Source[[#This Row],[Year]]</f>
        <v>9</v>
      </c>
      <c r="F2796" t="s">
        <v>15</v>
      </c>
      <c r="G2796" t="s">
        <v>23</v>
      </c>
      <c r="H2796" t="s">
        <v>17</v>
      </c>
      <c r="I2796">
        <v>3.5</v>
      </c>
      <c r="J2796" t="s">
        <v>18</v>
      </c>
      <c r="K2796" t="s">
        <v>19</v>
      </c>
      <c r="L2796">
        <v>89000</v>
      </c>
      <c r="M2796" t="s">
        <v>20</v>
      </c>
      <c r="N2796" t="s">
        <v>20</v>
      </c>
      <c r="O2796" s="2">
        <v>80000</v>
      </c>
      <c r="P2796" s="1">
        <f>MEDIAN(Data_Source[Price (SAR)])</f>
        <v>58000</v>
      </c>
      <c r="Q2796" s="1" cm="1">
        <f t="array" ref="Q2796">MEDIAN(_xlfn._xlws.FILTER(Data_Source[Price (SAR)],Data_Source[Maker] = Data_Source[[#This Row],[Maker]]))</f>
        <v>60500</v>
      </c>
    </row>
    <row r="2797" spans="1:17" x14ac:dyDescent="0.35">
      <c r="A2797">
        <v>2796</v>
      </c>
      <c r="B2797" t="s">
        <v>36</v>
      </c>
      <c r="C2797" t="s">
        <v>146</v>
      </c>
      <c r="D2797">
        <v>2021</v>
      </c>
      <c r="E2797" s="9">
        <f ca="1">YEAR(TODAY())-Data_Source[[#This Row],[Year]]</f>
        <v>4</v>
      </c>
      <c r="F2797" t="s">
        <v>15</v>
      </c>
      <c r="G2797" t="s">
        <v>16</v>
      </c>
      <c r="H2797" t="s">
        <v>17</v>
      </c>
      <c r="I2797">
        <v>5.3</v>
      </c>
      <c r="J2797" t="s">
        <v>18</v>
      </c>
      <c r="K2797" t="s">
        <v>19</v>
      </c>
      <c r="L2797">
        <v>2000</v>
      </c>
      <c r="M2797" t="s">
        <v>211</v>
      </c>
      <c r="N2797" t="s">
        <v>539</v>
      </c>
      <c r="O2797" s="2">
        <v>190000</v>
      </c>
      <c r="P2797" s="1">
        <f>MEDIAN(Data_Source[Price (SAR)])</f>
        <v>58000</v>
      </c>
      <c r="Q2797" s="1" cm="1">
        <f t="array" ref="Q2797">MEDIAN(_xlfn._xlws.FILTER(Data_Source[Price (SAR)],Data_Source[Maker] = Data_Source[[#This Row],[Maker]]))</f>
        <v>72000</v>
      </c>
    </row>
    <row r="2798" spans="1:17" x14ac:dyDescent="0.35">
      <c r="A2798">
        <v>2797</v>
      </c>
      <c r="B2798" t="s">
        <v>174</v>
      </c>
      <c r="C2798" t="s">
        <v>208</v>
      </c>
      <c r="D2798">
        <v>2008</v>
      </c>
      <c r="E2798" s="9">
        <f ca="1">YEAR(TODAY())-Data_Source[[#This Row],[Year]]</f>
        <v>17</v>
      </c>
      <c r="F2798" t="s">
        <v>15</v>
      </c>
      <c r="G2798" t="s">
        <v>25</v>
      </c>
      <c r="H2798" t="s">
        <v>17</v>
      </c>
      <c r="I2798">
        <v>3</v>
      </c>
      <c r="J2798" t="s">
        <v>18</v>
      </c>
      <c r="K2798" t="s">
        <v>19</v>
      </c>
      <c r="L2798">
        <v>300000</v>
      </c>
      <c r="M2798" t="s">
        <v>20</v>
      </c>
      <c r="N2798" t="s">
        <v>20</v>
      </c>
      <c r="O2798" s="2">
        <v>35000</v>
      </c>
      <c r="P2798" s="1">
        <f>MEDIAN(Data_Source[Price (SAR)])</f>
        <v>58000</v>
      </c>
      <c r="Q2798" s="1" cm="1">
        <f t="array" ref="Q2798">MEDIAN(_xlfn._xlws.FILTER(Data_Source[Price (SAR)],Data_Source[Maker] = Data_Source[[#This Row],[Maker]]))</f>
        <v>110000</v>
      </c>
    </row>
    <row r="2799" spans="1:17" x14ac:dyDescent="0.35">
      <c r="A2799">
        <v>2798</v>
      </c>
      <c r="B2799" t="s">
        <v>13</v>
      </c>
      <c r="C2799" t="s">
        <v>14</v>
      </c>
      <c r="D2799">
        <v>2008</v>
      </c>
      <c r="E2799" s="9">
        <f ca="1">YEAR(TODAY())-Data_Source[[#This Row],[Year]]</f>
        <v>17</v>
      </c>
      <c r="F2799" t="s">
        <v>15</v>
      </c>
      <c r="G2799" t="s">
        <v>102</v>
      </c>
      <c r="H2799" t="s">
        <v>17</v>
      </c>
      <c r="I2799">
        <v>5.7</v>
      </c>
      <c r="J2799" t="s">
        <v>18</v>
      </c>
      <c r="K2799" t="s">
        <v>19</v>
      </c>
      <c r="L2799">
        <v>390000</v>
      </c>
      <c r="M2799" t="s">
        <v>20</v>
      </c>
      <c r="N2799" t="s">
        <v>20</v>
      </c>
      <c r="O2799" s="3">
        <v>25000</v>
      </c>
      <c r="P2799" s="1">
        <f>MEDIAN(Data_Source[Price (SAR)])</f>
        <v>58000</v>
      </c>
      <c r="Q2799" s="1" cm="1">
        <f t="array" ref="Q2799">MEDIAN(_xlfn._xlws.FILTER(Data_Source[Price (SAR)],Data_Source[Maker] = Data_Source[[#This Row],[Maker]]))</f>
        <v>70000</v>
      </c>
    </row>
    <row r="2800" spans="1:17" x14ac:dyDescent="0.35">
      <c r="A2800">
        <v>2799</v>
      </c>
      <c r="B2800" t="s">
        <v>107</v>
      </c>
      <c r="C2800" t="s">
        <v>313</v>
      </c>
      <c r="D2800">
        <v>2017</v>
      </c>
      <c r="E2800" s="9">
        <f ca="1">YEAR(TODAY())-Data_Source[[#This Row],[Year]]</f>
        <v>8</v>
      </c>
      <c r="F2800" t="s">
        <v>15</v>
      </c>
      <c r="G2800" t="s">
        <v>94</v>
      </c>
      <c r="H2800" t="s">
        <v>30</v>
      </c>
      <c r="I2800">
        <v>1.6</v>
      </c>
      <c r="J2800" t="s">
        <v>18</v>
      </c>
      <c r="K2800" t="s">
        <v>19</v>
      </c>
      <c r="L2800">
        <v>144000</v>
      </c>
      <c r="M2800" t="s">
        <v>20</v>
      </c>
      <c r="N2800" t="s">
        <v>20</v>
      </c>
      <c r="O2800" s="2">
        <v>95000</v>
      </c>
      <c r="P2800" s="1">
        <f>MEDIAN(Data_Source[Price (SAR)])</f>
        <v>58000</v>
      </c>
      <c r="Q2800" s="1" cm="1">
        <f t="array" ref="Q2800">MEDIAN(_xlfn._xlws.FILTER(Data_Source[Price (SAR)],Data_Source[Maker] = Data_Source[[#This Row],[Maker]]))</f>
        <v>73500</v>
      </c>
    </row>
    <row r="2801" spans="1:17" x14ac:dyDescent="0.35">
      <c r="A2801">
        <v>2800</v>
      </c>
      <c r="B2801" t="s">
        <v>76</v>
      </c>
      <c r="C2801" t="s">
        <v>112</v>
      </c>
      <c r="D2801">
        <v>2015</v>
      </c>
      <c r="E2801" s="9">
        <f ca="1">YEAR(TODAY())-Data_Source[[#This Row],[Year]]</f>
        <v>10</v>
      </c>
      <c r="F2801" t="s">
        <v>47</v>
      </c>
      <c r="G2801" t="s">
        <v>94</v>
      </c>
      <c r="H2801" t="s">
        <v>17</v>
      </c>
      <c r="I2801">
        <v>3.5</v>
      </c>
      <c r="J2801" t="s">
        <v>18</v>
      </c>
      <c r="K2801" t="s">
        <v>19</v>
      </c>
      <c r="L2801">
        <v>104000</v>
      </c>
      <c r="M2801" t="s">
        <v>45</v>
      </c>
      <c r="N2801" t="s">
        <v>539</v>
      </c>
      <c r="O2801" s="3">
        <v>72000</v>
      </c>
      <c r="P2801" s="1">
        <f>MEDIAN(Data_Source[Price (SAR)])</f>
        <v>58000</v>
      </c>
      <c r="Q2801" s="1" cm="1">
        <f t="array" ref="Q2801">MEDIAN(_xlfn._xlws.FILTER(Data_Source[Price (SAR)],Data_Source[Maker] = Data_Source[[#This Row],[Maker]]))</f>
        <v>55000</v>
      </c>
    </row>
    <row r="2802" spans="1:17" x14ac:dyDescent="0.35">
      <c r="A2802">
        <v>2801</v>
      </c>
      <c r="B2802" t="s">
        <v>60</v>
      </c>
      <c r="C2802" t="s">
        <v>80</v>
      </c>
      <c r="D2802">
        <v>2021</v>
      </c>
      <c r="E2802" s="9">
        <f ca="1">YEAR(TODAY())-Data_Source[[#This Row],[Year]]</f>
        <v>4</v>
      </c>
      <c r="F2802" t="s">
        <v>15</v>
      </c>
      <c r="G2802" t="s">
        <v>29</v>
      </c>
      <c r="H2802" t="s">
        <v>30</v>
      </c>
      <c r="I2802">
        <v>3.5</v>
      </c>
      <c r="J2802" t="s">
        <v>18</v>
      </c>
      <c r="K2802" t="s">
        <v>19</v>
      </c>
      <c r="L2802">
        <v>500</v>
      </c>
      <c r="M2802" t="s">
        <v>42</v>
      </c>
      <c r="N2802" t="s">
        <v>64</v>
      </c>
      <c r="O2802" s="2">
        <v>235000</v>
      </c>
      <c r="P2802" s="1">
        <f>MEDIAN(Data_Source[Price (SAR)])</f>
        <v>58000</v>
      </c>
      <c r="Q2802" s="1" cm="1">
        <f t="array" ref="Q2802">MEDIAN(_xlfn._xlws.FILTER(Data_Source[Price (SAR)],Data_Source[Maker] = Data_Source[[#This Row],[Maker]]))</f>
        <v>142000</v>
      </c>
    </row>
    <row r="2803" spans="1:17" x14ac:dyDescent="0.35">
      <c r="A2803">
        <v>2802</v>
      </c>
      <c r="B2803" t="s">
        <v>27</v>
      </c>
      <c r="C2803" t="s">
        <v>88</v>
      </c>
      <c r="D2803">
        <v>2017</v>
      </c>
      <c r="E2803" s="9">
        <f ca="1">YEAR(TODAY())-Data_Source[[#This Row],[Year]]</f>
        <v>8</v>
      </c>
      <c r="F2803" t="s">
        <v>15</v>
      </c>
      <c r="G2803" t="s">
        <v>29</v>
      </c>
      <c r="H2803" t="s">
        <v>26</v>
      </c>
      <c r="I2803">
        <v>1.4</v>
      </c>
      <c r="J2803" t="s">
        <v>18</v>
      </c>
      <c r="K2803" t="s">
        <v>19</v>
      </c>
      <c r="L2803">
        <v>158000</v>
      </c>
      <c r="M2803" t="s">
        <v>45</v>
      </c>
      <c r="N2803" t="s">
        <v>539</v>
      </c>
      <c r="O2803" s="2">
        <v>29000</v>
      </c>
      <c r="P2803" s="1">
        <f>MEDIAN(Data_Source[Price (SAR)])</f>
        <v>58000</v>
      </c>
      <c r="Q2803" s="1" cm="1">
        <f t="array" ref="Q2803">MEDIAN(_xlfn._xlws.FILTER(Data_Source[Price (SAR)],Data_Source[Maker] = Data_Source[[#This Row],[Maker]]))</f>
        <v>42000</v>
      </c>
    </row>
    <row r="2804" spans="1:17" x14ac:dyDescent="0.35">
      <c r="A2804">
        <v>2803</v>
      </c>
      <c r="B2804" t="s">
        <v>174</v>
      </c>
      <c r="C2804" t="s">
        <v>175</v>
      </c>
      <c r="D2804">
        <v>2015</v>
      </c>
      <c r="E2804" s="9">
        <f ca="1">YEAR(TODAY())-Data_Source[[#This Row],[Year]]</f>
        <v>10</v>
      </c>
      <c r="F2804" t="s">
        <v>44</v>
      </c>
      <c r="G2804" t="s">
        <v>75</v>
      </c>
      <c r="H2804" t="s">
        <v>17</v>
      </c>
      <c r="I2804">
        <v>3.6</v>
      </c>
      <c r="J2804" t="s">
        <v>18</v>
      </c>
      <c r="K2804" t="s">
        <v>19</v>
      </c>
      <c r="L2804">
        <v>142000</v>
      </c>
      <c r="M2804" t="s">
        <v>20</v>
      </c>
      <c r="N2804" t="s">
        <v>20</v>
      </c>
      <c r="O2804" s="2">
        <v>110000</v>
      </c>
      <c r="P2804" s="1">
        <f>MEDIAN(Data_Source[Price (SAR)])</f>
        <v>58000</v>
      </c>
      <c r="Q2804" s="1" cm="1">
        <f t="array" ref="Q2804">MEDIAN(_xlfn._xlws.FILTER(Data_Source[Price (SAR)],Data_Source[Maker] = Data_Source[[#This Row],[Maker]]))</f>
        <v>110000</v>
      </c>
    </row>
    <row r="2805" spans="1:17" x14ac:dyDescent="0.35">
      <c r="A2805">
        <v>2804</v>
      </c>
      <c r="B2805" t="s">
        <v>39</v>
      </c>
      <c r="C2805" t="s">
        <v>205</v>
      </c>
      <c r="D2805">
        <v>2018</v>
      </c>
      <c r="E2805" s="9">
        <f ca="1">YEAR(TODAY())-Data_Source[[#This Row],[Year]]</f>
        <v>7</v>
      </c>
      <c r="F2805" t="s">
        <v>15</v>
      </c>
      <c r="G2805" t="s">
        <v>25</v>
      </c>
      <c r="H2805" t="s">
        <v>26</v>
      </c>
      <c r="I2805">
        <v>5.3</v>
      </c>
      <c r="J2805" t="s">
        <v>18</v>
      </c>
      <c r="K2805" t="s">
        <v>19</v>
      </c>
      <c r="L2805">
        <v>127000</v>
      </c>
      <c r="M2805" t="s">
        <v>45</v>
      </c>
      <c r="N2805" t="s">
        <v>539</v>
      </c>
      <c r="O2805" s="2">
        <v>85000</v>
      </c>
      <c r="P2805" s="1">
        <f>MEDIAN(Data_Source[Price (SAR)])</f>
        <v>58000</v>
      </c>
      <c r="Q2805" s="1" cm="1">
        <f t="array" ref="Q2805">MEDIAN(_xlfn._xlws.FILTER(Data_Source[Price (SAR)],Data_Source[Maker] = Data_Source[[#This Row],[Maker]]))</f>
        <v>60000</v>
      </c>
    </row>
    <row r="2806" spans="1:17" x14ac:dyDescent="0.35">
      <c r="A2806">
        <v>2805</v>
      </c>
      <c r="B2806" t="s">
        <v>34</v>
      </c>
      <c r="C2806" t="s">
        <v>41</v>
      </c>
      <c r="D2806">
        <v>2018</v>
      </c>
      <c r="E2806" s="9">
        <f ca="1">YEAR(TODAY())-Data_Source[[#This Row],[Year]]</f>
        <v>7</v>
      </c>
      <c r="F2806" t="s">
        <v>15</v>
      </c>
      <c r="G2806" t="s">
        <v>29</v>
      </c>
      <c r="H2806" t="s">
        <v>26</v>
      </c>
      <c r="I2806">
        <v>1.5</v>
      </c>
      <c r="J2806" t="s">
        <v>18</v>
      </c>
      <c r="K2806" t="s">
        <v>19</v>
      </c>
      <c r="L2806">
        <v>68000</v>
      </c>
      <c r="M2806" t="s">
        <v>42</v>
      </c>
      <c r="N2806" t="s">
        <v>64</v>
      </c>
      <c r="O2806" s="3">
        <v>35000</v>
      </c>
      <c r="P2806" s="1">
        <f>MEDIAN(Data_Source[Price (SAR)])</f>
        <v>58000</v>
      </c>
      <c r="Q2806" s="1" cm="1">
        <f t="array" ref="Q2806">MEDIAN(_xlfn._xlws.FILTER(Data_Source[Price (SAR)],Data_Source[Maker] = Data_Source[[#This Row],[Maker]]))</f>
        <v>65000</v>
      </c>
    </row>
    <row r="2807" spans="1:17" x14ac:dyDescent="0.35">
      <c r="A2807">
        <v>2806</v>
      </c>
      <c r="B2807" t="s">
        <v>21</v>
      </c>
      <c r="C2807" t="s">
        <v>120</v>
      </c>
      <c r="D2807">
        <v>2015</v>
      </c>
      <c r="E2807" s="9">
        <f ca="1">YEAR(TODAY())-Data_Source[[#This Row],[Year]]</f>
        <v>10</v>
      </c>
      <c r="F2807" t="s">
        <v>15</v>
      </c>
      <c r="G2807" t="s">
        <v>23</v>
      </c>
      <c r="H2807" t="s">
        <v>30</v>
      </c>
      <c r="I2807">
        <v>2.5</v>
      </c>
      <c r="J2807" t="s">
        <v>18</v>
      </c>
      <c r="K2807" t="s">
        <v>68</v>
      </c>
      <c r="L2807">
        <v>174436</v>
      </c>
      <c r="M2807" t="s">
        <v>20</v>
      </c>
      <c r="N2807" t="s">
        <v>20</v>
      </c>
      <c r="O2807" s="2">
        <v>35000</v>
      </c>
      <c r="P2807" s="1">
        <f>MEDIAN(Data_Source[Price (SAR)])</f>
        <v>58000</v>
      </c>
      <c r="Q2807" s="1" cm="1">
        <f t="array" ref="Q2807">MEDIAN(_xlfn._xlws.FILTER(Data_Source[Price (SAR)],Data_Source[Maker] = Data_Source[[#This Row],[Maker]]))</f>
        <v>36500</v>
      </c>
    </row>
    <row r="2808" spans="1:17" x14ac:dyDescent="0.35">
      <c r="A2808">
        <v>2807</v>
      </c>
      <c r="B2808" t="s">
        <v>82</v>
      </c>
      <c r="C2808" t="s">
        <v>169</v>
      </c>
      <c r="D2808">
        <v>2019</v>
      </c>
      <c r="E2808" s="9">
        <f ca="1">YEAR(TODAY())-Data_Source[[#This Row],[Year]]</f>
        <v>6</v>
      </c>
      <c r="F2808" t="s">
        <v>44</v>
      </c>
      <c r="G2808" t="s">
        <v>23</v>
      </c>
      <c r="H2808" t="s">
        <v>30</v>
      </c>
      <c r="I2808">
        <v>3.6</v>
      </c>
      <c r="J2808" t="s">
        <v>18</v>
      </c>
      <c r="K2808" t="s">
        <v>19</v>
      </c>
      <c r="L2808">
        <v>99000</v>
      </c>
      <c r="M2808" t="s">
        <v>20</v>
      </c>
      <c r="N2808" t="s">
        <v>20</v>
      </c>
      <c r="O2808" s="3">
        <v>2141</v>
      </c>
      <c r="P2808" s="1">
        <f>MEDIAN(Data_Source[Price (SAR)])</f>
        <v>58000</v>
      </c>
      <c r="Q2808" s="1" cm="1">
        <f t="array" ref="Q2808">MEDIAN(_xlfn._xlws.FILTER(Data_Source[Price (SAR)],Data_Source[Maker] = Data_Source[[#This Row],[Maker]]))</f>
        <v>40000</v>
      </c>
    </row>
    <row r="2809" spans="1:17" x14ac:dyDescent="0.35">
      <c r="A2809">
        <v>2808</v>
      </c>
      <c r="B2809" t="s">
        <v>34</v>
      </c>
      <c r="C2809" t="s">
        <v>123</v>
      </c>
      <c r="D2809">
        <v>2018</v>
      </c>
      <c r="E2809" s="9">
        <f ca="1">YEAR(TODAY())-Data_Source[[#This Row],[Year]]</f>
        <v>7</v>
      </c>
      <c r="F2809" t="s">
        <v>15</v>
      </c>
      <c r="G2809" t="s">
        <v>23</v>
      </c>
      <c r="H2809" t="s">
        <v>17</v>
      </c>
      <c r="I2809">
        <v>2.7</v>
      </c>
      <c r="J2809" t="s">
        <v>18</v>
      </c>
      <c r="K2809" t="s">
        <v>68</v>
      </c>
      <c r="L2809">
        <v>71000</v>
      </c>
      <c r="M2809" t="s">
        <v>54</v>
      </c>
      <c r="N2809" t="s">
        <v>538</v>
      </c>
      <c r="O2809" s="2">
        <v>62000</v>
      </c>
      <c r="P2809" s="1">
        <f>MEDIAN(Data_Source[Price (SAR)])</f>
        <v>58000</v>
      </c>
      <c r="Q2809" s="1" cm="1">
        <f t="array" ref="Q2809">MEDIAN(_xlfn._xlws.FILTER(Data_Source[Price (SAR)],Data_Source[Maker] = Data_Source[[#This Row],[Maker]]))</f>
        <v>65000</v>
      </c>
    </row>
    <row r="2810" spans="1:17" x14ac:dyDescent="0.35">
      <c r="A2810">
        <v>2809</v>
      </c>
      <c r="B2810" t="s">
        <v>34</v>
      </c>
      <c r="C2810" t="s">
        <v>51</v>
      </c>
      <c r="D2810">
        <v>2018</v>
      </c>
      <c r="E2810" s="9">
        <f ca="1">YEAR(TODAY())-Data_Source[[#This Row],[Year]]</f>
        <v>7</v>
      </c>
      <c r="F2810" t="s">
        <v>15</v>
      </c>
      <c r="G2810" t="s">
        <v>25</v>
      </c>
      <c r="H2810" t="s">
        <v>26</v>
      </c>
      <c r="I2810">
        <v>1.6</v>
      </c>
      <c r="J2810" t="s">
        <v>18</v>
      </c>
      <c r="K2810" t="s">
        <v>19</v>
      </c>
      <c r="L2810">
        <v>40000</v>
      </c>
      <c r="M2810" t="s">
        <v>45</v>
      </c>
      <c r="N2810" t="s">
        <v>539</v>
      </c>
      <c r="O2810" s="3">
        <v>45000</v>
      </c>
      <c r="P2810" s="1">
        <f>MEDIAN(Data_Source[Price (SAR)])</f>
        <v>58000</v>
      </c>
      <c r="Q2810" s="1" cm="1">
        <f t="array" ref="Q2810">MEDIAN(_xlfn._xlws.FILTER(Data_Source[Price (SAR)],Data_Source[Maker] = Data_Source[[#This Row],[Maker]]))</f>
        <v>65000</v>
      </c>
    </row>
    <row r="2811" spans="1:17" x14ac:dyDescent="0.35">
      <c r="A2811">
        <v>2810</v>
      </c>
      <c r="B2811" t="s">
        <v>34</v>
      </c>
      <c r="C2811" t="s">
        <v>43</v>
      </c>
      <c r="D2811">
        <v>2017</v>
      </c>
      <c r="E2811" s="9">
        <f ca="1">YEAR(TODAY())-Data_Source[[#This Row],[Year]]</f>
        <v>8</v>
      </c>
      <c r="F2811" t="s">
        <v>15</v>
      </c>
      <c r="G2811" t="s">
        <v>25</v>
      </c>
      <c r="H2811" t="s">
        <v>30</v>
      </c>
      <c r="I2811">
        <v>2.5</v>
      </c>
      <c r="J2811" t="s">
        <v>18</v>
      </c>
      <c r="K2811" t="s">
        <v>19</v>
      </c>
      <c r="L2811">
        <v>78000</v>
      </c>
      <c r="M2811" t="s">
        <v>20</v>
      </c>
      <c r="N2811" t="s">
        <v>20</v>
      </c>
      <c r="O2811" s="3">
        <v>60000</v>
      </c>
      <c r="P2811" s="1">
        <f>MEDIAN(Data_Source[Price (SAR)])</f>
        <v>58000</v>
      </c>
      <c r="Q2811" s="1" cm="1">
        <f t="array" ref="Q2811">MEDIAN(_xlfn._xlws.FILTER(Data_Source[Price (SAR)],Data_Source[Maker] = Data_Source[[#This Row],[Maker]]))</f>
        <v>65000</v>
      </c>
    </row>
    <row r="2812" spans="1:17" x14ac:dyDescent="0.35">
      <c r="A2812">
        <v>2811</v>
      </c>
      <c r="B2812" t="s">
        <v>34</v>
      </c>
      <c r="C2812" t="s">
        <v>43</v>
      </c>
      <c r="D2812">
        <v>2020</v>
      </c>
      <c r="E2812" s="9">
        <f ca="1">YEAR(TODAY())-Data_Source[[#This Row],[Year]]</f>
        <v>5</v>
      </c>
      <c r="F2812" t="s">
        <v>15</v>
      </c>
      <c r="G2812" t="s">
        <v>25</v>
      </c>
      <c r="H2812" t="s">
        <v>17</v>
      </c>
      <c r="I2812">
        <v>2.5</v>
      </c>
      <c r="J2812" t="s">
        <v>18</v>
      </c>
      <c r="K2812" t="s">
        <v>19</v>
      </c>
      <c r="L2812">
        <v>22000</v>
      </c>
      <c r="M2812" t="s">
        <v>20</v>
      </c>
      <c r="N2812" t="s">
        <v>20</v>
      </c>
      <c r="O2812" s="2">
        <v>77000</v>
      </c>
      <c r="P2812" s="1">
        <f>MEDIAN(Data_Source[Price (SAR)])</f>
        <v>58000</v>
      </c>
      <c r="Q2812" s="1" cm="1">
        <f t="array" ref="Q2812">MEDIAN(_xlfn._xlws.FILTER(Data_Source[Price (SAR)],Data_Source[Maker] = Data_Source[[#This Row],[Maker]]))</f>
        <v>65000</v>
      </c>
    </row>
    <row r="2813" spans="1:17" x14ac:dyDescent="0.35">
      <c r="A2813">
        <v>2812</v>
      </c>
      <c r="B2813" t="s">
        <v>181</v>
      </c>
      <c r="C2813" t="s">
        <v>199</v>
      </c>
      <c r="D2813">
        <v>2012</v>
      </c>
      <c r="E2813" s="9">
        <f ca="1">YEAR(TODAY())-Data_Source[[#This Row],[Year]]</f>
        <v>13</v>
      </c>
      <c r="F2813" t="s">
        <v>15</v>
      </c>
      <c r="G2813" t="s">
        <v>25</v>
      </c>
      <c r="H2813" t="s">
        <v>26</v>
      </c>
      <c r="I2813">
        <v>3.5</v>
      </c>
      <c r="J2813" t="s">
        <v>18</v>
      </c>
      <c r="K2813" t="s">
        <v>19</v>
      </c>
      <c r="L2813">
        <v>65173</v>
      </c>
      <c r="M2813" t="s">
        <v>20</v>
      </c>
      <c r="N2813" t="s">
        <v>20</v>
      </c>
      <c r="O2813" s="2">
        <v>41500</v>
      </c>
      <c r="P2813" s="1">
        <f>MEDIAN(Data_Source[Price (SAR)])</f>
        <v>58000</v>
      </c>
      <c r="Q2813" s="1" cm="1">
        <f t="array" ref="Q2813">MEDIAN(_xlfn._xlws.FILTER(Data_Source[Price (SAR)],Data_Source[Maker] = Data_Source[[#This Row],[Maker]]))</f>
        <v>54000</v>
      </c>
    </row>
    <row r="2814" spans="1:17" x14ac:dyDescent="0.35">
      <c r="A2814">
        <v>2813</v>
      </c>
      <c r="B2814" t="s">
        <v>82</v>
      </c>
      <c r="C2814" t="s">
        <v>142</v>
      </c>
      <c r="D2814">
        <v>2016</v>
      </c>
      <c r="E2814" s="9">
        <f ca="1">YEAR(TODAY())-Data_Source[[#This Row],[Year]]</f>
        <v>9</v>
      </c>
      <c r="F2814" t="s">
        <v>15</v>
      </c>
      <c r="G2814" t="s">
        <v>29</v>
      </c>
      <c r="H2814" t="s">
        <v>26</v>
      </c>
      <c r="I2814">
        <v>1.6</v>
      </c>
      <c r="J2814" t="s">
        <v>18</v>
      </c>
      <c r="K2814" t="s">
        <v>19</v>
      </c>
      <c r="L2814">
        <v>115000</v>
      </c>
      <c r="M2814" t="s">
        <v>20</v>
      </c>
      <c r="N2814" t="s">
        <v>20</v>
      </c>
      <c r="O2814" s="3">
        <v>28000</v>
      </c>
      <c r="P2814" s="1">
        <f>MEDIAN(Data_Source[Price (SAR)])</f>
        <v>58000</v>
      </c>
      <c r="Q2814" s="1" cm="1">
        <f t="array" ref="Q2814">MEDIAN(_xlfn._xlws.FILTER(Data_Source[Price (SAR)],Data_Source[Maker] = Data_Source[[#This Row],[Maker]]))</f>
        <v>40000</v>
      </c>
    </row>
    <row r="2815" spans="1:17" x14ac:dyDescent="0.35">
      <c r="A2815">
        <v>2814</v>
      </c>
      <c r="B2815" t="s">
        <v>181</v>
      </c>
      <c r="C2815" t="s">
        <v>199</v>
      </c>
      <c r="D2815">
        <v>2012</v>
      </c>
      <c r="E2815" s="9">
        <f ca="1">YEAR(TODAY())-Data_Source[[#This Row],[Year]]</f>
        <v>13</v>
      </c>
      <c r="F2815" t="s">
        <v>15</v>
      </c>
      <c r="G2815" t="s">
        <v>25</v>
      </c>
      <c r="H2815" t="s">
        <v>26</v>
      </c>
      <c r="I2815">
        <v>3.5</v>
      </c>
      <c r="J2815" t="s">
        <v>18</v>
      </c>
      <c r="K2815" t="s">
        <v>19</v>
      </c>
      <c r="L2815">
        <v>78276</v>
      </c>
      <c r="M2815" t="s">
        <v>20</v>
      </c>
      <c r="N2815" t="s">
        <v>20</v>
      </c>
      <c r="O2815" s="3">
        <v>41500</v>
      </c>
      <c r="P2815" s="1">
        <f>MEDIAN(Data_Source[Price (SAR)])</f>
        <v>58000</v>
      </c>
      <c r="Q2815" s="1" cm="1">
        <f t="array" ref="Q2815">MEDIAN(_xlfn._xlws.FILTER(Data_Source[Price (SAR)],Data_Source[Maker] = Data_Source[[#This Row],[Maker]]))</f>
        <v>54000</v>
      </c>
    </row>
    <row r="2816" spans="1:17" x14ac:dyDescent="0.35">
      <c r="A2816">
        <v>2815</v>
      </c>
      <c r="B2816" t="s">
        <v>281</v>
      </c>
      <c r="C2816" t="s">
        <v>328</v>
      </c>
      <c r="D2816">
        <v>2014</v>
      </c>
      <c r="E2816" s="9">
        <f ca="1">YEAR(TODAY())-Data_Source[[#This Row],[Year]]</f>
        <v>11</v>
      </c>
      <c r="F2816" t="s">
        <v>15</v>
      </c>
      <c r="G2816" t="s">
        <v>29</v>
      </c>
      <c r="H2816" t="s">
        <v>30</v>
      </c>
      <c r="I2816">
        <v>3</v>
      </c>
      <c r="J2816" t="s">
        <v>18</v>
      </c>
      <c r="K2816" t="s">
        <v>19</v>
      </c>
      <c r="L2816">
        <v>160</v>
      </c>
      <c r="M2816" t="s">
        <v>20</v>
      </c>
      <c r="N2816" t="s">
        <v>20</v>
      </c>
      <c r="O2816" s="3">
        <v>90000</v>
      </c>
      <c r="P2816" s="1">
        <f>MEDIAN(Data_Source[Price (SAR)])</f>
        <v>58000</v>
      </c>
      <c r="Q2816" s="1" cm="1">
        <f t="array" ref="Q2816">MEDIAN(_xlfn._xlws.FILTER(Data_Source[Price (SAR)],Data_Source[Maker] = Data_Source[[#This Row],[Maker]]))</f>
        <v>91000</v>
      </c>
    </row>
    <row r="2817" spans="1:17" x14ac:dyDescent="0.35">
      <c r="A2817">
        <v>2816</v>
      </c>
      <c r="B2817" t="s">
        <v>34</v>
      </c>
      <c r="C2817" t="s">
        <v>35</v>
      </c>
      <c r="D2817">
        <v>2013</v>
      </c>
      <c r="E2817" s="9">
        <f ca="1">YEAR(TODAY())-Data_Source[[#This Row],[Year]]</f>
        <v>12</v>
      </c>
      <c r="F2817" t="s">
        <v>15</v>
      </c>
      <c r="G2817" t="s">
        <v>23</v>
      </c>
      <c r="H2817" t="s">
        <v>17</v>
      </c>
      <c r="I2817">
        <v>4.5999999999999996</v>
      </c>
      <c r="J2817" t="s">
        <v>18</v>
      </c>
      <c r="K2817" t="s">
        <v>19</v>
      </c>
      <c r="L2817">
        <v>275000</v>
      </c>
      <c r="M2817" t="s">
        <v>20</v>
      </c>
      <c r="N2817" t="s">
        <v>20</v>
      </c>
      <c r="O2817" s="2">
        <v>125000</v>
      </c>
      <c r="P2817" s="1">
        <f>MEDIAN(Data_Source[Price (SAR)])</f>
        <v>58000</v>
      </c>
      <c r="Q2817" s="1" cm="1">
        <f t="array" ref="Q2817">MEDIAN(_xlfn._xlws.FILTER(Data_Source[Price (SAR)],Data_Source[Maker] = Data_Source[[#This Row],[Maker]]))</f>
        <v>65000</v>
      </c>
    </row>
    <row r="2818" spans="1:17" x14ac:dyDescent="0.35">
      <c r="A2818">
        <v>2817</v>
      </c>
      <c r="B2818" t="s">
        <v>34</v>
      </c>
      <c r="C2818" t="s">
        <v>58</v>
      </c>
      <c r="D2818">
        <v>2014</v>
      </c>
      <c r="E2818" s="9">
        <f ca="1">YEAR(TODAY())-Data_Source[[#This Row],[Year]]</f>
        <v>11</v>
      </c>
      <c r="F2818" t="s">
        <v>44</v>
      </c>
      <c r="G2818" t="s">
        <v>23</v>
      </c>
      <c r="H2818" t="s">
        <v>17</v>
      </c>
      <c r="I2818">
        <v>2.7</v>
      </c>
      <c r="J2818" t="s">
        <v>18</v>
      </c>
      <c r="K2818" t="s">
        <v>19</v>
      </c>
      <c r="L2818">
        <v>169</v>
      </c>
      <c r="M2818" t="s">
        <v>20</v>
      </c>
      <c r="N2818" t="s">
        <v>20</v>
      </c>
      <c r="O2818" s="2">
        <v>60000</v>
      </c>
      <c r="P2818" s="1">
        <f>MEDIAN(Data_Source[Price (SAR)])</f>
        <v>58000</v>
      </c>
      <c r="Q2818" s="1" cm="1">
        <f t="array" ref="Q2818">MEDIAN(_xlfn._xlws.FILTER(Data_Source[Price (SAR)],Data_Source[Maker] = Data_Source[[#This Row],[Maker]]))</f>
        <v>65000</v>
      </c>
    </row>
    <row r="2819" spans="1:17" x14ac:dyDescent="0.35">
      <c r="A2819">
        <v>2818</v>
      </c>
      <c r="B2819" t="s">
        <v>36</v>
      </c>
      <c r="C2819" t="s">
        <v>37</v>
      </c>
      <c r="D2819">
        <v>2008</v>
      </c>
      <c r="E2819" s="9">
        <f ca="1">YEAR(TODAY())-Data_Source[[#This Row],[Year]]</f>
        <v>17</v>
      </c>
      <c r="F2819" t="s">
        <v>15</v>
      </c>
      <c r="G2819" t="s">
        <v>75</v>
      </c>
      <c r="H2819" t="s">
        <v>17</v>
      </c>
      <c r="I2819">
        <v>5.3</v>
      </c>
      <c r="J2819" t="s">
        <v>18</v>
      </c>
      <c r="K2819" t="s">
        <v>19</v>
      </c>
      <c r="L2819">
        <v>382000</v>
      </c>
      <c r="M2819" t="s">
        <v>20</v>
      </c>
      <c r="N2819" t="s">
        <v>20</v>
      </c>
      <c r="O2819" s="2">
        <v>45000</v>
      </c>
      <c r="P2819" s="1">
        <f>MEDIAN(Data_Source[Price (SAR)])</f>
        <v>58000</v>
      </c>
      <c r="Q2819" s="1" cm="1">
        <f t="array" ref="Q2819">MEDIAN(_xlfn._xlws.FILTER(Data_Source[Price (SAR)],Data_Source[Maker] = Data_Source[[#This Row],[Maker]]))</f>
        <v>72000</v>
      </c>
    </row>
    <row r="2820" spans="1:17" x14ac:dyDescent="0.35">
      <c r="A2820">
        <v>2819</v>
      </c>
      <c r="B2820" t="s">
        <v>39</v>
      </c>
      <c r="C2820" t="s">
        <v>46</v>
      </c>
      <c r="D2820">
        <v>2010</v>
      </c>
      <c r="E2820" s="9">
        <f ca="1">YEAR(TODAY())-Data_Source[[#This Row],[Year]]</f>
        <v>15</v>
      </c>
      <c r="F2820" t="s">
        <v>15</v>
      </c>
      <c r="G2820" t="s">
        <v>29</v>
      </c>
      <c r="H2820" t="s">
        <v>30</v>
      </c>
      <c r="I2820">
        <v>8</v>
      </c>
      <c r="J2820" t="s">
        <v>18</v>
      </c>
      <c r="K2820" t="s">
        <v>19</v>
      </c>
      <c r="L2820">
        <v>434758</v>
      </c>
      <c r="M2820" t="s">
        <v>20</v>
      </c>
      <c r="N2820" t="s">
        <v>20</v>
      </c>
      <c r="O2820" s="2">
        <v>40000</v>
      </c>
      <c r="P2820" s="1">
        <f>MEDIAN(Data_Source[Price (SAR)])</f>
        <v>58000</v>
      </c>
      <c r="Q2820" s="1" cm="1">
        <f t="array" ref="Q2820">MEDIAN(_xlfn._xlws.FILTER(Data_Source[Price (SAR)],Data_Source[Maker] = Data_Source[[#This Row],[Maker]]))</f>
        <v>60000</v>
      </c>
    </row>
    <row r="2821" spans="1:17" x14ac:dyDescent="0.35">
      <c r="A2821">
        <v>2820</v>
      </c>
      <c r="B2821" t="s">
        <v>34</v>
      </c>
      <c r="C2821" t="s">
        <v>123</v>
      </c>
      <c r="D2821">
        <v>2013</v>
      </c>
      <c r="E2821" s="9">
        <f ca="1">YEAR(TODAY())-Data_Source[[#This Row],[Year]]</f>
        <v>12</v>
      </c>
      <c r="F2821" t="s">
        <v>44</v>
      </c>
      <c r="G2821" t="s">
        <v>23</v>
      </c>
      <c r="H2821" t="s">
        <v>30</v>
      </c>
      <c r="I2821">
        <v>2.4</v>
      </c>
      <c r="J2821" t="s">
        <v>56</v>
      </c>
      <c r="K2821" t="s">
        <v>68</v>
      </c>
      <c r="L2821">
        <v>300000</v>
      </c>
      <c r="M2821" t="s">
        <v>45</v>
      </c>
      <c r="N2821" t="s">
        <v>539</v>
      </c>
      <c r="O2821" s="2">
        <v>70000</v>
      </c>
      <c r="P2821" s="1">
        <f>MEDIAN(Data_Source[Price (SAR)])</f>
        <v>58000</v>
      </c>
      <c r="Q2821" s="1" cm="1">
        <f t="array" ref="Q2821">MEDIAN(_xlfn._xlws.FILTER(Data_Source[Price (SAR)],Data_Source[Maker] = Data_Source[[#This Row],[Maker]]))</f>
        <v>65000</v>
      </c>
    </row>
    <row r="2822" spans="1:17" x14ac:dyDescent="0.35">
      <c r="A2822">
        <v>2821</v>
      </c>
      <c r="B2822" t="s">
        <v>109</v>
      </c>
      <c r="C2822" t="s">
        <v>110</v>
      </c>
      <c r="D2822">
        <v>2012</v>
      </c>
      <c r="E2822" s="9">
        <f ca="1">YEAR(TODAY())-Data_Source[[#This Row],[Year]]</f>
        <v>13</v>
      </c>
      <c r="F2822" t="s">
        <v>15</v>
      </c>
      <c r="G2822" t="s">
        <v>29</v>
      </c>
      <c r="H2822" t="s">
        <v>26</v>
      </c>
      <c r="I2822">
        <v>3.6</v>
      </c>
      <c r="J2822" t="s">
        <v>18</v>
      </c>
      <c r="K2822" t="s">
        <v>19</v>
      </c>
      <c r="L2822">
        <v>243000</v>
      </c>
      <c r="M2822" t="s">
        <v>45</v>
      </c>
      <c r="N2822" t="s">
        <v>539</v>
      </c>
      <c r="O2822" s="2">
        <v>30000</v>
      </c>
      <c r="P2822" s="1">
        <f>MEDIAN(Data_Source[Price (SAR)])</f>
        <v>58000</v>
      </c>
      <c r="Q2822" s="1" cm="1">
        <f t="array" ref="Q2822">MEDIAN(_xlfn._xlws.FILTER(Data_Source[Price (SAR)],Data_Source[Maker] = Data_Source[[#This Row],[Maker]]))</f>
        <v>71000</v>
      </c>
    </row>
    <row r="2823" spans="1:17" x14ac:dyDescent="0.35">
      <c r="A2823">
        <v>2822</v>
      </c>
      <c r="B2823" t="s">
        <v>36</v>
      </c>
      <c r="C2823" t="s">
        <v>146</v>
      </c>
      <c r="D2823">
        <v>2021</v>
      </c>
      <c r="E2823" s="9">
        <f ca="1">YEAR(TODAY())-Data_Source[[#This Row],[Year]]</f>
        <v>4</v>
      </c>
      <c r="F2823" t="s">
        <v>15</v>
      </c>
      <c r="G2823" t="s">
        <v>75</v>
      </c>
      <c r="H2823" t="s">
        <v>17</v>
      </c>
      <c r="I2823">
        <v>8</v>
      </c>
      <c r="J2823" t="s">
        <v>18</v>
      </c>
      <c r="K2823" t="s">
        <v>19</v>
      </c>
      <c r="L2823">
        <v>2800</v>
      </c>
      <c r="M2823" t="s">
        <v>211</v>
      </c>
      <c r="N2823" t="s">
        <v>539</v>
      </c>
      <c r="O2823" s="2">
        <v>180000</v>
      </c>
      <c r="P2823" s="1">
        <f>MEDIAN(Data_Source[Price (SAR)])</f>
        <v>58000</v>
      </c>
      <c r="Q2823" s="1" cm="1">
        <f t="array" ref="Q2823">MEDIAN(_xlfn._xlws.FILTER(Data_Source[Price (SAR)],Data_Source[Maker] = Data_Source[[#This Row],[Maker]]))</f>
        <v>72000</v>
      </c>
    </row>
    <row r="2824" spans="1:17" x14ac:dyDescent="0.35">
      <c r="A2824">
        <v>2823</v>
      </c>
      <c r="B2824" t="s">
        <v>76</v>
      </c>
      <c r="C2824" t="s">
        <v>325</v>
      </c>
      <c r="D2824">
        <v>2013</v>
      </c>
      <c r="E2824" s="9">
        <f ca="1">YEAR(TODAY())-Data_Source[[#This Row],[Year]]</f>
        <v>12</v>
      </c>
      <c r="F2824" t="s">
        <v>15</v>
      </c>
      <c r="G2824" t="s">
        <v>16</v>
      </c>
      <c r="H2824" t="s">
        <v>30</v>
      </c>
      <c r="I2824">
        <v>3.5</v>
      </c>
      <c r="J2824" t="s">
        <v>18</v>
      </c>
      <c r="K2824" t="s">
        <v>19</v>
      </c>
      <c r="L2824">
        <v>106000</v>
      </c>
      <c r="M2824" t="s">
        <v>155</v>
      </c>
      <c r="N2824" t="s">
        <v>539</v>
      </c>
      <c r="O2824" s="3">
        <v>45000</v>
      </c>
      <c r="P2824" s="1">
        <f>MEDIAN(Data_Source[Price (SAR)])</f>
        <v>58000</v>
      </c>
      <c r="Q2824" s="1" cm="1">
        <f t="array" ref="Q2824">MEDIAN(_xlfn._xlws.FILTER(Data_Source[Price (SAR)],Data_Source[Maker] = Data_Source[[#This Row],[Maker]]))</f>
        <v>55000</v>
      </c>
    </row>
    <row r="2825" spans="1:17" x14ac:dyDescent="0.35">
      <c r="A2825">
        <v>2824</v>
      </c>
      <c r="B2825" t="s">
        <v>76</v>
      </c>
      <c r="C2825" t="s">
        <v>77</v>
      </c>
      <c r="D2825">
        <v>2008</v>
      </c>
      <c r="E2825" s="9">
        <f ca="1">YEAR(TODAY())-Data_Source[[#This Row],[Year]]</f>
        <v>17</v>
      </c>
      <c r="F2825" t="s">
        <v>47</v>
      </c>
      <c r="G2825" t="s">
        <v>16</v>
      </c>
      <c r="H2825" t="s">
        <v>17</v>
      </c>
      <c r="I2825">
        <v>1.8</v>
      </c>
      <c r="J2825" t="s">
        <v>18</v>
      </c>
      <c r="K2825" t="s">
        <v>19</v>
      </c>
      <c r="L2825">
        <v>299000</v>
      </c>
      <c r="M2825" t="s">
        <v>45</v>
      </c>
      <c r="N2825" t="s">
        <v>539</v>
      </c>
      <c r="O2825" s="2">
        <v>22000</v>
      </c>
      <c r="P2825" s="1">
        <f>MEDIAN(Data_Source[Price (SAR)])</f>
        <v>58000</v>
      </c>
      <c r="Q2825" s="1" cm="1">
        <f t="array" ref="Q2825">MEDIAN(_xlfn._xlws.FILTER(Data_Source[Price (SAR)],Data_Source[Maker] = Data_Source[[#This Row],[Maker]]))</f>
        <v>55000</v>
      </c>
    </row>
    <row r="2826" spans="1:17" x14ac:dyDescent="0.35">
      <c r="A2826">
        <v>2825</v>
      </c>
      <c r="B2826" t="s">
        <v>21</v>
      </c>
      <c r="C2826" t="s">
        <v>176</v>
      </c>
      <c r="D2826">
        <v>2020</v>
      </c>
      <c r="E2826" s="9">
        <f ca="1">YEAR(TODAY())-Data_Source[[#This Row],[Year]]</f>
        <v>5</v>
      </c>
      <c r="F2826" t="s">
        <v>15</v>
      </c>
      <c r="G2826" t="s">
        <v>29</v>
      </c>
      <c r="H2826" t="s">
        <v>17</v>
      </c>
      <c r="I2826">
        <v>3.7</v>
      </c>
      <c r="J2826" t="s">
        <v>18</v>
      </c>
      <c r="K2826" t="s">
        <v>68</v>
      </c>
      <c r="L2826">
        <v>3000</v>
      </c>
      <c r="M2826" t="s">
        <v>45</v>
      </c>
      <c r="N2826" t="s">
        <v>539</v>
      </c>
      <c r="O2826" s="3">
        <v>129000</v>
      </c>
      <c r="P2826" s="1">
        <f>MEDIAN(Data_Source[Price (SAR)])</f>
        <v>58000</v>
      </c>
      <c r="Q2826" s="1" cm="1">
        <f t="array" ref="Q2826">MEDIAN(_xlfn._xlws.FILTER(Data_Source[Price (SAR)],Data_Source[Maker] = Data_Source[[#This Row],[Maker]]))</f>
        <v>36500</v>
      </c>
    </row>
    <row r="2827" spans="1:17" x14ac:dyDescent="0.35">
      <c r="A2827">
        <v>2826</v>
      </c>
      <c r="B2827" t="s">
        <v>76</v>
      </c>
      <c r="C2827" t="s">
        <v>325</v>
      </c>
      <c r="D2827">
        <v>2017</v>
      </c>
      <c r="E2827" s="9">
        <f ca="1">YEAR(TODAY())-Data_Source[[#This Row],[Year]]</f>
        <v>8</v>
      </c>
      <c r="F2827" t="s">
        <v>44</v>
      </c>
      <c r="G2827" t="s">
        <v>23</v>
      </c>
      <c r="H2827" t="s">
        <v>17</v>
      </c>
      <c r="I2827">
        <v>1.7</v>
      </c>
      <c r="J2827" t="s">
        <v>18</v>
      </c>
      <c r="K2827" t="s">
        <v>19</v>
      </c>
      <c r="L2827">
        <v>60000</v>
      </c>
      <c r="M2827" t="s">
        <v>155</v>
      </c>
      <c r="N2827" t="s">
        <v>539</v>
      </c>
      <c r="O2827" s="3">
        <v>105000</v>
      </c>
      <c r="P2827" s="1">
        <f>MEDIAN(Data_Source[Price (SAR)])</f>
        <v>58000</v>
      </c>
      <c r="Q2827" s="1" cm="1">
        <f t="array" ref="Q2827">MEDIAN(_xlfn._xlws.FILTER(Data_Source[Price (SAR)],Data_Source[Maker] = Data_Source[[#This Row],[Maker]]))</f>
        <v>55000</v>
      </c>
    </row>
    <row r="2828" spans="1:17" x14ac:dyDescent="0.35">
      <c r="A2828">
        <v>2827</v>
      </c>
      <c r="B2828" t="s">
        <v>27</v>
      </c>
      <c r="C2828" t="s">
        <v>88</v>
      </c>
      <c r="D2828">
        <v>2017</v>
      </c>
      <c r="E2828" s="9">
        <f ca="1">YEAR(TODAY())-Data_Source[[#This Row],[Year]]</f>
        <v>8</v>
      </c>
      <c r="F2828" t="s">
        <v>15</v>
      </c>
      <c r="G2828" t="s">
        <v>25</v>
      </c>
      <c r="H2828" t="s">
        <v>26</v>
      </c>
      <c r="I2828">
        <v>1.4</v>
      </c>
      <c r="J2828" t="s">
        <v>18</v>
      </c>
      <c r="K2828" t="s">
        <v>19</v>
      </c>
      <c r="L2828">
        <v>181000</v>
      </c>
      <c r="M2828" t="s">
        <v>45</v>
      </c>
      <c r="N2828" t="s">
        <v>539</v>
      </c>
      <c r="O2828" s="3">
        <v>29000</v>
      </c>
      <c r="P2828" s="1">
        <f>MEDIAN(Data_Source[Price (SAR)])</f>
        <v>58000</v>
      </c>
      <c r="Q2828" s="1" cm="1">
        <f t="array" ref="Q2828">MEDIAN(_xlfn._xlws.FILTER(Data_Source[Price (SAR)],Data_Source[Maker] = Data_Source[[#This Row],[Maker]]))</f>
        <v>42000</v>
      </c>
    </row>
    <row r="2829" spans="1:17" x14ac:dyDescent="0.35">
      <c r="A2829">
        <v>2828</v>
      </c>
      <c r="B2829" t="s">
        <v>281</v>
      </c>
      <c r="C2829" t="s">
        <v>300</v>
      </c>
      <c r="D2829">
        <v>2018</v>
      </c>
      <c r="E2829" s="9">
        <f ca="1">YEAR(TODAY())-Data_Source[[#This Row],[Year]]</f>
        <v>7</v>
      </c>
      <c r="F2829" t="s">
        <v>15</v>
      </c>
      <c r="G2829" t="s">
        <v>29</v>
      </c>
      <c r="H2829" t="s">
        <v>17</v>
      </c>
      <c r="I2829">
        <v>2</v>
      </c>
      <c r="J2829" t="s">
        <v>18</v>
      </c>
      <c r="K2829" t="s">
        <v>19</v>
      </c>
      <c r="L2829">
        <v>71000</v>
      </c>
      <c r="M2829" t="s">
        <v>20</v>
      </c>
      <c r="N2829" t="s">
        <v>20</v>
      </c>
      <c r="O2829" s="2">
        <v>164000</v>
      </c>
      <c r="P2829" s="1">
        <f>MEDIAN(Data_Source[Price (SAR)])</f>
        <v>58000</v>
      </c>
      <c r="Q2829" s="1" cm="1">
        <f t="array" ref="Q2829">MEDIAN(_xlfn._xlws.FILTER(Data_Source[Price (SAR)],Data_Source[Maker] = Data_Source[[#This Row],[Maker]]))</f>
        <v>91000</v>
      </c>
    </row>
    <row r="2830" spans="1:17" x14ac:dyDescent="0.35">
      <c r="A2830">
        <v>2829</v>
      </c>
      <c r="B2830" t="s">
        <v>39</v>
      </c>
      <c r="C2830" t="s">
        <v>143</v>
      </c>
      <c r="D2830">
        <v>2012</v>
      </c>
      <c r="E2830" s="9">
        <f ca="1">YEAR(TODAY())-Data_Source[[#This Row],[Year]]</f>
        <v>13</v>
      </c>
      <c r="F2830" t="s">
        <v>44</v>
      </c>
      <c r="G2830" t="s">
        <v>78</v>
      </c>
      <c r="H2830" t="s">
        <v>17</v>
      </c>
      <c r="I2830">
        <v>3.6</v>
      </c>
      <c r="J2830" t="s">
        <v>18</v>
      </c>
      <c r="K2830" t="s">
        <v>19</v>
      </c>
      <c r="L2830">
        <v>176000</v>
      </c>
      <c r="M2830" t="s">
        <v>253</v>
      </c>
      <c r="N2830" t="s">
        <v>539</v>
      </c>
      <c r="O2830" s="3">
        <v>40000</v>
      </c>
      <c r="P2830" s="1">
        <f>MEDIAN(Data_Source[Price (SAR)])</f>
        <v>58000</v>
      </c>
      <c r="Q2830" s="1" cm="1">
        <f t="array" ref="Q2830">MEDIAN(_xlfn._xlws.FILTER(Data_Source[Price (SAR)],Data_Source[Maker] = Data_Source[[#This Row],[Maker]]))</f>
        <v>60000</v>
      </c>
    </row>
    <row r="2831" spans="1:17" x14ac:dyDescent="0.35">
      <c r="A2831">
        <v>2830</v>
      </c>
      <c r="B2831" t="s">
        <v>60</v>
      </c>
      <c r="C2831" t="s">
        <v>80</v>
      </c>
      <c r="D2831">
        <v>2016</v>
      </c>
      <c r="E2831" s="9">
        <f ca="1">YEAR(TODAY())-Data_Source[[#This Row],[Year]]</f>
        <v>9</v>
      </c>
      <c r="F2831" t="s">
        <v>44</v>
      </c>
      <c r="G2831" t="s">
        <v>78</v>
      </c>
      <c r="H2831" t="s">
        <v>30</v>
      </c>
      <c r="I2831">
        <v>1.6</v>
      </c>
      <c r="J2831" t="s">
        <v>18</v>
      </c>
      <c r="K2831" t="s">
        <v>19</v>
      </c>
      <c r="L2831">
        <v>12472</v>
      </c>
      <c r="M2831" t="s">
        <v>45</v>
      </c>
      <c r="N2831" t="s">
        <v>539</v>
      </c>
      <c r="O2831" s="3">
        <v>91200</v>
      </c>
      <c r="P2831" s="1">
        <f>MEDIAN(Data_Source[Price (SAR)])</f>
        <v>58000</v>
      </c>
      <c r="Q2831" s="1" cm="1">
        <f t="array" ref="Q2831">MEDIAN(_xlfn._xlws.FILTER(Data_Source[Price (SAR)],Data_Source[Maker] = Data_Source[[#This Row],[Maker]]))</f>
        <v>142000</v>
      </c>
    </row>
    <row r="2832" spans="1:17" x14ac:dyDescent="0.35">
      <c r="A2832">
        <v>2831</v>
      </c>
      <c r="B2832" t="s">
        <v>76</v>
      </c>
      <c r="C2832" t="s">
        <v>240</v>
      </c>
      <c r="D2832">
        <v>2007</v>
      </c>
      <c r="E2832" s="9">
        <f ca="1">YEAR(TODAY())-Data_Source[[#This Row],[Year]]</f>
        <v>18</v>
      </c>
      <c r="F2832" t="s">
        <v>15</v>
      </c>
      <c r="G2832" t="s">
        <v>78</v>
      </c>
      <c r="H2832" t="s">
        <v>30</v>
      </c>
      <c r="I2832">
        <v>4.5999999999999996</v>
      </c>
      <c r="J2832" t="s">
        <v>18</v>
      </c>
      <c r="K2832" t="s">
        <v>19</v>
      </c>
      <c r="L2832">
        <v>480</v>
      </c>
      <c r="M2832" t="s">
        <v>20</v>
      </c>
      <c r="N2832" t="s">
        <v>20</v>
      </c>
      <c r="O2832" s="3">
        <v>15000</v>
      </c>
      <c r="P2832" s="1">
        <f>MEDIAN(Data_Source[Price (SAR)])</f>
        <v>58000</v>
      </c>
      <c r="Q2832" s="1" cm="1">
        <f t="array" ref="Q2832">MEDIAN(_xlfn._xlws.FILTER(Data_Source[Price (SAR)],Data_Source[Maker] = Data_Source[[#This Row],[Maker]]))</f>
        <v>55000</v>
      </c>
    </row>
    <row r="2833" spans="1:17" x14ac:dyDescent="0.35">
      <c r="A2833">
        <v>2832</v>
      </c>
      <c r="B2833" t="s">
        <v>76</v>
      </c>
      <c r="C2833" t="s">
        <v>147</v>
      </c>
      <c r="D2833">
        <v>2017</v>
      </c>
      <c r="E2833" s="9">
        <f ca="1">YEAR(TODAY())-Data_Source[[#This Row],[Year]]</f>
        <v>8</v>
      </c>
      <c r="F2833" t="s">
        <v>15</v>
      </c>
      <c r="G2833" t="s">
        <v>65</v>
      </c>
      <c r="H2833" t="s">
        <v>30</v>
      </c>
      <c r="I2833">
        <v>5</v>
      </c>
      <c r="J2833" t="s">
        <v>18</v>
      </c>
      <c r="K2833" t="s">
        <v>19</v>
      </c>
      <c r="L2833">
        <v>53000</v>
      </c>
      <c r="M2833" t="s">
        <v>45</v>
      </c>
      <c r="N2833" t="s">
        <v>539</v>
      </c>
      <c r="O2833" s="3">
        <v>140000</v>
      </c>
      <c r="P2833" s="1">
        <f>MEDIAN(Data_Source[Price (SAR)])</f>
        <v>58000</v>
      </c>
      <c r="Q2833" s="1" cm="1">
        <f t="array" ref="Q2833">MEDIAN(_xlfn._xlws.FILTER(Data_Source[Price (SAR)],Data_Source[Maker] = Data_Source[[#This Row],[Maker]]))</f>
        <v>55000</v>
      </c>
    </row>
    <row r="2834" spans="1:17" x14ac:dyDescent="0.35">
      <c r="A2834">
        <v>2833</v>
      </c>
      <c r="B2834" t="s">
        <v>31</v>
      </c>
      <c r="C2834" t="s">
        <v>32</v>
      </c>
      <c r="D2834">
        <v>2017</v>
      </c>
      <c r="E2834" s="9">
        <f ca="1">YEAR(TODAY())-Data_Source[[#This Row],[Year]]</f>
        <v>8</v>
      </c>
      <c r="F2834" t="s">
        <v>15</v>
      </c>
      <c r="G2834" t="s">
        <v>23</v>
      </c>
      <c r="H2834" t="s">
        <v>30</v>
      </c>
      <c r="I2834">
        <v>2.5</v>
      </c>
      <c r="J2834" t="s">
        <v>18</v>
      </c>
      <c r="K2834" t="s">
        <v>19</v>
      </c>
      <c r="L2834">
        <v>173000</v>
      </c>
      <c r="M2834" t="s">
        <v>20</v>
      </c>
      <c r="N2834" t="s">
        <v>20</v>
      </c>
      <c r="O2834" s="2">
        <v>68000</v>
      </c>
      <c r="P2834" s="1">
        <f>MEDIAN(Data_Source[Price (SAR)])</f>
        <v>58000</v>
      </c>
      <c r="Q2834" s="1" cm="1">
        <f t="array" ref="Q2834">MEDIAN(_xlfn._xlws.FILTER(Data_Source[Price (SAR)],Data_Source[Maker] = Data_Source[[#This Row],[Maker]]))</f>
        <v>60500</v>
      </c>
    </row>
    <row r="2835" spans="1:17" x14ac:dyDescent="0.35">
      <c r="A2835">
        <v>2834</v>
      </c>
      <c r="B2835" t="s">
        <v>34</v>
      </c>
      <c r="C2835" t="s">
        <v>287</v>
      </c>
      <c r="D2835">
        <v>2017</v>
      </c>
      <c r="E2835" s="9">
        <f ca="1">YEAR(TODAY())-Data_Source[[#This Row],[Year]]</f>
        <v>8</v>
      </c>
      <c r="F2835" t="s">
        <v>15</v>
      </c>
      <c r="G2835" t="s">
        <v>23</v>
      </c>
      <c r="H2835" t="s">
        <v>26</v>
      </c>
      <c r="I2835">
        <v>2.7</v>
      </c>
      <c r="J2835" t="s">
        <v>18</v>
      </c>
      <c r="K2835" t="s">
        <v>68</v>
      </c>
      <c r="L2835">
        <v>134007</v>
      </c>
      <c r="M2835" t="s">
        <v>20</v>
      </c>
      <c r="N2835" t="s">
        <v>20</v>
      </c>
      <c r="O2835" s="3">
        <v>70000</v>
      </c>
      <c r="P2835" s="1">
        <f>MEDIAN(Data_Source[Price (SAR)])</f>
        <v>58000</v>
      </c>
      <c r="Q2835" s="1" cm="1">
        <f t="array" ref="Q2835">MEDIAN(_xlfn._xlws.FILTER(Data_Source[Price (SAR)],Data_Source[Maker] = Data_Source[[#This Row],[Maker]]))</f>
        <v>65000</v>
      </c>
    </row>
    <row r="2836" spans="1:17" x14ac:dyDescent="0.35">
      <c r="A2836">
        <v>2835</v>
      </c>
      <c r="B2836" t="s">
        <v>34</v>
      </c>
      <c r="C2836" t="s">
        <v>307</v>
      </c>
      <c r="D2836">
        <v>2020</v>
      </c>
      <c r="E2836" s="9">
        <f ca="1">YEAR(TODAY())-Data_Source[[#This Row],[Year]]</f>
        <v>5</v>
      </c>
      <c r="F2836" t="s">
        <v>15</v>
      </c>
      <c r="G2836" t="s">
        <v>23</v>
      </c>
      <c r="H2836" t="s">
        <v>30</v>
      </c>
      <c r="I2836">
        <v>1.5</v>
      </c>
      <c r="J2836" t="s">
        <v>18</v>
      </c>
      <c r="K2836" t="s">
        <v>19</v>
      </c>
      <c r="L2836">
        <v>19000</v>
      </c>
      <c r="M2836" t="s">
        <v>111</v>
      </c>
      <c r="N2836" t="s">
        <v>540</v>
      </c>
      <c r="O2836" s="3">
        <v>61000</v>
      </c>
      <c r="P2836" s="1">
        <f>MEDIAN(Data_Source[Price (SAR)])</f>
        <v>58000</v>
      </c>
      <c r="Q2836" s="1" cm="1">
        <f t="array" ref="Q2836">MEDIAN(_xlfn._xlws.FILTER(Data_Source[Price (SAR)],Data_Source[Maker] = Data_Source[[#This Row],[Maker]]))</f>
        <v>65000</v>
      </c>
    </row>
    <row r="2837" spans="1:17" x14ac:dyDescent="0.35">
      <c r="A2837">
        <v>2836</v>
      </c>
      <c r="B2837" t="s">
        <v>48</v>
      </c>
      <c r="C2837" t="s">
        <v>149</v>
      </c>
      <c r="D2837">
        <v>2018</v>
      </c>
      <c r="E2837" s="9">
        <f ca="1">YEAR(TODAY())-Data_Source[[#This Row],[Year]]</f>
        <v>7</v>
      </c>
      <c r="F2837" t="s">
        <v>47</v>
      </c>
      <c r="G2837" t="s">
        <v>29</v>
      </c>
      <c r="H2837" t="s">
        <v>17</v>
      </c>
      <c r="I2837">
        <v>2</v>
      </c>
      <c r="J2837" t="s">
        <v>18</v>
      </c>
      <c r="K2837" t="s">
        <v>19</v>
      </c>
      <c r="L2837">
        <v>91000</v>
      </c>
      <c r="M2837" t="s">
        <v>111</v>
      </c>
      <c r="N2837" t="s">
        <v>540</v>
      </c>
      <c r="O2837" s="2">
        <v>138000</v>
      </c>
      <c r="P2837" s="1">
        <f>MEDIAN(Data_Source[Price (SAR)])</f>
        <v>58000</v>
      </c>
      <c r="Q2837" s="1" cm="1">
        <f t="array" ref="Q2837">MEDIAN(_xlfn._xlws.FILTER(Data_Source[Price (SAR)],Data_Source[Maker] = Data_Source[[#This Row],[Maker]]))</f>
        <v>145000</v>
      </c>
    </row>
    <row r="2838" spans="1:17" x14ac:dyDescent="0.35">
      <c r="A2838">
        <v>2837</v>
      </c>
      <c r="B2838" t="s">
        <v>36</v>
      </c>
      <c r="C2838" t="s">
        <v>37</v>
      </c>
      <c r="D2838">
        <v>2013</v>
      </c>
      <c r="E2838" s="9">
        <f ca="1">YEAR(TODAY())-Data_Source[[#This Row],[Year]]</f>
        <v>12</v>
      </c>
      <c r="F2838" t="s">
        <v>15</v>
      </c>
      <c r="G2838" t="s">
        <v>23</v>
      </c>
      <c r="H2838" t="s">
        <v>26</v>
      </c>
      <c r="I2838">
        <v>5.3</v>
      </c>
      <c r="J2838" t="s">
        <v>18</v>
      </c>
      <c r="K2838" t="s">
        <v>19</v>
      </c>
      <c r="L2838">
        <v>327000</v>
      </c>
      <c r="M2838" t="s">
        <v>45</v>
      </c>
      <c r="N2838" t="s">
        <v>539</v>
      </c>
      <c r="O2838" s="2">
        <v>45000</v>
      </c>
      <c r="P2838" s="1">
        <f>MEDIAN(Data_Source[Price (SAR)])</f>
        <v>58000</v>
      </c>
      <c r="Q2838" s="1" cm="1">
        <f t="array" ref="Q2838">MEDIAN(_xlfn._xlws.FILTER(Data_Source[Price (SAR)],Data_Source[Maker] = Data_Source[[#This Row],[Maker]]))</f>
        <v>72000</v>
      </c>
    </row>
    <row r="2839" spans="1:17" x14ac:dyDescent="0.35">
      <c r="A2839">
        <v>2838</v>
      </c>
      <c r="B2839" t="s">
        <v>76</v>
      </c>
      <c r="C2839" t="s">
        <v>144</v>
      </c>
      <c r="D2839">
        <v>2010</v>
      </c>
      <c r="E2839" s="9">
        <f ca="1">YEAR(TODAY())-Data_Source[[#This Row],[Year]]</f>
        <v>15</v>
      </c>
      <c r="F2839" t="s">
        <v>47</v>
      </c>
      <c r="G2839" t="s">
        <v>75</v>
      </c>
      <c r="H2839" t="s">
        <v>17</v>
      </c>
      <c r="I2839">
        <v>4.5999999999999996</v>
      </c>
      <c r="J2839" t="s">
        <v>18</v>
      </c>
      <c r="K2839" t="s">
        <v>19</v>
      </c>
      <c r="L2839">
        <v>360</v>
      </c>
      <c r="M2839" t="s">
        <v>54</v>
      </c>
      <c r="N2839" t="s">
        <v>538</v>
      </c>
      <c r="O2839" s="2">
        <v>29000</v>
      </c>
      <c r="P2839" s="1">
        <f>MEDIAN(Data_Source[Price (SAR)])</f>
        <v>58000</v>
      </c>
      <c r="Q2839" s="1" cm="1">
        <f t="array" ref="Q2839">MEDIAN(_xlfn._xlws.FILTER(Data_Source[Price (SAR)],Data_Source[Maker] = Data_Source[[#This Row],[Maker]]))</f>
        <v>55000</v>
      </c>
    </row>
    <row r="2840" spans="1:17" x14ac:dyDescent="0.35">
      <c r="A2840">
        <v>2839</v>
      </c>
      <c r="B2840" t="s">
        <v>39</v>
      </c>
      <c r="C2840" t="s">
        <v>71</v>
      </c>
      <c r="D2840">
        <v>2014</v>
      </c>
      <c r="E2840" s="9">
        <f ca="1">YEAR(TODAY())-Data_Source[[#This Row],[Year]]</f>
        <v>11</v>
      </c>
      <c r="F2840" t="s">
        <v>15</v>
      </c>
      <c r="G2840" t="s">
        <v>29</v>
      </c>
      <c r="H2840" t="s">
        <v>17</v>
      </c>
      <c r="I2840">
        <v>2.4</v>
      </c>
      <c r="J2840" t="s">
        <v>18</v>
      </c>
      <c r="K2840" t="s">
        <v>19</v>
      </c>
      <c r="L2840">
        <v>280000</v>
      </c>
      <c r="M2840" t="s">
        <v>20</v>
      </c>
      <c r="N2840" t="s">
        <v>20</v>
      </c>
      <c r="O2840" s="3">
        <v>35000</v>
      </c>
      <c r="P2840" s="1">
        <f>MEDIAN(Data_Source[Price (SAR)])</f>
        <v>58000</v>
      </c>
      <c r="Q2840" s="1" cm="1">
        <f t="array" ref="Q2840">MEDIAN(_xlfn._xlws.FILTER(Data_Source[Price (SAR)],Data_Source[Maker] = Data_Source[[#This Row],[Maker]]))</f>
        <v>60000</v>
      </c>
    </row>
    <row r="2841" spans="1:17" x14ac:dyDescent="0.35">
      <c r="A2841">
        <v>2840</v>
      </c>
      <c r="B2841" t="s">
        <v>27</v>
      </c>
      <c r="C2841" t="s">
        <v>91</v>
      </c>
      <c r="D2841">
        <v>2014</v>
      </c>
      <c r="E2841" s="9">
        <f ca="1">YEAR(TODAY())-Data_Source[[#This Row],[Year]]</f>
        <v>11</v>
      </c>
      <c r="F2841" t="s">
        <v>15</v>
      </c>
      <c r="G2841" t="s">
        <v>16</v>
      </c>
      <c r="H2841" t="s">
        <v>17</v>
      </c>
      <c r="I2841">
        <v>1.4</v>
      </c>
      <c r="J2841" t="s">
        <v>18</v>
      </c>
      <c r="K2841" t="s">
        <v>19</v>
      </c>
      <c r="L2841">
        <v>265000</v>
      </c>
      <c r="M2841" t="s">
        <v>59</v>
      </c>
      <c r="N2841" t="s">
        <v>59</v>
      </c>
      <c r="O2841" s="2">
        <v>52000</v>
      </c>
      <c r="P2841" s="1">
        <f>MEDIAN(Data_Source[Price (SAR)])</f>
        <v>58000</v>
      </c>
      <c r="Q2841" s="1" cm="1">
        <f t="array" ref="Q2841">MEDIAN(_xlfn._xlws.FILTER(Data_Source[Price (SAR)],Data_Source[Maker] = Data_Source[[#This Row],[Maker]]))</f>
        <v>42000</v>
      </c>
    </row>
    <row r="2842" spans="1:17" x14ac:dyDescent="0.35">
      <c r="A2842">
        <v>2841</v>
      </c>
      <c r="B2842" t="s">
        <v>34</v>
      </c>
      <c r="C2842" t="s">
        <v>55</v>
      </c>
      <c r="D2842">
        <v>2009</v>
      </c>
      <c r="E2842" s="9">
        <f ca="1">YEAR(TODAY())-Data_Source[[#This Row],[Year]]</f>
        <v>16</v>
      </c>
      <c r="F2842" t="s">
        <v>15</v>
      </c>
      <c r="G2842" t="s">
        <v>78</v>
      </c>
      <c r="H2842" t="s">
        <v>30</v>
      </c>
      <c r="I2842">
        <v>4</v>
      </c>
      <c r="J2842" t="s">
        <v>18</v>
      </c>
      <c r="K2842" t="s">
        <v>19</v>
      </c>
      <c r="L2842">
        <v>85000</v>
      </c>
      <c r="M2842" t="s">
        <v>195</v>
      </c>
      <c r="N2842" t="s">
        <v>540</v>
      </c>
      <c r="O2842" s="3">
        <v>73000</v>
      </c>
      <c r="P2842" s="1">
        <f>MEDIAN(Data_Source[Price (SAR)])</f>
        <v>58000</v>
      </c>
      <c r="Q2842" s="1" cm="1">
        <f t="array" ref="Q2842">MEDIAN(_xlfn._xlws.FILTER(Data_Source[Price (SAR)],Data_Source[Maker] = Data_Source[[#This Row],[Maker]]))</f>
        <v>65000</v>
      </c>
    </row>
    <row r="2843" spans="1:17" x14ac:dyDescent="0.35">
      <c r="A2843">
        <v>2842</v>
      </c>
      <c r="B2843" t="s">
        <v>39</v>
      </c>
      <c r="C2843" t="s">
        <v>46</v>
      </c>
      <c r="D2843">
        <v>2013</v>
      </c>
      <c r="E2843" s="9">
        <f ca="1">YEAR(TODAY())-Data_Source[[#This Row],[Year]]</f>
        <v>12</v>
      </c>
      <c r="F2843" t="s">
        <v>15</v>
      </c>
      <c r="G2843" t="s">
        <v>16</v>
      </c>
      <c r="H2843" t="s">
        <v>26</v>
      </c>
      <c r="I2843">
        <v>1.8</v>
      </c>
      <c r="J2843" t="s">
        <v>18</v>
      </c>
      <c r="K2843" t="s">
        <v>19</v>
      </c>
      <c r="L2843">
        <v>350000</v>
      </c>
      <c r="M2843" t="s">
        <v>45</v>
      </c>
      <c r="N2843" t="s">
        <v>539</v>
      </c>
      <c r="O2843" s="2">
        <v>50000</v>
      </c>
      <c r="P2843" s="1">
        <f>MEDIAN(Data_Source[Price (SAR)])</f>
        <v>58000</v>
      </c>
      <c r="Q2843" s="1" cm="1">
        <f t="array" ref="Q2843">MEDIAN(_xlfn._xlws.FILTER(Data_Source[Price (SAR)],Data_Source[Maker] = Data_Source[[#This Row],[Maker]]))</f>
        <v>60000</v>
      </c>
    </row>
    <row r="2844" spans="1:17" x14ac:dyDescent="0.35">
      <c r="A2844">
        <v>2843</v>
      </c>
      <c r="B2844" t="s">
        <v>76</v>
      </c>
      <c r="C2844" t="s">
        <v>77</v>
      </c>
      <c r="D2844">
        <v>2013</v>
      </c>
      <c r="E2844" s="9">
        <f ca="1">YEAR(TODAY())-Data_Source[[#This Row],[Year]]</f>
        <v>12</v>
      </c>
      <c r="F2844" t="s">
        <v>15</v>
      </c>
      <c r="G2844" t="s">
        <v>16</v>
      </c>
      <c r="H2844" t="s">
        <v>26</v>
      </c>
      <c r="I2844">
        <v>5.4</v>
      </c>
      <c r="J2844" t="s">
        <v>18</v>
      </c>
      <c r="K2844" t="s">
        <v>19</v>
      </c>
      <c r="L2844">
        <v>300000</v>
      </c>
      <c r="M2844" t="s">
        <v>20</v>
      </c>
      <c r="N2844" t="s">
        <v>20</v>
      </c>
      <c r="O2844" s="2">
        <v>49500</v>
      </c>
      <c r="P2844" s="1">
        <f>MEDIAN(Data_Source[Price (SAR)])</f>
        <v>58000</v>
      </c>
      <c r="Q2844" s="1" cm="1">
        <f t="array" ref="Q2844">MEDIAN(_xlfn._xlws.FILTER(Data_Source[Price (SAR)],Data_Source[Maker] = Data_Source[[#This Row],[Maker]]))</f>
        <v>55000</v>
      </c>
    </row>
    <row r="2845" spans="1:17" x14ac:dyDescent="0.35">
      <c r="A2845">
        <v>2844</v>
      </c>
      <c r="B2845" t="s">
        <v>60</v>
      </c>
      <c r="C2845" t="s">
        <v>152</v>
      </c>
      <c r="D2845">
        <v>2019</v>
      </c>
      <c r="E2845" s="9">
        <f ca="1">YEAR(TODAY())-Data_Source[[#This Row],[Year]]</f>
        <v>6</v>
      </c>
      <c r="F2845" t="s">
        <v>15</v>
      </c>
      <c r="G2845" t="s">
        <v>23</v>
      </c>
      <c r="H2845" t="s">
        <v>26</v>
      </c>
      <c r="I2845">
        <v>2</v>
      </c>
      <c r="J2845" t="s">
        <v>18</v>
      </c>
      <c r="K2845" t="s">
        <v>19</v>
      </c>
      <c r="L2845">
        <v>45000</v>
      </c>
      <c r="M2845" t="s">
        <v>42</v>
      </c>
      <c r="N2845" t="s">
        <v>64</v>
      </c>
      <c r="O2845" s="2">
        <v>130000</v>
      </c>
      <c r="P2845" s="1">
        <f>MEDIAN(Data_Source[Price (SAR)])</f>
        <v>58000</v>
      </c>
      <c r="Q2845" s="1" cm="1">
        <f t="array" ref="Q2845">MEDIAN(_xlfn._xlws.FILTER(Data_Source[Price (SAR)],Data_Source[Maker] = Data_Source[[#This Row],[Maker]]))</f>
        <v>142000</v>
      </c>
    </row>
    <row r="2846" spans="1:17" x14ac:dyDescent="0.35">
      <c r="A2846">
        <v>2845</v>
      </c>
      <c r="B2846" t="s">
        <v>21</v>
      </c>
      <c r="C2846" t="s">
        <v>120</v>
      </c>
      <c r="D2846">
        <v>1998</v>
      </c>
      <c r="E2846" s="9">
        <f ca="1">YEAR(TODAY())-Data_Source[[#This Row],[Year]]</f>
        <v>27</v>
      </c>
      <c r="F2846" t="s">
        <v>47</v>
      </c>
      <c r="G2846" t="s">
        <v>23</v>
      </c>
      <c r="H2846" t="s">
        <v>17</v>
      </c>
      <c r="I2846">
        <v>2.4</v>
      </c>
      <c r="J2846" t="s">
        <v>18</v>
      </c>
      <c r="K2846" t="s">
        <v>68</v>
      </c>
      <c r="L2846">
        <v>650000</v>
      </c>
      <c r="M2846" t="s">
        <v>20</v>
      </c>
      <c r="N2846" t="s">
        <v>20</v>
      </c>
      <c r="O2846" s="3">
        <v>12000</v>
      </c>
      <c r="P2846" s="1">
        <f>MEDIAN(Data_Source[Price (SAR)])</f>
        <v>58000</v>
      </c>
      <c r="Q2846" s="1" cm="1">
        <f t="array" ref="Q2846">MEDIAN(_xlfn._xlws.FILTER(Data_Source[Price (SAR)],Data_Source[Maker] = Data_Source[[#This Row],[Maker]]))</f>
        <v>36500</v>
      </c>
    </row>
    <row r="2847" spans="1:17" x14ac:dyDescent="0.35">
      <c r="A2847">
        <v>2846</v>
      </c>
      <c r="B2847" t="s">
        <v>34</v>
      </c>
      <c r="C2847" t="s">
        <v>43</v>
      </c>
      <c r="D2847">
        <v>2017</v>
      </c>
      <c r="E2847" s="9">
        <f ca="1">YEAR(TODAY())-Data_Source[[#This Row],[Year]]</f>
        <v>8</v>
      </c>
      <c r="F2847" t="s">
        <v>15</v>
      </c>
      <c r="G2847" t="s">
        <v>23</v>
      </c>
      <c r="H2847" t="s">
        <v>26</v>
      </c>
      <c r="I2847">
        <v>2.5</v>
      </c>
      <c r="J2847" t="s">
        <v>18</v>
      </c>
      <c r="K2847" t="s">
        <v>19</v>
      </c>
      <c r="L2847">
        <v>125000</v>
      </c>
      <c r="M2847" t="s">
        <v>45</v>
      </c>
      <c r="N2847" t="s">
        <v>539</v>
      </c>
      <c r="O2847" s="2">
        <v>66000</v>
      </c>
      <c r="P2847" s="1">
        <f>MEDIAN(Data_Source[Price (SAR)])</f>
        <v>58000</v>
      </c>
      <c r="Q2847" s="1" cm="1">
        <f t="array" ref="Q2847">MEDIAN(_xlfn._xlws.FILTER(Data_Source[Price (SAR)],Data_Source[Maker] = Data_Source[[#This Row],[Maker]]))</f>
        <v>65000</v>
      </c>
    </row>
    <row r="2848" spans="1:17" x14ac:dyDescent="0.35">
      <c r="A2848">
        <v>2847</v>
      </c>
      <c r="B2848" t="s">
        <v>39</v>
      </c>
      <c r="C2848" t="s">
        <v>115</v>
      </c>
      <c r="D2848">
        <v>2016</v>
      </c>
      <c r="E2848" s="9">
        <f ca="1">YEAR(TODAY())-Data_Source[[#This Row],[Year]]</f>
        <v>9</v>
      </c>
      <c r="F2848" t="s">
        <v>15</v>
      </c>
      <c r="G2848" t="s">
        <v>16</v>
      </c>
      <c r="H2848" t="s">
        <v>26</v>
      </c>
      <c r="I2848">
        <v>5.3</v>
      </c>
      <c r="J2848" t="s">
        <v>18</v>
      </c>
      <c r="K2848" t="s">
        <v>19</v>
      </c>
      <c r="L2848">
        <v>170000</v>
      </c>
      <c r="M2848" t="s">
        <v>45</v>
      </c>
      <c r="N2848" t="s">
        <v>539</v>
      </c>
      <c r="O2848" s="3">
        <v>100000</v>
      </c>
      <c r="P2848" s="1">
        <f>MEDIAN(Data_Source[Price (SAR)])</f>
        <v>58000</v>
      </c>
      <c r="Q2848" s="1" cm="1">
        <f t="array" ref="Q2848">MEDIAN(_xlfn._xlws.FILTER(Data_Source[Price (SAR)],Data_Source[Maker] = Data_Source[[#This Row],[Maker]]))</f>
        <v>60000</v>
      </c>
    </row>
    <row r="2849" spans="1:17" x14ac:dyDescent="0.35">
      <c r="A2849">
        <v>2848</v>
      </c>
      <c r="B2849" t="s">
        <v>109</v>
      </c>
      <c r="C2849" t="s">
        <v>110</v>
      </c>
      <c r="D2849">
        <v>2016</v>
      </c>
      <c r="E2849" s="9">
        <f ca="1">YEAR(TODAY())-Data_Source[[#This Row],[Year]]</f>
        <v>9</v>
      </c>
      <c r="F2849" t="s">
        <v>47</v>
      </c>
      <c r="G2849" t="s">
        <v>65</v>
      </c>
      <c r="H2849" t="s">
        <v>17</v>
      </c>
      <c r="I2849">
        <v>3.6</v>
      </c>
      <c r="J2849" t="s">
        <v>18</v>
      </c>
      <c r="K2849" t="s">
        <v>19</v>
      </c>
      <c r="L2849">
        <v>100000</v>
      </c>
      <c r="M2849" t="s">
        <v>45</v>
      </c>
      <c r="N2849" t="s">
        <v>539</v>
      </c>
      <c r="O2849" s="3">
        <v>99000</v>
      </c>
      <c r="P2849" s="1">
        <f>MEDIAN(Data_Source[Price (SAR)])</f>
        <v>58000</v>
      </c>
      <c r="Q2849" s="1" cm="1">
        <f t="array" ref="Q2849">MEDIAN(_xlfn._xlws.FILTER(Data_Source[Price (SAR)],Data_Source[Maker] = Data_Source[[#This Row],[Maker]]))</f>
        <v>71000</v>
      </c>
    </row>
    <row r="2850" spans="1:17" x14ac:dyDescent="0.35">
      <c r="A2850">
        <v>2849</v>
      </c>
      <c r="B2850" t="s">
        <v>21</v>
      </c>
      <c r="C2850" t="s">
        <v>24</v>
      </c>
      <c r="D2850">
        <v>2018</v>
      </c>
      <c r="E2850" s="9">
        <f ca="1">YEAR(TODAY())-Data_Source[[#This Row],[Year]]</f>
        <v>7</v>
      </c>
      <c r="F2850" t="s">
        <v>15</v>
      </c>
      <c r="G2850" t="s">
        <v>94</v>
      </c>
      <c r="H2850" t="s">
        <v>30</v>
      </c>
      <c r="I2850">
        <v>1.5</v>
      </c>
      <c r="J2850" t="s">
        <v>18</v>
      </c>
      <c r="K2850" t="s">
        <v>19</v>
      </c>
      <c r="L2850">
        <v>114000</v>
      </c>
      <c r="M2850" t="s">
        <v>81</v>
      </c>
      <c r="N2850" t="s">
        <v>541</v>
      </c>
      <c r="O2850" s="2">
        <v>27000</v>
      </c>
      <c r="P2850" s="1">
        <f>MEDIAN(Data_Source[Price (SAR)])</f>
        <v>58000</v>
      </c>
      <c r="Q2850" s="1" cm="1">
        <f t="array" ref="Q2850">MEDIAN(_xlfn._xlws.FILTER(Data_Source[Price (SAR)],Data_Source[Maker] = Data_Source[[#This Row],[Maker]]))</f>
        <v>36500</v>
      </c>
    </row>
    <row r="2851" spans="1:17" x14ac:dyDescent="0.35">
      <c r="A2851">
        <v>2850</v>
      </c>
      <c r="B2851" t="s">
        <v>281</v>
      </c>
      <c r="C2851" t="s">
        <v>282</v>
      </c>
      <c r="D2851">
        <v>2018</v>
      </c>
      <c r="E2851" s="9">
        <f ca="1">YEAR(TODAY())-Data_Source[[#This Row],[Year]]</f>
        <v>7</v>
      </c>
      <c r="F2851" t="s">
        <v>15</v>
      </c>
      <c r="G2851" t="s">
        <v>25</v>
      </c>
      <c r="H2851" t="s">
        <v>30</v>
      </c>
      <c r="I2851">
        <v>3</v>
      </c>
      <c r="J2851" t="s">
        <v>18</v>
      </c>
      <c r="K2851" t="s">
        <v>19</v>
      </c>
      <c r="L2851">
        <v>92000</v>
      </c>
      <c r="M2851" t="s">
        <v>54</v>
      </c>
      <c r="N2851" t="s">
        <v>538</v>
      </c>
      <c r="O2851" s="3">
        <v>88000</v>
      </c>
      <c r="P2851" s="1">
        <f>MEDIAN(Data_Source[Price (SAR)])</f>
        <v>58000</v>
      </c>
      <c r="Q2851" s="1" cm="1">
        <f t="array" ref="Q2851">MEDIAN(_xlfn._xlws.FILTER(Data_Source[Price (SAR)],Data_Source[Maker] = Data_Source[[#This Row],[Maker]]))</f>
        <v>91000</v>
      </c>
    </row>
    <row r="2852" spans="1:17" x14ac:dyDescent="0.35">
      <c r="A2852">
        <v>2851</v>
      </c>
      <c r="B2852" t="s">
        <v>34</v>
      </c>
      <c r="C2852" t="s">
        <v>43</v>
      </c>
      <c r="D2852">
        <v>2009</v>
      </c>
      <c r="E2852" s="9">
        <f ca="1">YEAR(TODAY())-Data_Source[[#This Row],[Year]]</f>
        <v>16</v>
      </c>
      <c r="F2852" t="s">
        <v>15</v>
      </c>
      <c r="G2852" t="s">
        <v>23</v>
      </c>
      <c r="H2852" t="s">
        <v>26</v>
      </c>
      <c r="I2852">
        <v>2.5</v>
      </c>
      <c r="J2852" t="s">
        <v>18</v>
      </c>
      <c r="K2852" t="s">
        <v>68</v>
      </c>
      <c r="L2852">
        <v>374000</v>
      </c>
      <c r="M2852" t="s">
        <v>155</v>
      </c>
      <c r="N2852" t="s">
        <v>539</v>
      </c>
      <c r="O2852" s="2">
        <v>25000</v>
      </c>
      <c r="P2852" s="1">
        <f>MEDIAN(Data_Source[Price (SAR)])</f>
        <v>58000</v>
      </c>
      <c r="Q2852" s="1" cm="1">
        <f t="array" ref="Q2852">MEDIAN(_xlfn._xlws.FILTER(Data_Source[Price (SAR)],Data_Source[Maker] = Data_Source[[#This Row],[Maker]]))</f>
        <v>65000</v>
      </c>
    </row>
    <row r="2853" spans="1:17" x14ac:dyDescent="0.35">
      <c r="A2853">
        <v>2852</v>
      </c>
      <c r="B2853" t="s">
        <v>181</v>
      </c>
      <c r="C2853" t="s">
        <v>199</v>
      </c>
      <c r="D2853">
        <v>2018</v>
      </c>
      <c r="E2853" s="9">
        <f ca="1">YEAR(TODAY())-Data_Source[[#This Row],[Year]]</f>
        <v>7</v>
      </c>
      <c r="F2853" t="s">
        <v>44</v>
      </c>
      <c r="G2853" t="s">
        <v>16</v>
      </c>
      <c r="H2853" t="s">
        <v>17</v>
      </c>
      <c r="I2853">
        <v>3.8</v>
      </c>
      <c r="J2853" t="s">
        <v>18</v>
      </c>
      <c r="K2853" t="s">
        <v>19</v>
      </c>
      <c r="L2853">
        <v>5000</v>
      </c>
      <c r="M2853" t="s">
        <v>45</v>
      </c>
      <c r="N2853" t="s">
        <v>539</v>
      </c>
      <c r="O2853" s="2">
        <v>109000</v>
      </c>
      <c r="P2853" s="1">
        <f>MEDIAN(Data_Source[Price (SAR)])</f>
        <v>58000</v>
      </c>
      <c r="Q2853" s="1" cm="1">
        <f t="array" ref="Q2853">MEDIAN(_xlfn._xlws.FILTER(Data_Source[Price (SAR)],Data_Source[Maker] = Data_Source[[#This Row],[Maker]]))</f>
        <v>54000</v>
      </c>
    </row>
    <row r="2854" spans="1:17" x14ac:dyDescent="0.35">
      <c r="A2854">
        <v>2853</v>
      </c>
      <c r="B2854" t="s">
        <v>27</v>
      </c>
      <c r="C2854" t="s">
        <v>28</v>
      </c>
      <c r="D2854">
        <v>2015</v>
      </c>
      <c r="E2854" s="9">
        <f ca="1">YEAR(TODAY())-Data_Source[[#This Row],[Year]]</f>
        <v>10</v>
      </c>
      <c r="F2854" t="s">
        <v>15</v>
      </c>
      <c r="G2854" t="s">
        <v>23</v>
      </c>
      <c r="H2854" t="s">
        <v>30</v>
      </c>
      <c r="I2854">
        <v>2</v>
      </c>
      <c r="J2854" t="s">
        <v>18</v>
      </c>
      <c r="K2854" t="s">
        <v>19</v>
      </c>
      <c r="L2854">
        <v>230000</v>
      </c>
      <c r="M2854" t="s">
        <v>20</v>
      </c>
      <c r="N2854" t="s">
        <v>20</v>
      </c>
      <c r="O2854" s="3">
        <v>30000</v>
      </c>
      <c r="P2854" s="1">
        <f>MEDIAN(Data_Source[Price (SAR)])</f>
        <v>58000</v>
      </c>
      <c r="Q2854" s="1" cm="1">
        <f t="array" ref="Q2854">MEDIAN(_xlfn._xlws.FILTER(Data_Source[Price (SAR)],Data_Source[Maker] = Data_Source[[#This Row],[Maker]]))</f>
        <v>42000</v>
      </c>
    </row>
    <row r="2855" spans="1:17" x14ac:dyDescent="0.35">
      <c r="A2855">
        <v>2854</v>
      </c>
      <c r="B2855" t="s">
        <v>34</v>
      </c>
      <c r="C2855" t="s">
        <v>317</v>
      </c>
      <c r="D2855">
        <v>2001</v>
      </c>
      <c r="E2855" s="9">
        <f ca="1">YEAR(TODAY())-Data_Source[[#This Row],[Year]]</f>
        <v>24</v>
      </c>
      <c r="F2855" t="s">
        <v>15</v>
      </c>
      <c r="G2855" t="s">
        <v>75</v>
      </c>
      <c r="H2855" t="s">
        <v>26</v>
      </c>
      <c r="I2855">
        <v>1.5</v>
      </c>
      <c r="J2855" t="s">
        <v>18</v>
      </c>
      <c r="K2855" t="s">
        <v>68</v>
      </c>
      <c r="L2855">
        <v>480000</v>
      </c>
      <c r="M2855" t="s">
        <v>42</v>
      </c>
      <c r="N2855" t="s">
        <v>64</v>
      </c>
      <c r="O2855" s="2">
        <v>10000</v>
      </c>
      <c r="P2855" s="1">
        <f>MEDIAN(Data_Source[Price (SAR)])</f>
        <v>58000</v>
      </c>
      <c r="Q2855" s="1" cm="1">
        <f t="array" ref="Q2855">MEDIAN(_xlfn._xlws.FILTER(Data_Source[Price (SAR)],Data_Source[Maker] = Data_Source[[#This Row],[Maker]]))</f>
        <v>65000</v>
      </c>
    </row>
    <row r="2856" spans="1:17" x14ac:dyDescent="0.35">
      <c r="A2856">
        <v>2855</v>
      </c>
      <c r="B2856" t="s">
        <v>139</v>
      </c>
      <c r="C2856" t="s">
        <v>444</v>
      </c>
      <c r="D2856">
        <v>2020</v>
      </c>
      <c r="E2856" s="9">
        <f ca="1">YEAR(TODAY())-Data_Source[[#This Row],[Year]]</f>
        <v>5</v>
      </c>
      <c r="F2856" t="s">
        <v>44</v>
      </c>
      <c r="G2856" t="s">
        <v>38</v>
      </c>
      <c r="H2856" t="s">
        <v>17</v>
      </c>
      <c r="I2856">
        <v>1.2</v>
      </c>
      <c r="J2856" t="s">
        <v>18</v>
      </c>
      <c r="K2856" t="s">
        <v>19</v>
      </c>
      <c r="L2856">
        <v>8500</v>
      </c>
      <c r="M2856" t="s">
        <v>20</v>
      </c>
      <c r="N2856" t="s">
        <v>20</v>
      </c>
      <c r="O2856" s="2">
        <v>33000</v>
      </c>
      <c r="P2856" s="1">
        <f>MEDIAN(Data_Source[Price (SAR)])</f>
        <v>58000</v>
      </c>
      <c r="Q2856" s="1" cm="1">
        <f t="array" ref="Q2856">MEDIAN(_xlfn._xlws.FILTER(Data_Source[Price (SAR)],Data_Source[Maker] = Data_Source[[#This Row],[Maker]]))</f>
        <v>28000</v>
      </c>
    </row>
    <row r="2857" spans="1:17" x14ac:dyDescent="0.35">
      <c r="A2857">
        <v>2856</v>
      </c>
      <c r="B2857" t="s">
        <v>332</v>
      </c>
      <c r="C2857" t="s">
        <v>397</v>
      </c>
      <c r="D2857">
        <v>2015</v>
      </c>
      <c r="E2857" s="9">
        <f ca="1">YEAR(TODAY())-Data_Source[[#This Row],[Year]]</f>
        <v>10</v>
      </c>
      <c r="F2857" t="s">
        <v>15</v>
      </c>
      <c r="G2857" t="s">
        <v>23</v>
      </c>
      <c r="H2857" t="s">
        <v>26</v>
      </c>
      <c r="I2857">
        <v>1.4</v>
      </c>
      <c r="J2857" t="s">
        <v>18</v>
      </c>
      <c r="K2857" t="s">
        <v>68</v>
      </c>
      <c r="L2857">
        <v>119000</v>
      </c>
      <c r="M2857" t="s">
        <v>155</v>
      </c>
      <c r="N2857" t="s">
        <v>539</v>
      </c>
      <c r="O2857" s="3">
        <v>25000</v>
      </c>
      <c r="P2857" s="1">
        <f>MEDIAN(Data_Source[Price (SAR)])</f>
        <v>58000</v>
      </c>
      <c r="Q2857" s="1" cm="1">
        <f t="array" ref="Q2857">MEDIAN(_xlfn._xlws.FILTER(Data_Source[Price (SAR)],Data_Source[Maker] = Data_Source[[#This Row],[Maker]]))</f>
        <v>62000</v>
      </c>
    </row>
    <row r="2858" spans="1:17" x14ac:dyDescent="0.35">
      <c r="A2858">
        <v>2857</v>
      </c>
      <c r="B2858" t="s">
        <v>27</v>
      </c>
      <c r="C2858" t="s">
        <v>88</v>
      </c>
      <c r="D2858">
        <v>2018</v>
      </c>
      <c r="E2858" s="9">
        <f ca="1">YEAR(TODAY())-Data_Source[[#This Row],[Year]]</f>
        <v>7</v>
      </c>
      <c r="F2858" t="s">
        <v>15</v>
      </c>
      <c r="G2858" t="s">
        <v>25</v>
      </c>
      <c r="H2858" t="s">
        <v>26</v>
      </c>
      <c r="I2858">
        <v>1.4</v>
      </c>
      <c r="J2858" t="s">
        <v>18</v>
      </c>
      <c r="K2858" t="s">
        <v>19</v>
      </c>
      <c r="L2858">
        <v>96000</v>
      </c>
      <c r="M2858" t="s">
        <v>45</v>
      </c>
      <c r="N2858" t="s">
        <v>539</v>
      </c>
      <c r="O2858" s="2">
        <v>36000</v>
      </c>
      <c r="P2858" s="1">
        <f>MEDIAN(Data_Source[Price (SAR)])</f>
        <v>58000</v>
      </c>
      <c r="Q2858" s="1" cm="1">
        <f t="array" ref="Q2858">MEDIAN(_xlfn._xlws.FILTER(Data_Source[Price (SAR)],Data_Source[Maker] = Data_Source[[#This Row],[Maker]]))</f>
        <v>42000</v>
      </c>
    </row>
    <row r="2859" spans="1:17" x14ac:dyDescent="0.35">
      <c r="A2859">
        <v>2858</v>
      </c>
      <c r="B2859" t="s">
        <v>48</v>
      </c>
      <c r="C2859" t="s">
        <v>149</v>
      </c>
      <c r="D2859">
        <v>2017</v>
      </c>
      <c r="E2859" s="9">
        <f ca="1">YEAR(TODAY())-Data_Source[[#This Row],[Year]]</f>
        <v>8</v>
      </c>
      <c r="F2859" t="s">
        <v>15</v>
      </c>
      <c r="G2859" t="s">
        <v>102</v>
      </c>
      <c r="H2859" t="s">
        <v>17</v>
      </c>
      <c r="I2859">
        <v>2.5</v>
      </c>
      <c r="J2859" t="s">
        <v>18</v>
      </c>
      <c r="K2859" t="s">
        <v>19</v>
      </c>
      <c r="L2859">
        <v>118000</v>
      </c>
      <c r="M2859" t="s">
        <v>54</v>
      </c>
      <c r="N2859" t="s">
        <v>538</v>
      </c>
      <c r="O2859" s="2">
        <v>119000</v>
      </c>
      <c r="P2859" s="1">
        <f>MEDIAN(Data_Source[Price (SAR)])</f>
        <v>58000</v>
      </c>
      <c r="Q2859" s="1" cm="1">
        <f t="array" ref="Q2859">MEDIAN(_xlfn._xlws.FILTER(Data_Source[Price (SAR)],Data_Source[Maker] = Data_Source[[#This Row],[Maker]]))</f>
        <v>145000</v>
      </c>
    </row>
    <row r="2860" spans="1:17" x14ac:dyDescent="0.35">
      <c r="A2860">
        <v>2859</v>
      </c>
      <c r="B2860" t="s">
        <v>39</v>
      </c>
      <c r="C2860" t="s">
        <v>46</v>
      </c>
      <c r="D2860">
        <v>2012</v>
      </c>
      <c r="E2860" s="9">
        <f ca="1">YEAR(TODAY())-Data_Source[[#This Row],[Year]]</f>
        <v>13</v>
      </c>
      <c r="F2860" t="s">
        <v>15</v>
      </c>
      <c r="G2860" t="s">
        <v>78</v>
      </c>
      <c r="H2860" t="s">
        <v>30</v>
      </c>
      <c r="I2860">
        <v>5.3</v>
      </c>
      <c r="J2860" t="s">
        <v>18</v>
      </c>
      <c r="K2860" t="s">
        <v>19</v>
      </c>
      <c r="L2860">
        <v>326000</v>
      </c>
      <c r="M2860" t="s">
        <v>253</v>
      </c>
      <c r="N2860" t="s">
        <v>539</v>
      </c>
      <c r="O2860" s="2">
        <v>47000</v>
      </c>
      <c r="P2860" s="1">
        <f>MEDIAN(Data_Source[Price (SAR)])</f>
        <v>58000</v>
      </c>
      <c r="Q2860" s="1" cm="1">
        <f t="array" ref="Q2860">MEDIAN(_xlfn._xlws.FILTER(Data_Source[Price (SAR)],Data_Source[Maker] = Data_Source[[#This Row],[Maker]]))</f>
        <v>60000</v>
      </c>
    </row>
    <row r="2861" spans="1:17" x14ac:dyDescent="0.35">
      <c r="A2861">
        <v>2860</v>
      </c>
      <c r="B2861" t="s">
        <v>34</v>
      </c>
      <c r="C2861" t="s">
        <v>35</v>
      </c>
      <c r="D2861">
        <v>2015</v>
      </c>
      <c r="E2861" s="9">
        <f ca="1">YEAR(TODAY())-Data_Source[[#This Row],[Year]]</f>
        <v>10</v>
      </c>
      <c r="F2861" t="s">
        <v>15</v>
      </c>
      <c r="G2861" t="s">
        <v>23</v>
      </c>
      <c r="H2861" t="s">
        <v>17</v>
      </c>
      <c r="I2861">
        <v>1</v>
      </c>
      <c r="J2861" t="s">
        <v>18</v>
      </c>
      <c r="K2861" t="s">
        <v>19</v>
      </c>
      <c r="L2861">
        <v>300000</v>
      </c>
      <c r="M2861" t="s">
        <v>20</v>
      </c>
      <c r="N2861" t="s">
        <v>20</v>
      </c>
      <c r="O2861" s="3">
        <v>135000</v>
      </c>
      <c r="P2861" s="1">
        <f>MEDIAN(Data_Source[Price (SAR)])</f>
        <v>58000</v>
      </c>
      <c r="Q2861" s="1" cm="1">
        <f t="array" ref="Q2861">MEDIAN(_xlfn._xlws.FILTER(Data_Source[Price (SAR)],Data_Source[Maker] = Data_Source[[#This Row],[Maker]]))</f>
        <v>65000</v>
      </c>
    </row>
    <row r="2862" spans="1:17" x14ac:dyDescent="0.35">
      <c r="A2862">
        <v>2861</v>
      </c>
      <c r="B2862" t="s">
        <v>82</v>
      </c>
      <c r="C2862" t="s">
        <v>142</v>
      </c>
      <c r="D2862">
        <v>2016</v>
      </c>
      <c r="E2862" s="9">
        <f ca="1">YEAR(TODAY())-Data_Source[[#This Row],[Year]]</f>
        <v>9</v>
      </c>
      <c r="F2862" t="s">
        <v>15</v>
      </c>
      <c r="G2862" t="s">
        <v>16</v>
      </c>
      <c r="H2862" t="s">
        <v>26</v>
      </c>
      <c r="I2862">
        <v>1.6</v>
      </c>
      <c r="J2862" t="s">
        <v>18</v>
      </c>
      <c r="K2862" t="s">
        <v>19</v>
      </c>
      <c r="L2862">
        <v>114000</v>
      </c>
      <c r="M2862" t="s">
        <v>45</v>
      </c>
      <c r="N2862" t="s">
        <v>539</v>
      </c>
      <c r="O2862" s="3">
        <v>34000</v>
      </c>
      <c r="P2862" s="1">
        <f>MEDIAN(Data_Source[Price (SAR)])</f>
        <v>58000</v>
      </c>
      <c r="Q2862" s="1" cm="1">
        <f t="array" ref="Q2862">MEDIAN(_xlfn._xlws.FILTER(Data_Source[Price (SAR)],Data_Source[Maker] = Data_Source[[#This Row],[Maker]]))</f>
        <v>40000</v>
      </c>
    </row>
    <row r="2863" spans="1:17" x14ac:dyDescent="0.35">
      <c r="A2863">
        <v>2862</v>
      </c>
      <c r="B2863" t="s">
        <v>185</v>
      </c>
      <c r="C2863" t="s">
        <v>277</v>
      </c>
      <c r="D2863">
        <v>2016</v>
      </c>
      <c r="E2863" s="9">
        <f ca="1">YEAR(TODAY())-Data_Source[[#This Row],[Year]]</f>
        <v>9</v>
      </c>
      <c r="F2863" t="s">
        <v>15</v>
      </c>
      <c r="G2863" t="s">
        <v>23</v>
      </c>
      <c r="H2863" t="s">
        <v>26</v>
      </c>
      <c r="I2863">
        <v>2.5</v>
      </c>
      <c r="J2863" t="s">
        <v>56</v>
      </c>
      <c r="K2863" t="s">
        <v>68</v>
      </c>
      <c r="L2863">
        <v>245599</v>
      </c>
      <c r="M2863" t="s">
        <v>45</v>
      </c>
      <c r="N2863" t="s">
        <v>539</v>
      </c>
      <c r="O2863" s="2">
        <v>55000</v>
      </c>
      <c r="P2863" s="1">
        <f>MEDIAN(Data_Source[Price (SAR)])</f>
        <v>58000</v>
      </c>
      <c r="Q2863" s="1" cm="1">
        <f t="array" ref="Q2863">MEDIAN(_xlfn._xlws.FILTER(Data_Source[Price (SAR)],Data_Source[Maker] = Data_Source[[#This Row],[Maker]]))</f>
        <v>55500</v>
      </c>
    </row>
    <row r="2864" spans="1:17" x14ac:dyDescent="0.35">
      <c r="A2864">
        <v>2863</v>
      </c>
      <c r="B2864" t="s">
        <v>34</v>
      </c>
      <c r="C2864" t="s">
        <v>43</v>
      </c>
      <c r="D2864">
        <v>2020</v>
      </c>
      <c r="E2864" s="9">
        <f ca="1">YEAR(TODAY())-Data_Source[[#This Row],[Year]]</f>
        <v>5</v>
      </c>
      <c r="F2864" t="s">
        <v>15</v>
      </c>
      <c r="G2864" t="s">
        <v>25</v>
      </c>
      <c r="H2864" t="s">
        <v>26</v>
      </c>
      <c r="I2864">
        <v>2.5</v>
      </c>
      <c r="J2864" t="s">
        <v>18</v>
      </c>
      <c r="K2864" t="s">
        <v>19</v>
      </c>
      <c r="L2864">
        <v>20000</v>
      </c>
      <c r="M2864" t="s">
        <v>111</v>
      </c>
      <c r="N2864" t="s">
        <v>540</v>
      </c>
      <c r="O2864" s="2">
        <v>92000</v>
      </c>
      <c r="P2864" s="1">
        <f>MEDIAN(Data_Source[Price (SAR)])</f>
        <v>58000</v>
      </c>
      <c r="Q2864" s="1" cm="1">
        <f t="array" ref="Q2864">MEDIAN(_xlfn._xlws.FILTER(Data_Source[Price (SAR)],Data_Source[Maker] = Data_Source[[#This Row],[Maker]]))</f>
        <v>65000</v>
      </c>
    </row>
    <row r="2865" spans="1:17" x14ac:dyDescent="0.35">
      <c r="A2865">
        <v>2864</v>
      </c>
      <c r="B2865" t="s">
        <v>21</v>
      </c>
      <c r="C2865" t="s">
        <v>231</v>
      </c>
      <c r="D2865">
        <v>2014</v>
      </c>
      <c r="E2865" s="9">
        <f ca="1">YEAR(TODAY())-Data_Source[[#This Row],[Year]]</f>
        <v>11</v>
      </c>
      <c r="F2865" t="s">
        <v>15</v>
      </c>
      <c r="G2865" t="s">
        <v>29</v>
      </c>
      <c r="H2865" t="s">
        <v>26</v>
      </c>
      <c r="I2865">
        <v>1.4</v>
      </c>
      <c r="J2865" t="s">
        <v>18</v>
      </c>
      <c r="K2865" t="s">
        <v>19</v>
      </c>
      <c r="L2865">
        <v>191000</v>
      </c>
      <c r="M2865" t="s">
        <v>54</v>
      </c>
      <c r="N2865" t="s">
        <v>538</v>
      </c>
      <c r="O2865" s="3">
        <v>22000</v>
      </c>
      <c r="P2865" s="1">
        <f>MEDIAN(Data_Source[Price (SAR)])</f>
        <v>58000</v>
      </c>
      <c r="Q2865" s="1" cm="1">
        <f t="array" ref="Q2865">MEDIAN(_xlfn._xlws.FILTER(Data_Source[Price (SAR)],Data_Source[Maker] = Data_Source[[#This Row],[Maker]]))</f>
        <v>36500</v>
      </c>
    </row>
    <row r="2866" spans="1:17" x14ac:dyDescent="0.35">
      <c r="A2866">
        <v>2865</v>
      </c>
      <c r="B2866" t="s">
        <v>60</v>
      </c>
      <c r="C2866" t="s">
        <v>152</v>
      </c>
      <c r="D2866">
        <v>2019</v>
      </c>
      <c r="E2866" s="9">
        <f ca="1">YEAR(TODAY())-Data_Source[[#This Row],[Year]]</f>
        <v>6</v>
      </c>
      <c r="F2866" t="s">
        <v>44</v>
      </c>
      <c r="G2866" t="s">
        <v>102</v>
      </c>
      <c r="H2866" t="s">
        <v>17</v>
      </c>
      <c r="I2866">
        <v>2</v>
      </c>
      <c r="J2866" t="s">
        <v>18</v>
      </c>
      <c r="K2866" t="s">
        <v>19</v>
      </c>
      <c r="L2866">
        <v>7000</v>
      </c>
      <c r="M2866" t="s">
        <v>45</v>
      </c>
      <c r="N2866" t="s">
        <v>539</v>
      </c>
      <c r="O2866" s="2">
        <v>165000</v>
      </c>
      <c r="P2866" s="1">
        <f>MEDIAN(Data_Source[Price (SAR)])</f>
        <v>58000</v>
      </c>
      <c r="Q2866" s="1" cm="1">
        <f t="array" ref="Q2866">MEDIAN(_xlfn._xlws.FILTER(Data_Source[Price (SAR)],Data_Source[Maker] = Data_Source[[#This Row],[Maker]]))</f>
        <v>142000</v>
      </c>
    </row>
    <row r="2867" spans="1:17" x14ac:dyDescent="0.35">
      <c r="A2867">
        <v>2866</v>
      </c>
      <c r="B2867" t="s">
        <v>259</v>
      </c>
      <c r="C2867" t="s">
        <v>409</v>
      </c>
      <c r="D2867">
        <v>2016</v>
      </c>
      <c r="E2867" s="9">
        <f ca="1">YEAR(TODAY())-Data_Source[[#This Row],[Year]]</f>
        <v>9</v>
      </c>
      <c r="F2867" t="s">
        <v>15</v>
      </c>
      <c r="G2867" t="s">
        <v>16</v>
      </c>
      <c r="H2867" t="s">
        <v>17</v>
      </c>
      <c r="I2867">
        <v>1.4</v>
      </c>
      <c r="J2867" t="s">
        <v>18</v>
      </c>
      <c r="K2867" t="s">
        <v>19</v>
      </c>
      <c r="L2867">
        <v>89000</v>
      </c>
      <c r="M2867" t="s">
        <v>42</v>
      </c>
      <c r="N2867" t="s">
        <v>64</v>
      </c>
      <c r="O2867" s="2">
        <v>25000</v>
      </c>
      <c r="P2867" s="1">
        <f>MEDIAN(Data_Source[Price (SAR)])</f>
        <v>58000</v>
      </c>
      <c r="Q2867" s="1" cm="1">
        <f t="array" ref="Q2867">MEDIAN(_xlfn._xlws.FILTER(Data_Source[Price (SAR)],Data_Source[Maker] = Data_Source[[#This Row],[Maker]]))</f>
        <v>30000</v>
      </c>
    </row>
    <row r="2868" spans="1:17" x14ac:dyDescent="0.35">
      <c r="A2868">
        <v>2867</v>
      </c>
      <c r="B2868" t="s">
        <v>76</v>
      </c>
      <c r="C2868" t="s">
        <v>144</v>
      </c>
      <c r="D2868">
        <v>2010</v>
      </c>
      <c r="E2868" s="9">
        <f ca="1">YEAR(TODAY())-Data_Source[[#This Row],[Year]]</f>
        <v>15</v>
      </c>
      <c r="F2868" t="s">
        <v>47</v>
      </c>
      <c r="G2868" t="s">
        <v>33</v>
      </c>
      <c r="H2868" t="s">
        <v>17</v>
      </c>
      <c r="I2868">
        <v>4.5999999999999996</v>
      </c>
      <c r="J2868" t="s">
        <v>18</v>
      </c>
      <c r="K2868" t="s">
        <v>19</v>
      </c>
      <c r="L2868">
        <v>200000</v>
      </c>
      <c r="M2868" t="s">
        <v>20</v>
      </c>
      <c r="N2868" t="s">
        <v>20</v>
      </c>
      <c r="O2868" s="2">
        <v>18000</v>
      </c>
      <c r="P2868" s="1">
        <f>MEDIAN(Data_Source[Price (SAR)])</f>
        <v>58000</v>
      </c>
      <c r="Q2868" s="1" cm="1">
        <f t="array" ref="Q2868">MEDIAN(_xlfn._xlws.FILTER(Data_Source[Price (SAR)],Data_Source[Maker] = Data_Source[[#This Row],[Maker]]))</f>
        <v>55000</v>
      </c>
    </row>
    <row r="2869" spans="1:17" x14ac:dyDescent="0.35">
      <c r="A2869">
        <v>2868</v>
      </c>
      <c r="B2869" t="s">
        <v>34</v>
      </c>
      <c r="C2869" t="s">
        <v>123</v>
      </c>
      <c r="D2869">
        <v>2016</v>
      </c>
      <c r="E2869" s="9">
        <f ca="1">YEAR(TODAY())-Data_Source[[#This Row],[Year]]</f>
        <v>9</v>
      </c>
      <c r="F2869" t="s">
        <v>44</v>
      </c>
      <c r="G2869" t="s">
        <v>23</v>
      </c>
      <c r="H2869" t="s">
        <v>30</v>
      </c>
      <c r="I2869">
        <v>2.7</v>
      </c>
      <c r="J2869" t="s">
        <v>18</v>
      </c>
      <c r="K2869" t="s">
        <v>68</v>
      </c>
      <c r="L2869">
        <v>122084</v>
      </c>
      <c r="M2869" t="s">
        <v>20</v>
      </c>
      <c r="N2869" t="s">
        <v>20</v>
      </c>
      <c r="O2869" s="2">
        <v>71500</v>
      </c>
      <c r="P2869" s="1">
        <f>MEDIAN(Data_Source[Price (SAR)])</f>
        <v>58000</v>
      </c>
      <c r="Q2869" s="1" cm="1">
        <f t="array" ref="Q2869">MEDIAN(_xlfn._xlws.FILTER(Data_Source[Price (SAR)],Data_Source[Maker] = Data_Source[[#This Row],[Maker]]))</f>
        <v>65000</v>
      </c>
    </row>
    <row r="2870" spans="1:17" x14ac:dyDescent="0.35">
      <c r="A2870">
        <v>2869</v>
      </c>
      <c r="B2870" t="s">
        <v>34</v>
      </c>
      <c r="C2870" t="s">
        <v>161</v>
      </c>
      <c r="D2870">
        <v>2015</v>
      </c>
      <c r="E2870" s="9">
        <f ca="1">YEAR(TODAY())-Data_Source[[#This Row],[Year]]</f>
        <v>10</v>
      </c>
      <c r="F2870" t="s">
        <v>15</v>
      </c>
      <c r="G2870" t="s">
        <v>25</v>
      </c>
      <c r="H2870" t="s">
        <v>30</v>
      </c>
      <c r="I2870">
        <v>5.7</v>
      </c>
      <c r="J2870" t="s">
        <v>18</v>
      </c>
      <c r="K2870" t="s">
        <v>19</v>
      </c>
      <c r="L2870">
        <v>85000</v>
      </c>
      <c r="M2870" t="s">
        <v>45</v>
      </c>
      <c r="N2870" t="s">
        <v>539</v>
      </c>
      <c r="O2870" s="3">
        <v>125000</v>
      </c>
      <c r="P2870" s="1">
        <f>MEDIAN(Data_Source[Price (SAR)])</f>
        <v>58000</v>
      </c>
      <c r="Q2870" s="1" cm="1">
        <f t="array" ref="Q2870">MEDIAN(_xlfn._xlws.FILTER(Data_Source[Price (SAR)],Data_Source[Maker] = Data_Source[[#This Row],[Maker]]))</f>
        <v>65000</v>
      </c>
    </row>
    <row r="2871" spans="1:17" x14ac:dyDescent="0.35">
      <c r="A2871">
        <v>2870</v>
      </c>
      <c r="B2871" t="s">
        <v>27</v>
      </c>
      <c r="C2871" t="s">
        <v>160</v>
      </c>
      <c r="D2871">
        <v>2015</v>
      </c>
      <c r="E2871" s="9">
        <f ca="1">YEAR(TODAY())-Data_Source[[#This Row],[Year]]</f>
        <v>10</v>
      </c>
      <c r="F2871" t="s">
        <v>15</v>
      </c>
      <c r="G2871" t="s">
        <v>23</v>
      </c>
      <c r="H2871" t="s">
        <v>26</v>
      </c>
      <c r="I2871">
        <v>4</v>
      </c>
      <c r="J2871" t="s">
        <v>18</v>
      </c>
      <c r="K2871" t="s">
        <v>19</v>
      </c>
      <c r="L2871">
        <v>400000</v>
      </c>
      <c r="M2871" t="s">
        <v>42</v>
      </c>
      <c r="N2871" t="s">
        <v>64</v>
      </c>
      <c r="O2871" s="2">
        <v>43000</v>
      </c>
      <c r="P2871" s="1">
        <f>MEDIAN(Data_Source[Price (SAR)])</f>
        <v>58000</v>
      </c>
      <c r="Q2871" s="1" cm="1">
        <f t="array" ref="Q2871">MEDIAN(_xlfn._xlws.FILTER(Data_Source[Price (SAR)],Data_Source[Maker] = Data_Source[[#This Row],[Maker]]))</f>
        <v>42000</v>
      </c>
    </row>
    <row r="2872" spans="1:17" x14ac:dyDescent="0.35">
      <c r="A2872">
        <v>2871</v>
      </c>
      <c r="B2872" t="s">
        <v>34</v>
      </c>
      <c r="C2872" t="s">
        <v>163</v>
      </c>
      <c r="D2872">
        <v>1996</v>
      </c>
      <c r="E2872" s="9">
        <f ca="1">YEAR(TODAY())-Data_Source[[#This Row],[Year]]</f>
        <v>29</v>
      </c>
      <c r="F2872" t="s">
        <v>15</v>
      </c>
      <c r="G2872" t="s">
        <v>23</v>
      </c>
      <c r="H2872" t="s">
        <v>30</v>
      </c>
      <c r="I2872">
        <v>1.5</v>
      </c>
      <c r="J2872" t="s">
        <v>18</v>
      </c>
      <c r="K2872" t="s">
        <v>68</v>
      </c>
      <c r="L2872">
        <v>100000</v>
      </c>
      <c r="M2872" t="s">
        <v>54</v>
      </c>
      <c r="N2872" t="s">
        <v>538</v>
      </c>
      <c r="O2872" s="3">
        <v>6500</v>
      </c>
      <c r="P2872" s="1">
        <f>MEDIAN(Data_Source[Price (SAR)])</f>
        <v>58000</v>
      </c>
      <c r="Q2872" s="1" cm="1">
        <f t="array" ref="Q2872">MEDIAN(_xlfn._xlws.FILTER(Data_Source[Price (SAR)],Data_Source[Maker] = Data_Source[[#This Row],[Maker]]))</f>
        <v>65000</v>
      </c>
    </row>
    <row r="2873" spans="1:17" x14ac:dyDescent="0.35">
      <c r="A2873">
        <v>2872</v>
      </c>
      <c r="B2873" t="s">
        <v>34</v>
      </c>
      <c r="C2873" t="s">
        <v>51</v>
      </c>
      <c r="D2873">
        <v>2018</v>
      </c>
      <c r="E2873" s="9">
        <f ca="1">YEAR(TODAY())-Data_Source[[#This Row],[Year]]</f>
        <v>7</v>
      </c>
      <c r="F2873" t="s">
        <v>15</v>
      </c>
      <c r="G2873" t="s">
        <v>23</v>
      </c>
      <c r="H2873" t="s">
        <v>26</v>
      </c>
      <c r="I2873">
        <v>1.6</v>
      </c>
      <c r="J2873" t="s">
        <v>18</v>
      </c>
      <c r="K2873" t="s">
        <v>19</v>
      </c>
      <c r="L2873">
        <v>54000</v>
      </c>
      <c r="M2873" t="s">
        <v>45</v>
      </c>
      <c r="N2873" t="s">
        <v>539</v>
      </c>
      <c r="O2873" s="3">
        <v>55000</v>
      </c>
      <c r="P2873" s="1">
        <f>MEDIAN(Data_Source[Price (SAR)])</f>
        <v>58000</v>
      </c>
      <c r="Q2873" s="1" cm="1">
        <f t="array" ref="Q2873">MEDIAN(_xlfn._xlws.FILTER(Data_Source[Price (SAR)],Data_Source[Maker] = Data_Source[[#This Row],[Maker]]))</f>
        <v>65000</v>
      </c>
    </row>
    <row r="2874" spans="1:17" x14ac:dyDescent="0.35">
      <c r="A2874">
        <v>2873</v>
      </c>
      <c r="B2874" t="s">
        <v>109</v>
      </c>
      <c r="C2874" t="s">
        <v>110</v>
      </c>
      <c r="D2874">
        <v>2016</v>
      </c>
      <c r="E2874" s="9">
        <f ca="1">YEAR(TODAY())-Data_Source[[#This Row],[Year]]</f>
        <v>9</v>
      </c>
      <c r="F2874" t="s">
        <v>15</v>
      </c>
      <c r="G2874" t="s">
        <v>65</v>
      </c>
      <c r="H2874" t="s">
        <v>30</v>
      </c>
      <c r="I2874">
        <v>3.6</v>
      </c>
      <c r="J2874" t="s">
        <v>18</v>
      </c>
      <c r="K2874" t="s">
        <v>19</v>
      </c>
      <c r="L2874">
        <v>165407</v>
      </c>
      <c r="M2874" t="s">
        <v>20</v>
      </c>
      <c r="N2874" t="s">
        <v>20</v>
      </c>
      <c r="O2874" s="3">
        <v>76500</v>
      </c>
      <c r="P2874" s="1">
        <f>MEDIAN(Data_Source[Price (SAR)])</f>
        <v>58000</v>
      </c>
      <c r="Q2874" s="1" cm="1">
        <f t="array" ref="Q2874">MEDIAN(_xlfn._xlws.FILTER(Data_Source[Price (SAR)],Data_Source[Maker] = Data_Source[[#This Row],[Maker]]))</f>
        <v>71000</v>
      </c>
    </row>
    <row r="2875" spans="1:17" x14ac:dyDescent="0.35">
      <c r="A2875">
        <v>2874</v>
      </c>
      <c r="B2875" t="s">
        <v>34</v>
      </c>
      <c r="C2875" t="s">
        <v>41</v>
      </c>
      <c r="D2875">
        <v>2019</v>
      </c>
      <c r="E2875" s="9">
        <f ca="1">YEAR(TODAY())-Data_Source[[#This Row],[Year]]</f>
        <v>6</v>
      </c>
      <c r="F2875" t="s">
        <v>15</v>
      </c>
      <c r="G2875" t="s">
        <v>23</v>
      </c>
      <c r="H2875" t="s">
        <v>26</v>
      </c>
      <c r="I2875">
        <v>1.5</v>
      </c>
      <c r="J2875" t="s">
        <v>18</v>
      </c>
      <c r="K2875" t="s">
        <v>19</v>
      </c>
      <c r="L2875">
        <v>80000</v>
      </c>
      <c r="M2875" t="s">
        <v>42</v>
      </c>
      <c r="N2875" t="s">
        <v>64</v>
      </c>
      <c r="O2875" s="2">
        <v>35500</v>
      </c>
      <c r="P2875" s="1">
        <f>MEDIAN(Data_Source[Price (SAR)])</f>
        <v>58000</v>
      </c>
      <c r="Q2875" s="1" cm="1">
        <f t="array" ref="Q2875">MEDIAN(_xlfn._xlws.FILTER(Data_Source[Price (SAR)],Data_Source[Maker] = Data_Source[[#This Row],[Maker]]))</f>
        <v>65000</v>
      </c>
    </row>
    <row r="2876" spans="1:17" x14ac:dyDescent="0.35">
      <c r="A2876">
        <v>2875</v>
      </c>
      <c r="B2876" t="s">
        <v>31</v>
      </c>
      <c r="C2876" t="s">
        <v>32</v>
      </c>
      <c r="D2876">
        <v>2015</v>
      </c>
      <c r="E2876" s="9">
        <f ca="1">YEAR(TODAY())-Data_Source[[#This Row],[Year]]</f>
        <v>10</v>
      </c>
      <c r="F2876" t="s">
        <v>15</v>
      </c>
      <c r="G2876" t="s">
        <v>78</v>
      </c>
      <c r="H2876" t="s">
        <v>30</v>
      </c>
      <c r="I2876">
        <v>2.4</v>
      </c>
      <c r="J2876" t="s">
        <v>18</v>
      </c>
      <c r="K2876" t="s">
        <v>19</v>
      </c>
      <c r="L2876">
        <v>196000</v>
      </c>
      <c r="M2876" t="s">
        <v>20</v>
      </c>
      <c r="N2876" t="s">
        <v>20</v>
      </c>
      <c r="O2876" s="2">
        <v>59000</v>
      </c>
      <c r="P2876" s="1">
        <f>MEDIAN(Data_Source[Price (SAR)])</f>
        <v>58000</v>
      </c>
      <c r="Q2876" s="1" cm="1">
        <f t="array" ref="Q2876">MEDIAN(_xlfn._xlws.FILTER(Data_Source[Price (SAR)],Data_Source[Maker] = Data_Source[[#This Row],[Maker]]))</f>
        <v>60500</v>
      </c>
    </row>
    <row r="2877" spans="1:17" x14ac:dyDescent="0.35">
      <c r="A2877">
        <v>2876</v>
      </c>
      <c r="B2877" t="s">
        <v>48</v>
      </c>
      <c r="C2877" t="s">
        <v>106</v>
      </c>
      <c r="D2877">
        <v>2012</v>
      </c>
      <c r="E2877" s="9">
        <f ca="1">YEAR(TODAY())-Data_Source[[#This Row],[Year]]</f>
        <v>13</v>
      </c>
      <c r="F2877" t="s">
        <v>47</v>
      </c>
      <c r="G2877" t="s">
        <v>29</v>
      </c>
      <c r="H2877" t="s">
        <v>17</v>
      </c>
      <c r="I2877">
        <v>4.7</v>
      </c>
      <c r="J2877" t="s">
        <v>18</v>
      </c>
      <c r="K2877" t="s">
        <v>19</v>
      </c>
      <c r="L2877">
        <v>188000</v>
      </c>
      <c r="M2877" t="s">
        <v>211</v>
      </c>
      <c r="N2877" t="s">
        <v>539</v>
      </c>
      <c r="O2877" s="3">
        <v>80000</v>
      </c>
      <c r="P2877" s="1">
        <f>MEDIAN(Data_Source[Price (SAR)])</f>
        <v>58000</v>
      </c>
      <c r="Q2877" s="1" cm="1">
        <f t="array" ref="Q2877">MEDIAN(_xlfn._xlws.FILTER(Data_Source[Price (SAR)],Data_Source[Maker] = Data_Source[[#This Row],[Maker]]))</f>
        <v>145000</v>
      </c>
    </row>
    <row r="2878" spans="1:17" x14ac:dyDescent="0.35">
      <c r="A2878">
        <v>2877</v>
      </c>
      <c r="B2878" t="s">
        <v>34</v>
      </c>
      <c r="C2878" t="s">
        <v>51</v>
      </c>
      <c r="D2878">
        <v>2018</v>
      </c>
      <c r="E2878" s="9">
        <f ca="1">YEAR(TODAY())-Data_Source[[#This Row],[Year]]</f>
        <v>7</v>
      </c>
      <c r="F2878" t="s">
        <v>15</v>
      </c>
      <c r="G2878" t="s">
        <v>23</v>
      </c>
      <c r="H2878" t="s">
        <v>26</v>
      </c>
      <c r="I2878">
        <v>2</v>
      </c>
      <c r="J2878" t="s">
        <v>18</v>
      </c>
      <c r="K2878" t="s">
        <v>19</v>
      </c>
      <c r="L2878">
        <v>245000</v>
      </c>
      <c r="M2878" t="s">
        <v>211</v>
      </c>
      <c r="N2878" t="s">
        <v>539</v>
      </c>
      <c r="O2878" s="2">
        <v>41000</v>
      </c>
      <c r="P2878" s="1">
        <f>MEDIAN(Data_Source[Price (SAR)])</f>
        <v>58000</v>
      </c>
      <c r="Q2878" s="1" cm="1">
        <f t="array" ref="Q2878">MEDIAN(_xlfn._xlws.FILTER(Data_Source[Price (SAR)],Data_Source[Maker] = Data_Source[[#This Row],[Maker]]))</f>
        <v>65000</v>
      </c>
    </row>
    <row r="2879" spans="1:17" x14ac:dyDescent="0.35">
      <c r="A2879">
        <v>2878</v>
      </c>
      <c r="B2879" t="s">
        <v>34</v>
      </c>
      <c r="C2879" t="s">
        <v>43</v>
      </c>
      <c r="D2879">
        <v>1999</v>
      </c>
      <c r="E2879" s="9">
        <f ca="1">YEAR(TODAY())-Data_Source[[#This Row],[Year]]</f>
        <v>26</v>
      </c>
      <c r="F2879" t="s">
        <v>15</v>
      </c>
      <c r="G2879" t="s">
        <v>23</v>
      </c>
      <c r="H2879" t="s">
        <v>26</v>
      </c>
      <c r="I2879">
        <v>2.4</v>
      </c>
      <c r="J2879" t="s">
        <v>18</v>
      </c>
      <c r="K2879" t="s">
        <v>68</v>
      </c>
      <c r="L2879">
        <v>400</v>
      </c>
      <c r="M2879" t="s">
        <v>81</v>
      </c>
      <c r="N2879" t="s">
        <v>541</v>
      </c>
      <c r="O2879" s="3">
        <v>20000</v>
      </c>
      <c r="P2879" s="1">
        <f>MEDIAN(Data_Source[Price (SAR)])</f>
        <v>58000</v>
      </c>
      <c r="Q2879" s="1" cm="1">
        <f t="array" ref="Q2879">MEDIAN(_xlfn._xlws.FILTER(Data_Source[Price (SAR)],Data_Source[Maker] = Data_Source[[#This Row],[Maker]]))</f>
        <v>65000</v>
      </c>
    </row>
    <row r="2880" spans="1:17" x14ac:dyDescent="0.35">
      <c r="A2880">
        <v>2879</v>
      </c>
      <c r="B2880" t="s">
        <v>76</v>
      </c>
      <c r="C2880" t="s">
        <v>112</v>
      </c>
      <c r="D2880">
        <v>2016</v>
      </c>
      <c r="E2880" s="9">
        <f ca="1">YEAR(TODAY())-Data_Source[[#This Row],[Year]]</f>
        <v>9</v>
      </c>
      <c r="F2880" t="s">
        <v>47</v>
      </c>
      <c r="G2880" t="s">
        <v>94</v>
      </c>
      <c r="H2880" t="s">
        <v>17</v>
      </c>
      <c r="I2880">
        <v>3.5</v>
      </c>
      <c r="J2880" t="s">
        <v>18</v>
      </c>
      <c r="K2880" t="s">
        <v>19</v>
      </c>
      <c r="L2880">
        <v>91000</v>
      </c>
      <c r="M2880" t="s">
        <v>45</v>
      </c>
      <c r="N2880" t="s">
        <v>539</v>
      </c>
      <c r="O2880" s="2">
        <v>70000</v>
      </c>
      <c r="P2880" s="1">
        <f>MEDIAN(Data_Source[Price (SAR)])</f>
        <v>58000</v>
      </c>
      <c r="Q2880" s="1" cm="1">
        <f t="array" ref="Q2880">MEDIAN(_xlfn._xlws.FILTER(Data_Source[Price (SAR)],Data_Source[Maker] = Data_Source[[#This Row],[Maker]]))</f>
        <v>55000</v>
      </c>
    </row>
    <row r="2881" spans="1:17" x14ac:dyDescent="0.35">
      <c r="A2881">
        <v>2880</v>
      </c>
      <c r="B2881" t="s">
        <v>76</v>
      </c>
      <c r="C2881" t="s">
        <v>112</v>
      </c>
      <c r="D2881">
        <v>2017</v>
      </c>
      <c r="E2881" s="9">
        <f ca="1">YEAR(TODAY())-Data_Source[[#This Row],[Year]]</f>
        <v>8</v>
      </c>
      <c r="F2881" t="s">
        <v>15</v>
      </c>
      <c r="G2881" t="s">
        <v>25</v>
      </c>
      <c r="H2881" t="s">
        <v>26</v>
      </c>
      <c r="I2881">
        <v>3.5</v>
      </c>
      <c r="J2881" t="s">
        <v>18</v>
      </c>
      <c r="K2881" t="s">
        <v>19</v>
      </c>
      <c r="L2881">
        <v>132000</v>
      </c>
      <c r="M2881" t="s">
        <v>45</v>
      </c>
      <c r="N2881" t="s">
        <v>539</v>
      </c>
      <c r="O2881" s="2">
        <v>65000</v>
      </c>
      <c r="P2881" s="1">
        <f>MEDIAN(Data_Source[Price (SAR)])</f>
        <v>58000</v>
      </c>
      <c r="Q2881" s="1" cm="1">
        <f t="array" ref="Q2881">MEDIAN(_xlfn._xlws.FILTER(Data_Source[Price (SAR)],Data_Source[Maker] = Data_Source[[#This Row],[Maker]]))</f>
        <v>55000</v>
      </c>
    </row>
    <row r="2882" spans="1:17" x14ac:dyDescent="0.35">
      <c r="A2882">
        <v>2881</v>
      </c>
      <c r="B2882" t="s">
        <v>103</v>
      </c>
      <c r="C2882" t="s">
        <v>104</v>
      </c>
      <c r="D2882">
        <v>2017</v>
      </c>
      <c r="E2882" s="9">
        <f ca="1">YEAR(TODAY())-Data_Source[[#This Row],[Year]]</f>
        <v>8</v>
      </c>
      <c r="F2882" t="s">
        <v>15</v>
      </c>
      <c r="G2882" t="s">
        <v>29</v>
      </c>
      <c r="H2882" t="s">
        <v>17</v>
      </c>
      <c r="I2882">
        <v>5.7</v>
      </c>
      <c r="J2882" t="s">
        <v>18</v>
      </c>
      <c r="K2882" t="s">
        <v>19</v>
      </c>
      <c r="L2882">
        <v>102000</v>
      </c>
      <c r="M2882" t="s">
        <v>45</v>
      </c>
      <c r="N2882" t="s">
        <v>539</v>
      </c>
      <c r="O2882" s="2">
        <v>99000</v>
      </c>
      <c r="P2882" s="1">
        <f>MEDIAN(Data_Source[Price (SAR)])</f>
        <v>58000</v>
      </c>
      <c r="Q2882" s="1" cm="1">
        <f t="array" ref="Q2882">MEDIAN(_xlfn._xlws.FILTER(Data_Source[Price (SAR)],Data_Source[Maker] = Data_Source[[#This Row],[Maker]]))</f>
        <v>83000</v>
      </c>
    </row>
    <row r="2883" spans="1:17" x14ac:dyDescent="0.35">
      <c r="A2883">
        <v>2882</v>
      </c>
      <c r="B2883" t="s">
        <v>34</v>
      </c>
      <c r="C2883" t="s">
        <v>43</v>
      </c>
      <c r="D2883">
        <v>2010</v>
      </c>
      <c r="E2883" s="9">
        <f ca="1">YEAR(TODAY())-Data_Source[[#This Row],[Year]]</f>
        <v>15</v>
      </c>
      <c r="F2883" t="s">
        <v>15</v>
      </c>
      <c r="G2883" t="s">
        <v>75</v>
      </c>
      <c r="H2883" t="s">
        <v>26</v>
      </c>
      <c r="I2883">
        <v>2</v>
      </c>
      <c r="J2883" t="s">
        <v>18</v>
      </c>
      <c r="K2883" t="s">
        <v>68</v>
      </c>
      <c r="L2883">
        <v>550000</v>
      </c>
      <c r="M2883" t="s">
        <v>42</v>
      </c>
      <c r="N2883" t="s">
        <v>64</v>
      </c>
      <c r="O2883" s="2">
        <v>20000</v>
      </c>
      <c r="P2883" s="1">
        <f>MEDIAN(Data_Source[Price (SAR)])</f>
        <v>58000</v>
      </c>
      <c r="Q2883" s="1" cm="1">
        <f t="array" ref="Q2883">MEDIAN(_xlfn._xlws.FILTER(Data_Source[Price (SAR)],Data_Source[Maker] = Data_Source[[#This Row],[Maker]]))</f>
        <v>65000</v>
      </c>
    </row>
    <row r="2884" spans="1:17" x14ac:dyDescent="0.35">
      <c r="A2884">
        <v>2883</v>
      </c>
      <c r="B2884" t="s">
        <v>34</v>
      </c>
      <c r="C2884" t="s">
        <v>51</v>
      </c>
      <c r="D2884">
        <v>2014</v>
      </c>
      <c r="E2884" s="9">
        <f ca="1">YEAR(TODAY())-Data_Source[[#This Row],[Year]]</f>
        <v>11</v>
      </c>
      <c r="F2884" t="s">
        <v>15</v>
      </c>
      <c r="G2884" t="s">
        <v>23</v>
      </c>
      <c r="H2884" t="s">
        <v>26</v>
      </c>
      <c r="I2884">
        <v>1.6</v>
      </c>
      <c r="J2884" t="s">
        <v>18</v>
      </c>
      <c r="K2884" t="s">
        <v>19</v>
      </c>
      <c r="L2884">
        <v>275000</v>
      </c>
      <c r="M2884" t="s">
        <v>42</v>
      </c>
      <c r="N2884" t="s">
        <v>64</v>
      </c>
      <c r="O2884" s="3">
        <v>25000</v>
      </c>
      <c r="P2884" s="1">
        <f>MEDIAN(Data_Source[Price (SAR)])</f>
        <v>58000</v>
      </c>
      <c r="Q2884" s="1" cm="1">
        <f t="array" ref="Q2884">MEDIAN(_xlfn._xlws.FILTER(Data_Source[Price (SAR)],Data_Source[Maker] = Data_Source[[#This Row],[Maker]]))</f>
        <v>65000</v>
      </c>
    </row>
    <row r="2885" spans="1:17" x14ac:dyDescent="0.35">
      <c r="A2885">
        <v>2884</v>
      </c>
      <c r="B2885" t="s">
        <v>209</v>
      </c>
      <c r="C2885" t="s">
        <v>448</v>
      </c>
      <c r="D2885">
        <v>2020</v>
      </c>
      <c r="E2885" s="9">
        <f ca="1">YEAR(TODAY())-Data_Source[[#This Row],[Year]]</f>
        <v>5</v>
      </c>
      <c r="F2885" t="s">
        <v>15</v>
      </c>
      <c r="G2885" t="s">
        <v>29</v>
      </c>
      <c r="H2885" t="s">
        <v>30</v>
      </c>
      <c r="I2885">
        <v>3.7</v>
      </c>
      <c r="J2885" t="s">
        <v>18</v>
      </c>
      <c r="K2885" t="s">
        <v>19</v>
      </c>
      <c r="L2885">
        <v>3500</v>
      </c>
      <c r="M2885" t="s">
        <v>45</v>
      </c>
      <c r="N2885" t="s">
        <v>539</v>
      </c>
      <c r="O2885" s="2">
        <v>250000</v>
      </c>
      <c r="P2885" s="1">
        <f>MEDIAN(Data_Source[Price (SAR)])</f>
        <v>58000</v>
      </c>
      <c r="Q2885" s="1" cm="1">
        <f t="array" ref="Q2885">MEDIAN(_xlfn._xlws.FILTER(Data_Source[Price (SAR)],Data_Source[Maker] = Data_Source[[#This Row],[Maker]]))</f>
        <v>99000</v>
      </c>
    </row>
    <row r="2886" spans="1:17" x14ac:dyDescent="0.35">
      <c r="A2886">
        <v>2885</v>
      </c>
      <c r="B2886" t="s">
        <v>34</v>
      </c>
      <c r="C2886" t="s">
        <v>161</v>
      </c>
      <c r="D2886">
        <v>2016</v>
      </c>
      <c r="E2886" s="9">
        <f ca="1">YEAR(TODAY())-Data_Source[[#This Row],[Year]]</f>
        <v>9</v>
      </c>
      <c r="F2886" t="s">
        <v>15</v>
      </c>
      <c r="G2886" t="s">
        <v>29</v>
      </c>
      <c r="H2886" t="s">
        <v>30</v>
      </c>
      <c r="I2886">
        <v>5.7</v>
      </c>
      <c r="J2886" t="s">
        <v>18</v>
      </c>
      <c r="K2886" t="s">
        <v>19</v>
      </c>
      <c r="L2886">
        <v>333000</v>
      </c>
      <c r="M2886" t="s">
        <v>45</v>
      </c>
      <c r="N2886" t="s">
        <v>539</v>
      </c>
      <c r="O2886" s="2">
        <v>78000</v>
      </c>
      <c r="P2886" s="1">
        <f>MEDIAN(Data_Source[Price (SAR)])</f>
        <v>58000</v>
      </c>
      <c r="Q2886" s="1" cm="1">
        <f t="array" ref="Q2886">MEDIAN(_xlfn._xlws.FILTER(Data_Source[Price (SAR)],Data_Source[Maker] = Data_Source[[#This Row],[Maker]]))</f>
        <v>65000</v>
      </c>
    </row>
    <row r="2887" spans="1:17" x14ac:dyDescent="0.35">
      <c r="A2887">
        <v>2886</v>
      </c>
      <c r="B2887" t="s">
        <v>34</v>
      </c>
      <c r="C2887" t="s">
        <v>43</v>
      </c>
      <c r="D2887">
        <v>2018</v>
      </c>
      <c r="E2887" s="9">
        <f ca="1">YEAR(TODAY())-Data_Source[[#This Row],[Year]]</f>
        <v>7</v>
      </c>
      <c r="F2887" t="s">
        <v>15</v>
      </c>
      <c r="G2887" t="s">
        <v>94</v>
      </c>
      <c r="H2887" t="s">
        <v>17</v>
      </c>
      <c r="I2887">
        <v>3.5</v>
      </c>
      <c r="J2887" t="s">
        <v>18</v>
      </c>
      <c r="K2887" t="s">
        <v>19</v>
      </c>
      <c r="L2887">
        <v>80000</v>
      </c>
      <c r="M2887" t="s">
        <v>20</v>
      </c>
      <c r="N2887" t="s">
        <v>20</v>
      </c>
      <c r="O2887" s="3">
        <v>95000</v>
      </c>
      <c r="P2887" s="1">
        <f>MEDIAN(Data_Source[Price (SAR)])</f>
        <v>58000</v>
      </c>
      <c r="Q2887" s="1" cm="1">
        <f t="array" ref="Q2887">MEDIAN(_xlfn._xlws.FILTER(Data_Source[Price (SAR)],Data_Source[Maker] = Data_Source[[#This Row],[Maker]]))</f>
        <v>65000</v>
      </c>
    </row>
    <row r="2888" spans="1:17" x14ac:dyDescent="0.35">
      <c r="A2888">
        <v>2887</v>
      </c>
      <c r="B2888" t="s">
        <v>39</v>
      </c>
      <c r="C2888" t="s">
        <v>46</v>
      </c>
      <c r="D2888">
        <v>2003</v>
      </c>
      <c r="E2888" s="9">
        <f ca="1">YEAR(TODAY())-Data_Source[[#This Row],[Year]]</f>
        <v>22</v>
      </c>
      <c r="F2888" t="s">
        <v>47</v>
      </c>
      <c r="G2888" t="s">
        <v>75</v>
      </c>
      <c r="H2888" t="s">
        <v>17</v>
      </c>
      <c r="I2888">
        <v>5.3</v>
      </c>
      <c r="J2888" t="s">
        <v>18</v>
      </c>
      <c r="K2888" t="s">
        <v>19</v>
      </c>
      <c r="L2888">
        <v>488000</v>
      </c>
      <c r="M2888" t="s">
        <v>42</v>
      </c>
      <c r="N2888" t="s">
        <v>64</v>
      </c>
      <c r="O2888" s="2">
        <v>13000</v>
      </c>
      <c r="P2888" s="1">
        <f>MEDIAN(Data_Source[Price (SAR)])</f>
        <v>58000</v>
      </c>
      <c r="Q2888" s="1" cm="1">
        <f t="array" ref="Q2888">MEDIAN(_xlfn._xlws.FILTER(Data_Source[Price (SAR)],Data_Source[Maker] = Data_Source[[#This Row],[Maker]]))</f>
        <v>60000</v>
      </c>
    </row>
    <row r="2889" spans="1:17" x14ac:dyDescent="0.35">
      <c r="A2889">
        <v>2888</v>
      </c>
      <c r="B2889" t="s">
        <v>185</v>
      </c>
      <c r="C2889" t="s">
        <v>277</v>
      </c>
      <c r="D2889">
        <v>2015</v>
      </c>
      <c r="E2889" s="9">
        <f ca="1">YEAR(TODAY())-Data_Source[[#This Row],[Year]]</f>
        <v>10</v>
      </c>
      <c r="F2889" t="s">
        <v>15</v>
      </c>
      <c r="G2889" t="s">
        <v>23</v>
      </c>
      <c r="H2889" t="s">
        <v>26</v>
      </c>
      <c r="I2889">
        <v>2.5</v>
      </c>
      <c r="J2889" t="s">
        <v>56</v>
      </c>
      <c r="K2889" t="s">
        <v>68</v>
      </c>
      <c r="L2889">
        <v>445539</v>
      </c>
      <c r="M2889" t="s">
        <v>45</v>
      </c>
      <c r="N2889" t="s">
        <v>539</v>
      </c>
      <c r="O2889" s="3">
        <v>53000</v>
      </c>
      <c r="P2889" s="1">
        <f>MEDIAN(Data_Source[Price (SAR)])</f>
        <v>58000</v>
      </c>
      <c r="Q2889" s="1" cm="1">
        <f t="array" ref="Q2889">MEDIAN(_xlfn._xlws.FILTER(Data_Source[Price (SAR)],Data_Source[Maker] = Data_Source[[#This Row],[Maker]]))</f>
        <v>55500</v>
      </c>
    </row>
    <row r="2890" spans="1:17" x14ac:dyDescent="0.35">
      <c r="A2890">
        <v>2889</v>
      </c>
      <c r="B2890" t="s">
        <v>39</v>
      </c>
      <c r="C2890" t="s">
        <v>46</v>
      </c>
      <c r="D2890">
        <v>2016</v>
      </c>
      <c r="E2890" s="9">
        <f ca="1">YEAR(TODAY())-Data_Source[[#This Row],[Year]]</f>
        <v>9</v>
      </c>
      <c r="F2890" t="s">
        <v>15</v>
      </c>
      <c r="G2890" t="s">
        <v>94</v>
      </c>
      <c r="H2890" t="s">
        <v>26</v>
      </c>
      <c r="I2890">
        <v>5.3</v>
      </c>
      <c r="J2890" t="s">
        <v>18</v>
      </c>
      <c r="K2890" t="s">
        <v>19</v>
      </c>
      <c r="L2890">
        <v>194000</v>
      </c>
      <c r="M2890" t="s">
        <v>45</v>
      </c>
      <c r="N2890" t="s">
        <v>539</v>
      </c>
      <c r="O2890" s="3">
        <v>108000</v>
      </c>
      <c r="P2890" s="1">
        <f>MEDIAN(Data_Source[Price (SAR)])</f>
        <v>58000</v>
      </c>
      <c r="Q2890" s="1" cm="1">
        <f t="array" ref="Q2890">MEDIAN(_xlfn._xlws.FILTER(Data_Source[Price (SAR)],Data_Source[Maker] = Data_Source[[#This Row],[Maker]]))</f>
        <v>60000</v>
      </c>
    </row>
    <row r="2891" spans="1:17" x14ac:dyDescent="0.35">
      <c r="A2891">
        <v>2890</v>
      </c>
      <c r="B2891" t="s">
        <v>27</v>
      </c>
      <c r="C2891" t="s">
        <v>88</v>
      </c>
      <c r="D2891">
        <v>2018</v>
      </c>
      <c r="E2891" s="9">
        <f ca="1">YEAR(TODAY())-Data_Source[[#This Row],[Year]]</f>
        <v>7</v>
      </c>
      <c r="F2891" t="s">
        <v>15</v>
      </c>
      <c r="G2891" t="s">
        <v>29</v>
      </c>
      <c r="H2891" t="s">
        <v>26</v>
      </c>
      <c r="I2891">
        <v>1.4</v>
      </c>
      <c r="J2891" t="s">
        <v>18</v>
      </c>
      <c r="K2891" t="s">
        <v>19</v>
      </c>
      <c r="L2891">
        <v>81967</v>
      </c>
      <c r="M2891" t="s">
        <v>20</v>
      </c>
      <c r="N2891" t="s">
        <v>20</v>
      </c>
      <c r="O2891" s="3">
        <v>35500</v>
      </c>
      <c r="P2891" s="1">
        <f>MEDIAN(Data_Source[Price (SAR)])</f>
        <v>58000</v>
      </c>
      <c r="Q2891" s="1" cm="1">
        <f t="array" ref="Q2891">MEDIAN(_xlfn._xlws.FILTER(Data_Source[Price (SAR)],Data_Source[Maker] = Data_Source[[#This Row],[Maker]]))</f>
        <v>42000</v>
      </c>
    </row>
    <row r="2892" spans="1:17" x14ac:dyDescent="0.35">
      <c r="A2892">
        <v>2891</v>
      </c>
      <c r="B2892" t="s">
        <v>82</v>
      </c>
      <c r="C2892" t="s">
        <v>105</v>
      </c>
      <c r="D2892">
        <v>2015</v>
      </c>
      <c r="E2892" s="9">
        <f ca="1">YEAR(TODAY())-Data_Source[[#This Row],[Year]]</f>
        <v>10</v>
      </c>
      <c r="F2892" t="s">
        <v>15</v>
      </c>
      <c r="G2892" t="s">
        <v>23</v>
      </c>
      <c r="H2892" t="s">
        <v>17</v>
      </c>
      <c r="I2892">
        <v>2.4</v>
      </c>
      <c r="J2892" t="s">
        <v>18</v>
      </c>
      <c r="K2892" t="s">
        <v>19</v>
      </c>
      <c r="L2892">
        <v>129744</v>
      </c>
      <c r="M2892" t="s">
        <v>54</v>
      </c>
      <c r="N2892" t="s">
        <v>538</v>
      </c>
      <c r="O2892" s="3">
        <v>49500</v>
      </c>
      <c r="P2892" s="1">
        <f>MEDIAN(Data_Source[Price (SAR)])</f>
        <v>58000</v>
      </c>
      <c r="Q2892" s="1" cm="1">
        <f t="array" ref="Q2892">MEDIAN(_xlfn._xlws.FILTER(Data_Source[Price (SAR)],Data_Source[Maker] = Data_Source[[#This Row],[Maker]]))</f>
        <v>40000</v>
      </c>
    </row>
    <row r="2893" spans="1:17" x14ac:dyDescent="0.35">
      <c r="A2893">
        <v>2892</v>
      </c>
      <c r="B2893" t="s">
        <v>76</v>
      </c>
      <c r="C2893" t="s">
        <v>112</v>
      </c>
      <c r="D2893">
        <v>2017</v>
      </c>
      <c r="E2893" s="9">
        <f ca="1">YEAR(TODAY())-Data_Source[[#This Row],[Year]]</f>
        <v>8</v>
      </c>
      <c r="F2893" t="s">
        <v>15</v>
      </c>
      <c r="G2893" t="s">
        <v>23</v>
      </c>
      <c r="H2893" t="s">
        <v>26</v>
      </c>
      <c r="I2893">
        <v>3.5</v>
      </c>
      <c r="J2893" t="s">
        <v>18</v>
      </c>
      <c r="K2893" t="s">
        <v>19</v>
      </c>
      <c r="L2893">
        <v>135000</v>
      </c>
      <c r="M2893" t="s">
        <v>45</v>
      </c>
      <c r="N2893" t="s">
        <v>539</v>
      </c>
      <c r="O2893" s="3">
        <v>65000</v>
      </c>
      <c r="P2893" s="1">
        <f>MEDIAN(Data_Source[Price (SAR)])</f>
        <v>58000</v>
      </c>
      <c r="Q2893" s="1" cm="1">
        <f t="array" ref="Q2893">MEDIAN(_xlfn._xlws.FILTER(Data_Source[Price (SAR)],Data_Source[Maker] = Data_Source[[#This Row],[Maker]]))</f>
        <v>55000</v>
      </c>
    </row>
    <row r="2894" spans="1:17" x14ac:dyDescent="0.35">
      <c r="A2894">
        <v>2893</v>
      </c>
      <c r="B2894" t="s">
        <v>48</v>
      </c>
      <c r="C2894" t="s">
        <v>149</v>
      </c>
      <c r="D2894">
        <v>2016</v>
      </c>
      <c r="E2894" s="9">
        <f ca="1">YEAR(TODAY())-Data_Source[[#This Row],[Year]]</f>
        <v>9</v>
      </c>
      <c r="F2894" t="s">
        <v>44</v>
      </c>
      <c r="G2894" t="s">
        <v>29</v>
      </c>
      <c r="H2894" t="s">
        <v>17</v>
      </c>
      <c r="I2894">
        <v>2</v>
      </c>
      <c r="J2894" t="s">
        <v>18</v>
      </c>
      <c r="K2894" t="s">
        <v>19</v>
      </c>
      <c r="L2894">
        <v>119000</v>
      </c>
      <c r="M2894" t="s">
        <v>20</v>
      </c>
      <c r="N2894" t="s">
        <v>20</v>
      </c>
      <c r="O2894" s="3">
        <v>130000</v>
      </c>
      <c r="P2894" s="1">
        <f>MEDIAN(Data_Source[Price (SAR)])</f>
        <v>58000</v>
      </c>
      <c r="Q2894" s="1" cm="1">
        <f t="array" ref="Q2894">MEDIAN(_xlfn._xlws.FILTER(Data_Source[Price (SAR)],Data_Source[Maker] = Data_Source[[#This Row],[Maker]]))</f>
        <v>145000</v>
      </c>
    </row>
    <row r="2895" spans="1:17" x14ac:dyDescent="0.35">
      <c r="A2895">
        <v>2894</v>
      </c>
      <c r="B2895" t="s">
        <v>27</v>
      </c>
      <c r="C2895" t="s">
        <v>88</v>
      </c>
      <c r="D2895">
        <v>2018</v>
      </c>
      <c r="E2895" s="9">
        <f ca="1">YEAR(TODAY())-Data_Source[[#This Row],[Year]]</f>
        <v>7</v>
      </c>
      <c r="F2895" t="s">
        <v>15</v>
      </c>
      <c r="G2895" t="s">
        <v>23</v>
      </c>
      <c r="H2895" t="s">
        <v>26</v>
      </c>
      <c r="I2895">
        <v>1.4</v>
      </c>
      <c r="J2895" t="s">
        <v>18</v>
      </c>
      <c r="K2895" t="s">
        <v>19</v>
      </c>
      <c r="L2895">
        <v>95000</v>
      </c>
      <c r="M2895" t="s">
        <v>20</v>
      </c>
      <c r="N2895" t="s">
        <v>20</v>
      </c>
      <c r="O2895" s="2">
        <v>28000</v>
      </c>
      <c r="P2895" s="1">
        <f>MEDIAN(Data_Source[Price (SAR)])</f>
        <v>58000</v>
      </c>
      <c r="Q2895" s="1" cm="1">
        <f t="array" ref="Q2895">MEDIAN(_xlfn._xlws.FILTER(Data_Source[Price (SAR)],Data_Source[Maker] = Data_Source[[#This Row],[Maker]]))</f>
        <v>42000</v>
      </c>
    </row>
    <row r="2896" spans="1:17" x14ac:dyDescent="0.35">
      <c r="A2896">
        <v>2895</v>
      </c>
      <c r="B2896" t="s">
        <v>76</v>
      </c>
      <c r="C2896" t="s">
        <v>235</v>
      </c>
      <c r="D2896">
        <v>2015</v>
      </c>
      <c r="E2896" s="9">
        <f ca="1">YEAR(TODAY())-Data_Source[[#This Row],[Year]]</f>
        <v>10</v>
      </c>
      <c r="F2896" t="s">
        <v>15</v>
      </c>
      <c r="G2896" t="s">
        <v>94</v>
      </c>
      <c r="H2896" t="s">
        <v>17</v>
      </c>
      <c r="I2896">
        <v>2.5</v>
      </c>
      <c r="J2896" t="s">
        <v>18</v>
      </c>
      <c r="K2896" t="s">
        <v>19</v>
      </c>
      <c r="L2896">
        <v>200000</v>
      </c>
      <c r="M2896" t="s">
        <v>20</v>
      </c>
      <c r="N2896" t="s">
        <v>20</v>
      </c>
      <c r="O2896" s="3">
        <v>49000</v>
      </c>
      <c r="P2896" s="1">
        <f>MEDIAN(Data_Source[Price (SAR)])</f>
        <v>58000</v>
      </c>
      <c r="Q2896" s="1" cm="1">
        <f t="array" ref="Q2896">MEDIAN(_xlfn._xlws.FILTER(Data_Source[Price (SAR)],Data_Source[Maker] = Data_Source[[#This Row],[Maker]]))</f>
        <v>55000</v>
      </c>
    </row>
    <row r="2897" spans="1:17" x14ac:dyDescent="0.35">
      <c r="A2897">
        <v>2896</v>
      </c>
      <c r="B2897" t="s">
        <v>76</v>
      </c>
      <c r="C2897" t="s">
        <v>112</v>
      </c>
      <c r="D2897">
        <v>2014</v>
      </c>
      <c r="E2897" s="9">
        <f ca="1">YEAR(TODAY())-Data_Source[[#This Row],[Year]]</f>
        <v>11</v>
      </c>
      <c r="F2897" t="s">
        <v>15</v>
      </c>
      <c r="G2897" t="s">
        <v>23</v>
      </c>
      <c r="H2897" t="s">
        <v>17</v>
      </c>
      <c r="I2897">
        <v>3.5</v>
      </c>
      <c r="J2897" t="s">
        <v>18</v>
      </c>
      <c r="K2897" t="s">
        <v>19</v>
      </c>
      <c r="L2897">
        <v>269177</v>
      </c>
      <c r="M2897" t="s">
        <v>70</v>
      </c>
      <c r="N2897" t="s">
        <v>70</v>
      </c>
      <c r="O2897" s="3">
        <v>60000</v>
      </c>
      <c r="P2897" s="1">
        <f>MEDIAN(Data_Source[Price (SAR)])</f>
        <v>58000</v>
      </c>
      <c r="Q2897" s="1" cm="1">
        <f t="array" ref="Q2897">MEDIAN(_xlfn._xlws.FILTER(Data_Source[Price (SAR)],Data_Source[Maker] = Data_Source[[#This Row],[Maker]]))</f>
        <v>55000</v>
      </c>
    </row>
    <row r="2898" spans="1:17" x14ac:dyDescent="0.35">
      <c r="A2898">
        <v>2897</v>
      </c>
      <c r="B2898" t="s">
        <v>34</v>
      </c>
      <c r="C2898" t="s">
        <v>69</v>
      </c>
      <c r="D2898">
        <v>2009</v>
      </c>
      <c r="E2898" s="9">
        <f ca="1">YEAR(TODAY())-Data_Source[[#This Row],[Year]]</f>
        <v>16</v>
      </c>
      <c r="F2898" t="s">
        <v>15</v>
      </c>
      <c r="G2898" t="s">
        <v>16</v>
      </c>
      <c r="H2898" t="s">
        <v>17</v>
      </c>
      <c r="I2898">
        <v>3.5</v>
      </c>
      <c r="J2898" t="s">
        <v>18</v>
      </c>
      <c r="K2898" t="s">
        <v>19</v>
      </c>
      <c r="L2898">
        <v>373000</v>
      </c>
      <c r="M2898" t="s">
        <v>20</v>
      </c>
      <c r="N2898" t="s">
        <v>20</v>
      </c>
      <c r="O2898" s="2">
        <v>33500</v>
      </c>
      <c r="P2898" s="1">
        <f>MEDIAN(Data_Source[Price (SAR)])</f>
        <v>58000</v>
      </c>
      <c r="Q2898" s="1" cm="1">
        <f t="array" ref="Q2898">MEDIAN(_xlfn._xlws.FILTER(Data_Source[Price (SAR)],Data_Source[Maker] = Data_Source[[#This Row],[Maker]]))</f>
        <v>65000</v>
      </c>
    </row>
    <row r="2899" spans="1:17" x14ac:dyDescent="0.35">
      <c r="A2899">
        <v>2898</v>
      </c>
      <c r="B2899" t="s">
        <v>39</v>
      </c>
      <c r="C2899" t="s">
        <v>115</v>
      </c>
      <c r="D2899">
        <v>2015</v>
      </c>
      <c r="E2899" s="9">
        <f ca="1">YEAR(TODAY())-Data_Source[[#This Row],[Year]]</f>
        <v>10</v>
      </c>
      <c r="F2899" t="s">
        <v>15</v>
      </c>
      <c r="G2899" t="s">
        <v>94</v>
      </c>
      <c r="H2899" t="s">
        <v>26</v>
      </c>
      <c r="I2899">
        <v>2.8</v>
      </c>
      <c r="J2899" t="s">
        <v>18</v>
      </c>
      <c r="K2899" t="s">
        <v>19</v>
      </c>
      <c r="L2899">
        <v>205000</v>
      </c>
      <c r="M2899" t="s">
        <v>20</v>
      </c>
      <c r="N2899" t="s">
        <v>20</v>
      </c>
      <c r="O2899" s="3">
        <v>85000</v>
      </c>
      <c r="P2899" s="1">
        <f>MEDIAN(Data_Source[Price (SAR)])</f>
        <v>58000</v>
      </c>
      <c r="Q2899" s="1" cm="1">
        <f t="array" ref="Q2899">MEDIAN(_xlfn._xlws.FILTER(Data_Source[Price (SAR)],Data_Source[Maker] = Data_Source[[#This Row],[Maker]]))</f>
        <v>60000</v>
      </c>
    </row>
    <row r="2900" spans="1:17" x14ac:dyDescent="0.35">
      <c r="A2900">
        <v>2899</v>
      </c>
      <c r="B2900" t="s">
        <v>76</v>
      </c>
      <c r="C2900" t="s">
        <v>125</v>
      </c>
      <c r="D2900">
        <v>2016</v>
      </c>
      <c r="E2900" s="9">
        <f ca="1">YEAR(TODAY())-Data_Source[[#This Row],[Year]]</f>
        <v>9</v>
      </c>
      <c r="F2900" t="s">
        <v>47</v>
      </c>
      <c r="G2900" t="s">
        <v>29</v>
      </c>
      <c r="H2900" t="s">
        <v>17</v>
      </c>
      <c r="I2900">
        <v>3.6</v>
      </c>
      <c r="J2900" t="s">
        <v>18</v>
      </c>
      <c r="K2900" t="s">
        <v>19</v>
      </c>
      <c r="L2900">
        <v>131000</v>
      </c>
      <c r="M2900" t="s">
        <v>45</v>
      </c>
      <c r="N2900" t="s">
        <v>539</v>
      </c>
      <c r="O2900" s="2">
        <v>113000</v>
      </c>
      <c r="P2900" s="1">
        <f>MEDIAN(Data_Source[Price (SAR)])</f>
        <v>58000</v>
      </c>
      <c r="Q2900" s="1" cm="1">
        <f t="array" ref="Q2900">MEDIAN(_xlfn._xlws.FILTER(Data_Source[Price (SAR)],Data_Source[Maker] = Data_Source[[#This Row],[Maker]]))</f>
        <v>55000</v>
      </c>
    </row>
    <row r="2901" spans="1:17" x14ac:dyDescent="0.35">
      <c r="A2901">
        <v>2900</v>
      </c>
      <c r="B2901" t="s">
        <v>185</v>
      </c>
      <c r="C2901" t="s">
        <v>277</v>
      </c>
      <c r="D2901">
        <v>2015</v>
      </c>
      <c r="E2901" s="9">
        <f ca="1">YEAR(TODAY())-Data_Source[[#This Row],[Year]]</f>
        <v>10</v>
      </c>
      <c r="F2901" t="s">
        <v>15</v>
      </c>
      <c r="G2901" t="s">
        <v>23</v>
      </c>
      <c r="H2901" t="s">
        <v>26</v>
      </c>
      <c r="I2901">
        <v>2.5</v>
      </c>
      <c r="J2901" t="s">
        <v>56</v>
      </c>
      <c r="K2901" t="s">
        <v>68</v>
      </c>
      <c r="L2901">
        <v>299967</v>
      </c>
      <c r="M2901" t="s">
        <v>45</v>
      </c>
      <c r="N2901" t="s">
        <v>539</v>
      </c>
      <c r="O2901" s="2">
        <v>53000</v>
      </c>
      <c r="P2901" s="1">
        <f>MEDIAN(Data_Source[Price (SAR)])</f>
        <v>58000</v>
      </c>
      <c r="Q2901" s="1" cm="1">
        <f t="array" ref="Q2901">MEDIAN(_xlfn._xlws.FILTER(Data_Source[Price (SAR)],Data_Source[Maker] = Data_Source[[#This Row],[Maker]]))</f>
        <v>55500</v>
      </c>
    </row>
    <row r="2902" spans="1:17" x14ac:dyDescent="0.35">
      <c r="A2902">
        <v>2901</v>
      </c>
      <c r="B2902" t="s">
        <v>21</v>
      </c>
      <c r="C2902" t="s">
        <v>120</v>
      </c>
      <c r="D2902">
        <v>2015</v>
      </c>
      <c r="E2902" s="9">
        <f ca="1">YEAR(TODAY())-Data_Source[[#This Row],[Year]]</f>
        <v>10</v>
      </c>
      <c r="F2902" t="s">
        <v>15</v>
      </c>
      <c r="G2902" t="s">
        <v>23</v>
      </c>
      <c r="H2902" t="s">
        <v>26</v>
      </c>
      <c r="I2902">
        <v>2.7</v>
      </c>
      <c r="J2902" t="s">
        <v>18</v>
      </c>
      <c r="K2902" t="s">
        <v>68</v>
      </c>
      <c r="L2902">
        <v>77000</v>
      </c>
      <c r="M2902" t="s">
        <v>42</v>
      </c>
      <c r="N2902" t="s">
        <v>64</v>
      </c>
      <c r="O2902" s="3">
        <v>45000</v>
      </c>
      <c r="P2902" s="1">
        <f>MEDIAN(Data_Source[Price (SAR)])</f>
        <v>58000</v>
      </c>
      <c r="Q2902" s="1" cm="1">
        <f t="array" ref="Q2902">MEDIAN(_xlfn._xlws.FILTER(Data_Source[Price (SAR)],Data_Source[Maker] = Data_Source[[#This Row],[Maker]]))</f>
        <v>36500</v>
      </c>
    </row>
    <row r="2903" spans="1:17" x14ac:dyDescent="0.35">
      <c r="A2903">
        <v>2902</v>
      </c>
      <c r="B2903" t="s">
        <v>95</v>
      </c>
      <c r="C2903" t="s">
        <v>223</v>
      </c>
      <c r="D2903">
        <v>2007</v>
      </c>
      <c r="E2903" s="9">
        <f ca="1">YEAR(TODAY())-Data_Source[[#This Row],[Year]]</f>
        <v>18</v>
      </c>
      <c r="F2903" t="s">
        <v>47</v>
      </c>
      <c r="G2903" t="s">
        <v>78</v>
      </c>
      <c r="H2903" t="s">
        <v>17</v>
      </c>
      <c r="I2903">
        <v>6.2</v>
      </c>
      <c r="J2903" t="s">
        <v>18</v>
      </c>
      <c r="K2903" t="s">
        <v>19</v>
      </c>
      <c r="L2903">
        <v>273000</v>
      </c>
      <c r="M2903" t="s">
        <v>211</v>
      </c>
      <c r="N2903" t="s">
        <v>539</v>
      </c>
      <c r="O2903" s="2">
        <v>39000</v>
      </c>
      <c r="P2903" s="1">
        <f>MEDIAN(Data_Source[Price (SAR)])</f>
        <v>58000</v>
      </c>
      <c r="Q2903" s="1" cm="1">
        <f t="array" ref="Q2903">MEDIAN(_xlfn._xlws.FILTER(Data_Source[Price (SAR)],Data_Source[Maker] = Data_Source[[#This Row],[Maker]]))</f>
        <v>130000</v>
      </c>
    </row>
    <row r="2904" spans="1:17" x14ac:dyDescent="0.35">
      <c r="A2904">
        <v>2903</v>
      </c>
      <c r="B2904" t="s">
        <v>39</v>
      </c>
      <c r="C2904" t="s">
        <v>46</v>
      </c>
      <c r="D2904">
        <v>2016</v>
      </c>
      <c r="E2904" s="9">
        <f ca="1">YEAR(TODAY())-Data_Source[[#This Row],[Year]]</f>
        <v>9</v>
      </c>
      <c r="F2904" t="s">
        <v>15</v>
      </c>
      <c r="G2904" t="s">
        <v>75</v>
      </c>
      <c r="H2904" t="s">
        <v>30</v>
      </c>
      <c r="I2904">
        <v>5.3</v>
      </c>
      <c r="J2904" t="s">
        <v>18</v>
      </c>
      <c r="K2904" t="s">
        <v>19</v>
      </c>
      <c r="L2904">
        <v>123496</v>
      </c>
      <c r="M2904" t="s">
        <v>20</v>
      </c>
      <c r="N2904" t="s">
        <v>20</v>
      </c>
      <c r="O2904" s="2">
        <v>130000</v>
      </c>
      <c r="P2904" s="1">
        <f>MEDIAN(Data_Source[Price (SAR)])</f>
        <v>58000</v>
      </c>
      <c r="Q2904" s="1" cm="1">
        <f t="array" ref="Q2904">MEDIAN(_xlfn._xlws.FILTER(Data_Source[Price (SAR)],Data_Source[Maker] = Data_Source[[#This Row],[Maker]]))</f>
        <v>60000</v>
      </c>
    </row>
    <row r="2905" spans="1:17" x14ac:dyDescent="0.35">
      <c r="A2905">
        <v>2904</v>
      </c>
      <c r="B2905" t="s">
        <v>31</v>
      </c>
      <c r="C2905" t="s">
        <v>157</v>
      </c>
      <c r="D2905">
        <v>2016</v>
      </c>
      <c r="E2905" s="9">
        <f ca="1">YEAR(TODAY())-Data_Source[[#This Row],[Year]]</f>
        <v>9</v>
      </c>
      <c r="F2905" t="s">
        <v>44</v>
      </c>
      <c r="G2905" t="s">
        <v>23</v>
      </c>
      <c r="H2905" t="s">
        <v>17</v>
      </c>
      <c r="I2905">
        <v>3.5</v>
      </c>
      <c r="J2905" t="s">
        <v>18</v>
      </c>
      <c r="K2905" t="s">
        <v>19</v>
      </c>
      <c r="L2905">
        <v>80000</v>
      </c>
      <c r="M2905" t="s">
        <v>20</v>
      </c>
      <c r="N2905" t="s">
        <v>20</v>
      </c>
      <c r="O2905" s="2">
        <v>73000</v>
      </c>
      <c r="P2905" s="1">
        <f>MEDIAN(Data_Source[Price (SAR)])</f>
        <v>58000</v>
      </c>
      <c r="Q2905" s="1" cm="1">
        <f t="array" ref="Q2905">MEDIAN(_xlfn._xlws.FILTER(Data_Source[Price (SAR)],Data_Source[Maker] = Data_Source[[#This Row],[Maker]]))</f>
        <v>60500</v>
      </c>
    </row>
    <row r="2906" spans="1:17" x14ac:dyDescent="0.35">
      <c r="A2906">
        <v>2905</v>
      </c>
      <c r="B2906" t="s">
        <v>76</v>
      </c>
      <c r="C2906" t="s">
        <v>125</v>
      </c>
      <c r="D2906">
        <v>2017</v>
      </c>
      <c r="E2906" s="9">
        <f ca="1">YEAR(TODAY())-Data_Source[[#This Row],[Year]]</f>
        <v>8</v>
      </c>
      <c r="F2906" t="s">
        <v>15</v>
      </c>
      <c r="G2906" t="s">
        <v>33</v>
      </c>
      <c r="H2906" t="s">
        <v>26</v>
      </c>
      <c r="I2906">
        <v>3.6</v>
      </c>
      <c r="J2906" t="s">
        <v>18</v>
      </c>
      <c r="K2906" t="s">
        <v>19</v>
      </c>
      <c r="L2906">
        <v>150000</v>
      </c>
      <c r="M2906" t="s">
        <v>45</v>
      </c>
      <c r="N2906" t="s">
        <v>539</v>
      </c>
      <c r="O2906" s="3">
        <v>73000</v>
      </c>
      <c r="P2906" s="1">
        <f>MEDIAN(Data_Source[Price (SAR)])</f>
        <v>58000</v>
      </c>
      <c r="Q2906" s="1" cm="1">
        <f t="array" ref="Q2906">MEDIAN(_xlfn._xlws.FILTER(Data_Source[Price (SAR)],Data_Source[Maker] = Data_Source[[#This Row],[Maker]]))</f>
        <v>55000</v>
      </c>
    </row>
    <row r="2907" spans="1:17" x14ac:dyDescent="0.35">
      <c r="A2907">
        <v>2906</v>
      </c>
      <c r="B2907" t="s">
        <v>34</v>
      </c>
      <c r="C2907" t="s">
        <v>66</v>
      </c>
      <c r="D2907">
        <v>2016</v>
      </c>
      <c r="E2907" s="9">
        <f ca="1">YEAR(TODAY())-Data_Source[[#This Row],[Year]]</f>
        <v>9</v>
      </c>
      <c r="F2907" t="s">
        <v>47</v>
      </c>
      <c r="G2907" t="s">
        <v>23</v>
      </c>
      <c r="H2907" t="s">
        <v>30</v>
      </c>
      <c r="I2907">
        <v>3.5</v>
      </c>
      <c r="J2907" t="s">
        <v>18</v>
      </c>
      <c r="K2907" t="s">
        <v>19</v>
      </c>
      <c r="L2907">
        <v>123000</v>
      </c>
      <c r="M2907" t="s">
        <v>20</v>
      </c>
      <c r="N2907" t="s">
        <v>20</v>
      </c>
      <c r="O2907" s="2">
        <v>93000</v>
      </c>
      <c r="P2907" s="1">
        <f>MEDIAN(Data_Source[Price (SAR)])</f>
        <v>58000</v>
      </c>
      <c r="Q2907" s="1" cm="1">
        <f t="array" ref="Q2907">MEDIAN(_xlfn._xlws.FILTER(Data_Source[Price (SAR)],Data_Source[Maker] = Data_Source[[#This Row],[Maker]]))</f>
        <v>65000</v>
      </c>
    </row>
    <row r="2908" spans="1:17" x14ac:dyDescent="0.35">
      <c r="A2908">
        <v>2907</v>
      </c>
      <c r="B2908" t="s">
        <v>185</v>
      </c>
      <c r="C2908" t="s">
        <v>277</v>
      </c>
      <c r="D2908">
        <v>2015</v>
      </c>
      <c r="E2908" s="9">
        <f ca="1">YEAR(TODAY())-Data_Source[[#This Row],[Year]]</f>
        <v>10</v>
      </c>
      <c r="F2908" t="s">
        <v>15</v>
      </c>
      <c r="G2908" t="s">
        <v>23</v>
      </c>
      <c r="H2908" t="s">
        <v>26</v>
      </c>
      <c r="I2908">
        <v>2.5</v>
      </c>
      <c r="J2908" t="s">
        <v>56</v>
      </c>
      <c r="K2908" t="s">
        <v>68</v>
      </c>
      <c r="L2908">
        <v>251662</v>
      </c>
      <c r="M2908" t="s">
        <v>45</v>
      </c>
      <c r="N2908" t="s">
        <v>539</v>
      </c>
      <c r="O2908" s="3">
        <v>53000</v>
      </c>
      <c r="P2908" s="1">
        <f>MEDIAN(Data_Source[Price (SAR)])</f>
        <v>58000</v>
      </c>
      <c r="Q2908" s="1" cm="1">
        <f t="array" ref="Q2908">MEDIAN(_xlfn._xlws.FILTER(Data_Source[Price (SAR)],Data_Source[Maker] = Data_Source[[#This Row],[Maker]]))</f>
        <v>55500</v>
      </c>
    </row>
    <row r="2909" spans="1:17" x14ac:dyDescent="0.35">
      <c r="A2909">
        <v>2908</v>
      </c>
      <c r="B2909" t="s">
        <v>39</v>
      </c>
      <c r="C2909" t="s">
        <v>46</v>
      </c>
      <c r="D2909">
        <v>2016</v>
      </c>
      <c r="E2909" s="9">
        <f ca="1">YEAR(TODAY())-Data_Source[[#This Row],[Year]]</f>
        <v>9</v>
      </c>
      <c r="F2909" t="s">
        <v>15</v>
      </c>
      <c r="G2909" t="s">
        <v>75</v>
      </c>
      <c r="H2909" t="s">
        <v>30</v>
      </c>
      <c r="I2909">
        <v>5.3</v>
      </c>
      <c r="J2909" t="s">
        <v>18</v>
      </c>
      <c r="K2909" t="s">
        <v>19</v>
      </c>
      <c r="L2909">
        <v>168000</v>
      </c>
      <c r="M2909" t="s">
        <v>20</v>
      </c>
      <c r="N2909" t="s">
        <v>20</v>
      </c>
      <c r="O2909" s="2">
        <v>114500</v>
      </c>
      <c r="P2909" s="1">
        <f>MEDIAN(Data_Source[Price (SAR)])</f>
        <v>58000</v>
      </c>
      <c r="Q2909" s="1" cm="1">
        <f t="array" ref="Q2909">MEDIAN(_xlfn._xlws.FILTER(Data_Source[Price (SAR)],Data_Source[Maker] = Data_Source[[#This Row],[Maker]]))</f>
        <v>60000</v>
      </c>
    </row>
    <row r="2910" spans="1:17" x14ac:dyDescent="0.35">
      <c r="A2910">
        <v>2909</v>
      </c>
      <c r="B2910" t="s">
        <v>60</v>
      </c>
      <c r="C2910" t="s">
        <v>80</v>
      </c>
      <c r="D2910">
        <v>2018</v>
      </c>
      <c r="E2910" s="9">
        <f ca="1">YEAR(TODAY())-Data_Source[[#This Row],[Year]]</f>
        <v>7</v>
      </c>
      <c r="F2910" t="s">
        <v>44</v>
      </c>
      <c r="G2910" t="s">
        <v>65</v>
      </c>
      <c r="H2910" t="s">
        <v>30</v>
      </c>
      <c r="I2910">
        <v>3.5</v>
      </c>
      <c r="J2910" t="s">
        <v>18</v>
      </c>
      <c r="K2910" t="s">
        <v>19</v>
      </c>
      <c r="L2910">
        <v>27000</v>
      </c>
      <c r="M2910" t="s">
        <v>20</v>
      </c>
      <c r="N2910" t="s">
        <v>20</v>
      </c>
      <c r="O2910" s="2">
        <v>122000</v>
      </c>
      <c r="P2910" s="1">
        <f>MEDIAN(Data_Source[Price (SAR)])</f>
        <v>58000</v>
      </c>
      <c r="Q2910" s="1" cm="1">
        <f t="array" ref="Q2910">MEDIAN(_xlfn._xlws.FILTER(Data_Source[Price (SAR)],Data_Source[Maker] = Data_Source[[#This Row],[Maker]]))</f>
        <v>142000</v>
      </c>
    </row>
    <row r="2911" spans="1:17" x14ac:dyDescent="0.35">
      <c r="A2911">
        <v>2910</v>
      </c>
      <c r="B2911" t="s">
        <v>82</v>
      </c>
      <c r="C2911" t="s">
        <v>105</v>
      </c>
      <c r="D2911">
        <v>2015</v>
      </c>
      <c r="E2911" s="9">
        <f ca="1">YEAR(TODAY())-Data_Source[[#This Row],[Year]]</f>
        <v>10</v>
      </c>
      <c r="F2911" t="s">
        <v>15</v>
      </c>
      <c r="G2911" t="s">
        <v>33</v>
      </c>
      <c r="H2911" t="s">
        <v>30</v>
      </c>
      <c r="I2911">
        <v>2</v>
      </c>
      <c r="J2911" t="s">
        <v>18</v>
      </c>
      <c r="K2911" t="s">
        <v>19</v>
      </c>
      <c r="L2911">
        <v>359397</v>
      </c>
      <c r="M2911" t="s">
        <v>20</v>
      </c>
      <c r="N2911" t="s">
        <v>20</v>
      </c>
      <c r="O2911" s="2">
        <v>35000</v>
      </c>
      <c r="P2911" s="1">
        <f>MEDIAN(Data_Source[Price (SAR)])</f>
        <v>58000</v>
      </c>
      <c r="Q2911" s="1" cm="1">
        <f t="array" ref="Q2911">MEDIAN(_xlfn._xlws.FILTER(Data_Source[Price (SAR)],Data_Source[Maker] = Data_Source[[#This Row],[Maker]]))</f>
        <v>40000</v>
      </c>
    </row>
    <row r="2912" spans="1:17" x14ac:dyDescent="0.35">
      <c r="A2912">
        <v>2911</v>
      </c>
      <c r="B2912" t="s">
        <v>34</v>
      </c>
      <c r="C2912" t="s">
        <v>43</v>
      </c>
      <c r="D2912">
        <v>2017</v>
      </c>
      <c r="E2912" s="9">
        <f ca="1">YEAR(TODAY())-Data_Source[[#This Row],[Year]]</f>
        <v>8</v>
      </c>
      <c r="F2912" t="s">
        <v>15</v>
      </c>
      <c r="G2912" t="s">
        <v>25</v>
      </c>
      <c r="H2912" t="s">
        <v>26</v>
      </c>
      <c r="I2912">
        <v>2.5</v>
      </c>
      <c r="J2912" t="s">
        <v>18</v>
      </c>
      <c r="K2912" t="s">
        <v>19</v>
      </c>
      <c r="L2912">
        <v>319000</v>
      </c>
      <c r="M2912" t="s">
        <v>45</v>
      </c>
      <c r="N2912" t="s">
        <v>539</v>
      </c>
      <c r="O2912" s="2">
        <v>46000</v>
      </c>
      <c r="P2912" s="1">
        <f>MEDIAN(Data_Source[Price (SAR)])</f>
        <v>58000</v>
      </c>
      <c r="Q2912" s="1" cm="1">
        <f t="array" ref="Q2912">MEDIAN(_xlfn._xlws.FILTER(Data_Source[Price (SAR)],Data_Source[Maker] = Data_Source[[#This Row],[Maker]]))</f>
        <v>65000</v>
      </c>
    </row>
    <row r="2913" spans="1:17" x14ac:dyDescent="0.35">
      <c r="A2913">
        <v>2912</v>
      </c>
      <c r="B2913" t="s">
        <v>39</v>
      </c>
      <c r="C2913" t="s">
        <v>46</v>
      </c>
      <c r="D2913">
        <v>2016</v>
      </c>
      <c r="E2913" s="9">
        <f ca="1">YEAR(TODAY())-Data_Source[[#This Row],[Year]]</f>
        <v>9</v>
      </c>
      <c r="F2913" t="s">
        <v>15</v>
      </c>
      <c r="G2913" t="s">
        <v>75</v>
      </c>
      <c r="H2913" t="s">
        <v>30</v>
      </c>
      <c r="I2913">
        <v>5.3</v>
      </c>
      <c r="J2913" t="s">
        <v>18</v>
      </c>
      <c r="K2913" t="s">
        <v>19</v>
      </c>
      <c r="L2913">
        <v>147000</v>
      </c>
      <c r="M2913" t="s">
        <v>170</v>
      </c>
      <c r="N2913" t="s">
        <v>543</v>
      </c>
      <c r="O2913" s="2">
        <v>120000</v>
      </c>
      <c r="P2913" s="1">
        <f>MEDIAN(Data_Source[Price (SAR)])</f>
        <v>58000</v>
      </c>
      <c r="Q2913" s="1" cm="1">
        <f t="array" ref="Q2913">MEDIAN(_xlfn._xlws.FILTER(Data_Source[Price (SAR)],Data_Source[Maker] = Data_Source[[#This Row],[Maker]]))</f>
        <v>60000</v>
      </c>
    </row>
    <row r="2914" spans="1:17" x14ac:dyDescent="0.35">
      <c r="A2914">
        <v>2913</v>
      </c>
      <c r="B2914" t="s">
        <v>27</v>
      </c>
      <c r="C2914" t="s">
        <v>91</v>
      </c>
      <c r="D2914">
        <v>2016</v>
      </c>
      <c r="E2914" s="9">
        <f ca="1">YEAR(TODAY())-Data_Source[[#This Row],[Year]]</f>
        <v>9</v>
      </c>
      <c r="F2914" t="s">
        <v>15</v>
      </c>
      <c r="G2914" t="s">
        <v>23</v>
      </c>
      <c r="H2914" t="s">
        <v>26</v>
      </c>
      <c r="I2914">
        <v>3.3</v>
      </c>
      <c r="J2914" t="s">
        <v>18</v>
      </c>
      <c r="K2914" t="s">
        <v>19</v>
      </c>
      <c r="L2914">
        <v>199</v>
      </c>
      <c r="M2914" t="s">
        <v>20</v>
      </c>
      <c r="N2914" t="s">
        <v>20</v>
      </c>
      <c r="O2914" s="2">
        <v>1576</v>
      </c>
      <c r="P2914" s="1">
        <f>MEDIAN(Data_Source[Price (SAR)])</f>
        <v>58000</v>
      </c>
      <c r="Q2914" s="1" cm="1">
        <f t="array" ref="Q2914">MEDIAN(_xlfn._xlws.FILTER(Data_Source[Price (SAR)],Data_Source[Maker] = Data_Source[[#This Row],[Maker]]))</f>
        <v>42000</v>
      </c>
    </row>
    <row r="2915" spans="1:17" x14ac:dyDescent="0.35">
      <c r="A2915">
        <v>2914</v>
      </c>
      <c r="B2915" t="s">
        <v>60</v>
      </c>
      <c r="C2915" t="s">
        <v>61</v>
      </c>
      <c r="D2915">
        <v>2016</v>
      </c>
      <c r="E2915" s="9">
        <f ca="1">YEAR(TODAY())-Data_Source[[#This Row],[Year]]</f>
        <v>9</v>
      </c>
      <c r="F2915" t="s">
        <v>15</v>
      </c>
      <c r="G2915" t="s">
        <v>23</v>
      </c>
      <c r="H2915" t="s">
        <v>17</v>
      </c>
      <c r="I2915">
        <v>3.5</v>
      </c>
      <c r="J2915" t="s">
        <v>79</v>
      </c>
      <c r="K2915" t="s">
        <v>19</v>
      </c>
      <c r="L2915">
        <v>121000</v>
      </c>
      <c r="M2915" t="s">
        <v>45</v>
      </c>
      <c r="N2915" t="s">
        <v>539</v>
      </c>
      <c r="O2915" s="3">
        <v>130000</v>
      </c>
      <c r="P2915" s="1">
        <f>MEDIAN(Data_Source[Price (SAR)])</f>
        <v>58000</v>
      </c>
      <c r="Q2915" s="1" cm="1">
        <f t="array" ref="Q2915">MEDIAN(_xlfn._xlws.FILTER(Data_Source[Price (SAR)],Data_Source[Maker] = Data_Source[[#This Row],[Maker]]))</f>
        <v>142000</v>
      </c>
    </row>
    <row r="2916" spans="1:17" x14ac:dyDescent="0.35">
      <c r="A2916">
        <v>2915</v>
      </c>
      <c r="B2916" t="s">
        <v>76</v>
      </c>
      <c r="C2916" t="s">
        <v>112</v>
      </c>
      <c r="D2916">
        <v>2017</v>
      </c>
      <c r="E2916" s="9">
        <f ca="1">YEAR(TODAY())-Data_Source[[#This Row],[Year]]</f>
        <v>8</v>
      </c>
      <c r="F2916" t="s">
        <v>47</v>
      </c>
      <c r="G2916" t="s">
        <v>16</v>
      </c>
      <c r="H2916" t="s">
        <v>26</v>
      </c>
      <c r="I2916">
        <v>3.5</v>
      </c>
      <c r="J2916" t="s">
        <v>18</v>
      </c>
      <c r="K2916" t="s">
        <v>19</v>
      </c>
      <c r="L2916">
        <v>118000</v>
      </c>
      <c r="M2916" t="s">
        <v>45</v>
      </c>
      <c r="N2916" t="s">
        <v>539</v>
      </c>
      <c r="O2916" s="2">
        <v>73000</v>
      </c>
      <c r="P2916" s="1">
        <f>MEDIAN(Data_Source[Price (SAR)])</f>
        <v>58000</v>
      </c>
      <c r="Q2916" s="1" cm="1">
        <f t="array" ref="Q2916">MEDIAN(_xlfn._xlws.FILTER(Data_Source[Price (SAR)],Data_Source[Maker] = Data_Source[[#This Row],[Maker]]))</f>
        <v>55000</v>
      </c>
    </row>
    <row r="2917" spans="1:17" x14ac:dyDescent="0.35">
      <c r="A2917">
        <v>2916</v>
      </c>
      <c r="B2917" t="s">
        <v>39</v>
      </c>
      <c r="C2917" t="s">
        <v>115</v>
      </c>
      <c r="D2917">
        <v>2011</v>
      </c>
      <c r="E2917" s="9">
        <f ca="1">YEAR(TODAY())-Data_Source[[#This Row],[Year]]</f>
        <v>14</v>
      </c>
      <c r="F2917" t="s">
        <v>15</v>
      </c>
      <c r="G2917" t="s">
        <v>78</v>
      </c>
      <c r="H2917" t="s">
        <v>30</v>
      </c>
      <c r="I2917">
        <v>4</v>
      </c>
      <c r="J2917" t="s">
        <v>18</v>
      </c>
      <c r="K2917" t="s">
        <v>19</v>
      </c>
      <c r="L2917">
        <v>289</v>
      </c>
      <c r="M2917" t="s">
        <v>64</v>
      </c>
      <c r="N2917" t="s">
        <v>64</v>
      </c>
      <c r="O2917" s="3">
        <v>36000</v>
      </c>
      <c r="P2917" s="1">
        <f>MEDIAN(Data_Source[Price (SAR)])</f>
        <v>58000</v>
      </c>
      <c r="Q2917" s="1" cm="1">
        <f t="array" ref="Q2917">MEDIAN(_xlfn._xlws.FILTER(Data_Source[Price (SAR)],Data_Source[Maker] = Data_Source[[#This Row],[Maker]]))</f>
        <v>60000</v>
      </c>
    </row>
    <row r="2918" spans="1:17" x14ac:dyDescent="0.35">
      <c r="A2918">
        <v>2917</v>
      </c>
      <c r="B2918" t="s">
        <v>76</v>
      </c>
      <c r="C2918" t="s">
        <v>240</v>
      </c>
      <c r="D2918">
        <v>2008</v>
      </c>
      <c r="E2918" s="9">
        <f ca="1">YEAR(TODAY())-Data_Source[[#This Row],[Year]]</f>
        <v>17</v>
      </c>
      <c r="F2918" t="s">
        <v>15</v>
      </c>
      <c r="G2918" t="s">
        <v>102</v>
      </c>
      <c r="H2918" t="s">
        <v>30</v>
      </c>
      <c r="I2918">
        <v>4.5999999999999996</v>
      </c>
      <c r="J2918" t="s">
        <v>18</v>
      </c>
      <c r="K2918" t="s">
        <v>19</v>
      </c>
      <c r="L2918">
        <v>3666</v>
      </c>
      <c r="M2918" t="s">
        <v>155</v>
      </c>
      <c r="N2918" t="s">
        <v>539</v>
      </c>
      <c r="O2918" s="2">
        <v>16000</v>
      </c>
      <c r="P2918" s="1">
        <f>MEDIAN(Data_Source[Price (SAR)])</f>
        <v>58000</v>
      </c>
      <c r="Q2918" s="1" cm="1">
        <f t="array" ref="Q2918">MEDIAN(_xlfn._xlws.FILTER(Data_Source[Price (SAR)],Data_Source[Maker] = Data_Source[[#This Row],[Maker]]))</f>
        <v>55000</v>
      </c>
    </row>
    <row r="2919" spans="1:17" x14ac:dyDescent="0.35">
      <c r="A2919">
        <v>2918</v>
      </c>
      <c r="B2919" t="s">
        <v>39</v>
      </c>
      <c r="C2919" t="s">
        <v>46</v>
      </c>
      <c r="D2919">
        <v>2012</v>
      </c>
      <c r="E2919" s="9">
        <f ca="1">YEAR(TODAY())-Data_Source[[#This Row],[Year]]</f>
        <v>13</v>
      </c>
      <c r="F2919" t="s">
        <v>15</v>
      </c>
      <c r="G2919" t="s">
        <v>78</v>
      </c>
      <c r="H2919" t="s">
        <v>30</v>
      </c>
      <c r="I2919">
        <v>5.3</v>
      </c>
      <c r="J2919" t="s">
        <v>18</v>
      </c>
      <c r="K2919" t="s">
        <v>19</v>
      </c>
      <c r="L2919">
        <v>327000</v>
      </c>
      <c r="M2919" t="s">
        <v>20</v>
      </c>
      <c r="N2919" t="s">
        <v>20</v>
      </c>
      <c r="O2919" s="2">
        <v>45000</v>
      </c>
      <c r="P2919" s="1">
        <f>MEDIAN(Data_Source[Price (SAR)])</f>
        <v>58000</v>
      </c>
      <c r="Q2919" s="1" cm="1">
        <f t="array" ref="Q2919">MEDIAN(_xlfn._xlws.FILTER(Data_Source[Price (SAR)],Data_Source[Maker] = Data_Source[[#This Row],[Maker]]))</f>
        <v>60000</v>
      </c>
    </row>
    <row r="2920" spans="1:17" x14ac:dyDescent="0.35">
      <c r="A2920">
        <v>2919</v>
      </c>
      <c r="B2920" t="s">
        <v>36</v>
      </c>
      <c r="C2920" t="s">
        <v>146</v>
      </c>
      <c r="D2920">
        <v>2020</v>
      </c>
      <c r="E2920" s="9">
        <f ca="1">YEAR(TODAY())-Data_Source[[#This Row],[Year]]</f>
        <v>5</v>
      </c>
      <c r="F2920" t="s">
        <v>44</v>
      </c>
      <c r="G2920" t="s">
        <v>29</v>
      </c>
      <c r="H2920" t="s">
        <v>17</v>
      </c>
      <c r="I2920">
        <v>5.3</v>
      </c>
      <c r="J2920" t="s">
        <v>18</v>
      </c>
      <c r="K2920" t="s">
        <v>19</v>
      </c>
      <c r="L2920">
        <v>32000</v>
      </c>
      <c r="M2920" t="s">
        <v>20</v>
      </c>
      <c r="N2920" t="s">
        <v>20</v>
      </c>
      <c r="O2920" s="2">
        <v>158000</v>
      </c>
      <c r="P2920" s="1">
        <f>MEDIAN(Data_Source[Price (SAR)])</f>
        <v>58000</v>
      </c>
      <c r="Q2920" s="1" cm="1">
        <f t="array" ref="Q2920">MEDIAN(_xlfn._xlws.FILTER(Data_Source[Price (SAR)],Data_Source[Maker] = Data_Source[[#This Row],[Maker]]))</f>
        <v>72000</v>
      </c>
    </row>
    <row r="2921" spans="1:17" x14ac:dyDescent="0.35">
      <c r="A2921">
        <v>2920</v>
      </c>
      <c r="B2921" t="s">
        <v>21</v>
      </c>
      <c r="C2921" t="s">
        <v>22</v>
      </c>
      <c r="D2921">
        <v>2017</v>
      </c>
      <c r="E2921" s="9">
        <f ca="1">YEAR(TODAY())-Data_Source[[#This Row],[Year]]</f>
        <v>8</v>
      </c>
      <c r="F2921" t="s">
        <v>15</v>
      </c>
      <c r="G2921" t="s">
        <v>23</v>
      </c>
      <c r="H2921" t="s">
        <v>17</v>
      </c>
      <c r="I2921">
        <v>6</v>
      </c>
      <c r="J2921" t="s">
        <v>18</v>
      </c>
      <c r="K2921" t="s">
        <v>19</v>
      </c>
      <c r="L2921">
        <v>12000</v>
      </c>
      <c r="M2921" t="s">
        <v>42</v>
      </c>
      <c r="N2921" t="s">
        <v>64</v>
      </c>
      <c r="O2921" s="2">
        <v>128000</v>
      </c>
      <c r="P2921" s="1">
        <f>MEDIAN(Data_Source[Price (SAR)])</f>
        <v>58000</v>
      </c>
      <c r="Q2921" s="1" cm="1">
        <f t="array" ref="Q2921">MEDIAN(_xlfn._xlws.FILTER(Data_Source[Price (SAR)],Data_Source[Maker] = Data_Source[[#This Row],[Maker]]))</f>
        <v>36500</v>
      </c>
    </row>
    <row r="2922" spans="1:17" x14ac:dyDescent="0.35">
      <c r="A2922">
        <v>2921</v>
      </c>
      <c r="B2922" t="s">
        <v>185</v>
      </c>
      <c r="C2922" t="s">
        <v>186</v>
      </c>
      <c r="D2922">
        <v>2013</v>
      </c>
      <c r="E2922" s="9">
        <f ca="1">YEAR(TODAY())-Data_Source[[#This Row],[Year]]</f>
        <v>12</v>
      </c>
      <c r="F2922" t="s">
        <v>47</v>
      </c>
      <c r="G2922" t="s">
        <v>23</v>
      </c>
      <c r="H2922" t="s">
        <v>17</v>
      </c>
      <c r="I2922">
        <v>3</v>
      </c>
      <c r="J2922" t="s">
        <v>56</v>
      </c>
      <c r="K2922" t="s">
        <v>68</v>
      </c>
      <c r="L2922">
        <v>300000</v>
      </c>
      <c r="M2922" t="s">
        <v>45</v>
      </c>
      <c r="N2922" t="s">
        <v>539</v>
      </c>
      <c r="O2922" s="2">
        <v>85000</v>
      </c>
      <c r="P2922" s="1">
        <f>MEDIAN(Data_Source[Price (SAR)])</f>
        <v>58000</v>
      </c>
      <c r="Q2922" s="1" cm="1">
        <f t="array" ref="Q2922">MEDIAN(_xlfn._xlws.FILTER(Data_Source[Price (SAR)],Data_Source[Maker] = Data_Source[[#This Row],[Maker]]))</f>
        <v>55500</v>
      </c>
    </row>
    <row r="2923" spans="1:17" x14ac:dyDescent="0.35">
      <c r="A2923">
        <v>2922</v>
      </c>
      <c r="B2923" t="s">
        <v>36</v>
      </c>
      <c r="C2923" t="s">
        <v>37</v>
      </c>
      <c r="D2923">
        <v>2016</v>
      </c>
      <c r="E2923" s="9">
        <f ca="1">YEAR(TODAY())-Data_Source[[#This Row],[Year]]</f>
        <v>9</v>
      </c>
      <c r="F2923" t="s">
        <v>15</v>
      </c>
      <c r="G2923" t="s">
        <v>94</v>
      </c>
      <c r="H2923" t="s">
        <v>30</v>
      </c>
      <c r="I2923">
        <v>5.3</v>
      </c>
      <c r="J2923" t="s">
        <v>18</v>
      </c>
      <c r="K2923" t="s">
        <v>19</v>
      </c>
      <c r="L2923">
        <v>129356</v>
      </c>
      <c r="M2923" t="s">
        <v>20</v>
      </c>
      <c r="N2923" t="s">
        <v>20</v>
      </c>
      <c r="O2923" s="2">
        <v>140000</v>
      </c>
      <c r="P2923" s="1">
        <f>MEDIAN(Data_Source[Price (SAR)])</f>
        <v>58000</v>
      </c>
      <c r="Q2923" s="1" cm="1">
        <f t="array" ref="Q2923">MEDIAN(_xlfn._xlws.FILTER(Data_Source[Price (SAR)],Data_Source[Maker] = Data_Source[[#This Row],[Maker]]))</f>
        <v>72000</v>
      </c>
    </row>
    <row r="2924" spans="1:17" x14ac:dyDescent="0.35">
      <c r="A2924">
        <v>2923</v>
      </c>
      <c r="B2924" t="s">
        <v>34</v>
      </c>
      <c r="C2924" t="s">
        <v>161</v>
      </c>
      <c r="D2924">
        <v>2016</v>
      </c>
      <c r="E2924" s="9">
        <f ca="1">YEAR(TODAY())-Data_Source[[#This Row],[Year]]</f>
        <v>9</v>
      </c>
      <c r="F2924" t="s">
        <v>15</v>
      </c>
      <c r="G2924" t="s">
        <v>23</v>
      </c>
      <c r="H2924" t="s">
        <v>17</v>
      </c>
      <c r="I2924">
        <v>5.7</v>
      </c>
      <c r="J2924" t="s">
        <v>18</v>
      </c>
      <c r="K2924" t="s">
        <v>19</v>
      </c>
      <c r="L2924">
        <v>150000</v>
      </c>
      <c r="M2924" t="s">
        <v>45</v>
      </c>
      <c r="N2924" t="s">
        <v>539</v>
      </c>
      <c r="O2924" s="2">
        <v>135000</v>
      </c>
      <c r="P2924" s="1">
        <f>MEDIAN(Data_Source[Price (SAR)])</f>
        <v>58000</v>
      </c>
      <c r="Q2924" s="1" cm="1">
        <f t="array" ref="Q2924">MEDIAN(_xlfn._xlws.FILTER(Data_Source[Price (SAR)],Data_Source[Maker] = Data_Source[[#This Row],[Maker]]))</f>
        <v>65000</v>
      </c>
    </row>
    <row r="2925" spans="1:17" x14ac:dyDescent="0.35">
      <c r="A2925">
        <v>2924</v>
      </c>
      <c r="B2925" t="s">
        <v>34</v>
      </c>
      <c r="C2925" t="s">
        <v>35</v>
      </c>
      <c r="D2925">
        <v>2019</v>
      </c>
      <c r="E2925" s="9">
        <f ca="1">YEAR(TODAY())-Data_Source[[#This Row],[Year]]</f>
        <v>6</v>
      </c>
      <c r="F2925" t="s">
        <v>15</v>
      </c>
      <c r="G2925" t="s">
        <v>23</v>
      </c>
      <c r="H2925" t="s">
        <v>17</v>
      </c>
      <c r="I2925">
        <v>4.5</v>
      </c>
      <c r="J2925" t="s">
        <v>56</v>
      </c>
      <c r="K2925" t="s">
        <v>19</v>
      </c>
      <c r="L2925">
        <v>82808</v>
      </c>
      <c r="M2925" t="s">
        <v>59</v>
      </c>
      <c r="N2925" t="s">
        <v>59</v>
      </c>
      <c r="O2925" s="3">
        <v>230000</v>
      </c>
      <c r="P2925" s="1">
        <f>MEDIAN(Data_Source[Price (SAR)])</f>
        <v>58000</v>
      </c>
      <c r="Q2925" s="1" cm="1">
        <f t="array" ref="Q2925">MEDIAN(_xlfn._xlws.FILTER(Data_Source[Price (SAR)],Data_Source[Maker] = Data_Source[[#This Row],[Maker]]))</f>
        <v>65000</v>
      </c>
    </row>
    <row r="2926" spans="1:17" x14ac:dyDescent="0.35">
      <c r="A2926">
        <v>2925</v>
      </c>
      <c r="B2926" t="s">
        <v>34</v>
      </c>
      <c r="C2926" t="s">
        <v>123</v>
      </c>
      <c r="D2926">
        <v>2012</v>
      </c>
      <c r="E2926" s="9">
        <f ca="1">YEAR(TODAY())-Data_Source[[#This Row],[Year]]</f>
        <v>13</v>
      </c>
      <c r="F2926" t="s">
        <v>44</v>
      </c>
      <c r="G2926" t="s">
        <v>23</v>
      </c>
      <c r="H2926" t="s">
        <v>26</v>
      </c>
      <c r="I2926">
        <v>2.7</v>
      </c>
      <c r="J2926" t="s">
        <v>18</v>
      </c>
      <c r="K2926" t="s">
        <v>68</v>
      </c>
      <c r="L2926">
        <v>171000</v>
      </c>
      <c r="M2926" t="s">
        <v>20</v>
      </c>
      <c r="N2926" t="s">
        <v>20</v>
      </c>
      <c r="O2926" s="2">
        <v>47500</v>
      </c>
      <c r="P2926" s="1">
        <f>MEDIAN(Data_Source[Price (SAR)])</f>
        <v>58000</v>
      </c>
      <c r="Q2926" s="1" cm="1">
        <f t="array" ref="Q2926">MEDIAN(_xlfn._xlws.FILTER(Data_Source[Price (SAR)],Data_Source[Maker] = Data_Source[[#This Row],[Maker]]))</f>
        <v>65000</v>
      </c>
    </row>
    <row r="2927" spans="1:17" x14ac:dyDescent="0.35">
      <c r="A2927">
        <v>2926</v>
      </c>
      <c r="B2927" t="s">
        <v>34</v>
      </c>
      <c r="C2927" t="s">
        <v>55</v>
      </c>
      <c r="D2927">
        <v>2018</v>
      </c>
      <c r="E2927" s="9">
        <f ca="1">YEAR(TODAY())-Data_Source[[#This Row],[Year]]</f>
        <v>7</v>
      </c>
      <c r="F2927" t="s">
        <v>44</v>
      </c>
      <c r="G2927" t="s">
        <v>23</v>
      </c>
      <c r="H2927" t="s">
        <v>30</v>
      </c>
      <c r="I2927">
        <v>4</v>
      </c>
      <c r="J2927" t="s">
        <v>18</v>
      </c>
      <c r="K2927" t="s">
        <v>19</v>
      </c>
      <c r="L2927">
        <v>92000</v>
      </c>
      <c r="M2927" t="s">
        <v>45</v>
      </c>
      <c r="N2927" t="s">
        <v>539</v>
      </c>
      <c r="O2927" s="2">
        <v>130000</v>
      </c>
      <c r="P2927" s="1">
        <f>MEDIAN(Data_Source[Price (SAR)])</f>
        <v>58000</v>
      </c>
      <c r="Q2927" s="1" cm="1">
        <f t="array" ref="Q2927">MEDIAN(_xlfn._xlws.FILTER(Data_Source[Price (SAR)],Data_Source[Maker] = Data_Source[[#This Row],[Maker]]))</f>
        <v>65000</v>
      </c>
    </row>
    <row r="2928" spans="1:17" x14ac:dyDescent="0.35">
      <c r="A2928">
        <v>2927</v>
      </c>
      <c r="B2928" t="s">
        <v>76</v>
      </c>
      <c r="C2928" t="s">
        <v>112</v>
      </c>
      <c r="D2928">
        <v>2017</v>
      </c>
      <c r="E2928" s="9">
        <f ca="1">YEAR(TODAY())-Data_Source[[#This Row],[Year]]</f>
        <v>8</v>
      </c>
      <c r="F2928" t="s">
        <v>15</v>
      </c>
      <c r="G2928" t="s">
        <v>102</v>
      </c>
      <c r="H2928" t="s">
        <v>26</v>
      </c>
      <c r="I2928">
        <v>3.5</v>
      </c>
      <c r="J2928" t="s">
        <v>18</v>
      </c>
      <c r="K2928" t="s">
        <v>19</v>
      </c>
      <c r="L2928">
        <v>128439</v>
      </c>
      <c r="M2928" t="s">
        <v>20</v>
      </c>
      <c r="N2928" t="s">
        <v>20</v>
      </c>
      <c r="O2928" s="2">
        <v>76500</v>
      </c>
      <c r="P2928" s="1">
        <f>MEDIAN(Data_Source[Price (SAR)])</f>
        <v>58000</v>
      </c>
      <c r="Q2928" s="1" cm="1">
        <f t="array" ref="Q2928">MEDIAN(_xlfn._xlws.FILTER(Data_Source[Price (SAR)],Data_Source[Maker] = Data_Source[[#This Row],[Maker]]))</f>
        <v>55000</v>
      </c>
    </row>
    <row r="2929" spans="1:17" x14ac:dyDescent="0.35">
      <c r="A2929">
        <v>2928</v>
      </c>
      <c r="B2929" t="s">
        <v>27</v>
      </c>
      <c r="C2929" t="s">
        <v>89</v>
      </c>
      <c r="D2929">
        <v>2017</v>
      </c>
      <c r="E2929" s="9">
        <f ca="1">YEAR(TODAY())-Data_Source[[#This Row],[Year]]</f>
        <v>8</v>
      </c>
      <c r="F2929" t="s">
        <v>15</v>
      </c>
      <c r="G2929" t="s">
        <v>25</v>
      </c>
      <c r="H2929" t="s">
        <v>26</v>
      </c>
      <c r="I2929">
        <v>2.4</v>
      </c>
      <c r="J2929" t="s">
        <v>18</v>
      </c>
      <c r="K2929" t="s">
        <v>19</v>
      </c>
      <c r="L2929">
        <v>109191</v>
      </c>
      <c r="M2929" t="s">
        <v>45</v>
      </c>
      <c r="N2929" t="s">
        <v>539</v>
      </c>
      <c r="O2929" s="2">
        <v>54000</v>
      </c>
      <c r="P2929" s="1">
        <f>MEDIAN(Data_Source[Price (SAR)])</f>
        <v>58000</v>
      </c>
      <c r="Q2929" s="1" cm="1">
        <f t="array" ref="Q2929">MEDIAN(_xlfn._xlws.FILTER(Data_Source[Price (SAR)],Data_Source[Maker] = Data_Source[[#This Row],[Maker]]))</f>
        <v>42000</v>
      </c>
    </row>
    <row r="2930" spans="1:17" x14ac:dyDescent="0.35">
      <c r="A2930">
        <v>2929</v>
      </c>
      <c r="B2930" t="s">
        <v>31</v>
      </c>
      <c r="C2930" t="s">
        <v>157</v>
      </c>
      <c r="D2930">
        <v>2010</v>
      </c>
      <c r="E2930" s="9">
        <f ca="1">YEAR(TODAY())-Data_Source[[#This Row],[Year]]</f>
        <v>15</v>
      </c>
      <c r="F2930" t="s">
        <v>15</v>
      </c>
      <c r="G2930" t="s">
        <v>38</v>
      </c>
      <c r="H2930" t="s">
        <v>26</v>
      </c>
      <c r="I2930">
        <v>4.5999999999999996</v>
      </c>
      <c r="J2930" t="s">
        <v>18</v>
      </c>
      <c r="K2930" t="s">
        <v>19</v>
      </c>
      <c r="L2930">
        <v>200000</v>
      </c>
      <c r="M2930" t="s">
        <v>20</v>
      </c>
      <c r="N2930" t="s">
        <v>20</v>
      </c>
      <c r="O2930" s="2">
        <v>22000</v>
      </c>
      <c r="P2930" s="1">
        <f>MEDIAN(Data_Source[Price (SAR)])</f>
        <v>58000</v>
      </c>
      <c r="Q2930" s="1" cm="1">
        <f t="array" ref="Q2930">MEDIAN(_xlfn._xlws.FILTER(Data_Source[Price (SAR)],Data_Source[Maker] = Data_Source[[#This Row],[Maker]]))</f>
        <v>60500</v>
      </c>
    </row>
    <row r="2931" spans="1:17" x14ac:dyDescent="0.35">
      <c r="A2931">
        <v>2930</v>
      </c>
      <c r="B2931" t="s">
        <v>34</v>
      </c>
      <c r="C2931" t="s">
        <v>43</v>
      </c>
      <c r="D2931">
        <v>2016</v>
      </c>
      <c r="E2931" s="9">
        <f ca="1">YEAR(TODAY())-Data_Source[[#This Row],[Year]]</f>
        <v>9</v>
      </c>
      <c r="F2931" t="s">
        <v>15</v>
      </c>
      <c r="G2931" t="s">
        <v>25</v>
      </c>
      <c r="H2931" t="s">
        <v>26</v>
      </c>
      <c r="I2931">
        <v>2.5</v>
      </c>
      <c r="J2931" t="s">
        <v>18</v>
      </c>
      <c r="K2931" t="s">
        <v>19</v>
      </c>
      <c r="L2931">
        <v>63000</v>
      </c>
      <c r="M2931" t="s">
        <v>45</v>
      </c>
      <c r="N2931" t="s">
        <v>539</v>
      </c>
      <c r="O2931" s="3">
        <v>58000</v>
      </c>
      <c r="P2931" s="1">
        <f>MEDIAN(Data_Source[Price (SAR)])</f>
        <v>58000</v>
      </c>
      <c r="Q2931" s="1" cm="1">
        <f t="array" ref="Q2931">MEDIAN(_xlfn._xlws.FILTER(Data_Source[Price (SAR)],Data_Source[Maker] = Data_Source[[#This Row],[Maker]]))</f>
        <v>65000</v>
      </c>
    </row>
    <row r="2932" spans="1:17" x14ac:dyDescent="0.35">
      <c r="A2932">
        <v>2931</v>
      </c>
      <c r="B2932" t="s">
        <v>36</v>
      </c>
      <c r="C2932" t="s">
        <v>37</v>
      </c>
      <c r="D2932">
        <v>2013</v>
      </c>
      <c r="E2932" s="9">
        <f ca="1">YEAR(TODAY())-Data_Source[[#This Row],[Year]]</f>
        <v>12</v>
      </c>
      <c r="F2932" t="s">
        <v>15</v>
      </c>
      <c r="G2932" t="s">
        <v>65</v>
      </c>
      <c r="H2932" t="s">
        <v>30</v>
      </c>
      <c r="I2932">
        <v>5.3</v>
      </c>
      <c r="J2932" t="s">
        <v>18</v>
      </c>
      <c r="K2932" t="s">
        <v>19</v>
      </c>
      <c r="L2932">
        <v>77000</v>
      </c>
      <c r="M2932" t="s">
        <v>20</v>
      </c>
      <c r="N2932" t="s">
        <v>20</v>
      </c>
      <c r="O2932" s="2">
        <v>80000</v>
      </c>
      <c r="P2932" s="1">
        <f>MEDIAN(Data_Source[Price (SAR)])</f>
        <v>58000</v>
      </c>
      <c r="Q2932" s="1" cm="1">
        <f t="array" ref="Q2932">MEDIAN(_xlfn._xlws.FILTER(Data_Source[Price (SAR)],Data_Source[Maker] = Data_Source[[#This Row],[Maker]]))</f>
        <v>72000</v>
      </c>
    </row>
    <row r="2933" spans="1:17" x14ac:dyDescent="0.35">
      <c r="A2933">
        <v>2932</v>
      </c>
      <c r="B2933" t="s">
        <v>27</v>
      </c>
      <c r="C2933" t="s">
        <v>88</v>
      </c>
      <c r="D2933">
        <v>2017</v>
      </c>
      <c r="E2933" s="9">
        <f ca="1">YEAR(TODAY())-Data_Source[[#This Row],[Year]]</f>
        <v>8</v>
      </c>
      <c r="F2933" t="s">
        <v>15</v>
      </c>
      <c r="G2933" t="s">
        <v>23</v>
      </c>
      <c r="H2933" t="s">
        <v>26</v>
      </c>
      <c r="I2933">
        <v>1.6</v>
      </c>
      <c r="J2933" t="s">
        <v>18</v>
      </c>
      <c r="K2933" t="s">
        <v>19</v>
      </c>
      <c r="L2933">
        <v>120000</v>
      </c>
      <c r="M2933" t="s">
        <v>45</v>
      </c>
      <c r="N2933" t="s">
        <v>539</v>
      </c>
      <c r="O2933" s="2">
        <v>30000</v>
      </c>
      <c r="P2933" s="1">
        <f>MEDIAN(Data_Source[Price (SAR)])</f>
        <v>58000</v>
      </c>
      <c r="Q2933" s="1" cm="1">
        <f t="array" ref="Q2933">MEDIAN(_xlfn._xlws.FILTER(Data_Source[Price (SAR)],Data_Source[Maker] = Data_Source[[#This Row],[Maker]]))</f>
        <v>42000</v>
      </c>
    </row>
    <row r="2934" spans="1:17" x14ac:dyDescent="0.35">
      <c r="A2934">
        <v>2933</v>
      </c>
      <c r="B2934" t="s">
        <v>76</v>
      </c>
      <c r="C2934" t="s">
        <v>240</v>
      </c>
      <c r="D2934">
        <v>2008</v>
      </c>
      <c r="E2934" s="9">
        <f ca="1">YEAR(TODAY())-Data_Source[[#This Row],[Year]]</f>
        <v>17</v>
      </c>
      <c r="F2934" t="s">
        <v>15</v>
      </c>
      <c r="G2934" t="s">
        <v>38</v>
      </c>
      <c r="H2934" t="s">
        <v>26</v>
      </c>
      <c r="I2934">
        <v>1.3</v>
      </c>
      <c r="J2934" t="s">
        <v>18</v>
      </c>
      <c r="K2934" t="s">
        <v>19</v>
      </c>
      <c r="L2934">
        <v>278</v>
      </c>
      <c r="M2934" t="s">
        <v>111</v>
      </c>
      <c r="N2934" t="s">
        <v>540</v>
      </c>
      <c r="O2934" s="3">
        <v>22000</v>
      </c>
      <c r="P2934" s="1">
        <f>MEDIAN(Data_Source[Price (SAR)])</f>
        <v>58000</v>
      </c>
      <c r="Q2934" s="1" cm="1">
        <f t="array" ref="Q2934">MEDIAN(_xlfn._xlws.FILTER(Data_Source[Price (SAR)],Data_Source[Maker] = Data_Source[[#This Row],[Maker]]))</f>
        <v>55000</v>
      </c>
    </row>
    <row r="2935" spans="1:17" x14ac:dyDescent="0.35">
      <c r="A2935">
        <v>2934</v>
      </c>
      <c r="B2935" t="s">
        <v>34</v>
      </c>
      <c r="C2935" t="s">
        <v>41</v>
      </c>
      <c r="D2935">
        <v>2018</v>
      </c>
      <c r="E2935" s="9">
        <f ca="1">YEAR(TODAY())-Data_Source[[#This Row],[Year]]</f>
        <v>7</v>
      </c>
      <c r="F2935" t="s">
        <v>15</v>
      </c>
      <c r="G2935" t="s">
        <v>23</v>
      </c>
      <c r="H2935" t="s">
        <v>26</v>
      </c>
      <c r="I2935">
        <v>1.5</v>
      </c>
      <c r="J2935" t="s">
        <v>18</v>
      </c>
      <c r="K2935" t="s">
        <v>19</v>
      </c>
      <c r="L2935">
        <v>131000</v>
      </c>
      <c r="M2935" t="s">
        <v>42</v>
      </c>
      <c r="N2935" t="s">
        <v>64</v>
      </c>
      <c r="O2935" s="2">
        <v>32000</v>
      </c>
      <c r="P2935" s="1">
        <f>MEDIAN(Data_Source[Price (SAR)])</f>
        <v>58000</v>
      </c>
      <c r="Q2935" s="1" cm="1">
        <f t="array" ref="Q2935">MEDIAN(_xlfn._xlws.FILTER(Data_Source[Price (SAR)],Data_Source[Maker] = Data_Source[[#This Row],[Maker]]))</f>
        <v>65000</v>
      </c>
    </row>
    <row r="2936" spans="1:17" x14ac:dyDescent="0.35">
      <c r="A2936">
        <v>2935</v>
      </c>
      <c r="B2936" t="s">
        <v>39</v>
      </c>
      <c r="C2936" t="s">
        <v>46</v>
      </c>
      <c r="D2936">
        <v>2013</v>
      </c>
      <c r="E2936" s="9">
        <f ca="1">YEAR(TODAY())-Data_Source[[#This Row],[Year]]</f>
        <v>12</v>
      </c>
      <c r="F2936" t="s">
        <v>15</v>
      </c>
      <c r="G2936" t="s">
        <v>25</v>
      </c>
      <c r="H2936" t="s">
        <v>26</v>
      </c>
      <c r="I2936">
        <v>5.3</v>
      </c>
      <c r="J2936" t="s">
        <v>18</v>
      </c>
      <c r="K2936" t="s">
        <v>19</v>
      </c>
      <c r="L2936">
        <v>300000</v>
      </c>
      <c r="M2936" t="s">
        <v>42</v>
      </c>
      <c r="N2936" t="s">
        <v>64</v>
      </c>
      <c r="O2936" s="2">
        <v>48000</v>
      </c>
      <c r="P2936" s="1">
        <f>MEDIAN(Data_Source[Price (SAR)])</f>
        <v>58000</v>
      </c>
      <c r="Q2936" s="1" cm="1">
        <f t="array" ref="Q2936">MEDIAN(_xlfn._xlws.FILTER(Data_Source[Price (SAR)],Data_Source[Maker] = Data_Source[[#This Row],[Maker]]))</f>
        <v>60000</v>
      </c>
    </row>
    <row r="2937" spans="1:17" x14ac:dyDescent="0.35">
      <c r="A2937">
        <v>2936</v>
      </c>
      <c r="B2937" t="s">
        <v>39</v>
      </c>
      <c r="C2937" t="s">
        <v>40</v>
      </c>
      <c r="D2937">
        <v>2019</v>
      </c>
      <c r="E2937" s="9">
        <f ca="1">YEAR(TODAY())-Data_Source[[#This Row],[Year]]</f>
        <v>6</v>
      </c>
      <c r="F2937" t="s">
        <v>15</v>
      </c>
      <c r="G2937" t="s">
        <v>38</v>
      </c>
      <c r="H2937" t="s">
        <v>30</v>
      </c>
      <c r="I2937">
        <v>3.5</v>
      </c>
      <c r="J2937" t="s">
        <v>18</v>
      </c>
      <c r="K2937" t="s">
        <v>19</v>
      </c>
      <c r="L2937">
        <v>91000</v>
      </c>
      <c r="M2937" t="s">
        <v>59</v>
      </c>
      <c r="N2937" t="s">
        <v>59</v>
      </c>
      <c r="O2937" s="2">
        <v>74000</v>
      </c>
      <c r="P2937" s="1">
        <f>MEDIAN(Data_Source[Price (SAR)])</f>
        <v>58000</v>
      </c>
      <c r="Q2937" s="1" cm="1">
        <f t="array" ref="Q2937">MEDIAN(_xlfn._xlws.FILTER(Data_Source[Price (SAR)],Data_Source[Maker] = Data_Source[[#This Row],[Maker]]))</f>
        <v>60000</v>
      </c>
    </row>
    <row r="2938" spans="1:17" x14ac:dyDescent="0.35">
      <c r="A2938">
        <v>2937</v>
      </c>
      <c r="B2938" t="s">
        <v>103</v>
      </c>
      <c r="C2938" t="s">
        <v>206</v>
      </c>
      <c r="D2938">
        <v>2010</v>
      </c>
      <c r="E2938" s="9">
        <f ca="1">YEAR(TODAY())-Data_Source[[#This Row],[Year]]</f>
        <v>15</v>
      </c>
      <c r="F2938" t="s">
        <v>15</v>
      </c>
      <c r="G2938" t="s">
        <v>78</v>
      </c>
      <c r="H2938" t="s">
        <v>26</v>
      </c>
      <c r="I2938">
        <v>3.4</v>
      </c>
      <c r="J2938" t="s">
        <v>18</v>
      </c>
      <c r="K2938" t="s">
        <v>19</v>
      </c>
      <c r="L2938">
        <v>400</v>
      </c>
      <c r="M2938" t="s">
        <v>20</v>
      </c>
      <c r="N2938" t="s">
        <v>20</v>
      </c>
      <c r="O2938" s="2">
        <v>15000</v>
      </c>
      <c r="P2938" s="1">
        <f>MEDIAN(Data_Source[Price (SAR)])</f>
        <v>58000</v>
      </c>
      <c r="Q2938" s="1" cm="1">
        <f t="array" ref="Q2938">MEDIAN(_xlfn._xlws.FILTER(Data_Source[Price (SAR)],Data_Source[Maker] = Data_Source[[#This Row],[Maker]]))</f>
        <v>83000</v>
      </c>
    </row>
    <row r="2939" spans="1:17" x14ac:dyDescent="0.35">
      <c r="A2939">
        <v>2938</v>
      </c>
      <c r="B2939" t="s">
        <v>383</v>
      </c>
      <c r="C2939" t="s">
        <v>384</v>
      </c>
      <c r="D2939">
        <v>2016</v>
      </c>
      <c r="E2939" s="9">
        <f ca="1">YEAR(TODAY())-Data_Source[[#This Row],[Year]]</f>
        <v>9</v>
      </c>
      <c r="F2939" t="s">
        <v>15</v>
      </c>
      <c r="G2939" t="s">
        <v>65</v>
      </c>
      <c r="H2939" t="s">
        <v>17</v>
      </c>
      <c r="I2939">
        <v>1.6</v>
      </c>
      <c r="J2939" t="s">
        <v>18</v>
      </c>
      <c r="K2939" t="s">
        <v>19</v>
      </c>
      <c r="L2939">
        <v>128000</v>
      </c>
      <c r="M2939" t="s">
        <v>42</v>
      </c>
      <c r="N2939" t="s">
        <v>64</v>
      </c>
      <c r="O2939" s="2">
        <v>25000</v>
      </c>
      <c r="P2939" s="1">
        <f>MEDIAN(Data_Source[Price (SAR)])</f>
        <v>58000</v>
      </c>
      <c r="Q2939" s="1" cm="1">
        <f t="array" ref="Q2939">MEDIAN(_xlfn._xlws.FILTER(Data_Source[Price (SAR)],Data_Source[Maker] = Data_Source[[#This Row],[Maker]]))</f>
        <v>25000</v>
      </c>
    </row>
    <row r="2940" spans="1:17" x14ac:dyDescent="0.35">
      <c r="A2940">
        <v>2939</v>
      </c>
      <c r="B2940" t="s">
        <v>34</v>
      </c>
      <c r="C2940" t="s">
        <v>127</v>
      </c>
      <c r="D2940">
        <v>2019</v>
      </c>
      <c r="E2940" s="9">
        <f ca="1">YEAR(TODAY())-Data_Source[[#This Row],[Year]]</f>
        <v>6</v>
      </c>
      <c r="F2940" t="s">
        <v>15</v>
      </c>
      <c r="G2940" t="s">
        <v>23</v>
      </c>
      <c r="H2940" t="s">
        <v>17</v>
      </c>
      <c r="I2940">
        <v>4</v>
      </c>
      <c r="J2940" t="s">
        <v>18</v>
      </c>
      <c r="K2940" t="s">
        <v>68</v>
      </c>
      <c r="L2940">
        <v>89000</v>
      </c>
      <c r="M2940" t="s">
        <v>20</v>
      </c>
      <c r="N2940" t="s">
        <v>20</v>
      </c>
      <c r="O2940" s="2">
        <v>90000</v>
      </c>
      <c r="P2940" s="1">
        <f>MEDIAN(Data_Source[Price (SAR)])</f>
        <v>58000</v>
      </c>
      <c r="Q2940" s="1" cm="1">
        <f t="array" ref="Q2940">MEDIAN(_xlfn._xlws.FILTER(Data_Source[Price (SAR)],Data_Source[Maker] = Data_Source[[#This Row],[Maker]]))</f>
        <v>65000</v>
      </c>
    </row>
    <row r="2941" spans="1:17" x14ac:dyDescent="0.35">
      <c r="A2941">
        <v>2940</v>
      </c>
      <c r="B2941" t="s">
        <v>109</v>
      </c>
      <c r="C2941" t="s">
        <v>110</v>
      </c>
      <c r="D2941">
        <v>2013</v>
      </c>
      <c r="E2941" s="9">
        <f ca="1">YEAR(TODAY())-Data_Source[[#This Row],[Year]]</f>
        <v>12</v>
      </c>
      <c r="F2941" t="s">
        <v>15</v>
      </c>
      <c r="G2941" t="s">
        <v>33</v>
      </c>
      <c r="H2941" t="s">
        <v>17</v>
      </c>
      <c r="I2941">
        <v>5.7</v>
      </c>
      <c r="J2941" t="s">
        <v>18</v>
      </c>
      <c r="K2941" t="s">
        <v>19</v>
      </c>
      <c r="L2941">
        <v>145000</v>
      </c>
      <c r="M2941" t="s">
        <v>245</v>
      </c>
      <c r="N2941" t="s">
        <v>538</v>
      </c>
      <c r="O2941" s="3">
        <v>35000</v>
      </c>
      <c r="P2941" s="1">
        <f>MEDIAN(Data_Source[Price (SAR)])</f>
        <v>58000</v>
      </c>
      <c r="Q2941" s="1" cm="1">
        <f t="array" ref="Q2941">MEDIAN(_xlfn._xlws.FILTER(Data_Source[Price (SAR)],Data_Source[Maker] = Data_Source[[#This Row],[Maker]]))</f>
        <v>71000</v>
      </c>
    </row>
    <row r="2942" spans="1:17" x14ac:dyDescent="0.35">
      <c r="A2942">
        <v>2941</v>
      </c>
      <c r="B2942" t="s">
        <v>76</v>
      </c>
      <c r="C2942" t="s">
        <v>240</v>
      </c>
      <c r="D2942">
        <v>2012</v>
      </c>
      <c r="E2942" s="9">
        <f ca="1">YEAR(TODAY())-Data_Source[[#This Row],[Year]]</f>
        <v>13</v>
      </c>
      <c r="F2942" t="s">
        <v>15</v>
      </c>
      <c r="G2942" t="s">
        <v>23</v>
      </c>
      <c r="H2942" t="s">
        <v>30</v>
      </c>
      <c r="I2942">
        <v>5</v>
      </c>
      <c r="J2942" t="s">
        <v>18</v>
      </c>
      <c r="K2942" t="s">
        <v>19</v>
      </c>
      <c r="L2942">
        <v>318000</v>
      </c>
      <c r="M2942" t="s">
        <v>45</v>
      </c>
      <c r="N2942" t="s">
        <v>539</v>
      </c>
      <c r="O2942" s="2">
        <v>35000</v>
      </c>
      <c r="P2942" s="1">
        <f>MEDIAN(Data_Source[Price (SAR)])</f>
        <v>58000</v>
      </c>
      <c r="Q2942" s="1" cm="1">
        <f t="array" ref="Q2942">MEDIAN(_xlfn._xlws.FILTER(Data_Source[Price (SAR)],Data_Source[Maker] = Data_Source[[#This Row],[Maker]]))</f>
        <v>55000</v>
      </c>
    </row>
    <row r="2943" spans="1:17" x14ac:dyDescent="0.35">
      <c r="A2943">
        <v>2942</v>
      </c>
      <c r="B2943" t="s">
        <v>365</v>
      </c>
      <c r="C2943" t="s">
        <v>366</v>
      </c>
      <c r="D2943">
        <v>2006</v>
      </c>
      <c r="E2943" s="9">
        <f ca="1">YEAR(TODAY())-Data_Source[[#This Row],[Year]]</f>
        <v>19</v>
      </c>
      <c r="F2943" t="s">
        <v>47</v>
      </c>
      <c r="G2943" t="s">
        <v>102</v>
      </c>
      <c r="H2943" t="s">
        <v>17</v>
      </c>
      <c r="I2943">
        <v>3.5</v>
      </c>
      <c r="J2943" t="s">
        <v>18</v>
      </c>
      <c r="K2943" t="s">
        <v>19</v>
      </c>
      <c r="L2943">
        <v>236000</v>
      </c>
      <c r="M2943" t="s">
        <v>20</v>
      </c>
      <c r="N2943" t="s">
        <v>20</v>
      </c>
      <c r="O2943" s="2">
        <v>22000</v>
      </c>
      <c r="P2943" s="1">
        <f>MEDIAN(Data_Source[Price (SAR)])</f>
        <v>58000</v>
      </c>
      <c r="Q2943" s="1" cm="1">
        <f t="array" ref="Q2943">MEDIAN(_xlfn._xlws.FILTER(Data_Source[Price (SAR)],Data_Source[Maker] = Data_Source[[#This Row],[Maker]]))</f>
        <v>30000</v>
      </c>
    </row>
    <row r="2944" spans="1:17" x14ac:dyDescent="0.35">
      <c r="A2944">
        <v>2943</v>
      </c>
      <c r="B2944" t="s">
        <v>76</v>
      </c>
      <c r="C2944" t="s">
        <v>77</v>
      </c>
      <c r="D2944">
        <v>2016</v>
      </c>
      <c r="E2944" s="9">
        <f ca="1">YEAR(TODAY())-Data_Source[[#This Row],[Year]]</f>
        <v>9</v>
      </c>
      <c r="F2944" t="s">
        <v>15</v>
      </c>
      <c r="G2944" t="s">
        <v>23</v>
      </c>
      <c r="H2944" t="s">
        <v>26</v>
      </c>
      <c r="I2944">
        <v>5.4</v>
      </c>
      <c r="J2944" t="s">
        <v>18</v>
      </c>
      <c r="K2944" t="s">
        <v>19</v>
      </c>
      <c r="L2944">
        <v>95000</v>
      </c>
      <c r="M2944" t="s">
        <v>20</v>
      </c>
      <c r="N2944" t="s">
        <v>20</v>
      </c>
      <c r="O2944" s="2">
        <v>72000</v>
      </c>
      <c r="P2944" s="1">
        <f>MEDIAN(Data_Source[Price (SAR)])</f>
        <v>58000</v>
      </c>
      <c r="Q2944" s="1" cm="1">
        <f t="array" ref="Q2944">MEDIAN(_xlfn._xlws.FILTER(Data_Source[Price (SAR)],Data_Source[Maker] = Data_Source[[#This Row],[Maker]]))</f>
        <v>55000</v>
      </c>
    </row>
    <row r="2945" spans="1:17" x14ac:dyDescent="0.35">
      <c r="A2945">
        <v>2944</v>
      </c>
      <c r="B2945" t="s">
        <v>48</v>
      </c>
      <c r="C2945" t="s">
        <v>194</v>
      </c>
      <c r="D2945">
        <v>2005</v>
      </c>
      <c r="E2945" s="9">
        <f ca="1">YEAR(TODAY())-Data_Source[[#This Row],[Year]]</f>
        <v>20</v>
      </c>
      <c r="F2945" t="s">
        <v>15</v>
      </c>
      <c r="G2945" t="s">
        <v>102</v>
      </c>
      <c r="H2945" t="s">
        <v>30</v>
      </c>
      <c r="I2945">
        <v>3.7</v>
      </c>
      <c r="J2945" t="s">
        <v>18</v>
      </c>
      <c r="K2945" t="s">
        <v>19</v>
      </c>
      <c r="L2945">
        <v>356000</v>
      </c>
      <c r="M2945" t="s">
        <v>64</v>
      </c>
      <c r="N2945" t="s">
        <v>64</v>
      </c>
      <c r="O2945" s="3">
        <v>19000</v>
      </c>
      <c r="P2945" s="1">
        <f>MEDIAN(Data_Source[Price (SAR)])</f>
        <v>58000</v>
      </c>
      <c r="Q2945" s="1" cm="1">
        <f t="array" ref="Q2945">MEDIAN(_xlfn._xlws.FILTER(Data_Source[Price (SAR)],Data_Source[Maker] = Data_Source[[#This Row],[Maker]]))</f>
        <v>145000</v>
      </c>
    </row>
    <row r="2946" spans="1:17" x14ac:dyDescent="0.35">
      <c r="A2946">
        <v>2945</v>
      </c>
      <c r="B2946" t="s">
        <v>34</v>
      </c>
      <c r="C2946" t="s">
        <v>35</v>
      </c>
      <c r="D2946">
        <v>2014</v>
      </c>
      <c r="E2946" s="9">
        <f ca="1">YEAR(TODAY())-Data_Source[[#This Row],[Year]]</f>
        <v>11</v>
      </c>
      <c r="F2946" t="s">
        <v>15</v>
      </c>
      <c r="G2946" t="s">
        <v>23</v>
      </c>
      <c r="H2946" t="s">
        <v>17</v>
      </c>
      <c r="I2946">
        <v>5.7</v>
      </c>
      <c r="J2946" t="s">
        <v>18</v>
      </c>
      <c r="K2946" t="s">
        <v>19</v>
      </c>
      <c r="L2946">
        <v>175023</v>
      </c>
      <c r="M2946" t="s">
        <v>20</v>
      </c>
      <c r="N2946" t="s">
        <v>20</v>
      </c>
      <c r="O2946" s="3">
        <v>150000</v>
      </c>
      <c r="P2946" s="1">
        <f>MEDIAN(Data_Source[Price (SAR)])</f>
        <v>58000</v>
      </c>
      <c r="Q2946" s="1" cm="1">
        <f t="array" ref="Q2946">MEDIAN(_xlfn._xlws.FILTER(Data_Source[Price (SAR)],Data_Source[Maker] = Data_Source[[#This Row],[Maker]]))</f>
        <v>65000</v>
      </c>
    </row>
    <row r="2947" spans="1:17" x14ac:dyDescent="0.35">
      <c r="A2947">
        <v>2946</v>
      </c>
      <c r="B2947" t="s">
        <v>60</v>
      </c>
      <c r="C2947" t="s">
        <v>80</v>
      </c>
      <c r="D2947">
        <v>2016</v>
      </c>
      <c r="E2947" s="9">
        <f ca="1">YEAR(TODAY())-Data_Source[[#This Row],[Year]]</f>
        <v>9</v>
      </c>
      <c r="F2947" t="s">
        <v>44</v>
      </c>
      <c r="G2947" t="s">
        <v>23</v>
      </c>
      <c r="H2947" t="s">
        <v>30</v>
      </c>
      <c r="I2947">
        <v>3</v>
      </c>
      <c r="J2947" t="s">
        <v>18</v>
      </c>
      <c r="K2947" t="s">
        <v>19</v>
      </c>
      <c r="L2947">
        <v>72000</v>
      </c>
      <c r="M2947" t="s">
        <v>20</v>
      </c>
      <c r="N2947" t="s">
        <v>20</v>
      </c>
      <c r="O2947" s="2">
        <v>108000</v>
      </c>
      <c r="P2947" s="1">
        <f>MEDIAN(Data_Source[Price (SAR)])</f>
        <v>58000</v>
      </c>
      <c r="Q2947" s="1" cm="1">
        <f t="array" ref="Q2947">MEDIAN(_xlfn._xlws.FILTER(Data_Source[Price (SAR)],Data_Source[Maker] = Data_Source[[#This Row],[Maker]]))</f>
        <v>142000</v>
      </c>
    </row>
    <row r="2948" spans="1:17" x14ac:dyDescent="0.35">
      <c r="A2948">
        <v>2947</v>
      </c>
      <c r="B2948" t="s">
        <v>27</v>
      </c>
      <c r="C2948" t="s">
        <v>88</v>
      </c>
      <c r="D2948">
        <v>2015</v>
      </c>
      <c r="E2948" s="9">
        <f ca="1">YEAR(TODAY())-Data_Source[[#This Row],[Year]]</f>
        <v>10</v>
      </c>
      <c r="F2948" t="s">
        <v>15</v>
      </c>
      <c r="G2948" t="s">
        <v>23</v>
      </c>
      <c r="H2948" t="s">
        <v>26</v>
      </c>
      <c r="I2948">
        <v>1.4</v>
      </c>
      <c r="J2948" t="s">
        <v>18</v>
      </c>
      <c r="K2948" t="s">
        <v>19</v>
      </c>
      <c r="L2948">
        <v>176000</v>
      </c>
      <c r="M2948" t="s">
        <v>45</v>
      </c>
      <c r="N2948" t="s">
        <v>539</v>
      </c>
      <c r="O2948" s="3">
        <v>24000</v>
      </c>
      <c r="P2948" s="1">
        <f>MEDIAN(Data_Source[Price (SAR)])</f>
        <v>58000</v>
      </c>
      <c r="Q2948" s="1" cm="1">
        <f t="array" ref="Q2948">MEDIAN(_xlfn._xlws.FILTER(Data_Source[Price (SAR)],Data_Source[Maker] = Data_Source[[#This Row],[Maker]]))</f>
        <v>42000</v>
      </c>
    </row>
    <row r="2949" spans="1:17" x14ac:dyDescent="0.35">
      <c r="A2949">
        <v>2948</v>
      </c>
      <c r="B2949" t="s">
        <v>27</v>
      </c>
      <c r="C2949" t="s">
        <v>88</v>
      </c>
      <c r="D2949">
        <v>2020</v>
      </c>
      <c r="E2949" s="9">
        <f ca="1">YEAR(TODAY())-Data_Source[[#This Row],[Year]]</f>
        <v>5</v>
      </c>
      <c r="F2949" t="s">
        <v>15</v>
      </c>
      <c r="G2949" t="s">
        <v>23</v>
      </c>
      <c r="H2949" t="s">
        <v>26</v>
      </c>
      <c r="I2949">
        <v>1.4</v>
      </c>
      <c r="J2949" t="s">
        <v>18</v>
      </c>
      <c r="K2949" t="s">
        <v>19</v>
      </c>
      <c r="L2949">
        <v>35547</v>
      </c>
      <c r="M2949" t="s">
        <v>20</v>
      </c>
      <c r="N2949" t="s">
        <v>20</v>
      </c>
      <c r="O2949" s="2">
        <v>41500</v>
      </c>
      <c r="P2949" s="1">
        <f>MEDIAN(Data_Source[Price (SAR)])</f>
        <v>58000</v>
      </c>
      <c r="Q2949" s="1" cm="1">
        <f t="array" ref="Q2949">MEDIAN(_xlfn._xlws.FILTER(Data_Source[Price (SAR)],Data_Source[Maker] = Data_Source[[#This Row],[Maker]]))</f>
        <v>42000</v>
      </c>
    </row>
    <row r="2950" spans="1:17" x14ac:dyDescent="0.35">
      <c r="A2950">
        <v>2949</v>
      </c>
      <c r="B2950" t="s">
        <v>39</v>
      </c>
      <c r="C2950" t="s">
        <v>217</v>
      </c>
      <c r="D2950">
        <v>2017</v>
      </c>
      <c r="E2950" s="9">
        <f ca="1">YEAR(TODAY())-Data_Source[[#This Row],[Year]]</f>
        <v>8</v>
      </c>
      <c r="F2950" t="s">
        <v>15</v>
      </c>
      <c r="G2950" t="s">
        <v>29</v>
      </c>
      <c r="H2950" t="s">
        <v>30</v>
      </c>
      <c r="I2950">
        <v>1.8</v>
      </c>
      <c r="J2950" t="s">
        <v>18</v>
      </c>
      <c r="K2950" t="s">
        <v>19</v>
      </c>
      <c r="L2950">
        <v>101000</v>
      </c>
      <c r="M2950" t="s">
        <v>45</v>
      </c>
      <c r="N2950" t="s">
        <v>539</v>
      </c>
      <c r="O2950" s="3">
        <v>30000</v>
      </c>
      <c r="P2950" s="1">
        <f>MEDIAN(Data_Source[Price (SAR)])</f>
        <v>58000</v>
      </c>
      <c r="Q2950" s="1" cm="1">
        <f t="array" ref="Q2950">MEDIAN(_xlfn._xlws.FILTER(Data_Source[Price (SAR)],Data_Source[Maker] = Data_Source[[#This Row],[Maker]]))</f>
        <v>60000</v>
      </c>
    </row>
    <row r="2951" spans="1:17" x14ac:dyDescent="0.35">
      <c r="A2951">
        <v>2950</v>
      </c>
      <c r="B2951" t="s">
        <v>21</v>
      </c>
      <c r="C2951" t="s">
        <v>184</v>
      </c>
      <c r="D2951">
        <v>2018</v>
      </c>
      <c r="E2951" s="9">
        <f ca="1">YEAR(TODAY())-Data_Source[[#This Row],[Year]]</f>
        <v>7</v>
      </c>
      <c r="F2951" t="s">
        <v>15</v>
      </c>
      <c r="G2951" t="s">
        <v>16</v>
      </c>
      <c r="H2951" t="s">
        <v>17</v>
      </c>
      <c r="I2951">
        <v>2.5</v>
      </c>
      <c r="J2951" t="s">
        <v>18</v>
      </c>
      <c r="K2951" t="s">
        <v>19</v>
      </c>
      <c r="L2951">
        <v>86500</v>
      </c>
      <c r="M2951" t="s">
        <v>59</v>
      </c>
      <c r="N2951" t="s">
        <v>59</v>
      </c>
      <c r="O2951" s="3">
        <v>74000</v>
      </c>
      <c r="P2951" s="1">
        <f>MEDIAN(Data_Source[Price (SAR)])</f>
        <v>58000</v>
      </c>
      <c r="Q2951" s="1" cm="1">
        <f t="array" ref="Q2951">MEDIAN(_xlfn._xlws.FILTER(Data_Source[Price (SAR)],Data_Source[Maker] = Data_Source[[#This Row],[Maker]]))</f>
        <v>36500</v>
      </c>
    </row>
    <row r="2952" spans="1:17" x14ac:dyDescent="0.35">
      <c r="A2952">
        <v>2951</v>
      </c>
      <c r="B2952" t="s">
        <v>181</v>
      </c>
      <c r="C2952" t="s">
        <v>199</v>
      </c>
      <c r="D2952">
        <v>2018</v>
      </c>
      <c r="E2952" s="9">
        <f ca="1">YEAR(TODAY())-Data_Source[[#This Row],[Year]]</f>
        <v>7</v>
      </c>
      <c r="F2952" t="s">
        <v>15</v>
      </c>
      <c r="G2952" t="s">
        <v>23</v>
      </c>
      <c r="H2952" t="s">
        <v>17</v>
      </c>
      <c r="I2952">
        <v>3.8</v>
      </c>
      <c r="J2952" t="s">
        <v>18</v>
      </c>
      <c r="K2952" t="s">
        <v>19</v>
      </c>
      <c r="L2952">
        <v>60000</v>
      </c>
      <c r="M2952" t="s">
        <v>42</v>
      </c>
      <c r="N2952" t="s">
        <v>64</v>
      </c>
      <c r="O2952" s="3">
        <v>85000</v>
      </c>
      <c r="P2952" s="1">
        <f>MEDIAN(Data_Source[Price (SAR)])</f>
        <v>58000</v>
      </c>
      <c r="Q2952" s="1" cm="1">
        <f t="array" ref="Q2952">MEDIAN(_xlfn._xlws.FILTER(Data_Source[Price (SAR)],Data_Source[Maker] = Data_Source[[#This Row],[Maker]]))</f>
        <v>54000</v>
      </c>
    </row>
    <row r="2953" spans="1:17" x14ac:dyDescent="0.35">
      <c r="A2953">
        <v>2952</v>
      </c>
      <c r="B2953" t="s">
        <v>181</v>
      </c>
      <c r="C2953" t="s">
        <v>199</v>
      </c>
      <c r="D2953">
        <v>2016</v>
      </c>
      <c r="E2953" s="9">
        <f ca="1">YEAR(TODAY())-Data_Source[[#This Row],[Year]]</f>
        <v>9</v>
      </c>
      <c r="F2953" t="s">
        <v>15</v>
      </c>
      <c r="G2953" t="s">
        <v>75</v>
      </c>
      <c r="H2953" t="s">
        <v>17</v>
      </c>
      <c r="I2953">
        <v>3.5</v>
      </c>
      <c r="J2953" t="s">
        <v>18</v>
      </c>
      <c r="K2953" t="s">
        <v>19</v>
      </c>
      <c r="L2953">
        <v>257000</v>
      </c>
      <c r="M2953" t="s">
        <v>20</v>
      </c>
      <c r="N2953" t="s">
        <v>20</v>
      </c>
      <c r="O2953" s="3">
        <v>45000</v>
      </c>
      <c r="P2953" s="1">
        <f>MEDIAN(Data_Source[Price (SAR)])</f>
        <v>58000</v>
      </c>
      <c r="Q2953" s="1" cm="1">
        <f t="array" ref="Q2953">MEDIAN(_xlfn._xlws.FILTER(Data_Source[Price (SAR)],Data_Source[Maker] = Data_Source[[#This Row],[Maker]]))</f>
        <v>54000</v>
      </c>
    </row>
    <row r="2954" spans="1:17" x14ac:dyDescent="0.35">
      <c r="A2954">
        <v>2953</v>
      </c>
      <c r="B2954" t="s">
        <v>36</v>
      </c>
      <c r="C2954" t="s">
        <v>200</v>
      </c>
      <c r="D2954">
        <v>2008</v>
      </c>
      <c r="E2954" s="9">
        <f ca="1">YEAR(TODAY())-Data_Source[[#This Row],[Year]]</f>
        <v>17</v>
      </c>
      <c r="F2954" t="s">
        <v>15</v>
      </c>
      <c r="G2954" t="s">
        <v>29</v>
      </c>
      <c r="H2954" t="s">
        <v>17</v>
      </c>
      <c r="I2954">
        <v>3.6</v>
      </c>
      <c r="J2954" t="s">
        <v>18</v>
      </c>
      <c r="K2954" t="s">
        <v>19</v>
      </c>
      <c r="L2954">
        <v>229000</v>
      </c>
      <c r="M2954" t="s">
        <v>42</v>
      </c>
      <c r="N2954" t="s">
        <v>64</v>
      </c>
      <c r="O2954" s="2">
        <v>19000</v>
      </c>
      <c r="P2954" s="1">
        <f>MEDIAN(Data_Source[Price (SAR)])</f>
        <v>58000</v>
      </c>
      <c r="Q2954" s="1" cm="1">
        <f t="array" ref="Q2954">MEDIAN(_xlfn._xlws.FILTER(Data_Source[Price (SAR)],Data_Source[Maker] = Data_Source[[#This Row],[Maker]]))</f>
        <v>72000</v>
      </c>
    </row>
    <row r="2955" spans="1:17" x14ac:dyDescent="0.35">
      <c r="A2955">
        <v>2954</v>
      </c>
      <c r="B2955" t="s">
        <v>48</v>
      </c>
      <c r="C2955" t="s">
        <v>106</v>
      </c>
      <c r="D2955">
        <v>2012</v>
      </c>
      <c r="E2955" s="9">
        <f ca="1">YEAR(TODAY())-Data_Source[[#This Row],[Year]]</f>
        <v>13</v>
      </c>
      <c r="F2955" t="s">
        <v>15</v>
      </c>
      <c r="G2955" t="s">
        <v>94</v>
      </c>
      <c r="H2955" t="s">
        <v>30</v>
      </c>
      <c r="I2955">
        <v>3</v>
      </c>
      <c r="J2955" t="s">
        <v>18</v>
      </c>
      <c r="K2955" t="s">
        <v>19</v>
      </c>
      <c r="L2955">
        <v>170000</v>
      </c>
      <c r="M2955" t="s">
        <v>42</v>
      </c>
      <c r="N2955" t="s">
        <v>64</v>
      </c>
      <c r="O2955" s="2">
        <v>85000</v>
      </c>
      <c r="P2955" s="1">
        <f>MEDIAN(Data_Source[Price (SAR)])</f>
        <v>58000</v>
      </c>
      <c r="Q2955" s="1" cm="1">
        <f t="array" ref="Q2955">MEDIAN(_xlfn._xlws.FILTER(Data_Source[Price (SAR)],Data_Source[Maker] = Data_Source[[#This Row],[Maker]]))</f>
        <v>145000</v>
      </c>
    </row>
    <row r="2956" spans="1:17" x14ac:dyDescent="0.35">
      <c r="A2956">
        <v>2955</v>
      </c>
      <c r="B2956" t="s">
        <v>27</v>
      </c>
      <c r="C2956" t="s">
        <v>28</v>
      </c>
      <c r="D2956">
        <v>2021</v>
      </c>
      <c r="E2956" s="9">
        <f ca="1">YEAR(TODAY())-Data_Source[[#This Row],[Year]]</f>
        <v>4</v>
      </c>
      <c r="F2956" t="s">
        <v>15</v>
      </c>
      <c r="G2956" t="s">
        <v>29</v>
      </c>
      <c r="H2956" t="s">
        <v>30</v>
      </c>
      <c r="I2956">
        <v>2</v>
      </c>
      <c r="J2956" t="s">
        <v>18</v>
      </c>
      <c r="K2956" t="s">
        <v>19</v>
      </c>
      <c r="L2956">
        <v>7500</v>
      </c>
      <c r="M2956" t="s">
        <v>64</v>
      </c>
      <c r="N2956" t="s">
        <v>64</v>
      </c>
      <c r="O2956" s="3">
        <v>1368</v>
      </c>
      <c r="P2956" s="1">
        <f>MEDIAN(Data_Source[Price (SAR)])</f>
        <v>58000</v>
      </c>
      <c r="Q2956" s="1" cm="1">
        <f t="array" ref="Q2956">MEDIAN(_xlfn._xlws.FILTER(Data_Source[Price (SAR)],Data_Source[Maker] = Data_Source[[#This Row],[Maker]]))</f>
        <v>42000</v>
      </c>
    </row>
    <row r="2957" spans="1:17" x14ac:dyDescent="0.35">
      <c r="A2957">
        <v>2956</v>
      </c>
      <c r="B2957" t="s">
        <v>34</v>
      </c>
      <c r="C2957" t="s">
        <v>43</v>
      </c>
      <c r="D2957">
        <v>2019</v>
      </c>
      <c r="E2957" s="9">
        <f ca="1">YEAR(TODAY())-Data_Source[[#This Row],[Year]]</f>
        <v>6</v>
      </c>
      <c r="F2957" t="s">
        <v>15</v>
      </c>
      <c r="G2957" t="s">
        <v>16</v>
      </c>
      <c r="H2957" t="s">
        <v>17</v>
      </c>
      <c r="I2957">
        <v>2.5</v>
      </c>
      <c r="J2957" t="s">
        <v>18</v>
      </c>
      <c r="K2957" t="s">
        <v>19</v>
      </c>
      <c r="L2957">
        <v>13136</v>
      </c>
      <c r="M2957" t="s">
        <v>20</v>
      </c>
      <c r="N2957" t="s">
        <v>20</v>
      </c>
      <c r="O2957" s="3">
        <v>99500</v>
      </c>
      <c r="P2957" s="1">
        <f>MEDIAN(Data_Source[Price (SAR)])</f>
        <v>58000</v>
      </c>
      <c r="Q2957" s="1" cm="1">
        <f t="array" ref="Q2957">MEDIAN(_xlfn._xlws.FILTER(Data_Source[Price (SAR)],Data_Source[Maker] = Data_Source[[#This Row],[Maker]]))</f>
        <v>65000</v>
      </c>
    </row>
    <row r="2958" spans="1:17" x14ac:dyDescent="0.35">
      <c r="A2958">
        <v>2957</v>
      </c>
      <c r="B2958" t="s">
        <v>31</v>
      </c>
      <c r="C2958" t="s">
        <v>283</v>
      </c>
      <c r="D2958">
        <v>2015</v>
      </c>
      <c r="E2958" s="9">
        <f ca="1">YEAR(TODAY())-Data_Source[[#This Row],[Year]]</f>
        <v>10</v>
      </c>
      <c r="F2958" t="s">
        <v>44</v>
      </c>
      <c r="G2958" t="s">
        <v>25</v>
      </c>
      <c r="H2958" t="s">
        <v>17</v>
      </c>
      <c r="I2958">
        <v>3.5</v>
      </c>
      <c r="J2958" t="s">
        <v>18</v>
      </c>
      <c r="K2958" t="s">
        <v>19</v>
      </c>
      <c r="L2958">
        <v>98000</v>
      </c>
      <c r="M2958" t="s">
        <v>20</v>
      </c>
      <c r="N2958" t="s">
        <v>20</v>
      </c>
      <c r="O2958" s="2">
        <v>75000</v>
      </c>
      <c r="P2958" s="1">
        <f>MEDIAN(Data_Source[Price (SAR)])</f>
        <v>58000</v>
      </c>
      <c r="Q2958" s="1" cm="1">
        <f t="array" ref="Q2958">MEDIAN(_xlfn._xlws.FILTER(Data_Source[Price (SAR)],Data_Source[Maker] = Data_Source[[#This Row],[Maker]]))</f>
        <v>60500</v>
      </c>
    </row>
    <row r="2959" spans="1:17" x14ac:dyDescent="0.35">
      <c r="A2959">
        <v>2958</v>
      </c>
      <c r="B2959" t="s">
        <v>76</v>
      </c>
      <c r="C2959" t="s">
        <v>77</v>
      </c>
      <c r="D2959">
        <v>2016</v>
      </c>
      <c r="E2959" s="9">
        <f ca="1">YEAR(TODAY())-Data_Source[[#This Row],[Year]]</f>
        <v>9</v>
      </c>
      <c r="F2959" t="s">
        <v>15</v>
      </c>
      <c r="G2959" t="s">
        <v>25</v>
      </c>
      <c r="H2959" t="s">
        <v>26</v>
      </c>
      <c r="I2959">
        <v>3.6</v>
      </c>
      <c r="J2959" t="s">
        <v>18</v>
      </c>
      <c r="K2959" t="s">
        <v>19</v>
      </c>
      <c r="L2959">
        <v>127500</v>
      </c>
      <c r="M2959" t="s">
        <v>42</v>
      </c>
      <c r="N2959" t="s">
        <v>64</v>
      </c>
      <c r="O2959" s="3">
        <v>79000</v>
      </c>
      <c r="P2959" s="1">
        <f>MEDIAN(Data_Source[Price (SAR)])</f>
        <v>58000</v>
      </c>
      <c r="Q2959" s="1" cm="1">
        <f t="array" ref="Q2959">MEDIAN(_xlfn._xlws.FILTER(Data_Source[Price (SAR)],Data_Source[Maker] = Data_Source[[#This Row],[Maker]]))</f>
        <v>55000</v>
      </c>
    </row>
    <row r="2960" spans="1:17" x14ac:dyDescent="0.35">
      <c r="A2960">
        <v>2959</v>
      </c>
      <c r="B2960" t="s">
        <v>34</v>
      </c>
      <c r="C2960" t="s">
        <v>145</v>
      </c>
      <c r="D2960">
        <v>2018</v>
      </c>
      <c r="E2960" s="9">
        <f ca="1">YEAR(TODAY())-Data_Source[[#This Row],[Year]]</f>
        <v>7</v>
      </c>
      <c r="F2960" t="s">
        <v>15</v>
      </c>
      <c r="G2960" t="s">
        <v>23</v>
      </c>
      <c r="H2960" t="s">
        <v>30</v>
      </c>
      <c r="I2960">
        <v>2.7</v>
      </c>
      <c r="J2960" t="s">
        <v>18</v>
      </c>
      <c r="K2960" t="s">
        <v>19</v>
      </c>
      <c r="L2960">
        <v>14588</v>
      </c>
      <c r="M2960" t="s">
        <v>20</v>
      </c>
      <c r="N2960" t="s">
        <v>20</v>
      </c>
      <c r="O2960" s="3">
        <v>85000</v>
      </c>
      <c r="P2960" s="1">
        <f>MEDIAN(Data_Source[Price (SAR)])</f>
        <v>58000</v>
      </c>
      <c r="Q2960" s="1" cm="1">
        <f t="array" ref="Q2960">MEDIAN(_xlfn._xlws.FILTER(Data_Source[Price (SAR)],Data_Source[Maker] = Data_Source[[#This Row],[Maker]]))</f>
        <v>65000</v>
      </c>
    </row>
    <row r="2961" spans="1:17" x14ac:dyDescent="0.35">
      <c r="A2961">
        <v>2960</v>
      </c>
      <c r="B2961" t="s">
        <v>27</v>
      </c>
      <c r="C2961" t="s">
        <v>89</v>
      </c>
      <c r="D2961">
        <v>2016</v>
      </c>
      <c r="E2961" s="9">
        <f ca="1">YEAR(TODAY())-Data_Source[[#This Row],[Year]]</f>
        <v>9</v>
      </c>
      <c r="F2961" t="s">
        <v>15</v>
      </c>
      <c r="G2961" t="s">
        <v>65</v>
      </c>
      <c r="H2961" t="s">
        <v>26</v>
      </c>
      <c r="I2961">
        <v>2.4</v>
      </c>
      <c r="J2961" t="s">
        <v>18</v>
      </c>
      <c r="K2961" t="s">
        <v>19</v>
      </c>
      <c r="L2961">
        <v>220000</v>
      </c>
      <c r="M2961" t="s">
        <v>20</v>
      </c>
      <c r="N2961" t="s">
        <v>20</v>
      </c>
      <c r="O2961" s="3">
        <v>43000</v>
      </c>
      <c r="P2961" s="1">
        <f>MEDIAN(Data_Source[Price (SAR)])</f>
        <v>58000</v>
      </c>
      <c r="Q2961" s="1" cm="1">
        <f t="array" ref="Q2961">MEDIAN(_xlfn._xlws.FILTER(Data_Source[Price (SAR)],Data_Source[Maker] = Data_Source[[#This Row],[Maker]]))</f>
        <v>42000</v>
      </c>
    </row>
    <row r="2962" spans="1:17" x14ac:dyDescent="0.35">
      <c r="A2962">
        <v>2961</v>
      </c>
      <c r="B2962" t="s">
        <v>332</v>
      </c>
      <c r="C2962">
        <v>500</v>
      </c>
      <c r="D2962">
        <v>2016</v>
      </c>
      <c r="E2962" s="9">
        <f ca="1">YEAR(TODAY())-Data_Source[[#This Row],[Year]]</f>
        <v>9</v>
      </c>
      <c r="F2962" t="s">
        <v>15</v>
      </c>
      <c r="G2962" t="s">
        <v>29</v>
      </c>
      <c r="H2962" t="s">
        <v>17</v>
      </c>
      <c r="I2962">
        <v>1.5</v>
      </c>
      <c r="J2962" t="s">
        <v>18</v>
      </c>
      <c r="K2962" t="s">
        <v>19</v>
      </c>
      <c r="L2962">
        <v>155000</v>
      </c>
      <c r="M2962" t="s">
        <v>20</v>
      </c>
      <c r="N2962" t="s">
        <v>20</v>
      </c>
      <c r="O2962" s="2">
        <v>45000</v>
      </c>
      <c r="P2962" s="1">
        <f>MEDIAN(Data_Source[Price (SAR)])</f>
        <v>58000</v>
      </c>
      <c r="Q2962" s="1" cm="1">
        <f t="array" ref="Q2962">MEDIAN(_xlfn._xlws.FILTER(Data_Source[Price (SAR)],Data_Source[Maker] = Data_Source[[#This Row],[Maker]]))</f>
        <v>62000</v>
      </c>
    </row>
    <row r="2963" spans="1:17" x14ac:dyDescent="0.35">
      <c r="A2963">
        <v>2962</v>
      </c>
      <c r="B2963" t="s">
        <v>60</v>
      </c>
      <c r="C2963" t="s">
        <v>80</v>
      </c>
      <c r="D2963">
        <v>2016</v>
      </c>
      <c r="E2963" s="9">
        <f ca="1">YEAR(TODAY())-Data_Source[[#This Row],[Year]]</f>
        <v>9</v>
      </c>
      <c r="F2963" t="s">
        <v>15</v>
      </c>
      <c r="G2963" t="s">
        <v>38</v>
      </c>
      <c r="H2963" t="s">
        <v>30</v>
      </c>
      <c r="I2963">
        <v>3.4</v>
      </c>
      <c r="J2963" t="s">
        <v>18</v>
      </c>
      <c r="K2963" t="s">
        <v>19</v>
      </c>
      <c r="L2963">
        <v>154000</v>
      </c>
      <c r="M2963" t="s">
        <v>45</v>
      </c>
      <c r="N2963" t="s">
        <v>539</v>
      </c>
      <c r="O2963" s="2">
        <v>88000</v>
      </c>
      <c r="P2963" s="1">
        <f>MEDIAN(Data_Source[Price (SAR)])</f>
        <v>58000</v>
      </c>
      <c r="Q2963" s="1" cm="1">
        <f t="array" ref="Q2963">MEDIAN(_xlfn._xlws.FILTER(Data_Source[Price (SAR)],Data_Source[Maker] = Data_Source[[#This Row],[Maker]]))</f>
        <v>142000</v>
      </c>
    </row>
    <row r="2964" spans="1:17" x14ac:dyDescent="0.35">
      <c r="A2964">
        <v>2963</v>
      </c>
      <c r="B2964" t="s">
        <v>34</v>
      </c>
      <c r="C2964" t="s">
        <v>124</v>
      </c>
      <c r="D2964">
        <v>2008</v>
      </c>
      <c r="E2964" s="9">
        <f ca="1">YEAR(TODAY())-Data_Source[[#This Row],[Year]]</f>
        <v>17</v>
      </c>
      <c r="F2964" t="s">
        <v>15</v>
      </c>
      <c r="G2964" t="s">
        <v>16</v>
      </c>
      <c r="H2964" t="s">
        <v>17</v>
      </c>
      <c r="I2964">
        <v>4</v>
      </c>
      <c r="J2964" t="s">
        <v>18</v>
      </c>
      <c r="K2964" t="s">
        <v>19</v>
      </c>
      <c r="L2964">
        <v>390000</v>
      </c>
      <c r="M2964" t="s">
        <v>20</v>
      </c>
      <c r="N2964" t="s">
        <v>20</v>
      </c>
      <c r="O2964" s="3">
        <v>52000</v>
      </c>
      <c r="P2964" s="1">
        <f>MEDIAN(Data_Source[Price (SAR)])</f>
        <v>58000</v>
      </c>
      <c r="Q2964" s="1" cm="1">
        <f t="array" ref="Q2964">MEDIAN(_xlfn._xlws.FILTER(Data_Source[Price (SAR)],Data_Source[Maker] = Data_Source[[#This Row],[Maker]]))</f>
        <v>65000</v>
      </c>
    </row>
    <row r="2965" spans="1:17" x14ac:dyDescent="0.35">
      <c r="A2965">
        <v>2964</v>
      </c>
      <c r="B2965" t="s">
        <v>181</v>
      </c>
      <c r="C2965" t="s">
        <v>199</v>
      </c>
      <c r="D2965">
        <v>2015</v>
      </c>
      <c r="E2965" s="9">
        <f ca="1">YEAR(TODAY())-Data_Source[[#This Row],[Year]]</f>
        <v>10</v>
      </c>
      <c r="F2965" t="s">
        <v>15</v>
      </c>
      <c r="G2965" t="s">
        <v>23</v>
      </c>
      <c r="H2965" t="s">
        <v>26</v>
      </c>
      <c r="I2965">
        <v>3.5</v>
      </c>
      <c r="J2965" t="s">
        <v>18</v>
      </c>
      <c r="K2965" t="s">
        <v>19</v>
      </c>
      <c r="L2965">
        <v>135063</v>
      </c>
      <c r="M2965" t="s">
        <v>42</v>
      </c>
      <c r="N2965" t="s">
        <v>64</v>
      </c>
      <c r="O2965" s="2">
        <v>52000</v>
      </c>
      <c r="P2965" s="1">
        <f>MEDIAN(Data_Source[Price (SAR)])</f>
        <v>58000</v>
      </c>
      <c r="Q2965" s="1" cm="1">
        <f t="array" ref="Q2965">MEDIAN(_xlfn._xlws.FILTER(Data_Source[Price (SAR)],Data_Source[Maker] = Data_Source[[#This Row],[Maker]]))</f>
        <v>54000</v>
      </c>
    </row>
    <row r="2966" spans="1:17" x14ac:dyDescent="0.35">
      <c r="A2966">
        <v>2965</v>
      </c>
      <c r="B2966" t="s">
        <v>62</v>
      </c>
      <c r="C2966" t="s">
        <v>63</v>
      </c>
      <c r="D2966">
        <v>2016</v>
      </c>
      <c r="E2966" s="9">
        <f ca="1">YEAR(TODAY())-Data_Source[[#This Row],[Year]]</f>
        <v>9</v>
      </c>
      <c r="F2966" t="s">
        <v>44</v>
      </c>
      <c r="G2966" t="s">
        <v>16</v>
      </c>
      <c r="H2966" t="s">
        <v>17</v>
      </c>
      <c r="I2966">
        <v>5</v>
      </c>
      <c r="J2966" t="s">
        <v>18</v>
      </c>
      <c r="K2966" t="s">
        <v>19</v>
      </c>
      <c r="L2966">
        <v>102000</v>
      </c>
      <c r="M2966" t="s">
        <v>20</v>
      </c>
      <c r="N2966" t="s">
        <v>20</v>
      </c>
      <c r="O2966" s="3">
        <v>252000</v>
      </c>
      <c r="P2966" s="1">
        <f>MEDIAN(Data_Source[Price (SAR)])</f>
        <v>58000</v>
      </c>
      <c r="Q2966" s="1" cm="1">
        <f t="array" ref="Q2966">MEDIAN(_xlfn._xlws.FILTER(Data_Source[Price (SAR)],Data_Source[Maker] = Data_Source[[#This Row],[Maker]]))</f>
        <v>242500</v>
      </c>
    </row>
    <row r="2967" spans="1:17" x14ac:dyDescent="0.35">
      <c r="A2967">
        <v>2966</v>
      </c>
      <c r="B2967" t="s">
        <v>34</v>
      </c>
      <c r="C2967" t="s">
        <v>41</v>
      </c>
      <c r="D2967">
        <v>2020</v>
      </c>
      <c r="E2967" s="9">
        <f ca="1">YEAR(TODAY())-Data_Source[[#This Row],[Year]]</f>
        <v>5</v>
      </c>
      <c r="F2967" t="s">
        <v>15</v>
      </c>
      <c r="G2967" t="s">
        <v>23</v>
      </c>
      <c r="H2967" t="s">
        <v>26</v>
      </c>
      <c r="I2967">
        <v>1.5</v>
      </c>
      <c r="J2967" t="s">
        <v>18</v>
      </c>
      <c r="K2967" t="s">
        <v>19</v>
      </c>
      <c r="L2967">
        <v>23000</v>
      </c>
      <c r="M2967" t="s">
        <v>64</v>
      </c>
      <c r="N2967" t="s">
        <v>64</v>
      </c>
      <c r="O2967" s="3">
        <v>45000</v>
      </c>
      <c r="P2967" s="1">
        <f>MEDIAN(Data_Source[Price (SAR)])</f>
        <v>58000</v>
      </c>
      <c r="Q2967" s="1" cm="1">
        <f t="array" ref="Q2967">MEDIAN(_xlfn._xlws.FILTER(Data_Source[Price (SAR)],Data_Source[Maker] = Data_Source[[#This Row],[Maker]]))</f>
        <v>65000</v>
      </c>
    </row>
    <row r="2968" spans="1:17" x14ac:dyDescent="0.35">
      <c r="A2968">
        <v>2967</v>
      </c>
      <c r="B2968" t="s">
        <v>60</v>
      </c>
      <c r="C2968" t="s">
        <v>80</v>
      </c>
      <c r="D2968">
        <v>2008</v>
      </c>
      <c r="E2968" s="9">
        <f ca="1">YEAR(TODAY())-Data_Source[[#This Row],[Year]]</f>
        <v>17</v>
      </c>
      <c r="F2968" t="s">
        <v>15</v>
      </c>
      <c r="G2968" t="s">
        <v>23</v>
      </c>
      <c r="H2968" t="s">
        <v>17</v>
      </c>
      <c r="I2968">
        <v>3.5</v>
      </c>
      <c r="J2968" t="s">
        <v>18</v>
      </c>
      <c r="K2968" t="s">
        <v>19</v>
      </c>
      <c r="L2968">
        <v>390000</v>
      </c>
      <c r="M2968" t="s">
        <v>45</v>
      </c>
      <c r="N2968" t="s">
        <v>539</v>
      </c>
      <c r="O2968" s="2">
        <v>36000</v>
      </c>
      <c r="P2968" s="1">
        <f>MEDIAN(Data_Source[Price (SAR)])</f>
        <v>58000</v>
      </c>
      <c r="Q2968" s="1" cm="1">
        <f t="array" ref="Q2968">MEDIAN(_xlfn._xlws.FILTER(Data_Source[Price (SAR)],Data_Source[Maker] = Data_Source[[#This Row],[Maker]]))</f>
        <v>142000</v>
      </c>
    </row>
    <row r="2969" spans="1:17" x14ac:dyDescent="0.35">
      <c r="A2969">
        <v>2968</v>
      </c>
      <c r="B2969" t="s">
        <v>48</v>
      </c>
      <c r="C2969" t="s">
        <v>149</v>
      </c>
      <c r="D2969">
        <v>2017</v>
      </c>
      <c r="E2969" s="9">
        <f ca="1">YEAR(TODAY())-Data_Source[[#This Row],[Year]]</f>
        <v>8</v>
      </c>
      <c r="F2969" t="s">
        <v>47</v>
      </c>
      <c r="G2969" t="s">
        <v>29</v>
      </c>
      <c r="H2969" t="s">
        <v>17</v>
      </c>
      <c r="I2969">
        <v>2</v>
      </c>
      <c r="J2969" t="s">
        <v>18</v>
      </c>
      <c r="K2969" t="s">
        <v>19</v>
      </c>
      <c r="L2969">
        <v>98000</v>
      </c>
      <c r="M2969" t="s">
        <v>42</v>
      </c>
      <c r="N2969" t="s">
        <v>64</v>
      </c>
      <c r="O2969" s="3">
        <v>148000</v>
      </c>
      <c r="P2969" s="1">
        <f>MEDIAN(Data_Source[Price (SAR)])</f>
        <v>58000</v>
      </c>
      <c r="Q2969" s="1" cm="1">
        <f t="array" ref="Q2969">MEDIAN(_xlfn._xlws.FILTER(Data_Source[Price (SAR)],Data_Source[Maker] = Data_Source[[#This Row],[Maker]]))</f>
        <v>145000</v>
      </c>
    </row>
    <row r="2970" spans="1:17" x14ac:dyDescent="0.35">
      <c r="A2970">
        <v>2969</v>
      </c>
      <c r="B2970" t="s">
        <v>180</v>
      </c>
      <c r="C2970" t="s">
        <v>273</v>
      </c>
      <c r="D2970">
        <v>2018</v>
      </c>
      <c r="E2970" s="9">
        <f ca="1">YEAR(TODAY())-Data_Source[[#This Row],[Year]]</f>
        <v>7</v>
      </c>
      <c r="F2970" t="s">
        <v>15</v>
      </c>
      <c r="G2970" t="s">
        <v>65</v>
      </c>
      <c r="H2970" t="s">
        <v>26</v>
      </c>
      <c r="I2970">
        <v>3.5</v>
      </c>
      <c r="J2970" t="s">
        <v>18</v>
      </c>
      <c r="K2970" t="s">
        <v>19</v>
      </c>
      <c r="L2970">
        <v>26000</v>
      </c>
      <c r="M2970" t="s">
        <v>45</v>
      </c>
      <c r="N2970" t="s">
        <v>539</v>
      </c>
      <c r="O2970" s="2">
        <v>330000</v>
      </c>
      <c r="P2970" s="1">
        <f>MEDIAN(Data_Source[Price (SAR)])</f>
        <v>58000</v>
      </c>
      <c r="Q2970" s="1" cm="1">
        <f t="array" ref="Q2970">MEDIAN(_xlfn._xlws.FILTER(Data_Source[Price (SAR)],Data_Source[Maker] = Data_Source[[#This Row],[Maker]]))</f>
        <v>138000</v>
      </c>
    </row>
    <row r="2971" spans="1:17" x14ac:dyDescent="0.35">
      <c r="A2971">
        <v>2970</v>
      </c>
      <c r="B2971" t="s">
        <v>34</v>
      </c>
      <c r="C2971" t="s">
        <v>43</v>
      </c>
      <c r="D2971">
        <v>2017</v>
      </c>
      <c r="E2971" s="9">
        <f ca="1">YEAR(TODAY())-Data_Source[[#This Row],[Year]]</f>
        <v>8</v>
      </c>
      <c r="F2971" t="s">
        <v>15</v>
      </c>
      <c r="G2971" t="s">
        <v>23</v>
      </c>
      <c r="H2971" t="s">
        <v>17</v>
      </c>
      <c r="I2971">
        <v>2.5</v>
      </c>
      <c r="J2971" t="s">
        <v>18</v>
      </c>
      <c r="K2971" t="s">
        <v>19</v>
      </c>
      <c r="L2971">
        <v>95794</v>
      </c>
      <c r="M2971" t="s">
        <v>20</v>
      </c>
      <c r="N2971" t="s">
        <v>20</v>
      </c>
      <c r="O2971" s="3">
        <v>74500</v>
      </c>
      <c r="P2971" s="1">
        <f>MEDIAN(Data_Source[Price (SAR)])</f>
        <v>58000</v>
      </c>
      <c r="Q2971" s="1" cm="1">
        <f t="array" ref="Q2971">MEDIAN(_xlfn._xlws.FILTER(Data_Source[Price (SAR)],Data_Source[Maker] = Data_Source[[#This Row],[Maker]]))</f>
        <v>65000</v>
      </c>
    </row>
    <row r="2972" spans="1:17" x14ac:dyDescent="0.35">
      <c r="A2972">
        <v>2971</v>
      </c>
      <c r="B2972" t="s">
        <v>34</v>
      </c>
      <c r="C2972" t="s">
        <v>35</v>
      </c>
      <c r="D2972">
        <v>2013</v>
      </c>
      <c r="E2972" s="9">
        <f ca="1">YEAR(TODAY())-Data_Source[[#This Row],[Year]]</f>
        <v>12</v>
      </c>
      <c r="F2972" t="s">
        <v>44</v>
      </c>
      <c r="G2972" t="s">
        <v>23</v>
      </c>
      <c r="H2972" t="s">
        <v>17</v>
      </c>
      <c r="I2972">
        <v>4.5999999999999996</v>
      </c>
      <c r="J2972" t="s">
        <v>18</v>
      </c>
      <c r="K2972" t="s">
        <v>19</v>
      </c>
      <c r="L2972">
        <v>186</v>
      </c>
      <c r="M2972" t="s">
        <v>81</v>
      </c>
      <c r="N2972" t="s">
        <v>541</v>
      </c>
      <c r="O2972" s="3">
        <v>138000</v>
      </c>
      <c r="P2972" s="1">
        <f>MEDIAN(Data_Source[Price (SAR)])</f>
        <v>58000</v>
      </c>
      <c r="Q2972" s="1" cm="1">
        <f t="array" ref="Q2972">MEDIAN(_xlfn._xlws.FILTER(Data_Source[Price (SAR)],Data_Source[Maker] = Data_Source[[#This Row],[Maker]]))</f>
        <v>65000</v>
      </c>
    </row>
    <row r="2973" spans="1:17" x14ac:dyDescent="0.35">
      <c r="A2973">
        <v>2972</v>
      </c>
      <c r="B2973" t="s">
        <v>180</v>
      </c>
      <c r="C2973" t="s">
        <v>446</v>
      </c>
      <c r="D2973">
        <v>2008</v>
      </c>
      <c r="E2973" s="9">
        <f ca="1">YEAR(TODAY())-Data_Source[[#This Row],[Year]]</f>
        <v>17</v>
      </c>
      <c r="F2973" t="s">
        <v>47</v>
      </c>
      <c r="G2973" t="s">
        <v>25</v>
      </c>
      <c r="H2973" t="s">
        <v>17</v>
      </c>
      <c r="I2973">
        <v>4.8</v>
      </c>
      <c r="J2973" t="s">
        <v>18</v>
      </c>
      <c r="K2973" t="s">
        <v>19</v>
      </c>
      <c r="L2973">
        <v>152750</v>
      </c>
      <c r="M2973" t="s">
        <v>20</v>
      </c>
      <c r="N2973" t="s">
        <v>20</v>
      </c>
      <c r="O2973" s="3">
        <v>50000</v>
      </c>
      <c r="P2973" s="1">
        <f>MEDIAN(Data_Source[Price (SAR)])</f>
        <v>58000</v>
      </c>
      <c r="Q2973" s="1" cm="1">
        <f t="array" ref="Q2973">MEDIAN(_xlfn._xlws.FILTER(Data_Source[Price (SAR)],Data_Source[Maker] = Data_Source[[#This Row],[Maker]]))</f>
        <v>138000</v>
      </c>
    </row>
    <row r="2974" spans="1:17" x14ac:dyDescent="0.35">
      <c r="A2974">
        <v>2973</v>
      </c>
      <c r="B2974" t="s">
        <v>76</v>
      </c>
      <c r="C2974" t="s">
        <v>77</v>
      </c>
      <c r="D2974">
        <v>2016</v>
      </c>
      <c r="E2974" s="9">
        <f ca="1">YEAR(TODAY())-Data_Source[[#This Row],[Year]]</f>
        <v>9</v>
      </c>
      <c r="F2974" t="s">
        <v>15</v>
      </c>
      <c r="G2974" t="s">
        <v>16</v>
      </c>
      <c r="H2974" t="s">
        <v>30</v>
      </c>
      <c r="I2974">
        <v>3.5</v>
      </c>
      <c r="J2974" t="s">
        <v>18</v>
      </c>
      <c r="K2974" t="s">
        <v>19</v>
      </c>
      <c r="L2974">
        <v>89531</v>
      </c>
      <c r="M2974" t="s">
        <v>20</v>
      </c>
      <c r="N2974" t="s">
        <v>20</v>
      </c>
      <c r="O2974" s="2">
        <v>104500</v>
      </c>
      <c r="P2974" s="1">
        <f>MEDIAN(Data_Source[Price (SAR)])</f>
        <v>58000</v>
      </c>
      <c r="Q2974" s="1" cm="1">
        <f t="array" ref="Q2974">MEDIAN(_xlfn._xlws.FILTER(Data_Source[Price (SAR)],Data_Source[Maker] = Data_Source[[#This Row],[Maker]]))</f>
        <v>55000</v>
      </c>
    </row>
    <row r="2975" spans="1:17" x14ac:dyDescent="0.35">
      <c r="A2975">
        <v>2974</v>
      </c>
      <c r="B2975" t="s">
        <v>48</v>
      </c>
      <c r="C2975" t="s">
        <v>106</v>
      </c>
      <c r="D2975">
        <v>2015</v>
      </c>
      <c r="E2975" s="9">
        <f ca="1">YEAR(TODAY())-Data_Source[[#This Row],[Year]]</f>
        <v>10</v>
      </c>
      <c r="F2975" t="s">
        <v>47</v>
      </c>
      <c r="G2975" t="s">
        <v>33</v>
      </c>
      <c r="H2975" t="s">
        <v>17</v>
      </c>
      <c r="I2975">
        <v>3</v>
      </c>
      <c r="J2975" t="s">
        <v>18</v>
      </c>
      <c r="K2975" t="s">
        <v>19</v>
      </c>
      <c r="L2975">
        <v>46000</v>
      </c>
      <c r="M2975" t="s">
        <v>45</v>
      </c>
      <c r="N2975" t="s">
        <v>539</v>
      </c>
      <c r="O2975" s="3">
        <v>210000</v>
      </c>
      <c r="P2975" s="1">
        <f>MEDIAN(Data_Source[Price (SAR)])</f>
        <v>58000</v>
      </c>
      <c r="Q2975" s="1" cm="1">
        <f t="array" ref="Q2975">MEDIAN(_xlfn._xlws.FILTER(Data_Source[Price (SAR)],Data_Source[Maker] = Data_Source[[#This Row],[Maker]]))</f>
        <v>145000</v>
      </c>
    </row>
    <row r="2976" spans="1:17" x14ac:dyDescent="0.35">
      <c r="A2976">
        <v>2975</v>
      </c>
      <c r="B2976" t="s">
        <v>76</v>
      </c>
      <c r="C2976" t="s">
        <v>112</v>
      </c>
      <c r="D2976">
        <v>2015</v>
      </c>
      <c r="E2976" s="9">
        <f ca="1">YEAR(TODAY())-Data_Source[[#This Row],[Year]]</f>
        <v>10</v>
      </c>
      <c r="F2976" t="s">
        <v>15</v>
      </c>
      <c r="G2976" t="s">
        <v>23</v>
      </c>
      <c r="H2976" t="s">
        <v>30</v>
      </c>
      <c r="I2976">
        <v>2</v>
      </c>
      <c r="J2976" t="s">
        <v>18</v>
      </c>
      <c r="K2976" t="s">
        <v>19</v>
      </c>
      <c r="L2976">
        <v>285000</v>
      </c>
      <c r="M2976" t="s">
        <v>45</v>
      </c>
      <c r="N2976" t="s">
        <v>539</v>
      </c>
      <c r="O2976" s="3">
        <v>52000</v>
      </c>
      <c r="P2976" s="1">
        <f>MEDIAN(Data_Source[Price (SAR)])</f>
        <v>58000</v>
      </c>
      <c r="Q2976" s="1" cm="1">
        <f t="array" ref="Q2976">MEDIAN(_xlfn._xlws.FILTER(Data_Source[Price (SAR)],Data_Source[Maker] = Data_Source[[#This Row],[Maker]]))</f>
        <v>55000</v>
      </c>
    </row>
    <row r="2977" spans="1:17" x14ac:dyDescent="0.35">
      <c r="A2977">
        <v>2976</v>
      </c>
      <c r="B2977" t="s">
        <v>36</v>
      </c>
      <c r="C2977" t="s">
        <v>37</v>
      </c>
      <c r="D2977">
        <v>2012</v>
      </c>
      <c r="E2977" s="9">
        <f ca="1">YEAR(TODAY())-Data_Source[[#This Row],[Year]]</f>
        <v>13</v>
      </c>
      <c r="F2977" t="s">
        <v>15</v>
      </c>
      <c r="G2977" t="s">
        <v>38</v>
      </c>
      <c r="H2977" t="s">
        <v>30</v>
      </c>
      <c r="I2977">
        <v>5.3</v>
      </c>
      <c r="J2977" t="s">
        <v>18</v>
      </c>
      <c r="K2977" t="s">
        <v>19</v>
      </c>
      <c r="L2977">
        <v>410000</v>
      </c>
      <c r="M2977" t="s">
        <v>187</v>
      </c>
      <c r="N2977" t="s">
        <v>539</v>
      </c>
      <c r="O2977" s="2">
        <v>56600</v>
      </c>
      <c r="P2977" s="1">
        <f>MEDIAN(Data_Source[Price (SAR)])</f>
        <v>58000</v>
      </c>
      <c r="Q2977" s="1" cm="1">
        <f t="array" ref="Q2977">MEDIAN(_xlfn._xlws.FILTER(Data_Source[Price (SAR)],Data_Source[Maker] = Data_Source[[#This Row],[Maker]]))</f>
        <v>72000</v>
      </c>
    </row>
    <row r="2978" spans="1:17" x14ac:dyDescent="0.35">
      <c r="A2978">
        <v>2977</v>
      </c>
      <c r="B2978" t="s">
        <v>34</v>
      </c>
      <c r="C2978" t="s">
        <v>55</v>
      </c>
      <c r="D2978">
        <v>2016</v>
      </c>
      <c r="E2978" s="9">
        <f ca="1">YEAR(TODAY())-Data_Source[[#This Row],[Year]]</f>
        <v>9</v>
      </c>
      <c r="F2978" t="s">
        <v>15</v>
      </c>
      <c r="G2978" t="s">
        <v>23</v>
      </c>
      <c r="H2978" t="s">
        <v>30</v>
      </c>
      <c r="I2978">
        <v>2.7</v>
      </c>
      <c r="J2978" t="s">
        <v>18</v>
      </c>
      <c r="K2978" t="s">
        <v>19</v>
      </c>
      <c r="L2978">
        <v>60000</v>
      </c>
      <c r="M2978" t="s">
        <v>42</v>
      </c>
      <c r="N2978" t="s">
        <v>64</v>
      </c>
      <c r="O2978" s="3">
        <v>120000</v>
      </c>
      <c r="P2978" s="1">
        <f>MEDIAN(Data_Source[Price (SAR)])</f>
        <v>58000</v>
      </c>
      <c r="Q2978" s="1" cm="1">
        <f t="array" ref="Q2978">MEDIAN(_xlfn._xlws.FILTER(Data_Source[Price (SAR)],Data_Source[Maker] = Data_Source[[#This Row],[Maker]]))</f>
        <v>65000</v>
      </c>
    </row>
    <row r="2979" spans="1:17" x14ac:dyDescent="0.35">
      <c r="A2979">
        <v>2978</v>
      </c>
      <c r="B2979" t="s">
        <v>39</v>
      </c>
      <c r="C2979" t="s">
        <v>205</v>
      </c>
      <c r="D2979">
        <v>2014</v>
      </c>
      <c r="E2979" s="9">
        <f ca="1">YEAR(TODAY())-Data_Source[[#This Row],[Year]]</f>
        <v>11</v>
      </c>
      <c r="F2979" t="s">
        <v>15</v>
      </c>
      <c r="G2979" t="s">
        <v>25</v>
      </c>
      <c r="H2979" t="s">
        <v>17</v>
      </c>
      <c r="I2979">
        <v>8</v>
      </c>
      <c r="J2979" t="s">
        <v>18</v>
      </c>
      <c r="K2979" t="s">
        <v>19</v>
      </c>
      <c r="L2979">
        <v>48000</v>
      </c>
      <c r="M2979" t="s">
        <v>54</v>
      </c>
      <c r="N2979" t="s">
        <v>538</v>
      </c>
      <c r="O2979" s="2">
        <v>100000</v>
      </c>
      <c r="P2979" s="1">
        <f>MEDIAN(Data_Source[Price (SAR)])</f>
        <v>58000</v>
      </c>
      <c r="Q2979" s="1" cm="1">
        <f t="array" ref="Q2979">MEDIAN(_xlfn._xlws.FILTER(Data_Source[Price (SAR)],Data_Source[Maker] = Data_Source[[#This Row],[Maker]]))</f>
        <v>60000</v>
      </c>
    </row>
    <row r="2980" spans="1:17" x14ac:dyDescent="0.35">
      <c r="A2980">
        <v>2979</v>
      </c>
      <c r="B2980" t="s">
        <v>209</v>
      </c>
      <c r="C2980" t="s">
        <v>210</v>
      </c>
      <c r="D2980">
        <v>2013</v>
      </c>
      <c r="E2980" s="9">
        <f ca="1">YEAR(TODAY())-Data_Source[[#This Row],[Year]]</f>
        <v>12</v>
      </c>
      <c r="F2980" t="s">
        <v>15</v>
      </c>
      <c r="G2980" t="s">
        <v>94</v>
      </c>
      <c r="H2980" t="s">
        <v>17</v>
      </c>
      <c r="I2980">
        <v>5.7</v>
      </c>
      <c r="J2980" t="s">
        <v>18</v>
      </c>
      <c r="K2980" t="s">
        <v>19</v>
      </c>
      <c r="L2980">
        <v>27700</v>
      </c>
      <c r="M2980" t="s">
        <v>211</v>
      </c>
      <c r="N2980" t="s">
        <v>539</v>
      </c>
      <c r="O2980" s="2">
        <v>50000</v>
      </c>
      <c r="P2980" s="1">
        <f>MEDIAN(Data_Source[Price (SAR)])</f>
        <v>58000</v>
      </c>
      <c r="Q2980" s="1" cm="1">
        <f t="array" ref="Q2980">MEDIAN(_xlfn._xlws.FILTER(Data_Source[Price (SAR)],Data_Source[Maker] = Data_Source[[#This Row],[Maker]]))</f>
        <v>99000</v>
      </c>
    </row>
    <row r="2981" spans="1:17" x14ac:dyDescent="0.35">
      <c r="A2981">
        <v>2980</v>
      </c>
      <c r="B2981" t="s">
        <v>13</v>
      </c>
      <c r="C2981" t="s">
        <v>14</v>
      </c>
      <c r="D2981">
        <v>2013</v>
      </c>
      <c r="E2981" s="9">
        <f ca="1">YEAR(TODAY())-Data_Source[[#This Row],[Year]]</f>
        <v>12</v>
      </c>
      <c r="F2981" t="s">
        <v>15</v>
      </c>
      <c r="G2981" t="s">
        <v>23</v>
      </c>
      <c r="H2981" t="s">
        <v>17</v>
      </c>
      <c r="I2981">
        <v>5.7</v>
      </c>
      <c r="J2981" t="s">
        <v>18</v>
      </c>
      <c r="K2981" t="s">
        <v>19</v>
      </c>
      <c r="L2981">
        <v>200</v>
      </c>
      <c r="M2981" t="s">
        <v>64</v>
      </c>
      <c r="N2981" t="s">
        <v>64</v>
      </c>
      <c r="O2981" s="2">
        <v>55000</v>
      </c>
      <c r="P2981" s="1">
        <f>MEDIAN(Data_Source[Price (SAR)])</f>
        <v>58000</v>
      </c>
      <c r="Q2981" s="1" cm="1">
        <f t="array" ref="Q2981">MEDIAN(_xlfn._xlws.FILTER(Data_Source[Price (SAR)],Data_Source[Maker] = Data_Source[[#This Row],[Maker]]))</f>
        <v>70000</v>
      </c>
    </row>
    <row r="2982" spans="1:17" x14ac:dyDescent="0.35">
      <c r="A2982">
        <v>2981</v>
      </c>
      <c r="B2982" t="s">
        <v>60</v>
      </c>
      <c r="C2982" t="s">
        <v>61</v>
      </c>
      <c r="D2982">
        <v>2016</v>
      </c>
      <c r="E2982" s="9">
        <f ca="1">YEAR(TODAY())-Data_Source[[#This Row],[Year]]</f>
        <v>9</v>
      </c>
      <c r="F2982" t="s">
        <v>44</v>
      </c>
      <c r="G2982" t="s">
        <v>38</v>
      </c>
      <c r="H2982" t="s">
        <v>17</v>
      </c>
      <c r="I2982">
        <v>2.5</v>
      </c>
      <c r="J2982" t="s">
        <v>79</v>
      </c>
      <c r="K2982" t="s">
        <v>19</v>
      </c>
      <c r="L2982">
        <v>81000</v>
      </c>
      <c r="M2982" t="s">
        <v>45</v>
      </c>
      <c r="N2982" t="s">
        <v>539</v>
      </c>
      <c r="O2982" s="2">
        <v>154000</v>
      </c>
      <c r="P2982" s="1">
        <f>MEDIAN(Data_Source[Price (SAR)])</f>
        <v>58000</v>
      </c>
      <c r="Q2982" s="1" cm="1">
        <f t="array" ref="Q2982">MEDIAN(_xlfn._xlws.FILTER(Data_Source[Price (SAR)],Data_Source[Maker] = Data_Source[[#This Row],[Maker]]))</f>
        <v>142000</v>
      </c>
    </row>
    <row r="2983" spans="1:17" x14ac:dyDescent="0.35">
      <c r="A2983">
        <v>2982</v>
      </c>
      <c r="B2983" t="s">
        <v>34</v>
      </c>
      <c r="C2983" t="s">
        <v>43</v>
      </c>
      <c r="D2983">
        <v>2010</v>
      </c>
      <c r="E2983" s="9">
        <f ca="1">YEAR(TODAY())-Data_Source[[#This Row],[Year]]</f>
        <v>15</v>
      </c>
      <c r="F2983" t="s">
        <v>15</v>
      </c>
      <c r="G2983" t="s">
        <v>29</v>
      </c>
      <c r="H2983" t="s">
        <v>30</v>
      </c>
      <c r="I2983">
        <v>2.5</v>
      </c>
      <c r="J2983" t="s">
        <v>18</v>
      </c>
      <c r="K2983" t="s">
        <v>19</v>
      </c>
      <c r="L2983">
        <v>240000</v>
      </c>
      <c r="M2983" t="s">
        <v>45</v>
      </c>
      <c r="N2983" t="s">
        <v>539</v>
      </c>
      <c r="O2983" s="2">
        <v>30000</v>
      </c>
      <c r="P2983" s="1">
        <f>MEDIAN(Data_Source[Price (SAR)])</f>
        <v>58000</v>
      </c>
      <c r="Q2983" s="1" cm="1">
        <f t="array" ref="Q2983">MEDIAN(_xlfn._xlws.FILTER(Data_Source[Price (SAR)],Data_Source[Maker] = Data_Source[[#This Row],[Maker]]))</f>
        <v>65000</v>
      </c>
    </row>
    <row r="2984" spans="1:17" x14ac:dyDescent="0.35">
      <c r="A2984">
        <v>2983</v>
      </c>
      <c r="B2984" t="s">
        <v>73</v>
      </c>
      <c r="C2984">
        <v>6</v>
      </c>
      <c r="D2984">
        <v>2014</v>
      </c>
      <c r="E2984" s="9">
        <f ca="1">YEAR(TODAY())-Data_Source[[#This Row],[Year]]</f>
        <v>11</v>
      </c>
      <c r="F2984" t="s">
        <v>15</v>
      </c>
      <c r="G2984" t="s">
        <v>25</v>
      </c>
      <c r="H2984" t="s">
        <v>30</v>
      </c>
      <c r="I2984">
        <v>2</v>
      </c>
      <c r="J2984" t="s">
        <v>18</v>
      </c>
      <c r="K2984" t="s">
        <v>19</v>
      </c>
      <c r="L2984">
        <v>250000</v>
      </c>
      <c r="M2984" t="s">
        <v>20</v>
      </c>
      <c r="N2984" t="s">
        <v>20</v>
      </c>
      <c r="O2984" s="2">
        <v>31000</v>
      </c>
      <c r="P2984" s="1">
        <f>MEDIAN(Data_Source[Price (SAR)])</f>
        <v>58000</v>
      </c>
      <c r="Q2984" s="1" cm="1">
        <f t="array" ref="Q2984">MEDIAN(_xlfn._xlws.FILTER(Data_Source[Price (SAR)],Data_Source[Maker] = Data_Source[[#This Row],[Maker]]))</f>
        <v>56000</v>
      </c>
    </row>
    <row r="2985" spans="1:17" x14ac:dyDescent="0.35">
      <c r="A2985">
        <v>2984</v>
      </c>
      <c r="B2985" t="s">
        <v>34</v>
      </c>
      <c r="C2985" t="s">
        <v>41</v>
      </c>
      <c r="D2985">
        <v>2018</v>
      </c>
      <c r="E2985" s="9">
        <f ca="1">YEAR(TODAY())-Data_Source[[#This Row],[Year]]</f>
        <v>7</v>
      </c>
      <c r="F2985" t="s">
        <v>15</v>
      </c>
      <c r="G2985" t="s">
        <v>23</v>
      </c>
      <c r="H2985" t="s">
        <v>26</v>
      </c>
      <c r="I2985">
        <v>1.5</v>
      </c>
      <c r="J2985" t="s">
        <v>18</v>
      </c>
      <c r="K2985" t="s">
        <v>19</v>
      </c>
      <c r="L2985">
        <v>128000</v>
      </c>
      <c r="M2985" t="s">
        <v>42</v>
      </c>
      <c r="N2985" t="s">
        <v>64</v>
      </c>
      <c r="O2985" s="3">
        <v>32000</v>
      </c>
      <c r="P2985" s="1">
        <f>MEDIAN(Data_Source[Price (SAR)])</f>
        <v>58000</v>
      </c>
      <c r="Q2985" s="1" cm="1">
        <f t="array" ref="Q2985">MEDIAN(_xlfn._xlws.FILTER(Data_Source[Price (SAR)],Data_Source[Maker] = Data_Source[[#This Row],[Maker]]))</f>
        <v>65000</v>
      </c>
    </row>
    <row r="2986" spans="1:17" x14ac:dyDescent="0.35">
      <c r="A2986">
        <v>2985</v>
      </c>
      <c r="B2986" t="s">
        <v>82</v>
      </c>
      <c r="C2986" t="s">
        <v>156</v>
      </c>
      <c r="D2986">
        <v>2016</v>
      </c>
      <c r="E2986" s="9">
        <f ca="1">YEAR(TODAY())-Data_Source[[#This Row],[Year]]</f>
        <v>9</v>
      </c>
      <c r="F2986" t="s">
        <v>15</v>
      </c>
      <c r="G2986" t="s">
        <v>75</v>
      </c>
      <c r="H2986" t="s">
        <v>26</v>
      </c>
      <c r="I2986">
        <v>1.4</v>
      </c>
      <c r="J2986" t="s">
        <v>18</v>
      </c>
      <c r="K2986" t="s">
        <v>19</v>
      </c>
      <c r="L2986">
        <v>270000</v>
      </c>
      <c r="M2986" t="s">
        <v>20</v>
      </c>
      <c r="N2986" t="s">
        <v>20</v>
      </c>
      <c r="O2986" s="3">
        <v>25000</v>
      </c>
      <c r="P2986" s="1">
        <f>MEDIAN(Data_Source[Price (SAR)])</f>
        <v>58000</v>
      </c>
      <c r="Q2986" s="1" cm="1">
        <f t="array" ref="Q2986">MEDIAN(_xlfn._xlws.FILTER(Data_Source[Price (SAR)],Data_Source[Maker] = Data_Source[[#This Row],[Maker]]))</f>
        <v>40000</v>
      </c>
    </row>
    <row r="2987" spans="1:17" x14ac:dyDescent="0.35">
      <c r="A2987">
        <v>2986</v>
      </c>
      <c r="B2987" t="s">
        <v>103</v>
      </c>
      <c r="C2987" t="s">
        <v>456</v>
      </c>
      <c r="D2987">
        <v>2012</v>
      </c>
      <c r="E2987" s="9">
        <f ca="1">YEAR(TODAY())-Data_Source[[#This Row],[Year]]</f>
        <v>13</v>
      </c>
      <c r="F2987" t="s">
        <v>15</v>
      </c>
      <c r="G2987" t="s">
        <v>16</v>
      </c>
      <c r="H2987" t="s">
        <v>17</v>
      </c>
      <c r="I2987">
        <v>3.7</v>
      </c>
      <c r="J2987" t="s">
        <v>18</v>
      </c>
      <c r="K2987" t="s">
        <v>19</v>
      </c>
      <c r="L2987">
        <v>128000</v>
      </c>
      <c r="M2987" t="s">
        <v>20</v>
      </c>
      <c r="N2987" t="s">
        <v>20</v>
      </c>
      <c r="O2987" s="2">
        <v>25000</v>
      </c>
      <c r="P2987" s="1">
        <f>MEDIAN(Data_Source[Price (SAR)])</f>
        <v>58000</v>
      </c>
      <c r="Q2987" s="1" cm="1">
        <f t="array" ref="Q2987">MEDIAN(_xlfn._xlws.FILTER(Data_Source[Price (SAR)],Data_Source[Maker] = Data_Source[[#This Row],[Maker]]))</f>
        <v>83000</v>
      </c>
    </row>
    <row r="2988" spans="1:17" x14ac:dyDescent="0.35">
      <c r="A2988">
        <v>2987</v>
      </c>
      <c r="B2988" t="s">
        <v>34</v>
      </c>
      <c r="C2988" t="s">
        <v>35</v>
      </c>
      <c r="D2988">
        <v>1994</v>
      </c>
      <c r="E2988" s="9">
        <f ca="1">YEAR(TODAY())-Data_Source[[#This Row],[Year]]</f>
        <v>31</v>
      </c>
      <c r="F2988" t="s">
        <v>15</v>
      </c>
      <c r="G2988" t="s">
        <v>65</v>
      </c>
      <c r="H2988" t="s">
        <v>26</v>
      </c>
      <c r="I2988">
        <v>4.5999999999999996</v>
      </c>
      <c r="J2988" t="s">
        <v>18</v>
      </c>
      <c r="K2988" t="s">
        <v>68</v>
      </c>
      <c r="L2988">
        <v>600000</v>
      </c>
      <c r="M2988" t="s">
        <v>45</v>
      </c>
      <c r="N2988" t="s">
        <v>539</v>
      </c>
      <c r="O2988" s="3">
        <v>25000</v>
      </c>
      <c r="P2988" s="1">
        <f>MEDIAN(Data_Source[Price (SAR)])</f>
        <v>58000</v>
      </c>
      <c r="Q2988" s="1" cm="1">
        <f t="array" ref="Q2988">MEDIAN(_xlfn._xlws.FILTER(Data_Source[Price (SAR)],Data_Source[Maker] = Data_Source[[#This Row],[Maker]]))</f>
        <v>65000</v>
      </c>
    </row>
    <row r="2989" spans="1:17" x14ac:dyDescent="0.35">
      <c r="A2989">
        <v>2988</v>
      </c>
      <c r="B2989" t="s">
        <v>60</v>
      </c>
      <c r="C2989" t="s">
        <v>90</v>
      </c>
      <c r="D2989">
        <v>2020</v>
      </c>
      <c r="E2989" s="9">
        <f ca="1">YEAR(TODAY())-Data_Source[[#This Row],[Year]]</f>
        <v>5</v>
      </c>
      <c r="F2989" t="s">
        <v>15</v>
      </c>
      <c r="G2989" t="s">
        <v>16</v>
      </c>
      <c r="H2989" t="s">
        <v>17</v>
      </c>
      <c r="I2989">
        <v>5.7</v>
      </c>
      <c r="J2989" t="s">
        <v>18</v>
      </c>
      <c r="K2989" t="s">
        <v>19</v>
      </c>
      <c r="L2989">
        <v>35000</v>
      </c>
      <c r="M2989" t="s">
        <v>42</v>
      </c>
      <c r="N2989" t="s">
        <v>64</v>
      </c>
      <c r="O2989" s="3">
        <v>395000</v>
      </c>
      <c r="P2989" s="1">
        <f>MEDIAN(Data_Source[Price (SAR)])</f>
        <v>58000</v>
      </c>
      <c r="Q2989" s="1" cm="1">
        <f t="array" ref="Q2989">MEDIAN(_xlfn._xlws.FILTER(Data_Source[Price (SAR)],Data_Source[Maker] = Data_Source[[#This Row],[Maker]]))</f>
        <v>142000</v>
      </c>
    </row>
    <row r="2990" spans="1:17" x14ac:dyDescent="0.35">
      <c r="A2990">
        <v>2989</v>
      </c>
      <c r="B2990" t="s">
        <v>34</v>
      </c>
      <c r="C2990" t="s">
        <v>58</v>
      </c>
      <c r="D2990">
        <v>2017</v>
      </c>
      <c r="E2990" s="9">
        <f ca="1">YEAR(TODAY())-Data_Source[[#This Row],[Year]]</f>
        <v>8</v>
      </c>
      <c r="F2990" t="s">
        <v>15</v>
      </c>
      <c r="G2990" t="s">
        <v>25</v>
      </c>
      <c r="H2990" t="s">
        <v>17</v>
      </c>
      <c r="I2990">
        <v>2.7</v>
      </c>
      <c r="J2990" t="s">
        <v>18</v>
      </c>
      <c r="K2990" t="s">
        <v>19</v>
      </c>
      <c r="L2990">
        <v>236000</v>
      </c>
      <c r="M2990" t="s">
        <v>20</v>
      </c>
      <c r="N2990" t="s">
        <v>20</v>
      </c>
      <c r="O2990" s="3">
        <v>75000</v>
      </c>
      <c r="P2990" s="1">
        <f>MEDIAN(Data_Source[Price (SAR)])</f>
        <v>58000</v>
      </c>
      <c r="Q2990" s="1" cm="1">
        <f t="array" ref="Q2990">MEDIAN(_xlfn._xlws.FILTER(Data_Source[Price (SAR)],Data_Source[Maker] = Data_Source[[#This Row],[Maker]]))</f>
        <v>65000</v>
      </c>
    </row>
    <row r="2991" spans="1:17" x14ac:dyDescent="0.35">
      <c r="A2991">
        <v>2990</v>
      </c>
      <c r="B2991" t="s">
        <v>415</v>
      </c>
      <c r="C2991" t="s">
        <v>416</v>
      </c>
      <c r="D2991">
        <v>2017</v>
      </c>
      <c r="E2991" s="9">
        <f ca="1">YEAR(TODAY())-Data_Source[[#This Row],[Year]]</f>
        <v>8</v>
      </c>
      <c r="F2991" t="s">
        <v>44</v>
      </c>
      <c r="G2991" t="s">
        <v>23</v>
      </c>
      <c r="H2991" t="s">
        <v>26</v>
      </c>
      <c r="I2991">
        <v>2.7</v>
      </c>
      <c r="J2991" t="s">
        <v>18</v>
      </c>
      <c r="K2991" t="s">
        <v>68</v>
      </c>
      <c r="L2991">
        <v>145000</v>
      </c>
      <c r="M2991" t="s">
        <v>20</v>
      </c>
      <c r="N2991" t="s">
        <v>20</v>
      </c>
      <c r="O2991" s="3">
        <v>39500</v>
      </c>
      <c r="P2991" s="1">
        <f>MEDIAN(Data_Source[Price (SAR)])</f>
        <v>58000</v>
      </c>
      <c r="Q2991" s="1" cm="1">
        <f t="array" ref="Q2991">MEDIAN(_xlfn._xlws.FILTER(Data_Source[Price (SAR)],Data_Source[Maker] = Data_Source[[#This Row],[Maker]]))</f>
        <v>41250</v>
      </c>
    </row>
    <row r="2992" spans="1:17" x14ac:dyDescent="0.35">
      <c r="A2992">
        <v>2991</v>
      </c>
      <c r="B2992" t="s">
        <v>34</v>
      </c>
      <c r="C2992" t="s">
        <v>145</v>
      </c>
      <c r="D2992">
        <v>2013</v>
      </c>
      <c r="E2992" s="9">
        <f ca="1">YEAR(TODAY())-Data_Source[[#This Row],[Year]]</f>
        <v>12</v>
      </c>
      <c r="F2992" t="s">
        <v>15</v>
      </c>
      <c r="G2992" t="s">
        <v>25</v>
      </c>
      <c r="H2992" t="s">
        <v>26</v>
      </c>
      <c r="I2992">
        <v>2.7</v>
      </c>
      <c r="J2992" t="s">
        <v>18</v>
      </c>
      <c r="K2992" t="s">
        <v>19</v>
      </c>
      <c r="L2992">
        <v>286000</v>
      </c>
      <c r="M2992" t="s">
        <v>54</v>
      </c>
      <c r="N2992" t="s">
        <v>538</v>
      </c>
      <c r="O2992" s="3">
        <v>38000</v>
      </c>
      <c r="P2992" s="1">
        <f>MEDIAN(Data_Source[Price (SAR)])</f>
        <v>58000</v>
      </c>
      <c r="Q2992" s="1" cm="1">
        <f t="array" ref="Q2992">MEDIAN(_xlfn._xlws.FILTER(Data_Source[Price (SAR)],Data_Source[Maker] = Data_Source[[#This Row],[Maker]]))</f>
        <v>65000</v>
      </c>
    </row>
    <row r="2993" spans="1:17" x14ac:dyDescent="0.35">
      <c r="A2993">
        <v>2992</v>
      </c>
      <c r="B2993" t="s">
        <v>34</v>
      </c>
      <c r="C2993" t="s">
        <v>43</v>
      </c>
      <c r="D2993">
        <v>2014</v>
      </c>
      <c r="E2993" s="9">
        <f ca="1">YEAR(TODAY())-Data_Source[[#This Row],[Year]]</f>
        <v>11</v>
      </c>
      <c r="F2993" t="s">
        <v>15</v>
      </c>
      <c r="G2993" t="s">
        <v>65</v>
      </c>
      <c r="H2993" t="s">
        <v>30</v>
      </c>
      <c r="I2993">
        <v>2.5</v>
      </c>
      <c r="J2993" t="s">
        <v>18</v>
      </c>
      <c r="K2993" t="s">
        <v>19</v>
      </c>
      <c r="L2993">
        <v>117000</v>
      </c>
      <c r="M2993" t="s">
        <v>42</v>
      </c>
      <c r="N2993" t="s">
        <v>64</v>
      </c>
      <c r="O2993" s="2">
        <v>43000</v>
      </c>
      <c r="P2993" s="1">
        <f>MEDIAN(Data_Source[Price (SAR)])</f>
        <v>58000</v>
      </c>
      <c r="Q2993" s="1" cm="1">
        <f t="array" ref="Q2993">MEDIAN(_xlfn._xlws.FILTER(Data_Source[Price (SAR)],Data_Source[Maker] = Data_Source[[#This Row],[Maker]]))</f>
        <v>65000</v>
      </c>
    </row>
    <row r="2994" spans="1:17" x14ac:dyDescent="0.35">
      <c r="A2994">
        <v>2993</v>
      </c>
      <c r="B2994" t="s">
        <v>27</v>
      </c>
      <c r="C2994" t="s">
        <v>101</v>
      </c>
      <c r="D2994">
        <v>2020</v>
      </c>
      <c r="E2994" s="9">
        <f ca="1">YEAR(TODAY())-Data_Source[[#This Row],[Year]]</f>
        <v>5</v>
      </c>
      <c r="F2994" t="s">
        <v>15</v>
      </c>
      <c r="G2994" t="s">
        <v>23</v>
      </c>
      <c r="H2994" t="s">
        <v>30</v>
      </c>
      <c r="I2994">
        <v>2</v>
      </c>
      <c r="J2994" t="s">
        <v>18</v>
      </c>
      <c r="K2994" t="s">
        <v>19</v>
      </c>
      <c r="L2994">
        <v>21000</v>
      </c>
      <c r="M2994" t="s">
        <v>20</v>
      </c>
      <c r="N2994" t="s">
        <v>20</v>
      </c>
      <c r="O2994" s="3">
        <v>67000</v>
      </c>
      <c r="P2994" s="1">
        <f>MEDIAN(Data_Source[Price (SAR)])</f>
        <v>58000</v>
      </c>
      <c r="Q2994" s="1" cm="1">
        <f t="array" ref="Q2994">MEDIAN(_xlfn._xlws.FILTER(Data_Source[Price (SAR)],Data_Source[Maker] = Data_Source[[#This Row],[Maker]]))</f>
        <v>42000</v>
      </c>
    </row>
    <row r="2995" spans="1:17" x14ac:dyDescent="0.35">
      <c r="A2995">
        <v>2994</v>
      </c>
      <c r="B2995" t="s">
        <v>21</v>
      </c>
      <c r="C2995" t="s">
        <v>24</v>
      </c>
      <c r="D2995">
        <v>2019</v>
      </c>
      <c r="E2995" s="9">
        <f ca="1">YEAR(TODAY())-Data_Source[[#This Row],[Year]]</f>
        <v>6</v>
      </c>
      <c r="F2995" t="s">
        <v>15</v>
      </c>
      <c r="G2995" t="s">
        <v>29</v>
      </c>
      <c r="H2995" t="s">
        <v>26</v>
      </c>
      <c r="I2995">
        <v>1.5</v>
      </c>
      <c r="J2995" t="s">
        <v>18</v>
      </c>
      <c r="K2995" t="s">
        <v>19</v>
      </c>
      <c r="L2995">
        <v>86871</v>
      </c>
      <c r="M2995" t="s">
        <v>20</v>
      </c>
      <c r="N2995" t="s">
        <v>20</v>
      </c>
      <c r="O2995" s="2">
        <v>30500</v>
      </c>
      <c r="P2995" s="1">
        <f>MEDIAN(Data_Source[Price (SAR)])</f>
        <v>58000</v>
      </c>
      <c r="Q2995" s="1" cm="1">
        <f t="array" ref="Q2995">MEDIAN(_xlfn._xlws.FILTER(Data_Source[Price (SAR)],Data_Source[Maker] = Data_Source[[#This Row],[Maker]]))</f>
        <v>36500</v>
      </c>
    </row>
    <row r="2996" spans="1:17" x14ac:dyDescent="0.35">
      <c r="A2996">
        <v>2995</v>
      </c>
      <c r="B2996" t="s">
        <v>34</v>
      </c>
      <c r="C2996" t="s">
        <v>66</v>
      </c>
      <c r="D2996">
        <v>2019</v>
      </c>
      <c r="E2996" s="9">
        <f ca="1">YEAR(TODAY())-Data_Source[[#This Row],[Year]]</f>
        <v>6</v>
      </c>
      <c r="F2996" t="s">
        <v>15</v>
      </c>
      <c r="G2996" t="s">
        <v>23</v>
      </c>
      <c r="H2996" t="s">
        <v>26</v>
      </c>
      <c r="I2996">
        <v>3.5</v>
      </c>
      <c r="J2996" t="s">
        <v>18</v>
      </c>
      <c r="K2996" t="s">
        <v>19</v>
      </c>
      <c r="L2996">
        <v>47000</v>
      </c>
      <c r="M2996" t="s">
        <v>211</v>
      </c>
      <c r="N2996" t="s">
        <v>539</v>
      </c>
      <c r="O2996" s="3">
        <v>116000</v>
      </c>
      <c r="P2996" s="1">
        <f>MEDIAN(Data_Source[Price (SAR)])</f>
        <v>58000</v>
      </c>
      <c r="Q2996" s="1" cm="1">
        <f t="array" ref="Q2996">MEDIAN(_xlfn._xlws.FILTER(Data_Source[Price (SAR)],Data_Source[Maker] = Data_Source[[#This Row],[Maker]]))</f>
        <v>65000</v>
      </c>
    </row>
    <row r="2997" spans="1:17" x14ac:dyDescent="0.35">
      <c r="A2997">
        <v>2996</v>
      </c>
      <c r="B2997" t="s">
        <v>34</v>
      </c>
      <c r="C2997" t="s">
        <v>123</v>
      </c>
      <c r="D2997">
        <v>2016</v>
      </c>
      <c r="E2997" s="9">
        <f ca="1">YEAR(TODAY())-Data_Source[[#This Row],[Year]]</f>
        <v>9</v>
      </c>
      <c r="F2997" t="s">
        <v>15</v>
      </c>
      <c r="G2997" t="s">
        <v>23</v>
      </c>
      <c r="H2997" t="s">
        <v>26</v>
      </c>
      <c r="I2997">
        <v>2.7</v>
      </c>
      <c r="J2997" t="s">
        <v>18</v>
      </c>
      <c r="K2997" t="s">
        <v>68</v>
      </c>
      <c r="L2997">
        <v>213557</v>
      </c>
      <c r="M2997" t="s">
        <v>45</v>
      </c>
      <c r="N2997" t="s">
        <v>539</v>
      </c>
      <c r="O2997" s="2">
        <v>63000</v>
      </c>
      <c r="P2997" s="1">
        <f>MEDIAN(Data_Source[Price (SAR)])</f>
        <v>58000</v>
      </c>
      <c r="Q2997" s="1" cm="1">
        <f t="array" ref="Q2997">MEDIAN(_xlfn._xlws.FILTER(Data_Source[Price (SAR)],Data_Source[Maker] = Data_Source[[#This Row],[Maker]]))</f>
        <v>65000</v>
      </c>
    </row>
    <row r="2998" spans="1:17" x14ac:dyDescent="0.35">
      <c r="A2998">
        <v>2997</v>
      </c>
      <c r="B2998" t="s">
        <v>73</v>
      </c>
      <c r="C2998" t="s">
        <v>257</v>
      </c>
      <c r="D2998">
        <v>2018</v>
      </c>
      <c r="E2998" s="9">
        <f ca="1">YEAR(TODAY())-Data_Source[[#This Row],[Year]]</f>
        <v>7</v>
      </c>
      <c r="F2998" t="s">
        <v>15</v>
      </c>
      <c r="G2998" t="s">
        <v>33</v>
      </c>
      <c r="H2998" t="s">
        <v>26</v>
      </c>
      <c r="I2998">
        <v>2</v>
      </c>
      <c r="J2998" t="s">
        <v>18</v>
      </c>
      <c r="K2998" t="s">
        <v>19</v>
      </c>
      <c r="L2998">
        <v>70000</v>
      </c>
      <c r="M2998" t="s">
        <v>42</v>
      </c>
      <c r="N2998" t="s">
        <v>64</v>
      </c>
      <c r="O2998" s="3">
        <v>48000</v>
      </c>
      <c r="P2998" s="1">
        <f>MEDIAN(Data_Source[Price (SAR)])</f>
        <v>58000</v>
      </c>
      <c r="Q2998" s="1" cm="1">
        <f t="array" ref="Q2998">MEDIAN(_xlfn._xlws.FILTER(Data_Source[Price (SAR)],Data_Source[Maker] = Data_Source[[#This Row],[Maker]]))</f>
        <v>56000</v>
      </c>
    </row>
    <row r="2999" spans="1:17" x14ac:dyDescent="0.35">
      <c r="A2999">
        <v>2998</v>
      </c>
      <c r="B2999" t="s">
        <v>48</v>
      </c>
      <c r="C2999" t="s">
        <v>106</v>
      </c>
      <c r="D2999">
        <v>2012</v>
      </c>
      <c r="E2999" s="9">
        <f ca="1">YEAR(TODAY())-Data_Source[[#This Row],[Year]]</f>
        <v>13</v>
      </c>
      <c r="F2999" t="s">
        <v>44</v>
      </c>
      <c r="G2999" t="s">
        <v>94</v>
      </c>
      <c r="H2999" t="s">
        <v>30</v>
      </c>
      <c r="I2999">
        <v>3</v>
      </c>
      <c r="J2999" t="s">
        <v>18</v>
      </c>
      <c r="K2999" t="s">
        <v>19</v>
      </c>
      <c r="L2999">
        <v>131000</v>
      </c>
      <c r="M2999" t="s">
        <v>20</v>
      </c>
      <c r="N2999" t="s">
        <v>20</v>
      </c>
      <c r="O2999" s="2">
        <v>95000</v>
      </c>
      <c r="P2999" s="1">
        <f>MEDIAN(Data_Source[Price (SAR)])</f>
        <v>58000</v>
      </c>
      <c r="Q2999" s="1" cm="1">
        <f t="array" ref="Q2999">MEDIAN(_xlfn._xlws.FILTER(Data_Source[Price (SAR)],Data_Source[Maker] = Data_Source[[#This Row],[Maker]]))</f>
        <v>145000</v>
      </c>
    </row>
    <row r="3000" spans="1:17" x14ac:dyDescent="0.35">
      <c r="A3000">
        <v>2999</v>
      </c>
      <c r="B3000" t="s">
        <v>34</v>
      </c>
      <c r="C3000" t="s">
        <v>41</v>
      </c>
      <c r="D3000">
        <v>2017</v>
      </c>
      <c r="E3000" s="9">
        <f ca="1">YEAR(TODAY())-Data_Source[[#This Row],[Year]]</f>
        <v>8</v>
      </c>
      <c r="F3000" t="s">
        <v>15</v>
      </c>
      <c r="G3000" t="s">
        <v>23</v>
      </c>
      <c r="H3000" t="s">
        <v>26</v>
      </c>
      <c r="I3000">
        <v>1.3</v>
      </c>
      <c r="J3000" t="s">
        <v>18</v>
      </c>
      <c r="K3000" t="s">
        <v>19</v>
      </c>
      <c r="L3000">
        <v>100000</v>
      </c>
      <c r="M3000" t="s">
        <v>64</v>
      </c>
      <c r="N3000" t="s">
        <v>64</v>
      </c>
      <c r="O3000" s="3">
        <v>27000</v>
      </c>
      <c r="P3000" s="1">
        <f>MEDIAN(Data_Source[Price (SAR)])</f>
        <v>58000</v>
      </c>
      <c r="Q3000" s="1" cm="1">
        <f t="array" ref="Q3000">MEDIAN(_xlfn._xlws.FILTER(Data_Source[Price (SAR)],Data_Source[Maker] = Data_Source[[#This Row],[Maker]]))</f>
        <v>65000</v>
      </c>
    </row>
    <row r="3001" spans="1:17" x14ac:dyDescent="0.35">
      <c r="A3001">
        <v>3000</v>
      </c>
      <c r="B3001" t="s">
        <v>39</v>
      </c>
      <c r="C3001" t="s">
        <v>115</v>
      </c>
      <c r="D3001">
        <v>2015</v>
      </c>
      <c r="E3001" s="9">
        <f ca="1">YEAR(TODAY())-Data_Source[[#This Row],[Year]]</f>
        <v>10</v>
      </c>
      <c r="F3001" t="s">
        <v>15</v>
      </c>
      <c r="G3001" t="s">
        <v>75</v>
      </c>
      <c r="H3001" t="s">
        <v>26</v>
      </c>
      <c r="I3001">
        <v>5.3</v>
      </c>
      <c r="J3001" t="s">
        <v>18</v>
      </c>
      <c r="K3001" t="s">
        <v>19</v>
      </c>
      <c r="L3001">
        <v>201000</v>
      </c>
      <c r="M3001" t="s">
        <v>45</v>
      </c>
      <c r="N3001" t="s">
        <v>539</v>
      </c>
      <c r="O3001" s="2">
        <v>105000</v>
      </c>
      <c r="P3001" s="1">
        <f>MEDIAN(Data_Source[Price (SAR)])</f>
        <v>58000</v>
      </c>
      <c r="Q3001" s="1" cm="1">
        <f t="array" ref="Q3001">MEDIAN(_xlfn._xlws.FILTER(Data_Source[Price (SAR)],Data_Source[Maker] = Data_Source[[#This Row],[Maker]]))</f>
        <v>60000</v>
      </c>
    </row>
    <row r="3002" spans="1:17" x14ac:dyDescent="0.35">
      <c r="A3002">
        <v>3001</v>
      </c>
      <c r="B3002" t="s">
        <v>34</v>
      </c>
      <c r="C3002" t="s">
        <v>123</v>
      </c>
      <c r="D3002">
        <v>2016</v>
      </c>
      <c r="E3002" s="9">
        <f ca="1">YEAR(TODAY())-Data_Source[[#This Row],[Year]]</f>
        <v>9</v>
      </c>
      <c r="F3002" t="s">
        <v>44</v>
      </c>
      <c r="G3002" t="s">
        <v>23</v>
      </c>
      <c r="H3002" t="s">
        <v>26</v>
      </c>
      <c r="I3002">
        <v>2.7</v>
      </c>
      <c r="J3002" t="s">
        <v>18</v>
      </c>
      <c r="K3002" t="s">
        <v>68</v>
      </c>
      <c r="L3002">
        <v>182774</v>
      </c>
      <c r="M3002" t="s">
        <v>45</v>
      </c>
      <c r="N3002" t="s">
        <v>539</v>
      </c>
      <c r="O3002" s="3">
        <v>62000</v>
      </c>
      <c r="P3002" s="1">
        <f>MEDIAN(Data_Source[Price (SAR)])</f>
        <v>58000</v>
      </c>
      <c r="Q3002" s="1" cm="1">
        <f t="array" ref="Q3002">MEDIAN(_xlfn._xlws.FILTER(Data_Source[Price (SAR)],Data_Source[Maker] = Data_Source[[#This Row],[Maker]]))</f>
        <v>65000</v>
      </c>
    </row>
    <row r="3003" spans="1:17" x14ac:dyDescent="0.35">
      <c r="A3003">
        <v>3002</v>
      </c>
      <c r="B3003" t="s">
        <v>34</v>
      </c>
      <c r="C3003" t="s">
        <v>43</v>
      </c>
      <c r="D3003">
        <v>2016</v>
      </c>
      <c r="E3003" s="9">
        <f ca="1">YEAR(TODAY())-Data_Source[[#This Row],[Year]]</f>
        <v>9</v>
      </c>
      <c r="F3003" t="s">
        <v>15</v>
      </c>
      <c r="G3003" t="s">
        <v>23</v>
      </c>
      <c r="H3003" t="s">
        <v>30</v>
      </c>
      <c r="I3003">
        <v>2.5</v>
      </c>
      <c r="J3003" t="s">
        <v>18</v>
      </c>
      <c r="K3003" t="s">
        <v>19</v>
      </c>
      <c r="L3003">
        <v>238000</v>
      </c>
      <c r="M3003" t="s">
        <v>42</v>
      </c>
      <c r="N3003" t="s">
        <v>64</v>
      </c>
      <c r="O3003" s="3">
        <v>48500</v>
      </c>
      <c r="P3003" s="1">
        <f>MEDIAN(Data_Source[Price (SAR)])</f>
        <v>58000</v>
      </c>
      <c r="Q3003" s="1" cm="1">
        <f t="array" ref="Q3003">MEDIAN(_xlfn._xlws.FILTER(Data_Source[Price (SAR)],Data_Source[Maker] = Data_Source[[#This Row],[Maker]]))</f>
        <v>65000</v>
      </c>
    </row>
    <row r="3004" spans="1:17" x14ac:dyDescent="0.35">
      <c r="A3004">
        <v>3003</v>
      </c>
      <c r="B3004" t="s">
        <v>76</v>
      </c>
      <c r="C3004" t="s">
        <v>235</v>
      </c>
      <c r="D3004">
        <v>2015</v>
      </c>
      <c r="E3004" s="9">
        <f ca="1">YEAR(TODAY())-Data_Source[[#This Row],[Year]]</f>
        <v>10</v>
      </c>
      <c r="F3004" t="s">
        <v>15</v>
      </c>
      <c r="G3004" t="s">
        <v>75</v>
      </c>
      <c r="H3004" t="s">
        <v>30</v>
      </c>
      <c r="I3004">
        <v>2.5</v>
      </c>
      <c r="J3004" t="s">
        <v>18</v>
      </c>
      <c r="K3004" t="s">
        <v>19</v>
      </c>
      <c r="L3004">
        <v>98000</v>
      </c>
      <c r="M3004" t="s">
        <v>45</v>
      </c>
      <c r="N3004" t="s">
        <v>539</v>
      </c>
      <c r="O3004" s="2">
        <v>45000</v>
      </c>
      <c r="P3004" s="1">
        <f>MEDIAN(Data_Source[Price (SAR)])</f>
        <v>58000</v>
      </c>
      <c r="Q3004" s="1" cm="1">
        <f t="array" ref="Q3004">MEDIAN(_xlfn._xlws.FILTER(Data_Source[Price (SAR)],Data_Source[Maker] = Data_Source[[#This Row],[Maker]]))</f>
        <v>55000</v>
      </c>
    </row>
    <row r="3005" spans="1:17" x14ac:dyDescent="0.35">
      <c r="A3005">
        <v>3004</v>
      </c>
      <c r="B3005" t="s">
        <v>209</v>
      </c>
      <c r="C3005" t="s">
        <v>270</v>
      </c>
      <c r="D3005">
        <v>2018</v>
      </c>
      <c r="E3005" s="9">
        <f ca="1">YEAR(TODAY())-Data_Source[[#This Row],[Year]]</f>
        <v>7</v>
      </c>
      <c r="F3005" t="s">
        <v>44</v>
      </c>
      <c r="G3005" t="s">
        <v>23</v>
      </c>
      <c r="H3005" t="s">
        <v>30</v>
      </c>
      <c r="I3005">
        <v>2</v>
      </c>
      <c r="J3005" t="s">
        <v>18</v>
      </c>
      <c r="K3005" t="s">
        <v>19</v>
      </c>
      <c r="L3005">
        <v>14000</v>
      </c>
      <c r="M3005" t="s">
        <v>42</v>
      </c>
      <c r="N3005" t="s">
        <v>64</v>
      </c>
      <c r="O3005" s="2">
        <v>115000</v>
      </c>
      <c r="P3005" s="1">
        <f>MEDIAN(Data_Source[Price (SAR)])</f>
        <v>58000</v>
      </c>
      <c r="Q3005" s="1" cm="1">
        <f t="array" ref="Q3005">MEDIAN(_xlfn._xlws.FILTER(Data_Source[Price (SAR)],Data_Source[Maker] = Data_Source[[#This Row],[Maker]]))</f>
        <v>99000</v>
      </c>
    </row>
    <row r="3006" spans="1:17" x14ac:dyDescent="0.35">
      <c r="A3006">
        <v>3005</v>
      </c>
      <c r="B3006" t="s">
        <v>36</v>
      </c>
      <c r="C3006" t="s">
        <v>146</v>
      </c>
      <c r="D3006">
        <v>2016</v>
      </c>
      <c r="E3006" s="9">
        <f ca="1">YEAR(TODAY())-Data_Source[[#This Row],[Year]]</f>
        <v>9</v>
      </c>
      <c r="F3006" t="s">
        <v>15</v>
      </c>
      <c r="G3006" t="s">
        <v>25</v>
      </c>
      <c r="H3006" t="s">
        <v>17</v>
      </c>
      <c r="I3006">
        <v>5.7</v>
      </c>
      <c r="J3006" t="s">
        <v>18</v>
      </c>
      <c r="K3006" t="s">
        <v>19</v>
      </c>
      <c r="L3006">
        <v>109000</v>
      </c>
      <c r="M3006" t="s">
        <v>45</v>
      </c>
      <c r="N3006" t="s">
        <v>539</v>
      </c>
      <c r="O3006" s="3">
        <v>100000</v>
      </c>
      <c r="P3006" s="1">
        <f>MEDIAN(Data_Source[Price (SAR)])</f>
        <v>58000</v>
      </c>
      <c r="Q3006" s="1" cm="1">
        <f t="array" ref="Q3006">MEDIAN(_xlfn._xlws.FILTER(Data_Source[Price (SAR)],Data_Source[Maker] = Data_Source[[#This Row],[Maker]]))</f>
        <v>72000</v>
      </c>
    </row>
    <row r="3007" spans="1:17" x14ac:dyDescent="0.35">
      <c r="A3007">
        <v>3006</v>
      </c>
      <c r="B3007" t="s">
        <v>34</v>
      </c>
      <c r="C3007" t="s">
        <v>43</v>
      </c>
      <c r="D3007">
        <v>2018</v>
      </c>
      <c r="E3007" s="9">
        <f ca="1">YEAR(TODAY())-Data_Source[[#This Row],[Year]]</f>
        <v>7</v>
      </c>
      <c r="F3007" t="s">
        <v>15</v>
      </c>
      <c r="G3007" t="s">
        <v>23</v>
      </c>
      <c r="H3007" t="s">
        <v>17</v>
      </c>
      <c r="I3007">
        <v>3.5</v>
      </c>
      <c r="J3007" t="s">
        <v>18</v>
      </c>
      <c r="K3007" t="s">
        <v>19</v>
      </c>
      <c r="L3007">
        <v>111</v>
      </c>
      <c r="M3007" t="s">
        <v>20</v>
      </c>
      <c r="N3007" t="s">
        <v>20</v>
      </c>
      <c r="O3007" s="3">
        <v>66000</v>
      </c>
      <c r="P3007" s="1">
        <f>MEDIAN(Data_Source[Price (SAR)])</f>
        <v>58000</v>
      </c>
      <c r="Q3007" s="1" cm="1">
        <f t="array" ref="Q3007">MEDIAN(_xlfn._xlws.FILTER(Data_Source[Price (SAR)],Data_Source[Maker] = Data_Source[[#This Row],[Maker]]))</f>
        <v>65000</v>
      </c>
    </row>
    <row r="3008" spans="1:17" x14ac:dyDescent="0.35">
      <c r="A3008">
        <v>3007</v>
      </c>
      <c r="B3008" t="s">
        <v>62</v>
      </c>
      <c r="C3008" t="s">
        <v>63</v>
      </c>
      <c r="D3008">
        <v>2014</v>
      </c>
      <c r="E3008" s="9">
        <f ca="1">YEAR(TODAY())-Data_Source[[#This Row],[Year]]</f>
        <v>11</v>
      </c>
      <c r="F3008" t="s">
        <v>15</v>
      </c>
      <c r="G3008" t="s">
        <v>23</v>
      </c>
      <c r="H3008" t="s">
        <v>17</v>
      </c>
      <c r="I3008">
        <v>3</v>
      </c>
      <c r="J3008" t="s">
        <v>18</v>
      </c>
      <c r="K3008" t="s">
        <v>19</v>
      </c>
      <c r="L3008">
        <v>195000</v>
      </c>
      <c r="M3008" t="s">
        <v>45</v>
      </c>
      <c r="N3008" t="s">
        <v>539</v>
      </c>
      <c r="O3008" s="2">
        <v>170000</v>
      </c>
      <c r="P3008" s="1">
        <f>MEDIAN(Data_Source[Price (SAR)])</f>
        <v>58000</v>
      </c>
      <c r="Q3008" s="1" cm="1">
        <f t="array" ref="Q3008">MEDIAN(_xlfn._xlws.FILTER(Data_Source[Price (SAR)],Data_Source[Maker] = Data_Source[[#This Row],[Maker]]))</f>
        <v>242500</v>
      </c>
    </row>
    <row r="3009" spans="1:17" x14ac:dyDescent="0.35">
      <c r="A3009">
        <v>3008</v>
      </c>
      <c r="B3009" t="s">
        <v>39</v>
      </c>
      <c r="C3009" t="s">
        <v>131</v>
      </c>
      <c r="D3009">
        <v>2009</v>
      </c>
      <c r="E3009" s="9">
        <f ca="1">YEAR(TODAY())-Data_Source[[#This Row],[Year]]</f>
        <v>16</v>
      </c>
      <c r="F3009" t="s">
        <v>15</v>
      </c>
      <c r="G3009" t="s">
        <v>23</v>
      </c>
      <c r="H3009" t="s">
        <v>30</v>
      </c>
      <c r="I3009">
        <v>6</v>
      </c>
      <c r="J3009" t="s">
        <v>18</v>
      </c>
      <c r="K3009" t="s">
        <v>19</v>
      </c>
      <c r="L3009">
        <v>135000</v>
      </c>
      <c r="M3009" t="s">
        <v>20</v>
      </c>
      <c r="N3009" t="s">
        <v>20</v>
      </c>
      <c r="O3009" s="2">
        <v>32000</v>
      </c>
      <c r="P3009" s="1">
        <f>MEDIAN(Data_Source[Price (SAR)])</f>
        <v>58000</v>
      </c>
      <c r="Q3009" s="1" cm="1">
        <f t="array" ref="Q3009">MEDIAN(_xlfn._xlws.FILTER(Data_Source[Price (SAR)],Data_Source[Maker] = Data_Source[[#This Row],[Maker]]))</f>
        <v>60000</v>
      </c>
    </row>
    <row r="3010" spans="1:17" x14ac:dyDescent="0.35">
      <c r="A3010">
        <v>3009</v>
      </c>
      <c r="B3010" t="s">
        <v>21</v>
      </c>
      <c r="C3010" t="s">
        <v>22</v>
      </c>
      <c r="D3010">
        <v>2014</v>
      </c>
      <c r="E3010" s="9">
        <f ca="1">YEAR(TODAY())-Data_Source[[#This Row],[Year]]</f>
        <v>11</v>
      </c>
      <c r="F3010" t="s">
        <v>15</v>
      </c>
      <c r="G3010" t="s">
        <v>29</v>
      </c>
      <c r="H3010" t="s">
        <v>17</v>
      </c>
      <c r="I3010">
        <v>4</v>
      </c>
      <c r="J3010" t="s">
        <v>18</v>
      </c>
      <c r="K3010" t="s">
        <v>19</v>
      </c>
      <c r="L3010">
        <v>265000</v>
      </c>
      <c r="M3010" t="s">
        <v>42</v>
      </c>
      <c r="N3010" t="s">
        <v>64</v>
      </c>
      <c r="O3010" s="2">
        <v>100000</v>
      </c>
      <c r="P3010" s="1">
        <f>MEDIAN(Data_Source[Price (SAR)])</f>
        <v>58000</v>
      </c>
      <c r="Q3010" s="1" cm="1">
        <f t="array" ref="Q3010">MEDIAN(_xlfn._xlws.FILTER(Data_Source[Price (SAR)],Data_Source[Maker] = Data_Source[[#This Row],[Maker]]))</f>
        <v>36500</v>
      </c>
    </row>
    <row r="3011" spans="1:17" x14ac:dyDescent="0.35">
      <c r="A3011">
        <v>3010</v>
      </c>
      <c r="B3011" t="s">
        <v>76</v>
      </c>
      <c r="C3011" t="s">
        <v>325</v>
      </c>
      <c r="D3011">
        <v>2014</v>
      </c>
      <c r="E3011" s="9">
        <f ca="1">YEAR(TODAY())-Data_Source[[#This Row],[Year]]</f>
        <v>11</v>
      </c>
      <c r="F3011" t="s">
        <v>15</v>
      </c>
      <c r="G3011" t="s">
        <v>65</v>
      </c>
      <c r="H3011" t="s">
        <v>17</v>
      </c>
      <c r="I3011">
        <v>3.6</v>
      </c>
      <c r="J3011" t="s">
        <v>18</v>
      </c>
      <c r="K3011" t="s">
        <v>19</v>
      </c>
      <c r="L3011">
        <v>99000</v>
      </c>
      <c r="M3011" t="s">
        <v>42</v>
      </c>
      <c r="N3011" t="s">
        <v>64</v>
      </c>
      <c r="O3011" s="2">
        <v>1500</v>
      </c>
      <c r="P3011" s="1">
        <f>MEDIAN(Data_Source[Price (SAR)])</f>
        <v>58000</v>
      </c>
      <c r="Q3011" s="1" cm="1">
        <f t="array" ref="Q3011">MEDIAN(_xlfn._xlws.FILTER(Data_Source[Price (SAR)],Data_Source[Maker] = Data_Source[[#This Row],[Maker]]))</f>
        <v>55000</v>
      </c>
    </row>
    <row r="3012" spans="1:17" x14ac:dyDescent="0.35">
      <c r="A3012">
        <v>3011</v>
      </c>
      <c r="B3012" t="s">
        <v>39</v>
      </c>
      <c r="C3012" t="s">
        <v>46</v>
      </c>
      <c r="D3012">
        <v>2015</v>
      </c>
      <c r="E3012" s="9">
        <f ca="1">YEAR(TODAY())-Data_Source[[#This Row],[Year]]</f>
        <v>10</v>
      </c>
      <c r="F3012" t="s">
        <v>15</v>
      </c>
      <c r="G3012" t="s">
        <v>94</v>
      </c>
      <c r="H3012" t="s">
        <v>26</v>
      </c>
      <c r="I3012">
        <v>5.3</v>
      </c>
      <c r="J3012" t="s">
        <v>18</v>
      </c>
      <c r="K3012" t="s">
        <v>19</v>
      </c>
      <c r="L3012">
        <v>199000</v>
      </c>
      <c r="M3012" t="s">
        <v>45</v>
      </c>
      <c r="N3012" t="s">
        <v>539</v>
      </c>
      <c r="O3012" s="2">
        <v>97000</v>
      </c>
      <c r="P3012" s="1">
        <f>MEDIAN(Data_Source[Price (SAR)])</f>
        <v>58000</v>
      </c>
      <c r="Q3012" s="1" cm="1">
        <f t="array" ref="Q3012">MEDIAN(_xlfn._xlws.FILTER(Data_Source[Price (SAR)],Data_Source[Maker] = Data_Source[[#This Row],[Maker]]))</f>
        <v>60000</v>
      </c>
    </row>
    <row r="3013" spans="1:17" x14ac:dyDescent="0.35">
      <c r="A3013">
        <v>3012</v>
      </c>
      <c r="B3013" t="s">
        <v>109</v>
      </c>
      <c r="C3013" t="s">
        <v>132</v>
      </c>
      <c r="D3013">
        <v>2012</v>
      </c>
      <c r="E3013" s="9">
        <f ca="1">YEAR(TODAY())-Data_Source[[#This Row],[Year]]</f>
        <v>13</v>
      </c>
      <c r="F3013" t="s">
        <v>15</v>
      </c>
      <c r="G3013" t="s">
        <v>16</v>
      </c>
      <c r="H3013" t="s">
        <v>17</v>
      </c>
      <c r="I3013">
        <v>3.6</v>
      </c>
      <c r="J3013" t="s">
        <v>18</v>
      </c>
      <c r="K3013" t="s">
        <v>19</v>
      </c>
      <c r="L3013">
        <v>360000</v>
      </c>
      <c r="M3013" t="s">
        <v>253</v>
      </c>
      <c r="N3013" t="s">
        <v>539</v>
      </c>
      <c r="O3013" s="3">
        <v>35000</v>
      </c>
      <c r="P3013" s="1">
        <f>MEDIAN(Data_Source[Price (SAR)])</f>
        <v>58000</v>
      </c>
      <c r="Q3013" s="1" cm="1">
        <f t="array" ref="Q3013">MEDIAN(_xlfn._xlws.FILTER(Data_Source[Price (SAR)],Data_Source[Maker] = Data_Source[[#This Row],[Maker]]))</f>
        <v>71000</v>
      </c>
    </row>
    <row r="3014" spans="1:17" x14ac:dyDescent="0.35">
      <c r="A3014">
        <v>3013</v>
      </c>
      <c r="B3014" t="s">
        <v>34</v>
      </c>
      <c r="C3014" t="s">
        <v>43</v>
      </c>
      <c r="D3014">
        <v>2020</v>
      </c>
      <c r="E3014" s="9">
        <f ca="1">YEAR(TODAY())-Data_Source[[#This Row],[Year]]</f>
        <v>5</v>
      </c>
      <c r="F3014" t="s">
        <v>15</v>
      </c>
      <c r="G3014" t="s">
        <v>23</v>
      </c>
      <c r="H3014" t="s">
        <v>17</v>
      </c>
      <c r="I3014">
        <v>2.4</v>
      </c>
      <c r="J3014" t="s">
        <v>18</v>
      </c>
      <c r="K3014" t="s">
        <v>19</v>
      </c>
      <c r="L3014">
        <v>2000</v>
      </c>
      <c r="M3014" t="s">
        <v>64</v>
      </c>
      <c r="N3014" t="s">
        <v>64</v>
      </c>
      <c r="O3014" s="3">
        <v>119000</v>
      </c>
      <c r="P3014" s="1">
        <f>MEDIAN(Data_Source[Price (SAR)])</f>
        <v>58000</v>
      </c>
      <c r="Q3014" s="1" cm="1">
        <f t="array" ref="Q3014">MEDIAN(_xlfn._xlws.FILTER(Data_Source[Price (SAR)],Data_Source[Maker] = Data_Source[[#This Row],[Maker]]))</f>
        <v>65000</v>
      </c>
    </row>
    <row r="3015" spans="1:17" x14ac:dyDescent="0.35">
      <c r="A3015">
        <v>3014</v>
      </c>
      <c r="B3015" t="s">
        <v>36</v>
      </c>
      <c r="C3015" t="s">
        <v>37</v>
      </c>
      <c r="D3015">
        <v>2008</v>
      </c>
      <c r="E3015" s="9">
        <f ca="1">YEAR(TODAY())-Data_Source[[#This Row],[Year]]</f>
        <v>17</v>
      </c>
      <c r="F3015" t="s">
        <v>15</v>
      </c>
      <c r="G3015" t="s">
        <v>16</v>
      </c>
      <c r="H3015" t="s">
        <v>17</v>
      </c>
      <c r="I3015">
        <v>7.2</v>
      </c>
      <c r="J3015" t="s">
        <v>18</v>
      </c>
      <c r="K3015" t="s">
        <v>19</v>
      </c>
      <c r="L3015">
        <v>299000</v>
      </c>
      <c r="M3015" t="s">
        <v>64</v>
      </c>
      <c r="N3015" t="s">
        <v>64</v>
      </c>
      <c r="O3015" s="3">
        <v>30000</v>
      </c>
      <c r="P3015" s="1">
        <f>MEDIAN(Data_Source[Price (SAR)])</f>
        <v>58000</v>
      </c>
      <c r="Q3015" s="1" cm="1">
        <f t="array" ref="Q3015">MEDIAN(_xlfn._xlws.FILTER(Data_Source[Price (SAR)],Data_Source[Maker] = Data_Source[[#This Row],[Maker]]))</f>
        <v>72000</v>
      </c>
    </row>
    <row r="3016" spans="1:17" x14ac:dyDescent="0.35">
      <c r="A3016">
        <v>3015</v>
      </c>
      <c r="B3016" t="s">
        <v>76</v>
      </c>
      <c r="C3016" t="s">
        <v>325</v>
      </c>
      <c r="D3016">
        <v>2011</v>
      </c>
      <c r="E3016" s="9">
        <f ca="1">YEAR(TODAY())-Data_Source[[#This Row],[Year]]</f>
        <v>14</v>
      </c>
      <c r="F3016" t="s">
        <v>15</v>
      </c>
      <c r="G3016" t="s">
        <v>65</v>
      </c>
      <c r="H3016" t="s">
        <v>17</v>
      </c>
      <c r="I3016">
        <v>3.5</v>
      </c>
      <c r="J3016" t="s">
        <v>18</v>
      </c>
      <c r="K3016" t="s">
        <v>19</v>
      </c>
      <c r="L3016">
        <v>70000</v>
      </c>
      <c r="M3016" t="s">
        <v>42</v>
      </c>
      <c r="N3016" t="s">
        <v>64</v>
      </c>
      <c r="O3016" s="2">
        <v>60000</v>
      </c>
      <c r="P3016" s="1">
        <f>MEDIAN(Data_Source[Price (SAR)])</f>
        <v>58000</v>
      </c>
      <c r="Q3016" s="1" cm="1">
        <f t="array" ref="Q3016">MEDIAN(_xlfn._xlws.FILTER(Data_Source[Price (SAR)],Data_Source[Maker] = Data_Source[[#This Row],[Maker]]))</f>
        <v>55000</v>
      </c>
    </row>
    <row r="3017" spans="1:17" x14ac:dyDescent="0.35">
      <c r="A3017">
        <v>3016</v>
      </c>
      <c r="B3017" t="s">
        <v>21</v>
      </c>
      <c r="C3017" t="s">
        <v>207</v>
      </c>
      <c r="D3017">
        <v>2014</v>
      </c>
      <c r="E3017" s="9">
        <f ca="1">YEAR(TODAY())-Data_Source[[#This Row],[Year]]</f>
        <v>11</v>
      </c>
      <c r="F3017" t="s">
        <v>15</v>
      </c>
      <c r="G3017" t="s">
        <v>38</v>
      </c>
      <c r="H3017" t="s">
        <v>30</v>
      </c>
      <c r="I3017">
        <v>2.5</v>
      </c>
      <c r="J3017" t="s">
        <v>18</v>
      </c>
      <c r="K3017" t="s">
        <v>19</v>
      </c>
      <c r="L3017">
        <v>139337</v>
      </c>
      <c r="M3017" t="s">
        <v>20</v>
      </c>
      <c r="N3017" t="s">
        <v>20</v>
      </c>
      <c r="O3017" s="2">
        <v>36500</v>
      </c>
      <c r="P3017" s="1">
        <f>MEDIAN(Data_Source[Price (SAR)])</f>
        <v>58000</v>
      </c>
      <c r="Q3017" s="1" cm="1">
        <f t="array" ref="Q3017">MEDIAN(_xlfn._xlws.FILTER(Data_Source[Price (SAR)],Data_Source[Maker] = Data_Source[[#This Row],[Maker]]))</f>
        <v>36500</v>
      </c>
    </row>
    <row r="3018" spans="1:17" x14ac:dyDescent="0.35">
      <c r="A3018">
        <v>3017</v>
      </c>
      <c r="B3018" t="s">
        <v>34</v>
      </c>
      <c r="C3018" t="s">
        <v>55</v>
      </c>
      <c r="D3018">
        <v>2011</v>
      </c>
      <c r="E3018" s="9">
        <f ca="1">YEAR(TODAY())-Data_Source[[#This Row],[Year]]</f>
        <v>14</v>
      </c>
      <c r="F3018" t="s">
        <v>15</v>
      </c>
      <c r="G3018" t="s">
        <v>23</v>
      </c>
      <c r="H3018" t="s">
        <v>26</v>
      </c>
      <c r="I3018">
        <v>4</v>
      </c>
      <c r="J3018" t="s">
        <v>18</v>
      </c>
      <c r="K3018" t="s">
        <v>19</v>
      </c>
      <c r="L3018">
        <v>263000</v>
      </c>
      <c r="M3018" t="s">
        <v>211</v>
      </c>
      <c r="N3018" t="s">
        <v>539</v>
      </c>
      <c r="O3018" s="3">
        <v>55000</v>
      </c>
      <c r="P3018" s="1">
        <f>MEDIAN(Data_Source[Price (SAR)])</f>
        <v>58000</v>
      </c>
      <c r="Q3018" s="1" cm="1">
        <f t="array" ref="Q3018">MEDIAN(_xlfn._xlws.FILTER(Data_Source[Price (SAR)],Data_Source[Maker] = Data_Source[[#This Row],[Maker]]))</f>
        <v>65000</v>
      </c>
    </row>
    <row r="3019" spans="1:17" x14ac:dyDescent="0.35">
      <c r="A3019">
        <v>3018</v>
      </c>
      <c r="B3019" t="s">
        <v>34</v>
      </c>
      <c r="C3019" t="s">
        <v>369</v>
      </c>
      <c r="D3019">
        <v>2017</v>
      </c>
      <c r="E3019" s="9">
        <f ca="1">YEAR(TODAY())-Data_Source[[#This Row],[Year]]</f>
        <v>8</v>
      </c>
      <c r="F3019" t="s">
        <v>15</v>
      </c>
      <c r="G3019" t="s">
        <v>23</v>
      </c>
      <c r="H3019" t="s">
        <v>26</v>
      </c>
      <c r="I3019">
        <v>1.8</v>
      </c>
      <c r="J3019" t="s">
        <v>79</v>
      </c>
      <c r="K3019" t="s">
        <v>19</v>
      </c>
      <c r="L3019">
        <v>50000</v>
      </c>
      <c r="M3019" t="s">
        <v>59</v>
      </c>
      <c r="N3019" t="s">
        <v>59</v>
      </c>
      <c r="O3019" s="2">
        <v>54900</v>
      </c>
      <c r="P3019" s="1">
        <f>MEDIAN(Data_Source[Price (SAR)])</f>
        <v>58000</v>
      </c>
      <c r="Q3019" s="1" cm="1">
        <f t="array" ref="Q3019">MEDIAN(_xlfn._xlws.FILTER(Data_Source[Price (SAR)],Data_Source[Maker] = Data_Source[[#This Row],[Maker]]))</f>
        <v>65000</v>
      </c>
    </row>
    <row r="3020" spans="1:17" x14ac:dyDescent="0.35">
      <c r="A3020">
        <v>3019</v>
      </c>
      <c r="B3020" t="s">
        <v>27</v>
      </c>
      <c r="C3020" t="s">
        <v>88</v>
      </c>
      <c r="D3020">
        <v>2018</v>
      </c>
      <c r="E3020" s="9">
        <f ca="1">YEAR(TODAY())-Data_Source[[#This Row],[Year]]</f>
        <v>7</v>
      </c>
      <c r="F3020" t="s">
        <v>15</v>
      </c>
      <c r="G3020" t="s">
        <v>23</v>
      </c>
      <c r="H3020" t="s">
        <v>26</v>
      </c>
      <c r="I3020">
        <v>1.4</v>
      </c>
      <c r="J3020" t="s">
        <v>18</v>
      </c>
      <c r="K3020" t="s">
        <v>19</v>
      </c>
      <c r="L3020">
        <v>110761</v>
      </c>
      <c r="M3020" t="s">
        <v>20</v>
      </c>
      <c r="N3020" t="s">
        <v>20</v>
      </c>
      <c r="O3020" s="3">
        <v>32000</v>
      </c>
      <c r="P3020" s="1">
        <f>MEDIAN(Data_Source[Price (SAR)])</f>
        <v>58000</v>
      </c>
      <c r="Q3020" s="1" cm="1">
        <f t="array" ref="Q3020">MEDIAN(_xlfn._xlws.FILTER(Data_Source[Price (SAR)],Data_Source[Maker] = Data_Source[[#This Row],[Maker]]))</f>
        <v>42000</v>
      </c>
    </row>
    <row r="3021" spans="1:17" x14ac:dyDescent="0.35">
      <c r="A3021">
        <v>3020</v>
      </c>
      <c r="B3021" t="s">
        <v>185</v>
      </c>
      <c r="C3021" t="s">
        <v>277</v>
      </c>
      <c r="D3021">
        <v>2007</v>
      </c>
      <c r="E3021" s="9">
        <f ca="1">YEAR(TODAY())-Data_Source[[#This Row],[Year]]</f>
        <v>18</v>
      </c>
      <c r="F3021" t="s">
        <v>15</v>
      </c>
      <c r="G3021" t="s">
        <v>23</v>
      </c>
      <c r="H3021" t="s">
        <v>26</v>
      </c>
      <c r="I3021">
        <v>2.5</v>
      </c>
      <c r="J3021" t="s">
        <v>56</v>
      </c>
      <c r="K3021" t="s">
        <v>68</v>
      </c>
      <c r="L3021">
        <v>570000</v>
      </c>
      <c r="M3021" t="s">
        <v>45</v>
      </c>
      <c r="N3021" t="s">
        <v>539</v>
      </c>
      <c r="O3021" s="2">
        <v>27000</v>
      </c>
      <c r="P3021" s="1">
        <f>MEDIAN(Data_Source[Price (SAR)])</f>
        <v>58000</v>
      </c>
      <c r="Q3021" s="1" cm="1">
        <f t="array" ref="Q3021">MEDIAN(_xlfn._xlws.FILTER(Data_Source[Price (SAR)],Data_Source[Maker] = Data_Source[[#This Row],[Maker]]))</f>
        <v>55500</v>
      </c>
    </row>
    <row r="3022" spans="1:17" x14ac:dyDescent="0.35">
      <c r="A3022">
        <v>3021</v>
      </c>
      <c r="B3022" t="s">
        <v>39</v>
      </c>
      <c r="C3022" t="s">
        <v>177</v>
      </c>
      <c r="D3022">
        <v>2019</v>
      </c>
      <c r="E3022" s="9">
        <f ca="1">YEAR(TODAY())-Data_Source[[#This Row],[Year]]</f>
        <v>6</v>
      </c>
      <c r="F3022" t="s">
        <v>15</v>
      </c>
      <c r="G3022" t="s">
        <v>25</v>
      </c>
      <c r="H3022" t="s">
        <v>26</v>
      </c>
      <c r="I3022">
        <v>1.4</v>
      </c>
      <c r="J3022" t="s">
        <v>18</v>
      </c>
      <c r="K3022" t="s">
        <v>19</v>
      </c>
      <c r="L3022">
        <v>63744</v>
      </c>
      <c r="M3022" t="s">
        <v>20</v>
      </c>
      <c r="N3022" t="s">
        <v>20</v>
      </c>
      <c r="O3022" s="2">
        <v>25000</v>
      </c>
      <c r="P3022" s="1">
        <f>MEDIAN(Data_Source[Price (SAR)])</f>
        <v>58000</v>
      </c>
      <c r="Q3022" s="1" cm="1">
        <f t="array" ref="Q3022">MEDIAN(_xlfn._xlws.FILTER(Data_Source[Price (SAR)],Data_Source[Maker] = Data_Source[[#This Row],[Maker]]))</f>
        <v>60000</v>
      </c>
    </row>
    <row r="3023" spans="1:17" x14ac:dyDescent="0.35">
      <c r="A3023">
        <v>3022</v>
      </c>
      <c r="B3023" t="s">
        <v>27</v>
      </c>
      <c r="C3023" t="s">
        <v>28</v>
      </c>
      <c r="D3023">
        <v>2019</v>
      </c>
      <c r="E3023" s="9">
        <f ca="1">YEAR(TODAY())-Data_Source[[#This Row],[Year]]</f>
        <v>6</v>
      </c>
      <c r="F3023" t="s">
        <v>15</v>
      </c>
      <c r="G3023" t="s">
        <v>23</v>
      </c>
      <c r="H3023" t="s">
        <v>26</v>
      </c>
      <c r="I3023">
        <v>1.6</v>
      </c>
      <c r="J3023" t="s">
        <v>18</v>
      </c>
      <c r="K3023" t="s">
        <v>19</v>
      </c>
      <c r="L3023">
        <v>76095</v>
      </c>
      <c r="M3023" t="s">
        <v>20</v>
      </c>
      <c r="N3023" t="s">
        <v>20</v>
      </c>
      <c r="O3023" s="3">
        <v>45500</v>
      </c>
      <c r="P3023" s="1">
        <f>MEDIAN(Data_Source[Price (SAR)])</f>
        <v>58000</v>
      </c>
      <c r="Q3023" s="1" cm="1">
        <f t="array" ref="Q3023">MEDIAN(_xlfn._xlws.FILTER(Data_Source[Price (SAR)],Data_Source[Maker] = Data_Source[[#This Row],[Maker]]))</f>
        <v>42000</v>
      </c>
    </row>
    <row r="3024" spans="1:17" x14ac:dyDescent="0.35">
      <c r="A3024">
        <v>3023</v>
      </c>
      <c r="B3024" t="s">
        <v>109</v>
      </c>
      <c r="C3024" t="s">
        <v>110</v>
      </c>
      <c r="D3024">
        <v>2016</v>
      </c>
      <c r="E3024" s="9">
        <f ca="1">YEAR(TODAY())-Data_Source[[#This Row],[Year]]</f>
        <v>9</v>
      </c>
      <c r="F3024" t="s">
        <v>15</v>
      </c>
      <c r="G3024" t="s">
        <v>65</v>
      </c>
      <c r="H3024" t="s">
        <v>30</v>
      </c>
      <c r="I3024">
        <v>3.6</v>
      </c>
      <c r="J3024" t="s">
        <v>18</v>
      </c>
      <c r="K3024" t="s">
        <v>19</v>
      </c>
      <c r="L3024">
        <v>129477</v>
      </c>
      <c r="M3024" t="s">
        <v>20</v>
      </c>
      <c r="N3024" t="s">
        <v>20</v>
      </c>
      <c r="O3024" s="3">
        <v>78500</v>
      </c>
      <c r="P3024" s="1">
        <f>MEDIAN(Data_Source[Price (SAR)])</f>
        <v>58000</v>
      </c>
      <c r="Q3024" s="1" cm="1">
        <f t="array" ref="Q3024">MEDIAN(_xlfn._xlws.FILTER(Data_Source[Price (SAR)],Data_Source[Maker] = Data_Source[[#This Row],[Maker]]))</f>
        <v>71000</v>
      </c>
    </row>
    <row r="3025" spans="1:17" x14ac:dyDescent="0.35">
      <c r="A3025">
        <v>3024</v>
      </c>
      <c r="B3025" t="s">
        <v>174</v>
      </c>
      <c r="C3025" t="s">
        <v>208</v>
      </c>
      <c r="D3025">
        <v>2009</v>
      </c>
      <c r="E3025" s="9">
        <f ca="1">YEAR(TODAY())-Data_Source[[#This Row],[Year]]</f>
        <v>16</v>
      </c>
      <c r="F3025" t="s">
        <v>15</v>
      </c>
      <c r="G3025" t="s">
        <v>16</v>
      </c>
      <c r="H3025" t="s">
        <v>17</v>
      </c>
      <c r="I3025">
        <v>3</v>
      </c>
      <c r="J3025" t="s">
        <v>18</v>
      </c>
      <c r="K3025" t="s">
        <v>19</v>
      </c>
      <c r="L3025">
        <v>180000</v>
      </c>
      <c r="M3025" t="s">
        <v>42</v>
      </c>
      <c r="N3025" t="s">
        <v>64</v>
      </c>
      <c r="O3025" s="2">
        <v>35000</v>
      </c>
      <c r="P3025" s="1">
        <f>MEDIAN(Data_Source[Price (SAR)])</f>
        <v>58000</v>
      </c>
      <c r="Q3025" s="1" cm="1">
        <f t="array" ref="Q3025">MEDIAN(_xlfn._xlws.FILTER(Data_Source[Price (SAR)],Data_Source[Maker] = Data_Source[[#This Row],[Maker]]))</f>
        <v>110000</v>
      </c>
    </row>
    <row r="3026" spans="1:17" x14ac:dyDescent="0.35">
      <c r="A3026">
        <v>3025</v>
      </c>
      <c r="B3026" t="s">
        <v>221</v>
      </c>
      <c r="C3026" t="s">
        <v>308</v>
      </c>
      <c r="D3026">
        <v>1990</v>
      </c>
      <c r="E3026" s="9">
        <f ca="1">YEAR(TODAY())-Data_Source[[#This Row],[Year]]</f>
        <v>35</v>
      </c>
      <c r="F3026" t="s">
        <v>44</v>
      </c>
      <c r="G3026" t="s">
        <v>75</v>
      </c>
      <c r="H3026" t="s">
        <v>17</v>
      </c>
      <c r="I3026">
        <v>3.7</v>
      </c>
      <c r="J3026" t="s">
        <v>18</v>
      </c>
      <c r="K3026" t="s">
        <v>19</v>
      </c>
      <c r="L3026">
        <v>15800</v>
      </c>
      <c r="M3026" t="s">
        <v>254</v>
      </c>
      <c r="N3026" t="s">
        <v>254</v>
      </c>
      <c r="O3026" s="3">
        <v>50000</v>
      </c>
      <c r="P3026" s="1">
        <f>MEDIAN(Data_Source[Price (SAR)])</f>
        <v>58000</v>
      </c>
      <c r="Q3026" s="1" cm="1">
        <f t="array" ref="Q3026">MEDIAN(_xlfn._xlws.FILTER(Data_Source[Price (SAR)],Data_Source[Maker] = Data_Source[[#This Row],[Maker]]))</f>
        <v>32000</v>
      </c>
    </row>
    <row r="3027" spans="1:17" x14ac:dyDescent="0.35">
      <c r="A3027">
        <v>3026</v>
      </c>
      <c r="B3027" t="s">
        <v>27</v>
      </c>
      <c r="C3027" t="s">
        <v>88</v>
      </c>
      <c r="D3027">
        <v>2019</v>
      </c>
      <c r="E3027" s="9">
        <f ca="1">YEAR(TODAY())-Data_Source[[#This Row],[Year]]</f>
        <v>6</v>
      </c>
      <c r="F3027" t="s">
        <v>15</v>
      </c>
      <c r="G3027" t="s">
        <v>94</v>
      </c>
      <c r="H3027" t="s">
        <v>26</v>
      </c>
      <c r="I3027">
        <v>1.4</v>
      </c>
      <c r="J3027" t="s">
        <v>18</v>
      </c>
      <c r="K3027" t="s">
        <v>19</v>
      </c>
      <c r="L3027">
        <v>91000</v>
      </c>
      <c r="M3027" t="s">
        <v>20</v>
      </c>
      <c r="N3027" t="s">
        <v>20</v>
      </c>
      <c r="O3027" s="2">
        <v>32000</v>
      </c>
      <c r="P3027" s="1">
        <f>MEDIAN(Data_Source[Price (SAR)])</f>
        <v>58000</v>
      </c>
      <c r="Q3027" s="1" cm="1">
        <f t="array" ref="Q3027">MEDIAN(_xlfn._xlws.FILTER(Data_Source[Price (SAR)],Data_Source[Maker] = Data_Source[[#This Row],[Maker]]))</f>
        <v>42000</v>
      </c>
    </row>
    <row r="3028" spans="1:17" x14ac:dyDescent="0.35">
      <c r="A3028">
        <v>3027</v>
      </c>
      <c r="B3028" t="s">
        <v>60</v>
      </c>
      <c r="C3028" t="s">
        <v>90</v>
      </c>
      <c r="D3028">
        <v>2014</v>
      </c>
      <c r="E3028" s="9">
        <f ca="1">YEAR(TODAY())-Data_Source[[#This Row],[Year]]</f>
        <v>11</v>
      </c>
      <c r="F3028" t="s">
        <v>15</v>
      </c>
      <c r="G3028" t="s">
        <v>38</v>
      </c>
      <c r="H3028" t="s">
        <v>17</v>
      </c>
      <c r="I3028">
        <v>5.7</v>
      </c>
      <c r="J3028" t="s">
        <v>18</v>
      </c>
      <c r="K3028" t="s">
        <v>19</v>
      </c>
      <c r="L3028">
        <v>160000</v>
      </c>
      <c r="M3028" t="s">
        <v>45</v>
      </c>
      <c r="N3028" t="s">
        <v>539</v>
      </c>
      <c r="O3028" s="3">
        <v>188000</v>
      </c>
      <c r="P3028" s="1">
        <f>MEDIAN(Data_Source[Price (SAR)])</f>
        <v>58000</v>
      </c>
      <c r="Q3028" s="1" cm="1">
        <f t="array" ref="Q3028">MEDIAN(_xlfn._xlws.FILTER(Data_Source[Price (SAR)],Data_Source[Maker] = Data_Source[[#This Row],[Maker]]))</f>
        <v>142000</v>
      </c>
    </row>
    <row r="3029" spans="1:17" x14ac:dyDescent="0.35">
      <c r="A3029">
        <v>3028</v>
      </c>
      <c r="B3029" t="s">
        <v>31</v>
      </c>
      <c r="C3029" t="s">
        <v>157</v>
      </c>
      <c r="D3029">
        <v>2020</v>
      </c>
      <c r="E3029" s="9">
        <f ca="1">YEAR(TODAY())-Data_Source[[#This Row],[Year]]</f>
        <v>5</v>
      </c>
      <c r="F3029" t="s">
        <v>15</v>
      </c>
      <c r="G3029" t="s">
        <v>33</v>
      </c>
      <c r="H3029" t="s">
        <v>30</v>
      </c>
      <c r="I3029">
        <v>3.5</v>
      </c>
      <c r="J3029" t="s">
        <v>18</v>
      </c>
      <c r="K3029" t="s">
        <v>19</v>
      </c>
      <c r="L3029">
        <v>1300</v>
      </c>
      <c r="M3029" t="s">
        <v>42</v>
      </c>
      <c r="N3029" t="s">
        <v>64</v>
      </c>
      <c r="O3029" s="3">
        <v>165000</v>
      </c>
      <c r="P3029" s="1">
        <f>MEDIAN(Data_Source[Price (SAR)])</f>
        <v>58000</v>
      </c>
      <c r="Q3029" s="1" cm="1">
        <f t="array" ref="Q3029">MEDIAN(_xlfn._xlws.FILTER(Data_Source[Price (SAR)],Data_Source[Maker] = Data_Source[[#This Row],[Maker]]))</f>
        <v>60500</v>
      </c>
    </row>
    <row r="3030" spans="1:17" x14ac:dyDescent="0.35">
      <c r="A3030">
        <v>3029</v>
      </c>
      <c r="B3030" t="s">
        <v>27</v>
      </c>
      <c r="C3030" t="s">
        <v>85</v>
      </c>
      <c r="D3030">
        <v>2016</v>
      </c>
      <c r="E3030" s="9">
        <f ca="1">YEAR(TODAY())-Data_Source[[#This Row],[Year]]</f>
        <v>9</v>
      </c>
      <c r="F3030" t="s">
        <v>15</v>
      </c>
      <c r="G3030" t="s">
        <v>23</v>
      </c>
      <c r="H3030" t="s">
        <v>26</v>
      </c>
      <c r="I3030">
        <v>3.8</v>
      </c>
      <c r="J3030" t="s">
        <v>18</v>
      </c>
      <c r="K3030" t="s">
        <v>19</v>
      </c>
      <c r="L3030">
        <v>237000</v>
      </c>
      <c r="M3030" t="s">
        <v>20</v>
      </c>
      <c r="N3030" t="s">
        <v>20</v>
      </c>
      <c r="O3030" s="3">
        <v>77000</v>
      </c>
      <c r="P3030" s="1">
        <f>MEDIAN(Data_Source[Price (SAR)])</f>
        <v>58000</v>
      </c>
      <c r="Q3030" s="1" cm="1">
        <f t="array" ref="Q3030">MEDIAN(_xlfn._xlws.FILTER(Data_Source[Price (SAR)],Data_Source[Maker] = Data_Source[[#This Row],[Maker]]))</f>
        <v>42000</v>
      </c>
    </row>
    <row r="3031" spans="1:17" x14ac:dyDescent="0.35">
      <c r="A3031">
        <v>3030</v>
      </c>
      <c r="B3031" t="s">
        <v>36</v>
      </c>
      <c r="C3031" t="s">
        <v>37</v>
      </c>
      <c r="D3031">
        <v>2016</v>
      </c>
      <c r="E3031" s="9">
        <f ca="1">YEAR(TODAY())-Data_Source[[#This Row],[Year]]</f>
        <v>9</v>
      </c>
      <c r="F3031" t="s">
        <v>47</v>
      </c>
      <c r="G3031" t="s">
        <v>25</v>
      </c>
      <c r="H3031" t="s">
        <v>17</v>
      </c>
      <c r="I3031">
        <v>4.5</v>
      </c>
      <c r="J3031" t="s">
        <v>18</v>
      </c>
      <c r="K3031" t="s">
        <v>19</v>
      </c>
      <c r="L3031">
        <v>158000</v>
      </c>
      <c r="M3031" t="s">
        <v>45</v>
      </c>
      <c r="N3031" t="s">
        <v>539</v>
      </c>
      <c r="O3031" s="3">
        <v>152000</v>
      </c>
      <c r="P3031" s="1">
        <f>MEDIAN(Data_Source[Price (SAR)])</f>
        <v>58000</v>
      </c>
      <c r="Q3031" s="1" cm="1">
        <f t="array" ref="Q3031">MEDIAN(_xlfn._xlws.FILTER(Data_Source[Price (SAR)],Data_Source[Maker] = Data_Source[[#This Row],[Maker]]))</f>
        <v>72000</v>
      </c>
    </row>
    <row r="3032" spans="1:17" x14ac:dyDescent="0.35">
      <c r="A3032">
        <v>3031</v>
      </c>
      <c r="B3032" t="s">
        <v>82</v>
      </c>
      <c r="C3032" t="s">
        <v>142</v>
      </c>
      <c r="D3032">
        <v>2016</v>
      </c>
      <c r="E3032" s="9">
        <f ca="1">YEAR(TODAY())-Data_Source[[#This Row],[Year]]</f>
        <v>9</v>
      </c>
      <c r="F3032" t="s">
        <v>15</v>
      </c>
      <c r="G3032" t="s">
        <v>23</v>
      </c>
      <c r="H3032" t="s">
        <v>26</v>
      </c>
      <c r="I3032">
        <v>1.6</v>
      </c>
      <c r="J3032" t="s">
        <v>18</v>
      </c>
      <c r="K3032" t="s">
        <v>19</v>
      </c>
      <c r="L3032">
        <v>50000</v>
      </c>
      <c r="M3032" t="s">
        <v>20</v>
      </c>
      <c r="N3032" t="s">
        <v>20</v>
      </c>
      <c r="O3032" s="3">
        <v>29000</v>
      </c>
      <c r="P3032" s="1">
        <f>MEDIAN(Data_Source[Price (SAR)])</f>
        <v>58000</v>
      </c>
      <c r="Q3032" s="1" cm="1">
        <f t="array" ref="Q3032">MEDIAN(_xlfn._xlws.FILTER(Data_Source[Price (SAR)],Data_Source[Maker] = Data_Source[[#This Row],[Maker]]))</f>
        <v>40000</v>
      </c>
    </row>
    <row r="3033" spans="1:17" x14ac:dyDescent="0.35">
      <c r="A3033">
        <v>3032</v>
      </c>
      <c r="B3033" t="s">
        <v>82</v>
      </c>
      <c r="C3033" t="s">
        <v>468</v>
      </c>
      <c r="D3033">
        <v>2015</v>
      </c>
      <c r="E3033" s="9">
        <f ca="1">YEAR(TODAY())-Data_Source[[#This Row],[Year]]</f>
        <v>10</v>
      </c>
      <c r="F3033" t="s">
        <v>15</v>
      </c>
      <c r="G3033" t="s">
        <v>25</v>
      </c>
      <c r="H3033" t="s">
        <v>30</v>
      </c>
      <c r="I3033">
        <v>1.6</v>
      </c>
      <c r="J3033" t="s">
        <v>18</v>
      </c>
      <c r="K3033" t="s">
        <v>19</v>
      </c>
      <c r="L3033">
        <v>37000</v>
      </c>
      <c r="M3033" t="s">
        <v>42</v>
      </c>
      <c r="N3033" t="s">
        <v>64</v>
      </c>
      <c r="O3033" s="3">
        <v>33000</v>
      </c>
      <c r="P3033" s="1">
        <f>MEDIAN(Data_Source[Price (SAR)])</f>
        <v>58000</v>
      </c>
      <c r="Q3033" s="1" cm="1">
        <f t="array" ref="Q3033">MEDIAN(_xlfn._xlws.FILTER(Data_Source[Price (SAR)],Data_Source[Maker] = Data_Source[[#This Row],[Maker]]))</f>
        <v>40000</v>
      </c>
    </row>
    <row r="3034" spans="1:17" x14ac:dyDescent="0.35">
      <c r="A3034">
        <v>3033</v>
      </c>
      <c r="B3034" t="s">
        <v>76</v>
      </c>
      <c r="C3034" t="s">
        <v>235</v>
      </c>
      <c r="D3034">
        <v>2016</v>
      </c>
      <c r="E3034" s="9">
        <f ca="1">YEAR(TODAY())-Data_Source[[#This Row],[Year]]</f>
        <v>9</v>
      </c>
      <c r="F3034" t="s">
        <v>44</v>
      </c>
      <c r="G3034" t="s">
        <v>25</v>
      </c>
      <c r="H3034" t="s">
        <v>26</v>
      </c>
      <c r="I3034">
        <v>2.5</v>
      </c>
      <c r="J3034" t="s">
        <v>18</v>
      </c>
      <c r="K3034" t="s">
        <v>19</v>
      </c>
      <c r="L3034">
        <v>81000</v>
      </c>
      <c r="M3034" t="s">
        <v>20</v>
      </c>
      <c r="N3034" t="s">
        <v>20</v>
      </c>
      <c r="O3034" s="3">
        <v>46000</v>
      </c>
      <c r="P3034" s="1">
        <f>MEDIAN(Data_Source[Price (SAR)])</f>
        <v>58000</v>
      </c>
      <c r="Q3034" s="1" cm="1">
        <f t="array" ref="Q3034">MEDIAN(_xlfn._xlws.FILTER(Data_Source[Price (SAR)],Data_Source[Maker] = Data_Source[[#This Row],[Maker]]))</f>
        <v>55000</v>
      </c>
    </row>
    <row r="3035" spans="1:17" x14ac:dyDescent="0.35">
      <c r="A3035">
        <v>3034</v>
      </c>
      <c r="B3035" t="s">
        <v>31</v>
      </c>
      <c r="C3035" t="s">
        <v>201</v>
      </c>
      <c r="D3035">
        <v>2017</v>
      </c>
      <c r="E3035" s="9">
        <f ca="1">YEAR(TODAY())-Data_Source[[#This Row],[Year]]</f>
        <v>8</v>
      </c>
      <c r="F3035" t="s">
        <v>15</v>
      </c>
      <c r="G3035" t="s">
        <v>23</v>
      </c>
      <c r="H3035" t="s">
        <v>26</v>
      </c>
      <c r="I3035">
        <v>1.5</v>
      </c>
      <c r="J3035" t="s">
        <v>18</v>
      </c>
      <c r="K3035" t="s">
        <v>19</v>
      </c>
      <c r="L3035">
        <v>92000</v>
      </c>
      <c r="M3035" t="s">
        <v>45</v>
      </c>
      <c r="N3035" t="s">
        <v>539</v>
      </c>
      <c r="O3035" s="3">
        <v>28000</v>
      </c>
      <c r="P3035" s="1">
        <f>MEDIAN(Data_Source[Price (SAR)])</f>
        <v>58000</v>
      </c>
      <c r="Q3035" s="1" cm="1">
        <f t="array" ref="Q3035">MEDIAN(_xlfn._xlws.FILTER(Data_Source[Price (SAR)],Data_Source[Maker] = Data_Source[[#This Row],[Maker]]))</f>
        <v>60500</v>
      </c>
    </row>
    <row r="3036" spans="1:17" x14ac:dyDescent="0.35">
      <c r="A3036">
        <v>3035</v>
      </c>
      <c r="B3036" t="s">
        <v>27</v>
      </c>
      <c r="C3036" t="s">
        <v>88</v>
      </c>
      <c r="D3036">
        <v>2016</v>
      </c>
      <c r="E3036" s="9">
        <f ca="1">YEAR(TODAY())-Data_Source[[#This Row],[Year]]</f>
        <v>9</v>
      </c>
      <c r="F3036" t="s">
        <v>47</v>
      </c>
      <c r="G3036" t="s">
        <v>23</v>
      </c>
      <c r="H3036" t="s">
        <v>26</v>
      </c>
      <c r="I3036">
        <v>1.4</v>
      </c>
      <c r="J3036" t="s">
        <v>18</v>
      </c>
      <c r="K3036" t="s">
        <v>19</v>
      </c>
      <c r="L3036">
        <v>151000</v>
      </c>
      <c r="M3036" t="s">
        <v>42</v>
      </c>
      <c r="N3036" t="s">
        <v>64</v>
      </c>
      <c r="O3036" s="3">
        <v>25000</v>
      </c>
      <c r="P3036" s="1">
        <f>MEDIAN(Data_Source[Price (SAR)])</f>
        <v>58000</v>
      </c>
      <c r="Q3036" s="1" cm="1">
        <f t="array" ref="Q3036">MEDIAN(_xlfn._xlws.FILTER(Data_Source[Price (SAR)],Data_Source[Maker] = Data_Source[[#This Row],[Maker]]))</f>
        <v>42000</v>
      </c>
    </row>
    <row r="3037" spans="1:17" x14ac:dyDescent="0.35">
      <c r="A3037">
        <v>3036</v>
      </c>
      <c r="B3037" t="s">
        <v>82</v>
      </c>
      <c r="C3037" t="s">
        <v>83</v>
      </c>
      <c r="D3037">
        <v>2021</v>
      </c>
      <c r="E3037" s="9">
        <f ca="1">YEAR(TODAY())-Data_Source[[#This Row],[Year]]</f>
        <v>4</v>
      </c>
      <c r="F3037" t="s">
        <v>15</v>
      </c>
      <c r="G3037" t="s">
        <v>16</v>
      </c>
      <c r="H3037" t="s">
        <v>30</v>
      </c>
      <c r="I3037">
        <v>3.5</v>
      </c>
      <c r="J3037" t="s">
        <v>18</v>
      </c>
      <c r="K3037" t="s">
        <v>19</v>
      </c>
      <c r="L3037">
        <v>32031</v>
      </c>
      <c r="M3037" t="s">
        <v>20</v>
      </c>
      <c r="N3037" t="s">
        <v>20</v>
      </c>
      <c r="O3037" s="2">
        <v>111500</v>
      </c>
      <c r="P3037" s="1">
        <f>MEDIAN(Data_Source[Price (SAR)])</f>
        <v>58000</v>
      </c>
      <c r="Q3037" s="1" cm="1">
        <f t="array" ref="Q3037">MEDIAN(_xlfn._xlws.FILTER(Data_Source[Price (SAR)],Data_Source[Maker] = Data_Source[[#This Row],[Maker]]))</f>
        <v>40000</v>
      </c>
    </row>
    <row r="3038" spans="1:17" x14ac:dyDescent="0.35">
      <c r="A3038">
        <v>3037</v>
      </c>
      <c r="B3038" t="s">
        <v>34</v>
      </c>
      <c r="C3038" t="s">
        <v>51</v>
      </c>
      <c r="D3038">
        <v>2020</v>
      </c>
      <c r="E3038" s="9">
        <f ca="1">YEAR(TODAY())-Data_Source[[#This Row],[Year]]</f>
        <v>5</v>
      </c>
      <c r="F3038" t="s">
        <v>15</v>
      </c>
      <c r="G3038" t="s">
        <v>29</v>
      </c>
      <c r="H3038" t="s">
        <v>26</v>
      </c>
      <c r="I3038">
        <v>1.6</v>
      </c>
      <c r="J3038" t="s">
        <v>18</v>
      </c>
      <c r="K3038" t="s">
        <v>19</v>
      </c>
      <c r="L3038">
        <v>67839</v>
      </c>
      <c r="M3038" t="s">
        <v>42</v>
      </c>
      <c r="N3038" t="s">
        <v>64</v>
      </c>
      <c r="O3038" s="2">
        <v>56500</v>
      </c>
      <c r="P3038" s="1">
        <f>MEDIAN(Data_Source[Price (SAR)])</f>
        <v>58000</v>
      </c>
      <c r="Q3038" s="1" cm="1">
        <f t="array" ref="Q3038">MEDIAN(_xlfn._xlws.FILTER(Data_Source[Price (SAR)],Data_Source[Maker] = Data_Source[[#This Row],[Maker]]))</f>
        <v>65000</v>
      </c>
    </row>
    <row r="3039" spans="1:17" x14ac:dyDescent="0.35">
      <c r="A3039">
        <v>3038</v>
      </c>
      <c r="B3039" t="s">
        <v>34</v>
      </c>
      <c r="C3039" t="s">
        <v>35</v>
      </c>
      <c r="D3039">
        <v>2014</v>
      </c>
      <c r="E3039" s="9">
        <f ca="1">YEAR(TODAY())-Data_Source[[#This Row],[Year]]</f>
        <v>11</v>
      </c>
      <c r="F3039" t="s">
        <v>15</v>
      </c>
      <c r="G3039" t="s">
        <v>23</v>
      </c>
      <c r="H3039" t="s">
        <v>17</v>
      </c>
      <c r="I3039">
        <v>4</v>
      </c>
      <c r="J3039" t="s">
        <v>18</v>
      </c>
      <c r="K3039" t="s">
        <v>19</v>
      </c>
      <c r="L3039">
        <v>210600</v>
      </c>
      <c r="M3039" t="s">
        <v>20</v>
      </c>
      <c r="N3039" t="s">
        <v>20</v>
      </c>
      <c r="O3039" s="2">
        <v>120000</v>
      </c>
      <c r="P3039" s="1">
        <f>MEDIAN(Data_Source[Price (SAR)])</f>
        <v>58000</v>
      </c>
      <c r="Q3039" s="1" cm="1">
        <f t="array" ref="Q3039">MEDIAN(_xlfn._xlws.FILTER(Data_Source[Price (SAR)],Data_Source[Maker] = Data_Source[[#This Row],[Maker]]))</f>
        <v>65000</v>
      </c>
    </row>
    <row r="3040" spans="1:17" x14ac:dyDescent="0.35">
      <c r="A3040">
        <v>3039</v>
      </c>
      <c r="B3040" t="s">
        <v>34</v>
      </c>
      <c r="C3040" t="s">
        <v>123</v>
      </c>
      <c r="D3040">
        <v>2016</v>
      </c>
      <c r="E3040" s="9">
        <f ca="1">YEAR(TODAY())-Data_Source[[#This Row],[Year]]</f>
        <v>9</v>
      </c>
      <c r="F3040" t="s">
        <v>44</v>
      </c>
      <c r="G3040" t="s">
        <v>23</v>
      </c>
      <c r="H3040" t="s">
        <v>17</v>
      </c>
      <c r="I3040">
        <v>2.7</v>
      </c>
      <c r="J3040" t="s">
        <v>18</v>
      </c>
      <c r="K3040" t="s">
        <v>68</v>
      </c>
      <c r="L3040">
        <v>172000</v>
      </c>
      <c r="M3040" t="s">
        <v>45</v>
      </c>
      <c r="N3040" t="s">
        <v>539</v>
      </c>
      <c r="O3040" s="2">
        <v>77000</v>
      </c>
      <c r="P3040" s="1">
        <f>MEDIAN(Data_Source[Price (SAR)])</f>
        <v>58000</v>
      </c>
      <c r="Q3040" s="1" cm="1">
        <f t="array" ref="Q3040">MEDIAN(_xlfn._xlws.FILTER(Data_Source[Price (SAR)],Data_Source[Maker] = Data_Source[[#This Row],[Maker]]))</f>
        <v>65000</v>
      </c>
    </row>
    <row r="3041" spans="1:17" x14ac:dyDescent="0.35">
      <c r="A3041">
        <v>3040</v>
      </c>
      <c r="B3041" t="s">
        <v>34</v>
      </c>
      <c r="C3041" t="s">
        <v>43</v>
      </c>
      <c r="D3041">
        <v>2018</v>
      </c>
      <c r="E3041" s="9">
        <f ca="1">YEAR(TODAY())-Data_Source[[#This Row],[Year]]</f>
        <v>7</v>
      </c>
      <c r="F3041" t="s">
        <v>15</v>
      </c>
      <c r="G3041" t="s">
        <v>25</v>
      </c>
      <c r="H3041" t="s">
        <v>17</v>
      </c>
      <c r="I3041">
        <v>2.5</v>
      </c>
      <c r="J3041" t="s">
        <v>18</v>
      </c>
      <c r="K3041" t="s">
        <v>19</v>
      </c>
      <c r="L3041">
        <v>150000</v>
      </c>
      <c r="M3041" t="s">
        <v>70</v>
      </c>
      <c r="N3041" t="s">
        <v>70</v>
      </c>
      <c r="O3041" s="3">
        <v>95000</v>
      </c>
      <c r="P3041" s="1">
        <f>MEDIAN(Data_Source[Price (SAR)])</f>
        <v>58000</v>
      </c>
      <c r="Q3041" s="1" cm="1">
        <f t="array" ref="Q3041">MEDIAN(_xlfn._xlws.FILTER(Data_Source[Price (SAR)],Data_Source[Maker] = Data_Source[[#This Row],[Maker]]))</f>
        <v>65000</v>
      </c>
    </row>
    <row r="3042" spans="1:17" x14ac:dyDescent="0.35">
      <c r="A3042">
        <v>3041</v>
      </c>
      <c r="B3042" t="s">
        <v>73</v>
      </c>
      <c r="C3042">
        <v>6</v>
      </c>
      <c r="D3042">
        <v>2021</v>
      </c>
      <c r="E3042" s="9">
        <f ca="1">YEAR(TODAY())-Data_Source[[#This Row],[Year]]</f>
        <v>4</v>
      </c>
      <c r="F3042" t="s">
        <v>15</v>
      </c>
      <c r="G3042" t="s">
        <v>29</v>
      </c>
      <c r="H3042" t="s">
        <v>26</v>
      </c>
      <c r="I3042">
        <v>2.5</v>
      </c>
      <c r="J3042" t="s">
        <v>18</v>
      </c>
      <c r="K3042" t="s">
        <v>19</v>
      </c>
      <c r="L3042">
        <v>115</v>
      </c>
      <c r="M3042" t="s">
        <v>42</v>
      </c>
      <c r="N3042" t="s">
        <v>64</v>
      </c>
      <c r="O3042" s="3">
        <v>93000</v>
      </c>
      <c r="P3042" s="1">
        <f>MEDIAN(Data_Source[Price (SAR)])</f>
        <v>58000</v>
      </c>
      <c r="Q3042" s="1" cm="1">
        <f t="array" ref="Q3042">MEDIAN(_xlfn._xlws.FILTER(Data_Source[Price (SAR)],Data_Source[Maker] = Data_Source[[#This Row],[Maker]]))</f>
        <v>56000</v>
      </c>
    </row>
    <row r="3043" spans="1:17" x14ac:dyDescent="0.35">
      <c r="A3043">
        <v>3042</v>
      </c>
      <c r="B3043" t="s">
        <v>48</v>
      </c>
      <c r="C3043" t="s">
        <v>106</v>
      </c>
      <c r="D3043">
        <v>2006</v>
      </c>
      <c r="E3043" s="9">
        <f ca="1">YEAR(TODAY())-Data_Source[[#This Row],[Year]]</f>
        <v>19</v>
      </c>
      <c r="F3043" t="s">
        <v>15</v>
      </c>
      <c r="G3043" t="s">
        <v>196</v>
      </c>
      <c r="H3043" t="s">
        <v>17</v>
      </c>
      <c r="I3043">
        <v>5</v>
      </c>
      <c r="J3043" t="s">
        <v>18</v>
      </c>
      <c r="K3043" t="s">
        <v>19</v>
      </c>
      <c r="L3043">
        <v>220</v>
      </c>
      <c r="M3043" t="s">
        <v>111</v>
      </c>
      <c r="N3043" t="s">
        <v>540</v>
      </c>
      <c r="O3043" s="2">
        <v>49000</v>
      </c>
      <c r="P3043" s="1">
        <f>MEDIAN(Data_Source[Price (SAR)])</f>
        <v>58000</v>
      </c>
      <c r="Q3043" s="1" cm="1">
        <f t="array" ref="Q3043">MEDIAN(_xlfn._xlws.FILTER(Data_Source[Price (SAR)],Data_Source[Maker] = Data_Source[[#This Row],[Maker]]))</f>
        <v>145000</v>
      </c>
    </row>
    <row r="3044" spans="1:17" x14ac:dyDescent="0.35">
      <c r="A3044">
        <v>3043</v>
      </c>
      <c r="B3044" t="s">
        <v>39</v>
      </c>
      <c r="C3044" t="s">
        <v>205</v>
      </c>
      <c r="D3044">
        <v>1985</v>
      </c>
      <c r="E3044" s="9">
        <f ca="1">YEAR(TODAY())-Data_Source[[#This Row],[Year]]</f>
        <v>40</v>
      </c>
      <c r="F3044" t="s">
        <v>47</v>
      </c>
      <c r="G3044" t="s">
        <v>102</v>
      </c>
      <c r="H3044" t="s">
        <v>17</v>
      </c>
      <c r="I3044">
        <v>5.3</v>
      </c>
      <c r="J3044" t="s">
        <v>18</v>
      </c>
      <c r="K3044" t="s">
        <v>19</v>
      </c>
      <c r="L3044">
        <v>200</v>
      </c>
      <c r="M3044" t="s">
        <v>45</v>
      </c>
      <c r="N3044" t="s">
        <v>539</v>
      </c>
      <c r="O3044" s="2">
        <v>30000</v>
      </c>
      <c r="P3044" s="1">
        <f>MEDIAN(Data_Source[Price (SAR)])</f>
        <v>58000</v>
      </c>
      <c r="Q3044" s="1" cm="1">
        <f t="array" ref="Q3044">MEDIAN(_xlfn._xlws.FILTER(Data_Source[Price (SAR)],Data_Source[Maker] = Data_Source[[#This Row],[Maker]]))</f>
        <v>60000</v>
      </c>
    </row>
    <row r="3045" spans="1:17" x14ac:dyDescent="0.35">
      <c r="A3045">
        <v>3044</v>
      </c>
      <c r="B3045" t="s">
        <v>34</v>
      </c>
      <c r="C3045" t="s">
        <v>123</v>
      </c>
      <c r="D3045">
        <v>2017</v>
      </c>
      <c r="E3045" s="9">
        <f ca="1">YEAR(TODAY())-Data_Source[[#This Row],[Year]]</f>
        <v>8</v>
      </c>
      <c r="F3045" t="s">
        <v>15</v>
      </c>
      <c r="G3045" t="s">
        <v>23</v>
      </c>
      <c r="H3045" t="s">
        <v>17</v>
      </c>
      <c r="I3045">
        <v>2.7</v>
      </c>
      <c r="J3045" t="s">
        <v>18</v>
      </c>
      <c r="K3045" t="s">
        <v>68</v>
      </c>
      <c r="L3045">
        <v>119000</v>
      </c>
      <c r="M3045" t="s">
        <v>254</v>
      </c>
      <c r="N3045" t="s">
        <v>254</v>
      </c>
      <c r="O3045" s="2">
        <v>69000</v>
      </c>
      <c r="P3045" s="1">
        <f>MEDIAN(Data_Source[Price (SAR)])</f>
        <v>58000</v>
      </c>
      <c r="Q3045" s="1" cm="1">
        <f t="array" ref="Q3045">MEDIAN(_xlfn._xlws.FILTER(Data_Source[Price (SAR)],Data_Source[Maker] = Data_Source[[#This Row],[Maker]]))</f>
        <v>65000</v>
      </c>
    </row>
    <row r="3046" spans="1:17" x14ac:dyDescent="0.35">
      <c r="A3046">
        <v>3045</v>
      </c>
      <c r="B3046" t="s">
        <v>34</v>
      </c>
      <c r="C3046" t="s">
        <v>51</v>
      </c>
      <c r="D3046">
        <v>2012</v>
      </c>
      <c r="E3046" s="9">
        <f ca="1">YEAR(TODAY())-Data_Source[[#This Row],[Year]]</f>
        <v>13</v>
      </c>
      <c r="F3046" t="s">
        <v>47</v>
      </c>
      <c r="G3046" t="s">
        <v>25</v>
      </c>
      <c r="H3046" t="s">
        <v>26</v>
      </c>
      <c r="I3046">
        <v>1.6</v>
      </c>
      <c r="J3046" t="s">
        <v>18</v>
      </c>
      <c r="K3046" t="s">
        <v>19</v>
      </c>
      <c r="L3046">
        <v>254000</v>
      </c>
      <c r="M3046" t="s">
        <v>45</v>
      </c>
      <c r="N3046" t="s">
        <v>539</v>
      </c>
      <c r="O3046" s="2">
        <v>21000</v>
      </c>
      <c r="P3046" s="1">
        <f>MEDIAN(Data_Source[Price (SAR)])</f>
        <v>58000</v>
      </c>
      <c r="Q3046" s="1" cm="1">
        <f t="array" ref="Q3046">MEDIAN(_xlfn._xlws.FILTER(Data_Source[Price (SAR)],Data_Source[Maker] = Data_Source[[#This Row],[Maker]]))</f>
        <v>65000</v>
      </c>
    </row>
    <row r="3047" spans="1:17" x14ac:dyDescent="0.35">
      <c r="A3047">
        <v>3046</v>
      </c>
      <c r="B3047" t="s">
        <v>34</v>
      </c>
      <c r="C3047" t="s">
        <v>35</v>
      </c>
      <c r="D3047">
        <v>2007</v>
      </c>
      <c r="E3047" s="9">
        <f ca="1">YEAR(TODAY())-Data_Source[[#This Row],[Year]]</f>
        <v>18</v>
      </c>
      <c r="F3047" t="s">
        <v>15</v>
      </c>
      <c r="G3047" t="s">
        <v>23</v>
      </c>
      <c r="H3047" t="s">
        <v>17</v>
      </c>
      <c r="I3047">
        <v>4.8</v>
      </c>
      <c r="J3047" t="s">
        <v>18</v>
      </c>
      <c r="K3047" t="s">
        <v>19</v>
      </c>
      <c r="L3047">
        <v>514</v>
      </c>
      <c r="M3047" t="s">
        <v>20</v>
      </c>
      <c r="N3047" t="s">
        <v>20</v>
      </c>
      <c r="O3047" s="3">
        <v>60000</v>
      </c>
      <c r="P3047" s="1">
        <f>MEDIAN(Data_Source[Price (SAR)])</f>
        <v>58000</v>
      </c>
      <c r="Q3047" s="1" cm="1">
        <f t="array" ref="Q3047">MEDIAN(_xlfn._xlws.FILTER(Data_Source[Price (SAR)],Data_Source[Maker] = Data_Source[[#This Row],[Maker]]))</f>
        <v>65000</v>
      </c>
    </row>
    <row r="3048" spans="1:17" x14ac:dyDescent="0.35">
      <c r="A3048">
        <v>3047</v>
      </c>
      <c r="B3048" t="s">
        <v>21</v>
      </c>
      <c r="C3048" t="s">
        <v>24</v>
      </c>
      <c r="D3048">
        <v>2019</v>
      </c>
      <c r="E3048" s="9">
        <f ca="1">YEAR(TODAY())-Data_Source[[#This Row],[Year]]</f>
        <v>6</v>
      </c>
      <c r="F3048" t="s">
        <v>15</v>
      </c>
      <c r="G3048" t="s">
        <v>23</v>
      </c>
      <c r="H3048" t="s">
        <v>30</v>
      </c>
      <c r="I3048">
        <v>1.5</v>
      </c>
      <c r="J3048" t="s">
        <v>18</v>
      </c>
      <c r="K3048" t="s">
        <v>19</v>
      </c>
      <c r="L3048">
        <v>116000</v>
      </c>
      <c r="M3048" t="s">
        <v>20</v>
      </c>
      <c r="N3048" t="s">
        <v>20</v>
      </c>
      <c r="O3048" s="3">
        <v>30000</v>
      </c>
      <c r="P3048" s="1">
        <f>MEDIAN(Data_Source[Price (SAR)])</f>
        <v>58000</v>
      </c>
      <c r="Q3048" s="1" cm="1">
        <f t="array" ref="Q3048">MEDIAN(_xlfn._xlws.FILTER(Data_Source[Price (SAR)],Data_Source[Maker] = Data_Source[[#This Row],[Maker]]))</f>
        <v>36500</v>
      </c>
    </row>
    <row r="3049" spans="1:17" x14ac:dyDescent="0.35">
      <c r="A3049">
        <v>3048</v>
      </c>
      <c r="B3049" t="s">
        <v>27</v>
      </c>
      <c r="C3049" t="s">
        <v>88</v>
      </c>
      <c r="D3049">
        <v>2017</v>
      </c>
      <c r="E3049" s="9">
        <f ca="1">YEAR(TODAY())-Data_Source[[#This Row],[Year]]</f>
        <v>8</v>
      </c>
      <c r="F3049" t="s">
        <v>15</v>
      </c>
      <c r="G3049" t="s">
        <v>23</v>
      </c>
      <c r="H3049" t="s">
        <v>26</v>
      </c>
      <c r="I3049">
        <v>1.4</v>
      </c>
      <c r="J3049" t="s">
        <v>18</v>
      </c>
      <c r="K3049" t="s">
        <v>19</v>
      </c>
      <c r="L3049">
        <v>71000</v>
      </c>
      <c r="M3049" t="s">
        <v>45</v>
      </c>
      <c r="N3049" t="s">
        <v>539</v>
      </c>
      <c r="O3049" s="2">
        <v>27500</v>
      </c>
      <c r="P3049" s="1">
        <f>MEDIAN(Data_Source[Price (SAR)])</f>
        <v>58000</v>
      </c>
      <c r="Q3049" s="1" cm="1">
        <f t="array" ref="Q3049">MEDIAN(_xlfn._xlws.FILTER(Data_Source[Price (SAR)],Data_Source[Maker] = Data_Source[[#This Row],[Maker]]))</f>
        <v>42000</v>
      </c>
    </row>
    <row r="3050" spans="1:17" x14ac:dyDescent="0.35">
      <c r="A3050">
        <v>3049</v>
      </c>
      <c r="B3050" t="s">
        <v>36</v>
      </c>
      <c r="C3050" t="s">
        <v>37</v>
      </c>
      <c r="D3050">
        <v>2007</v>
      </c>
      <c r="E3050" s="9">
        <f ca="1">YEAR(TODAY())-Data_Source[[#This Row],[Year]]</f>
        <v>18</v>
      </c>
      <c r="F3050" t="s">
        <v>15</v>
      </c>
      <c r="G3050" t="s">
        <v>16</v>
      </c>
      <c r="H3050" t="s">
        <v>17</v>
      </c>
      <c r="I3050">
        <v>4.7</v>
      </c>
      <c r="J3050" t="s">
        <v>18</v>
      </c>
      <c r="K3050" t="s">
        <v>19</v>
      </c>
      <c r="L3050">
        <v>300000</v>
      </c>
      <c r="M3050" t="s">
        <v>64</v>
      </c>
      <c r="N3050" t="s">
        <v>64</v>
      </c>
      <c r="O3050" s="3">
        <v>35000</v>
      </c>
      <c r="P3050" s="1">
        <f>MEDIAN(Data_Source[Price (SAR)])</f>
        <v>58000</v>
      </c>
      <c r="Q3050" s="1" cm="1">
        <f t="array" ref="Q3050">MEDIAN(_xlfn._xlws.FILTER(Data_Source[Price (SAR)],Data_Source[Maker] = Data_Source[[#This Row],[Maker]]))</f>
        <v>72000</v>
      </c>
    </row>
    <row r="3051" spans="1:17" x14ac:dyDescent="0.35">
      <c r="A3051">
        <v>3050</v>
      </c>
      <c r="B3051" t="s">
        <v>36</v>
      </c>
      <c r="C3051" t="s">
        <v>37</v>
      </c>
      <c r="D3051">
        <v>2013</v>
      </c>
      <c r="E3051" s="9">
        <f ca="1">YEAR(TODAY())-Data_Source[[#This Row],[Year]]</f>
        <v>12</v>
      </c>
      <c r="F3051" t="s">
        <v>15</v>
      </c>
      <c r="G3051" t="s">
        <v>16</v>
      </c>
      <c r="H3051" t="s">
        <v>30</v>
      </c>
      <c r="I3051">
        <v>5.3</v>
      </c>
      <c r="J3051" t="s">
        <v>18</v>
      </c>
      <c r="K3051" t="s">
        <v>19</v>
      </c>
      <c r="L3051">
        <v>289000</v>
      </c>
      <c r="M3051" t="s">
        <v>45</v>
      </c>
      <c r="N3051" t="s">
        <v>539</v>
      </c>
      <c r="O3051" s="2">
        <v>55000</v>
      </c>
      <c r="P3051" s="1">
        <f>MEDIAN(Data_Source[Price (SAR)])</f>
        <v>58000</v>
      </c>
      <c r="Q3051" s="1" cm="1">
        <f t="array" ref="Q3051">MEDIAN(_xlfn._xlws.FILTER(Data_Source[Price (SAR)],Data_Source[Maker] = Data_Source[[#This Row],[Maker]]))</f>
        <v>72000</v>
      </c>
    </row>
    <row r="3052" spans="1:17" x14ac:dyDescent="0.35">
      <c r="A3052">
        <v>3051</v>
      </c>
      <c r="B3052" t="s">
        <v>82</v>
      </c>
      <c r="C3052" t="s">
        <v>156</v>
      </c>
      <c r="D3052">
        <v>2014</v>
      </c>
      <c r="E3052" s="9">
        <f ca="1">YEAR(TODAY())-Data_Source[[#This Row],[Year]]</f>
        <v>11</v>
      </c>
      <c r="F3052" t="s">
        <v>15</v>
      </c>
      <c r="G3052" t="s">
        <v>25</v>
      </c>
      <c r="H3052" t="s">
        <v>26</v>
      </c>
      <c r="I3052">
        <v>1.6</v>
      </c>
      <c r="J3052" t="s">
        <v>18</v>
      </c>
      <c r="K3052" t="s">
        <v>19</v>
      </c>
      <c r="L3052">
        <v>141000</v>
      </c>
      <c r="M3052" t="s">
        <v>138</v>
      </c>
      <c r="N3052" t="s">
        <v>64</v>
      </c>
      <c r="O3052" s="3">
        <v>22000</v>
      </c>
      <c r="P3052" s="1">
        <f>MEDIAN(Data_Source[Price (SAR)])</f>
        <v>58000</v>
      </c>
      <c r="Q3052" s="1" cm="1">
        <f t="array" ref="Q3052">MEDIAN(_xlfn._xlws.FILTER(Data_Source[Price (SAR)],Data_Source[Maker] = Data_Source[[#This Row],[Maker]]))</f>
        <v>40000</v>
      </c>
    </row>
    <row r="3053" spans="1:17" x14ac:dyDescent="0.35">
      <c r="A3053">
        <v>3052</v>
      </c>
      <c r="B3053" t="s">
        <v>34</v>
      </c>
      <c r="C3053" t="s">
        <v>123</v>
      </c>
      <c r="D3053">
        <v>2016</v>
      </c>
      <c r="E3053" s="9">
        <f ca="1">YEAR(TODAY())-Data_Source[[#This Row],[Year]]</f>
        <v>9</v>
      </c>
      <c r="F3053" t="s">
        <v>15</v>
      </c>
      <c r="G3053" t="s">
        <v>23</v>
      </c>
      <c r="H3053" t="s">
        <v>26</v>
      </c>
      <c r="I3053">
        <v>2.7</v>
      </c>
      <c r="J3053" t="s">
        <v>18</v>
      </c>
      <c r="K3053" t="s">
        <v>68</v>
      </c>
      <c r="L3053">
        <v>155000</v>
      </c>
      <c r="M3053" t="s">
        <v>20</v>
      </c>
      <c r="N3053" t="s">
        <v>20</v>
      </c>
      <c r="O3053" s="2">
        <v>61000</v>
      </c>
      <c r="P3053" s="1">
        <f>MEDIAN(Data_Source[Price (SAR)])</f>
        <v>58000</v>
      </c>
      <c r="Q3053" s="1" cm="1">
        <f t="array" ref="Q3053">MEDIAN(_xlfn._xlws.FILTER(Data_Source[Price (SAR)],Data_Source[Maker] = Data_Source[[#This Row],[Maker]]))</f>
        <v>65000</v>
      </c>
    </row>
    <row r="3054" spans="1:17" x14ac:dyDescent="0.35">
      <c r="A3054">
        <v>3053</v>
      </c>
      <c r="B3054" t="s">
        <v>60</v>
      </c>
      <c r="C3054" t="s">
        <v>342</v>
      </c>
      <c r="D3054">
        <v>2015</v>
      </c>
      <c r="E3054" s="9">
        <f ca="1">YEAR(TODAY())-Data_Source[[#This Row],[Year]]</f>
        <v>10</v>
      </c>
      <c r="F3054" t="s">
        <v>15</v>
      </c>
      <c r="G3054" t="s">
        <v>75</v>
      </c>
      <c r="H3054" t="s">
        <v>17</v>
      </c>
      <c r="I3054">
        <v>6</v>
      </c>
      <c r="J3054" t="s">
        <v>18</v>
      </c>
      <c r="K3054" t="s">
        <v>19</v>
      </c>
      <c r="L3054">
        <v>186000</v>
      </c>
      <c r="M3054" t="s">
        <v>42</v>
      </c>
      <c r="N3054" t="s">
        <v>64</v>
      </c>
      <c r="O3054" s="3">
        <v>123000</v>
      </c>
      <c r="P3054" s="1">
        <f>MEDIAN(Data_Source[Price (SAR)])</f>
        <v>58000</v>
      </c>
      <c r="Q3054" s="1" cm="1">
        <f t="array" ref="Q3054">MEDIAN(_xlfn._xlws.FILTER(Data_Source[Price (SAR)],Data_Source[Maker] = Data_Source[[#This Row],[Maker]]))</f>
        <v>142000</v>
      </c>
    </row>
    <row r="3055" spans="1:17" x14ac:dyDescent="0.35">
      <c r="A3055">
        <v>3054</v>
      </c>
      <c r="B3055" t="s">
        <v>134</v>
      </c>
      <c r="C3055" t="s">
        <v>236</v>
      </c>
      <c r="D3055">
        <v>2017</v>
      </c>
      <c r="E3055" s="9">
        <f ca="1">YEAR(TODAY())-Data_Source[[#This Row],[Year]]</f>
        <v>8</v>
      </c>
      <c r="F3055" t="s">
        <v>15</v>
      </c>
      <c r="G3055" t="s">
        <v>38</v>
      </c>
      <c r="H3055" t="s">
        <v>30</v>
      </c>
      <c r="I3055">
        <v>1.6</v>
      </c>
      <c r="J3055" t="s">
        <v>18</v>
      </c>
      <c r="K3055" t="s">
        <v>19</v>
      </c>
      <c r="L3055">
        <v>56000</v>
      </c>
      <c r="M3055" t="s">
        <v>42</v>
      </c>
      <c r="N3055" t="s">
        <v>64</v>
      </c>
      <c r="O3055" s="2">
        <v>42000</v>
      </c>
      <c r="P3055" s="1">
        <f>MEDIAN(Data_Source[Price (SAR)])</f>
        <v>58000</v>
      </c>
      <c r="Q3055" s="1" cm="1">
        <f t="array" ref="Q3055">MEDIAN(_xlfn._xlws.FILTER(Data_Source[Price (SAR)],Data_Source[Maker] = Data_Source[[#This Row],[Maker]]))</f>
        <v>26000</v>
      </c>
    </row>
    <row r="3056" spans="1:17" x14ac:dyDescent="0.35">
      <c r="A3056">
        <v>3055</v>
      </c>
      <c r="B3056" t="s">
        <v>34</v>
      </c>
      <c r="C3056" t="s">
        <v>35</v>
      </c>
      <c r="D3056">
        <v>2011</v>
      </c>
      <c r="E3056" s="9">
        <f ca="1">YEAR(TODAY())-Data_Source[[#This Row],[Year]]</f>
        <v>14</v>
      </c>
      <c r="F3056" t="s">
        <v>15</v>
      </c>
      <c r="G3056" t="s">
        <v>23</v>
      </c>
      <c r="H3056" t="s">
        <v>17</v>
      </c>
      <c r="I3056">
        <v>4.7</v>
      </c>
      <c r="J3056" t="s">
        <v>18</v>
      </c>
      <c r="K3056" t="s">
        <v>19</v>
      </c>
      <c r="L3056">
        <v>140000</v>
      </c>
      <c r="M3056" t="s">
        <v>45</v>
      </c>
      <c r="N3056" t="s">
        <v>539</v>
      </c>
      <c r="O3056" s="3">
        <v>110000</v>
      </c>
      <c r="P3056" s="1">
        <f>MEDIAN(Data_Source[Price (SAR)])</f>
        <v>58000</v>
      </c>
      <c r="Q3056" s="1" cm="1">
        <f t="array" ref="Q3056">MEDIAN(_xlfn._xlws.FILTER(Data_Source[Price (SAR)],Data_Source[Maker] = Data_Source[[#This Row],[Maker]]))</f>
        <v>65000</v>
      </c>
    </row>
    <row r="3057" spans="1:17" x14ac:dyDescent="0.35">
      <c r="A3057">
        <v>3056</v>
      </c>
      <c r="B3057" t="s">
        <v>27</v>
      </c>
      <c r="C3057" t="s">
        <v>89</v>
      </c>
      <c r="D3057">
        <v>2018</v>
      </c>
      <c r="E3057" s="9">
        <f ca="1">YEAR(TODAY())-Data_Source[[#This Row],[Year]]</f>
        <v>7</v>
      </c>
      <c r="F3057" t="s">
        <v>15</v>
      </c>
      <c r="G3057" t="s">
        <v>75</v>
      </c>
      <c r="H3057" t="s">
        <v>26</v>
      </c>
      <c r="I3057">
        <v>2.4</v>
      </c>
      <c r="J3057" t="s">
        <v>18</v>
      </c>
      <c r="K3057" t="s">
        <v>19</v>
      </c>
      <c r="L3057">
        <v>7400</v>
      </c>
      <c r="M3057" t="s">
        <v>111</v>
      </c>
      <c r="N3057" t="s">
        <v>540</v>
      </c>
      <c r="O3057" s="2">
        <v>58000</v>
      </c>
      <c r="P3057" s="1">
        <f>MEDIAN(Data_Source[Price (SAR)])</f>
        <v>58000</v>
      </c>
      <c r="Q3057" s="1" cm="1">
        <f t="array" ref="Q3057">MEDIAN(_xlfn._xlws.FILTER(Data_Source[Price (SAR)],Data_Source[Maker] = Data_Source[[#This Row],[Maker]]))</f>
        <v>42000</v>
      </c>
    </row>
    <row r="3058" spans="1:17" x14ac:dyDescent="0.35">
      <c r="A3058">
        <v>3057</v>
      </c>
      <c r="B3058" t="s">
        <v>34</v>
      </c>
      <c r="C3058" t="s">
        <v>55</v>
      </c>
      <c r="D3058">
        <v>2018</v>
      </c>
      <c r="E3058" s="9">
        <f ca="1">YEAR(TODAY())-Data_Source[[#This Row],[Year]]</f>
        <v>7</v>
      </c>
      <c r="F3058" t="s">
        <v>44</v>
      </c>
      <c r="G3058" t="s">
        <v>23</v>
      </c>
      <c r="H3058" t="s">
        <v>30</v>
      </c>
      <c r="I3058">
        <v>4</v>
      </c>
      <c r="J3058" t="s">
        <v>18</v>
      </c>
      <c r="K3058" t="s">
        <v>19</v>
      </c>
      <c r="L3058">
        <v>78000</v>
      </c>
      <c r="M3058" t="s">
        <v>155</v>
      </c>
      <c r="N3058" t="s">
        <v>539</v>
      </c>
      <c r="O3058" s="3">
        <v>135000</v>
      </c>
      <c r="P3058" s="1">
        <f>MEDIAN(Data_Source[Price (SAR)])</f>
        <v>58000</v>
      </c>
      <c r="Q3058" s="1" cm="1">
        <f t="array" ref="Q3058">MEDIAN(_xlfn._xlws.FILTER(Data_Source[Price (SAR)],Data_Source[Maker] = Data_Source[[#This Row],[Maker]]))</f>
        <v>65000</v>
      </c>
    </row>
    <row r="3059" spans="1:17" x14ac:dyDescent="0.35">
      <c r="A3059">
        <v>3058</v>
      </c>
      <c r="B3059" t="s">
        <v>95</v>
      </c>
      <c r="C3059" t="s">
        <v>301</v>
      </c>
      <c r="D3059">
        <v>2020</v>
      </c>
      <c r="E3059" s="9">
        <f ca="1">YEAR(TODAY())-Data_Source[[#This Row],[Year]]</f>
        <v>5</v>
      </c>
      <c r="F3059" t="s">
        <v>15</v>
      </c>
      <c r="G3059" t="s">
        <v>29</v>
      </c>
      <c r="H3059" t="s">
        <v>30</v>
      </c>
      <c r="I3059">
        <v>3.7</v>
      </c>
      <c r="J3059" t="s">
        <v>18</v>
      </c>
      <c r="K3059" t="s">
        <v>19</v>
      </c>
      <c r="L3059">
        <v>5800</v>
      </c>
      <c r="M3059" t="s">
        <v>42</v>
      </c>
      <c r="N3059" t="s">
        <v>64</v>
      </c>
      <c r="O3059" s="3">
        <v>155000</v>
      </c>
      <c r="P3059" s="1">
        <f>MEDIAN(Data_Source[Price (SAR)])</f>
        <v>58000</v>
      </c>
      <c r="Q3059" s="1" cm="1">
        <f t="array" ref="Q3059">MEDIAN(_xlfn._xlws.FILTER(Data_Source[Price (SAR)],Data_Source[Maker] = Data_Source[[#This Row],[Maker]]))</f>
        <v>130000</v>
      </c>
    </row>
    <row r="3060" spans="1:17" x14ac:dyDescent="0.35">
      <c r="A3060">
        <v>3059</v>
      </c>
      <c r="B3060" t="s">
        <v>281</v>
      </c>
      <c r="C3060" t="s">
        <v>300</v>
      </c>
      <c r="D3060">
        <v>2018</v>
      </c>
      <c r="E3060" s="9">
        <f ca="1">YEAR(TODAY())-Data_Source[[#This Row],[Year]]</f>
        <v>7</v>
      </c>
      <c r="F3060" t="s">
        <v>15</v>
      </c>
      <c r="G3060" t="s">
        <v>75</v>
      </c>
      <c r="H3060" t="s">
        <v>26</v>
      </c>
      <c r="I3060">
        <v>2.5</v>
      </c>
      <c r="J3060" t="s">
        <v>18</v>
      </c>
      <c r="K3060" t="s">
        <v>19</v>
      </c>
      <c r="L3060">
        <v>17000</v>
      </c>
      <c r="M3060" t="s">
        <v>42</v>
      </c>
      <c r="N3060" t="s">
        <v>64</v>
      </c>
      <c r="O3060" s="2">
        <v>138000</v>
      </c>
      <c r="P3060" s="1">
        <f>MEDIAN(Data_Source[Price (SAR)])</f>
        <v>58000</v>
      </c>
      <c r="Q3060" s="1" cm="1">
        <f t="array" ref="Q3060">MEDIAN(_xlfn._xlws.FILTER(Data_Source[Price (SAR)],Data_Source[Maker] = Data_Source[[#This Row],[Maker]]))</f>
        <v>91000</v>
      </c>
    </row>
    <row r="3061" spans="1:17" x14ac:dyDescent="0.35">
      <c r="A3061">
        <v>3060</v>
      </c>
      <c r="B3061" t="s">
        <v>34</v>
      </c>
      <c r="C3061" t="s">
        <v>123</v>
      </c>
      <c r="D3061">
        <v>2018</v>
      </c>
      <c r="E3061" s="9">
        <f ca="1">YEAR(TODAY())-Data_Source[[#This Row],[Year]]</f>
        <v>7</v>
      </c>
      <c r="F3061" t="s">
        <v>15</v>
      </c>
      <c r="G3061" t="s">
        <v>23</v>
      </c>
      <c r="H3061" t="s">
        <v>30</v>
      </c>
      <c r="I3061">
        <v>2.7</v>
      </c>
      <c r="J3061" t="s">
        <v>18</v>
      </c>
      <c r="K3061" t="s">
        <v>68</v>
      </c>
      <c r="L3061">
        <v>105558</v>
      </c>
      <c r="M3061" t="s">
        <v>20</v>
      </c>
      <c r="N3061" t="s">
        <v>20</v>
      </c>
      <c r="O3061" s="3">
        <v>76500</v>
      </c>
      <c r="P3061" s="1">
        <f>MEDIAN(Data_Source[Price (SAR)])</f>
        <v>58000</v>
      </c>
      <c r="Q3061" s="1" cm="1">
        <f t="array" ref="Q3061">MEDIAN(_xlfn._xlws.FILTER(Data_Source[Price (SAR)],Data_Source[Maker] = Data_Source[[#This Row],[Maker]]))</f>
        <v>65000</v>
      </c>
    </row>
    <row r="3062" spans="1:17" x14ac:dyDescent="0.35">
      <c r="A3062">
        <v>3061</v>
      </c>
      <c r="B3062" t="s">
        <v>76</v>
      </c>
      <c r="C3062" t="s">
        <v>77</v>
      </c>
      <c r="D3062">
        <v>2016</v>
      </c>
      <c r="E3062" s="9">
        <f ca="1">YEAR(TODAY())-Data_Source[[#This Row],[Year]]</f>
        <v>9</v>
      </c>
      <c r="F3062" t="s">
        <v>15</v>
      </c>
      <c r="G3062" t="s">
        <v>23</v>
      </c>
      <c r="H3062" t="s">
        <v>26</v>
      </c>
      <c r="I3062">
        <v>5.4</v>
      </c>
      <c r="J3062" t="s">
        <v>18</v>
      </c>
      <c r="K3062" t="s">
        <v>19</v>
      </c>
      <c r="L3062">
        <v>120000</v>
      </c>
      <c r="M3062" t="s">
        <v>20</v>
      </c>
      <c r="N3062" t="s">
        <v>20</v>
      </c>
      <c r="O3062" s="3">
        <v>72000</v>
      </c>
      <c r="P3062" s="1">
        <f>MEDIAN(Data_Source[Price (SAR)])</f>
        <v>58000</v>
      </c>
      <c r="Q3062" s="1" cm="1">
        <f t="array" ref="Q3062">MEDIAN(_xlfn._xlws.FILTER(Data_Source[Price (SAR)],Data_Source[Maker] = Data_Source[[#This Row],[Maker]]))</f>
        <v>55000</v>
      </c>
    </row>
    <row r="3063" spans="1:17" x14ac:dyDescent="0.35">
      <c r="A3063">
        <v>3062</v>
      </c>
      <c r="B3063" t="s">
        <v>373</v>
      </c>
      <c r="C3063" t="s">
        <v>374</v>
      </c>
      <c r="D3063">
        <v>2016</v>
      </c>
      <c r="E3063" s="9">
        <f ca="1">YEAR(TODAY())-Data_Source[[#This Row],[Year]]</f>
        <v>9</v>
      </c>
      <c r="F3063" t="s">
        <v>44</v>
      </c>
      <c r="G3063" t="s">
        <v>102</v>
      </c>
      <c r="H3063" t="s">
        <v>17</v>
      </c>
      <c r="I3063">
        <v>3</v>
      </c>
      <c r="J3063" t="s">
        <v>18</v>
      </c>
      <c r="K3063" t="s">
        <v>19</v>
      </c>
      <c r="L3063">
        <v>102133</v>
      </c>
      <c r="M3063" t="s">
        <v>42</v>
      </c>
      <c r="N3063" t="s">
        <v>64</v>
      </c>
      <c r="O3063" s="3">
        <v>146500</v>
      </c>
      <c r="P3063" s="1">
        <f>MEDIAN(Data_Source[Price (SAR)])</f>
        <v>58000</v>
      </c>
      <c r="Q3063" s="1" cm="1">
        <f t="array" ref="Q3063">MEDIAN(_xlfn._xlws.FILTER(Data_Source[Price (SAR)],Data_Source[Maker] = Data_Source[[#This Row],[Maker]]))</f>
        <v>148250</v>
      </c>
    </row>
    <row r="3064" spans="1:17" x14ac:dyDescent="0.35">
      <c r="A3064">
        <v>3063</v>
      </c>
      <c r="B3064" t="s">
        <v>76</v>
      </c>
      <c r="C3064" t="s">
        <v>112</v>
      </c>
      <c r="D3064">
        <v>2017</v>
      </c>
      <c r="E3064" s="9">
        <f ca="1">YEAR(TODAY())-Data_Source[[#This Row],[Year]]</f>
        <v>8</v>
      </c>
      <c r="F3064" t="s">
        <v>15</v>
      </c>
      <c r="G3064" t="s">
        <v>25</v>
      </c>
      <c r="H3064" t="s">
        <v>26</v>
      </c>
      <c r="I3064">
        <v>3.5</v>
      </c>
      <c r="J3064" t="s">
        <v>18</v>
      </c>
      <c r="K3064" t="s">
        <v>19</v>
      </c>
      <c r="L3064">
        <v>125000</v>
      </c>
      <c r="M3064" t="s">
        <v>211</v>
      </c>
      <c r="N3064" t="s">
        <v>539</v>
      </c>
      <c r="O3064" s="2">
        <v>62000</v>
      </c>
      <c r="P3064" s="1">
        <f>MEDIAN(Data_Source[Price (SAR)])</f>
        <v>58000</v>
      </c>
      <c r="Q3064" s="1" cm="1">
        <f t="array" ref="Q3064">MEDIAN(_xlfn._xlws.FILTER(Data_Source[Price (SAR)],Data_Source[Maker] = Data_Source[[#This Row],[Maker]]))</f>
        <v>55000</v>
      </c>
    </row>
    <row r="3065" spans="1:17" x14ac:dyDescent="0.35">
      <c r="A3065">
        <v>3064</v>
      </c>
      <c r="B3065" t="s">
        <v>27</v>
      </c>
      <c r="C3065" t="s">
        <v>89</v>
      </c>
      <c r="D3065">
        <v>2019</v>
      </c>
      <c r="E3065" s="9">
        <f ca="1">YEAR(TODAY())-Data_Source[[#This Row],[Year]]</f>
        <v>6</v>
      </c>
      <c r="F3065" t="s">
        <v>15</v>
      </c>
      <c r="G3065" t="s">
        <v>23</v>
      </c>
      <c r="H3065" t="s">
        <v>26</v>
      </c>
      <c r="I3065">
        <v>2.4</v>
      </c>
      <c r="J3065" t="s">
        <v>18</v>
      </c>
      <c r="K3065" t="s">
        <v>19</v>
      </c>
      <c r="L3065">
        <v>106000</v>
      </c>
      <c r="M3065" t="s">
        <v>42</v>
      </c>
      <c r="N3065" t="s">
        <v>64</v>
      </c>
      <c r="O3065" s="3">
        <v>56000</v>
      </c>
      <c r="P3065" s="1">
        <f>MEDIAN(Data_Source[Price (SAR)])</f>
        <v>58000</v>
      </c>
      <c r="Q3065" s="1" cm="1">
        <f t="array" ref="Q3065">MEDIAN(_xlfn._xlws.FILTER(Data_Source[Price (SAR)],Data_Source[Maker] = Data_Source[[#This Row],[Maker]]))</f>
        <v>42000</v>
      </c>
    </row>
    <row r="3066" spans="1:17" x14ac:dyDescent="0.35">
      <c r="A3066">
        <v>3065</v>
      </c>
      <c r="B3066" t="s">
        <v>39</v>
      </c>
      <c r="C3066" t="s">
        <v>217</v>
      </c>
      <c r="D3066">
        <v>2016</v>
      </c>
      <c r="E3066" s="9">
        <f ca="1">YEAR(TODAY())-Data_Source[[#This Row],[Year]]</f>
        <v>9</v>
      </c>
      <c r="F3066" t="s">
        <v>15</v>
      </c>
      <c r="G3066" t="s">
        <v>23</v>
      </c>
      <c r="H3066" t="s">
        <v>26</v>
      </c>
      <c r="I3066">
        <v>1.8</v>
      </c>
      <c r="J3066" t="s">
        <v>18</v>
      </c>
      <c r="K3066" t="s">
        <v>19</v>
      </c>
      <c r="L3066">
        <v>154000</v>
      </c>
      <c r="M3066" t="s">
        <v>20</v>
      </c>
      <c r="N3066" t="s">
        <v>20</v>
      </c>
      <c r="O3066" s="2">
        <v>25000</v>
      </c>
      <c r="P3066" s="1">
        <f>MEDIAN(Data_Source[Price (SAR)])</f>
        <v>58000</v>
      </c>
      <c r="Q3066" s="1" cm="1">
        <f t="array" ref="Q3066">MEDIAN(_xlfn._xlws.FILTER(Data_Source[Price (SAR)],Data_Source[Maker] = Data_Source[[#This Row],[Maker]]))</f>
        <v>60000</v>
      </c>
    </row>
    <row r="3067" spans="1:17" x14ac:dyDescent="0.35">
      <c r="A3067">
        <v>3066</v>
      </c>
      <c r="B3067" t="s">
        <v>48</v>
      </c>
      <c r="C3067" t="s">
        <v>244</v>
      </c>
      <c r="D3067">
        <v>1990</v>
      </c>
      <c r="E3067" s="9">
        <f ca="1">YEAR(TODAY())-Data_Source[[#This Row],[Year]]</f>
        <v>35</v>
      </c>
      <c r="F3067" t="s">
        <v>47</v>
      </c>
      <c r="G3067" t="s">
        <v>29</v>
      </c>
      <c r="H3067" t="s">
        <v>17</v>
      </c>
      <c r="I3067">
        <v>4</v>
      </c>
      <c r="J3067" t="s">
        <v>18</v>
      </c>
      <c r="K3067" t="s">
        <v>19</v>
      </c>
      <c r="L3067">
        <v>89000</v>
      </c>
      <c r="M3067" t="s">
        <v>45</v>
      </c>
      <c r="N3067" t="s">
        <v>539</v>
      </c>
      <c r="O3067" s="2">
        <v>75000</v>
      </c>
      <c r="P3067" s="1">
        <f>MEDIAN(Data_Source[Price (SAR)])</f>
        <v>58000</v>
      </c>
      <c r="Q3067" s="1" cm="1">
        <f t="array" ref="Q3067">MEDIAN(_xlfn._xlws.FILTER(Data_Source[Price (SAR)],Data_Source[Maker] = Data_Source[[#This Row],[Maker]]))</f>
        <v>145000</v>
      </c>
    </row>
    <row r="3068" spans="1:17" x14ac:dyDescent="0.35">
      <c r="A3068">
        <v>3067</v>
      </c>
      <c r="B3068" t="s">
        <v>21</v>
      </c>
      <c r="C3068" t="s">
        <v>272</v>
      </c>
      <c r="D3068">
        <v>2015</v>
      </c>
      <c r="E3068" s="9">
        <f ca="1">YEAR(TODAY())-Data_Source[[#This Row],[Year]]</f>
        <v>10</v>
      </c>
      <c r="F3068" t="s">
        <v>15</v>
      </c>
      <c r="G3068" t="s">
        <v>23</v>
      </c>
      <c r="H3068" t="s">
        <v>26</v>
      </c>
      <c r="I3068">
        <v>4.8</v>
      </c>
      <c r="J3068" t="s">
        <v>18</v>
      </c>
      <c r="K3068" t="s">
        <v>68</v>
      </c>
      <c r="L3068">
        <v>340000</v>
      </c>
      <c r="M3068" t="s">
        <v>155</v>
      </c>
      <c r="N3068" t="s">
        <v>539</v>
      </c>
      <c r="O3068" s="3">
        <v>49000</v>
      </c>
      <c r="P3068" s="1">
        <f>MEDIAN(Data_Source[Price (SAR)])</f>
        <v>58000</v>
      </c>
      <c r="Q3068" s="1" cm="1">
        <f t="array" ref="Q3068">MEDIAN(_xlfn._xlws.FILTER(Data_Source[Price (SAR)],Data_Source[Maker] = Data_Source[[#This Row],[Maker]]))</f>
        <v>36500</v>
      </c>
    </row>
    <row r="3069" spans="1:17" x14ac:dyDescent="0.35">
      <c r="A3069">
        <v>3068</v>
      </c>
      <c r="B3069" t="s">
        <v>95</v>
      </c>
      <c r="C3069" t="s">
        <v>363</v>
      </c>
      <c r="D3069">
        <v>2018</v>
      </c>
      <c r="E3069" s="9">
        <f ca="1">YEAR(TODAY())-Data_Source[[#This Row],[Year]]</f>
        <v>7</v>
      </c>
      <c r="F3069" t="s">
        <v>15</v>
      </c>
      <c r="G3069" t="s">
        <v>16</v>
      </c>
      <c r="H3069" t="s">
        <v>26</v>
      </c>
      <c r="I3069">
        <v>2</v>
      </c>
      <c r="J3069" t="s">
        <v>18</v>
      </c>
      <c r="K3069" t="s">
        <v>19</v>
      </c>
      <c r="L3069">
        <v>78000</v>
      </c>
      <c r="M3069" t="s">
        <v>20</v>
      </c>
      <c r="N3069" t="s">
        <v>20</v>
      </c>
      <c r="O3069" s="2">
        <v>85000</v>
      </c>
      <c r="P3069" s="1">
        <f>MEDIAN(Data_Source[Price (SAR)])</f>
        <v>58000</v>
      </c>
      <c r="Q3069" s="1" cm="1">
        <f t="array" ref="Q3069">MEDIAN(_xlfn._xlws.FILTER(Data_Source[Price (SAR)],Data_Source[Maker] = Data_Source[[#This Row],[Maker]]))</f>
        <v>130000</v>
      </c>
    </row>
    <row r="3070" spans="1:17" x14ac:dyDescent="0.35">
      <c r="A3070">
        <v>3069</v>
      </c>
      <c r="B3070" t="s">
        <v>109</v>
      </c>
      <c r="C3070" t="s">
        <v>132</v>
      </c>
      <c r="D3070">
        <v>2018</v>
      </c>
      <c r="E3070" s="9">
        <f ca="1">YEAR(TODAY())-Data_Source[[#This Row],[Year]]</f>
        <v>7</v>
      </c>
      <c r="F3070" t="s">
        <v>47</v>
      </c>
      <c r="G3070" t="s">
        <v>16</v>
      </c>
      <c r="H3070" t="s">
        <v>17</v>
      </c>
      <c r="I3070">
        <v>3.6</v>
      </c>
      <c r="J3070" t="s">
        <v>18</v>
      </c>
      <c r="K3070" t="s">
        <v>19</v>
      </c>
      <c r="L3070">
        <v>90000</v>
      </c>
      <c r="M3070" t="s">
        <v>45</v>
      </c>
      <c r="N3070" t="s">
        <v>539</v>
      </c>
      <c r="O3070" s="3">
        <v>109000</v>
      </c>
      <c r="P3070" s="1">
        <f>MEDIAN(Data_Source[Price (SAR)])</f>
        <v>58000</v>
      </c>
      <c r="Q3070" s="1" cm="1">
        <f t="array" ref="Q3070">MEDIAN(_xlfn._xlws.FILTER(Data_Source[Price (SAR)],Data_Source[Maker] = Data_Source[[#This Row],[Maker]]))</f>
        <v>71000</v>
      </c>
    </row>
    <row r="3071" spans="1:17" x14ac:dyDescent="0.35">
      <c r="A3071">
        <v>3070</v>
      </c>
      <c r="B3071" t="s">
        <v>27</v>
      </c>
      <c r="C3071" t="s">
        <v>88</v>
      </c>
      <c r="D3071">
        <v>2019</v>
      </c>
      <c r="E3071" s="9">
        <f ca="1">YEAR(TODAY())-Data_Source[[#This Row],[Year]]</f>
        <v>6</v>
      </c>
      <c r="F3071" t="s">
        <v>15</v>
      </c>
      <c r="G3071" t="s">
        <v>29</v>
      </c>
      <c r="H3071" t="s">
        <v>26</v>
      </c>
      <c r="I3071">
        <v>1.4</v>
      </c>
      <c r="J3071" t="s">
        <v>18</v>
      </c>
      <c r="K3071" t="s">
        <v>19</v>
      </c>
      <c r="L3071">
        <v>115300</v>
      </c>
      <c r="M3071" t="s">
        <v>45</v>
      </c>
      <c r="N3071" t="s">
        <v>539</v>
      </c>
      <c r="O3071" s="2">
        <v>35000</v>
      </c>
      <c r="P3071" s="1">
        <f>MEDIAN(Data_Source[Price (SAR)])</f>
        <v>58000</v>
      </c>
      <c r="Q3071" s="1" cm="1">
        <f t="array" ref="Q3071">MEDIAN(_xlfn._xlws.FILTER(Data_Source[Price (SAR)],Data_Source[Maker] = Data_Source[[#This Row],[Maker]]))</f>
        <v>42000</v>
      </c>
    </row>
    <row r="3072" spans="1:17" x14ac:dyDescent="0.35">
      <c r="A3072">
        <v>3071</v>
      </c>
      <c r="B3072" t="s">
        <v>134</v>
      </c>
      <c r="C3072" t="s">
        <v>232</v>
      </c>
      <c r="D3072">
        <v>2016</v>
      </c>
      <c r="E3072" s="9">
        <f ca="1">YEAR(TODAY())-Data_Source[[#This Row],[Year]]</f>
        <v>9</v>
      </c>
      <c r="F3072" t="s">
        <v>15</v>
      </c>
      <c r="G3072" t="s">
        <v>23</v>
      </c>
      <c r="H3072" t="s">
        <v>30</v>
      </c>
      <c r="I3072">
        <v>1</v>
      </c>
      <c r="J3072" t="s">
        <v>18</v>
      </c>
      <c r="K3072" t="s">
        <v>68</v>
      </c>
      <c r="L3072">
        <v>155000</v>
      </c>
      <c r="M3072" t="s">
        <v>20</v>
      </c>
      <c r="N3072" t="s">
        <v>20</v>
      </c>
      <c r="O3072" s="3">
        <v>20000</v>
      </c>
      <c r="P3072" s="1">
        <f>MEDIAN(Data_Source[Price (SAR)])</f>
        <v>58000</v>
      </c>
      <c r="Q3072" s="1" cm="1">
        <f t="array" ref="Q3072">MEDIAN(_xlfn._xlws.FILTER(Data_Source[Price (SAR)],Data_Source[Maker] = Data_Source[[#This Row],[Maker]]))</f>
        <v>26000</v>
      </c>
    </row>
    <row r="3073" spans="1:17" x14ac:dyDescent="0.35">
      <c r="A3073">
        <v>3072</v>
      </c>
      <c r="B3073" t="s">
        <v>39</v>
      </c>
      <c r="C3073" t="s">
        <v>115</v>
      </c>
      <c r="D3073">
        <v>1997</v>
      </c>
      <c r="E3073" s="9">
        <f ca="1">YEAR(TODAY())-Data_Source[[#This Row],[Year]]</f>
        <v>28</v>
      </c>
      <c r="F3073" t="s">
        <v>47</v>
      </c>
      <c r="G3073" t="s">
        <v>196</v>
      </c>
      <c r="H3073" t="s">
        <v>30</v>
      </c>
      <c r="I3073">
        <v>6</v>
      </c>
      <c r="J3073" t="s">
        <v>18</v>
      </c>
      <c r="K3073" t="s">
        <v>19</v>
      </c>
      <c r="L3073">
        <v>292764</v>
      </c>
      <c r="M3073" t="s">
        <v>54</v>
      </c>
      <c r="N3073" t="s">
        <v>538</v>
      </c>
      <c r="O3073" s="3">
        <v>4000</v>
      </c>
      <c r="P3073" s="1">
        <f>MEDIAN(Data_Source[Price (SAR)])</f>
        <v>58000</v>
      </c>
      <c r="Q3073" s="1" cm="1">
        <f t="array" ref="Q3073">MEDIAN(_xlfn._xlws.FILTER(Data_Source[Price (SAR)],Data_Source[Maker] = Data_Source[[#This Row],[Maker]]))</f>
        <v>60000</v>
      </c>
    </row>
    <row r="3074" spans="1:17" x14ac:dyDescent="0.35">
      <c r="A3074">
        <v>3073</v>
      </c>
      <c r="B3074" t="s">
        <v>31</v>
      </c>
      <c r="C3074" t="s">
        <v>32</v>
      </c>
      <c r="D3074">
        <v>2016</v>
      </c>
      <c r="E3074" s="9">
        <f ca="1">YEAR(TODAY())-Data_Source[[#This Row],[Year]]</f>
        <v>9</v>
      </c>
      <c r="F3074" t="s">
        <v>44</v>
      </c>
      <c r="G3074" t="s">
        <v>78</v>
      </c>
      <c r="H3074" t="s">
        <v>26</v>
      </c>
      <c r="I3074">
        <v>2.4</v>
      </c>
      <c r="J3074" t="s">
        <v>18</v>
      </c>
      <c r="K3074" t="s">
        <v>19</v>
      </c>
      <c r="L3074">
        <v>130000</v>
      </c>
      <c r="M3074" t="s">
        <v>59</v>
      </c>
      <c r="N3074" t="s">
        <v>59</v>
      </c>
      <c r="O3074" s="3">
        <v>61000</v>
      </c>
      <c r="P3074" s="1">
        <f>MEDIAN(Data_Source[Price (SAR)])</f>
        <v>58000</v>
      </c>
      <c r="Q3074" s="1" cm="1">
        <f t="array" ref="Q3074">MEDIAN(_xlfn._xlws.FILTER(Data_Source[Price (SAR)],Data_Source[Maker] = Data_Source[[#This Row],[Maker]]))</f>
        <v>60500</v>
      </c>
    </row>
    <row r="3075" spans="1:17" x14ac:dyDescent="0.35">
      <c r="A3075">
        <v>3074</v>
      </c>
      <c r="B3075" t="s">
        <v>60</v>
      </c>
      <c r="C3075" t="s">
        <v>80</v>
      </c>
      <c r="D3075">
        <v>2019</v>
      </c>
      <c r="E3075" s="9">
        <f ca="1">YEAR(TODAY())-Data_Source[[#This Row],[Year]]</f>
        <v>6</v>
      </c>
      <c r="F3075" t="s">
        <v>47</v>
      </c>
      <c r="G3075" t="s">
        <v>16</v>
      </c>
      <c r="H3075" t="s">
        <v>17</v>
      </c>
      <c r="I3075">
        <v>3.5</v>
      </c>
      <c r="J3075" t="s">
        <v>18</v>
      </c>
      <c r="K3075" t="s">
        <v>19</v>
      </c>
      <c r="L3075">
        <v>40000</v>
      </c>
      <c r="M3075" t="s">
        <v>45</v>
      </c>
      <c r="N3075" t="s">
        <v>539</v>
      </c>
      <c r="O3075" s="3">
        <v>185000</v>
      </c>
      <c r="P3075" s="1">
        <f>MEDIAN(Data_Source[Price (SAR)])</f>
        <v>58000</v>
      </c>
      <c r="Q3075" s="1" cm="1">
        <f t="array" ref="Q3075">MEDIAN(_xlfn._xlws.FILTER(Data_Source[Price (SAR)],Data_Source[Maker] = Data_Source[[#This Row],[Maker]]))</f>
        <v>142000</v>
      </c>
    </row>
    <row r="3076" spans="1:17" x14ac:dyDescent="0.35">
      <c r="A3076">
        <v>3075</v>
      </c>
      <c r="B3076" t="s">
        <v>36</v>
      </c>
      <c r="C3076" t="s">
        <v>37</v>
      </c>
      <c r="D3076">
        <v>2003</v>
      </c>
      <c r="E3076" s="9">
        <f ca="1">YEAR(TODAY())-Data_Source[[#This Row],[Year]]</f>
        <v>22</v>
      </c>
      <c r="F3076" t="s">
        <v>15</v>
      </c>
      <c r="G3076" t="s">
        <v>25</v>
      </c>
      <c r="H3076" t="s">
        <v>17</v>
      </c>
      <c r="I3076">
        <v>5.3</v>
      </c>
      <c r="J3076" t="s">
        <v>18</v>
      </c>
      <c r="K3076" t="s">
        <v>19</v>
      </c>
      <c r="L3076">
        <v>222000</v>
      </c>
      <c r="M3076" t="s">
        <v>20</v>
      </c>
      <c r="N3076" t="s">
        <v>20</v>
      </c>
      <c r="O3076" s="3">
        <v>27000</v>
      </c>
      <c r="P3076" s="1">
        <f>MEDIAN(Data_Source[Price (SAR)])</f>
        <v>58000</v>
      </c>
      <c r="Q3076" s="1" cm="1">
        <f t="array" ref="Q3076">MEDIAN(_xlfn._xlws.FILTER(Data_Source[Price (SAR)],Data_Source[Maker] = Data_Source[[#This Row],[Maker]]))</f>
        <v>72000</v>
      </c>
    </row>
    <row r="3077" spans="1:17" x14ac:dyDescent="0.35">
      <c r="A3077">
        <v>3076</v>
      </c>
      <c r="B3077" t="s">
        <v>34</v>
      </c>
      <c r="C3077" t="s">
        <v>51</v>
      </c>
      <c r="D3077">
        <v>2011</v>
      </c>
      <c r="E3077" s="9">
        <f ca="1">YEAR(TODAY())-Data_Source[[#This Row],[Year]]</f>
        <v>14</v>
      </c>
      <c r="F3077" t="s">
        <v>15</v>
      </c>
      <c r="G3077" t="s">
        <v>23</v>
      </c>
      <c r="H3077" t="s">
        <v>30</v>
      </c>
      <c r="I3077">
        <v>1.4</v>
      </c>
      <c r="J3077" t="s">
        <v>18</v>
      </c>
      <c r="K3077" t="s">
        <v>19</v>
      </c>
      <c r="L3077">
        <v>283971</v>
      </c>
      <c r="M3077" t="s">
        <v>42</v>
      </c>
      <c r="N3077" t="s">
        <v>64</v>
      </c>
      <c r="O3077" s="3">
        <v>25000</v>
      </c>
      <c r="P3077" s="1">
        <f>MEDIAN(Data_Source[Price (SAR)])</f>
        <v>58000</v>
      </c>
      <c r="Q3077" s="1" cm="1">
        <f t="array" ref="Q3077">MEDIAN(_xlfn._xlws.FILTER(Data_Source[Price (SAR)],Data_Source[Maker] = Data_Source[[#This Row],[Maker]]))</f>
        <v>65000</v>
      </c>
    </row>
    <row r="3078" spans="1:17" x14ac:dyDescent="0.35">
      <c r="A3078">
        <v>3077</v>
      </c>
      <c r="B3078" t="s">
        <v>27</v>
      </c>
      <c r="C3078" t="s">
        <v>28</v>
      </c>
      <c r="D3078">
        <v>2017</v>
      </c>
      <c r="E3078" s="9">
        <f ca="1">YEAR(TODAY())-Data_Source[[#This Row],[Year]]</f>
        <v>8</v>
      </c>
      <c r="F3078" t="s">
        <v>15</v>
      </c>
      <c r="G3078" t="s">
        <v>94</v>
      </c>
      <c r="H3078" t="s">
        <v>26</v>
      </c>
      <c r="I3078">
        <v>2</v>
      </c>
      <c r="J3078" t="s">
        <v>18</v>
      </c>
      <c r="K3078" t="s">
        <v>19</v>
      </c>
      <c r="L3078">
        <v>135000</v>
      </c>
      <c r="M3078" t="s">
        <v>20</v>
      </c>
      <c r="N3078" t="s">
        <v>20</v>
      </c>
      <c r="O3078" s="3">
        <v>35000</v>
      </c>
      <c r="P3078" s="1">
        <f>MEDIAN(Data_Source[Price (SAR)])</f>
        <v>58000</v>
      </c>
      <c r="Q3078" s="1" cm="1">
        <f t="array" ref="Q3078">MEDIAN(_xlfn._xlws.FILTER(Data_Source[Price (SAR)],Data_Source[Maker] = Data_Source[[#This Row],[Maker]]))</f>
        <v>42000</v>
      </c>
    </row>
    <row r="3079" spans="1:17" x14ac:dyDescent="0.35">
      <c r="A3079">
        <v>3078</v>
      </c>
      <c r="B3079" t="s">
        <v>39</v>
      </c>
      <c r="C3079" t="s">
        <v>71</v>
      </c>
      <c r="D3079">
        <v>2015</v>
      </c>
      <c r="E3079" s="9">
        <f ca="1">YEAR(TODAY())-Data_Source[[#This Row],[Year]]</f>
        <v>10</v>
      </c>
      <c r="F3079" t="s">
        <v>15</v>
      </c>
      <c r="G3079" t="s">
        <v>33</v>
      </c>
      <c r="H3079" t="s">
        <v>17</v>
      </c>
      <c r="I3079">
        <v>2.5</v>
      </c>
      <c r="J3079" t="s">
        <v>18</v>
      </c>
      <c r="K3079" t="s">
        <v>19</v>
      </c>
      <c r="L3079">
        <v>121000</v>
      </c>
      <c r="M3079" t="s">
        <v>20</v>
      </c>
      <c r="N3079" t="s">
        <v>20</v>
      </c>
      <c r="O3079" s="2">
        <v>17000</v>
      </c>
      <c r="P3079" s="1">
        <f>MEDIAN(Data_Source[Price (SAR)])</f>
        <v>58000</v>
      </c>
      <c r="Q3079" s="1" cm="1">
        <f t="array" ref="Q3079">MEDIAN(_xlfn._xlws.FILTER(Data_Source[Price (SAR)],Data_Source[Maker] = Data_Source[[#This Row],[Maker]]))</f>
        <v>60000</v>
      </c>
    </row>
    <row r="3080" spans="1:17" x14ac:dyDescent="0.35">
      <c r="A3080">
        <v>3079</v>
      </c>
      <c r="B3080" t="s">
        <v>48</v>
      </c>
      <c r="C3080" t="s">
        <v>269</v>
      </c>
      <c r="D3080">
        <v>2020</v>
      </c>
      <c r="E3080" s="9">
        <f ca="1">YEAR(TODAY())-Data_Source[[#This Row],[Year]]</f>
        <v>5</v>
      </c>
      <c r="F3080" t="s">
        <v>47</v>
      </c>
      <c r="G3080" t="s">
        <v>16</v>
      </c>
      <c r="H3080" t="s">
        <v>17</v>
      </c>
      <c r="I3080">
        <v>6.9</v>
      </c>
      <c r="J3080" t="s">
        <v>18</v>
      </c>
      <c r="K3080" t="s">
        <v>19</v>
      </c>
      <c r="L3080">
        <v>24000</v>
      </c>
      <c r="M3080" t="s">
        <v>20</v>
      </c>
      <c r="N3080" t="s">
        <v>20</v>
      </c>
      <c r="O3080" s="3">
        <v>330000</v>
      </c>
      <c r="P3080" s="1">
        <f>MEDIAN(Data_Source[Price (SAR)])</f>
        <v>58000</v>
      </c>
      <c r="Q3080" s="1" cm="1">
        <f t="array" ref="Q3080">MEDIAN(_xlfn._xlws.FILTER(Data_Source[Price (SAR)],Data_Source[Maker] = Data_Source[[#This Row],[Maker]]))</f>
        <v>145000</v>
      </c>
    </row>
    <row r="3081" spans="1:17" x14ac:dyDescent="0.35">
      <c r="A3081">
        <v>3080</v>
      </c>
      <c r="B3081" t="s">
        <v>76</v>
      </c>
      <c r="C3081" t="s">
        <v>144</v>
      </c>
      <c r="D3081">
        <v>2010</v>
      </c>
      <c r="E3081" s="9">
        <f ca="1">YEAR(TODAY())-Data_Source[[#This Row],[Year]]</f>
        <v>15</v>
      </c>
      <c r="F3081" t="s">
        <v>47</v>
      </c>
      <c r="G3081" t="s">
        <v>23</v>
      </c>
      <c r="H3081" t="s">
        <v>17</v>
      </c>
      <c r="I3081">
        <v>3</v>
      </c>
      <c r="J3081" t="s">
        <v>18</v>
      </c>
      <c r="K3081" t="s">
        <v>19</v>
      </c>
      <c r="L3081">
        <v>250</v>
      </c>
      <c r="M3081" t="s">
        <v>81</v>
      </c>
      <c r="N3081" t="s">
        <v>541</v>
      </c>
      <c r="O3081" s="2">
        <v>30000</v>
      </c>
      <c r="P3081" s="1">
        <f>MEDIAN(Data_Source[Price (SAR)])</f>
        <v>58000</v>
      </c>
      <c r="Q3081" s="1" cm="1">
        <f t="array" ref="Q3081">MEDIAN(_xlfn._xlws.FILTER(Data_Source[Price (SAR)],Data_Source[Maker] = Data_Source[[#This Row],[Maker]]))</f>
        <v>55000</v>
      </c>
    </row>
    <row r="3082" spans="1:17" x14ac:dyDescent="0.35">
      <c r="A3082">
        <v>3081</v>
      </c>
      <c r="B3082" t="s">
        <v>36</v>
      </c>
      <c r="C3082" t="s">
        <v>200</v>
      </c>
      <c r="D3082">
        <v>2014</v>
      </c>
      <c r="E3082" s="9">
        <f ca="1">YEAR(TODAY())-Data_Source[[#This Row],[Year]]</f>
        <v>11</v>
      </c>
      <c r="F3082" t="s">
        <v>15</v>
      </c>
      <c r="G3082" t="s">
        <v>16</v>
      </c>
      <c r="H3082" t="s">
        <v>17</v>
      </c>
      <c r="I3082">
        <v>3.6</v>
      </c>
      <c r="J3082" t="s">
        <v>18</v>
      </c>
      <c r="K3082" t="s">
        <v>19</v>
      </c>
      <c r="L3082">
        <v>193000</v>
      </c>
      <c r="M3082" t="s">
        <v>45</v>
      </c>
      <c r="N3082" t="s">
        <v>539</v>
      </c>
      <c r="O3082" s="3">
        <v>58000</v>
      </c>
      <c r="P3082" s="1">
        <f>MEDIAN(Data_Source[Price (SAR)])</f>
        <v>58000</v>
      </c>
      <c r="Q3082" s="1" cm="1">
        <f t="array" ref="Q3082">MEDIAN(_xlfn._xlws.FILTER(Data_Source[Price (SAR)],Data_Source[Maker] = Data_Source[[#This Row],[Maker]]))</f>
        <v>72000</v>
      </c>
    </row>
    <row r="3083" spans="1:17" x14ac:dyDescent="0.35">
      <c r="A3083">
        <v>3082</v>
      </c>
      <c r="B3083" t="s">
        <v>39</v>
      </c>
      <c r="C3083" t="s">
        <v>115</v>
      </c>
      <c r="D3083">
        <v>2013</v>
      </c>
      <c r="E3083" s="9">
        <f ca="1">YEAR(TODAY())-Data_Source[[#This Row],[Year]]</f>
        <v>12</v>
      </c>
      <c r="F3083" t="s">
        <v>15</v>
      </c>
      <c r="G3083" t="s">
        <v>25</v>
      </c>
      <c r="H3083" t="s">
        <v>17</v>
      </c>
      <c r="I3083">
        <v>5.3</v>
      </c>
      <c r="J3083" t="s">
        <v>18</v>
      </c>
      <c r="K3083" t="s">
        <v>19</v>
      </c>
      <c r="L3083">
        <v>283000</v>
      </c>
      <c r="M3083" t="s">
        <v>45</v>
      </c>
      <c r="N3083" t="s">
        <v>539</v>
      </c>
      <c r="O3083" s="3">
        <v>69000</v>
      </c>
      <c r="P3083" s="1">
        <f>MEDIAN(Data_Source[Price (SAR)])</f>
        <v>58000</v>
      </c>
      <c r="Q3083" s="1" cm="1">
        <f t="array" ref="Q3083">MEDIAN(_xlfn._xlws.FILTER(Data_Source[Price (SAR)],Data_Source[Maker] = Data_Source[[#This Row],[Maker]]))</f>
        <v>60000</v>
      </c>
    </row>
    <row r="3084" spans="1:17" x14ac:dyDescent="0.35">
      <c r="A3084">
        <v>3083</v>
      </c>
      <c r="B3084" t="s">
        <v>48</v>
      </c>
      <c r="C3084" t="s">
        <v>335</v>
      </c>
      <c r="D3084">
        <v>2019</v>
      </c>
      <c r="E3084" s="9">
        <f ca="1">YEAR(TODAY())-Data_Source[[#This Row],[Year]]</f>
        <v>6</v>
      </c>
      <c r="F3084" t="s">
        <v>15</v>
      </c>
      <c r="G3084" t="s">
        <v>65</v>
      </c>
      <c r="H3084" t="s">
        <v>30</v>
      </c>
      <c r="I3084">
        <v>3.5</v>
      </c>
      <c r="J3084" t="s">
        <v>18</v>
      </c>
      <c r="K3084" t="s">
        <v>19</v>
      </c>
      <c r="L3084">
        <v>25000</v>
      </c>
      <c r="M3084" t="s">
        <v>155</v>
      </c>
      <c r="N3084" t="s">
        <v>539</v>
      </c>
      <c r="O3084" s="3">
        <v>300000</v>
      </c>
      <c r="P3084" s="1">
        <f>MEDIAN(Data_Source[Price (SAR)])</f>
        <v>58000</v>
      </c>
      <c r="Q3084" s="1" cm="1">
        <f t="array" ref="Q3084">MEDIAN(_xlfn._xlws.FILTER(Data_Source[Price (SAR)],Data_Source[Maker] = Data_Source[[#This Row],[Maker]]))</f>
        <v>145000</v>
      </c>
    </row>
    <row r="3085" spans="1:17" x14ac:dyDescent="0.35">
      <c r="A3085">
        <v>3084</v>
      </c>
      <c r="B3085" t="s">
        <v>39</v>
      </c>
      <c r="C3085" t="s">
        <v>46</v>
      </c>
      <c r="D3085">
        <v>2008</v>
      </c>
      <c r="E3085" s="9">
        <f ca="1">YEAR(TODAY())-Data_Source[[#This Row],[Year]]</f>
        <v>17</v>
      </c>
      <c r="F3085" t="s">
        <v>15</v>
      </c>
      <c r="G3085" t="s">
        <v>16</v>
      </c>
      <c r="H3085" t="s">
        <v>17</v>
      </c>
      <c r="I3085">
        <v>5.3</v>
      </c>
      <c r="J3085" t="s">
        <v>18</v>
      </c>
      <c r="K3085" t="s">
        <v>19</v>
      </c>
      <c r="L3085">
        <v>250000</v>
      </c>
      <c r="M3085" t="s">
        <v>20</v>
      </c>
      <c r="N3085" t="s">
        <v>20</v>
      </c>
      <c r="O3085" s="3">
        <v>32000</v>
      </c>
      <c r="P3085" s="1">
        <f>MEDIAN(Data_Source[Price (SAR)])</f>
        <v>58000</v>
      </c>
      <c r="Q3085" s="1" cm="1">
        <f t="array" ref="Q3085">MEDIAN(_xlfn._xlws.FILTER(Data_Source[Price (SAR)],Data_Source[Maker] = Data_Source[[#This Row],[Maker]]))</f>
        <v>60000</v>
      </c>
    </row>
    <row r="3086" spans="1:17" x14ac:dyDescent="0.35">
      <c r="A3086">
        <v>3085</v>
      </c>
      <c r="B3086" t="s">
        <v>34</v>
      </c>
      <c r="C3086" t="s">
        <v>35</v>
      </c>
      <c r="D3086">
        <v>2018</v>
      </c>
      <c r="E3086" s="9">
        <f ca="1">YEAR(TODAY())-Data_Source[[#This Row],[Year]]</f>
        <v>7</v>
      </c>
      <c r="F3086" t="s">
        <v>15</v>
      </c>
      <c r="G3086" t="s">
        <v>16</v>
      </c>
      <c r="H3086" t="s">
        <v>17</v>
      </c>
      <c r="I3086">
        <v>5.7</v>
      </c>
      <c r="J3086" t="s">
        <v>18</v>
      </c>
      <c r="K3086" t="s">
        <v>19</v>
      </c>
      <c r="L3086">
        <v>82000</v>
      </c>
      <c r="M3086" t="s">
        <v>20</v>
      </c>
      <c r="N3086" t="s">
        <v>20</v>
      </c>
      <c r="O3086" s="2">
        <v>220000</v>
      </c>
      <c r="P3086" s="1">
        <f>MEDIAN(Data_Source[Price (SAR)])</f>
        <v>58000</v>
      </c>
      <c r="Q3086" s="1" cm="1">
        <f t="array" ref="Q3086">MEDIAN(_xlfn._xlws.FILTER(Data_Source[Price (SAR)],Data_Source[Maker] = Data_Source[[#This Row],[Maker]]))</f>
        <v>65000</v>
      </c>
    </row>
    <row r="3087" spans="1:17" x14ac:dyDescent="0.35">
      <c r="A3087">
        <v>3086</v>
      </c>
      <c r="B3087" t="s">
        <v>31</v>
      </c>
      <c r="C3087" t="s">
        <v>32</v>
      </c>
      <c r="D3087">
        <v>2016</v>
      </c>
      <c r="E3087" s="9">
        <f ca="1">YEAR(TODAY())-Data_Source[[#This Row],[Year]]</f>
        <v>9</v>
      </c>
      <c r="F3087" t="s">
        <v>44</v>
      </c>
      <c r="G3087" t="s">
        <v>78</v>
      </c>
      <c r="H3087" t="s">
        <v>30</v>
      </c>
      <c r="I3087">
        <v>2.4</v>
      </c>
      <c r="J3087" t="s">
        <v>18</v>
      </c>
      <c r="K3087" t="s">
        <v>19</v>
      </c>
      <c r="L3087">
        <v>75000</v>
      </c>
      <c r="M3087" t="s">
        <v>20</v>
      </c>
      <c r="N3087" t="s">
        <v>20</v>
      </c>
      <c r="O3087" s="2">
        <v>66000</v>
      </c>
      <c r="P3087" s="1">
        <f>MEDIAN(Data_Source[Price (SAR)])</f>
        <v>58000</v>
      </c>
      <c r="Q3087" s="1" cm="1">
        <f t="array" ref="Q3087">MEDIAN(_xlfn._xlws.FILTER(Data_Source[Price (SAR)],Data_Source[Maker] = Data_Source[[#This Row],[Maker]]))</f>
        <v>60500</v>
      </c>
    </row>
    <row r="3088" spans="1:17" x14ac:dyDescent="0.35">
      <c r="A3088">
        <v>3087</v>
      </c>
      <c r="B3088" t="s">
        <v>34</v>
      </c>
      <c r="C3088" t="s">
        <v>123</v>
      </c>
      <c r="D3088">
        <v>2016</v>
      </c>
      <c r="E3088" s="9">
        <f ca="1">YEAR(TODAY())-Data_Source[[#This Row],[Year]]</f>
        <v>9</v>
      </c>
      <c r="F3088" t="s">
        <v>44</v>
      </c>
      <c r="G3088" t="s">
        <v>23</v>
      </c>
      <c r="H3088" t="s">
        <v>17</v>
      </c>
      <c r="I3088">
        <v>2.7</v>
      </c>
      <c r="J3088" t="s">
        <v>18</v>
      </c>
      <c r="K3088" t="s">
        <v>68</v>
      </c>
      <c r="L3088">
        <v>388000</v>
      </c>
      <c r="M3088" t="s">
        <v>20</v>
      </c>
      <c r="N3088" t="s">
        <v>20</v>
      </c>
      <c r="O3088" s="3">
        <v>55000</v>
      </c>
      <c r="P3088" s="1">
        <f>MEDIAN(Data_Source[Price (SAR)])</f>
        <v>58000</v>
      </c>
      <c r="Q3088" s="1" cm="1">
        <f t="array" ref="Q3088">MEDIAN(_xlfn._xlws.FILTER(Data_Source[Price (SAR)],Data_Source[Maker] = Data_Source[[#This Row],[Maker]]))</f>
        <v>65000</v>
      </c>
    </row>
    <row r="3089" spans="1:17" x14ac:dyDescent="0.35">
      <c r="A3089">
        <v>3088</v>
      </c>
      <c r="B3089" t="s">
        <v>27</v>
      </c>
      <c r="C3089" t="s">
        <v>28</v>
      </c>
      <c r="D3089">
        <v>2019</v>
      </c>
      <c r="E3089" s="9">
        <f ca="1">YEAR(TODAY())-Data_Source[[#This Row],[Year]]</f>
        <v>6</v>
      </c>
      <c r="F3089" t="s">
        <v>15</v>
      </c>
      <c r="G3089" t="s">
        <v>23</v>
      </c>
      <c r="H3089" t="s">
        <v>26</v>
      </c>
      <c r="I3089">
        <v>1.6</v>
      </c>
      <c r="J3089" t="s">
        <v>18</v>
      </c>
      <c r="K3089" t="s">
        <v>19</v>
      </c>
      <c r="L3089">
        <v>119000</v>
      </c>
      <c r="M3089" t="s">
        <v>42</v>
      </c>
      <c r="N3089" t="s">
        <v>64</v>
      </c>
      <c r="O3089" s="2">
        <v>48000</v>
      </c>
      <c r="P3089" s="1">
        <f>MEDIAN(Data_Source[Price (SAR)])</f>
        <v>58000</v>
      </c>
      <c r="Q3089" s="1" cm="1">
        <f t="array" ref="Q3089">MEDIAN(_xlfn._xlws.FILTER(Data_Source[Price (SAR)],Data_Source[Maker] = Data_Source[[#This Row],[Maker]]))</f>
        <v>42000</v>
      </c>
    </row>
    <row r="3090" spans="1:17" x14ac:dyDescent="0.35">
      <c r="A3090">
        <v>3089</v>
      </c>
      <c r="B3090" t="s">
        <v>82</v>
      </c>
      <c r="C3090" t="s">
        <v>105</v>
      </c>
      <c r="D3090">
        <v>2017</v>
      </c>
      <c r="E3090" s="9">
        <f ca="1">YEAR(TODAY())-Data_Source[[#This Row],[Year]]</f>
        <v>8</v>
      </c>
      <c r="F3090" t="s">
        <v>15</v>
      </c>
      <c r="G3090" t="s">
        <v>23</v>
      </c>
      <c r="H3090" t="s">
        <v>30</v>
      </c>
      <c r="I3090">
        <v>2.5</v>
      </c>
      <c r="J3090" t="s">
        <v>18</v>
      </c>
      <c r="K3090" t="s">
        <v>19</v>
      </c>
      <c r="L3090">
        <v>116000</v>
      </c>
      <c r="M3090" t="s">
        <v>42</v>
      </c>
      <c r="N3090" t="s">
        <v>64</v>
      </c>
      <c r="O3090" s="3">
        <v>42000</v>
      </c>
      <c r="P3090" s="1">
        <f>MEDIAN(Data_Source[Price (SAR)])</f>
        <v>58000</v>
      </c>
      <c r="Q3090" s="1" cm="1">
        <f t="array" ref="Q3090">MEDIAN(_xlfn._xlws.FILTER(Data_Source[Price (SAR)],Data_Source[Maker] = Data_Source[[#This Row],[Maker]]))</f>
        <v>40000</v>
      </c>
    </row>
    <row r="3091" spans="1:17" x14ac:dyDescent="0.35">
      <c r="A3091">
        <v>3090</v>
      </c>
      <c r="B3091" t="s">
        <v>39</v>
      </c>
      <c r="C3091" t="s">
        <v>71</v>
      </c>
      <c r="D3091">
        <v>2013</v>
      </c>
      <c r="E3091" s="9">
        <f ca="1">YEAR(TODAY())-Data_Source[[#This Row],[Year]]</f>
        <v>12</v>
      </c>
      <c r="F3091" t="s">
        <v>15</v>
      </c>
      <c r="G3091" t="s">
        <v>25</v>
      </c>
      <c r="H3091" t="s">
        <v>17</v>
      </c>
      <c r="I3091">
        <v>3.6</v>
      </c>
      <c r="J3091" t="s">
        <v>18</v>
      </c>
      <c r="K3091" t="s">
        <v>19</v>
      </c>
      <c r="L3091">
        <v>165000</v>
      </c>
      <c r="M3091" t="s">
        <v>45</v>
      </c>
      <c r="N3091" t="s">
        <v>539</v>
      </c>
      <c r="O3091" s="3">
        <v>30000</v>
      </c>
      <c r="P3091" s="1">
        <f>MEDIAN(Data_Source[Price (SAR)])</f>
        <v>58000</v>
      </c>
      <c r="Q3091" s="1" cm="1">
        <f t="array" ref="Q3091">MEDIAN(_xlfn._xlws.FILTER(Data_Source[Price (SAR)],Data_Source[Maker] = Data_Source[[#This Row],[Maker]]))</f>
        <v>60000</v>
      </c>
    </row>
    <row r="3092" spans="1:17" x14ac:dyDescent="0.35">
      <c r="A3092">
        <v>3091</v>
      </c>
      <c r="B3092" t="s">
        <v>73</v>
      </c>
      <c r="C3092">
        <v>6</v>
      </c>
      <c r="D3092">
        <v>2019</v>
      </c>
      <c r="E3092" s="9">
        <f ca="1">YEAR(TODAY())-Data_Source[[#This Row],[Year]]</f>
        <v>6</v>
      </c>
      <c r="F3092" t="s">
        <v>15</v>
      </c>
      <c r="G3092" t="s">
        <v>23</v>
      </c>
      <c r="H3092" t="s">
        <v>17</v>
      </c>
      <c r="I3092">
        <v>2.5</v>
      </c>
      <c r="J3092" t="s">
        <v>18</v>
      </c>
      <c r="K3092" t="s">
        <v>19</v>
      </c>
      <c r="L3092">
        <v>50000</v>
      </c>
      <c r="M3092" t="s">
        <v>42</v>
      </c>
      <c r="N3092" t="s">
        <v>64</v>
      </c>
      <c r="O3092" s="3">
        <v>90000</v>
      </c>
      <c r="P3092" s="1">
        <f>MEDIAN(Data_Source[Price (SAR)])</f>
        <v>58000</v>
      </c>
      <c r="Q3092" s="1" cm="1">
        <f t="array" ref="Q3092">MEDIAN(_xlfn._xlws.FILTER(Data_Source[Price (SAR)],Data_Source[Maker] = Data_Source[[#This Row],[Maker]]))</f>
        <v>56000</v>
      </c>
    </row>
    <row r="3093" spans="1:17" x14ac:dyDescent="0.35">
      <c r="A3093">
        <v>3092</v>
      </c>
      <c r="B3093" t="s">
        <v>109</v>
      </c>
      <c r="C3093" t="s">
        <v>110</v>
      </c>
      <c r="D3093">
        <v>2016</v>
      </c>
      <c r="E3093" s="9">
        <f ca="1">YEAR(TODAY())-Data_Source[[#This Row],[Year]]</f>
        <v>9</v>
      </c>
      <c r="F3093" t="s">
        <v>15</v>
      </c>
      <c r="G3093" t="s">
        <v>102</v>
      </c>
      <c r="H3093" t="s">
        <v>30</v>
      </c>
      <c r="I3093">
        <v>5.7</v>
      </c>
      <c r="J3093" t="s">
        <v>18</v>
      </c>
      <c r="K3093" t="s">
        <v>19</v>
      </c>
      <c r="L3093">
        <v>236335</v>
      </c>
      <c r="M3093" t="s">
        <v>20</v>
      </c>
      <c r="N3093" t="s">
        <v>20</v>
      </c>
      <c r="O3093" s="2">
        <v>78500</v>
      </c>
      <c r="P3093" s="1">
        <f>MEDIAN(Data_Source[Price (SAR)])</f>
        <v>58000</v>
      </c>
      <c r="Q3093" s="1" cm="1">
        <f t="array" ref="Q3093">MEDIAN(_xlfn._xlws.FILTER(Data_Source[Price (SAR)],Data_Source[Maker] = Data_Source[[#This Row],[Maker]]))</f>
        <v>71000</v>
      </c>
    </row>
    <row r="3094" spans="1:17" x14ac:dyDescent="0.35">
      <c r="A3094">
        <v>3093</v>
      </c>
      <c r="B3094" t="s">
        <v>60</v>
      </c>
      <c r="C3094" t="s">
        <v>80</v>
      </c>
      <c r="D3094">
        <v>2007</v>
      </c>
      <c r="E3094" s="9">
        <f ca="1">YEAR(TODAY())-Data_Source[[#This Row],[Year]]</f>
        <v>18</v>
      </c>
      <c r="F3094" t="s">
        <v>15</v>
      </c>
      <c r="G3094" t="s">
        <v>75</v>
      </c>
      <c r="H3094" t="s">
        <v>17</v>
      </c>
      <c r="I3094">
        <v>3.5</v>
      </c>
      <c r="J3094" t="s">
        <v>18</v>
      </c>
      <c r="K3094" t="s">
        <v>19</v>
      </c>
      <c r="L3094">
        <v>250000</v>
      </c>
      <c r="M3094" t="s">
        <v>248</v>
      </c>
      <c r="N3094" t="s">
        <v>540</v>
      </c>
      <c r="O3094" s="2">
        <v>25000</v>
      </c>
      <c r="P3094" s="1">
        <f>MEDIAN(Data_Source[Price (SAR)])</f>
        <v>58000</v>
      </c>
      <c r="Q3094" s="1" cm="1">
        <f t="array" ref="Q3094">MEDIAN(_xlfn._xlws.FILTER(Data_Source[Price (SAR)],Data_Source[Maker] = Data_Source[[#This Row],[Maker]]))</f>
        <v>142000</v>
      </c>
    </row>
    <row r="3095" spans="1:17" x14ac:dyDescent="0.35">
      <c r="A3095">
        <v>3094</v>
      </c>
      <c r="B3095" t="s">
        <v>34</v>
      </c>
      <c r="C3095" t="s">
        <v>145</v>
      </c>
      <c r="D3095">
        <v>2020</v>
      </c>
      <c r="E3095" s="9">
        <f ca="1">YEAR(TODAY())-Data_Source[[#This Row],[Year]]</f>
        <v>5</v>
      </c>
      <c r="F3095" t="s">
        <v>15</v>
      </c>
      <c r="G3095" t="s">
        <v>29</v>
      </c>
      <c r="H3095" t="s">
        <v>26</v>
      </c>
      <c r="I3095">
        <v>2.7</v>
      </c>
      <c r="J3095" t="s">
        <v>18</v>
      </c>
      <c r="K3095" t="s">
        <v>19</v>
      </c>
      <c r="L3095">
        <v>74000</v>
      </c>
      <c r="M3095" t="s">
        <v>20</v>
      </c>
      <c r="N3095" t="s">
        <v>20</v>
      </c>
      <c r="O3095" s="3">
        <v>75000</v>
      </c>
      <c r="P3095" s="1">
        <f>MEDIAN(Data_Source[Price (SAR)])</f>
        <v>58000</v>
      </c>
      <c r="Q3095" s="1" cm="1">
        <f t="array" ref="Q3095">MEDIAN(_xlfn._xlws.FILTER(Data_Source[Price (SAR)],Data_Source[Maker] = Data_Source[[#This Row],[Maker]]))</f>
        <v>65000</v>
      </c>
    </row>
    <row r="3096" spans="1:17" x14ac:dyDescent="0.35">
      <c r="A3096">
        <v>3095</v>
      </c>
      <c r="B3096" t="s">
        <v>76</v>
      </c>
      <c r="C3096" t="s">
        <v>112</v>
      </c>
      <c r="D3096">
        <v>2017</v>
      </c>
      <c r="E3096" s="9">
        <f ca="1">YEAR(TODAY())-Data_Source[[#This Row],[Year]]</f>
        <v>8</v>
      </c>
      <c r="F3096" t="s">
        <v>47</v>
      </c>
      <c r="G3096" t="s">
        <v>16</v>
      </c>
      <c r="H3096" t="s">
        <v>30</v>
      </c>
      <c r="I3096">
        <v>1.7</v>
      </c>
      <c r="J3096" t="s">
        <v>18</v>
      </c>
      <c r="K3096" t="s">
        <v>19</v>
      </c>
      <c r="L3096">
        <v>92595</v>
      </c>
      <c r="M3096" t="s">
        <v>20</v>
      </c>
      <c r="N3096" t="s">
        <v>20</v>
      </c>
      <c r="O3096" s="2">
        <v>83000</v>
      </c>
      <c r="P3096" s="1">
        <f>MEDIAN(Data_Source[Price (SAR)])</f>
        <v>58000</v>
      </c>
      <c r="Q3096" s="1" cm="1">
        <f t="array" ref="Q3096">MEDIAN(_xlfn._xlws.FILTER(Data_Source[Price (SAR)],Data_Source[Maker] = Data_Source[[#This Row],[Maker]]))</f>
        <v>55000</v>
      </c>
    </row>
    <row r="3097" spans="1:17" x14ac:dyDescent="0.35">
      <c r="A3097">
        <v>3096</v>
      </c>
      <c r="B3097" t="s">
        <v>34</v>
      </c>
      <c r="C3097" t="s">
        <v>51</v>
      </c>
      <c r="D3097">
        <v>2018</v>
      </c>
      <c r="E3097" s="9">
        <f ca="1">YEAR(TODAY())-Data_Source[[#This Row],[Year]]</f>
        <v>7</v>
      </c>
      <c r="F3097" t="s">
        <v>15</v>
      </c>
      <c r="G3097" t="s">
        <v>25</v>
      </c>
      <c r="H3097" t="s">
        <v>26</v>
      </c>
      <c r="I3097">
        <v>1.6</v>
      </c>
      <c r="J3097" t="s">
        <v>18</v>
      </c>
      <c r="K3097" t="s">
        <v>19</v>
      </c>
      <c r="L3097">
        <v>103966</v>
      </c>
      <c r="M3097" t="s">
        <v>20</v>
      </c>
      <c r="N3097" t="s">
        <v>20</v>
      </c>
      <c r="O3097" s="2">
        <v>43500</v>
      </c>
      <c r="P3097" s="1">
        <f>MEDIAN(Data_Source[Price (SAR)])</f>
        <v>58000</v>
      </c>
      <c r="Q3097" s="1" cm="1">
        <f t="array" ref="Q3097">MEDIAN(_xlfn._xlws.FILTER(Data_Source[Price (SAR)],Data_Source[Maker] = Data_Source[[#This Row],[Maker]]))</f>
        <v>65000</v>
      </c>
    </row>
    <row r="3098" spans="1:17" x14ac:dyDescent="0.35">
      <c r="A3098">
        <v>3097</v>
      </c>
      <c r="B3098" t="s">
        <v>21</v>
      </c>
      <c r="C3098" t="s">
        <v>24</v>
      </c>
      <c r="D3098">
        <v>2016</v>
      </c>
      <c r="E3098" s="9">
        <f ca="1">YEAR(TODAY())-Data_Source[[#This Row],[Year]]</f>
        <v>9</v>
      </c>
      <c r="F3098" t="s">
        <v>15</v>
      </c>
      <c r="G3098" t="s">
        <v>75</v>
      </c>
      <c r="H3098" t="s">
        <v>26</v>
      </c>
      <c r="I3098">
        <v>1.5</v>
      </c>
      <c r="J3098" t="s">
        <v>18</v>
      </c>
      <c r="K3098" t="s">
        <v>19</v>
      </c>
      <c r="L3098">
        <v>146000</v>
      </c>
      <c r="M3098" t="s">
        <v>20</v>
      </c>
      <c r="N3098" t="s">
        <v>20</v>
      </c>
      <c r="O3098" s="2">
        <v>20000</v>
      </c>
      <c r="P3098" s="1">
        <f>MEDIAN(Data_Source[Price (SAR)])</f>
        <v>58000</v>
      </c>
      <c r="Q3098" s="1" cm="1">
        <f t="array" ref="Q3098">MEDIAN(_xlfn._xlws.FILTER(Data_Source[Price (SAR)],Data_Source[Maker] = Data_Source[[#This Row],[Maker]]))</f>
        <v>36500</v>
      </c>
    </row>
    <row r="3099" spans="1:17" x14ac:dyDescent="0.35">
      <c r="A3099">
        <v>3098</v>
      </c>
      <c r="B3099" t="s">
        <v>76</v>
      </c>
      <c r="C3099" t="s">
        <v>147</v>
      </c>
      <c r="D3099">
        <v>2019</v>
      </c>
      <c r="E3099" s="9">
        <f ca="1">YEAR(TODAY())-Data_Source[[#This Row],[Year]]</f>
        <v>6</v>
      </c>
      <c r="F3099" t="s">
        <v>15</v>
      </c>
      <c r="G3099" t="s">
        <v>102</v>
      </c>
      <c r="H3099" t="s">
        <v>30</v>
      </c>
      <c r="I3099">
        <v>3.5</v>
      </c>
      <c r="J3099" t="s">
        <v>18</v>
      </c>
      <c r="K3099" t="s">
        <v>19</v>
      </c>
      <c r="L3099">
        <v>13339</v>
      </c>
      <c r="M3099" t="s">
        <v>20</v>
      </c>
      <c r="N3099" t="s">
        <v>20</v>
      </c>
      <c r="O3099" s="3">
        <v>291500</v>
      </c>
      <c r="P3099" s="1">
        <f>MEDIAN(Data_Source[Price (SAR)])</f>
        <v>58000</v>
      </c>
      <c r="Q3099" s="1" cm="1">
        <f t="array" ref="Q3099">MEDIAN(_xlfn._xlws.FILTER(Data_Source[Price (SAR)],Data_Source[Maker] = Data_Source[[#This Row],[Maker]]))</f>
        <v>55000</v>
      </c>
    </row>
    <row r="3100" spans="1:17" x14ac:dyDescent="0.35">
      <c r="A3100">
        <v>3099</v>
      </c>
      <c r="B3100" t="s">
        <v>48</v>
      </c>
      <c r="C3100" t="s">
        <v>106</v>
      </c>
      <c r="D3100">
        <v>2008</v>
      </c>
      <c r="E3100" s="9">
        <f ca="1">YEAR(TODAY())-Data_Source[[#This Row],[Year]]</f>
        <v>17</v>
      </c>
      <c r="F3100" t="s">
        <v>47</v>
      </c>
      <c r="G3100" t="s">
        <v>25</v>
      </c>
      <c r="H3100" t="s">
        <v>17</v>
      </c>
      <c r="I3100">
        <v>3</v>
      </c>
      <c r="J3100" t="s">
        <v>18</v>
      </c>
      <c r="K3100" t="s">
        <v>19</v>
      </c>
      <c r="L3100">
        <v>256000</v>
      </c>
      <c r="M3100" t="s">
        <v>42</v>
      </c>
      <c r="N3100" t="s">
        <v>64</v>
      </c>
      <c r="O3100" s="2">
        <v>38000</v>
      </c>
      <c r="P3100" s="1">
        <f>MEDIAN(Data_Source[Price (SAR)])</f>
        <v>58000</v>
      </c>
      <c r="Q3100" s="1" cm="1">
        <f t="array" ref="Q3100">MEDIAN(_xlfn._xlws.FILTER(Data_Source[Price (SAR)],Data_Source[Maker] = Data_Source[[#This Row],[Maker]]))</f>
        <v>145000</v>
      </c>
    </row>
    <row r="3101" spans="1:17" x14ac:dyDescent="0.35">
      <c r="A3101">
        <v>3100</v>
      </c>
      <c r="B3101" t="s">
        <v>48</v>
      </c>
      <c r="C3101" t="s">
        <v>106</v>
      </c>
      <c r="D3101">
        <v>2018</v>
      </c>
      <c r="E3101" s="9">
        <f ca="1">YEAR(TODAY())-Data_Source[[#This Row],[Year]]</f>
        <v>7</v>
      </c>
      <c r="F3101" t="s">
        <v>15</v>
      </c>
      <c r="G3101" t="s">
        <v>75</v>
      </c>
      <c r="H3101" t="s">
        <v>17</v>
      </c>
      <c r="I3101">
        <v>3.5</v>
      </c>
      <c r="J3101" t="s">
        <v>18</v>
      </c>
      <c r="K3101" t="s">
        <v>19</v>
      </c>
      <c r="L3101">
        <v>53700</v>
      </c>
      <c r="M3101" t="s">
        <v>59</v>
      </c>
      <c r="N3101" t="s">
        <v>59</v>
      </c>
      <c r="O3101" s="2">
        <v>320000</v>
      </c>
      <c r="P3101" s="1">
        <f>MEDIAN(Data_Source[Price (SAR)])</f>
        <v>58000</v>
      </c>
      <c r="Q3101" s="1" cm="1">
        <f t="array" ref="Q3101">MEDIAN(_xlfn._xlws.FILTER(Data_Source[Price (SAR)],Data_Source[Maker] = Data_Source[[#This Row],[Maker]]))</f>
        <v>145000</v>
      </c>
    </row>
    <row r="3102" spans="1:17" x14ac:dyDescent="0.35">
      <c r="A3102">
        <v>3101</v>
      </c>
      <c r="B3102" t="s">
        <v>180</v>
      </c>
      <c r="C3102" t="s">
        <v>224</v>
      </c>
      <c r="D3102">
        <v>2012</v>
      </c>
      <c r="E3102" s="9">
        <f ca="1">YEAR(TODAY())-Data_Source[[#This Row],[Year]]</f>
        <v>13</v>
      </c>
      <c r="F3102" t="s">
        <v>15</v>
      </c>
      <c r="G3102" t="s">
        <v>16</v>
      </c>
      <c r="H3102" t="s">
        <v>17</v>
      </c>
      <c r="I3102">
        <v>4.8</v>
      </c>
      <c r="J3102" t="s">
        <v>18</v>
      </c>
      <c r="K3102" t="s">
        <v>19</v>
      </c>
      <c r="L3102">
        <v>189000</v>
      </c>
      <c r="M3102" t="s">
        <v>20</v>
      </c>
      <c r="N3102" t="s">
        <v>20</v>
      </c>
      <c r="O3102" s="3">
        <v>85000</v>
      </c>
      <c r="P3102" s="1">
        <f>MEDIAN(Data_Source[Price (SAR)])</f>
        <v>58000</v>
      </c>
      <c r="Q3102" s="1" cm="1">
        <f t="array" ref="Q3102">MEDIAN(_xlfn._xlws.FILTER(Data_Source[Price (SAR)],Data_Source[Maker] = Data_Source[[#This Row],[Maker]]))</f>
        <v>138000</v>
      </c>
    </row>
    <row r="3103" spans="1:17" x14ac:dyDescent="0.35">
      <c r="A3103">
        <v>3102</v>
      </c>
      <c r="B3103" t="s">
        <v>181</v>
      </c>
      <c r="C3103" t="s">
        <v>199</v>
      </c>
      <c r="D3103">
        <v>2019</v>
      </c>
      <c r="E3103" s="9">
        <f ca="1">YEAR(TODAY())-Data_Source[[#This Row],[Year]]</f>
        <v>6</v>
      </c>
      <c r="F3103" t="s">
        <v>15</v>
      </c>
      <c r="G3103" t="s">
        <v>78</v>
      </c>
      <c r="H3103" t="s">
        <v>26</v>
      </c>
      <c r="I3103">
        <v>3.5</v>
      </c>
      <c r="J3103" t="s">
        <v>18</v>
      </c>
      <c r="K3103" t="s">
        <v>19</v>
      </c>
      <c r="L3103">
        <v>8968</v>
      </c>
      <c r="M3103" t="s">
        <v>20</v>
      </c>
      <c r="N3103" t="s">
        <v>20</v>
      </c>
      <c r="O3103" s="3">
        <v>81500</v>
      </c>
      <c r="P3103" s="1">
        <f>MEDIAN(Data_Source[Price (SAR)])</f>
        <v>58000</v>
      </c>
      <c r="Q3103" s="1" cm="1">
        <f t="array" ref="Q3103">MEDIAN(_xlfn._xlws.FILTER(Data_Source[Price (SAR)],Data_Source[Maker] = Data_Source[[#This Row],[Maker]]))</f>
        <v>54000</v>
      </c>
    </row>
    <row r="3104" spans="1:17" x14ac:dyDescent="0.35">
      <c r="A3104">
        <v>3103</v>
      </c>
      <c r="B3104" t="s">
        <v>73</v>
      </c>
      <c r="C3104" t="s">
        <v>74</v>
      </c>
      <c r="D3104">
        <v>2016</v>
      </c>
      <c r="E3104" s="9">
        <f ca="1">YEAR(TODAY())-Data_Source[[#This Row],[Year]]</f>
        <v>9</v>
      </c>
      <c r="F3104" t="s">
        <v>15</v>
      </c>
      <c r="G3104" t="s">
        <v>75</v>
      </c>
      <c r="H3104" t="s">
        <v>17</v>
      </c>
      <c r="I3104">
        <v>2.5</v>
      </c>
      <c r="J3104" t="s">
        <v>18</v>
      </c>
      <c r="K3104" t="s">
        <v>19</v>
      </c>
      <c r="L3104">
        <v>124</v>
      </c>
      <c r="M3104" t="s">
        <v>59</v>
      </c>
      <c r="N3104" t="s">
        <v>59</v>
      </c>
      <c r="O3104" s="2">
        <v>57000</v>
      </c>
      <c r="P3104" s="1">
        <f>MEDIAN(Data_Source[Price (SAR)])</f>
        <v>58000</v>
      </c>
      <c r="Q3104" s="1" cm="1">
        <f t="array" ref="Q3104">MEDIAN(_xlfn._xlws.FILTER(Data_Source[Price (SAR)],Data_Source[Maker] = Data_Source[[#This Row],[Maker]]))</f>
        <v>56000</v>
      </c>
    </row>
    <row r="3105" spans="1:17" x14ac:dyDescent="0.35">
      <c r="A3105">
        <v>3104</v>
      </c>
      <c r="B3105" t="s">
        <v>39</v>
      </c>
      <c r="C3105" t="s">
        <v>46</v>
      </c>
      <c r="D3105">
        <v>2014</v>
      </c>
      <c r="E3105" s="9">
        <f ca="1">YEAR(TODAY())-Data_Source[[#This Row],[Year]]</f>
        <v>11</v>
      </c>
      <c r="F3105" t="s">
        <v>15</v>
      </c>
      <c r="G3105" t="s">
        <v>94</v>
      </c>
      <c r="H3105" t="s">
        <v>30</v>
      </c>
      <c r="I3105">
        <v>5.3</v>
      </c>
      <c r="J3105" t="s">
        <v>18</v>
      </c>
      <c r="K3105" t="s">
        <v>19</v>
      </c>
      <c r="L3105">
        <v>382000</v>
      </c>
      <c r="M3105" t="s">
        <v>20</v>
      </c>
      <c r="N3105" t="s">
        <v>20</v>
      </c>
      <c r="O3105" s="2">
        <v>60000</v>
      </c>
      <c r="P3105" s="1">
        <f>MEDIAN(Data_Source[Price (SAR)])</f>
        <v>58000</v>
      </c>
      <c r="Q3105" s="1" cm="1">
        <f t="array" ref="Q3105">MEDIAN(_xlfn._xlws.FILTER(Data_Source[Price (SAR)],Data_Source[Maker] = Data_Source[[#This Row],[Maker]]))</f>
        <v>60000</v>
      </c>
    </row>
    <row r="3106" spans="1:17" x14ac:dyDescent="0.35">
      <c r="A3106">
        <v>3105</v>
      </c>
      <c r="B3106" t="s">
        <v>76</v>
      </c>
      <c r="C3106" t="s">
        <v>112</v>
      </c>
      <c r="D3106">
        <v>2010</v>
      </c>
      <c r="E3106" s="9">
        <f ca="1">YEAR(TODAY())-Data_Source[[#This Row],[Year]]</f>
        <v>15</v>
      </c>
      <c r="F3106" t="s">
        <v>47</v>
      </c>
      <c r="G3106" t="s">
        <v>23</v>
      </c>
      <c r="H3106" t="s">
        <v>30</v>
      </c>
      <c r="I3106">
        <v>3.5</v>
      </c>
      <c r="J3106" t="s">
        <v>18</v>
      </c>
      <c r="K3106" t="s">
        <v>19</v>
      </c>
      <c r="L3106">
        <v>117000</v>
      </c>
      <c r="M3106" t="s">
        <v>45</v>
      </c>
      <c r="N3106" t="s">
        <v>539</v>
      </c>
      <c r="O3106" s="3">
        <v>29500</v>
      </c>
      <c r="P3106" s="1">
        <f>MEDIAN(Data_Source[Price (SAR)])</f>
        <v>58000</v>
      </c>
      <c r="Q3106" s="1" cm="1">
        <f t="array" ref="Q3106">MEDIAN(_xlfn._xlws.FILTER(Data_Source[Price (SAR)],Data_Source[Maker] = Data_Source[[#This Row],[Maker]]))</f>
        <v>55000</v>
      </c>
    </row>
    <row r="3107" spans="1:17" x14ac:dyDescent="0.35">
      <c r="A3107">
        <v>3106</v>
      </c>
      <c r="B3107" t="s">
        <v>36</v>
      </c>
      <c r="C3107" t="s">
        <v>350</v>
      </c>
      <c r="D3107">
        <v>2016</v>
      </c>
      <c r="E3107" s="9">
        <f ca="1">YEAR(TODAY())-Data_Source[[#This Row],[Year]]</f>
        <v>9</v>
      </c>
      <c r="F3107" t="s">
        <v>15</v>
      </c>
      <c r="G3107" t="s">
        <v>23</v>
      </c>
      <c r="H3107" t="s">
        <v>26</v>
      </c>
      <c r="I3107">
        <v>2.4</v>
      </c>
      <c r="J3107" t="s">
        <v>18</v>
      </c>
      <c r="K3107" t="s">
        <v>19</v>
      </c>
      <c r="L3107">
        <v>151000</v>
      </c>
      <c r="M3107" t="s">
        <v>70</v>
      </c>
      <c r="N3107" t="s">
        <v>70</v>
      </c>
      <c r="O3107" s="3">
        <v>45000</v>
      </c>
      <c r="P3107" s="1">
        <f>MEDIAN(Data_Source[Price (SAR)])</f>
        <v>58000</v>
      </c>
      <c r="Q3107" s="1" cm="1">
        <f t="array" ref="Q3107">MEDIAN(_xlfn._xlws.FILTER(Data_Source[Price (SAR)],Data_Source[Maker] = Data_Source[[#This Row],[Maker]]))</f>
        <v>72000</v>
      </c>
    </row>
    <row r="3108" spans="1:17" x14ac:dyDescent="0.35">
      <c r="A3108">
        <v>3107</v>
      </c>
      <c r="B3108" t="s">
        <v>60</v>
      </c>
      <c r="C3108" t="s">
        <v>90</v>
      </c>
      <c r="D3108">
        <v>2018</v>
      </c>
      <c r="E3108" s="9">
        <f ca="1">YEAR(TODAY())-Data_Source[[#This Row],[Year]]</f>
        <v>7</v>
      </c>
      <c r="F3108" t="s">
        <v>15</v>
      </c>
      <c r="G3108" t="s">
        <v>25</v>
      </c>
      <c r="H3108" t="s">
        <v>17</v>
      </c>
      <c r="I3108">
        <v>5.7</v>
      </c>
      <c r="J3108" t="s">
        <v>18</v>
      </c>
      <c r="K3108" t="s">
        <v>19</v>
      </c>
      <c r="L3108">
        <v>90000</v>
      </c>
      <c r="M3108" t="s">
        <v>42</v>
      </c>
      <c r="N3108" t="s">
        <v>64</v>
      </c>
      <c r="O3108" s="2">
        <v>350000</v>
      </c>
      <c r="P3108" s="1">
        <f>MEDIAN(Data_Source[Price (SAR)])</f>
        <v>58000</v>
      </c>
      <c r="Q3108" s="1" cm="1">
        <f t="array" ref="Q3108">MEDIAN(_xlfn._xlws.FILTER(Data_Source[Price (SAR)],Data_Source[Maker] = Data_Source[[#This Row],[Maker]]))</f>
        <v>142000</v>
      </c>
    </row>
    <row r="3109" spans="1:17" x14ac:dyDescent="0.35">
      <c r="A3109">
        <v>3108</v>
      </c>
      <c r="B3109" t="s">
        <v>174</v>
      </c>
      <c r="C3109" t="s">
        <v>375</v>
      </c>
      <c r="D3109">
        <v>2021</v>
      </c>
      <c r="E3109" s="9">
        <f ca="1">YEAR(TODAY())-Data_Source[[#This Row],[Year]]</f>
        <v>4</v>
      </c>
      <c r="F3109" t="s">
        <v>15</v>
      </c>
      <c r="G3109" t="s">
        <v>29</v>
      </c>
      <c r="H3109" t="s">
        <v>30</v>
      </c>
      <c r="I3109">
        <v>2</v>
      </c>
      <c r="J3109" t="s">
        <v>18</v>
      </c>
      <c r="K3109" t="s">
        <v>19</v>
      </c>
      <c r="L3109">
        <v>3500</v>
      </c>
      <c r="M3109" t="s">
        <v>42</v>
      </c>
      <c r="N3109" t="s">
        <v>64</v>
      </c>
      <c r="O3109" s="3">
        <v>180000</v>
      </c>
      <c r="P3109" s="1">
        <f>MEDIAN(Data_Source[Price (SAR)])</f>
        <v>58000</v>
      </c>
      <c r="Q3109" s="1" cm="1">
        <f t="array" ref="Q3109">MEDIAN(_xlfn._xlws.FILTER(Data_Source[Price (SAR)],Data_Source[Maker] = Data_Source[[#This Row],[Maker]]))</f>
        <v>110000</v>
      </c>
    </row>
    <row r="3110" spans="1:17" x14ac:dyDescent="0.35">
      <c r="A3110">
        <v>3109</v>
      </c>
      <c r="B3110" t="s">
        <v>34</v>
      </c>
      <c r="C3110" t="s">
        <v>43</v>
      </c>
      <c r="D3110">
        <v>2002</v>
      </c>
      <c r="E3110" s="9">
        <f ca="1">YEAR(TODAY())-Data_Source[[#This Row],[Year]]</f>
        <v>23</v>
      </c>
      <c r="F3110" t="s">
        <v>44</v>
      </c>
      <c r="G3110" t="s">
        <v>25</v>
      </c>
      <c r="H3110" t="s">
        <v>30</v>
      </c>
      <c r="I3110">
        <v>4</v>
      </c>
      <c r="J3110" t="s">
        <v>18</v>
      </c>
      <c r="K3110" t="s">
        <v>19</v>
      </c>
      <c r="L3110">
        <v>20000</v>
      </c>
      <c r="M3110" t="s">
        <v>59</v>
      </c>
      <c r="N3110" t="s">
        <v>59</v>
      </c>
      <c r="O3110" s="3">
        <v>15000</v>
      </c>
      <c r="P3110" s="1">
        <f>MEDIAN(Data_Source[Price (SAR)])</f>
        <v>58000</v>
      </c>
      <c r="Q3110" s="1" cm="1">
        <f t="array" ref="Q3110">MEDIAN(_xlfn._xlws.FILTER(Data_Source[Price (SAR)],Data_Source[Maker] = Data_Source[[#This Row],[Maker]]))</f>
        <v>65000</v>
      </c>
    </row>
    <row r="3111" spans="1:17" x14ac:dyDescent="0.35">
      <c r="A3111">
        <v>3110</v>
      </c>
      <c r="B3111" t="s">
        <v>48</v>
      </c>
      <c r="C3111" t="s">
        <v>149</v>
      </c>
      <c r="D3111">
        <v>2020</v>
      </c>
      <c r="E3111" s="9">
        <f ca="1">YEAR(TODAY())-Data_Source[[#This Row],[Year]]</f>
        <v>5</v>
      </c>
      <c r="F3111" t="s">
        <v>15</v>
      </c>
      <c r="G3111" t="s">
        <v>23</v>
      </c>
      <c r="H3111" t="s">
        <v>17</v>
      </c>
      <c r="I3111">
        <v>2</v>
      </c>
      <c r="J3111" t="s">
        <v>18</v>
      </c>
      <c r="K3111" t="s">
        <v>19</v>
      </c>
      <c r="L3111">
        <v>10000</v>
      </c>
      <c r="M3111" t="s">
        <v>42</v>
      </c>
      <c r="N3111" t="s">
        <v>64</v>
      </c>
      <c r="O3111" s="3">
        <v>190000</v>
      </c>
      <c r="P3111" s="1">
        <f>MEDIAN(Data_Source[Price (SAR)])</f>
        <v>58000</v>
      </c>
      <c r="Q3111" s="1" cm="1">
        <f t="array" ref="Q3111">MEDIAN(_xlfn._xlws.FILTER(Data_Source[Price (SAR)],Data_Source[Maker] = Data_Source[[#This Row],[Maker]]))</f>
        <v>145000</v>
      </c>
    </row>
    <row r="3112" spans="1:17" x14ac:dyDescent="0.35">
      <c r="A3112">
        <v>3111</v>
      </c>
      <c r="B3112" t="s">
        <v>34</v>
      </c>
      <c r="C3112" t="s">
        <v>43</v>
      </c>
      <c r="D3112">
        <v>2020</v>
      </c>
      <c r="E3112" s="9">
        <f ca="1">YEAR(TODAY())-Data_Source[[#This Row],[Year]]</f>
        <v>5</v>
      </c>
      <c r="F3112" t="s">
        <v>15</v>
      </c>
      <c r="G3112" t="s">
        <v>38</v>
      </c>
      <c r="H3112" t="s">
        <v>17</v>
      </c>
      <c r="I3112">
        <v>2.5</v>
      </c>
      <c r="J3112" t="s">
        <v>18</v>
      </c>
      <c r="K3112" t="s">
        <v>19</v>
      </c>
      <c r="L3112">
        <v>1700</v>
      </c>
      <c r="M3112" t="s">
        <v>64</v>
      </c>
      <c r="N3112" t="s">
        <v>64</v>
      </c>
      <c r="O3112" s="3">
        <v>115000</v>
      </c>
      <c r="P3112" s="1">
        <f>MEDIAN(Data_Source[Price (SAR)])</f>
        <v>58000</v>
      </c>
      <c r="Q3112" s="1" cm="1">
        <f t="array" ref="Q3112">MEDIAN(_xlfn._xlws.FILTER(Data_Source[Price (SAR)],Data_Source[Maker] = Data_Source[[#This Row],[Maker]]))</f>
        <v>65000</v>
      </c>
    </row>
    <row r="3113" spans="1:17" x14ac:dyDescent="0.35">
      <c r="A3113">
        <v>3112</v>
      </c>
      <c r="B3113" t="s">
        <v>27</v>
      </c>
      <c r="C3113" t="s">
        <v>160</v>
      </c>
      <c r="D3113">
        <v>2018</v>
      </c>
      <c r="E3113" s="9">
        <f ca="1">YEAR(TODAY())-Data_Source[[#This Row],[Year]]</f>
        <v>7</v>
      </c>
      <c r="F3113" t="s">
        <v>15</v>
      </c>
      <c r="G3113" t="s">
        <v>102</v>
      </c>
      <c r="H3113" t="s">
        <v>30</v>
      </c>
      <c r="I3113">
        <v>2.4</v>
      </c>
      <c r="J3113" t="s">
        <v>18</v>
      </c>
      <c r="K3113" t="s">
        <v>19</v>
      </c>
      <c r="L3113">
        <v>49000</v>
      </c>
      <c r="M3113" t="s">
        <v>111</v>
      </c>
      <c r="N3113" t="s">
        <v>540</v>
      </c>
      <c r="O3113" s="3">
        <v>70000</v>
      </c>
      <c r="P3113" s="1">
        <f>MEDIAN(Data_Source[Price (SAR)])</f>
        <v>58000</v>
      </c>
      <c r="Q3113" s="1" cm="1">
        <f t="array" ref="Q3113">MEDIAN(_xlfn._xlws.FILTER(Data_Source[Price (SAR)],Data_Source[Maker] = Data_Source[[#This Row],[Maker]]))</f>
        <v>42000</v>
      </c>
    </row>
    <row r="3114" spans="1:17" x14ac:dyDescent="0.35">
      <c r="A3114">
        <v>3113</v>
      </c>
      <c r="B3114" t="s">
        <v>27</v>
      </c>
      <c r="C3114" t="s">
        <v>89</v>
      </c>
      <c r="D3114">
        <v>2018</v>
      </c>
      <c r="E3114" s="9">
        <f ca="1">YEAR(TODAY())-Data_Source[[#This Row],[Year]]</f>
        <v>7</v>
      </c>
      <c r="F3114" t="s">
        <v>15</v>
      </c>
      <c r="G3114" t="s">
        <v>29</v>
      </c>
      <c r="H3114" t="s">
        <v>30</v>
      </c>
      <c r="I3114">
        <v>2.4</v>
      </c>
      <c r="J3114" t="s">
        <v>18</v>
      </c>
      <c r="K3114" t="s">
        <v>19</v>
      </c>
      <c r="L3114">
        <v>66000</v>
      </c>
      <c r="M3114" t="s">
        <v>20</v>
      </c>
      <c r="N3114" t="s">
        <v>20</v>
      </c>
      <c r="O3114" s="3">
        <v>1670</v>
      </c>
      <c r="P3114" s="1">
        <f>MEDIAN(Data_Source[Price (SAR)])</f>
        <v>58000</v>
      </c>
      <c r="Q3114" s="1" cm="1">
        <f t="array" ref="Q3114">MEDIAN(_xlfn._xlws.FILTER(Data_Source[Price (SAR)],Data_Source[Maker] = Data_Source[[#This Row],[Maker]]))</f>
        <v>42000</v>
      </c>
    </row>
    <row r="3115" spans="1:17" x14ac:dyDescent="0.35">
      <c r="A3115">
        <v>3114</v>
      </c>
      <c r="B3115" t="s">
        <v>34</v>
      </c>
      <c r="C3115" t="s">
        <v>43</v>
      </c>
      <c r="D3115">
        <v>2019</v>
      </c>
      <c r="E3115" s="9">
        <f ca="1">YEAR(TODAY())-Data_Source[[#This Row],[Year]]</f>
        <v>6</v>
      </c>
      <c r="F3115" t="s">
        <v>15</v>
      </c>
      <c r="G3115" t="s">
        <v>65</v>
      </c>
      <c r="H3115" t="s">
        <v>26</v>
      </c>
      <c r="I3115">
        <v>2.5</v>
      </c>
      <c r="J3115" t="s">
        <v>18</v>
      </c>
      <c r="K3115" t="s">
        <v>19</v>
      </c>
      <c r="L3115">
        <v>105285</v>
      </c>
      <c r="M3115" t="s">
        <v>20</v>
      </c>
      <c r="N3115" t="s">
        <v>20</v>
      </c>
      <c r="O3115" s="2">
        <v>81500</v>
      </c>
      <c r="P3115" s="1">
        <f>MEDIAN(Data_Source[Price (SAR)])</f>
        <v>58000</v>
      </c>
      <c r="Q3115" s="1" cm="1">
        <f t="array" ref="Q3115">MEDIAN(_xlfn._xlws.FILTER(Data_Source[Price (SAR)],Data_Source[Maker] = Data_Source[[#This Row],[Maker]]))</f>
        <v>65000</v>
      </c>
    </row>
    <row r="3116" spans="1:17" x14ac:dyDescent="0.35">
      <c r="A3116">
        <v>3115</v>
      </c>
      <c r="B3116" t="s">
        <v>27</v>
      </c>
      <c r="C3116" t="s">
        <v>88</v>
      </c>
      <c r="D3116">
        <v>2019</v>
      </c>
      <c r="E3116" s="9">
        <f ca="1">YEAR(TODAY())-Data_Source[[#This Row],[Year]]</f>
        <v>6</v>
      </c>
      <c r="F3116" t="s">
        <v>15</v>
      </c>
      <c r="G3116" t="s">
        <v>23</v>
      </c>
      <c r="H3116" t="s">
        <v>26</v>
      </c>
      <c r="I3116">
        <v>1.4</v>
      </c>
      <c r="J3116" t="s">
        <v>18</v>
      </c>
      <c r="K3116" t="s">
        <v>19</v>
      </c>
      <c r="L3116">
        <v>44000</v>
      </c>
      <c r="M3116" t="s">
        <v>42</v>
      </c>
      <c r="N3116" t="s">
        <v>64</v>
      </c>
      <c r="O3116" s="3">
        <v>39000</v>
      </c>
      <c r="P3116" s="1">
        <f>MEDIAN(Data_Source[Price (SAR)])</f>
        <v>58000</v>
      </c>
      <c r="Q3116" s="1" cm="1">
        <f t="array" ref="Q3116">MEDIAN(_xlfn._xlws.FILTER(Data_Source[Price (SAR)],Data_Source[Maker] = Data_Source[[#This Row],[Maker]]))</f>
        <v>42000</v>
      </c>
    </row>
    <row r="3117" spans="1:17" x14ac:dyDescent="0.35">
      <c r="A3117">
        <v>3116</v>
      </c>
      <c r="B3117" t="s">
        <v>31</v>
      </c>
      <c r="C3117" t="s">
        <v>32</v>
      </c>
      <c r="D3117">
        <v>2016</v>
      </c>
      <c r="E3117" s="9">
        <f ca="1">YEAR(TODAY())-Data_Source[[#This Row],[Year]]</f>
        <v>9</v>
      </c>
      <c r="F3117" t="s">
        <v>44</v>
      </c>
      <c r="G3117" t="s">
        <v>29</v>
      </c>
      <c r="H3117" t="s">
        <v>30</v>
      </c>
      <c r="I3117">
        <v>2.4</v>
      </c>
      <c r="J3117" t="s">
        <v>18</v>
      </c>
      <c r="K3117" t="s">
        <v>19</v>
      </c>
      <c r="L3117">
        <v>106000</v>
      </c>
      <c r="M3117" t="s">
        <v>20</v>
      </c>
      <c r="N3117" t="s">
        <v>20</v>
      </c>
      <c r="O3117" s="3">
        <v>66000</v>
      </c>
      <c r="P3117" s="1">
        <f>MEDIAN(Data_Source[Price (SAR)])</f>
        <v>58000</v>
      </c>
      <c r="Q3117" s="1" cm="1">
        <f t="array" ref="Q3117">MEDIAN(_xlfn._xlws.FILTER(Data_Source[Price (SAR)],Data_Source[Maker] = Data_Source[[#This Row],[Maker]]))</f>
        <v>60500</v>
      </c>
    </row>
    <row r="3118" spans="1:17" x14ac:dyDescent="0.35">
      <c r="A3118">
        <v>3117</v>
      </c>
      <c r="B3118" t="s">
        <v>47</v>
      </c>
      <c r="C3118" t="s">
        <v>47</v>
      </c>
      <c r="D3118">
        <v>2019</v>
      </c>
      <c r="E3118" s="9">
        <f ca="1">YEAR(TODAY())-Data_Source[[#This Row],[Year]]</f>
        <v>6</v>
      </c>
      <c r="F3118" t="s">
        <v>47</v>
      </c>
      <c r="G3118" t="s">
        <v>23</v>
      </c>
      <c r="H3118" t="s">
        <v>17</v>
      </c>
      <c r="I3118">
        <v>8</v>
      </c>
      <c r="J3118" t="s">
        <v>56</v>
      </c>
      <c r="K3118" t="s">
        <v>68</v>
      </c>
      <c r="L3118">
        <v>24643</v>
      </c>
      <c r="M3118" t="s">
        <v>59</v>
      </c>
      <c r="N3118" t="s">
        <v>59</v>
      </c>
      <c r="O3118" s="2">
        <v>330000</v>
      </c>
      <c r="P3118" s="1">
        <f>MEDIAN(Data_Source[Price (SAR)])</f>
        <v>58000</v>
      </c>
      <c r="Q3118" s="1" cm="1">
        <f t="array" ref="Q3118">MEDIAN(_xlfn._xlws.FILTER(Data_Source[Price (SAR)],Data_Source[Maker] = Data_Source[[#This Row],[Maker]]))</f>
        <v>32500</v>
      </c>
    </row>
    <row r="3119" spans="1:17" x14ac:dyDescent="0.35">
      <c r="A3119">
        <v>3118</v>
      </c>
      <c r="B3119" t="s">
        <v>31</v>
      </c>
      <c r="C3119" t="s">
        <v>32</v>
      </c>
      <c r="D3119">
        <v>2016</v>
      </c>
      <c r="E3119" s="9">
        <f ca="1">YEAR(TODAY())-Data_Source[[#This Row],[Year]]</f>
        <v>9</v>
      </c>
      <c r="F3119" t="s">
        <v>44</v>
      </c>
      <c r="G3119" t="s">
        <v>65</v>
      </c>
      <c r="H3119" t="s">
        <v>30</v>
      </c>
      <c r="I3119">
        <v>2.4</v>
      </c>
      <c r="J3119" t="s">
        <v>18</v>
      </c>
      <c r="K3119" t="s">
        <v>19</v>
      </c>
      <c r="L3119">
        <v>83000</v>
      </c>
      <c r="M3119" t="s">
        <v>20</v>
      </c>
      <c r="N3119" t="s">
        <v>20</v>
      </c>
      <c r="O3119" s="2">
        <v>66000</v>
      </c>
      <c r="P3119" s="1">
        <f>MEDIAN(Data_Source[Price (SAR)])</f>
        <v>58000</v>
      </c>
      <c r="Q3119" s="1" cm="1">
        <f t="array" ref="Q3119">MEDIAN(_xlfn._xlws.FILTER(Data_Source[Price (SAR)],Data_Source[Maker] = Data_Source[[#This Row],[Maker]]))</f>
        <v>60500</v>
      </c>
    </row>
    <row r="3120" spans="1:17" x14ac:dyDescent="0.35">
      <c r="A3120">
        <v>3119</v>
      </c>
      <c r="B3120" t="s">
        <v>36</v>
      </c>
      <c r="C3120" t="s">
        <v>37</v>
      </c>
      <c r="D3120">
        <v>2009</v>
      </c>
      <c r="E3120" s="9">
        <f ca="1">YEAR(TODAY())-Data_Source[[#This Row],[Year]]</f>
        <v>16</v>
      </c>
      <c r="F3120" t="s">
        <v>15</v>
      </c>
      <c r="G3120" t="s">
        <v>65</v>
      </c>
      <c r="H3120" t="s">
        <v>17</v>
      </c>
      <c r="I3120">
        <v>6.2</v>
      </c>
      <c r="J3120" t="s">
        <v>18</v>
      </c>
      <c r="K3120" t="s">
        <v>19</v>
      </c>
      <c r="L3120">
        <v>20000</v>
      </c>
      <c r="M3120" t="s">
        <v>20</v>
      </c>
      <c r="N3120" t="s">
        <v>20</v>
      </c>
      <c r="O3120" s="2">
        <v>56000</v>
      </c>
      <c r="P3120" s="1">
        <f>MEDIAN(Data_Source[Price (SAR)])</f>
        <v>58000</v>
      </c>
      <c r="Q3120" s="1" cm="1">
        <f t="array" ref="Q3120">MEDIAN(_xlfn._xlws.FILTER(Data_Source[Price (SAR)],Data_Source[Maker] = Data_Source[[#This Row],[Maker]]))</f>
        <v>72000</v>
      </c>
    </row>
    <row r="3121" spans="1:17" x14ac:dyDescent="0.35">
      <c r="A3121">
        <v>3120</v>
      </c>
      <c r="B3121" t="s">
        <v>76</v>
      </c>
      <c r="C3121" t="s">
        <v>112</v>
      </c>
      <c r="D3121">
        <v>2017</v>
      </c>
      <c r="E3121" s="9">
        <f ca="1">YEAR(TODAY())-Data_Source[[#This Row],[Year]]</f>
        <v>8</v>
      </c>
      <c r="F3121" t="s">
        <v>15</v>
      </c>
      <c r="G3121" t="s">
        <v>75</v>
      </c>
      <c r="H3121" t="s">
        <v>30</v>
      </c>
      <c r="I3121">
        <v>3.5</v>
      </c>
      <c r="J3121" t="s">
        <v>18</v>
      </c>
      <c r="K3121" t="s">
        <v>19</v>
      </c>
      <c r="L3121">
        <v>72000</v>
      </c>
      <c r="M3121" t="s">
        <v>45</v>
      </c>
      <c r="N3121" t="s">
        <v>539</v>
      </c>
      <c r="O3121" s="2">
        <v>65000</v>
      </c>
      <c r="P3121" s="1">
        <f>MEDIAN(Data_Source[Price (SAR)])</f>
        <v>58000</v>
      </c>
      <c r="Q3121" s="1" cm="1">
        <f t="array" ref="Q3121">MEDIAN(_xlfn._xlws.FILTER(Data_Source[Price (SAR)],Data_Source[Maker] = Data_Source[[#This Row],[Maker]]))</f>
        <v>55000</v>
      </c>
    </row>
    <row r="3122" spans="1:17" x14ac:dyDescent="0.35">
      <c r="A3122">
        <v>3121</v>
      </c>
      <c r="B3122" t="s">
        <v>27</v>
      </c>
      <c r="C3122" t="s">
        <v>88</v>
      </c>
      <c r="D3122">
        <v>2019</v>
      </c>
      <c r="E3122" s="9">
        <f ca="1">YEAR(TODAY())-Data_Source[[#This Row],[Year]]</f>
        <v>6</v>
      </c>
      <c r="F3122" t="s">
        <v>15</v>
      </c>
      <c r="G3122" t="s">
        <v>25</v>
      </c>
      <c r="H3122" t="s">
        <v>26</v>
      </c>
      <c r="I3122">
        <v>1.4</v>
      </c>
      <c r="J3122" t="s">
        <v>18</v>
      </c>
      <c r="K3122" t="s">
        <v>19</v>
      </c>
      <c r="L3122">
        <v>72000</v>
      </c>
      <c r="M3122" t="s">
        <v>45</v>
      </c>
      <c r="N3122" t="s">
        <v>539</v>
      </c>
      <c r="O3122" s="2">
        <v>40000</v>
      </c>
      <c r="P3122" s="1">
        <f>MEDIAN(Data_Source[Price (SAR)])</f>
        <v>58000</v>
      </c>
      <c r="Q3122" s="1" cm="1">
        <f t="array" ref="Q3122">MEDIAN(_xlfn._xlws.FILTER(Data_Source[Price (SAR)],Data_Source[Maker] = Data_Source[[#This Row],[Maker]]))</f>
        <v>42000</v>
      </c>
    </row>
    <row r="3123" spans="1:17" x14ac:dyDescent="0.35">
      <c r="A3123">
        <v>3122</v>
      </c>
      <c r="B3123" t="s">
        <v>36</v>
      </c>
      <c r="C3123" t="s">
        <v>37</v>
      </c>
      <c r="D3123">
        <v>2005</v>
      </c>
      <c r="E3123" s="9">
        <f ca="1">YEAR(TODAY())-Data_Source[[#This Row],[Year]]</f>
        <v>20</v>
      </c>
      <c r="F3123" t="s">
        <v>15</v>
      </c>
      <c r="G3123" t="s">
        <v>75</v>
      </c>
      <c r="H3123" t="s">
        <v>30</v>
      </c>
      <c r="I3123">
        <v>5.7</v>
      </c>
      <c r="J3123" t="s">
        <v>18</v>
      </c>
      <c r="K3123" t="s">
        <v>19</v>
      </c>
      <c r="L3123">
        <v>160</v>
      </c>
      <c r="M3123" t="s">
        <v>138</v>
      </c>
      <c r="N3123" t="s">
        <v>64</v>
      </c>
      <c r="O3123" s="2">
        <v>45000</v>
      </c>
      <c r="P3123" s="1">
        <f>MEDIAN(Data_Source[Price (SAR)])</f>
        <v>58000</v>
      </c>
      <c r="Q3123" s="1" cm="1">
        <f t="array" ref="Q3123">MEDIAN(_xlfn._xlws.FILTER(Data_Source[Price (SAR)],Data_Source[Maker] = Data_Source[[#This Row],[Maker]]))</f>
        <v>72000</v>
      </c>
    </row>
    <row r="3124" spans="1:17" x14ac:dyDescent="0.35">
      <c r="A3124">
        <v>3123</v>
      </c>
      <c r="B3124" t="s">
        <v>34</v>
      </c>
      <c r="C3124" t="s">
        <v>123</v>
      </c>
      <c r="D3124">
        <v>2016</v>
      </c>
      <c r="E3124" s="9">
        <f ca="1">YEAR(TODAY())-Data_Source[[#This Row],[Year]]</f>
        <v>9</v>
      </c>
      <c r="F3124" t="s">
        <v>15</v>
      </c>
      <c r="G3124" t="s">
        <v>23</v>
      </c>
      <c r="H3124" t="s">
        <v>26</v>
      </c>
      <c r="I3124">
        <v>2.7</v>
      </c>
      <c r="J3124" t="s">
        <v>18</v>
      </c>
      <c r="K3124" t="s">
        <v>68</v>
      </c>
      <c r="L3124">
        <v>220424</v>
      </c>
      <c r="M3124" t="s">
        <v>45</v>
      </c>
      <c r="N3124" t="s">
        <v>539</v>
      </c>
      <c r="O3124" s="3">
        <v>62000</v>
      </c>
      <c r="P3124" s="1">
        <f>MEDIAN(Data_Source[Price (SAR)])</f>
        <v>58000</v>
      </c>
      <c r="Q3124" s="1" cm="1">
        <f t="array" ref="Q3124">MEDIAN(_xlfn._xlws.FILTER(Data_Source[Price (SAR)],Data_Source[Maker] = Data_Source[[#This Row],[Maker]]))</f>
        <v>65000</v>
      </c>
    </row>
    <row r="3125" spans="1:17" x14ac:dyDescent="0.35">
      <c r="A3125">
        <v>3124</v>
      </c>
      <c r="B3125" t="s">
        <v>82</v>
      </c>
      <c r="C3125" t="s">
        <v>164</v>
      </c>
      <c r="D3125">
        <v>2020</v>
      </c>
      <c r="E3125" s="9">
        <f ca="1">YEAR(TODAY())-Data_Source[[#This Row],[Year]]</f>
        <v>5</v>
      </c>
      <c r="F3125" t="s">
        <v>15</v>
      </c>
      <c r="G3125" t="s">
        <v>216</v>
      </c>
      <c r="H3125" t="s">
        <v>30</v>
      </c>
      <c r="I3125">
        <v>1.6</v>
      </c>
      <c r="J3125" t="s">
        <v>18</v>
      </c>
      <c r="K3125" t="s">
        <v>19</v>
      </c>
      <c r="L3125">
        <v>7600</v>
      </c>
      <c r="M3125" t="s">
        <v>42</v>
      </c>
      <c r="N3125" t="s">
        <v>64</v>
      </c>
      <c r="O3125" s="3">
        <v>2656</v>
      </c>
      <c r="P3125" s="1">
        <f>MEDIAN(Data_Source[Price (SAR)])</f>
        <v>58000</v>
      </c>
      <c r="Q3125" s="1" cm="1">
        <f t="array" ref="Q3125">MEDIAN(_xlfn._xlws.FILTER(Data_Source[Price (SAR)],Data_Source[Maker] = Data_Source[[#This Row],[Maker]]))</f>
        <v>40000</v>
      </c>
    </row>
    <row r="3126" spans="1:17" x14ac:dyDescent="0.35">
      <c r="A3126">
        <v>3125</v>
      </c>
      <c r="B3126" t="s">
        <v>85</v>
      </c>
      <c r="C3126" t="s">
        <v>150</v>
      </c>
      <c r="D3126">
        <v>2018</v>
      </c>
      <c r="E3126" s="9">
        <f ca="1">YEAR(TODAY())-Data_Source[[#This Row],[Year]]</f>
        <v>7</v>
      </c>
      <c r="F3126" t="s">
        <v>15</v>
      </c>
      <c r="G3126" t="s">
        <v>16</v>
      </c>
      <c r="H3126" t="s">
        <v>17</v>
      </c>
      <c r="I3126">
        <v>2</v>
      </c>
      <c r="J3126" t="s">
        <v>18</v>
      </c>
      <c r="K3126" t="s">
        <v>19</v>
      </c>
      <c r="L3126">
        <v>86867</v>
      </c>
      <c r="M3126" t="s">
        <v>20</v>
      </c>
      <c r="N3126" t="s">
        <v>20</v>
      </c>
      <c r="O3126" s="3">
        <v>116500</v>
      </c>
      <c r="P3126" s="1">
        <f>MEDIAN(Data_Source[Price (SAR)])</f>
        <v>58000</v>
      </c>
      <c r="Q3126" s="1" cm="1">
        <f t="array" ref="Q3126">MEDIAN(_xlfn._xlws.FILTER(Data_Source[Price (SAR)],Data_Source[Maker] = Data_Source[[#This Row],[Maker]]))</f>
        <v>88000</v>
      </c>
    </row>
    <row r="3127" spans="1:17" x14ac:dyDescent="0.35">
      <c r="A3127">
        <v>3126</v>
      </c>
      <c r="B3127" t="s">
        <v>34</v>
      </c>
      <c r="C3127" t="s">
        <v>41</v>
      </c>
      <c r="D3127">
        <v>2018</v>
      </c>
      <c r="E3127" s="9">
        <f ca="1">YEAR(TODAY())-Data_Source[[#This Row],[Year]]</f>
        <v>7</v>
      </c>
      <c r="F3127" t="s">
        <v>15</v>
      </c>
      <c r="G3127" t="s">
        <v>25</v>
      </c>
      <c r="H3127" t="s">
        <v>26</v>
      </c>
      <c r="I3127">
        <v>1.5</v>
      </c>
      <c r="J3127" t="s">
        <v>18</v>
      </c>
      <c r="K3127" t="s">
        <v>19</v>
      </c>
      <c r="L3127">
        <v>114000</v>
      </c>
      <c r="M3127" t="s">
        <v>42</v>
      </c>
      <c r="N3127" t="s">
        <v>64</v>
      </c>
      <c r="O3127" s="2">
        <v>32000</v>
      </c>
      <c r="P3127" s="1">
        <f>MEDIAN(Data_Source[Price (SAR)])</f>
        <v>58000</v>
      </c>
      <c r="Q3127" s="1" cm="1">
        <f t="array" ref="Q3127">MEDIAN(_xlfn._xlws.FILTER(Data_Source[Price (SAR)],Data_Source[Maker] = Data_Source[[#This Row],[Maker]]))</f>
        <v>65000</v>
      </c>
    </row>
    <row r="3128" spans="1:17" x14ac:dyDescent="0.35">
      <c r="A3128">
        <v>3127</v>
      </c>
      <c r="B3128" t="s">
        <v>174</v>
      </c>
      <c r="C3128" t="s">
        <v>375</v>
      </c>
      <c r="D3128">
        <v>2013</v>
      </c>
      <c r="E3128" s="9">
        <f ca="1">YEAR(TODAY())-Data_Source[[#This Row],[Year]]</f>
        <v>12</v>
      </c>
      <c r="F3128" t="s">
        <v>15</v>
      </c>
      <c r="G3128" t="s">
        <v>23</v>
      </c>
      <c r="H3128" t="s">
        <v>30</v>
      </c>
      <c r="I3128">
        <v>2</v>
      </c>
      <c r="J3128" t="s">
        <v>18</v>
      </c>
      <c r="K3128" t="s">
        <v>19</v>
      </c>
      <c r="L3128">
        <v>156000</v>
      </c>
      <c r="M3128" t="s">
        <v>20</v>
      </c>
      <c r="N3128" t="s">
        <v>20</v>
      </c>
      <c r="O3128" s="3">
        <v>45000</v>
      </c>
      <c r="P3128" s="1">
        <f>MEDIAN(Data_Source[Price (SAR)])</f>
        <v>58000</v>
      </c>
      <c r="Q3128" s="1" cm="1">
        <f t="array" ref="Q3128">MEDIAN(_xlfn._xlws.FILTER(Data_Source[Price (SAR)],Data_Source[Maker] = Data_Source[[#This Row],[Maker]]))</f>
        <v>110000</v>
      </c>
    </row>
    <row r="3129" spans="1:17" x14ac:dyDescent="0.35">
      <c r="A3129">
        <v>3128</v>
      </c>
      <c r="B3129" t="s">
        <v>27</v>
      </c>
      <c r="C3129" t="s">
        <v>28</v>
      </c>
      <c r="D3129">
        <v>2017</v>
      </c>
      <c r="E3129" s="9">
        <f ca="1">YEAR(TODAY())-Data_Source[[#This Row],[Year]]</f>
        <v>8</v>
      </c>
      <c r="F3129" t="s">
        <v>15</v>
      </c>
      <c r="G3129" t="s">
        <v>23</v>
      </c>
      <c r="H3129" t="s">
        <v>26</v>
      </c>
      <c r="I3129">
        <v>2</v>
      </c>
      <c r="J3129" t="s">
        <v>18</v>
      </c>
      <c r="K3129" t="s">
        <v>19</v>
      </c>
      <c r="L3129">
        <v>137000</v>
      </c>
      <c r="M3129" t="s">
        <v>42</v>
      </c>
      <c r="N3129" t="s">
        <v>64</v>
      </c>
      <c r="O3129" s="2">
        <v>39000</v>
      </c>
      <c r="P3129" s="1">
        <f>MEDIAN(Data_Source[Price (SAR)])</f>
        <v>58000</v>
      </c>
      <c r="Q3129" s="1" cm="1">
        <f t="array" ref="Q3129">MEDIAN(_xlfn._xlws.FILTER(Data_Source[Price (SAR)],Data_Source[Maker] = Data_Source[[#This Row],[Maker]]))</f>
        <v>42000</v>
      </c>
    </row>
    <row r="3130" spans="1:17" x14ac:dyDescent="0.35">
      <c r="A3130">
        <v>3129</v>
      </c>
      <c r="B3130" t="s">
        <v>291</v>
      </c>
      <c r="C3130" t="s">
        <v>464</v>
      </c>
      <c r="D3130">
        <v>2019</v>
      </c>
      <c r="E3130" s="9">
        <f ca="1">YEAR(TODAY())-Data_Source[[#This Row],[Year]]</f>
        <v>6</v>
      </c>
      <c r="F3130" t="s">
        <v>15</v>
      </c>
      <c r="G3130" t="s">
        <v>75</v>
      </c>
      <c r="H3130" t="s">
        <v>17</v>
      </c>
      <c r="I3130">
        <v>6</v>
      </c>
      <c r="J3130" t="s">
        <v>18</v>
      </c>
      <c r="K3130" t="s">
        <v>19</v>
      </c>
      <c r="L3130">
        <v>13000</v>
      </c>
      <c r="M3130" t="s">
        <v>45</v>
      </c>
      <c r="N3130" t="s">
        <v>539</v>
      </c>
      <c r="O3130" s="3">
        <v>850000</v>
      </c>
      <c r="P3130" s="1">
        <f>MEDIAN(Data_Source[Price (SAR)])</f>
        <v>58000</v>
      </c>
      <c r="Q3130" s="1" cm="1">
        <f t="array" ref="Q3130">MEDIAN(_xlfn._xlws.FILTER(Data_Source[Price (SAR)],Data_Source[Maker] = Data_Source[[#This Row],[Maker]]))</f>
        <v>310000</v>
      </c>
    </row>
    <row r="3131" spans="1:17" x14ac:dyDescent="0.35">
      <c r="A3131">
        <v>3130</v>
      </c>
      <c r="B3131" t="s">
        <v>185</v>
      </c>
      <c r="C3131" t="s">
        <v>186</v>
      </c>
      <c r="D3131">
        <v>2014</v>
      </c>
      <c r="E3131" s="9">
        <f ca="1">YEAR(TODAY())-Data_Source[[#This Row],[Year]]</f>
        <v>11</v>
      </c>
      <c r="F3131" t="s">
        <v>44</v>
      </c>
      <c r="G3131" t="s">
        <v>23</v>
      </c>
      <c r="H3131" t="s">
        <v>17</v>
      </c>
      <c r="I3131">
        <v>6</v>
      </c>
      <c r="J3131" t="s">
        <v>56</v>
      </c>
      <c r="K3131" t="s">
        <v>68</v>
      </c>
      <c r="L3131">
        <v>460000</v>
      </c>
      <c r="M3131" t="s">
        <v>59</v>
      </c>
      <c r="N3131" t="s">
        <v>59</v>
      </c>
      <c r="O3131" s="3">
        <v>120000</v>
      </c>
      <c r="P3131" s="1">
        <f>MEDIAN(Data_Source[Price (SAR)])</f>
        <v>58000</v>
      </c>
      <c r="Q3131" s="1" cm="1">
        <f t="array" ref="Q3131">MEDIAN(_xlfn._xlws.FILTER(Data_Source[Price (SAR)],Data_Source[Maker] = Data_Source[[#This Row],[Maker]]))</f>
        <v>55500</v>
      </c>
    </row>
    <row r="3132" spans="1:17" x14ac:dyDescent="0.35">
      <c r="A3132">
        <v>3131</v>
      </c>
      <c r="B3132" t="s">
        <v>34</v>
      </c>
      <c r="C3132" t="s">
        <v>41</v>
      </c>
      <c r="D3132">
        <v>2017</v>
      </c>
      <c r="E3132" s="9">
        <f ca="1">YEAR(TODAY())-Data_Source[[#This Row],[Year]]</f>
        <v>8</v>
      </c>
      <c r="F3132" t="s">
        <v>15</v>
      </c>
      <c r="G3132" t="s">
        <v>23</v>
      </c>
      <c r="H3132" t="s">
        <v>26</v>
      </c>
      <c r="I3132">
        <v>1.5</v>
      </c>
      <c r="J3132" t="s">
        <v>18</v>
      </c>
      <c r="K3132" t="s">
        <v>19</v>
      </c>
      <c r="L3132">
        <v>250000</v>
      </c>
      <c r="M3132" t="s">
        <v>111</v>
      </c>
      <c r="N3132" t="s">
        <v>540</v>
      </c>
      <c r="O3132" s="2">
        <v>26000</v>
      </c>
      <c r="P3132" s="1">
        <f>MEDIAN(Data_Source[Price (SAR)])</f>
        <v>58000</v>
      </c>
      <c r="Q3132" s="1" cm="1">
        <f t="array" ref="Q3132">MEDIAN(_xlfn._xlws.FILTER(Data_Source[Price (SAR)],Data_Source[Maker] = Data_Source[[#This Row],[Maker]]))</f>
        <v>65000</v>
      </c>
    </row>
    <row r="3133" spans="1:17" x14ac:dyDescent="0.35">
      <c r="A3133">
        <v>3132</v>
      </c>
      <c r="B3133" t="s">
        <v>82</v>
      </c>
      <c r="C3133" t="s">
        <v>164</v>
      </c>
      <c r="D3133">
        <v>2017</v>
      </c>
      <c r="E3133" s="9">
        <f ca="1">YEAR(TODAY())-Data_Source[[#This Row],[Year]]</f>
        <v>8</v>
      </c>
      <c r="F3133" t="s">
        <v>47</v>
      </c>
      <c r="G3133" t="s">
        <v>25</v>
      </c>
      <c r="H3133" t="s">
        <v>17</v>
      </c>
      <c r="I3133">
        <v>1.6</v>
      </c>
      <c r="J3133" t="s">
        <v>56</v>
      </c>
      <c r="K3133" t="s">
        <v>19</v>
      </c>
      <c r="L3133">
        <v>53312</v>
      </c>
      <c r="M3133" t="s">
        <v>59</v>
      </c>
      <c r="N3133" t="s">
        <v>59</v>
      </c>
      <c r="O3133" s="2">
        <v>61000</v>
      </c>
      <c r="P3133" s="1">
        <f>MEDIAN(Data_Source[Price (SAR)])</f>
        <v>58000</v>
      </c>
      <c r="Q3133" s="1" cm="1">
        <f t="array" ref="Q3133">MEDIAN(_xlfn._xlws.FILTER(Data_Source[Price (SAR)],Data_Source[Maker] = Data_Source[[#This Row],[Maker]]))</f>
        <v>40000</v>
      </c>
    </row>
    <row r="3134" spans="1:17" x14ac:dyDescent="0.35">
      <c r="A3134">
        <v>3133</v>
      </c>
      <c r="B3134" t="s">
        <v>27</v>
      </c>
      <c r="C3134" t="s">
        <v>89</v>
      </c>
      <c r="D3134">
        <v>2016</v>
      </c>
      <c r="E3134" s="9">
        <f ca="1">YEAR(TODAY())-Data_Source[[#This Row],[Year]]</f>
        <v>9</v>
      </c>
      <c r="F3134" t="s">
        <v>47</v>
      </c>
      <c r="G3134" t="s">
        <v>16</v>
      </c>
      <c r="H3134" t="s">
        <v>17</v>
      </c>
      <c r="I3134">
        <v>2</v>
      </c>
      <c r="J3134" t="s">
        <v>56</v>
      </c>
      <c r="K3134" t="s">
        <v>19</v>
      </c>
      <c r="L3134">
        <v>86234</v>
      </c>
      <c r="M3134" t="s">
        <v>59</v>
      </c>
      <c r="N3134" t="s">
        <v>59</v>
      </c>
      <c r="O3134" s="3">
        <v>60000</v>
      </c>
      <c r="P3134" s="1">
        <f>MEDIAN(Data_Source[Price (SAR)])</f>
        <v>58000</v>
      </c>
      <c r="Q3134" s="1" cm="1">
        <f t="array" ref="Q3134">MEDIAN(_xlfn._xlws.FILTER(Data_Source[Price (SAR)],Data_Source[Maker] = Data_Source[[#This Row],[Maker]]))</f>
        <v>42000</v>
      </c>
    </row>
    <row r="3135" spans="1:17" x14ac:dyDescent="0.35">
      <c r="A3135">
        <v>3134</v>
      </c>
      <c r="B3135" t="s">
        <v>76</v>
      </c>
      <c r="C3135" t="s">
        <v>151</v>
      </c>
      <c r="D3135">
        <v>2012</v>
      </c>
      <c r="E3135" s="9">
        <f ca="1">YEAR(TODAY())-Data_Source[[#This Row],[Year]]</f>
        <v>13</v>
      </c>
      <c r="F3135" t="s">
        <v>15</v>
      </c>
      <c r="G3135" t="s">
        <v>25</v>
      </c>
      <c r="H3135" t="s">
        <v>30</v>
      </c>
      <c r="I3135">
        <v>3.5</v>
      </c>
      <c r="J3135" t="s">
        <v>18</v>
      </c>
      <c r="K3135" t="s">
        <v>19</v>
      </c>
      <c r="L3135">
        <v>282000</v>
      </c>
      <c r="M3135" t="s">
        <v>211</v>
      </c>
      <c r="N3135" t="s">
        <v>539</v>
      </c>
      <c r="O3135" s="3">
        <v>25000</v>
      </c>
      <c r="P3135" s="1">
        <f>MEDIAN(Data_Source[Price (SAR)])</f>
        <v>58000</v>
      </c>
      <c r="Q3135" s="1" cm="1">
        <f t="array" ref="Q3135">MEDIAN(_xlfn._xlws.FILTER(Data_Source[Price (SAR)],Data_Source[Maker] = Data_Source[[#This Row],[Maker]]))</f>
        <v>55000</v>
      </c>
    </row>
    <row r="3136" spans="1:17" x14ac:dyDescent="0.35">
      <c r="A3136">
        <v>3135</v>
      </c>
      <c r="B3136" t="s">
        <v>34</v>
      </c>
      <c r="C3136" t="s">
        <v>51</v>
      </c>
      <c r="D3136">
        <v>2017</v>
      </c>
      <c r="E3136" s="9">
        <f ca="1">YEAR(TODAY())-Data_Source[[#This Row],[Year]]</f>
        <v>8</v>
      </c>
      <c r="F3136" t="s">
        <v>15</v>
      </c>
      <c r="G3136" t="s">
        <v>25</v>
      </c>
      <c r="H3136" t="s">
        <v>26</v>
      </c>
      <c r="I3136">
        <v>1.6</v>
      </c>
      <c r="J3136" t="s">
        <v>18</v>
      </c>
      <c r="K3136" t="s">
        <v>19</v>
      </c>
      <c r="L3136">
        <v>92412</v>
      </c>
      <c r="M3136" t="s">
        <v>20</v>
      </c>
      <c r="N3136" t="s">
        <v>20</v>
      </c>
      <c r="O3136" s="2">
        <v>44500</v>
      </c>
      <c r="P3136" s="1">
        <f>MEDIAN(Data_Source[Price (SAR)])</f>
        <v>58000</v>
      </c>
      <c r="Q3136" s="1" cm="1">
        <f t="array" ref="Q3136">MEDIAN(_xlfn._xlws.FILTER(Data_Source[Price (SAR)],Data_Source[Maker] = Data_Source[[#This Row],[Maker]]))</f>
        <v>65000</v>
      </c>
    </row>
    <row r="3137" spans="1:17" x14ac:dyDescent="0.35">
      <c r="A3137">
        <v>3136</v>
      </c>
      <c r="B3137" t="s">
        <v>27</v>
      </c>
      <c r="C3137" t="s">
        <v>89</v>
      </c>
      <c r="D3137">
        <v>2018</v>
      </c>
      <c r="E3137" s="9">
        <f ca="1">YEAR(TODAY())-Data_Source[[#This Row],[Year]]</f>
        <v>7</v>
      </c>
      <c r="F3137" t="s">
        <v>15</v>
      </c>
      <c r="G3137" t="s">
        <v>29</v>
      </c>
      <c r="H3137" t="s">
        <v>17</v>
      </c>
      <c r="I3137">
        <v>2.4</v>
      </c>
      <c r="J3137" t="s">
        <v>18</v>
      </c>
      <c r="K3137" t="s">
        <v>19</v>
      </c>
      <c r="L3137">
        <v>49271</v>
      </c>
      <c r="M3137" t="s">
        <v>20</v>
      </c>
      <c r="N3137" t="s">
        <v>20</v>
      </c>
      <c r="O3137" s="3">
        <v>81500</v>
      </c>
      <c r="P3137" s="1">
        <f>MEDIAN(Data_Source[Price (SAR)])</f>
        <v>58000</v>
      </c>
      <c r="Q3137" s="1" cm="1">
        <f t="array" ref="Q3137">MEDIAN(_xlfn._xlws.FILTER(Data_Source[Price (SAR)],Data_Source[Maker] = Data_Source[[#This Row],[Maker]]))</f>
        <v>42000</v>
      </c>
    </row>
    <row r="3138" spans="1:17" x14ac:dyDescent="0.35">
      <c r="A3138">
        <v>3137</v>
      </c>
      <c r="B3138" t="s">
        <v>34</v>
      </c>
      <c r="C3138" t="s">
        <v>51</v>
      </c>
      <c r="D3138">
        <v>2018</v>
      </c>
      <c r="E3138" s="9">
        <f ca="1">YEAR(TODAY())-Data_Source[[#This Row],[Year]]</f>
        <v>7</v>
      </c>
      <c r="F3138" t="s">
        <v>15</v>
      </c>
      <c r="G3138" t="s">
        <v>25</v>
      </c>
      <c r="H3138" t="s">
        <v>26</v>
      </c>
      <c r="I3138">
        <v>1.6</v>
      </c>
      <c r="J3138" t="s">
        <v>18</v>
      </c>
      <c r="K3138" t="s">
        <v>19</v>
      </c>
      <c r="L3138">
        <v>110000</v>
      </c>
      <c r="M3138" t="s">
        <v>155</v>
      </c>
      <c r="N3138" t="s">
        <v>539</v>
      </c>
      <c r="O3138" s="2">
        <v>51000</v>
      </c>
      <c r="P3138" s="1">
        <f>MEDIAN(Data_Source[Price (SAR)])</f>
        <v>58000</v>
      </c>
      <c r="Q3138" s="1" cm="1">
        <f t="array" ref="Q3138">MEDIAN(_xlfn._xlws.FILTER(Data_Source[Price (SAR)],Data_Source[Maker] = Data_Source[[#This Row],[Maker]]))</f>
        <v>65000</v>
      </c>
    </row>
    <row r="3139" spans="1:17" x14ac:dyDescent="0.35">
      <c r="A3139">
        <v>3138</v>
      </c>
      <c r="B3139" t="s">
        <v>34</v>
      </c>
      <c r="C3139" t="s">
        <v>51</v>
      </c>
      <c r="D3139">
        <v>2015</v>
      </c>
      <c r="E3139" s="9">
        <f ca="1">YEAR(TODAY())-Data_Source[[#This Row],[Year]]</f>
        <v>10</v>
      </c>
      <c r="F3139" t="s">
        <v>15</v>
      </c>
      <c r="G3139" t="s">
        <v>23</v>
      </c>
      <c r="H3139" t="s">
        <v>30</v>
      </c>
      <c r="I3139">
        <v>1.6</v>
      </c>
      <c r="J3139" t="s">
        <v>18</v>
      </c>
      <c r="K3139" t="s">
        <v>19</v>
      </c>
      <c r="L3139">
        <v>370000</v>
      </c>
      <c r="M3139" t="s">
        <v>20</v>
      </c>
      <c r="N3139" t="s">
        <v>20</v>
      </c>
      <c r="O3139" s="2">
        <v>30000</v>
      </c>
      <c r="P3139" s="1">
        <f>MEDIAN(Data_Source[Price (SAR)])</f>
        <v>58000</v>
      </c>
      <c r="Q3139" s="1" cm="1">
        <f t="array" ref="Q3139">MEDIAN(_xlfn._xlws.FILTER(Data_Source[Price (SAR)],Data_Source[Maker] = Data_Source[[#This Row],[Maker]]))</f>
        <v>65000</v>
      </c>
    </row>
    <row r="3140" spans="1:17" x14ac:dyDescent="0.35">
      <c r="A3140">
        <v>3139</v>
      </c>
      <c r="B3140" t="s">
        <v>34</v>
      </c>
      <c r="C3140" t="s">
        <v>123</v>
      </c>
      <c r="D3140">
        <v>2016</v>
      </c>
      <c r="E3140" s="9">
        <f ca="1">YEAR(TODAY())-Data_Source[[#This Row],[Year]]</f>
        <v>9</v>
      </c>
      <c r="F3140" t="s">
        <v>44</v>
      </c>
      <c r="G3140" t="s">
        <v>23</v>
      </c>
      <c r="H3140" t="s">
        <v>17</v>
      </c>
      <c r="I3140">
        <v>2.7</v>
      </c>
      <c r="J3140" t="s">
        <v>18</v>
      </c>
      <c r="K3140" t="s">
        <v>68</v>
      </c>
      <c r="L3140">
        <v>55000</v>
      </c>
      <c r="M3140" t="s">
        <v>20</v>
      </c>
      <c r="N3140" t="s">
        <v>20</v>
      </c>
      <c r="O3140" s="2">
        <v>70000</v>
      </c>
      <c r="P3140" s="1">
        <f>MEDIAN(Data_Source[Price (SAR)])</f>
        <v>58000</v>
      </c>
      <c r="Q3140" s="1" cm="1">
        <f t="array" ref="Q3140">MEDIAN(_xlfn._xlws.FILTER(Data_Source[Price (SAR)],Data_Source[Maker] = Data_Source[[#This Row],[Maker]]))</f>
        <v>65000</v>
      </c>
    </row>
    <row r="3141" spans="1:17" x14ac:dyDescent="0.35">
      <c r="A3141">
        <v>3140</v>
      </c>
      <c r="B3141" t="s">
        <v>60</v>
      </c>
      <c r="C3141" t="s">
        <v>80</v>
      </c>
      <c r="D3141">
        <v>2013</v>
      </c>
      <c r="E3141" s="9">
        <f ca="1">YEAR(TODAY())-Data_Source[[#This Row],[Year]]</f>
        <v>12</v>
      </c>
      <c r="F3141" t="s">
        <v>15</v>
      </c>
      <c r="G3141" t="s">
        <v>16</v>
      </c>
      <c r="H3141" t="s">
        <v>17</v>
      </c>
      <c r="I3141">
        <v>3.5</v>
      </c>
      <c r="J3141" t="s">
        <v>18</v>
      </c>
      <c r="K3141" t="s">
        <v>19</v>
      </c>
      <c r="L3141">
        <v>349000</v>
      </c>
      <c r="M3141" t="s">
        <v>20</v>
      </c>
      <c r="N3141" t="s">
        <v>20</v>
      </c>
      <c r="O3141" s="3">
        <v>70000</v>
      </c>
      <c r="P3141" s="1">
        <f>MEDIAN(Data_Source[Price (SAR)])</f>
        <v>58000</v>
      </c>
      <c r="Q3141" s="1" cm="1">
        <f t="array" ref="Q3141">MEDIAN(_xlfn._xlws.FILTER(Data_Source[Price (SAR)],Data_Source[Maker] = Data_Source[[#This Row],[Maker]]))</f>
        <v>142000</v>
      </c>
    </row>
    <row r="3142" spans="1:17" x14ac:dyDescent="0.35">
      <c r="A3142">
        <v>3141</v>
      </c>
      <c r="B3142" t="s">
        <v>27</v>
      </c>
      <c r="C3142" t="s">
        <v>28</v>
      </c>
      <c r="D3142">
        <v>2017</v>
      </c>
      <c r="E3142" s="9">
        <f ca="1">YEAR(TODAY())-Data_Source[[#This Row],[Year]]</f>
        <v>8</v>
      </c>
      <c r="F3142" t="s">
        <v>15</v>
      </c>
      <c r="G3142" t="s">
        <v>29</v>
      </c>
      <c r="H3142" t="s">
        <v>26</v>
      </c>
      <c r="I3142">
        <v>1.6</v>
      </c>
      <c r="J3142" t="s">
        <v>18</v>
      </c>
      <c r="K3142" t="s">
        <v>19</v>
      </c>
      <c r="L3142">
        <v>156000</v>
      </c>
      <c r="M3142" t="s">
        <v>20</v>
      </c>
      <c r="N3142" t="s">
        <v>20</v>
      </c>
      <c r="O3142" s="3">
        <v>40000</v>
      </c>
      <c r="P3142" s="1">
        <f>MEDIAN(Data_Source[Price (SAR)])</f>
        <v>58000</v>
      </c>
      <c r="Q3142" s="1" cm="1">
        <f t="array" ref="Q3142">MEDIAN(_xlfn._xlws.FILTER(Data_Source[Price (SAR)],Data_Source[Maker] = Data_Source[[#This Row],[Maker]]))</f>
        <v>42000</v>
      </c>
    </row>
    <row r="3143" spans="1:17" x14ac:dyDescent="0.35">
      <c r="A3143">
        <v>3142</v>
      </c>
      <c r="B3143" t="s">
        <v>82</v>
      </c>
      <c r="C3143" t="s">
        <v>142</v>
      </c>
      <c r="D3143">
        <v>2018</v>
      </c>
      <c r="E3143" s="9">
        <f ca="1">YEAR(TODAY())-Data_Source[[#This Row],[Year]]</f>
        <v>7</v>
      </c>
      <c r="F3143" t="s">
        <v>44</v>
      </c>
      <c r="G3143" t="s">
        <v>23</v>
      </c>
      <c r="H3143" t="s">
        <v>26</v>
      </c>
      <c r="I3143">
        <v>1.6</v>
      </c>
      <c r="J3143" t="s">
        <v>18</v>
      </c>
      <c r="K3143" t="s">
        <v>19</v>
      </c>
      <c r="L3143">
        <v>215000</v>
      </c>
      <c r="M3143" t="s">
        <v>54</v>
      </c>
      <c r="N3143" t="s">
        <v>538</v>
      </c>
      <c r="O3143" s="3">
        <v>30000</v>
      </c>
      <c r="P3143" s="1">
        <f>MEDIAN(Data_Source[Price (SAR)])</f>
        <v>58000</v>
      </c>
      <c r="Q3143" s="1" cm="1">
        <f t="array" ref="Q3143">MEDIAN(_xlfn._xlws.FILTER(Data_Source[Price (SAR)],Data_Source[Maker] = Data_Source[[#This Row],[Maker]]))</f>
        <v>40000</v>
      </c>
    </row>
    <row r="3144" spans="1:17" x14ac:dyDescent="0.35">
      <c r="A3144">
        <v>3143</v>
      </c>
      <c r="B3144" t="s">
        <v>48</v>
      </c>
      <c r="C3144" t="s">
        <v>50</v>
      </c>
      <c r="D3144">
        <v>2016</v>
      </c>
      <c r="E3144" s="9">
        <f ca="1">YEAR(TODAY())-Data_Source[[#This Row],[Year]]</f>
        <v>9</v>
      </c>
      <c r="F3144" t="s">
        <v>47</v>
      </c>
      <c r="G3144" t="s">
        <v>16</v>
      </c>
      <c r="H3144" t="s">
        <v>26</v>
      </c>
      <c r="I3144">
        <v>2</v>
      </c>
      <c r="J3144" t="s">
        <v>18</v>
      </c>
      <c r="K3144" t="s">
        <v>19</v>
      </c>
      <c r="L3144">
        <v>110440</v>
      </c>
      <c r="M3144" t="s">
        <v>20</v>
      </c>
      <c r="N3144" t="s">
        <v>20</v>
      </c>
      <c r="O3144" s="2">
        <v>98000</v>
      </c>
      <c r="P3144" s="1">
        <f>MEDIAN(Data_Source[Price (SAR)])</f>
        <v>58000</v>
      </c>
      <c r="Q3144" s="1" cm="1">
        <f t="array" ref="Q3144">MEDIAN(_xlfn._xlws.FILTER(Data_Source[Price (SAR)],Data_Source[Maker] = Data_Source[[#This Row],[Maker]]))</f>
        <v>145000</v>
      </c>
    </row>
    <row r="3145" spans="1:17" x14ac:dyDescent="0.35">
      <c r="A3145">
        <v>3144</v>
      </c>
      <c r="B3145" t="s">
        <v>21</v>
      </c>
      <c r="C3145" t="s">
        <v>22</v>
      </c>
      <c r="D3145">
        <v>2015</v>
      </c>
      <c r="E3145" s="9">
        <f ca="1">YEAR(TODAY())-Data_Source[[#This Row],[Year]]</f>
        <v>10</v>
      </c>
      <c r="F3145" t="s">
        <v>15</v>
      </c>
      <c r="G3145" t="s">
        <v>29</v>
      </c>
      <c r="H3145" t="s">
        <v>26</v>
      </c>
      <c r="I3145">
        <v>5.7</v>
      </c>
      <c r="J3145" t="s">
        <v>18</v>
      </c>
      <c r="K3145" t="s">
        <v>19</v>
      </c>
      <c r="L3145">
        <v>190000</v>
      </c>
      <c r="M3145" t="s">
        <v>20</v>
      </c>
      <c r="N3145" t="s">
        <v>20</v>
      </c>
      <c r="O3145" s="3">
        <v>99000</v>
      </c>
      <c r="P3145" s="1">
        <f>MEDIAN(Data_Source[Price (SAR)])</f>
        <v>58000</v>
      </c>
      <c r="Q3145" s="1" cm="1">
        <f t="array" ref="Q3145">MEDIAN(_xlfn._xlws.FILTER(Data_Source[Price (SAR)],Data_Source[Maker] = Data_Source[[#This Row],[Maker]]))</f>
        <v>36500</v>
      </c>
    </row>
    <row r="3146" spans="1:17" x14ac:dyDescent="0.35">
      <c r="A3146">
        <v>3145</v>
      </c>
      <c r="B3146" t="s">
        <v>76</v>
      </c>
      <c r="C3146" t="s">
        <v>203</v>
      </c>
      <c r="D3146">
        <v>2019</v>
      </c>
      <c r="E3146" s="9">
        <f ca="1">YEAR(TODAY())-Data_Source[[#This Row],[Year]]</f>
        <v>6</v>
      </c>
      <c r="F3146" t="s">
        <v>15</v>
      </c>
      <c r="G3146" t="s">
        <v>16</v>
      </c>
      <c r="H3146" t="s">
        <v>26</v>
      </c>
      <c r="I3146">
        <v>1.5</v>
      </c>
      <c r="J3146" t="s">
        <v>18</v>
      </c>
      <c r="K3146" t="s">
        <v>19</v>
      </c>
      <c r="L3146">
        <v>26315</v>
      </c>
      <c r="M3146" t="s">
        <v>42</v>
      </c>
      <c r="N3146" t="s">
        <v>64</v>
      </c>
      <c r="O3146" s="3">
        <v>27499</v>
      </c>
      <c r="P3146" s="1">
        <f>MEDIAN(Data_Source[Price (SAR)])</f>
        <v>58000</v>
      </c>
      <c r="Q3146" s="1" cm="1">
        <f t="array" ref="Q3146">MEDIAN(_xlfn._xlws.FILTER(Data_Source[Price (SAR)],Data_Source[Maker] = Data_Source[[#This Row],[Maker]]))</f>
        <v>55000</v>
      </c>
    </row>
    <row r="3147" spans="1:17" x14ac:dyDescent="0.35">
      <c r="A3147">
        <v>3146</v>
      </c>
      <c r="B3147" t="s">
        <v>62</v>
      </c>
      <c r="C3147" t="s">
        <v>63</v>
      </c>
      <c r="D3147">
        <v>2013</v>
      </c>
      <c r="E3147" s="9">
        <f ca="1">YEAR(TODAY())-Data_Source[[#This Row],[Year]]</f>
        <v>12</v>
      </c>
      <c r="F3147" t="s">
        <v>15</v>
      </c>
      <c r="G3147" t="s">
        <v>29</v>
      </c>
      <c r="H3147" t="s">
        <v>17</v>
      </c>
      <c r="I3147">
        <v>3</v>
      </c>
      <c r="J3147" t="s">
        <v>18</v>
      </c>
      <c r="K3147" t="s">
        <v>19</v>
      </c>
      <c r="L3147">
        <v>48000</v>
      </c>
      <c r="M3147" t="s">
        <v>20</v>
      </c>
      <c r="N3147" t="s">
        <v>20</v>
      </c>
      <c r="O3147" s="3">
        <v>103000</v>
      </c>
      <c r="P3147" s="1">
        <f>MEDIAN(Data_Source[Price (SAR)])</f>
        <v>58000</v>
      </c>
      <c r="Q3147" s="1" cm="1">
        <f t="array" ref="Q3147">MEDIAN(_xlfn._xlws.FILTER(Data_Source[Price (SAR)],Data_Source[Maker] = Data_Source[[#This Row],[Maker]]))</f>
        <v>242500</v>
      </c>
    </row>
    <row r="3148" spans="1:17" x14ac:dyDescent="0.35">
      <c r="A3148">
        <v>3147</v>
      </c>
      <c r="B3148" t="s">
        <v>39</v>
      </c>
      <c r="C3148" t="s">
        <v>131</v>
      </c>
      <c r="D3148">
        <v>2013</v>
      </c>
      <c r="E3148" s="9">
        <f ca="1">YEAR(TODAY())-Data_Source[[#This Row],[Year]]</f>
        <v>12</v>
      </c>
      <c r="F3148" t="s">
        <v>15</v>
      </c>
      <c r="G3148" t="s">
        <v>16</v>
      </c>
      <c r="H3148" t="s">
        <v>26</v>
      </c>
      <c r="I3148">
        <v>6</v>
      </c>
      <c r="J3148" t="s">
        <v>18</v>
      </c>
      <c r="K3148" t="s">
        <v>19</v>
      </c>
      <c r="L3148">
        <v>190000</v>
      </c>
      <c r="M3148" t="s">
        <v>20</v>
      </c>
      <c r="N3148" t="s">
        <v>20</v>
      </c>
      <c r="O3148" s="3">
        <v>39000</v>
      </c>
      <c r="P3148" s="1">
        <f>MEDIAN(Data_Source[Price (SAR)])</f>
        <v>58000</v>
      </c>
      <c r="Q3148" s="1" cm="1">
        <f t="array" ref="Q3148">MEDIAN(_xlfn._xlws.FILTER(Data_Source[Price (SAR)],Data_Source[Maker] = Data_Source[[#This Row],[Maker]]))</f>
        <v>60000</v>
      </c>
    </row>
    <row r="3149" spans="1:17" x14ac:dyDescent="0.35">
      <c r="A3149">
        <v>3148</v>
      </c>
      <c r="B3149" t="s">
        <v>281</v>
      </c>
      <c r="C3149" t="s">
        <v>422</v>
      </c>
      <c r="D3149">
        <v>2017</v>
      </c>
      <c r="E3149" s="9">
        <f ca="1">YEAR(TODAY())-Data_Source[[#This Row],[Year]]</f>
        <v>8</v>
      </c>
      <c r="F3149" t="s">
        <v>15</v>
      </c>
      <c r="G3149" t="s">
        <v>65</v>
      </c>
      <c r="H3149" t="s">
        <v>17</v>
      </c>
      <c r="I3149">
        <v>2</v>
      </c>
      <c r="J3149" t="s">
        <v>18</v>
      </c>
      <c r="K3149" t="s">
        <v>19</v>
      </c>
      <c r="L3149">
        <v>127000</v>
      </c>
      <c r="M3149" t="s">
        <v>64</v>
      </c>
      <c r="N3149" t="s">
        <v>64</v>
      </c>
      <c r="O3149" s="2">
        <v>135000</v>
      </c>
      <c r="P3149" s="1">
        <f>MEDIAN(Data_Source[Price (SAR)])</f>
        <v>58000</v>
      </c>
      <c r="Q3149" s="1" cm="1">
        <f t="array" ref="Q3149">MEDIAN(_xlfn._xlws.FILTER(Data_Source[Price (SAR)],Data_Source[Maker] = Data_Source[[#This Row],[Maker]]))</f>
        <v>91000</v>
      </c>
    </row>
    <row r="3150" spans="1:17" x14ac:dyDescent="0.35">
      <c r="A3150">
        <v>3149</v>
      </c>
      <c r="B3150" t="s">
        <v>27</v>
      </c>
      <c r="C3150" t="s">
        <v>28</v>
      </c>
      <c r="D3150">
        <v>2018</v>
      </c>
      <c r="E3150" s="9">
        <f ca="1">YEAR(TODAY())-Data_Source[[#This Row],[Year]]</f>
        <v>7</v>
      </c>
      <c r="F3150" t="s">
        <v>15</v>
      </c>
      <c r="G3150" t="s">
        <v>25</v>
      </c>
      <c r="H3150" t="s">
        <v>17</v>
      </c>
      <c r="I3150">
        <v>2</v>
      </c>
      <c r="J3150" t="s">
        <v>18</v>
      </c>
      <c r="K3150" t="s">
        <v>19</v>
      </c>
      <c r="L3150">
        <v>97588</v>
      </c>
      <c r="M3150" t="s">
        <v>42</v>
      </c>
      <c r="N3150" t="s">
        <v>64</v>
      </c>
      <c r="O3150" s="2">
        <v>55000</v>
      </c>
      <c r="P3150" s="1">
        <f>MEDIAN(Data_Source[Price (SAR)])</f>
        <v>58000</v>
      </c>
      <c r="Q3150" s="1" cm="1">
        <f t="array" ref="Q3150">MEDIAN(_xlfn._xlws.FILTER(Data_Source[Price (SAR)],Data_Source[Maker] = Data_Source[[#This Row],[Maker]]))</f>
        <v>42000</v>
      </c>
    </row>
    <row r="3151" spans="1:17" x14ac:dyDescent="0.35">
      <c r="A3151">
        <v>3150</v>
      </c>
      <c r="B3151" t="s">
        <v>76</v>
      </c>
      <c r="C3151" t="s">
        <v>256</v>
      </c>
      <c r="D3151">
        <v>2015</v>
      </c>
      <c r="E3151" s="9">
        <f ca="1">YEAR(TODAY())-Data_Source[[#This Row],[Year]]</f>
        <v>10</v>
      </c>
      <c r="F3151" t="s">
        <v>15</v>
      </c>
      <c r="G3151" t="s">
        <v>29</v>
      </c>
      <c r="H3151" t="s">
        <v>30</v>
      </c>
      <c r="I3151">
        <v>2.2999999999999998</v>
      </c>
      <c r="J3151" t="s">
        <v>18</v>
      </c>
      <c r="K3151" t="s">
        <v>19</v>
      </c>
      <c r="L3151">
        <v>157000</v>
      </c>
      <c r="M3151" t="s">
        <v>20</v>
      </c>
      <c r="N3151" t="s">
        <v>20</v>
      </c>
      <c r="O3151" s="3">
        <v>80000</v>
      </c>
      <c r="P3151" s="1">
        <f>MEDIAN(Data_Source[Price (SAR)])</f>
        <v>58000</v>
      </c>
      <c r="Q3151" s="1" cm="1">
        <f t="array" ref="Q3151">MEDIAN(_xlfn._xlws.FILTER(Data_Source[Price (SAR)],Data_Source[Maker] = Data_Source[[#This Row],[Maker]]))</f>
        <v>55000</v>
      </c>
    </row>
    <row r="3152" spans="1:17" x14ac:dyDescent="0.35">
      <c r="A3152">
        <v>3151</v>
      </c>
      <c r="B3152" t="s">
        <v>39</v>
      </c>
      <c r="C3152" t="s">
        <v>46</v>
      </c>
      <c r="D3152">
        <v>2011</v>
      </c>
      <c r="E3152" s="9">
        <f ca="1">YEAR(TODAY())-Data_Source[[#This Row],[Year]]</f>
        <v>14</v>
      </c>
      <c r="F3152" t="s">
        <v>15</v>
      </c>
      <c r="G3152" t="s">
        <v>94</v>
      </c>
      <c r="H3152" t="s">
        <v>26</v>
      </c>
      <c r="I3152">
        <v>5.3</v>
      </c>
      <c r="J3152" t="s">
        <v>18</v>
      </c>
      <c r="K3152" t="s">
        <v>19</v>
      </c>
      <c r="L3152">
        <v>143000</v>
      </c>
      <c r="M3152" t="s">
        <v>20</v>
      </c>
      <c r="N3152" t="s">
        <v>20</v>
      </c>
      <c r="O3152" s="3">
        <v>55000</v>
      </c>
      <c r="P3152" s="1">
        <f>MEDIAN(Data_Source[Price (SAR)])</f>
        <v>58000</v>
      </c>
      <c r="Q3152" s="1" cm="1">
        <f t="array" ref="Q3152">MEDIAN(_xlfn._xlws.FILTER(Data_Source[Price (SAR)],Data_Source[Maker] = Data_Source[[#This Row],[Maker]]))</f>
        <v>60000</v>
      </c>
    </row>
    <row r="3153" spans="1:17" x14ac:dyDescent="0.35">
      <c r="A3153">
        <v>3152</v>
      </c>
      <c r="B3153" t="s">
        <v>31</v>
      </c>
      <c r="C3153" t="s">
        <v>32</v>
      </c>
      <c r="D3153">
        <v>2017</v>
      </c>
      <c r="E3153" s="9">
        <f ca="1">YEAR(TODAY())-Data_Source[[#This Row],[Year]]</f>
        <v>8</v>
      </c>
      <c r="F3153" t="s">
        <v>15</v>
      </c>
      <c r="G3153" t="s">
        <v>75</v>
      </c>
      <c r="H3153" t="s">
        <v>17</v>
      </c>
      <c r="I3153">
        <v>2.4</v>
      </c>
      <c r="J3153" t="s">
        <v>18</v>
      </c>
      <c r="K3153" t="s">
        <v>19</v>
      </c>
      <c r="L3153">
        <v>93990</v>
      </c>
      <c r="M3153" t="s">
        <v>20</v>
      </c>
      <c r="N3153" t="s">
        <v>20</v>
      </c>
      <c r="O3153" s="2">
        <v>83500</v>
      </c>
      <c r="P3153" s="1">
        <f>MEDIAN(Data_Source[Price (SAR)])</f>
        <v>58000</v>
      </c>
      <c r="Q3153" s="1" cm="1">
        <f t="array" ref="Q3153">MEDIAN(_xlfn._xlws.FILTER(Data_Source[Price (SAR)],Data_Source[Maker] = Data_Source[[#This Row],[Maker]]))</f>
        <v>60500</v>
      </c>
    </row>
    <row r="3154" spans="1:17" x14ac:dyDescent="0.35">
      <c r="A3154">
        <v>3153</v>
      </c>
      <c r="B3154" t="s">
        <v>21</v>
      </c>
      <c r="C3154" t="s">
        <v>207</v>
      </c>
      <c r="D3154">
        <v>2017</v>
      </c>
      <c r="E3154" s="9">
        <f ca="1">YEAR(TODAY())-Data_Source[[#This Row],[Year]]</f>
        <v>8</v>
      </c>
      <c r="F3154" t="s">
        <v>15</v>
      </c>
      <c r="G3154" t="s">
        <v>25</v>
      </c>
      <c r="H3154" t="s">
        <v>26</v>
      </c>
      <c r="I3154">
        <v>2.5</v>
      </c>
      <c r="J3154" t="s">
        <v>18</v>
      </c>
      <c r="K3154" t="s">
        <v>19</v>
      </c>
      <c r="L3154">
        <v>122000</v>
      </c>
      <c r="M3154" t="s">
        <v>20</v>
      </c>
      <c r="N3154" t="s">
        <v>20</v>
      </c>
      <c r="O3154" s="3">
        <v>44000</v>
      </c>
      <c r="P3154" s="1">
        <f>MEDIAN(Data_Source[Price (SAR)])</f>
        <v>58000</v>
      </c>
      <c r="Q3154" s="1" cm="1">
        <f t="array" ref="Q3154">MEDIAN(_xlfn._xlws.FILTER(Data_Source[Price (SAR)],Data_Source[Maker] = Data_Source[[#This Row],[Maker]]))</f>
        <v>36500</v>
      </c>
    </row>
    <row r="3155" spans="1:17" x14ac:dyDescent="0.35">
      <c r="A3155">
        <v>3154</v>
      </c>
      <c r="B3155" t="s">
        <v>39</v>
      </c>
      <c r="C3155" t="s">
        <v>131</v>
      </c>
      <c r="D3155">
        <v>2013</v>
      </c>
      <c r="E3155" s="9">
        <f ca="1">YEAR(TODAY())-Data_Source[[#This Row],[Year]]</f>
        <v>12</v>
      </c>
      <c r="F3155" t="s">
        <v>15</v>
      </c>
      <c r="G3155" t="s">
        <v>25</v>
      </c>
      <c r="H3155" t="s">
        <v>26</v>
      </c>
      <c r="I3155">
        <v>6</v>
      </c>
      <c r="J3155" t="s">
        <v>18</v>
      </c>
      <c r="K3155" t="s">
        <v>19</v>
      </c>
      <c r="L3155">
        <v>73000</v>
      </c>
      <c r="M3155" t="s">
        <v>45</v>
      </c>
      <c r="N3155" t="s">
        <v>539</v>
      </c>
      <c r="O3155" s="2">
        <v>79000</v>
      </c>
      <c r="P3155" s="1">
        <f>MEDIAN(Data_Source[Price (SAR)])</f>
        <v>58000</v>
      </c>
      <c r="Q3155" s="1" cm="1">
        <f t="array" ref="Q3155">MEDIAN(_xlfn._xlws.FILTER(Data_Source[Price (SAR)],Data_Source[Maker] = Data_Source[[#This Row],[Maker]]))</f>
        <v>60000</v>
      </c>
    </row>
    <row r="3156" spans="1:17" x14ac:dyDescent="0.35">
      <c r="A3156">
        <v>3155</v>
      </c>
      <c r="B3156" t="s">
        <v>39</v>
      </c>
      <c r="C3156" t="s">
        <v>40</v>
      </c>
      <c r="D3156">
        <v>2018</v>
      </c>
      <c r="E3156" s="9">
        <f ca="1">YEAR(TODAY())-Data_Source[[#This Row],[Year]]</f>
        <v>7</v>
      </c>
      <c r="F3156" t="s">
        <v>15</v>
      </c>
      <c r="G3156" t="s">
        <v>16</v>
      </c>
      <c r="H3156" t="s">
        <v>30</v>
      </c>
      <c r="I3156">
        <v>3.6</v>
      </c>
      <c r="J3156" t="s">
        <v>18</v>
      </c>
      <c r="K3156" t="s">
        <v>19</v>
      </c>
      <c r="L3156">
        <v>35000</v>
      </c>
      <c r="M3156" t="s">
        <v>138</v>
      </c>
      <c r="N3156" t="s">
        <v>64</v>
      </c>
      <c r="O3156" s="2">
        <v>85000</v>
      </c>
      <c r="P3156" s="1">
        <f>MEDIAN(Data_Source[Price (SAR)])</f>
        <v>58000</v>
      </c>
      <c r="Q3156" s="1" cm="1">
        <f t="array" ref="Q3156">MEDIAN(_xlfn._xlws.FILTER(Data_Source[Price (SAR)],Data_Source[Maker] = Data_Source[[#This Row],[Maker]]))</f>
        <v>60000</v>
      </c>
    </row>
    <row r="3157" spans="1:17" x14ac:dyDescent="0.35">
      <c r="A3157">
        <v>3156</v>
      </c>
      <c r="B3157" t="s">
        <v>27</v>
      </c>
      <c r="C3157" t="s">
        <v>89</v>
      </c>
      <c r="D3157">
        <v>2016</v>
      </c>
      <c r="E3157" s="9">
        <f ca="1">YEAR(TODAY())-Data_Source[[#This Row],[Year]]</f>
        <v>9</v>
      </c>
      <c r="F3157" t="s">
        <v>15</v>
      </c>
      <c r="G3157" t="s">
        <v>23</v>
      </c>
      <c r="H3157" t="s">
        <v>26</v>
      </c>
      <c r="I3157">
        <v>2.4</v>
      </c>
      <c r="J3157" t="s">
        <v>18</v>
      </c>
      <c r="K3157" t="s">
        <v>19</v>
      </c>
      <c r="L3157">
        <v>191000</v>
      </c>
      <c r="M3157" t="s">
        <v>20</v>
      </c>
      <c r="N3157" t="s">
        <v>20</v>
      </c>
      <c r="O3157" s="2">
        <v>45000</v>
      </c>
      <c r="P3157" s="1">
        <f>MEDIAN(Data_Source[Price (SAR)])</f>
        <v>58000</v>
      </c>
      <c r="Q3157" s="1" cm="1">
        <f t="array" ref="Q3157">MEDIAN(_xlfn._xlws.FILTER(Data_Source[Price (SAR)],Data_Source[Maker] = Data_Source[[#This Row],[Maker]]))</f>
        <v>42000</v>
      </c>
    </row>
    <row r="3158" spans="1:17" x14ac:dyDescent="0.35">
      <c r="A3158">
        <v>3157</v>
      </c>
      <c r="B3158" t="s">
        <v>76</v>
      </c>
      <c r="C3158" t="s">
        <v>266</v>
      </c>
      <c r="D3158">
        <v>2011</v>
      </c>
      <c r="E3158" s="9">
        <f ca="1">YEAR(TODAY())-Data_Source[[#This Row],[Year]]</f>
        <v>14</v>
      </c>
      <c r="F3158" t="s">
        <v>15</v>
      </c>
      <c r="G3158" t="s">
        <v>23</v>
      </c>
      <c r="H3158" t="s">
        <v>17</v>
      </c>
      <c r="I3158">
        <v>2.5</v>
      </c>
      <c r="J3158" t="s">
        <v>18</v>
      </c>
      <c r="K3158" t="s">
        <v>68</v>
      </c>
      <c r="L3158">
        <v>168000</v>
      </c>
      <c r="M3158" t="s">
        <v>20</v>
      </c>
      <c r="N3158" t="s">
        <v>20</v>
      </c>
      <c r="O3158" s="2">
        <v>24000</v>
      </c>
      <c r="P3158" s="1">
        <f>MEDIAN(Data_Source[Price (SAR)])</f>
        <v>58000</v>
      </c>
      <c r="Q3158" s="1" cm="1">
        <f t="array" ref="Q3158">MEDIAN(_xlfn._xlws.FILTER(Data_Source[Price (SAR)],Data_Source[Maker] = Data_Source[[#This Row],[Maker]]))</f>
        <v>55000</v>
      </c>
    </row>
    <row r="3159" spans="1:17" x14ac:dyDescent="0.35">
      <c r="A3159">
        <v>3158</v>
      </c>
      <c r="B3159" t="s">
        <v>34</v>
      </c>
      <c r="C3159" t="s">
        <v>145</v>
      </c>
      <c r="D3159">
        <v>2017</v>
      </c>
      <c r="E3159" s="9">
        <f ca="1">YEAR(TODAY())-Data_Source[[#This Row],[Year]]</f>
        <v>8</v>
      </c>
      <c r="F3159" t="s">
        <v>15</v>
      </c>
      <c r="G3159" t="s">
        <v>23</v>
      </c>
      <c r="H3159" t="s">
        <v>17</v>
      </c>
      <c r="I3159">
        <v>2.7</v>
      </c>
      <c r="J3159" t="s">
        <v>18</v>
      </c>
      <c r="K3159" t="s">
        <v>19</v>
      </c>
      <c r="L3159">
        <v>175559</v>
      </c>
      <c r="M3159" t="s">
        <v>20</v>
      </c>
      <c r="N3159" t="s">
        <v>20</v>
      </c>
      <c r="O3159" s="2">
        <v>76500</v>
      </c>
      <c r="P3159" s="1">
        <f>MEDIAN(Data_Source[Price (SAR)])</f>
        <v>58000</v>
      </c>
      <c r="Q3159" s="1" cm="1">
        <f t="array" ref="Q3159">MEDIAN(_xlfn._xlws.FILTER(Data_Source[Price (SAR)],Data_Source[Maker] = Data_Source[[#This Row],[Maker]]))</f>
        <v>65000</v>
      </c>
    </row>
    <row r="3160" spans="1:17" x14ac:dyDescent="0.35">
      <c r="A3160">
        <v>3159</v>
      </c>
      <c r="B3160" t="s">
        <v>82</v>
      </c>
      <c r="C3160" t="s">
        <v>164</v>
      </c>
      <c r="D3160">
        <v>2016</v>
      </c>
      <c r="E3160" s="9">
        <f ca="1">YEAR(TODAY())-Data_Source[[#This Row],[Year]]</f>
        <v>9</v>
      </c>
      <c r="F3160" t="s">
        <v>47</v>
      </c>
      <c r="G3160" t="s">
        <v>94</v>
      </c>
      <c r="H3160" t="s">
        <v>30</v>
      </c>
      <c r="I3160">
        <v>1.7</v>
      </c>
      <c r="J3160" t="s">
        <v>56</v>
      </c>
      <c r="K3160" t="s">
        <v>19</v>
      </c>
      <c r="L3160">
        <v>90000</v>
      </c>
      <c r="M3160" t="s">
        <v>59</v>
      </c>
      <c r="N3160" t="s">
        <v>59</v>
      </c>
      <c r="O3160" s="3">
        <v>59000</v>
      </c>
      <c r="P3160" s="1">
        <f>MEDIAN(Data_Source[Price (SAR)])</f>
        <v>58000</v>
      </c>
      <c r="Q3160" s="1" cm="1">
        <f t="array" ref="Q3160">MEDIAN(_xlfn._xlws.FILTER(Data_Source[Price (SAR)],Data_Source[Maker] = Data_Source[[#This Row],[Maker]]))</f>
        <v>40000</v>
      </c>
    </row>
    <row r="3161" spans="1:17" x14ac:dyDescent="0.35">
      <c r="A3161">
        <v>3160</v>
      </c>
      <c r="B3161" t="s">
        <v>174</v>
      </c>
      <c r="C3161" t="s">
        <v>204</v>
      </c>
      <c r="D3161">
        <v>2018</v>
      </c>
      <c r="E3161" s="9">
        <f ca="1">YEAR(TODAY())-Data_Source[[#This Row],[Year]]</f>
        <v>7</v>
      </c>
      <c r="F3161" t="s">
        <v>44</v>
      </c>
      <c r="G3161" t="s">
        <v>16</v>
      </c>
      <c r="H3161" t="s">
        <v>26</v>
      </c>
      <c r="I3161">
        <v>2</v>
      </c>
      <c r="J3161" t="s">
        <v>18</v>
      </c>
      <c r="K3161" t="s">
        <v>19</v>
      </c>
      <c r="L3161">
        <v>16000</v>
      </c>
      <c r="M3161" t="s">
        <v>253</v>
      </c>
      <c r="N3161" t="s">
        <v>539</v>
      </c>
      <c r="O3161" s="2">
        <v>145000</v>
      </c>
      <c r="P3161" s="1">
        <f>MEDIAN(Data_Source[Price (SAR)])</f>
        <v>58000</v>
      </c>
      <c r="Q3161" s="1" cm="1">
        <f t="array" ref="Q3161">MEDIAN(_xlfn._xlws.FILTER(Data_Source[Price (SAR)],Data_Source[Maker] = Data_Source[[#This Row],[Maker]]))</f>
        <v>110000</v>
      </c>
    </row>
    <row r="3162" spans="1:17" x14ac:dyDescent="0.35">
      <c r="A3162">
        <v>3161</v>
      </c>
      <c r="B3162" t="s">
        <v>76</v>
      </c>
      <c r="C3162" t="s">
        <v>256</v>
      </c>
      <c r="D3162">
        <v>2016</v>
      </c>
      <c r="E3162" s="9">
        <f ca="1">YEAR(TODAY())-Data_Source[[#This Row],[Year]]</f>
        <v>9</v>
      </c>
      <c r="F3162" t="s">
        <v>15</v>
      </c>
      <c r="G3162" t="s">
        <v>25</v>
      </c>
      <c r="H3162" t="s">
        <v>26</v>
      </c>
      <c r="I3162">
        <v>5</v>
      </c>
      <c r="J3162" t="s">
        <v>18</v>
      </c>
      <c r="K3162" t="s">
        <v>19</v>
      </c>
      <c r="L3162">
        <v>184000</v>
      </c>
      <c r="M3162" t="s">
        <v>253</v>
      </c>
      <c r="N3162" t="s">
        <v>539</v>
      </c>
      <c r="O3162" s="2">
        <v>3049</v>
      </c>
      <c r="P3162" s="1">
        <f>MEDIAN(Data_Source[Price (SAR)])</f>
        <v>58000</v>
      </c>
      <c r="Q3162" s="1" cm="1">
        <f t="array" ref="Q3162">MEDIAN(_xlfn._xlws.FILTER(Data_Source[Price (SAR)],Data_Source[Maker] = Data_Source[[#This Row],[Maker]]))</f>
        <v>55000</v>
      </c>
    </row>
    <row r="3163" spans="1:17" x14ac:dyDescent="0.35">
      <c r="A3163">
        <v>3162</v>
      </c>
      <c r="B3163" t="s">
        <v>139</v>
      </c>
      <c r="C3163" t="s">
        <v>454</v>
      </c>
      <c r="D3163">
        <v>2009</v>
      </c>
      <c r="E3163" s="9">
        <f ca="1">YEAR(TODAY())-Data_Source[[#This Row],[Year]]</f>
        <v>16</v>
      </c>
      <c r="F3163" t="s">
        <v>15</v>
      </c>
      <c r="G3163" t="s">
        <v>102</v>
      </c>
      <c r="H3163" t="s">
        <v>26</v>
      </c>
      <c r="I3163">
        <v>1.6</v>
      </c>
      <c r="J3163" t="s">
        <v>18</v>
      </c>
      <c r="K3163" t="s">
        <v>19</v>
      </c>
      <c r="L3163">
        <v>150000</v>
      </c>
      <c r="M3163" t="s">
        <v>42</v>
      </c>
      <c r="N3163" t="s">
        <v>64</v>
      </c>
      <c r="O3163" s="3">
        <v>10000</v>
      </c>
      <c r="P3163" s="1">
        <f>MEDIAN(Data_Source[Price (SAR)])</f>
        <v>58000</v>
      </c>
      <c r="Q3163" s="1" cm="1">
        <f t="array" ref="Q3163">MEDIAN(_xlfn._xlws.FILTER(Data_Source[Price (SAR)],Data_Source[Maker] = Data_Source[[#This Row],[Maker]]))</f>
        <v>28000</v>
      </c>
    </row>
    <row r="3164" spans="1:17" x14ac:dyDescent="0.35">
      <c r="A3164">
        <v>3163</v>
      </c>
      <c r="B3164" t="s">
        <v>326</v>
      </c>
      <c r="C3164" t="s">
        <v>327</v>
      </c>
      <c r="D3164">
        <v>2011</v>
      </c>
      <c r="E3164" s="9">
        <f ca="1">YEAR(TODAY())-Data_Source[[#This Row],[Year]]</f>
        <v>14</v>
      </c>
      <c r="F3164" t="s">
        <v>15</v>
      </c>
      <c r="G3164" t="s">
        <v>102</v>
      </c>
      <c r="H3164" t="s">
        <v>30</v>
      </c>
      <c r="I3164">
        <v>4.5999999999999996</v>
      </c>
      <c r="J3164" t="s">
        <v>18</v>
      </c>
      <c r="K3164" t="s">
        <v>19</v>
      </c>
      <c r="L3164">
        <v>300000</v>
      </c>
      <c r="M3164" t="s">
        <v>45</v>
      </c>
      <c r="N3164" t="s">
        <v>539</v>
      </c>
      <c r="O3164" s="2">
        <v>27000</v>
      </c>
      <c r="P3164" s="1">
        <f>MEDIAN(Data_Source[Price (SAR)])</f>
        <v>58000</v>
      </c>
      <c r="Q3164" s="1" cm="1">
        <f t="array" ref="Q3164">MEDIAN(_xlfn._xlws.FILTER(Data_Source[Price (SAR)],Data_Source[Maker] = Data_Source[[#This Row],[Maker]]))</f>
        <v>19000</v>
      </c>
    </row>
    <row r="3165" spans="1:17" x14ac:dyDescent="0.35">
      <c r="A3165">
        <v>3164</v>
      </c>
      <c r="B3165" t="s">
        <v>166</v>
      </c>
      <c r="C3165" t="s">
        <v>268</v>
      </c>
      <c r="D3165">
        <v>2020</v>
      </c>
      <c r="E3165" s="9">
        <f ca="1">YEAR(TODAY())-Data_Source[[#This Row],[Year]]</f>
        <v>5</v>
      </c>
      <c r="F3165" t="s">
        <v>15</v>
      </c>
      <c r="G3165" t="s">
        <v>65</v>
      </c>
      <c r="H3165" t="s">
        <v>30</v>
      </c>
      <c r="I3165">
        <v>1.6</v>
      </c>
      <c r="J3165" t="s">
        <v>18</v>
      </c>
      <c r="K3165" t="s">
        <v>19</v>
      </c>
      <c r="L3165">
        <v>94182</v>
      </c>
      <c r="M3165" t="s">
        <v>20</v>
      </c>
      <c r="N3165" t="s">
        <v>20</v>
      </c>
      <c r="O3165" s="2">
        <v>44000</v>
      </c>
      <c r="P3165" s="1">
        <f>MEDIAN(Data_Source[Price (SAR)])</f>
        <v>58000</v>
      </c>
      <c r="Q3165" s="1" cm="1">
        <f t="array" ref="Q3165">MEDIAN(_xlfn._xlws.FILTER(Data_Source[Price (SAR)],Data_Source[Maker] = Data_Source[[#This Row],[Maker]]))</f>
        <v>44000</v>
      </c>
    </row>
    <row r="3166" spans="1:17" x14ac:dyDescent="0.35">
      <c r="A3166">
        <v>3165</v>
      </c>
      <c r="B3166" t="s">
        <v>291</v>
      </c>
      <c r="C3166" t="s">
        <v>292</v>
      </c>
      <c r="D3166">
        <v>2014</v>
      </c>
      <c r="E3166" s="9">
        <f ca="1">YEAR(TODAY())-Data_Source[[#This Row],[Year]]</f>
        <v>11</v>
      </c>
      <c r="F3166" t="s">
        <v>15</v>
      </c>
      <c r="G3166" t="s">
        <v>16</v>
      </c>
      <c r="H3166" t="s">
        <v>17</v>
      </c>
      <c r="I3166">
        <v>6</v>
      </c>
      <c r="J3166" t="s">
        <v>18</v>
      </c>
      <c r="K3166" t="s">
        <v>19</v>
      </c>
      <c r="L3166">
        <v>41000</v>
      </c>
      <c r="M3166" t="s">
        <v>45</v>
      </c>
      <c r="N3166" t="s">
        <v>539</v>
      </c>
      <c r="O3166" s="3">
        <v>330000</v>
      </c>
      <c r="P3166" s="1">
        <f>MEDIAN(Data_Source[Price (SAR)])</f>
        <v>58000</v>
      </c>
      <c r="Q3166" s="1" cm="1">
        <f t="array" ref="Q3166">MEDIAN(_xlfn._xlws.FILTER(Data_Source[Price (SAR)],Data_Source[Maker] = Data_Source[[#This Row],[Maker]]))</f>
        <v>310000</v>
      </c>
    </row>
    <row r="3167" spans="1:17" x14ac:dyDescent="0.35">
      <c r="A3167">
        <v>3166</v>
      </c>
      <c r="B3167" t="s">
        <v>48</v>
      </c>
      <c r="C3167" t="s">
        <v>106</v>
      </c>
      <c r="D3167">
        <v>2019</v>
      </c>
      <c r="E3167" s="9">
        <f ca="1">YEAR(TODAY())-Data_Source[[#This Row],[Year]]</f>
        <v>6</v>
      </c>
      <c r="F3167" t="s">
        <v>15</v>
      </c>
      <c r="G3167" t="s">
        <v>16</v>
      </c>
      <c r="H3167" t="s">
        <v>17</v>
      </c>
      <c r="I3167">
        <v>4</v>
      </c>
      <c r="J3167" t="s">
        <v>18</v>
      </c>
      <c r="K3167" t="s">
        <v>19</v>
      </c>
      <c r="L3167">
        <v>30000</v>
      </c>
      <c r="M3167" t="s">
        <v>64</v>
      </c>
      <c r="N3167" t="s">
        <v>64</v>
      </c>
      <c r="O3167" s="3">
        <v>320000</v>
      </c>
      <c r="P3167" s="1">
        <f>MEDIAN(Data_Source[Price (SAR)])</f>
        <v>58000</v>
      </c>
      <c r="Q3167" s="1" cm="1">
        <f t="array" ref="Q3167">MEDIAN(_xlfn._xlws.FILTER(Data_Source[Price (SAR)],Data_Source[Maker] = Data_Source[[#This Row],[Maker]]))</f>
        <v>145000</v>
      </c>
    </row>
    <row r="3168" spans="1:17" x14ac:dyDescent="0.35">
      <c r="A3168">
        <v>3167</v>
      </c>
      <c r="B3168" t="s">
        <v>181</v>
      </c>
      <c r="C3168" t="s">
        <v>199</v>
      </c>
      <c r="D3168">
        <v>2016</v>
      </c>
      <c r="E3168" s="9">
        <f ca="1">YEAR(TODAY())-Data_Source[[#This Row],[Year]]</f>
        <v>9</v>
      </c>
      <c r="F3168" t="s">
        <v>15</v>
      </c>
      <c r="G3168" t="s">
        <v>23</v>
      </c>
      <c r="H3168" t="s">
        <v>26</v>
      </c>
      <c r="I3168">
        <v>3.5</v>
      </c>
      <c r="J3168" t="s">
        <v>18</v>
      </c>
      <c r="K3168" t="s">
        <v>19</v>
      </c>
      <c r="L3168">
        <v>84000</v>
      </c>
      <c r="M3168" t="s">
        <v>45</v>
      </c>
      <c r="N3168" t="s">
        <v>539</v>
      </c>
      <c r="O3168" s="2">
        <v>42000</v>
      </c>
      <c r="P3168" s="1">
        <f>MEDIAN(Data_Source[Price (SAR)])</f>
        <v>58000</v>
      </c>
      <c r="Q3168" s="1" cm="1">
        <f t="array" ref="Q3168">MEDIAN(_xlfn._xlws.FILTER(Data_Source[Price (SAR)],Data_Source[Maker] = Data_Source[[#This Row],[Maker]]))</f>
        <v>54000</v>
      </c>
    </row>
    <row r="3169" spans="1:17" x14ac:dyDescent="0.35">
      <c r="A3169">
        <v>3168</v>
      </c>
      <c r="B3169" t="s">
        <v>180</v>
      </c>
      <c r="C3169" t="s">
        <v>273</v>
      </c>
      <c r="D3169">
        <v>2011</v>
      </c>
      <c r="E3169" s="9">
        <f ca="1">YEAR(TODAY())-Data_Source[[#This Row],[Year]]</f>
        <v>14</v>
      </c>
      <c r="F3169" t="s">
        <v>15</v>
      </c>
      <c r="G3169" t="s">
        <v>94</v>
      </c>
      <c r="H3169" t="s">
        <v>17</v>
      </c>
      <c r="I3169">
        <v>3</v>
      </c>
      <c r="J3169" t="s">
        <v>18</v>
      </c>
      <c r="K3169" t="s">
        <v>19</v>
      </c>
      <c r="L3169">
        <v>113000</v>
      </c>
      <c r="M3169" t="s">
        <v>45</v>
      </c>
      <c r="N3169" t="s">
        <v>539</v>
      </c>
      <c r="O3169" s="2">
        <v>99000</v>
      </c>
      <c r="P3169" s="1">
        <f>MEDIAN(Data_Source[Price (SAR)])</f>
        <v>58000</v>
      </c>
      <c r="Q3169" s="1" cm="1">
        <f t="array" ref="Q3169">MEDIAN(_xlfn._xlws.FILTER(Data_Source[Price (SAR)],Data_Source[Maker] = Data_Source[[#This Row],[Maker]]))</f>
        <v>138000</v>
      </c>
    </row>
    <row r="3170" spans="1:17" x14ac:dyDescent="0.35">
      <c r="A3170">
        <v>3169</v>
      </c>
      <c r="B3170" t="s">
        <v>36</v>
      </c>
      <c r="C3170" t="s">
        <v>146</v>
      </c>
      <c r="D3170">
        <v>2020</v>
      </c>
      <c r="E3170" s="9">
        <f ca="1">YEAR(TODAY())-Data_Source[[#This Row],[Year]]</f>
        <v>5</v>
      </c>
      <c r="F3170" t="s">
        <v>15</v>
      </c>
      <c r="G3170" t="s">
        <v>25</v>
      </c>
      <c r="H3170" t="s">
        <v>30</v>
      </c>
      <c r="I3170">
        <v>5.3</v>
      </c>
      <c r="J3170" t="s">
        <v>18</v>
      </c>
      <c r="K3170" t="s">
        <v>19</v>
      </c>
      <c r="L3170">
        <v>18000</v>
      </c>
      <c r="M3170" t="s">
        <v>45</v>
      </c>
      <c r="N3170" t="s">
        <v>539</v>
      </c>
      <c r="O3170" s="2">
        <v>152000</v>
      </c>
      <c r="P3170" s="1">
        <f>MEDIAN(Data_Source[Price (SAR)])</f>
        <v>58000</v>
      </c>
      <c r="Q3170" s="1" cm="1">
        <f t="array" ref="Q3170">MEDIAN(_xlfn._xlws.FILTER(Data_Source[Price (SAR)],Data_Source[Maker] = Data_Source[[#This Row],[Maker]]))</f>
        <v>72000</v>
      </c>
    </row>
    <row r="3171" spans="1:17" x14ac:dyDescent="0.35">
      <c r="A3171">
        <v>3170</v>
      </c>
      <c r="B3171" t="s">
        <v>48</v>
      </c>
      <c r="C3171" t="s">
        <v>247</v>
      </c>
      <c r="D3171">
        <v>2017</v>
      </c>
      <c r="E3171" s="9">
        <f ca="1">YEAR(TODAY())-Data_Source[[#This Row],[Year]]</f>
        <v>8</v>
      </c>
      <c r="F3171" t="s">
        <v>15</v>
      </c>
      <c r="G3171" t="s">
        <v>65</v>
      </c>
      <c r="H3171" t="s">
        <v>17</v>
      </c>
      <c r="I3171">
        <v>4.7</v>
      </c>
      <c r="J3171" t="s">
        <v>18</v>
      </c>
      <c r="K3171" t="s">
        <v>19</v>
      </c>
      <c r="L3171">
        <v>81000</v>
      </c>
      <c r="M3171" t="s">
        <v>42</v>
      </c>
      <c r="N3171" t="s">
        <v>64</v>
      </c>
      <c r="O3171" s="2">
        <v>265000</v>
      </c>
      <c r="P3171" s="1">
        <f>MEDIAN(Data_Source[Price (SAR)])</f>
        <v>58000</v>
      </c>
      <c r="Q3171" s="1" cm="1">
        <f t="array" ref="Q3171">MEDIAN(_xlfn._xlws.FILTER(Data_Source[Price (SAR)],Data_Source[Maker] = Data_Source[[#This Row],[Maker]]))</f>
        <v>145000</v>
      </c>
    </row>
    <row r="3172" spans="1:17" x14ac:dyDescent="0.35">
      <c r="A3172">
        <v>3171</v>
      </c>
      <c r="B3172" t="s">
        <v>39</v>
      </c>
      <c r="C3172" t="s">
        <v>177</v>
      </c>
      <c r="D3172">
        <v>2012</v>
      </c>
      <c r="E3172" s="9">
        <f ca="1">YEAR(TODAY())-Data_Source[[#This Row],[Year]]</f>
        <v>13</v>
      </c>
      <c r="F3172" t="s">
        <v>47</v>
      </c>
      <c r="G3172" t="s">
        <v>23</v>
      </c>
      <c r="H3172" t="s">
        <v>30</v>
      </c>
      <c r="I3172">
        <v>4.2</v>
      </c>
      <c r="J3172" t="s">
        <v>18</v>
      </c>
      <c r="K3172" t="s">
        <v>68</v>
      </c>
      <c r="L3172">
        <v>217912</v>
      </c>
      <c r="M3172" t="s">
        <v>45</v>
      </c>
      <c r="N3172" t="s">
        <v>539</v>
      </c>
      <c r="O3172" s="3">
        <v>9500</v>
      </c>
      <c r="P3172" s="1">
        <f>MEDIAN(Data_Source[Price (SAR)])</f>
        <v>58000</v>
      </c>
      <c r="Q3172" s="1" cm="1">
        <f t="array" ref="Q3172">MEDIAN(_xlfn._xlws.FILTER(Data_Source[Price (SAR)],Data_Source[Maker] = Data_Source[[#This Row],[Maker]]))</f>
        <v>60000</v>
      </c>
    </row>
    <row r="3173" spans="1:17" x14ac:dyDescent="0.35">
      <c r="A3173">
        <v>3172</v>
      </c>
      <c r="B3173" t="s">
        <v>166</v>
      </c>
      <c r="C3173" t="s">
        <v>167</v>
      </c>
      <c r="D3173">
        <v>2020</v>
      </c>
      <c r="E3173" s="9">
        <f ca="1">YEAR(TODAY())-Data_Source[[#This Row],[Year]]</f>
        <v>5</v>
      </c>
      <c r="F3173" t="s">
        <v>15</v>
      </c>
      <c r="G3173" t="s">
        <v>23</v>
      </c>
      <c r="H3173" t="s">
        <v>26</v>
      </c>
      <c r="I3173">
        <v>1.4</v>
      </c>
      <c r="J3173" t="s">
        <v>18</v>
      </c>
      <c r="K3173" t="s">
        <v>19</v>
      </c>
      <c r="L3173">
        <v>41600</v>
      </c>
      <c r="M3173" t="s">
        <v>20</v>
      </c>
      <c r="N3173" t="s">
        <v>20</v>
      </c>
      <c r="O3173" s="2">
        <v>28000</v>
      </c>
      <c r="P3173" s="1">
        <f>MEDIAN(Data_Source[Price (SAR)])</f>
        <v>58000</v>
      </c>
      <c r="Q3173" s="1" cm="1">
        <f t="array" ref="Q3173">MEDIAN(_xlfn._xlws.FILTER(Data_Source[Price (SAR)],Data_Source[Maker] = Data_Source[[#This Row],[Maker]]))</f>
        <v>44000</v>
      </c>
    </row>
    <row r="3174" spans="1:17" x14ac:dyDescent="0.35">
      <c r="A3174">
        <v>3173</v>
      </c>
      <c r="B3174" t="s">
        <v>181</v>
      </c>
      <c r="C3174" t="s">
        <v>380</v>
      </c>
      <c r="D3174">
        <v>2014</v>
      </c>
      <c r="E3174" s="9">
        <f ca="1">YEAR(TODAY())-Data_Source[[#This Row],[Year]]</f>
        <v>11</v>
      </c>
      <c r="F3174" t="s">
        <v>15</v>
      </c>
      <c r="G3174" t="s">
        <v>23</v>
      </c>
      <c r="H3174" t="s">
        <v>26</v>
      </c>
      <c r="I3174">
        <v>1</v>
      </c>
      <c r="J3174" t="s">
        <v>18</v>
      </c>
      <c r="K3174" t="s">
        <v>19</v>
      </c>
      <c r="L3174">
        <v>150000</v>
      </c>
      <c r="M3174" t="s">
        <v>42</v>
      </c>
      <c r="N3174" t="s">
        <v>64</v>
      </c>
      <c r="O3174" s="3">
        <v>16000</v>
      </c>
      <c r="P3174" s="1">
        <f>MEDIAN(Data_Source[Price (SAR)])</f>
        <v>58000</v>
      </c>
      <c r="Q3174" s="1" cm="1">
        <f t="array" ref="Q3174">MEDIAN(_xlfn._xlws.FILTER(Data_Source[Price (SAR)],Data_Source[Maker] = Data_Source[[#This Row],[Maker]]))</f>
        <v>54000</v>
      </c>
    </row>
    <row r="3175" spans="1:17" x14ac:dyDescent="0.35">
      <c r="A3175">
        <v>3174</v>
      </c>
      <c r="B3175" t="s">
        <v>39</v>
      </c>
      <c r="C3175" t="s">
        <v>46</v>
      </c>
      <c r="D3175">
        <v>2019</v>
      </c>
      <c r="E3175" s="9">
        <f ca="1">YEAR(TODAY())-Data_Source[[#This Row],[Year]]</f>
        <v>6</v>
      </c>
      <c r="F3175" t="s">
        <v>15</v>
      </c>
      <c r="G3175" t="s">
        <v>23</v>
      </c>
      <c r="H3175" t="s">
        <v>17</v>
      </c>
      <c r="I3175">
        <v>5.3</v>
      </c>
      <c r="J3175" t="s">
        <v>18</v>
      </c>
      <c r="K3175" t="s">
        <v>19</v>
      </c>
      <c r="L3175">
        <v>62000</v>
      </c>
      <c r="M3175" t="s">
        <v>42</v>
      </c>
      <c r="N3175" t="s">
        <v>64</v>
      </c>
      <c r="O3175" s="3">
        <v>195000</v>
      </c>
      <c r="P3175" s="1">
        <f>MEDIAN(Data_Source[Price (SAR)])</f>
        <v>58000</v>
      </c>
      <c r="Q3175" s="1" cm="1">
        <f t="array" ref="Q3175">MEDIAN(_xlfn._xlws.FILTER(Data_Source[Price (SAR)],Data_Source[Maker] = Data_Source[[#This Row],[Maker]]))</f>
        <v>60000</v>
      </c>
    </row>
    <row r="3176" spans="1:17" x14ac:dyDescent="0.35">
      <c r="A3176">
        <v>3175</v>
      </c>
      <c r="B3176" t="s">
        <v>39</v>
      </c>
      <c r="C3176" t="s">
        <v>46</v>
      </c>
      <c r="D3176">
        <v>2012</v>
      </c>
      <c r="E3176" s="9">
        <f ca="1">YEAR(TODAY())-Data_Source[[#This Row],[Year]]</f>
        <v>13</v>
      </c>
      <c r="F3176" t="s">
        <v>15</v>
      </c>
      <c r="G3176" t="s">
        <v>65</v>
      </c>
      <c r="H3176" t="s">
        <v>30</v>
      </c>
      <c r="I3176">
        <v>5.3</v>
      </c>
      <c r="J3176" t="s">
        <v>18</v>
      </c>
      <c r="K3176" t="s">
        <v>19</v>
      </c>
      <c r="L3176">
        <v>211</v>
      </c>
      <c r="M3176" t="s">
        <v>170</v>
      </c>
      <c r="N3176" t="s">
        <v>543</v>
      </c>
      <c r="O3176" s="3">
        <v>45000</v>
      </c>
      <c r="P3176" s="1">
        <f>MEDIAN(Data_Source[Price (SAR)])</f>
        <v>58000</v>
      </c>
      <c r="Q3176" s="1" cm="1">
        <f t="array" ref="Q3176">MEDIAN(_xlfn._xlws.FILTER(Data_Source[Price (SAR)],Data_Source[Maker] = Data_Source[[#This Row],[Maker]]))</f>
        <v>60000</v>
      </c>
    </row>
    <row r="3177" spans="1:17" x14ac:dyDescent="0.35">
      <c r="A3177">
        <v>3176</v>
      </c>
      <c r="B3177" t="s">
        <v>166</v>
      </c>
      <c r="C3177" t="s">
        <v>167</v>
      </c>
      <c r="D3177">
        <v>2021</v>
      </c>
      <c r="E3177" s="9">
        <f ca="1">YEAR(TODAY())-Data_Source[[#This Row],[Year]]</f>
        <v>4</v>
      </c>
      <c r="F3177" t="s">
        <v>15</v>
      </c>
      <c r="G3177" t="s">
        <v>23</v>
      </c>
      <c r="H3177" t="s">
        <v>26</v>
      </c>
      <c r="I3177">
        <v>1.5</v>
      </c>
      <c r="J3177" t="s">
        <v>18</v>
      </c>
      <c r="K3177" t="s">
        <v>19</v>
      </c>
      <c r="L3177">
        <v>11000</v>
      </c>
      <c r="M3177" t="s">
        <v>20</v>
      </c>
      <c r="N3177" t="s">
        <v>20</v>
      </c>
      <c r="O3177" s="3">
        <v>32500</v>
      </c>
      <c r="P3177" s="1">
        <f>MEDIAN(Data_Source[Price (SAR)])</f>
        <v>58000</v>
      </c>
      <c r="Q3177" s="1" cm="1">
        <f t="array" ref="Q3177">MEDIAN(_xlfn._xlws.FILTER(Data_Source[Price (SAR)],Data_Source[Maker] = Data_Source[[#This Row],[Maker]]))</f>
        <v>44000</v>
      </c>
    </row>
    <row r="3178" spans="1:17" x14ac:dyDescent="0.35">
      <c r="A3178">
        <v>3177</v>
      </c>
      <c r="B3178" t="s">
        <v>34</v>
      </c>
      <c r="C3178" t="s">
        <v>58</v>
      </c>
      <c r="D3178">
        <v>2014</v>
      </c>
      <c r="E3178" s="9">
        <f ca="1">YEAR(TODAY())-Data_Source[[#This Row],[Year]]</f>
        <v>11</v>
      </c>
      <c r="F3178" t="s">
        <v>15</v>
      </c>
      <c r="G3178" t="s">
        <v>23</v>
      </c>
      <c r="H3178" t="s">
        <v>26</v>
      </c>
      <c r="I3178">
        <v>2.7</v>
      </c>
      <c r="J3178" t="s">
        <v>18</v>
      </c>
      <c r="K3178" t="s">
        <v>19</v>
      </c>
      <c r="L3178">
        <v>127000</v>
      </c>
      <c r="M3178" t="s">
        <v>42</v>
      </c>
      <c r="N3178" t="s">
        <v>64</v>
      </c>
      <c r="O3178" s="3">
        <v>57000</v>
      </c>
      <c r="P3178" s="1">
        <f>MEDIAN(Data_Source[Price (SAR)])</f>
        <v>58000</v>
      </c>
      <c r="Q3178" s="1" cm="1">
        <f t="array" ref="Q3178">MEDIAN(_xlfn._xlws.FILTER(Data_Source[Price (SAR)],Data_Source[Maker] = Data_Source[[#This Row],[Maker]]))</f>
        <v>65000</v>
      </c>
    </row>
    <row r="3179" spans="1:17" x14ac:dyDescent="0.35">
      <c r="A3179">
        <v>3178</v>
      </c>
      <c r="B3179" t="s">
        <v>36</v>
      </c>
      <c r="C3179" t="s">
        <v>37</v>
      </c>
      <c r="D3179">
        <v>2015</v>
      </c>
      <c r="E3179" s="9">
        <f ca="1">YEAR(TODAY())-Data_Source[[#This Row],[Year]]</f>
        <v>10</v>
      </c>
      <c r="F3179" t="s">
        <v>15</v>
      </c>
      <c r="G3179" t="s">
        <v>23</v>
      </c>
      <c r="H3179" t="s">
        <v>17</v>
      </c>
      <c r="I3179">
        <v>5.3</v>
      </c>
      <c r="J3179" t="s">
        <v>18</v>
      </c>
      <c r="K3179" t="s">
        <v>19</v>
      </c>
      <c r="L3179">
        <v>133490</v>
      </c>
      <c r="M3179" t="s">
        <v>20</v>
      </c>
      <c r="N3179" t="s">
        <v>20</v>
      </c>
      <c r="O3179" s="2">
        <v>143000</v>
      </c>
      <c r="P3179" s="1">
        <f>MEDIAN(Data_Source[Price (SAR)])</f>
        <v>58000</v>
      </c>
      <c r="Q3179" s="1" cm="1">
        <f t="array" ref="Q3179">MEDIAN(_xlfn._xlws.FILTER(Data_Source[Price (SAR)],Data_Source[Maker] = Data_Source[[#This Row],[Maker]]))</f>
        <v>72000</v>
      </c>
    </row>
    <row r="3180" spans="1:17" x14ac:dyDescent="0.35">
      <c r="A3180">
        <v>3179</v>
      </c>
      <c r="B3180" t="s">
        <v>82</v>
      </c>
      <c r="C3180" t="s">
        <v>105</v>
      </c>
      <c r="D3180">
        <v>2018</v>
      </c>
      <c r="E3180" s="9">
        <f ca="1">YEAR(TODAY())-Data_Source[[#This Row],[Year]]</f>
        <v>7</v>
      </c>
      <c r="F3180" t="s">
        <v>303</v>
      </c>
      <c r="G3180" t="s">
        <v>16</v>
      </c>
      <c r="H3180" t="s">
        <v>30</v>
      </c>
      <c r="I3180">
        <v>2.4</v>
      </c>
      <c r="J3180" t="s">
        <v>18</v>
      </c>
      <c r="K3180" t="s">
        <v>19</v>
      </c>
      <c r="L3180">
        <v>125000</v>
      </c>
      <c r="M3180" t="s">
        <v>81</v>
      </c>
      <c r="N3180" t="s">
        <v>541</v>
      </c>
      <c r="O3180" s="2">
        <v>55000</v>
      </c>
      <c r="P3180" s="1">
        <f>MEDIAN(Data_Source[Price (SAR)])</f>
        <v>58000</v>
      </c>
      <c r="Q3180" s="1" cm="1">
        <f t="array" ref="Q3180">MEDIAN(_xlfn._xlws.FILTER(Data_Source[Price (SAR)],Data_Source[Maker] = Data_Source[[#This Row],[Maker]]))</f>
        <v>40000</v>
      </c>
    </row>
    <row r="3181" spans="1:17" x14ac:dyDescent="0.35">
      <c r="A3181">
        <v>3180</v>
      </c>
      <c r="B3181" t="s">
        <v>76</v>
      </c>
      <c r="C3181" t="s">
        <v>112</v>
      </c>
      <c r="D3181">
        <v>2011</v>
      </c>
      <c r="E3181" s="9">
        <f ca="1">YEAR(TODAY())-Data_Source[[#This Row],[Year]]</f>
        <v>14</v>
      </c>
      <c r="F3181" t="s">
        <v>15</v>
      </c>
      <c r="G3181" t="s">
        <v>65</v>
      </c>
      <c r="H3181" t="s">
        <v>30</v>
      </c>
      <c r="I3181">
        <v>3.5</v>
      </c>
      <c r="J3181" t="s">
        <v>18</v>
      </c>
      <c r="K3181" t="s">
        <v>19</v>
      </c>
      <c r="L3181">
        <v>281000</v>
      </c>
      <c r="M3181" t="s">
        <v>211</v>
      </c>
      <c r="N3181" t="s">
        <v>539</v>
      </c>
      <c r="O3181" s="2">
        <v>29500</v>
      </c>
      <c r="P3181" s="1">
        <f>MEDIAN(Data_Source[Price (SAR)])</f>
        <v>58000</v>
      </c>
      <c r="Q3181" s="1" cm="1">
        <f t="array" ref="Q3181">MEDIAN(_xlfn._xlws.FILTER(Data_Source[Price (SAR)],Data_Source[Maker] = Data_Source[[#This Row],[Maker]]))</f>
        <v>55000</v>
      </c>
    </row>
    <row r="3182" spans="1:17" x14ac:dyDescent="0.35">
      <c r="A3182">
        <v>3181</v>
      </c>
      <c r="B3182" t="s">
        <v>60</v>
      </c>
      <c r="C3182" t="s">
        <v>80</v>
      </c>
      <c r="D3182">
        <v>2017</v>
      </c>
      <c r="E3182" s="9">
        <f ca="1">YEAR(TODAY())-Data_Source[[#This Row],[Year]]</f>
        <v>8</v>
      </c>
      <c r="F3182" t="s">
        <v>47</v>
      </c>
      <c r="G3182" t="s">
        <v>23</v>
      </c>
      <c r="H3182" t="s">
        <v>30</v>
      </c>
      <c r="I3182">
        <v>3.5</v>
      </c>
      <c r="J3182" t="s">
        <v>18</v>
      </c>
      <c r="K3182" t="s">
        <v>19</v>
      </c>
      <c r="L3182">
        <v>96906</v>
      </c>
      <c r="M3182" t="s">
        <v>20</v>
      </c>
      <c r="N3182" t="s">
        <v>20</v>
      </c>
      <c r="O3182" s="2">
        <v>116000</v>
      </c>
      <c r="P3182" s="1">
        <f>MEDIAN(Data_Source[Price (SAR)])</f>
        <v>58000</v>
      </c>
      <c r="Q3182" s="1" cm="1">
        <f t="array" ref="Q3182">MEDIAN(_xlfn._xlws.FILTER(Data_Source[Price (SAR)],Data_Source[Maker] = Data_Source[[#This Row],[Maker]]))</f>
        <v>142000</v>
      </c>
    </row>
    <row r="3183" spans="1:17" x14ac:dyDescent="0.35">
      <c r="A3183">
        <v>3182</v>
      </c>
      <c r="B3183" t="s">
        <v>103</v>
      </c>
      <c r="C3183" t="s">
        <v>206</v>
      </c>
      <c r="D3183">
        <v>1998</v>
      </c>
      <c r="E3183" s="9">
        <f ca="1">YEAR(TODAY())-Data_Source[[#This Row],[Year]]</f>
        <v>27</v>
      </c>
      <c r="F3183" t="s">
        <v>15</v>
      </c>
      <c r="G3183" t="s">
        <v>23</v>
      </c>
      <c r="H3183" t="s">
        <v>26</v>
      </c>
      <c r="I3183">
        <v>4</v>
      </c>
      <c r="J3183" t="s">
        <v>18</v>
      </c>
      <c r="K3183" t="s">
        <v>19</v>
      </c>
      <c r="L3183">
        <v>270000</v>
      </c>
      <c r="M3183" t="s">
        <v>245</v>
      </c>
      <c r="N3183" t="s">
        <v>538</v>
      </c>
      <c r="O3183" s="2">
        <v>16000</v>
      </c>
      <c r="P3183" s="1">
        <f>MEDIAN(Data_Source[Price (SAR)])</f>
        <v>58000</v>
      </c>
      <c r="Q3183" s="1" cm="1">
        <f t="array" ref="Q3183">MEDIAN(_xlfn._xlws.FILTER(Data_Source[Price (SAR)],Data_Source[Maker] = Data_Source[[#This Row],[Maker]]))</f>
        <v>83000</v>
      </c>
    </row>
    <row r="3184" spans="1:17" x14ac:dyDescent="0.35">
      <c r="A3184">
        <v>3183</v>
      </c>
      <c r="B3184" t="s">
        <v>34</v>
      </c>
      <c r="C3184" t="s">
        <v>127</v>
      </c>
      <c r="D3184">
        <v>2016</v>
      </c>
      <c r="E3184" s="9">
        <f ca="1">YEAR(TODAY())-Data_Source[[#This Row],[Year]]</f>
        <v>9</v>
      </c>
      <c r="F3184" t="s">
        <v>15</v>
      </c>
      <c r="G3184" t="s">
        <v>23</v>
      </c>
      <c r="H3184" t="s">
        <v>17</v>
      </c>
      <c r="I3184">
        <v>4</v>
      </c>
      <c r="J3184" t="s">
        <v>18</v>
      </c>
      <c r="K3184" t="s">
        <v>68</v>
      </c>
      <c r="L3184">
        <v>190</v>
      </c>
      <c r="M3184" t="s">
        <v>70</v>
      </c>
      <c r="N3184" t="s">
        <v>70</v>
      </c>
      <c r="O3184" s="3">
        <v>1414</v>
      </c>
      <c r="P3184" s="1">
        <f>MEDIAN(Data_Source[Price (SAR)])</f>
        <v>58000</v>
      </c>
      <c r="Q3184" s="1" cm="1">
        <f t="array" ref="Q3184">MEDIAN(_xlfn._xlws.FILTER(Data_Source[Price (SAR)],Data_Source[Maker] = Data_Source[[#This Row],[Maker]]))</f>
        <v>65000</v>
      </c>
    </row>
    <row r="3185" spans="1:17" x14ac:dyDescent="0.35">
      <c r="A3185">
        <v>3184</v>
      </c>
      <c r="B3185" t="s">
        <v>34</v>
      </c>
      <c r="C3185" t="s">
        <v>145</v>
      </c>
      <c r="D3185">
        <v>2008</v>
      </c>
      <c r="E3185" s="9">
        <f ca="1">YEAR(TODAY())-Data_Source[[#This Row],[Year]]</f>
        <v>17</v>
      </c>
      <c r="F3185" t="s">
        <v>15</v>
      </c>
      <c r="G3185" t="s">
        <v>78</v>
      </c>
      <c r="H3185" t="s">
        <v>26</v>
      </c>
      <c r="I3185">
        <v>2.7</v>
      </c>
      <c r="J3185" t="s">
        <v>18</v>
      </c>
      <c r="K3185" t="s">
        <v>19</v>
      </c>
      <c r="L3185">
        <v>90000</v>
      </c>
      <c r="M3185" t="s">
        <v>187</v>
      </c>
      <c r="N3185" t="s">
        <v>539</v>
      </c>
      <c r="O3185" s="3">
        <v>20000</v>
      </c>
      <c r="P3185" s="1">
        <f>MEDIAN(Data_Source[Price (SAR)])</f>
        <v>58000</v>
      </c>
      <c r="Q3185" s="1" cm="1">
        <f t="array" ref="Q3185">MEDIAN(_xlfn._xlws.FILTER(Data_Source[Price (SAR)],Data_Source[Maker] = Data_Source[[#This Row],[Maker]]))</f>
        <v>65000</v>
      </c>
    </row>
    <row r="3186" spans="1:17" x14ac:dyDescent="0.35">
      <c r="A3186">
        <v>3185</v>
      </c>
      <c r="B3186" t="s">
        <v>27</v>
      </c>
      <c r="C3186" t="s">
        <v>88</v>
      </c>
      <c r="D3186">
        <v>2019</v>
      </c>
      <c r="E3186" s="9">
        <f ca="1">YEAR(TODAY())-Data_Source[[#This Row],[Year]]</f>
        <v>6</v>
      </c>
      <c r="F3186" t="s">
        <v>15</v>
      </c>
      <c r="G3186" t="s">
        <v>29</v>
      </c>
      <c r="H3186" t="s">
        <v>26</v>
      </c>
      <c r="I3186">
        <v>1.4</v>
      </c>
      <c r="J3186" t="s">
        <v>18</v>
      </c>
      <c r="K3186" t="s">
        <v>19</v>
      </c>
      <c r="L3186">
        <v>73567</v>
      </c>
      <c r="M3186" t="s">
        <v>20</v>
      </c>
      <c r="N3186" t="s">
        <v>20</v>
      </c>
      <c r="O3186" s="3">
        <v>36500</v>
      </c>
      <c r="P3186" s="1">
        <f>MEDIAN(Data_Source[Price (SAR)])</f>
        <v>58000</v>
      </c>
      <c r="Q3186" s="1" cm="1">
        <f t="array" ref="Q3186">MEDIAN(_xlfn._xlws.FILTER(Data_Source[Price (SAR)],Data_Source[Maker] = Data_Source[[#This Row],[Maker]]))</f>
        <v>42000</v>
      </c>
    </row>
    <row r="3187" spans="1:17" x14ac:dyDescent="0.35">
      <c r="A3187">
        <v>3186</v>
      </c>
      <c r="B3187" t="s">
        <v>76</v>
      </c>
      <c r="C3187" t="s">
        <v>112</v>
      </c>
      <c r="D3187">
        <v>2017</v>
      </c>
      <c r="E3187" s="9">
        <f ca="1">YEAR(TODAY())-Data_Source[[#This Row],[Year]]</f>
        <v>8</v>
      </c>
      <c r="F3187" t="s">
        <v>47</v>
      </c>
      <c r="G3187" t="s">
        <v>23</v>
      </c>
      <c r="H3187" t="s">
        <v>30</v>
      </c>
      <c r="I3187">
        <v>3.5</v>
      </c>
      <c r="J3187" t="s">
        <v>18</v>
      </c>
      <c r="K3187" t="s">
        <v>19</v>
      </c>
      <c r="L3187">
        <v>61000</v>
      </c>
      <c r="M3187" t="s">
        <v>45</v>
      </c>
      <c r="N3187" t="s">
        <v>539</v>
      </c>
      <c r="O3187" s="3">
        <v>73000</v>
      </c>
      <c r="P3187" s="1">
        <f>MEDIAN(Data_Source[Price (SAR)])</f>
        <v>58000</v>
      </c>
      <c r="Q3187" s="1" cm="1">
        <f t="array" ref="Q3187">MEDIAN(_xlfn._xlws.FILTER(Data_Source[Price (SAR)],Data_Source[Maker] = Data_Source[[#This Row],[Maker]]))</f>
        <v>55000</v>
      </c>
    </row>
    <row r="3188" spans="1:17" x14ac:dyDescent="0.35">
      <c r="A3188">
        <v>3187</v>
      </c>
      <c r="B3188" t="s">
        <v>109</v>
      </c>
      <c r="C3188" t="s">
        <v>110</v>
      </c>
      <c r="D3188">
        <v>2021</v>
      </c>
      <c r="E3188" s="9">
        <f ca="1">YEAR(TODAY())-Data_Source[[#This Row],[Year]]</f>
        <v>4</v>
      </c>
      <c r="F3188" t="s">
        <v>44</v>
      </c>
      <c r="G3188" t="s">
        <v>29</v>
      </c>
      <c r="H3188" t="s">
        <v>26</v>
      </c>
      <c r="I3188">
        <v>3.5</v>
      </c>
      <c r="J3188" t="s">
        <v>18</v>
      </c>
      <c r="K3188" t="s">
        <v>19</v>
      </c>
      <c r="L3188">
        <v>1700</v>
      </c>
      <c r="M3188" t="s">
        <v>64</v>
      </c>
      <c r="N3188" t="s">
        <v>64</v>
      </c>
      <c r="O3188" s="2">
        <v>110000</v>
      </c>
      <c r="P3188" s="1">
        <f>MEDIAN(Data_Source[Price (SAR)])</f>
        <v>58000</v>
      </c>
      <c r="Q3188" s="1" cm="1">
        <f t="array" ref="Q3188">MEDIAN(_xlfn._xlws.FILTER(Data_Source[Price (SAR)],Data_Source[Maker] = Data_Source[[#This Row],[Maker]]))</f>
        <v>71000</v>
      </c>
    </row>
    <row r="3189" spans="1:17" x14ac:dyDescent="0.35">
      <c r="A3189">
        <v>3188</v>
      </c>
      <c r="B3189" t="s">
        <v>219</v>
      </c>
      <c r="C3189" t="s">
        <v>441</v>
      </c>
      <c r="D3189">
        <v>2011</v>
      </c>
      <c r="E3189" s="9">
        <f ca="1">YEAR(TODAY())-Data_Source[[#This Row],[Year]]</f>
        <v>14</v>
      </c>
      <c r="F3189" t="s">
        <v>15</v>
      </c>
      <c r="G3189" t="s">
        <v>16</v>
      </c>
      <c r="H3189" t="s">
        <v>17</v>
      </c>
      <c r="I3189">
        <v>2</v>
      </c>
      <c r="J3189" t="s">
        <v>18</v>
      </c>
      <c r="K3189" t="s">
        <v>19</v>
      </c>
      <c r="L3189">
        <v>143000</v>
      </c>
      <c r="M3189" t="s">
        <v>42</v>
      </c>
      <c r="N3189" t="s">
        <v>64</v>
      </c>
      <c r="O3189" s="3">
        <v>24000</v>
      </c>
      <c r="P3189" s="1">
        <f>MEDIAN(Data_Source[Price (SAR)])</f>
        <v>58000</v>
      </c>
      <c r="Q3189" s="1" cm="1">
        <f t="array" ref="Q3189">MEDIAN(_xlfn._xlws.FILTER(Data_Source[Price (SAR)],Data_Source[Maker] = Data_Source[[#This Row],[Maker]]))</f>
        <v>49500</v>
      </c>
    </row>
    <row r="3190" spans="1:17" x14ac:dyDescent="0.35">
      <c r="A3190">
        <v>3189</v>
      </c>
      <c r="B3190" t="s">
        <v>27</v>
      </c>
      <c r="C3190" t="s">
        <v>28</v>
      </c>
      <c r="D3190">
        <v>2019</v>
      </c>
      <c r="E3190" s="9">
        <f ca="1">YEAR(TODAY())-Data_Source[[#This Row],[Year]]</f>
        <v>6</v>
      </c>
      <c r="F3190" t="s">
        <v>15</v>
      </c>
      <c r="G3190" t="s">
        <v>23</v>
      </c>
      <c r="H3190" t="s">
        <v>26</v>
      </c>
      <c r="I3190">
        <v>1.6</v>
      </c>
      <c r="J3190" t="s">
        <v>18</v>
      </c>
      <c r="K3190" t="s">
        <v>19</v>
      </c>
      <c r="L3190">
        <v>76014</v>
      </c>
      <c r="M3190" t="s">
        <v>42</v>
      </c>
      <c r="N3190" t="s">
        <v>64</v>
      </c>
      <c r="O3190" s="3">
        <v>48000</v>
      </c>
      <c r="P3190" s="1">
        <f>MEDIAN(Data_Source[Price (SAR)])</f>
        <v>58000</v>
      </c>
      <c r="Q3190" s="1" cm="1">
        <f t="array" ref="Q3190">MEDIAN(_xlfn._xlws.FILTER(Data_Source[Price (SAR)],Data_Source[Maker] = Data_Source[[#This Row],[Maker]]))</f>
        <v>42000</v>
      </c>
    </row>
    <row r="3191" spans="1:17" x14ac:dyDescent="0.35">
      <c r="A3191">
        <v>3190</v>
      </c>
      <c r="B3191" t="s">
        <v>27</v>
      </c>
      <c r="C3191" t="s">
        <v>402</v>
      </c>
      <c r="D3191">
        <v>2016</v>
      </c>
      <c r="E3191" s="9">
        <f ca="1">YEAR(TODAY())-Data_Source[[#This Row],[Year]]</f>
        <v>9</v>
      </c>
      <c r="F3191" t="s">
        <v>15</v>
      </c>
      <c r="G3191" t="s">
        <v>38</v>
      </c>
      <c r="H3191" t="s">
        <v>17</v>
      </c>
      <c r="I3191">
        <v>3</v>
      </c>
      <c r="J3191" t="s">
        <v>56</v>
      </c>
      <c r="K3191" t="s">
        <v>68</v>
      </c>
      <c r="L3191">
        <v>44000</v>
      </c>
      <c r="M3191" t="s">
        <v>42</v>
      </c>
      <c r="N3191" t="s">
        <v>64</v>
      </c>
      <c r="O3191" s="3">
        <v>97000</v>
      </c>
      <c r="P3191" s="1">
        <f>MEDIAN(Data_Source[Price (SAR)])</f>
        <v>58000</v>
      </c>
      <c r="Q3191" s="1" cm="1">
        <f t="array" ref="Q3191">MEDIAN(_xlfn._xlws.FILTER(Data_Source[Price (SAR)],Data_Source[Maker] = Data_Source[[#This Row],[Maker]]))</f>
        <v>42000</v>
      </c>
    </row>
    <row r="3192" spans="1:17" x14ac:dyDescent="0.35">
      <c r="A3192">
        <v>3191</v>
      </c>
      <c r="B3192" t="s">
        <v>27</v>
      </c>
      <c r="C3192" t="s">
        <v>88</v>
      </c>
      <c r="D3192">
        <v>2017</v>
      </c>
      <c r="E3192" s="9">
        <f ca="1">YEAR(TODAY())-Data_Source[[#This Row],[Year]]</f>
        <v>8</v>
      </c>
      <c r="F3192" t="s">
        <v>15</v>
      </c>
      <c r="G3192" t="s">
        <v>25</v>
      </c>
      <c r="H3192" t="s">
        <v>30</v>
      </c>
      <c r="I3192">
        <v>1.4</v>
      </c>
      <c r="J3192" t="s">
        <v>18</v>
      </c>
      <c r="K3192" t="s">
        <v>19</v>
      </c>
      <c r="L3192">
        <v>174000</v>
      </c>
      <c r="M3192" t="s">
        <v>42</v>
      </c>
      <c r="N3192" t="s">
        <v>64</v>
      </c>
      <c r="O3192" s="2">
        <v>24000</v>
      </c>
      <c r="P3192" s="1">
        <f>MEDIAN(Data_Source[Price (SAR)])</f>
        <v>58000</v>
      </c>
      <c r="Q3192" s="1" cm="1">
        <f t="array" ref="Q3192">MEDIAN(_xlfn._xlws.FILTER(Data_Source[Price (SAR)],Data_Source[Maker] = Data_Source[[#This Row],[Maker]]))</f>
        <v>42000</v>
      </c>
    </row>
    <row r="3193" spans="1:17" x14ac:dyDescent="0.35">
      <c r="A3193">
        <v>3192</v>
      </c>
      <c r="B3193" t="s">
        <v>48</v>
      </c>
      <c r="C3193" t="s">
        <v>244</v>
      </c>
      <c r="D3193">
        <v>1986</v>
      </c>
      <c r="E3193" s="9">
        <f ca="1">YEAR(TODAY())-Data_Source[[#This Row],[Year]]</f>
        <v>39</v>
      </c>
      <c r="F3193" t="s">
        <v>15</v>
      </c>
      <c r="G3193" t="s">
        <v>25</v>
      </c>
      <c r="H3193" t="s">
        <v>17</v>
      </c>
      <c r="I3193">
        <v>3</v>
      </c>
      <c r="J3193" t="s">
        <v>18</v>
      </c>
      <c r="K3193" t="s">
        <v>19</v>
      </c>
      <c r="L3193">
        <v>500000</v>
      </c>
      <c r="M3193" t="s">
        <v>81</v>
      </c>
      <c r="N3193" t="s">
        <v>541</v>
      </c>
      <c r="O3193" s="2">
        <v>5500</v>
      </c>
      <c r="P3193" s="1">
        <f>MEDIAN(Data_Source[Price (SAR)])</f>
        <v>58000</v>
      </c>
      <c r="Q3193" s="1" cm="1">
        <f t="array" ref="Q3193">MEDIAN(_xlfn._xlws.FILTER(Data_Source[Price (SAR)],Data_Source[Maker] = Data_Source[[#This Row],[Maker]]))</f>
        <v>145000</v>
      </c>
    </row>
    <row r="3194" spans="1:17" x14ac:dyDescent="0.35">
      <c r="A3194">
        <v>3193</v>
      </c>
      <c r="B3194" t="s">
        <v>27</v>
      </c>
      <c r="C3194" t="s">
        <v>89</v>
      </c>
      <c r="D3194">
        <v>2020</v>
      </c>
      <c r="E3194" s="9">
        <f ca="1">YEAR(TODAY())-Data_Source[[#This Row],[Year]]</f>
        <v>5</v>
      </c>
      <c r="F3194" t="s">
        <v>15</v>
      </c>
      <c r="G3194" t="s">
        <v>29</v>
      </c>
      <c r="H3194" t="s">
        <v>30</v>
      </c>
      <c r="I3194">
        <v>2.5</v>
      </c>
      <c r="J3194" t="s">
        <v>18</v>
      </c>
      <c r="K3194" t="s">
        <v>19</v>
      </c>
      <c r="L3194">
        <v>47000</v>
      </c>
      <c r="M3194" t="s">
        <v>20</v>
      </c>
      <c r="N3194" t="s">
        <v>20</v>
      </c>
      <c r="O3194" s="2">
        <v>2314</v>
      </c>
      <c r="P3194" s="1">
        <f>MEDIAN(Data_Source[Price (SAR)])</f>
        <v>58000</v>
      </c>
      <c r="Q3194" s="1" cm="1">
        <f t="array" ref="Q3194">MEDIAN(_xlfn._xlws.FILTER(Data_Source[Price (SAR)],Data_Source[Maker] = Data_Source[[#This Row],[Maker]]))</f>
        <v>42000</v>
      </c>
    </row>
    <row r="3195" spans="1:17" x14ac:dyDescent="0.35">
      <c r="A3195">
        <v>3194</v>
      </c>
      <c r="B3195" t="s">
        <v>27</v>
      </c>
      <c r="C3195" t="s">
        <v>406</v>
      </c>
      <c r="D3195">
        <v>2017</v>
      </c>
      <c r="E3195" s="9">
        <f ca="1">YEAR(TODAY())-Data_Source[[#This Row],[Year]]</f>
        <v>8</v>
      </c>
      <c r="F3195" t="s">
        <v>47</v>
      </c>
      <c r="G3195" t="s">
        <v>23</v>
      </c>
      <c r="H3195" t="s">
        <v>17</v>
      </c>
      <c r="I3195">
        <v>1.6</v>
      </c>
      <c r="J3195" t="s">
        <v>56</v>
      </c>
      <c r="K3195" t="s">
        <v>19</v>
      </c>
      <c r="L3195">
        <v>110750</v>
      </c>
      <c r="M3195" t="s">
        <v>155</v>
      </c>
      <c r="N3195" t="s">
        <v>539</v>
      </c>
      <c r="O3195" s="2">
        <v>60000</v>
      </c>
      <c r="P3195" s="1">
        <f>MEDIAN(Data_Source[Price (SAR)])</f>
        <v>58000</v>
      </c>
      <c r="Q3195" s="1" cm="1">
        <f t="array" ref="Q3195">MEDIAN(_xlfn._xlws.FILTER(Data_Source[Price (SAR)],Data_Source[Maker] = Data_Source[[#This Row],[Maker]]))</f>
        <v>42000</v>
      </c>
    </row>
    <row r="3196" spans="1:17" x14ac:dyDescent="0.35">
      <c r="A3196">
        <v>3195</v>
      </c>
      <c r="B3196" t="s">
        <v>34</v>
      </c>
      <c r="C3196" t="s">
        <v>35</v>
      </c>
      <c r="D3196">
        <v>1997</v>
      </c>
      <c r="E3196" s="9">
        <f ca="1">YEAR(TODAY())-Data_Source[[#This Row],[Year]]</f>
        <v>28</v>
      </c>
      <c r="F3196" t="s">
        <v>15</v>
      </c>
      <c r="G3196" t="s">
        <v>25</v>
      </c>
      <c r="H3196" t="s">
        <v>17</v>
      </c>
      <c r="I3196">
        <v>4.5</v>
      </c>
      <c r="J3196" t="s">
        <v>18</v>
      </c>
      <c r="K3196" t="s">
        <v>68</v>
      </c>
      <c r="L3196">
        <v>708000</v>
      </c>
      <c r="M3196" t="s">
        <v>81</v>
      </c>
      <c r="N3196" t="s">
        <v>541</v>
      </c>
      <c r="O3196" s="2">
        <v>25000</v>
      </c>
      <c r="P3196" s="1">
        <f>MEDIAN(Data_Source[Price (SAR)])</f>
        <v>58000</v>
      </c>
      <c r="Q3196" s="1" cm="1">
        <f t="array" ref="Q3196">MEDIAN(_xlfn._xlws.FILTER(Data_Source[Price (SAR)],Data_Source[Maker] = Data_Source[[#This Row],[Maker]]))</f>
        <v>65000</v>
      </c>
    </row>
    <row r="3197" spans="1:17" x14ac:dyDescent="0.35">
      <c r="A3197">
        <v>3196</v>
      </c>
      <c r="B3197" t="s">
        <v>103</v>
      </c>
      <c r="C3197" t="s">
        <v>104</v>
      </c>
      <c r="D3197">
        <v>2013</v>
      </c>
      <c r="E3197" s="9">
        <f ca="1">YEAR(TODAY())-Data_Source[[#This Row],[Year]]</f>
        <v>12</v>
      </c>
      <c r="F3197" t="s">
        <v>15</v>
      </c>
      <c r="G3197" t="s">
        <v>16</v>
      </c>
      <c r="H3197" t="s">
        <v>17</v>
      </c>
      <c r="I3197">
        <v>5.7</v>
      </c>
      <c r="J3197" t="s">
        <v>18</v>
      </c>
      <c r="K3197" t="s">
        <v>19</v>
      </c>
      <c r="L3197">
        <v>226</v>
      </c>
      <c r="M3197" t="s">
        <v>111</v>
      </c>
      <c r="N3197" t="s">
        <v>540</v>
      </c>
      <c r="O3197" s="2">
        <v>45000</v>
      </c>
      <c r="P3197" s="1">
        <f>MEDIAN(Data_Source[Price (SAR)])</f>
        <v>58000</v>
      </c>
      <c r="Q3197" s="1" cm="1">
        <f t="array" ref="Q3197">MEDIAN(_xlfn._xlws.FILTER(Data_Source[Price (SAR)],Data_Source[Maker] = Data_Source[[#This Row],[Maker]]))</f>
        <v>83000</v>
      </c>
    </row>
    <row r="3198" spans="1:17" x14ac:dyDescent="0.35">
      <c r="A3198">
        <v>3197</v>
      </c>
      <c r="B3198" t="s">
        <v>39</v>
      </c>
      <c r="C3198" t="s">
        <v>331</v>
      </c>
      <c r="D3198">
        <v>2005</v>
      </c>
      <c r="E3198" s="9">
        <f ca="1">YEAR(TODAY())-Data_Source[[#This Row],[Year]]</f>
        <v>20</v>
      </c>
      <c r="F3198" t="s">
        <v>15</v>
      </c>
      <c r="G3198" t="s">
        <v>196</v>
      </c>
      <c r="H3198" t="s">
        <v>26</v>
      </c>
      <c r="I3198">
        <v>1.6</v>
      </c>
      <c r="J3198" t="s">
        <v>18</v>
      </c>
      <c r="K3198" t="s">
        <v>19</v>
      </c>
      <c r="L3198">
        <v>92000</v>
      </c>
      <c r="M3198" t="s">
        <v>59</v>
      </c>
      <c r="N3198" t="s">
        <v>59</v>
      </c>
      <c r="O3198" s="2">
        <v>17500</v>
      </c>
      <c r="P3198" s="1">
        <f>MEDIAN(Data_Source[Price (SAR)])</f>
        <v>58000</v>
      </c>
      <c r="Q3198" s="1" cm="1">
        <f t="array" ref="Q3198">MEDIAN(_xlfn._xlws.FILTER(Data_Source[Price (SAR)],Data_Source[Maker] = Data_Source[[#This Row],[Maker]]))</f>
        <v>60000</v>
      </c>
    </row>
    <row r="3199" spans="1:17" x14ac:dyDescent="0.35">
      <c r="A3199">
        <v>3198</v>
      </c>
      <c r="B3199" t="s">
        <v>48</v>
      </c>
      <c r="C3199" t="s">
        <v>49</v>
      </c>
      <c r="D3199">
        <v>2017</v>
      </c>
      <c r="E3199" s="9">
        <f ca="1">YEAR(TODAY())-Data_Source[[#This Row],[Year]]</f>
        <v>8</v>
      </c>
      <c r="F3199" t="s">
        <v>15</v>
      </c>
      <c r="G3199" t="s">
        <v>16</v>
      </c>
      <c r="H3199" t="s">
        <v>30</v>
      </c>
      <c r="I3199">
        <v>2</v>
      </c>
      <c r="J3199" t="s">
        <v>18</v>
      </c>
      <c r="K3199" t="s">
        <v>19</v>
      </c>
      <c r="L3199">
        <v>80273</v>
      </c>
      <c r="M3199" t="s">
        <v>20</v>
      </c>
      <c r="N3199" t="s">
        <v>20</v>
      </c>
      <c r="O3199" s="2">
        <v>126500</v>
      </c>
      <c r="P3199" s="1">
        <f>MEDIAN(Data_Source[Price (SAR)])</f>
        <v>58000</v>
      </c>
      <c r="Q3199" s="1" cm="1">
        <f t="array" ref="Q3199">MEDIAN(_xlfn._xlws.FILTER(Data_Source[Price (SAR)],Data_Source[Maker] = Data_Source[[#This Row],[Maker]]))</f>
        <v>145000</v>
      </c>
    </row>
    <row r="3200" spans="1:17" x14ac:dyDescent="0.35">
      <c r="A3200">
        <v>3199</v>
      </c>
      <c r="B3200" t="s">
        <v>76</v>
      </c>
      <c r="C3200" t="s">
        <v>235</v>
      </c>
      <c r="D3200">
        <v>2015</v>
      </c>
      <c r="E3200" s="9">
        <f ca="1">YEAR(TODAY())-Data_Source[[#This Row],[Year]]</f>
        <v>10</v>
      </c>
      <c r="F3200" t="s">
        <v>15</v>
      </c>
      <c r="G3200" t="s">
        <v>23</v>
      </c>
      <c r="H3200" t="s">
        <v>30</v>
      </c>
      <c r="I3200">
        <v>2.5</v>
      </c>
      <c r="J3200" t="s">
        <v>18</v>
      </c>
      <c r="K3200" t="s">
        <v>19</v>
      </c>
      <c r="L3200">
        <v>118000</v>
      </c>
      <c r="M3200" t="s">
        <v>155</v>
      </c>
      <c r="N3200" t="s">
        <v>539</v>
      </c>
      <c r="O3200" s="3">
        <v>43000</v>
      </c>
      <c r="P3200" s="1">
        <f>MEDIAN(Data_Source[Price (SAR)])</f>
        <v>58000</v>
      </c>
      <c r="Q3200" s="1" cm="1">
        <f t="array" ref="Q3200">MEDIAN(_xlfn._xlws.FILTER(Data_Source[Price (SAR)],Data_Source[Maker] = Data_Source[[#This Row],[Maker]]))</f>
        <v>55000</v>
      </c>
    </row>
    <row r="3201" spans="1:17" x14ac:dyDescent="0.35">
      <c r="A3201">
        <v>3200</v>
      </c>
      <c r="B3201" t="s">
        <v>103</v>
      </c>
      <c r="C3201" t="s">
        <v>212</v>
      </c>
      <c r="D3201">
        <v>2014</v>
      </c>
      <c r="E3201" s="9">
        <f ca="1">YEAR(TODAY())-Data_Source[[#This Row],[Year]]</f>
        <v>11</v>
      </c>
      <c r="F3201" t="s">
        <v>15</v>
      </c>
      <c r="G3201" t="s">
        <v>25</v>
      </c>
      <c r="H3201" t="s">
        <v>30</v>
      </c>
      <c r="I3201">
        <v>3</v>
      </c>
      <c r="J3201" t="s">
        <v>18</v>
      </c>
      <c r="K3201" t="s">
        <v>19</v>
      </c>
      <c r="L3201">
        <v>262000</v>
      </c>
      <c r="M3201" t="s">
        <v>45</v>
      </c>
      <c r="N3201" t="s">
        <v>539</v>
      </c>
      <c r="O3201" s="3">
        <v>65000</v>
      </c>
      <c r="P3201" s="1">
        <f>MEDIAN(Data_Source[Price (SAR)])</f>
        <v>58000</v>
      </c>
      <c r="Q3201" s="1" cm="1">
        <f t="array" ref="Q3201">MEDIAN(_xlfn._xlws.FILTER(Data_Source[Price (SAR)],Data_Source[Maker] = Data_Source[[#This Row],[Maker]]))</f>
        <v>83000</v>
      </c>
    </row>
    <row r="3202" spans="1:17" x14ac:dyDescent="0.35">
      <c r="A3202">
        <v>3201</v>
      </c>
      <c r="B3202" t="s">
        <v>34</v>
      </c>
      <c r="C3202" t="s">
        <v>58</v>
      </c>
      <c r="D3202">
        <v>2015</v>
      </c>
      <c r="E3202" s="9">
        <f ca="1">YEAR(TODAY())-Data_Source[[#This Row],[Year]]</f>
        <v>10</v>
      </c>
      <c r="F3202" t="s">
        <v>15</v>
      </c>
      <c r="G3202" t="s">
        <v>29</v>
      </c>
      <c r="H3202" t="s">
        <v>30</v>
      </c>
      <c r="I3202">
        <v>4</v>
      </c>
      <c r="J3202" t="s">
        <v>18</v>
      </c>
      <c r="K3202" t="s">
        <v>19</v>
      </c>
      <c r="L3202">
        <v>141000</v>
      </c>
      <c r="M3202" t="s">
        <v>45</v>
      </c>
      <c r="N3202" t="s">
        <v>539</v>
      </c>
      <c r="O3202" s="3">
        <v>85000</v>
      </c>
      <c r="P3202" s="1">
        <f>MEDIAN(Data_Source[Price (SAR)])</f>
        <v>58000</v>
      </c>
      <c r="Q3202" s="1" cm="1">
        <f t="array" ref="Q3202">MEDIAN(_xlfn._xlws.FILTER(Data_Source[Price (SAR)],Data_Source[Maker] = Data_Source[[#This Row],[Maker]]))</f>
        <v>65000</v>
      </c>
    </row>
    <row r="3203" spans="1:17" x14ac:dyDescent="0.35">
      <c r="A3203">
        <v>3202</v>
      </c>
      <c r="B3203" t="s">
        <v>76</v>
      </c>
      <c r="C3203" t="s">
        <v>151</v>
      </c>
      <c r="D3203">
        <v>2012</v>
      </c>
      <c r="E3203" s="9">
        <f ca="1">YEAR(TODAY())-Data_Source[[#This Row],[Year]]</f>
        <v>13</v>
      </c>
      <c r="F3203" t="s">
        <v>15</v>
      </c>
      <c r="G3203" t="s">
        <v>16</v>
      </c>
      <c r="H3203" t="s">
        <v>30</v>
      </c>
      <c r="I3203">
        <v>6</v>
      </c>
      <c r="J3203" t="s">
        <v>18</v>
      </c>
      <c r="K3203" t="s">
        <v>19</v>
      </c>
      <c r="L3203">
        <v>255000</v>
      </c>
      <c r="M3203" t="s">
        <v>20</v>
      </c>
      <c r="N3203" t="s">
        <v>20</v>
      </c>
      <c r="O3203" s="3">
        <v>24000</v>
      </c>
      <c r="P3203" s="1">
        <f>MEDIAN(Data_Source[Price (SAR)])</f>
        <v>58000</v>
      </c>
      <c r="Q3203" s="1" cm="1">
        <f t="array" ref="Q3203">MEDIAN(_xlfn._xlws.FILTER(Data_Source[Price (SAR)],Data_Source[Maker] = Data_Source[[#This Row],[Maker]]))</f>
        <v>55000</v>
      </c>
    </row>
    <row r="3204" spans="1:17" x14ac:dyDescent="0.35">
      <c r="A3204">
        <v>3203</v>
      </c>
      <c r="B3204" t="s">
        <v>36</v>
      </c>
      <c r="C3204" t="s">
        <v>37</v>
      </c>
      <c r="D3204">
        <v>2016</v>
      </c>
      <c r="E3204" s="9">
        <f ca="1">YEAR(TODAY())-Data_Source[[#This Row],[Year]]</f>
        <v>9</v>
      </c>
      <c r="F3204" t="s">
        <v>15</v>
      </c>
      <c r="G3204" t="s">
        <v>75</v>
      </c>
      <c r="H3204" t="s">
        <v>26</v>
      </c>
      <c r="I3204">
        <v>5.3</v>
      </c>
      <c r="J3204" t="s">
        <v>18</v>
      </c>
      <c r="K3204" t="s">
        <v>19</v>
      </c>
      <c r="L3204">
        <v>230000</v>
      </c>
      <c r="M3204" t="s">
        <v>45</v>
      </c>
      <c r="N3204" t="s">
        <v>539</v>
      </c>
      <c r="O3204" s="3">
        <v>118000</v>
      </c>
      <c r="P3204" s="1">
        <f>MEDIAN(Data_Source[Price (SAR)])</f>
        <v>58000</v>
      </c>
      <c r="Q3204" s="1" cm="1">
        <f t="array" ref="Q3204">MEDIAN(_xlfn._xlws.FILTER(Data_Source[Price (SAR)],Data_Source[Maker] = Data_Source[[#This Row],[Maker]]))</f>
        <v>72000</v>
      </c>
    </row>
    <row r="3205" spans="1:17" x14ac:dyDescent="0.35">
      <c r="A3205">
        <v>3204</v>
      </c>
      <c r="B3205" t="s">
        <v>34</v>
      </c>
      <c r="C3205" t="s">
        <v>43</v>
      </c>
      <c r="D3205">
        <v>2018</v>
      </c>
      <c r="E3205" s="9">
        <f ca="1">YEAR(TODAY())-Data_Source[[#This Row],[Year]]</f>
        <v>7</v>
      </c>
      <c r="F3205" t="s">
        <v>15</v>
      </c>
      <c r="G3205" t="s">
        <v>25</v>
      </c>
      <c r="H3205" t="s">
        <v>26</v>
      </c>
      <c r="I3205">
        <v>2.5</v>
      </c>
      <c r="J3205" t="s">
        <v>18</v>
      </c>
      <c r="K3205" t="s">
        <v>19</v>
      </c>
      <c r="L3205">
        <v>109000</v>
      </c>
      <c r="M3205" t="s">
        <v>59</v>
      </c>
      <c r="N3205" t="s">
        <v>59</v>
      </c>
      <c r="O3205" s="2">
        <v>80000</v>
      </c>
      <c r="P3205" s="1">
        <f>MEDIAN(Data_Source[Price (SAR)])</f>
        <v>58000</v>
      </c>
      <c r="Q3205" s="1" cm="1">
        <f t="array" ref="Q3205">MEDIAN(_xlfn._xlws.FILTER(Data_Source[Price (SAR)],Data_Source[Maker] = Data_Source[[#This Row],[Maker]]))</f>
        <v>65000</v>
      </c>
    </row>
    <row r="3206" spans="1:17" x14ac:dyDescent="0.35">
      <c r="A3206">
        <v>3205</v>
      </c>
      <c r="B3206" t="s">
        <v>36</v>
      </c>
      <c r="C3206" t="s">
        <v>146</v>
      </c>
      <c r="D3206">
        <v>2019</v>
      </c>
      <c r="E3206" s="9">
        <f ca="1">YEAR(TODAY())-Data_Source[[#This Row],[Year]]</f>
        <v>6</v>
      </c>
      <c r="F3206" t="s">
        <v>15</v>
      </c>
      <c r="G3206" t="s">
        <v>16</v>
      </c>
      <c r="H3206" t="s">
        <v>26</v>
      </c>
      <c r="I3206">
        <v>5.3</v>
      </c>
      <c r="J3206" t="s">
        <v>18</v>
      </c>
      <c r="K3206" t="s">
        <v>19</v>
      </c>
      <c r="L3206">
        <v>8900</v>
      </c>
      <c r="M3206" t="s">
        <v>255</v>
      </c>
      <c r="N3206" t="s">
        <v>255</v>
      </c>
      <c r="O3206" s="3">
        <v>130000</v>
      </c>
      <c r="P3206" s="1">
        <f>MEDIAN(Data_Source[Price (SAR)])</f>
        <v>58000</v>
      </c>
      <c r="Q3206" s="1" cm="1">
        <f t="array" ref="Q3206">MEDIAN(_xlfn._xlws.FILTER(Data_Source[Price (SAR)],Data_Source[Maker] = Data_Source[[#This Row],[Maker]]))</f>
        <v>72000</v>
      </c>
    </row>
    <row r="3207" spans="1:17" x14ac:dyDescent="0.35">
      <c r="A3207">
        <v>3206</v>
      </c>
      <c r="B3207" t="s">
        <v>34</v>
      </c>
      <c r="C3207" t="s">
        <v>58</v>
      </c>
      <c r="D3207">
        <v>2016</v>
      </c>
      <c r="E3207" s="9">
        <f ca="1">YEAR(TODAY())-Data_Source[[#This Row],[Year]]</f>
        <v>9</v>
      </c>
      <c r="F3207" t="s">
        <v>15</v>
      </c>
      <c r="G3207" t="s">
        <v>23</v>
      </c>
      <c r="H3207" t="s">
        <v>30</v>
      </c>
      <c r="I3207">
        <v>2.4</v>
      </c>
      <c r="J3207" t="s">
        <v>56</v>
      </c>
      <c r="K3207" t="s">
        <v>19</v>
      </c>
      <c r="L3207">
        <v>120000</v>
      </c>
      <c r="M3207" t="s">
        <v>255</v>
      </c>
      <c r="N3207" t="s">
        <v>255</v>
      </c>
      <c r="O3207" s="3">
        <v>92000</v>
      </c>
      <c r="P3207" s="1">
        <f>MEDIAN(Data_Source[Price (SAR)])</f>
        <v>58000</v>
      </c>
      <c r="Q3207" s="1" cm="1">
        <f t="array" ref="Q3207">MEDIAN(_xlfn._xlws.FILTER(Data_Source[Price (SAR)],Data_Source[Maker] = Data_Source[[#This Row],[Maker]]))</f>
        <v>65000</v>
      </c>
    </row>
    <row r="3208" spans="1:17" x14ac:dyDescent="0.35">
      <c r="A3208">
        <v>3207</v>
      </c>
      <c r="B3208" t="s">
        <v>36</v>
      </c>
      <c r="C3208" t="s">
        <v>146</v>
      </c>
      <c r="D3208">
        <v>2018</v>
      </c>
      <c r="E3208" s="9">
        <f ca="1">YEAR(TODAY())-Data_Source[[#This Row],[Year]]</f>
        <v>7</v>
      </c>
      <c r="F3208" t="s">
        <v>15</v>
      </c>
      <c r="G3208" t="s">
        <v>25</v>
      </c>
      <c r="H3208" t="s">
        <v>26</v>
      </c>
      <c r="I3208">
        <v>5.3</v>
      </c>
      <c r="J3208" t="s">
        <v>18</v>
      </c>
      <c r="K3208" t="s">
        <v>19</v>
      </c>
      <c r="L3208">
        <v>152000</v>
      </c>
      <c r="M3208" t="s">
        <v>45</v>
      </c>
      <c r="N3208" t="s">
        <v>539</v>
      </c>
      <c r="O3208" s="2">
        <v>124000</v>
      </c>
      <c r="P3208" s="1">
        <f>MEDIAN(Data_Source[Price (SAR)])</f>
        <v>58000</v>
      </c>
      <c r="Q3208" s="1" cm="1">
        <f t="array" ref="Q3208">MEDIAN(_xlfn._xlws.FILTER(Data_Source[Price (SAR)],Data_Source[Maker] = Data_Source[[#This Row],[Maker]]))</f>
        <v>72000</v>
      </c>
    </row>
    <row r="3209" spans="1:17" x14ac:dyDescent="0.35">
      <c r="A3209">
        <v>3208</v>
      </c>
      <c r="B3209" t="s">
        <v>27</v>
      </c>
      <c r="C3209" t="s">
        <v>160</v>
      </c>
      <c r="D3209">
        <v>2018</v>
      </c>
      <c r="E3209" s="9">
        <f ca="1">YEAR(TODAY())-Data_Source[[#This Row],[Year]]</f>
        <v>7</v>
      </c>
      <c r="F3209" t="s">
        <v>15</v>
      </c>
      <c r="G3209" t="s">
        <v>25</v>
      </c>
      <c r="H3209" t="s">
        <v>17</v>
      </c>
      <c r="I3209">
        <v>2.4</v>
      </c>
      <c r="J3209" t="s">
        <v>18</v>
      </c>
      <c r="K3209" t="s">
        <v>19</v>
      </c>
      <c r="L3209">
        <v>74000</v>
      </c>
      <c r="M3209" t="s">
        <v>45</v>
      </c>
      <c r="N3209" t="s">
        <v>539</v>
      </c>
      <c r="O3209" s="3">
        <v>77000</v>
      </c>
      <c r="P3209" s="1">
        <f>MEDIAN(Data_Source[Price (SAR)])</f>
        <v>58000</v>
      </c>
      <c r="Q3209" s="1" cm="1">
        <f t="array" ref="Q3209">MEDIAN(_xlfn._xlws.FILTER(Data_Source[Price (SAR)],Data_Source[Maker] = Data_Source[[#This Row],[Maker]]))</f>
        <v>42000</v>
      </c>
    </row>
    <row r="3210" spans="1:17" x14ac:dyDescent="0.35">
      <c r="A3210">
        <v>3209</v>
      </c>
      <c r="B3210" t="s">
        <v>34</v>
      </c>
      <c r="C3210" t="s">
        <v>145</v>
      </c>
      <c r="D3210">
        <v>2014</v>
      </c>
      <c r="E3210" s="9">
        <f ca="1">YEAR(TODAY())-Data_Source[[#This Row],[Year]]</f>
        <v>11</v>
      </c>
      <c r="F3210" t="s">
        <v>15</v>
      </c>
      <c r="G3210" t="s">
        <v>23</v>
      </c>
      <c r="H3210" t="s">
        <v>30</v>
      </c>
      <c r="I3210">
        <v>2.7</v>
      </c>
      <c r="J3210" t="s">
        <v>18</v>
      </c>
      <c r="K3210" t="s">
        <v>19</v>
      </c>
      <c r="L3210">
        <v>141000</v>
      </c>
      <c r="M3210" t="s">
        <v>45</v>
      </c>
      <c r="N3210" t="s">
        <v>539</v>
      </c>
      <c r="O3210" s="3">
        <v>55000</v>
      </c>
      <c r="P3210" s="1">
        <f>MEDIAN(Data_Source[Price (SAR)])</f>
        <v>58000</v>
      </c>
      <c r="Q3210" s="1" cm="1">
        <f t="array" ref="Q3210">MEDIAN(_xlfn._xlws.FILTER(Data_Source[Price (SAR)],Data_Source[Maker] = Data_Source[[#This Row],[Maker]]))</f>
        <v>65000</v>
      </c>
    </row>
    <row r="3211" spans="1:17" x14ac:dyDescent="0.35">
      <c r="A3211">
        <v>3210</v>
      </c>
      <c r="B3211" t="s">
        <v>73</v>
      </c>
      <c r="C3211">
        <v>6</v>
      </c>
      <c r="D3211">
        <v>2019</v>
      </c>
      <c r="E3211" s="9">
        <f ca="1">YEAR(TODAY())-Data_Source[[#This Row],[Year]]</f>
        <v>6</v>
      </c>
      <c r="F3211" t="s">
        <v>15</v>
      </c>
      <c r="G3211" t="s">
        <v>94</v>
      </c>
      <c r="H3211" t="s">
        <v>26</v>
      </c>
      <c r="I3211">
        <v>2.5</v>
      </c>
      <c r="J3211" t="s">
        <v>18</v>
      </c>
      <c r="K3211" t="s">
        <v>19</v>
      </c>
      <c r="L3211">
        <v>143000</v>
      </c>
      <c r="M3211" t="s">
        <v>253</v>
      </c>
      <c r="N3211" t="s">
        <v>539</v>
      </c>
      <c r="O3211" s="3">
        <v>68000</v>
      </c>
      <c r="P3211" s="1">
        <f>MEDIAN(Data_Source[Price (SAR)])</f>
        <v>58000</v>
      </c>
      <c r="Q3211" s="1" cm="1">
        <f t="array" ref="Q3211">MEDIAN(_xlfn._xlws.FILTER(Data_Source[Price (SAR)],Data_Source[Maker] = Data_Source[[#This Row],[Maker]]))</f>
        <v>56000</v>
      </c>
    </row>
    <row r="3212" spans="1:17" x14ac:dyDescent="0.35">
      <c r="A3212">
        <v>3211</v>
      </c>
      <c r="B3212" t="s">
        <v>99</v>
      </c>
      <c r="C3212" t="s">
        <v>100</v>
      </c>
      <c r="D3212">
        <v>2019</v>
      </c>
      <c r="E3212" s="9">
        <f ca="1">YEAR(TODAY())-Data_Source[[#This Row],[Year]]</f>
        <v>6</v>
      </c>
      <c r="F3212" t="s">
        <v>15</v>
      </c>
      <c r="G3212" t="s">
        <v>16</v>
      </c>
      <c r="H3212" t="s">
        <v>30</v>
      </c>
      <c r="I3212">
        <v>1.5</v>
      </c>
      <c r="J3212" t="s">
        <v>18</v>
      </c>
      <c r="K3212" t="s">
        <v>19</v>
      </c>
      <c r="L3212">
        <v>23000</v>
      </c>
      <c r="M3212" t="s">
        <v>20</v>
      </c>
      <c r="N3212" t="s">
        <v>20</v>
      </c>
      <c r="O3212" s="3">
        <v>47000</v>
      </c>
      <c r="P3212" s="1">
        <f>MEDIAN(Data_Source[Price (SAR)])</f>
        <v>58000</v>
      </c>
      <c r="Q3212" s="1" cm="1">
        <f t="array" ref="Q3212">MEDIAN(_xlfn._xlws.FILTER(Data_Source[Price (SAR)],Data_Source[Maker] = Data_Source[[#This Row],[Maker]]))</f>
        <v>48000</v>
      </c>
    </row>
    <row r="3213" spans="1:17" x14ac:dyDescent="0.35">
      <c r="A3213">
        <v>3212</v>
      </c>
      <c r="B3213" t="s">
        <v>34</v>
      </c>
      <c r="C3213" t="s">
        <v>35</v>
      </c>
      <c r="D3213">
        <v>2013</v>
      </c>
      <c r="E3213" s="9">
        <f ca="1">YEAR(TODAY())-Data_Source[[#This Row],[Year]]</f>
        <v>12</v>
      </c>
      <c r="F3213" t="s">
        <v>15</v>
      </c>
      <c r="G3213" t="s">
        <v>23</v>
      </c>
      <c r="H3213" t="s">
        <v>17</v>
      </c>
      <c r="I3213">
        <v>4.5999999999999996</v>
      </c>
      <c r="J3213" t="s">
        <v>18</v>
      </c>
      <c r="K3213" t="s">
        <v>19</v>
      </c>
      <c r="L3213">
        <v>280</v>
      </c>
      <c r="M3213" t="s">
        <v>254</v>
      </c>
      <c r="N3213" t="s">
        <v>254</v>
      </c>
      <c r="O3213" s="3">
        <v>100000</v>
      </c>
      <c r="P3213" s="1">
        <f>MEDIAN(Data_Source[Price (SAR)])</f>
        <v>58000</v>
      </c>
      <c r="Q3213" s="1" cm="1">
        <f t="array" ref="Q3213">MEDIAN(_xlfn._xlws.FILTER(Data_Source[Price (SAR)],Data_Source[Maker] = Data_Source[[#This Row],[Maker]]))</f>
        <v>65000</v>
      </c>
    </row>
    <row r="3214" spans="1:17" x14ac:dyDescent="0.35">
      <c r="A3214">
        <v>3213</v>
      </c>
      <c r="B3214" t="s">
        <v>76</v>
      </c>
      <c r="C3214" t="s">
        <v>256</v>
      </c>
      <c r="D3214">
        <v>2001</v>
      </c>
      <c r="E3214" s="9">
        <f ca="1">YEAR(TODAY())-Data_Source[[#This Row],[Year]]</f>
        <v>24</v>
      </c>
      <c r="F3214" t="s">
        <v>47</v>
      </c>
      <c r="G3214" t="s">
        <v>75</v>
      </c>
      <c r="H3214" t="s">
        <v>17</v>
      </c>
      <c r="I3214">
        <v>3.8</v>
      </c>
      <c r="J3214" t="s">
        <v>18</v>
      </c>
      <c r="K3214" t="s">
        <v>19</v>
      </c>
      <c r="L3214">
        <v>163000</v>
      </c>
      <c r="M3214" t="s">
        <v>253</v>
      </c>
      <c r="N3214" t="s">
        <v>539</v>
      </c>
      <c r="O3214" s="2">
        <v>12000</v>
      </c>
      <c r="P3214" s="1">
        <f>MEDIAN(Data_Source[Price (SAR)])</f>
        <v>58000</v>
      </c>
      <c r="Q3214" s="1" cm="1">
        <f t="array" ref="Q3214">MEDIAN(_xlfn._xlws.FILTER(Data_Source[Price (SAR)],Data_Source[Maker] = Data_Source[[#This Row],[Maker]]))</f>
        <v>55000</v>
      </c>
    </row>
    <row r="3215" spans="1:17" x14ac:dyDescent="0.35">
      <c r="A3215">
        <v>3214</v>
      </c>
      <c r="B3215" t="s">
        <v>76</v>
      </c>
      <c r="C3215" t="s">
        <v>125</v>
      </c>
      <c r="D3215">
        <v>2014</v>
      </c>
      <c r="E3215" s="9">
        <f ca="1">YEAR(TODAY())-Data_Source[[#This Row],[Year]]</f>
        <v>11</v>
      </c>
      <c r="F3215" t="s">
        <v>15</v>
      </c>
      <c r="G3215" t="s">
        <v>25</v>
      </c>
      <c r="H3215" t="s">
        <v>30</v>
      </c>
      <c r="I3215">
        <v>3.5</v>
      </c>
      <c r="J3215" t="s">
        <v>18</v>
      </c>
      <c r="K3215" t="s">
        <v>19</v>
      </c>
      <c r="L3215">
        <v>168322</v>
      </c>
      <c r="M3215" t="s">
        <v>54</v>
      </c>
      <c r="N3215" t="s">
        <v>538</v>
      </c>
      <c r="O3215" s="3">
        <v>60000</v>
      </c>
      <c r="P3215" s="1">
        <f>MEDIAN(Data_Source[Price (SAR)])</f>
        <v>58000</v>
      </c>
      <c r="Q3215" s="1" cm="1">
        <f t="array" ref="Q3215">MEDIAN(_xlfn._xlws.FILTER(Data_Source[Price (SAR)],Data_Source[Maker] = Data_Source[[#This Row],[Maker]]))</f>
        <v>55000</v>
      </c>
    </row>
    <row r="3216" spans="1:17" x14ac:dyDescent="0.35">
      <c r="A3216">
        <v>3215</v>
      </c>
      <c r="B3216" t="s">
        <v>174</v>
      </c>
      <c r="C3216" t="s">
        <v>175</v>
      </c>
      <c r="D3216">
        <v>2016</v>
      </c>
      <c r="E3216" s="9">
        <f ca="1">YEAR(TODAY())-Data_Source[[#This Row],[Year]]</f>
        <v>9</v>
      </c>
      <c r="F3216" t="s">
        <v>15</v>
      </c>
      <c r="G3216" t="s">
        <v>23</v>
      </c>
      <c r="H3216" t="s">
        <v>17</v>
      </c>
      <c r="I3216">
        <v>2</v>
      </c>
      <c r="J3216" t="s">
        <v>18</v>
      </c>
      <c r="K3216" t="s">
        <v>19</v>
      </c>
      <c r="L3216">
        <v>161</v>
      </c>
      <c r="M3216" t="s">
        <v>211</v>
      </c>
      <c r="N3216" t="s">
        <v>539</v>
      </c>
      <c r="O3216" s="3">
        <v>160000</v>
      </c>
      <c r="P3216" s="1">
        <f>MEDIAN(Data_Source[Price (SAR)])</f>
        <v>58000</v>
      </c>
      <c r="Q3216" s="1" cm="1">
        <f t="array" ref="Q3216">MEDIAN(_xlfn._xlws.FILTER(Data_Source[Price (SAR)],Data_Source[Maker] = Data_Source[[#This Row],[Maker]]))</f>
        <v>110000</v>
      </c>
    </row>
    <row r="3217" spans="1:17" x14ac:dyDescent="0.35">
      <c r="A3217">
        <v>3216</v>
      </c>
      <c r="B3217" t="s">
        <v>21</v>
      </c>
      <c r="C3217" t="s">
        <v>207</v>
      </c>
      <c r="D3217">
        <v>2009</v>
      </c>
      <c r="E3217" s="9">
        <f ca="1">YEAR(TODAY())-Data_Source[[#This Row],[Year]]</f>
        <v>16</v>
      </c>
      <c r="F3217" t="s">
        <v>15</v>
      </c>
      <c r="G3217" t="s">
        <v>23</v>
      </c>
      <c r="H3217" t="s">
        <v>30</v>
      </c>
      <c r="I3217">
        <v>2.5</v>
      </c>
      <c r="J3217" t="s">
        <v>18</v>
      </c>
      <c r="K3217" t="s">
        <v>19</v>
      </c>
      <c r="L3217">
        <v>400000</v>
      </c>
      <c r="M3217" t="s">
        <v>20</v>
      </c>
      <c r="N3217" t="s">
        <v>20</v>
      </c>
      <c r="O3217" s="3">
        <v>7500</v>
      </c>
      <c r="P3217" s="1">
        <f>MEDIAN(Data_Source[Price (SAR)])</f>
        <v>58000</v>
      </c>
      <c r="Q3217" s="1" cm="1">
        <f t="array" ref="Q3217">MEDIAN(_xlfn._xlws.FILTER(Data_Source[Price (SAR)],Data_Source[Maker] = Data_Source[[#This Row],[Maker]]))</f>
        <v>36500</v>
      </c>
    </row>
    <row r="3218" spans="1:17" x14ac:dyDescent="0.35">
      <c r="A3218">
        <v>3217</v>
      </c>
      <c r="B3218" t="s">
        <v>27</v>
      </c>
      <c r="C3218" t="s">
        <v>28</v>
      </c>
      <c r="D3218">
        <v>2016</v>
      </c>
      <c r="E3218" s="9">
        <f ca="1">YEAR(TODAY())-Data_Source[[#This Row],[Year]]</f>
        <v>9</v>
      </c>
      <c r="F3218" t="s">
        <v>15</v>
      </c>
      <c r="G3218" t="s">
        <v>29</v>
      </c>
      <c r="H3218" t="s">
        <v>26</v>
      </c>
      <c r="I3218">
        <v>2</v>
      </c>
      <c r="J3218" t="s">
        <v>18</v>
      </c>
      <c r="K3218" t="s">
        <v>19</v>
      </c>
      <c r="L3218">
        <v>117000</v>
      </c>
      <c r="M3218" t="s">
        <v>20</v>
      </c>
      <c r="N3218" t="s">
        <v>20</v>
      </c>
      <c r="O3218" s="2">
        <v>39000</v>
      </c>
      <c r="P3218" s="1">
        <f>MEDIAN(Data_Source[Price (SAR)])</f>
        <v>58000</v>
      </c>
      <c r="Q3218" s="1" cm="1">
        <f t="array" ref="Q3218">MEDIAN(_xlfn._xlws.FILTER(Data_Source[Price (SAR)],Data_Source[Maker] = Data_Source[[#This Row],[Maker]]))</f>
        <v>42000</v>
      </c>
    </row>
    <row r="3219" spans="1:17" x14ac:dyDescent="0.35">
      <c r="A3219">
        <v>3218</v>
      </c>
      <c r="B3219" t="s">
        <v>34</v>
      </c>
      <c r="C3219" t="s">
        <v>51</v>
      </c>
      <c r="D3219">
        <v>2018</v>
      </c>
      <c r="E3219" s="9">
        <f ca="1">YEAR(TODAY())-Data_Source[[#This Row],[Year]]</f>
        <v>7</v>
      </c>
      <c r="F3219" t="s">
        <v>15</v>
      </c>
      <c r="G3219" t="s">
        <v>25</v>
      </c>
      <c r="H3219" t="s">
        <v>26</v>
      </c>
      <c r="I3219">
        <v>1.6</v>
      </c>
      <c r="J3219" t="s">
        <v>18</v>
      </c>
      <c r="K3219" t="s">
        <v>19</v>
      </c>
      <c r="L3219">
        <v>87000</v>
      </c>
      <c r="M3219" t="s">
        <v>45</v>
      </c>
      <c r="N3219" t="s">
        <v>539</v>
      </c>
      <c r="O3219" s="2">
        <v>50000</v>
      </c>
      <c r="P3219" s="1">
        <f>MEDIAN(Data_Source[Price (SAR)])</f>
        <v>58000</v>
      </c>
      <c r="Q3219" s="1" cm="1">
        <f t="array" ref="Q3219">MEDIAN(_xlfn._xlws.FILTER(Data_Source[Price (SAR)],Data_Source[Maker] = Data_Source[[#This Row],[Maker]]))</f>
        <v>65000</v>
      </c>
    </row>
    <row r="3220" spans="1:17" x14ac:dyDescent="0.35">
      <c r="A3220">
        <v>3219</v>
      </c>
      <c r="B3220" t="s">
        <v>76</v>
      </c>
      <c r="C3220" t="s">
        <v>266</v>
      </c>
      <c r="D3220">
        <v>2021</v>
      </c>
      <c r="E3220" s="9">
        <f ca="1">YEAR(TODAY())-Data_Source[[#This Row],[Year]]</f>
        <v>4</v>
      </c>
      <c r="F3220" t="s">
        <v>15</v>
      </c>
      <c r="G3220" t="s">
        <v>33</v>
      </c>
      <c r="H3220" t="s">
        <v>26</v>
      </c>
      <c r="I3220">
        <v>2.2000000000000002</v>
      </c>
      <c r="J3220" t="s">
        <v>56</v>
      </c>
      <c r="K3220" t="s">
        <v>68</v>
      </c>
      <c r="L3220">
        <v>9000</v>
      </c>
      <c r="M3220" t="s">
        <v>170</v>
      </c>
      <c r="N3220" t="s">
        <v>543</v>
      </c>
      <c r="O3220" s="2">
        <v>85000</v>
      </c>
      <c r="P3220" s="1">
        <f>MEDIAN(Data_Source[Price (SAR)])</f>
        <v>58000</v>
      </c>
      <c r="Q3220" s="1" cm="1">
        <f t="array" ref="Q3220">MEDIAN(_xlfn._xlws.FILTER(Data_Source[Price (SAR)],Data_Source[Maker] = Data_Source[[#This Row],[Maker]]))</f>
        <v>55000</v>
      </c>
    </row>
    <row r="3221" spans="1:17" x14ac:dyDescent="0.35">
      <c r="A3221">
        <v>3220</v>
      </c>
      <c r="B3221" t="s">
        <v>62</v>
      </c>
      <c r="C3221" t="s">
        <v>63</v>
      </c>
      <c r="D3221">
        <v>2015</v>
      </c>
      <c r="E3221" s="9">
        <f ca="1">YEAR(TODAY())-Data_Source[[#This Row],[Year]]</f>
        <v>10</v>
      </c>
      <c r="F3221" t="s">
        <v>15</v>
      </c>
      <c r="G3221" t="s">
        <v>75</v>
      </c>
      <c r="H3221" t="s">
        <v>17</v>
      </c>
      <c r="I3221">
        <v>2</v>
      </c>
      <c r="J3221" t="s">
        <v>18</v>
      </c>
      <c r="K3221" t="s">
        <v>19</v>
      </c>
      <c r="L3221">
        <v>113000</v>
      </c>
      <c r="M3221" t="s">
        <v>45</v>
      </c>
      <c r="N3221" t="s">
        <v>539</v>
      </c>
      <c r="O3221" s="2">
        <v>100000</v>
      </c>
      <c r="P3221" s="1">
        <f>MEDIAN(Data_Source[Price (SAR)])</f>
        <v>58000</v>
      </c>
      <c r="Q3221" s="1" cm="1">
        <f t="array" ref="Q3221">MEDIAN(_xlfn._xlws.FILTER(Data_Source[Price (SAR)],Data_Source[Maker] = Data_Source[[#This Row],[Maker]]))</f>
        <v>242500</v>
      </c>
    </row>
    <row r="3222" spans="1:17" x14ac:dyDescent="0.35">
      <c r="A3222">
        <v>3221</v>
      </c>
      <c r="B3222" t="s">
        <v>60</v>
      </c>
      <c r="C3222" t="s">
        <v>80</v>
      </c>
      <c r="D3222">
        <v>2021</v>
      </c>
      <c r="E3222" s="9">
        <f ca="1">YEAR(TODAY())-Data_Source[[#This Row],[Year]]</f>
        <v>4</v>
      </c>
      <c r="F3222" t="s">
        <v>15</v>
      </c>
      <c r="G3222" t="s">
        <v>16</v>
      </c>
      <c r="H3222" t="s">
        <v>17</v>
      </c>
      <c r="I3222">
        <v>3.5</v>
      </c>
      <c r="J3222" t="s">
        <v>18</v>
      </c>
      <c r="K3222" t="s">
        <v>19</v>
      </c>
      <c r="L3222">
        <v>25000</v>
      </c>
      <c r="M3222" t="s">
        <v>64</v>
      </c>
      <c r="N3222" t="s">
        <v>64</v>
      </c>
      <c r="O3222" s="2">
        <v>230000</v>
      </c>
      <c r="P3222" s="1">
        <f>MEDIAN(Data_Source[Price (SAR)])</f>
        <v>58000</v>
      </c>
      <c r="Q3222" s="1" cm="1">
        <f t="array" ref="Q3222">MEDIAN(_xlfn._xlws.FILTER(Data_Source[Price (SAR)],Data_Source[Maker] = Data_Source[[#This Row],[Maker]]))</f>
        <v>142000</v>
      </c>
    </row>
    <row r="3223" spans="1:17" x14ac:dyDescent="0.35">
      <c r="A3223">
        <v>3222</v>
      </c>
      <c r="B3223" t="s">
        <v>373</v>
      </c>
      <c r="C3223" t="s">
        <v>431</v>
      </c>
      <c r="D3223">
        <v>2020</v>
      </c>
      <c r="E3223" s="9">
        <f ca="1">YEAR(TODAY())-Data_Source[[#This Row],[Year]]</f>
        <v>5</v>
      </c>
      <c r="F3223" t="s">
        <v>15</v>
      </c>
      <c r="G3223" t="s">
        <v>102</v>
      </c>
      <c r="H3223" t="s">
        <v>17</v>
      </c>
      <c r="I3223">
        <v>3</v>
      </c>
      <c r="J3223" t="s">
        <v>18</v>
      </c>
      <c r="K3223" t="s">
        <v>19</v>
      </c>
      <c r="L3223">
        <v>3000</v>
      </c>
      <c r="M3223" t="s">
        <v>45</v>
      </c>
      <c r="N3223" t="s">
        <v>539</v>
      </c>
      <c r="O3223" s="3">
        <v>385000</v>
      </c>
      <c r="P3223" s="1">
        <f>MEDIAN(Data_Source[Price (SAR)])</f>
        <v>58000</v>
      </c>
      <c r="Q3223" s="1" cm="1">
        <f t="array" ref="Q3223">MEDIAN(_xlfn._xlws.FILTER(Data_Source[Price (SAR)],Data_Source[Maker] = Data_Source[[#This Row],[Maker]]))</f>
        <v>148250</v>
      </c>
    </row>
    <row r="3224" spans="1:17" x14ac:dyDescent="0.35">
      <c r="A3224">
        <v>3223</v>
      </c>
      <c r="B3224" t="s">
        <v>21</v>
      </c>
      <c r="C3224" t="s">
        <v>120</v>
      </c>
      <c r="D3224">
        <v>2016</v>
      </c>
      <c r="E3224" s="9">
        <f ca="1">YEAR(TODAY())-Data_Source[[#This Row],[Year]]</f>
        <v>9</v>
      </c>
      <c r="F3224" t="s">
        <v>15</v>
      </c>
      <c r="G3224" t="s">
        <v>23</v>
      </c>
      <c r="H3224" t="s">
        <v>17</v>
      </c>
      <c r="I3224">
        <v>2.4</v>
      </c>
      <c r="J3224" t="s">
        <v>18</v>
      </c>
      <c r="K3224" t="s">
        <v>68</v>
      </c>
      <c r="L3224">
        <v>68000</v>
      </c>
      <c r="M3224" t="s">
        <v>20</v>
      </c>
      <c r="N3224" t="s">
        <v>20</v>
      </c>
      <c r="O3224" s="2">
        <v>48000</v>
      </c>
      <c r="P3224" s="1">
        <f>MEDIAN(Data_Source[Price (SAR)])</f>
        <v>58000</v>
      </c>
      <c r="Q3224" s="1" cm="1">
        <f t="array" ref="Q3224">MEDIAN(_xlfn._xlws.FILTER(Data_Source[Price (SAR)],Data_Source[Maker] = Data_Source[[#This Row],[Maker]]))</f>
        <v>36500</v>
      </c>
    </row>
    <row r="3225" spans="1:17" x14ac:dyDescent="0.35">
      <c r="A3225">
        <v>3224</v>
      </c>
      <c r="B3225" t="s">
        <v>76</v>
      </c>
      <c r="C3225" t="s">
        <v>77</v>
      </c>
      <c r="D3225">
        <v>2016</v>
      </c>
      <c r="E3225" s="9">
        <f ca="1">YEAR(TODAY())-Data_Source[[#This Row],[Year]]</f>
        <v>9</v>
      </c>
      <c r="F3225" t="s">
        <v>15</v>
      </c>
      <c r="G3225" t="s">
        <v>23</v>
      </c>
      <c r="H3225" t="s">
        <v>30</v>
      </c>
      <c r="I3225">
        <v>5.4</v>
      </c>
      <c r="J3225" t="s">
        <v>18</v>
      </c>
      <c r="K3225" t="s">
        <v>19</v>
      </c>
      <c r="L3225">
        <v>98000</v>
      </c>
      <c r="M3225" t="s">
        <v>20</v>
      </c>
      <c r="N3225" t="s">
        <v>20</v>
      </c>
      <c r="O3225" s="2">
        <v>72000</v>
      </c>
      <c r="P3225" s="1">
        <f>MEDIAN(Data_Source[Price (SAR)])</f>
        <v>58000</v>
      </c>
      <c r="Q3225" s="1" cm="1">
        <f t="array" ref="Q3225">MEDIAN(_xlfn._xlws.FILTER(Data_Source[Price (SAR)],Data_Source[Maker] = Data_Source[[#This Row],[Maker]]))</f>
        <v>55000</v>
      </c>
    </row>
    <row r="3226" spans="1:17" x14ac:dyDescent="0.35">
      <c r="A3226">
        <v>3225</v>
      </c>
      <c r="B3226" t="s">
        <v>27</v>
      </c>
      <c r="C3226" t="s">
        <v>28</v>
      </c>
      <c r="D3226">
        <v>2019</v>
      </c>
      <c r="E3226" s="9">
        <f ca="1">YEAR(TODAY())-Data_Source[[#This Row],[Year]]</f>
        <v>6</v>
      </c>
      <c r="F3226" t="s">
        <v>15</v>
      </c>
      <c r="G3226" t="s">
        <v>23</v>
      </c>
      <c r="H3226" t="s">
        <v>26</v>
      </c>
      <c r="I3226">
        <v>1.6</v>
      </c>
      <c r="J3226" t="s">
        <v>18</v>
      </c>
      <c r="K3226" t="s">
        <v>19</v>
      </c>
      <c r="L3226">
        <v>61374</v>
      </c>
      <c r="M3226" t="s">
        <v>20</v>
      </c>
      <c r="N3226" t="s">
        <v>20</v>
      </c>
      <c r="O3226" s="2">
        <v>46500</v>
      </c>
      <c r="P3226" s="1">
        <f>MEDIAN(Data_Source[Price (SAR)])</f>
        <v>58000</v>
      </c>
      <c r="Q3226" s="1" cm="1">
        <f t="array" ref="Q3226">MEDIAN(_xlfn._xlws.FILTER(Data_Source[Price (SAR)],Data_Source[Maker] = Data_Source[[#This Row],[Maker]]))</f>
        <v>42000</v>
      </c>
    </row>
    <row r="3227" spans="1:17" x14ac:dyDescent="0.35">
      <c r="A3227">
        <v>3226</v>
      </c>
      <c r="B3227" t="s">
        <v>34</v>
      </c>
      <c r="C3227" t="s">
        <v>284</v>
      </c>
      <c r="D3227">
        <v>2002</v>
      </c>
      <c r="E3227" s="9">
        <f ca="1">YEAR(TODAY())-Data_Source[[#This Row],[Year]]</f>
        <v>23</v>
      </c>
      <c r="F3227" t="s">
        <v>15</v>
      </c>
      <c r="G3227" t="s">
        <v>196</v>
      </c>
      <c r="H3227" t="s">
        <v>26</v>
      </c>
      <c r="I3227">
        <v>2.9</v>
      </c>
      <c r="J3227" t="s">
        <v>18</v>
      </c>
      <c r="K3227" t="s">
        <v>19</v>
      </c>
      <c r="L3227">
        <v>30923</v>
      </c>
      <c r="M3227" t="s">
        <v>20</v>
      </c>
      <c r="N3227" t="s">
        <v>20</v>
      </c>
      <c r="O3227" s="3">
        <v>12000</v>
      </c>
      <c r="P3227" s="1">
        <f>MEDIAN(Data_Source[Price (SAR)])</f>
        <v>58000</v>
      </c>
      <c r="Q3227" s="1" cm="1">
        <f t="array" ref="Q3227">MEDIAN(_xlfn._xlws.FILTER(Data_Source[Price (SAR)],Data_Source[Maker] = Data_Source[[#This Row],[Maker]]))</f>
        <v>65000</v>
      </c>
    </row>
    <row r="3228" spans="1:17" x14ac:dyDescent="0.35">
      <c r="A3228">
        <v>3227</v>
      </c>
      <c r="B3228" t="s">
        <v>27</v>
      </c>
      <c r="C3228" t="s">
        <v>160</v>
      </c>
      <c r="D3228">
        <v>2019</v>
      </c>
      <c r="E3228" s="9">
        <f ca="1">YEAR(TODAY())-Data_Source[[#This Row],[Year]]</f>
        <v>6</v>
      </c>
      <c r="F3228" t="s">
        <v>15</v>
      </c>
      <c r="G3228" t="s">
        <v>25</v>
      </c>
      <c r="H3228" t="s">
        <v>26</v>
      </c>
      <c r="I3228">
        <v>2.4</v>
      </c>
      <c r="J3228" t="s">
        <v>18</v>
      </c>
      <c r="K3228" t="s">
        <v>19</v>
      </c>
      <c r="L3228">
        <v>76000</v>
      </c>
      <c r="M3228" t="s">
        <v>45</v>
      </c>
      <c r="N3228" t="s">
        <v>539</v>
      </c>
      <c r="O3228" s="2">
        <v>65000</v>
      </c>
      <c r="P3228" s="1">
        <f>MEDIAN(Data_Source[Price (SAR)])</f>
        <v>58000</v>
      </c>
      <c r="Q3228" s="1" cm="1">
        <f t="array" ref="Q3228">MEDIAN(_xlfn._xlws.FILTER(Data_Source[Price (SAR)],Data_Source[Maker] = Data_Source[[#This Row],[Maker]]))</f>
        <v>42000</v>
      </c>
    </row>
    <row r="3229" spans="1:17" x14ac:dyDescent="0.35">
      <c r="A3229">
        <v>3228</v>
      </c>
      <c r="B3229" t="s">
        <v>76</v>
      </c>
      <c r="C3229" t="s">
        <v>144</v>
      </c>
      <c r="D3229">
        <v>2003</v>
      </c>
      <c r="E3229" s="9">
        <f ca="1">YEAR(TODAY())-Data_Source[[#This Row],[Year]]</f>
        <v>22</v>
      </c>
      <c r="F3229" t="s">
        <v>47</v>
      </c>
      <c r="G3229" t="s">
        <v>29</v>
      </c>
      <c r="H3229" t="s">
        <v>17</v>
      </c>
      <c r="I3229">
        <v>1</v>
      </c>
      <c r="J3229" t="s">
        <v>18</v>
      </c>
      <c r="K3229" t="s">
        <v>19</v>
      </c>
      <c r="L3229">
        <v>300</v>
      </c>
      <c r="M3229" t="s">
        <v>54</v>
      </c>
      <c r="N3229" t="s">
        <v>538</v>
      </c>
      <c r="O3229" s="2">
        <v>9000</v>
      </c>
      <c r="P3229" s="1">
        <f>MEDIAN(Data_Source[Price (SAR)])</f>
        <v>58000</v>
      </c>
      <c r="Q3229" s="1" cm="1">
        <f t="array" ref="Q3229">MEDIAN(_xlfn._xlws.FILTER(Data_Source[Price (SAR)],Data_Source[Maker] = Data_Source[[#This Row],[Maker]]))</f>
        <v>55000</v>
      </c>
    </row>
    <row r="3230" spans="1:17" x14ac:dyDescent="0.35">
      <c r="A3230">
        <v>3229</v>
      </c>
      <c r="B3230" t="s">
        <v>141</v>
      </c>
      <c r="C3230">
        <v>301</v>
      </c>
      <c r="D3230">
        <v>2015</v>
      </c>
      <c r="E3230" s="9">
        <f ca="1">YEAR(TODAY())-Data_Source[[#This Row],[Year]]</f>
        <v>10</v>
      </c>
      <c r="F3230" t="s">
        <v>15</v>
      </c>
      <c r="G3230" t="s">
        <v>102</v>
      </c>
      <c r="H3230" t="s">
        <v>30</v>
      </c>
      <c r="I3230">
        <v>1.6</v>
      </c>
      <c r="J3230" t="s">
        <v>18</v>
      </c>
      <c r="K3230" t="s">
        <v>68</v>
      </c>
      <c r="L3230">
        <v>278000</v>
      </c>
      <c r="M3230" t="s">
        <v>42</v>
      </c>
      <c r="N3230" t="s">
        <v>64</v>
      </c>
      <c r="O3230" s="2">
        <v>15000</v>
      </c>
      <c r="P3230" s="1">
        <f>MEDIAN(Data_Source[Price (SAR)])</f>
        <v>58000</v>
      </c>
      <c r="Q3230" s="1" cm="1">
        <f t="array" ref="Q3230">MEDIAN(_xlfn._xlws.FILTER(Data_Source[Price (SAR)],Data_Source[Maker] = Data_Source[[#This Row],[Maker]]))</f>
        <v>23500</v>
      </c>
    </row>
    <row r="3231" spans="1:17" x14ac:dyDescent="0.35">
      <c r="A3231">
        <v>3230</v>
      </c>
      <c r="B3231" t="s">
        <v>34</v>
      </c>
      <c r="C3231" t="s">
        <v>43</v>
      </c>
      <c r="D3231">
        <v>2017</v>
      </c>
      <c r="E3231" s="9">
        <f ca="1">YEAR(TODAY())-Data_Source[[#This Row],[Year]]</f>
        <v>8</v>
      </c>
      <c r="F3231" t="s">
        <v>15</v>
      </c>
      <c r="G3231" t="s">
        <v>23</v>
      </c>
      <c r="H3231" t="s">
        <v>26</v>
      </c>
      <c r="I3231">
        <v>2.5</v>
      </c>
      <c r="J3231" t="s">
        <v>18</v>
      </c>
      <c r="K3231" t="s">
        <v>19</v>
      </c>
      <c r="L3231">
        <v>175000</v>
      </c>
      <c r="M3231" t="s">
        <v>111</v>
      </c>
      <c r="N3231" t="s">
        <v>540</v>
      </c>
      <c r="O3231" s="3">
        <v>45000</v>
      </c>
      <c r="P3231" s="1">
        <f>MEDIAN(Data_Source[Price (SAR)])</f>
        <v>58000</v>
      </c>
      <c r="Q3231" s="1" cm="1">
        <f t="array" ref="Q3231">MEDIAN(_xlfn._xlws.FILTER(Data_Source[Price (SAR)],Data_Source[Maker] = Data_Source[[#This Row],[Maker]]))</f>
        <v>65000</v>
      </c>
    </row>
    <row r="3232" spans="1:17" x14ac:dyDescent="0.35">
      <c r="A3232">
        <v>3231</v>
      </c>
      <c r="B3232" t="s">
        <v>36</v>
      </c>
      <c r="C3232" t="s">
        <v>146</v>
      </c>
      <c r="D3232">
        <v>2014</v>
      </c>
      <c r="E3232" s="9">
        <f ca="1">YEAR(TODAY())-Data_Source[[#This Row],[Year]]</f>
        <v>11</v>
      </c>
      <c r="F3232" t="s">
        <v>47</v>
      </c>
      <c r="G3232" t="s">
        <v>94</v>
      </c>
      <c r="H3232" t="s">
        <v>17</v>
      </c>
      <c r="I3232">
        <v>5.3</v>
      </c>
      <c r="J3232" t="s">
        <v>18</v>
      </c>
      <c r="K3232" t="s">
        <v>19</v>
      </c>
      <c r="L3232">
        <v>235</v>
      </c>
      <c r="M3232" t="s">
        <v>254</v>
      </c>
      <c r="N3232" t="s">
        <v>254</v>
      </c>
      <c r="O3232" s="3">
        <v>72000</v>
      </c>
      <c r="P3232" s="1">
        <f>MEDIAN(Data_Source[Price (SAR)])</f>
        <v>58000</v>
      </c>
      <c r="Q3232" s="1" cm="1">
        <f t="array" ref="Q3232">MEDIAN(_xlfn._xlws.FILTER(Data_Source[Price (SAR)],Data_Source[Maker] = Data_Source[[#This Row],[Maker]]))</f>
        <v>72000</v>
      </c>
    </row>
    <row r="3233" spans="1:17" x14ac:dyDescent="0.35">
      <c r="A3233">
        <v>3232</v>
      </c>
      <c r="B3233" t="s">
        <v>27</v>
      </c>
      <c r="C3233" t="s">
        <v>88</v>
      </c>
      <c r="D3233">
        <v>2017</v>
      </c>
      <c r="E3233" s="9">
        <f ca="1">YEAR(TODAY())-Data_Source[[#This Row],[Year]]</f>
        <v>8</v>
      </c>
      <c r="F3233" t="s">
        <v>15</v>
      </c>
      <c r="G3233" t="s">
        <v>23</v>
      </c>
      <c r="H3233" t="s">
        <v>26</v>
      </c>
      <c r="I3233">
        <v>1.4</v>
      </c>
      <c r="J3233" t="s">
        <v>18</v>
      </c>
      <c r="K3233" t="s">
        <v>19</v>
      </c>
      <c r="L3233">
        <v>102000</v>
      </c>
      <c r="M3233" t="s">
        <v>45</v>
      </c>
      <c r="N3233" t="s">
        <v>539</v>
      </c>
      <c r="O3233" s="3">
        <v>27500</v>
      </c>
      <c r="P3233" s="1">
        <f>MEDIAN(Data_Source[Price (SAR)])</f>
        <v>58000</v>
      </c>
      <c r="Q3233" s="1" cm="1">
        <f t="array" ref="Q3233">MEDIAN(_xlfn._xlws.FILTER(Data_Source[Price (SAR)],Data_Source[Maker] = Data_Source[[#This Row],[Maker]]))</f>
        <v>42000</v>
      </c>
    </row>
    <row r="3234" spans="1:17" x14ac:dyDescent="0.35">
      <c r="A3234">
        <v>3233</v>
      </c>
      <c r="B3234" t="s">
        <v>34</v>
      </c>
      <c r="C3234" t="s">
        <v>58</v>
      </c>
      <c r="D3234">
        <v>2017</v>
      </c>
      <c r="E3234" s="9">
        <f ca="1">YEAR(TODAY())-Data_Source[[#This Row],[Year]]</f>
        <v>8</v>
      </c>
      <c r="F3234" t="s">
        <v>15</v>
      </c>
      <c r="G3234" t="s">
        <v>23</v>
      </c>
      <c r="H3234" t="s">
        <v>30</v>
      </c>
      <c r="I3234">
        <v>4</v>
      </c>
      <c r="J3234" t="s">
        <v>18</v>
      </c>
      <c r="K3234" t="s">
        <v>19</v>
      </c>
      <c r="L3234">
        <v>37800</v>
      </c>
      <c r="M3234" t="s">
        <v>42</v>
      </c>
      <c r="N3234" t="s">
        <v>64</v>
      </c>
      <c r="O3234" s="2">
        <v>106000</v>
      </c>
      <c r="P3234" s="1">
        <f>MEDIAN(Data_Source[Price (SAR)])</f>
        <v>58000</v>
      </c>
      <c r="Q3234" s="1" cm="1">
        <f t="array" ref="Q3234">MEDIAN(_xlfn._xlws.FILTER(Data_Source[Price (SAR)],Data_Source[Maker] = Data_Source[[#This Row],[Maker]]))</f>
        <v>65000</v>
      </c>
    </row>
    <row r="3235" spans="1:17" x14ac:dyDescent="0.35">
      <c r="A3235">
        <v>3234</v>
      </c>
      <c r="B3235" t="s">
        <v>39</v>
      </c>
      <c r="C3235" t="s">
        <v>115</v>
      </c>
      <c r="D3235">
        <v>2011</v>
      </c>
      <c r="E3235" s="9">
        <f ca="1">YEAR(TODAY())-Data_Source[[#This Row],[Year]]</f>
        <v>14</v>
      </c>
      <c r="F3235" t="s">
        <v>15</v>
      </c>
      <c r="G3235" t="s">
        <v>78</v>
      </c>
      <c r="H3235" t="s">
        <v>30</v>
      </c>
      <c r="I3235">
        <v>4</v>
      </c>
      <c r="J3235" t="s">
        <v>18</v>
      </c>
      <c r="K3235" t="s">
        <v>19</v>
      </c>
      <c r="L3235">
        <v>270</v>
      </c>
      <c r="M3235" t="s">
        <v>64</v>
      </c>
      <c r="N3235" t="s">
        <v>64</v>
      </c>
      <c r="O3235" s="3">
        <v>37000</v>
      </c>
      <c r="P3235" s="1">
        <f>MEDIAN(Data_Source[Price (SAR)])</f>
        <v>58000</v>
      </c>
      <c r="Q3235" s="1" cm="1">
        <f t="array" ref="Q3235">MEDIAN(_xlfn._xlws.FILTER(Data_Source[Price (SAR)],Data_Source[Maker] = Data_Source[[#This Row],[Maker]]))</f>
        <v>60000</v>
      </c>
    </row>
    <row r="3236" spans="1:17" x14ac:dyDescent="0.35">
      <c r="A3236">
        <v>3235</v>
      </c>
      <c r="B3236" t="s">
        <v>76</v>
      </c>
      <c r="C3236" t="s">
        <v>240</v>
      </c>
      <c r="D3236">
        <v>2011</v>
      </c>
      <c r="E3236" s="9">
        <f ca="1">YEAR(TODAY())-Data_Source[[#This Row],[Year]]</f>
        <v>14</v>
      </c>
      <c r="F3236" t="s">
        <v>47</v>
      </c>
      <c r="G3236" t="s">
        <v>25</v>
      </c>
      <c r="H3236" t="s">
        <v>17</v>
      </c>
      <c r="I3236">
        <v>4.5999999999999996</v>
      </c>
      <c r="J3236" t="s">
        <v>18</v>
      </c>
      <c r="K3236" t="s">
        <v>19</v>
      </c>
      <c r="L3236">
        <v>129000</v>
      </c>
      <c r="M3236" t="s">
        <v>45</v>
      </c>
      <c r="N3236" t="s">
        <v>539</v>
      </c>
      <c r="O3236" s="3">
        <v>25000</v>
      </c>
      <c r="P3236" s="1">
        <f>MEDIAN(Data_Source[Price (SAR)])</f>
        <v>58000</v>
      </c>
      <c r="Q3236" s="1" cm="1">
        <f t="array" ref="Q3236">MEDIAN(_xlfn._xlws.FILTER(Data_Source[Price (SAR)],Data_Source[Maker] = Data_Source[[#This Row],[Maker]]))</f>
        <v>55000</v>
      </c>
    </row>
    <row r="3237" spans="1:17" x14ac:dyDescent="0.35">
      <c r="A3237">
        <v>3236</v>
      </c>
      <c r="B3237" t="s">
        <v>27</v>
      </c>
      <c r="C3237" t="s">
        <v>89</v>
      </c>
      <c r="D3237">
        <v>2019</v>
      </c>
      <c r="E3237" s="9">
        <f ca="1">YEAR(TODAY())-Data_Source[[#This Row],[Year]]</f>
        <v>6</v>
      </c>
      <c r="F3237" t="s">
        <v>15</v>
      </c>
      <c r="G3237" t="s">
        <v>25</v>
      </c>
      <c r="H3237" t="s">
        <v>30</v>
      </c>
      <c r="I3237">
        <v>2.4</v>
      </c>
      <c r="J3237" t="s">
        <v>18</v>
      </c>
      <c r="K3237" t="s">
        <v>19</v>
      </c>
      <c r="L3237">
        <v>53000</v>
      </c>
      <c r="M3237" t="s">
        <v>45</v>
      </c>
      <c r="N3237" t="s">
        <v>539</v>
      </c>
      <c r="O3237" s="3">
        <v>79000</v>
      </c>
      <c r="P3237" s="1">
        <f>MEDIAN(Data_Source[Price (SAR)])</f>
        <v>58000</v>
      </c>
      <c r="Q3237" s="1" cm="1">
        <f t="array" ref="Q3237">MEDIAN(_xlfn._xlws.FILTER(Data_Source[Price (SAR)],Data_Source[Maker] = Data_Source[[#This Row],[Maker]]))</f>
        <v>42000</v>
      </c>
    </row>
    <row r="3238" spans="1:17" x14ac:dyDescent="0.35">
      <c r="A3238">
        <v>3237</v>
      </c>
      <c r="B3238" t="s">
        <v>76</v>
      </c>
      <c r="C3238" t="s">
        <v>325</v>
      </c>
      <c r="D3238">
        <v>2018</v>
      </c>
      <c r="E3238" s="9">
        <f ca="1">YEAR(TODAY())-Data_Source[[#This Row],[Year]]</f>
        <v>7</v>
      </c>
      <c r="F3238" t="s">
        <v>15</v>
      </c>
      <c r="G3238" t="s">
        <v>25</v>
      </c>
      <c r="H3238" t="s">
        <v>26</v>
      </c>
      <c r="I3238">
        <v>1.5</v>
      </c>
      <c r="J3238" t="s">
        <v>18</v>
      </c>
      <c r="K3238" t="s">
        <v>19</v>
      </c>
      <c r="L3238">
        <v>60000</v>
      </c>
      <c r="M3238" t="s">
        <v>54</v>
      </c>
      <c r="N3238" t="s">
        <v>538</v>
      </c>
      <c r="O3238" s="3">
        <v>85000</v>
      </c>
      <c r="P3238" s="1">
        <f>MEDIAN(Data_Source[Price (SAR)])</f>
        <v>58000</v>
      </c>
      <c r="Q3238" s="1" cm="1">
        <f t="array" ref="Q3238">MEDIAN(_xlfn._xlws.FILTER(Data_Source[Price (SAR)],Data_Source[Maker] = Data_Source[[#This Row],[Maker]]))</f>
        <v>55000</v>
      </c>
    </row>
    <row r="3239" spans="1:17" x14ac:dyDescent="0.35">
      <c r="A3239">
        <v>3238</v>
      </c>
      <c r="B3239" t="s">
        <v>34</v>
      </c>
      <c r="C3239" t="s">
        <v>72</v>
      </c>
      <c r="D3239">
        <v>2016</v>
      </c>
      <c r="E3239" s="9">
        <f ca="1">YEAR(TODAY())-Data_Source[[#This Row],[Year]]</f>
        <v>9</v>
      </c>
      <c r="F3239" t="s">
        <v>15</v>
      </c>
      <c r="G3239" t="s">
        <v>16</v>
      </c>
      <c r="H3239" t="s">
        <v>26</v>
      </c>
      <c r="I3239">
        <v>2.5</v>
      </c>
      <c r="J3239" t="s">
        <v>18</v>
      </c>
      <c r="K3239" t="s">
        <v>19</v>
      </c>
      <c r="L3239">
        <v>231000</v>
      </c>
      <c r="M3239" t="s">
        <v>253</v>
      </c>
      <c r="N3239" t="s">
        <v>539</v>
      </c>
      <c r="O3239" s="2">
        <v>52000</v>
      </c>
      <c r="P3239" s="1">
        <f>MEDIAN(Data_Source[Price (SAR)])</f>
        <v>58000</v>
      </c>
      <c r="Q3239" s="1" cm="1">
        <f t="array" ref="Q3239">MEDIAN(_xlfn._xlws.FILTER(Data_Source[Price (SAR)],Data_Source[Maker] = Data_Source[[#This Row],[Maker]]))</f>
        <v>65000</v>
      </c>
    </row>
    <row r="3240" spans="1:17" x14ac:dyDescent="0.35">
      <c r="A3240">
        <v>3239</v>
      </c>
      <c r="B3240" t="s">
        <v>82</v>
      </c>
      <c r="C3240" t="s">
        <v>156</v>
      </c>
      <c r="D3240">
        <v>2016</v>
      </c>
      <c r="E3240" s="9">
        <f ca="1">YEAR(TODAY())-Data_Source[[#This Row],[Year]]</f>
        <v>9</v>
      </c>
      <c r="F3240" t="s">
        <v>15</v>
      </c>
      <c r="G3240" t="s">
        <v>33</v>
      </c>
      <c r="H3240" t="s">
        <v>30</v>
      </c>
      <c r="I3240">
        <v>1.4</v>
      </c>
      <c r="J3240" t="s">
        <v>18</v>
      </c>
      <c r="K3240" t="s">
        <v>19</v>
      </c>
      <c r="L3240">
        <v>103000</v>
      </c>
      <c r="M3240" t="s">
        <v>253</v>
      </c>
      <c r="N3240" t="s">
        <v>539</v>
      </c>
      <c r="O3240" s="3">
        <v>27000</v>
      </c>
      <c r="P3240" s="1">
        <f>MEDIAN(Data_Source[Price (SAR)])</f>
        <v>58000</v>
      </c>
      <c r="Q3240" s="1" cm="1">
        <f t="array" ref="Q3240">MEDIAN(_xlfn._xlws.FILTER(Data_Source[Price (SAR)],Data_Source[Maker] = Data_Source[[#This Row],[Maker]]))</f>
        <v>40000</v>
      </c>
    </row>
    <row r="3241" spans="1:17" x14ac:dyDescent="0.35">
      <c r="A3241">
        <v>3240</v>
      </c>
      <c r="B3241" t="s">
        <v>281</v>
      </c>
      <c r="C3241" t="s">
        <v>282</v>
      </c>
      <c r="D3241">
        <v>2021</v>
      </c>
      <c r="E3241" s="9">
        <f ca="1">YEAR(TODAY())-Data_Source[[#This Row],[Year]]</f>
        <v>4</v>
      </c>
      <c r="F3241" t="s">
        <v>15</v>
      </c>
      <c r="G3241" t="s">
        <v>16</v>
      </c>
      <c r="H3241" t="s">
        <v>30</v>
      </c>
      <c r="I3241">
        <v>2</v>
      </c>
      <c r="J3241" t="s">
        <v>18</v>
      </c>
      <c r="K3241" t="s">
        <v>19</v>
      </c>
      <c r="L3241">
        <v>5000</v>
      </c>
      <c r="M3241" t="s">
        <v>64</v>
      </c>
      <c r="N3241" t="s">
        <v>64</v>
      </c>
      <c r="O3241" s="3">
        <v>230000</v>
      </c>
      <c r="P3241" s="1">
        <f>MEDIAN(Data_Source[Price (SAR)])</f>
        <v>58000</v>
      </c>
      <c r="Q3241" s="1" cm="1">
        <f t="array" ref="Q3241">MEDIAN(_xlfn._xlws.FILTER(Data_Source[Price (SAR)],Data_Source[Maker] = Data_Source[[#This Row],[Maker]]))</f>
        <v>91000</v>
      </c>
    </row>
    <row r="3242" spans="1:17" x14ac:dyDescent="0.35">
      <c r="A3242">
        <v>3241</v>
      </c>
      <c r="B3242" t="s">
        <v>76</v>
      </c>
      <c r="C3242" t="s">
        <v>125</v>
      </c>
      <c r="D3242">
        <v>2016</v>
      </c>
      <c r="E3242" s="9">
        <f ca="1">YEAR(TODAY())-Data_Source[[#This Row],[Year]]</f>
        <v>9</v>
      </c>
      <c r="F3242" t="s">
        <v>44</v>
      </c>
      <c r="G3242" t="s">
        <v>94</v>
      </c>
      <c r="H3242" t="s">
        <v>26</v>
      </c>
      <c r="I3242">
        <v>3.8</v>
      </c>
      <c r="J3242" t="s">
        <v>18</v>
      </c>
      <c r="K3242" t="s">
        <v>19</v>
      </c>
      <c r="L3242">
        <v>83000</v>
      </c>
      <c r="M3242" t="s">
        <v>20</v>
      </c>
      <c r="N3242" t="s">
        <v>20</v>
      </c>
      <c r="O3242" s="2">
        <v>85000</v>
      </c>
      <c r="P3242" s="1">
        <f>MEDIAN(Data_Source[Price (SAR)])</f>
        <v>58000</v>
      </c>
      <c r="Q3242" s="1" cm="1">
        <f t="array" ref="Q3242">MEDIAN(_xlfn._xlws.FILTER(Data_Source[Price (SAR)],Data_Source[Maker] = Data_Source[[#This Row],[Maker]]))</f>
        <v>55000</v>
      </c>
    </row>
    <row r="3243" spans="1:17" x14ac:dyDescent="0.35">
      <c r="A3243">
        <v>3242</v>
      </c>
      <c r="B3243" t="s">
        <v>109</v>
      </c>
      <c r="C3243" t="s">
        <v>110</v>
      </c>
      <c r="D3243">
        <v>2013</v>
      </c>
      <c r="E3243" s="9">
        <f ca="1">YEAR(TODAY())-Data_Source[[#This Row],[Year]]</f>
        <v>12</v>
      </c>
      <c r="F3243" t="s">
        <v>15</v>
      </c>
      <c r="G3243" t="s">
        <v>29</v>
      </c>
      <c r="H3243" t="s">
        <v>17</v>
      </c>
      <c r="I3243">
        <v>5.7</v>
      </c>
      <c r="J3243" t="s">
        <v>18</v>
      </c>
      <c r="K3243" t="s">
        <v>19</v>
      </c>
      <c r="L3243">
        <v>198000</v>
      </c>
      <c r="M3243" t="s">
        <v>54</v>
      </c>
      <c r="N3243" t="s">
        <v>538</v>
      </c>
      <c r="O3243" s="3">
        <v>39000</v>
      </c>
      <c r="P3243" s="1">
        <f>MEDIAN(Data_Source[Price (SAR)])</f>
        <v>58000</v>
      </c>
      <c r="Q3243" s="1" cm="1">
        <f t="array" ref="Q3243">MEDIAN(_xlfn._xlws.FILTER(Data_Source[Price (SAR)],Data_Source[Maker] = Data_Source[[#This Row],[Maker]]))</f>
        <v>71000</v>
      </c>
    </row>
    <row r="3244" spans="1:17" x14ac:dyDescent="0.35">
      <c r="A3244">
        <v>3243</v>
      </c>
      <c r="B3244" t="s">
        <v>76</v>
      </c>
      <c r="C3244" t="s">
        <v>77</v>
      </c>
      <c r="D3244">
        <v>2014</v>
      </c>
      <c r="E3244" s="9">
        <f ca="1">YEAR(TODAY())-Data_Source[[#This Row],[Year]]</f>
        <v>11</v>
      </c>
      <c r="F3244" t="s">
        <v>15</v>
      </c>
      <c r="G3244" t="s">
        <v>16</v>
      </c>
      <c r="H3244" t="s">
        <v>30</v>
      </c>
      <c r="I3244">
        <v>5.4</v>
      </c>
      <c r="J3244" t="s">
        <v>18</v>
      </c>
      <c r="K3244" t="s">
        <v>19</v>
      </c>
      <c r="L3244">
        <v>108000</v>
      </c>
      <c r="M3244" t="s">
        <v>70</v>
      </c>
      <c r="N3244" t="s">
        <v>70</v>
      </c>
      <c r="O3244" s="2">
        <v>60000</v>
      </c>
      <c r="P3244" s="1">
        <f>MEDIAN(Data_Source[Price (SAR)])</f>
        <v>58000</v>
      </c>
      <c r="Q3244" s="1" cm="1">
        <f t="array" ref="Q3244">MEDIAN(_xlfn._xlws.FILTER(Data_Source[Price (SAR)],Data_Source[Maker] = Data_Source[[#This Row],[Maker]]))</f>
        <v>55000</v>
      </c>
    </row>
    <row r="3245" spans="1:17" x14ac:dyDescent="0.35">
      <c r="A3245">
        <v>3244</v>
      </c>
      <c r="B3245" t="s">
        <v>34</v>
      </c>
      <c r="C3245" t="s">
        <v>123</v>
      </c>
      <c r="D3245">
        <v>2018</v>
      </c>
      <c r="E3245" s="9">
        <f ca="1">YEAR(TODAY())-Data_Source[[#This Row],[Year]]</f>
        <v>7</v>
      </c>
      <c r="F3245" t="s">
        <v>15</v>
      </c>
      <c r="G3245" t="s">
        <v>23</v>
      </c>
      <c r="H3245" t="s">
        <v>17</v>
      </c>
      <c r="I3245">
        <v>2.7</v>
      </c>
      <c r="J3245" t="s">
        <v>18</v>
      </c>
      <c r="K3245" t="s">
        <v>19</v>
      </c>
      <c r="L3245">
        <v>63000</v>
      </c>
      <c r="M3245" t="s">
        <v>42</v>
      </c>
      <c r="N3245" t="s">
        <v>64</v>
      </c>
      <c r="O3245" s="3">
        <v>110000</v>
      </c>
      <c r="P3245" s="1">
        <f>MEDIAN(Data_Source[Price (SAR)])</f>
        <v>58000</v>
      </c>
      <c r="Q3245" s="1" cm="1">
        <f t="array" ref="Q3245">MEDIAN(_xlfn._xlws.FILTER(Data_Source[Price (SAR)],Data_Source[Maker] = Data_Source[[#This Row],[Maker]]))</f>
        <v>65000</v>
      </c>
    </row>
    <row r="3246" spans="1:17" x14ac:dyDescent="0.35">
      <c r="A3246">
        <v>3245</v>
      </c>
      <c r="B3246" t="s">
        <v>27</v>
      </c>
      <c r="C3246" t="s">
        <v>89</v>
      </c>
      <c r="D3246">
        <v>2017</v>
      </c>
      <c r="E3246" s="9">
        <f ca="1">YEAR(TODAY())-Data_Source[[#This Row],[Year]]</f>
        <v>8</v>
      </c>
      <c r="F3246" t="s">
        <v>15</v>
      </c>
      <c r="G3246" t="s">
        <v>23</v>
      </c>
      <c r="H3246" t="s">
        <v>26</v>
      </c>
      <c r="I3246">
        <v>2.4</v>
      </c>
      <c r="J3246" t="s">
        <v>18</v>
      </c>
      <c r="K3246" t="s">
        <v>19</v>
      </c>
      <c r="L3246">
        <v>92000</v>
      </c>
      <c r="M3246" t="s">
        <v>45</v>
      </c>
      <c r="N3246" t="s">
        <v>539</v>
      </c>
      <c r="O3246" s="3">
        <v>54000</v>
      </c>
      <c r="P3246" s="1">
        <f>MEDIAN(Data_Source[Price (SAR)])</f>
        <v>58000</v>
      </c>
      <c r="Q3246" s="1" cm="1">
        <f t="array" ref="Q3246">MEDIAN(_xlfn._xlws.FILTER(Data_Source[Price (SAR)],Data_Source[Maker] = Data_Source[[#This Row],[Maker]]))</f>
        <v>42000</v>
      </c>
    </row>
    <row r="3247" spans="1:17" x14ac:dyDescent="0.35">
      <c r="A3247">
        <v>3246</v>
      </c>
      <c r="B3247" t="s">
        <v>34</v>
      </c>
      <c r="C3247" t="s">
        <v>124</v>
      </c>
      <c r="D3247">
        <v>2017</v>
      </c>
      <c r="E3247" s="9">
        <f ca="1">YEAR(TODAY())-Data_Source[[#This Row],[Year]]</f>
        <v>8</v>
      </c>
      <c r="F3247" t="s">
        <v>44</v>
      </c>
      <c r="G3247" t="s">
        <v>102</v>
      </c>
      <c r="H3247" t="s">
        <v>17</v>
      </c>
      <c r="I3247">
        <v>4</v>
      </c>
      <c r="J3247" t="s">
        <v>18</v>
      </c>
      <c r="K3247" t="s">
        <v>19</v>
      </c>
      <c r="L3247">
        <v>158200</v>
      </c>
      <c r="M3247" t="s">
        <v>70</v>
      </c>
      <c r="N3247" t="s">
        <v>70</v>
      </c>
      <c r="O3247" s="3">
        <v>105000</v>
      </c>
      <c r="P3247" s="1">
        <f>MEDIAN(Data_Source[Price (SAR)])</f>
        <v>58000</v>
      </c>
      <c r="Q3247" s="1" cm="1">
        <f t="array" ref="Q3247">MEDIAN(_xlfn._xlws.FILTER(Data_Source[Price (SAR)],Data_Source[Maker] = Data_Source[[#This Row],[Maker]]))</f>
        <v>65000</v>
      </c>
    </row>
    <row r="3248" spans="1:17" x14ac:dyDescent="0.35">
      <c r="A3248">
        <v>3247</v>
      </c>
      <c r="B3248" t="s">
        <v>73</v>
      </c>
      <c r="C3248">
        <v>6</v>
      </c>
      <c r="D3248">
        <v>2015</v>
      </c>
      <c r="E3248" s="9">
        <f ca="1">YEAR(TODAY())-Data_Source[[#This Row],[Year]]</f>
        <v>10</v>
      </c>
      <c r="F3248" t="s">
        <v>44</v>
      </c>
      <c r="G3248" t="s">
        <v>102</v>
      </c>
      <c r="H3248" t="s">
        <v>26</v>
      </c>
      <c r="I3248">
        <v>2.5</v>
      </c>
      <c r="J3248" t="s">
        <v>18</v>
      </c>
      <c r="K3248" t="s">
        <v>19</v>
      </c>
      <c r="L3248">
        <v>82000</v>
      </c>
      <c r="M3248" t="s">
        <v>20</v>
      </c>
      <c r="N3248" t="s">
        <v>20</v>
      </c>
      <c r="O3248" s="3">
        <v>51000</v>
      </c>
      <c r="P3248" s="1">
        <f>MEDIAN(Data_Source[Price (SAR)])</f>
        <v>58000</v>
      </c>
      <c r="Q3248" s="1" cm="1">
        <f t="array" ref="Q3248">MEDIAN(_xlfn._xlws.FILTER(Data_Source[Price (SAR)],Data_Source[Maker] = Data_Source[[#This Row],[Maker]]))</f>
        <v>56000</v>
      </c>
    </row>
    <row r="3249" spans="1:17" x14ac:dyDescent="0.35">
      <c r="A3249">
        <v>3248</v>
      </c>
      <c r="B3249" t="s">
        <v>36</v>
      </c>
      <c r="C3249" t="s">
        <v>146</v>
      </c>
      <c r="D3249">
        <v>2016</v>
      </c>
      <c r="E3249" s="9">
        <f ca="1">YEAR(TODAY())-Data_Source[[#This Row],[Year]]</f>
        <v>9</v>
      </c>
      <c r="F3249" t="s">
        <v>15</v>
      </c>
      <c r="G3249" t="s">
        <v>23</v>
      </c>
      <c r="H3249" t="s">
        <v>17</v>
      </c>
      <c r="I3249">
        <v>5.3</v>
      </c>
      <c r="J3249" t="s">
        <v>18</v>
      </c>
      <c r="K3249" t="s">
        <v>19</v>
      </c>
      <c r="L3249">
        <v>82576</v>
      </c>
      <c r="M3249" t="s">
        <v>20</v>
      </c>
      <c r="N3249" t="s">
        <v>20</v>
      </c>
      <c r="O3249" s="2">
        <v>120000</v>
      </c>
      <c r="P3249" s="1">
        <f>MEDIAN(Data_Source[Price (SAR)])</f>
        <v>58000</v>
      </c>
      <c r="Q3249" s="1" cm="1">
        <f t="array" ref="Q3249">MEDIAN(_xlfn._xlws.FILTER(Data_Source[Price (SAR)],Data_Source[Maker] = Data_Source[[#This Row],[Maker]]))</f>
        <v>72000</v>
      </c>
    </row>
    <row r="3250" spans="1:17" x14ac:dyDescent="0.35">
      <c r="A3250">
        <v>3249</v>
      </c>
      <c r="B3250" t="s">
        <v>39</v>
      </c>
      <c r="C3250" t="s">
        <v>225</v>
      </c>
      <c r="D3250">
        <v>2011</v>
      </c>
      <c r="E3250" s="9">
        <f ca="1">YEAR(TODAY())-Data_Source[[#This Row],[Year]]</f>
        <v>14</v>
      </c>
      <c r="F3250" t="s">
        <v>47</v>
      </c>
      <c r="G3250" t="s">
        <v>102</v>
      </c>
      <c r="H3250" t="s">
        <v>26</v>
      </c>
      <c r="I3250">
        <v>1.2</v>
      </c>
      <c r="J3250" t="s">
        <v>18</v>
      </c>
      <c r="K3250" t="s">
        <v>68</v>
      </c>
      <c r="L3250">
        <v>102000</v>
      </c>
      <c r="M3250" t="s">
        <v>59</v>
      </c>
      <c r="N3250" t="s">
        <v>59</v>
      </c>
      <c r="O3250" s="2">
        <v>11000</v>
      </c>
      <c r="P3250" s="1">
        <f>MEDIAN(Data_Source[Price (SAR)])</f>
        <v>58000</v>
      </c>
      <c r="Q3250" s="1" cm="1">
        <f t="array" ref="Q3250">MEDIAN(_xlfn._xlws.FILTER(Data_Source[Price (SAR)],Data_Source[Maker] = Data_Source[[#This Row],[Maker]]))</f>
        <v>60000</v>
      </c>
    </row>
    <row r="3251" spans="1:17" x14ac:dyDescent="0.35">
      <c r="A3251">
        <v>3250</v>
      </c>
      <c r="B3251" t="s">
        <v>62</v>
      </c>
      <c r="C3251" t="s">
        <v>63</v>
      </c>
      <c r="D3251">
        <v>2004</v>
      </c>
      <c r="E3251" s="9">
        <f ca="1">YEAR(TODAY())-Data_Source[[#This Row],[Year]]</f>
        <v>21</v>
      </c>
      <c r="F3251" t="s">
        <v>15</v>
      </c>
      <c r="G3251" t="s">
        <v>33</v>
      </c>
      <c r="H3251" t="s">
        <v>17</v>
      </c>
      <c r="I3251">
        <v>5.3</v>
      </c>
      <c r="J3251" t="s">
        <v>18</v>
      </c>
      <c r="K3251" t="s">
        <v>19</v>
      </c>
      <c r="L3251">
        <v>300000</v>
      </c>
      <c r="M3251" t="s">
        <v>64</v>
      </c>
      <c r="N3251" t="s">
        <v>64</v>
      </c>
      <c r="O3251" s="2">
        <v>22000</v>
      </c>
      <c r="P3251" s="1">
        <f>MEDIAN(Data_Source[Price (SAR)])</f>
        <v>58000</v>
      </c>
      <c r="Q3251" s="1" cm="1">
        <f t="array" ref="Q3251">MEDIAN(_xlfn._xlws.FILTER(Data_Source[Price (SAR)],Data_Source[Maker] = Data_Source[[#This Row],[Maker]]))</f>
        <v>242500</v>
      </c>
    </row>
    <row r="3252" spans="1:17" x14ac:dyDescent="0.35">
      <c r="A3252">
        <v>3251</v>
      </c>
      <c r="B3252" t="s">
        <v>34</v>
      </c>
      <c r="C3252" t="s">
        <v>72</v>
      </c>
      <c r="D3252">
        <v>2018</v>
      </c>
      <c r="E3252" s="9">
        <f ca="1">YEAR(TODAY())-Data_Source[[#This Row],[Year]]</f>
        <v>7</v>
      </c>
      <c r="F3252" t="s">
        <v>15</v>
      </c>
      <c r="G3252" t="s">
        <v>23</v>
      </c>
      <c r="H3252" t="s">
        <v>26</v>
      </c>
      <c r="I3252">
        <v>2.5</v>
      </c>
      <c r="J3252" t="s">
        <v>18</v>
      </c>
      <c r="K3252" t="s">
        <v>19</v>
      </c>
      <c r="L3252">
        <v>133578</v>
      </c>
      <c r="M3252" t="s">
        <v>20</v>
      </c>
      <c r="N3252" t="s">
        <v>20</v>
      </c>
      <c r="O3252" s="2">
        <v>77500</v>
      </c>
      <c r="P3252" s="1">
        <f>MEDIAN(Data_Source[Price (SAR)])</f>
        <v>58000</v>
      </c>
      <c r="Q3252" s="1" cm="1">
        <f t="array" ref="Q3252">MEDIAN(_xlfn._xlws.FILTER(Data_Source[Price (SAR)],Data_Source[Maker] = Data_Source[[#This Row],[Maker]]))</f>
        <v>65000</v>
      </c>
    </row>
    <row r="3253" spans="1:17" x14ac:dyDescent="0.35">
      <c r="A3253">
        <v>3252</v>
      </c>
      <c r="B3253" t="s">
        <v>21</v>
      </c>
      <c r="C3253" t="s">
        <v>285</v>
      </c>
      <c r="D3253">
        <v>2014</v>
      </c>
      <c r="E3253" s="9">
        <f ca="1">YEAR(TODAY())-Data_Source[[#This Row],[Year]]</f>
        <v>11</v>
      </c>
      <c r="F3253" t="s">
        <v>15</v>
      </c>
      <c r="G3253" t="s">
        <v>16</v>
      </c>
      <c r="H3253" t="s">
        <v>17</v>
      </c>
      <c r="I3253">
        <v>4</v>
      </c>
      <c r="J3253" t="s">
        <v>18</v>
      </c>
      <c r="K3253" t="s">
        <v>19</v>
      </c>
      <c r="L3253">
        <v>133000</v>
      </c>
      <c r="M3253" t="s">
        <v>42</v>
      </c>
      <c r="N3253" t="s">
        <v>64</v>
      </c>
      <c r="O3253" s="3">
        <v>80000</v>
      </c>
      <c r="P3253" s="1">
        <f>MEDIAN(Data_Source[Price (SAR)])</f>
        <v>58000</v>
      </c>
      <c r="Q3253" s="1" cm="1">
        <f t="array" ref="Q3253">MEDIAN(_xlfn._xlws.FILTER(Data_Source[Price (SAR)],Data_Source[Maker] = Data_Source[[#This Row],[Maker]]))</f>
        <v>36500</v>
      </c>
    </row>
    <row r="3254" spans="1:17" x14ac:dyDescent="0.35">
      <c r="A3254">
        <v>3253</v>
      </c>
      <c r="B3254" t="s">
        <v>27</v>
      </c>
      <c r="C3254" t="s">
        <v>84</v>
      </c>
      <c r="D3254">
        <v>2017</v>
      </c>
      <c r="E3254" s="9">
        <f ca="1">YEAR(TODAY())-Data_Source[[#This Row],[Year]]</f>
        <v>8</v>
      </c>
      <c r="F3254" t="s">
        <v>15</v>
      </c>
      <c r="G3254" t="s">
        <v>102</v>
      </c>
      <c r="H3254" t="s">
        <v>26</v>
      </c>
      <c r="I3254">
        <v>1.6</v>
      </c>
      <c r="J3254" t="s">
        <v>18</v>
      </c>
      <c r="K3254" t="s">
        <v>19</v>
      </c>
      <c r="L3254">
        <v>17005</v>
      </c>
      <c r="M3254" t="s">
        <v>42</v>
      </c>
      <c r="N3254" t="s">
        <v>64</v>
      </c>
      <c r="O3254" s="2">
        <v>70000</v>
      </c>
      <c r="P3254" s="1">
        <f>MEDIAN(Data_Source[Price (SAR)])</f>
        <v>58000</v>
      </c>
      <c r="Q3254" s="1" cm="1">
        <f t="array" ref="Q3254">MEDIAN(_xlfn._xlws.FILTER(Data_Source[Price (SAR)],Data_Source[Maker] = Data_Source[[#This Row],[Maker]]))</f>
        <v>42000</v>
      </c>
    </row>
    <row r="3255" spans="1:17" x14ac:dyDescent="0.35">
      <c r="A3255">
        <v>3254</v>
      </c>
      <c r="B3255" t="s">
        <v>39</v>
      </c>
      <c r="C3255" t="s">
        <v>46</v>
      </c>
      <c r="D3255">
        <v>2016</v>
      </c>
      <c r="E3255" s="9">
        <f ca="1">YEAR(TODAY())-Data_Source[[#This Row],[Year]]</f>
        <v>9</v>
      </c>
      <c r="F3255" t="s">
        <v>15</v>
      </c>
      <c r="G3255" t="s">
        <v>75</v>
      </c>
      <c r="H3255" t="s">
        <v>30</v>
      </c>
      <c r="I3255">
        <v>5.3</v>
      </c>
      <c r="J3255" t="s">
        <v>18</v>
      </c>
      <c r="K3255" t="s">
        <v>19</v>
      </c>
      <c r="L3255">
        <v>105286</v>
      </c>
      <c r="M3255" t="s">
        <v>20</v>
      </c>
      <c r="N3255" t="s">
        <v>20</v>
      </c>
      <c r="O3255" s="3">
        <v>136000</v>
      </c>
      <c r="P3255" s="1">
        <f>MEDIAN(Data_Source[Price (SAR)])</f>
        <v>58000</v>
      </c>
      <c r="Q3255" s="1" cm="1">
        <f t="array" ref="Q3255">MEDIAN(_xlfn._xlws.FILTER(Data_Source[Price (SAR)],Data_Source[Maker] = Data_Source[[#This Row],[Maker]]))</f>
        <v>60000</v>
      </c>
    </row>
    <row r="3256" spans="1:17" x14ac:dyDescent="0.35">
      <c r="A3256">
        <v>3255</v>
      </c>
      <c r="B3256" t="s">
        <v>34</v>
      </c>
      <c r="C3256" t="s">
        <v>66</v>
      </c>
      <c r="D3256">
        <v>2015</v>
      </c>
      <c r="E3256" s="9">
        <f ca="1">YEAR(TODAY())-Data_Source[[#This Row],[Year]]</f>
        <v>10</v>
      </c>
      <c r="F3256" t="s">
        <v>15</v>
      </c>
      <c r="G3256" t="s">
        <v>23</v>
      </c>
      <c r="H3256" t="s">
        <v>26</v>
      </c>
      <c r="I3256">
        <v>3.5</v>
      </c>
      <c r="J3256" t="s">
        <v>18</v>
      </c>
      <c r="K3256" t="s">
        <v>19</v>
      </c>
      <c r="L3256">
        <v>249539</v>
      </c>
      <c r="M3256" t="s">
        <v>20</v>
      </c>
      <c r="N3256" t="s">
        <v>20</v>
      </c>
      <c r="O3256" s="3">
        <v>77500</v>
      </c>
      <c r="P3256" s="1">
        <f>MEDIAN(Data_Source[Price (SAR)])</f>
        <v>58000</v>
      </c>
      <c r="Q3256" s="1" cm="1">
        <f t="array" ref="Q3256">MEDIAN(_xlfn._xlws.FILTER(Data_Source[Price (SAR)],Data_Source[Maker] = Data_Source[[#This Row],[Maker]]))</f>
        <v>65000</v>
      </c>
    </row>
    <row r="3257" spans="1:17" x14ac:dyDescent="0.35">
      <c r="A3257">
        <v>3256</v>
      </c>
      <c r="B3257" t="s">
        <v>27</v>
      </c>
      <c r="C3257" t="s">
        <v>160</v>
      </c>
      <c r="D3257">
        <v>2017</v>
      </c>
      <c r="E3257" s="9">
        <f ca="1">YEAR(TODAY())-Data_Source[[#This Row],[Year]]</f>
        <v>8</v>
      </c>
      <c r="F3257" t="s">
        <v>15</v>
      </c>
      <c r="G3257" t="s">
        <v>23</v>
      </c>
      <c r="H3257" t="s">
        <v>26</v>
      </c>
      <c r="I3257">
        <v>2.4</v>
      </c>
      <c r="J3257" t="s">
        <v>18</v>
      </c>
      <c r="K3257" t="s">
        <v>19</v>
      </c>
      <c r="L3257">
        <v>209677</v>
      </c>
      <c r="M3257" t="s">
        <v>20</v>
      </c>
      <c r="N3257" t="s">
        <v>20</v>
      </c>
      <c r="O3257" s="3">
        <v>47500</v>
      </c>
      <c r="P3257" s="1">
        <f>MEDIAN(Data_Source[Price (SAR)])</f>
        <v>58000</v>
      </c>
      <c r="Q3257" s="1" cm="1">
        <f t="array" ref="Q3257">MEDIAN(_xlfn._xlws.FILTER(Data_Source[Price (SAR)],Data_Source[Maker] = Data_Source[[#This Row],[Maker]]))</f>
        <v>42000</v>
      </c>
    </row>
    <row r="3258" spans="1:17" x14ac:dyDescent="0.35">
      <c r="A3258">
        <v>3257</v>
      </c>
      <c r="B3258" t="s">
        <v>174</v>
      </c>
      <c r="C3258" t="s">
        <v>204</v>
      </c>
      <c r="D3258">
        <v>2014</v>
      </c>
      <c r="E3258" s="9">
        <f ca="1">YEAR(TODAY())-Data_Source[[#This Row],[Year]]</f>
        <v>11</v>
      </c>
      <c r="F3258" t="s">
        <v>15</v>
      </c>
      <c r="G3258" t="s">
        <v>16</v>
      </c>
      <c r="H3258" t="s">
        <v>26</v>
      </c>
      <c r="I3258">
        <v>2</v>
      </c>
      <c r="J3258" t="s">
        <v>18</v>
      </c>
      <c r="K3258" t="s">
        <v>19</v>
      </c>
      <c r="L3258">
        <v>150000</v>
      </c>
      <c r="M3258" t="s">
        <v>211</v>
      </c>
      <c r="N3258" t="s">
        <v>539</v>
      </c>
      <c r="O3258" s="2">
        <v>57000</v>
      </c>
      <c r="P3258" s="1">
        <f>MEDIAN(Data_Source[Price (SAR)])</f>
        <v>58000</v>
      </c>
      <c r="Q3258" s="1" cm="1">
        <f t="array" ref="Q3258">MEDIAN(_xlfn._xlws.FILTER(Data_Source[Price (SAR)],Data_Source[Maker] = Data_Source[[#This Row],[Maker]]))</f>
        <v>110000</v>
      </c>
    </row>
    <row r="3259" spans="1:17" x14ac:dyDescent="0.35">
      <c r="A3259">
        <v>3258</v>
      </c>
      <c r="B3259" t="s">
        <v>13</v>
      </c>
      <c r="C3259" t="s">
        <v>14</v>
      </c>
      <c r="D3259">
        <v>2018</v>
      </c>
      <c r="E3259" s="9">
        <f ca="1">YEAR(TODAY())-Data_Source[[#This Row],[Year]]</f>
        <v>7</v>
      </c>
      <c r="F3259" t="s">
        <v>15</v>
      </c>
      <c r="G3259" t="s">
        <v>16</v>
      </c>
      <c r="H3259" t="s">
        <v>17</v>
      </c>
      <c r="I3259">
        <v>5.7</v>
      </c>
      <c r="J3259" t="s">
        <v>18</v>
      </c>
      <c r="K3259" t="s">
        <v>19</v>
      </c>
      <c r="L3259">
        <v>70276</v>
      </c>
      <c r="M3259" t="s">
        <v>20</v>
      </c>
      <c r="N3259" t="s">
        <v>20</v>
      </c>
      <c r="O3259" s="3">
        <v>126500</v>
      </c>
      <c r="P3259" s="1">
        <f>MEDIAN(Data_Source[Price (SAR)])</f>
        <v>58000</v>
      </c>
      <c r="Q3259" s="1" cm="1">
        <f t="array" ref="Q3259">MEDIAN(_xlfn._xlws.FILTER(Data_Source[Price (SAR)],Data_Source[Maker] = Data_Source[[#This Row],[Maker]]))</f>
        <v>70000</v>
      </c>
    </row>
    <row r="3260" spans="1:17" x14ac:dyDescent="0.35">
      <c r="A3260">
        <v>3259</v>
      </c>
      <c r="B3260" t="s">
        <v>76</v>
      </c>
      <c r="C3260" t="s">
        <v>256</v>
      </c>
      <c r="D3260">
        <v>2018</v>
      </c>
      <c r="E3260" s="9">
        <f ca="1">YEAR(TODAY())-Data_Source[[#This Row],[Year]]</f>
        <v>7</v>
      </c>
      <c r="F3260" t="s">
        <v>47</v>
      </c>
      <c r="G3260" t="s">
        <v>75</v>
      </c>
      <c r="H3260" t="s">
        <v>17</v>
      </c>
      <c r="I3260">
        <v>2.2999999999999998</v>
      </c>
      <c r="J3260" t="s">
        <v>18</v>
      </c>
      <c r="K3260" t="s">
        <v>19</v>
      </c>
      <c r="L3260">
        <v>81000</v>
      </c>
      <c r="M3260" t="s">
        <v>45</v>
      </c>
      <c r="N3260" t="s">
        <v>539</v>
      </c>
      <c r="O3260" s="2">
        <v>119000</v>
      </c>
      <c r="P3260" s="1">
        <f>MEDIAN(Data_Source[Price (SAR)])</f>
        <v>58000</v>
      </c>
      <c r="Q3260" s="1" cm="1">
        <f t="array" ref="Q3260">MEDIAN(_xlfn._xlws.FILTER(Data_Source[Price (SAR)],Data_Source[Maker] = Data_Source[[#This Row],[Maker]]))</f>
        <v>55000</v>
      </c>
    </row>
    <row r="3261" spans="1:17" x14ac:dyDescent="0.35">
      <c r="A3261">
        <v>3260</v>
      </c>
      <c r="B3261" t="s">
        <v>34</v>
      </c>
      <c r="C3261" t="s">
        <v>51</v>
      </c>
      <c r="D3261">
        <v>2018</v>
      </c>
      <c r="E3261" s="9">
        <f ca="1">YEAR(TODAY())-Data_Source[[#This Row],[Year]]</f>
        <v>7</v>
      </c>
      <c r="F3261" t="s">
        <v>15</v>
      </c>
      <c r="G3261" t="s">
        <v>29</v>
      </c>
      <c r="H3261" t="s">
        <v>26</v>
      </c>
      <c r="I3261">
        <v>1.6</v>
      </c>
      <c r="J3261" t="s">
        <v>18</v>
      </c>
      <c r="K3261" t="s">
        <v>19</v>
      </c>
      <c r="L3261">
        <v>65000</v>
      </c>
      <c r="M3261" t="s">
        <v>138</v>
      </c>
      <c r="N3261" t="s">
        <v>64</v>
      </c>
      <c r="O3261" s="3">
        <v>52000</v>
      </c>
      <c r="P3261" s="1">
        <f>MEDIAN(Data_Source[Price (SAR)])</f>
        <v>58000</v>
      </c>
      <c r="Q3261" s="1" cm="1">
        <f t="array" ref="Q3261">MEDIAN(_xlfn._xlws.FILTER(Data_Source[Price (SAR)],Data_Source[Maker] = Data_Source[[#This Row],[Maker]]))</f>
        <v>65000</v>
      </c>
    </row>
    <row r="3262" spans="1:17" x14ac:dyDescent="0.35">
      <c r="A3262">
        <v>3261</v>
      </c>
      <c r="B3262" t="s">
        <v>219</v>
      </c>
      <c r="C3262" t="s">
        <v>441</v>
      </c>
      <c r="D3262">
        <v>2019</v>
      </c>
      <c r="E3262" s="9">
        <f ca="1">YEAR(TODAY())-Data_Source[[#This Row],[Year]]</f>
        <v>6</v>
      </c>
      <c r="F3262" t="s">
        <v>15</v>
      </c>
      <c r="G3262" t="s">
        <v>29</v>
      </c>
      <c r="H3262" t="s">
        <v>17</v>
      </c>
      <c r="I3262">
        <v>2</v>
      </c>
      <c r="J3262" t="s">
        <v>18</v>
      </c>
      <c r="K3262" t="s">
        <v>19</v>
      </c>
      <c r="L3262">
        <v>60000</v>
      </c>
      <c r="M3262" t="s">
        <v>20</v>
      </c>
      <c r="N3262" t="s">
        <v>20</v>
      </c>
      <c r="O3262" s="2">
        <v>114000</v>
      </c>
      <c r="P3262" s="1">
        <f>MEDIAN(Data_Source[Price (SAR)])</f>
        <v>58000</v>
      </c>
      <c r="Q3262" s="1" cm="1">
        <f t="array" ref="Q3262">MEDIAN(_xlfn._xlws.FILTER(Data_Source[Price (SAR)],Data_Source[Maker] = Data_Source[[#This Row],[Maker]]))</f>
        <v>49500</v>
      </c>
    </row>
    <row r="3263" spans="1:17" x14ac:dyDescent="0.35">
      <c r="A3263">
        <v>3262</v>
      </c>
      <c r="B3263" t="s">
        <v>21</v>
      </c>
      <c r="C3263" t="s">
        <v>24</v>
      </c>
      <c r="D3263">
        <v>2018</v>
      </c>
      <c r="E3263" s="9">
        <f ca="1">YEAR(TODAY())-Data_Source[[#This Row],[Year]]</f>
        <v>7</v>
      </c>
      <c r="F3263" t="s">
        <v>15</v>
      </c>
      <c r="G3263" t="s">
        <v>23</v>
      </c>
      <c r="H3263" t="s">
        <v>26</v>
      </c>
      <c r="I3263">
        <v>1.5</v>
      </c>
      <c r="J3263" t="s">
        <v>18</v>
      </c>
      <c r="K3263" t="s">
        <v>19</v>
      </c>
      <c r="L3263">
        <v>99000</v>
      </c>
      <c r="M3263" t="s">
        <v>45</v>
      </c>
      <c r="N3263" t="s">
        <v>539</v>
      </c>
      <c r="O3263" s="3">
        <v>26000</v>
      </c>
      <c r="P3263" s="1">
        <f>MEDIAN(Data_Source[Price (SAR)])</f>
        <v>58000</v>
      </c>
      <c r="Q3263" s="1" cm="1">
        <f t="array" ref="Q3263">MEDIAN(_xlfn._xlws.FILTER(Data_Source[Price (SAR)],Data_Source[Maker] = Data_Source[[#This Row],[Maker]]))</f>
        <v>36500</v>
      </c>
    </row>
    <row r="3264" spans="1:17" x14ac:dyDescent="0.35">
      <c r="A3264">
        <v>3263</v>
      </c>
      <c r="B3264" t="s">
        <v>27</v>
      </c>
      <c r="C3264" t="s">
        <v>28</v>
      </c>
      <c r="D3264">
        <v>2019</v>
      </c>
      <c r="E3264" s="9">
        <f ca="1">YEAR(TODAY())-Data_Source[[#This Row],[Year]]</f>
        <v>6</v>
      </c>
      <c r="F3264" t="s">
        <v>15</v>
      </c>
      <c r="G3264" t="s">
        <v>23</v>
      </c>
      <c r="H3264" t="s">
        <v>26</v>
      </c>
      <c r="I3264">
        <v>1.6</v>
      </c>
      <c r="J3264" t="s">
        <v>18</v>
      </c>
      <c r="K3264" t="s">
        <v>19</v>
      </c>
      <c r="L3264">
        <v>78781</v>
      </c>
      <c r="M3264" t="s">
        <v>20</v>
      </c>
      <c r="N3264" t="s">
        <v>20</v>
      </c>
      <c r="O3264" s="2">
        <v>47500</v>
      </c>
      <c r="P3264" s="1">
        <f>MEDIAN(Data_Source[Price (SAR)])</f>
        <v>58000</v>
      </c>
      <c r="Q3264" s="1" cm="1">
        <f t="array" ref="Q3264">MEDIAN(_xlfn._xlws.FILTER(Data_Source[Price (SAR)],Data_Source[Maker] = Data_Source[[#This Row],[Maker]]))</f>
        <v>42000</v>
      </c>
    </row>
    <row r="3265" spans="1:17" x14ac:dyDescent="0.35">
      <c r="A3265">
        <v>3264</v>
      </c>
      <c r="B3265" t="s">
        <v>27</v>
      </c>
      <c r="C3265" t="s">
        <v>28</v>
      </c>
      <c r="D3265">
        <v>2019</v>
      </c>
      <c r="E3265" s="9">
        <f ca="1">YEAR(TODAY())-Data_Source[[#This Row],[Year]]</f>
        <v>6</v>
      </c>
      <c r="F3265" t="s">
        <v>15</v>
      </c>
      <c r="G3265" t="s">
        <v>23</v>
      </c>
      <c r="H3265" t="s">
        <v>26</v>
      </c>
      <c r="I3265">
        <v>1.6</v>
      </c>
      <c r="J3265" t="s">
        <v>18</v>
      </c>
      <c r="K3265" t="s">
        <v>19</v>
      </c>
      <c r="L3265">
        <v>107133</v>
      </c>
      <c r="M3265" t="s">
        <v>20</v>
      </c>
      <c r="N3265" t="s">
        <v>20</v>
      </c>
      <c r="O3265" s="2">
        <v>48500</v>
      </c>
      <c r="P3265" s="1">
        <f>MEDIAN(Data_Source[Price (SAR)])</f>
        <v>58000</v>
      </c>
      <c r="Q3265" s="1" cm="1">
        <f t="array" ref="Q3265">MEDIAN(_xlfn._xlws.FILTER(Data_Source[Price (SAR)],Data_Source[Maker] = Data_Source[[#This Row],[Maker]]))</f>
        <v>42000</v>
      </c>
    </row>
    <row r="3266" spans="1:17" x14ac:dyDescent="0.35">
      <c r="A3266">
        <v>3265</v>
      </c>
      <c r="B3266" t="s">
        <v>36</v>
      </c>
      <c r="C3266" t="s">
        <v>146</v>
      </c>
      <c r="D3266">
        <v>2020</v>
      </c>
      <c r="E3266" s="9">
        <f ca="1">YEAR(TODAY())-Data_Source[[#This Row],[Year]]</f>
        <v>5</v>
      </c>
      <c r="F3266" t="s">
        <v>15</v>
      </c>
      <c r="G3266" t="s">
        <v>16</v>
      </c>
      <c r="H3266" t="s">
        <v>26</v>
      </c>
      <c r="I3266">
        <v>5.3</v>
      </c>
      <c r="J3266" t="s">
        <v>18</v>
      </c>
      <c r="K3266" t="s">
        <v>19</v>
      </c>
      <c r="L3266">
        <v>16498</v>
      </c>
      <c r="M3266" t="s">
        <v>20</v>
      </c>
      <c r="N3266" t="s">
        <v>20</v>
      </c>
      <c r="O3266" s="3">
        <v>131500</v>
      </c>
      <c r="P3266" s="1">
        <f>MEDIAN(Data_Source[Price (SAR)])</f>
        <v>58000</v>
      </c>
      <c r="Q3266" s="1" cm="1">
        <f t="array" ref="Q3266">MEDIAN(_xlfn._xlws.FILTER(Data_Source[Price (SAR)],Data_Source[Maker] = Data_Source[[#This Row],[Maker]]))</f>
        <v>72000</v>
      </c>
    </row>
    <row r="3267" spans="1:17" x14ac:dyDescent="0.35">
      <c r="A3267">
        <v>3266</v>
      </c>
      <c r="B3267" t="s">
        <v>373</v>
      </c>
      <c r="C3267" t="s">
        <v>431</v>
      </c>
      <c r="D3267">
        <v>2020</v>
      </c>
      <c r="E3267" s="9">
        <f ca="1">YEAR(TODAY())-Data_Source[[#This Row],[Year]]</f>
        <v>5</v>
      </c>
      <c r="F3267" t="s">
        <v>15</v>
      </c>
      <c r="G3267" t="s">
        <v>102</v>
      </c>
      <c r="H3267" t="s">
        <v>17</v>
      </c>
      <c r="I3267">
        <v>3</v>
      </c>
      <c r="J3267" t="s">
        <v>18</v>
      </c>
      <c r="K3267" t="s">
        <v>19</v>
      </c>
      <c r="L3267">
        <v>500</v>
      </c>
      <c r="M3267" t="s">
        <v>45</v>
      </c>
      <c r="N3267" t="s">
        <v>539</v>
      </c>
      <c r="O3267" s="2">
        <v>370000</v>
      </c>
      <c r="P3267" s="1">
        <f>MEDIAN(Data_Source[Price (SAR)])</f>
        <v>58000</v>
      </c>
      <c r="Q3267" s="1" cm="1">
        <f t="array" ref="Q3267">MEDIAN(_xlfn._xlws.FILTER(Data_Source[Price (SAR)],Data_Source[Maker] = Data_Source[[#This Row],[Maker]]))</f>
        <v>148250</v>
      </c>
    </row>
    <row r="3268" spans="1:17" x14ac:dyDescent="0.35">
      <c r="A3268">
        <v>3267</v>
      </c>
      <c r="B3268" t="s">
        <v>34</v>
      </c>
      <c r="C3268" t="s">
        <v>35</v>
      </c>
      <c r="D3268">
        <v>2015</v>
      </c>
      <c r="E3268" s="9">
        <f ca="1">YEAR(TODAY())-Data_Source[[#This Row],[Year]]</f>
        <v>10</v>
      </c>
      <c r="F3268" t="s">
        <v>15</v>
      </c>
      <c r="G3268" t="s">
        <v>23</v>
      </c>
      <c r="H3268" t="s">
        <v>30</v>
      </c>
      <c r="I3268">
        <v>4</v>
      </c>
      <c r="J3268" t="s">
        <v>18</v>
      </c>
      <c r="K3268" t="s">
        <v>19</v>
      </c>
      <c r="L3268">
        <v>212000</v>
      </c>
      <c r="M3268" t="s">
        <v>45</v>
      </c>
      <c r="N3268" t="s">
        <v>539</v>
      </c>
      <c r="O3268" s="3">
        <v>145000</v>
      </c>
      <c r="P3268" s="1">
        <f>MEDIAN(Data_Source[Price (SAR)])</f>
        <v>58000</v>
      </c>
      <c r="Q3268" s="1" cm="1">
        <f t="array" ref="Q3268">MEDIAN(_xlfn._xlws.FILTER(Data_Source[Price (SAR)],Data_Source[Maker] = Data_Source[[#This Row],[Maker]]))</f>
        <v>65000</v>
      </c>
    </row>
    <row r="3269" spans="1:17" x14ac:dyDescent="0.35">
      <c r="A3269">
        <v>3268</v>
      </c>
      <c r="B3269" t="s">
        <v>34</v>
      </c>
      <c r="C3269" t="s">
        <v>145</v>
      </c>
      <c r="D3269">
        <v>2015</v>
      </c>
      <c r="E3269" s="9">
        <f ca="1">YEAR(TODAY())-Data_Source[[#This Row],[Year]]</f>
        <v>10</v>
      </c>
      <c r="F3269" t="s">
        <v>15</v>
      </c>
      <c r="G3269" t="s">
        <v>23</v>
      </c>
      <c r="H3269" t="s">
        <v>17</v>
      </c>
      <c r="I3269">
        <v>2.7</v>
      </c>
      <c r="J3269" t="s">
        <v>18</v>
      </c>
      <c r="K3269" t="s">
        <v>19</v>
      </c>
      <c r="L3269">
        <v>195000</v>
      </c>
      <c r="M3269" t="s">
        <v>20</v>
      </c>
      <c r="N3269" t="s">
        <v>20</v>
      </c>
      <c r="O3269" s="2">
        <v>52000</v>
      </c>
      <c r="P3269" s="1">
        <f>MEDIAN(Data_Source[Price (SAR)])</f>
        <v>58000</v>
      </c>
      <c r="Q3269" s="1" cm="1">
        <f t="array" ref="Q3269">MEDIAN(_xlfn._xlws.FILTER(Data_Source[Price (SAR)],Data_Source[Maker] = Data_Source[[#This Row],[Maker]]))</f>
        <v>65000</v>
      </c>
    </row>
    <row r="3270" spans="1:17" x14ac:dyDescent="0.35">
      <c r="A3270">
        <v>3269</v>
      </c>
      <c r="B3270" t="s">
        <v>60</v>
      </c>
      <c r="C3270" t="s">
        <v>309</v>
      </c>
      <c r="D3270">
        <v>2015</v>
      </c>
      <c r="E3270" s="9">
        <f ca="1">YEAR(TODAY())-Data_Source[[#This Row],[Year]]</f>
        <v>10</v>
      </c>
      <c r="F3270" t="s">
        <v>15</v>
      </c>
      <c r="G3270" t="s">
        <v>38</v>
      </c>
      <c r="H3270" t="s">
        <v>17</v>
      </c>
      <c r="I3270">
        <v>3.5</v>
      </c>
      <c r="J3270" t="s">
        <v>18</v>
      </c>
      <c r="K3270" t="s">
        <v>19</v>
      </c>
      <c r="L3270">
        <v>181000</v>
      </c>
      <c r="M3270" t="s">
        <v>20</v>
      </c>
      <c r="N3270" t="s">
        <v>20</v>
      </c>
      <c r="O3270" s="3">
        <v>60000</v>
      </c>
      <c r="P3270" s="1">
        <f>MEDIAN(Data_Source[Price (SAR)])</f>
        <v>58000</v>
      </c>
      <c r="Q3270" s="1" cm="1">
        <f t="array" ref="Q3270">MEDIAN(_xlfn._xlws.FILTER(Data_Source[Price (SAR)],Data_Source[Maker] = Data_Source[[#This Row],[Maker]]))</f>
        <v>142000</v>
      </c>
    </row>
    <row r="3271" spans="1:17" x14ac:dyDescent="0.35">
      <c r="A3271">
        <v>3270</v>
      </c>
      <c r="B3271" t="s">
        <v>27</v>
      </c>
      <c r="C3271" t="s">
        <v>47</v>
      </c>
      <c r="D3271">
        <v>2012</v>
      </c>
      <c r="E3271" s="9">
        <f ca="1">YEAR(TODAY())-Data_Source[[#This Row],[Year]]</f>
        <v>13</v>
      </c>
      <c r="F3271" t="s">
        <v>15</v>
      </c>
      <c r="G3271" t="s">
        <v>16</v>
      </c>
      <c r="H3271" t="s">
        <v>17</v>
      </c>
      <c r="I3271">
        <v>2.4</v>
      </c>
      <c r="J3271" t="s">
        <v>18</v>
      </c>
      <c r="K3271" t="s">
        <v>19</v>
      </c>
      <c r="L3271">
        <v>3330</v>
      </c>
      <c r="M3271" t="s">
        <v>111</v>
      </c>
      <c r="N3271" t="s">
        <v>540</v>
      </c>
      <c r="O3271" s="2">
        <v>25000</v>
      </c>
      <c r="P3271" s="1">
        <f>MEDIAN(Data_Source[Price (SAR)])</f>
        <v>58000</v>
      </c>
      <c r="Q3271" s="1" cm="1">
        <f t="array" ref="Q3271">MEDIAN(_xlfn._xlws.FILTER(Data_Source[Price (SAR)],Data_Source[Maker] = Data_Source[[#This Row],[Maker]]))</f>
        <v>42000</v>
      </c>
    </row>
    <row r="3272" spans="1:17" x14ac:dyDescent="0.35">
      <c r="A3272">
        <v>3271</v>
      </c>
      <c r="B3272" t="s">
        <v>60</v>
      </c>
      <c r="C3272" t="s">
        <v>80</v>
      </c>
      <c r="D3272">
        <v>2019</v>
      </c>
      <c r="E3272" s="9">
        <f ca="1">YEAR(TODAY())-Data_Source[[#This Row],[Year]]</f>
        <v>6</v>
      </c>
      <c r="F3272" t="s">
        <v>15</v>
      </c>
      <c r="G3272" t="s">
        <v>25</v>
      </c>
      <c r="H3272" t="s">
        <v>17</v>
      </c>
      <c r="I3272">
        <v>2.5</v>
      </c>
      <c r="J3272" t="s">
        <v>79</v>
      </c>
      <c r="K3272" t="s">
        <v>19</v>
      </c>
      <c r="L3272">
        <v>62000</v>
      </c>
      <c r="M3272" t="s">
        <v>245</v>
      </c>
      <c r="N3272" t="s">
        <v>538</v>
      </c>
      <c r="O3272" s="2">
        <v>195000</v>
      </c>
      <c r="P3272" s="1">
        <f>MEDIAN(Data_Source[Price (SAR)])</f>
        <v>58000</v>
      </c>
      <c r="Q3272" s="1" cm="1">
        <f t="array" ref="Q3272">MEDIAN(_xlfn._xlws.FILTER(Data_Source[Price (SAR)],Data_Source[Maker] = Data_Source[[#This Row],[Maker]]))</f>
        <v>142000</v>
      </c>
    </row>
    <row r="3273" spans="1:17" x14ac:dyDescent="0.35">
      <c r="A3273">
        <v>3272</v>
      </c>
      <c r="B3273" t="s">
        <v>39</v>
      </c>
      <c r="C3273" t="s">
        <v>71</v>
      </c>
      <c r="D3273">
        <v>2016</v>
      </c>
      <c r="E3273" s="9">
        <f ca="1">YEAR(TODAY())-Data_Source[[#This Row],[Year]]</f>
        <v>9</v>
      </c>
      <c r="F3273" t="s">
        <v>15</v>
      </c>
      <c r="G3273" t="s">
        <v>25</v>
      </c>
      <c r="H3273" t="s">
        <v>30</v>
      </c>
      <c r="I3273">
        <v>2.5</v>
      </c>
      <c r="J3273" t="s">
        <v>18</v>
      </c>
      <c r="K3273" t="s">
        <v>19</v>
      </c>
      <c r="L3273">
        <v>203000</v>
      </c>
      <c r="M3273" t="s">
        <v>45</v>
      </c>
      <c r="N3273" t="s">
        <v>539</v>
      </c>
      <c r="O3273" s="3">
        <v>32000</v>
      </c>
      <c r="P3273" s="1">
        <f>MEDIAN(Data_Source[Price (SAR)])</f>
        <v>58000</v>
      </c>
      <c r="Q3273" s="1" cm="1">
        <f t="array" ref="Q3273">MEDIAN(_xlfn._xlws.FILTER(Data_Source[Price (SAR)],Data_Source[Maker] = Data_Source[[#This Row],[Maker]]))</f>
        <v>60000</v>
      </c>
    </row>
    <row r="3274" spans="1:17" x14ac:dyDescent="0.35">
      <c r="A3274">
        <v>3273</v>
      </c>
      <c r="B3274" t="s">
        <v>76</v>
      </c>
      <c r="C3274" t="s">
        <v>235</v>
      </c>
      <c r="D3274">
        <v>2015</v>
      </c>
      <c r="E3274" s="9">
        <f ca="1">YEAR(TODAY())-Data_Source[[#This Row],[Year]]</f>
        <v>10</v>
      </c>
      <c r="F3274" t="s">
        <v>15</v>
      </c>
      <c r="G3274" t="s">
        <v>16</v>
      </c>
      <c r="H3274" t="s">
        <v>30</v>
      </c>
      <c r="I3274">
        <v>2.5</v>
      </c>
      <c r="J3274" t="s">
        <v>18</v>
      </c>
      <c r="K3274" t="s">
        <v>19</v>
      </c>
      <c r="L3274">
        <v>157000</v>
      </c>
      <c r="M3274" t="s">
        <v>45</v>
      </c>
      <c r="N3274" t="s">
        <v>539</v>
      </c>
      <c r="O3274" s="2">
        <v>47000</v>
      </c>
      <c r="P3274" s="1">
        <f>MEDIAN(Data_Source[Price (SAR)])</f>
        <v>58000</v>
      </c>
      <c r="Q3274" s="1" cm="1">
        <f t="array" ref="Q3274">MEDIAN(_xlfn._xlws.FILTER(Data_Source[Price (SAR)],Data_Source[Maker] = Data_Source[[#This Row],[Maker]]))</f>
        <v>55000</v>
      </c>
    </row>
    <row r="3275" spans="1:17" x14ac:dyDescent="0.35">
      <c r="A3275">
        <v>3274</v>
      </c>
      <c r="B3275" t="s">
        <v>39</v>
      </c>
      <c r="C3275" t="s">
        <v>46</v>
      </c>
      <c r="D3275">
        <v>2020</v>
      </c>
      <c r="E3275" s="9">
        <f ca="1">YEAR(TODAY())-Data_Source[[#This Row],[Year]]</f>
        <v>5</v>
      </c>
      <c r="F3275" t="s">
        <v>44</v>
      </c>
      <c r="G3275" t="s">
        <v>65</v>
      </c>
      <c r="H3275" t="s">
        <v>26</v>
      </c>
      <c r="I3275">
        <v>5.3</v>
      </c>
      <c r="J3275" t="s">
        <v>18</v>
      </c>
      <c r="K3275" t="s">
        <v>19</v>
      </c>
      <c r="L3275">
        <v>37000</v>
      </c>
      <c r="M3275" t="s">
        <v>20</v>
      </c>
      <c r="N3275" t="s">
        <v>20</v>
      </c>
      <c r="O3275" s="2">
        <v>165000</v>
      </c>
      <c r="P3275" s="1">
        <f>MEDIAN(Data_Source[Price (SAR)])</f>
        <v>58000</v>
      </c>
      <c r="Q3275" s="1" cm="1">
        <f t="array" ref="Q3275">MEDIAN(_xlfn._xlws.FILTER(Data_Source[Price (SAR)],Data_Source[Maker] = Data_Source[[#This Row],[Maker]]))</f>
        <v>60000</v>
      </c>
    </row>
    <row r="3276" spans="1:17" x14ac:dyDescent="0.35">
      <c r="A3276">
        <v>3275</v>
      </c>
      <c r="B3276" t="s">
        <v>34</v>
      </c>
      <c r="C3276" t="s">
        <v>145</v>
      </c>
      <c r="D3276">
        <v>2017</v>
      </c>
      <c r="E3276" s="9">
        <f ca="1">YEAR(TODAY())-Data_Source[[#This Row],[Year]]</f>
        <v>8</v>
      </c>
      <c r="F3276" t="s">
        <v>15</v>
      </c>
      <c r="G3276" t="s">
        <v>23</v>
      </c>
      <c r="H3276" t="s">
        <v>17</v>
      </c>
      <c r="I3276">
        <v>2.4</v>
      </c>
      <c r="J3276" t="s">
        <v>18</v>
      </c>
      <c r="K3276" t="s">
        <v>19</v>
      </c>
      <c r="L3276">
        <v>167000</v>
      </c>
      <c r="M3276" t="s">
        <v>70</v>
      </c>
      <c r="N3276" t="s">
        <v>70</v>
      </c>
      <c r="O3276" s="3">
        <v>70000</v>
      </c>
      <c r="P3276" s="1">
        <f>MEDIAN(Data_Source[Price (SAR)])</f>
        <v>58000</v>
      </c>
      <c r="Q3276" s="1" cm="1">
        <f t="array" ref="Q3276">MEDIAN(_xlfn._xlws.FILTER(Data_Source[Price (SAR)],Data_Source[Maker] = Data_Source[[#This Row],[Maker]]))</f>
        <v>65000</v>
      </c>
    </row>
    <row r="3277" spans="1:17" x14ac:dyDescent="0.35">
      <c r="A3277">
        <v>3276</v>
      </c>
      <c r="B3277" t="s">
        <v>34</v>
      </c>
      <c r="C3277" t="s">
        <v>43</v>
      </c>
      <c r="D3277">
        <v>2014</v>
      </c>
      <c r="E3277" s="9">
        <f ca="1">YEAR(TODAY())-Data_Source[[#This Row],[Year]]</f>
        <v>11</v>
      </c>
      <c r="F3277" t="s">
        <v>44</v>
      </c>
      <c r="G3277" t="s">
        <v>23</v>
      </c>
      <c r="H3277" t="s">
        <v>26</v>
      </c>
      <c r="I3277">
        <v>2.5</v>
      </c>
      <c r="J3277" t="s">
        <v>18</v>
      </c>
      <c r="K3277" t="s">
        <v>19</v>
      </c>
      <c r="L3277">
        <v>199200</v>
      </c>
      <c r="M3277" t="s">
        <v>45</v>
      </c>
      <c r="N3277" t="s">
        <v>539</v>
      </c>
      <c r="O3277" s="3">
        <v>48000</v>
      </c>
      <c r="P3277" s="1">
        <f>MEDIAN(Data_Source[Price (SAR)])</f>
        <v>58000</v>
      </c>
      <c r="Q3277" s="1" cm="1">
        <f t="array" ref="Q3277">MEDIAN(_xlfn._xlws.FILTER(Data_Source[Price (SAR)],Data_Source[Maker] = Data_Source[[#This Row],[Maker]]))</f>
        <v>65000</v>
      </c>
    </row>
    <row r="3278" spans="1:17" x14ac:dyDescent="0.35">
      <c r="A3278">
        <v>3277</v>
      </c>
      <c r="B3278" t="s">
        <v>34</v>
      </c>
      <c r="C3278" t="s">
        <v>145</v>
      </c>
      <c r="D3278">
        <v>2015</v>
      </c>
      <c r="E3278" s="9">
        <f ca="1">YEAR(TODAY())-Data_Source[[#This Row],[Year]]</f>
        <v>10</v>
      </c>
      <c r="F3278" t="s">
        <v>15</v>
      </c>
      <c r="G3278" t="s">
        <v>25</v>
      </c>
      <c r="H3278" t="s">
        <v>17</v>
      </c>
      <c r="I3278">
        <v>2.7</v>
      </c>
      <c r="J3278" t="s">
        <v>18</v>
      </c>
      <c r="K3278" t="s">
        <v>19</v>
      </c>
      <c r="L3278">
        <v>114000</v>
      </c>
      <c r="M3278" t="s">
        <v>253</v>
      </c>
      <c r="N3278" t="s">
        <v>539</v>
      </c>
      <c r="O3278" s="2">
        <v>49000</v>
      </c>
      <c r="P3278" s="1">
        <f>MEDIAN(Data_Source[Price (SAR)])</f>
        <v>58000</v>
      </c>
      <c r="Q3278" s="1" cm="1">
        <f t="array" ref="Q3278">MEDIAN(_xlfn._xlws.FILTER(Data_Source[Price (SAR)],Data_Source[Maker] = Data_Source[[#This Row],[Maker]]))</f>
        <v>65000</v>
      </c>
    </row>
    <row r="3279" spans="1:17" x14ac:dyDescent="0.35">
      <c r="A3279">
        <v>3278</v>
      </c>
      <c r="B3279" t="s">
        <v>21</v>
      </c>
      <c r="C3279" t="s">
        <v>24</v>
      </c>
      <c r="D3279">
        <v>2020</v>
      </c>
      <c r="E3279" s="9">
        <f ca="1">YEAR(TODAY())-Data_Source[[#This Row],[Year]]</f>
        <v>5</v>
      </c>
      <c r="F3279" t="s">
        <v>15</v>
      </c>
      <c r="G3279" t="s">
        <v>29</v>
      </c>
      <c r="H3279" t="s">
        <v>17</v>
      </c>
      <c r="I3279">
        <v>1.5</v>
      </c>
      <c r="J3279" t="s">
        <v>18</v>
      </c>
      <c r="K3279" t="s">
        <v>19</v>
      </c>
      <c r="L3279">
        <v>1300</v>
      </c>
      <c r="M3279" t="s">
        <v>45</v>
      </c>
      <c r="N3279" t="s">
        <v>539</v>
      </c>
      <c r="O3279" s="2">
        <v>43000</v>
      </c>
      <c r="P3279" s="1">
        <f>MEDIAN(Data_Source[Price (SAR)])</f>
        <v>58000</v>
      </c>
      <c r="Q3279" s="1" cm="1">
        <f t="array" ref="Q3279">MEDIAN(_xlfn._xlws.FILTER(Data_Source[Price (SAR)],Data_Source[Maker] = Data_Source[[#This Row],[Maker]]))</f>
        <v>36500</v>
      </c>
    </row>
    <row r="3280" spans="1:17" x14ac:dyDescent="0.35">
      <c r="A3280">
        <v>3279</v>
      </c>
      <c r="B3280" t="s">
        <v>36</v>
      </c>
      <c r="C3280" t="s">
        <v>37</v>
      </c>
      <c r="D3280">
        <v>2013</v>
      </c>
      <c r="E3280" s="9">
        <f ca="1">YEAR(TODAY())-Data_Source[[#This Row],[Year]]</f>
        <v>12</v>
      </c>
      <c r="F3280" t="s">
        <v>15</v>
      </c>
      <c r="G3280" t="s">
        <v>75</v>
      </c>
      <c r="H3280" t="s">
        <v>17</v>
      </c>
      <c r="I3280">
        <v>5.3</v>
      </c>
      <c r="J3280" t="s">
        <v>18</v>
      </c>
      <c r="K3280" t="s">
        <v>19</v>
      </c>
      <c r="L3280">
        <v>206000</v>
      </c>
      <c r="M3280" t="s">
        <v>20</v>
      </c>
      <c r="N3280" t="s">
        <v>20</v>
      </c>
      <c r="O3280" s="2">
        <v>90000</v>
      </c>
      <c r="P3280" s="1">
        <f>MEDIAN(Data_Source[Price (SAR)])</f>
        <v>58000</v>
      </c>
      <c r="Q3280" s="1" cm="1">
        <f t="array" ref="Q3280">MEDIAN(_xlfn._xlws.FILTER(Data_Source[Price (SAR)],Data_Source[Maker] = Data_Source[[#This Row],[Maker]]))</f>
        <v>72000</v>
      </c>
    </row>
    <row r="3281" spans="1:17" x14ac:dyDescent="0.35">
      <c r="A3281">
        <v>3280</v>
      </c>
      <c r="B3281" t="s">
        <v>34</v>
      </c>
      <c r="C3281" t="s">
        <v>51</v>
      </c>
      <c r="D3281">
        <v>2020</v>
      </c>
      <c r="E3281" s="9">
        <f ca="1">YEAR(TODAY())-Data_Source[[#This Row],[Year]]</f>
        <v>5</v>
      </c>
      <c r="F3281" t="s">
        <v>15</v>
      </c>
      <c r="G3281" t="s">
        <v>25</v>
      </c>
      <c r="H3281" t="s">
        <v>26</v>
      </c>
      <c r="I3281">
        <v>1.6</v>
      </c>
      <c r="J3281" t="s">
        <v>18</v>
      </c>
      <c r="K3281" t="s">
        <v>19</v>
      </c>
      <c r="L3281">
        <v>81000</v>
      </c>
      <c r="M3281" t="s">
        <v>42</v>
      </c>
      <c r="N3281" t="s">
        <v>64</v>
      </c>
      <c r="O3281" s="2">
        <v>55000</v>
      </c>
      <c r="P3281" s="1">
        <f>MEDIAN(Data_Source[Price (SAR)])</f>
        <v>58000</v>
      </c>
      <c r="Q3281" s="1" cm="1">
        <f t="array" ref="Q3281">MEDIAN(_xlfn._xlws.FILTER(Data_Source[Price (SAR)],Data_Source[Maker] = Data_Source[[#This Row],[Maker]]))</f>
        <v>65000</v>
      </c>
    </row>
    <row r="3282" spans="1:17" x14ac:dyDescent="0.35">
      <c r="A3282">
        <v>3281</v>
      </c>
      <c r="B3282" t="s">
        <v>34</v>
      </c>
      <c r="C3282" t="s">
        <v>58</v>
      </c>
      <c r="D3282">
        <v>2015</v>
      </c>
      <c r="E3282" s="9">
        <f ca="1">YEAR(TODAY())-Data_Source[[#This Row],[Year]]</f>
        <v>10</v>
      </c>
      <c r="F3282" t="s">
        <v>15</v>
      </c>
      <c r="G3282" t="s">
        <v>29</v>
      </c>
      <c r="H3282" t="s">
        <v>26</v>
      </c>
      <c r="I3282">
        <v>1.3</v>
      </c>
      <c r="J3282" t="s">
        <v>18</v>
      </c>
      <c r="K3282" t="s">
        <v>19</v>
      </c>
      <c r="L3282">
        <v>243000</v>
      </c>
      <c r="M3282" t="s">
        <v>20</v>
      </c>
      <c r="N3282" t="s">
        <v>20</v>
      </c>
      <c r="O3282" s="3">
        <v>55000</v>
      </c>
      <c r="P3282" s="1">
        <f>MEDIAN(Data_Source[Price (SAR)])</f>
        <v>58000</v>
      </c>
      <c r="Q3282" s="1" cm="1">
        <f t="array" ref="Q3282">MEDIAN(_xlfn._xlws.FILTER(Data_Source[Price (SAR)],Data_Source[Maker] = Data_Source[[#This Row],[Maker]]))</f>
        <v>65000</v>
      </c>
    </row>
    <row r="3283" spans="1:17" x14ac:dyDescent="0.35">
      <c r="A3283">
        <v>3282</v>
      </c>
      <c r="B3283" t="s">
        <v>34</v>
      </c>
      <c r="C3283" t="s">
        <v>43</v>
      </c>
      <c r="D3283">
        <v>2016</v>
      </c>
      <c r="E3283" s="9">
        <f ca="1">YEAR(TODAY())-Data_Source[[#This Row],[Year]]</f>
        <v>9</v>
      </c>
      <c r="F3283" t="s">
        <v>44</v>
      </c>
      <c r="G3283" t="s">
        <v>23</v>
      </c>
      <c r="H3283" t="s">
        <v>30</v>
      </c>
      <c r="I3283">
        <v>2.5</v>
      </c>
      <c r="J3283" t="s">
        <v>18</v>
      </c>
      <c r="K3283" t="s">
        <v>19</v>
      </c>
      <c r="L3283">
        <v>111</v>
      </c>
      <c r="M3283" t="s">
        <v>20</v>
      </c>
      <c r="N3283" t="s">
        <v>20</v>
      </c>
      <c r="O3283" s="3">
        <v>49000</v>
      </c>
      <c r="P3283" s="1">
        <f>MEDIAN(Data_Source[Price (SAR)])</f>
        <v>58000</v>
      </c>
      <c r="Q3283" s="1" cm="1">
        <f t="array" ref="Q3283">MEDIAN(_xlfn._xlws.FILTER(Data_Source[Price (SAR)],Data_Source[Maker] = Data_Source[[#This Row],[Maker]]))</f>
        <v>65000</v>
      </c>
    </row>
    <row r="3284" spans="1:17" x14ac:dyDescent="0.35">
      <c r="A3284">
        <v>3283</v>
      </c>
      <c r="B3284" t="s">
        <v>34</v>
      </c>
      <c r="C3284" t="s">
        <v>123</v>
      </c>
      <c r="D3284">
        <v>2016</v>
      </c>
      <c r="E3284" s="9">
        <f ca="1">YEAR(TODAY())-Data_Source[[#This Row],[Year]]</f>
        <v>9</v>
      </c>
      <c r="F3284" t="s">
        <v>15</v>
      </c>
      <c r="G3284" t="s">
        <v>23</v>
      </c>
      <c r="H3284" t="s">
        <v>17</v>
      </c>
      <c r="I3284">
        <v>2.7</v>
      </c>
      <c r="J3284" t="s">
        <v>18</v>
      </c>
      <c r="K3284" t="s">
        <v>68</v>
      </c>
      <c r="L3284">
        <v>175000</v>
      </c>
      <c r="M3284" t="s">
        <v>42</v>
      </c>
      <c r="N3284" t="s">
        <v>64</v>
      </c>
      <c r="O3284" s="2">
        <v>77000</v>
      </c>
      <c r="P3284" s="1">
        <f>MEDIAN(Data_Source[Price (SAR)])</f>
        <v>58000</v>
      </c>
      <c r="Q3284" s="1" cm="1">
        <f t="array" ref="Q3284">MEDIAN(_xlfn._xlws.FILTER(Data_Source[Price (SAR)],Data_Source[Maker] = Data_Source[[#This Row],[Maker]]))</f>
        <v>65000</v>
      </c>
    </row>
    <row r="3285" spans="1:17" x14ac:dyDescent="0.35">
      <c r="A3285">
        <v>3284</v>
      </c>
      <c r="B3285" t="s">
        <v>21</v>
      </c>
      <c r="C3285" t="s">
        <v>237</v>
      </c>
      <c r="D3285">
        <v>2005</v>
      </c>
      <c r="E3285" s="9">
        <f ca="1">YEAR(TODAY())-Data_Source[[#This Row],[Year]]</f>
        <v>20</v>
      </c>
      <c r="F3285" t="s">
        <v>15</v>
      </c>
      <c r="G3285" t="s">
        <v>23</v>
      </c>
      <c r="H3285" t="s">
        <v>26</v>
      </c>
      <c r="I3285">
        <v>3.5</v>
      </c>
      <c r="J3285" t="s">
        <v>18</v>
      </c>
      <c r="K3285" t="s">
        <v>19</v>
      </c>
      <c r="L3285">
        <v>300000</v>
      </c>
      <c r="M3285" t="s">
        <v>20</v>
      </c>
      <c r="N3285" t="s">
        <v>20</v>
      </c>
      <c r="O3285" s="2">
        <v>12000</v>
      </c>
      <c r="P3285" s="1">
        <f>MEDIAN(Data_Source[Price (SAR)])</f>
        <v>58000</v>
      </c>
      <c r="Q3285" s="1" cm="1">
        <f t="array" ref="Q3285">MEDIAN(_xlfn._xlws.FILTER(Data_Source[Price (SAR)],Data_Source[Maker] = Data_Source[[#This Row],[Maker]]))</f>
        <v>36500</v>
      </c>
    </row>
    <row r="3286" spans="1:17" x14ac:dyDescent="0.35">
      <c r="A3286">
        <v>3285</v>
      </c>
      <c r="B3286" t="s">
        <v>34</v>
      </c>
      <c r="C3286" t="s">
        <v>58</v>
      </c>
      <c r="D3286">
        <v>2020</v>
      </c>
      <c r="E3286" s="9">
        <f ca="1">YEAR(TODAY())-Data_Source[[#This Row],[Year]]</f>
        <v>5</v>
      </c>
      <c r="F3286" t="s">
        <v>15</v>
      </c>
      <c r="G3286" t="s">
        <v>23</v>
      </c>
      <c r="H3286" t="s">
        <v>30</v>
      </c>
      <c r="I3286">
        <v>4</v>
      </c>
      <c r="J3286" t="s">
        <v>18</v>
      </c>
      <c r="K3286" t="s">
        <v>19</v>
      </c>
      <c r="L3286">
        <v>55000</v>
      </c>
      <c r="M3286" t="s">
        <v>45</v>
      </c>
      <c r="N3286" t="s">
        <v>539</v>
      </c>
      <c r="O3286" s="2">
        <v>123000</v>
      </c>
      <c r="P3286" s="1">
        <f>MEDIAN(Data_Source[Price (SAR)])</f>
        <v>58000</v>
      </c>
      <c r="Q3286" s="1" cm="1">
        <f t="array" ref="Q3286">MEDIAN(_xlfn._xlws.FILTER(Data_Source[Price (SAR)],Data_Source[Maker] = Data_Source[[#This Row],[Maker]]))</f>
        <v>65000</v>
      </c>
    </row>
    <row r="3287" spans="1:17" x14ac:dyDescent="0.35">
      <c r="A3287">
        <v>3286</v>
      </c>
      <c r="B3287" t="s">
        <v>62</v>
      </c>
      <c r="C3287" t="s">
        <v>63</v>
      </c>
      <c r="D3287">
        <v>2008</v>
      </c>
      <c r="E3287" s="9">
        <f ca="1">YEAR(TODAY())-Data_Source[[#This Row],[Year]]</f>
        <v>17</v>
      </c>
      <c r="F3287" t="s">
        <v>15</v>
      </c>
      <c r="G3287" t="s">
        <v>23</v>
      </c>
      <c r="H3287" t="s">
        <v>17</v>
      </c>
      <c r="I3287">
        <v>5</v>
      </c>
      <c r="J3287" t="s">
        <v>18</v>
      </c>
      <c r="K3287" t="s">
        <v>19</v>
      </c>
      <c r="L3287">
        <v>329000</v>
      </c>
      <c r="M3287" t="s">
        <v>45</v>
      </c>
      <c r="N3287" t="s">
        <v>539</v>
      </c>
      <c r="O3287" s="2">
        <v>32000</v>
      </c>
      <c r="P3287" s="1">
        <f>MEDIAN(Data_Source[Price (SAR)])</f>
        <v>58000</v>
      </c>
      <c r="Q3287" s="1" cm="1">
        <f t="array" ref="Q3287">MEDIAN(_xlfn._xlws.FILTER(Data_Source[Price (SAR)],Data_Source[Maker] = Data_Source[[#This Row],[Maker]]))</f>
        <v>242500</v>
      </c>
    </row>
    <row r="3288" spans="1:17" x14ac:dyDescent="0.35">
      <c r="A3288">
        <v>3287</v>
      </c>
      <c r="B3288" t="s">
        <v>48</v>
      </c>
      <c r="C3288" t="s">
        <v>50</v>
      </c>
      <c r="D3288">
        <v>2014</v>
      </c>
      <c r="E3288" s="9">
        <f ca="1">YEAR(TODAY())-Data_Source[[#This Row],[Year]]</f>
        <v>11</v>
      </c>
      <c r="F3288" t="s">
        <v>15</v>
      </c>
      <c r="G3288" t="s">
        <v>29</v>
      </c>
      <c r="H3288" t="s">
        <v>30</v>
      </c>
      <c r="I3288">
        <v>3.5</v>
      </c>
      <c r="J3288" t="s">
        <v>18</v>
      </c>
      <c r="K3288" t="s">
        <v>19</v>
      </c>
      <c r="L3288">
        <v>95000</v>
      </c>
      <c r="M3288" t="s">
        <v>45</v>
      </c>
      <c r="N3288" t="s">
        <v>539</v>
      </c>
      <c r="O3288" s="3">
        <v>98000</v>
      </c>
      <c r="P3288" s="1">
        <f>MEDIAN(Data_Source[Price (SAR)])</f>
        <v>58000</v>
      </c>
      <c r="Q3288" s="1" cm="1">
        <f t="array" ref="Q3288">MEDIAN(_xlfn._xlws.FILTER(Data_Source[Price (SAR)],Data_Source[Maker] = Data_Source[[#This Row],[Maker]]))</f>
        <v>145000</v>
      </c>
    </row>
    <row r="3289" spans="1:17" x14ac:dyDescent="0.35">
      <c r="A3289">
        <v>3288</v>
      </c>
      <c r="B3289" t="s">
        <v>34</v>
      </c>
      <c r="C3289" t="s">
        <v>51</v>
      </c>
      <c r="D3289">
        <v>2020</v>
      </c>
      <c r="E3289" s="9">
        <f ca="1">YEAR(TODAY())-Data_Source[[#This Row],[Year]]</f>
        <v>5</v>
      </c>
      <c r="F3289" t="s">
        <v>15</v>
      </c>
      <c r="G3289" t="s">
        <v>23</v>
      </c>
      <c r="H3289" t="s">
        <v>26</v>
      </c>
      <c r="I3289">
        <v>1.6</v>
      </c>
      <c r="J3289" t="s">
        <v>18</v>
      </c>
      <c r="K3289" t="s">
        <v>19</v>
      </c>
      <c r="L3289">
        <v>30500</v>
      </c>
      <c r="M3289" t="s">
        <v>20</v>
      </c>
      <c r="N3289" t="s">
        <v>20</v>
      </c>
      <c r="O3289" s="2">
        <v>62000</v>
      </c>
      <c r="P3289" s="1">
        <f>MEDIAN(Data_Source[Price (SAR)])</f>
        <v>58000</v>
      </c>
      <c r="Q3289" s="1" cm="1">
        <f t="array" ref="Q3289">MEDIAN(_xlfn._xlws.FILTER(Data_Source[Price (SAR)],Data_Source[Maker] = Data_Source[[#This Row],[Maker]]))</f>
        <v>65000</v>
      </c>
    </row>
    <row r="3290" spans="1:17" x14ac:dyDescent="0.35">
      <c r="A3290">
        <v>3289</v>
      </c>
      <c r="B3290" t="s">
        <v>31</v>
      </c>
      <c r="C3290" t="s">
        <v>32</v>
      </c>
      <c r="D3290">
        <v>2015</v>
      </c>
      <c r="E3290" s="9">
        <f ca="1">YEAR(TODAY())-Data_Source[[#This Row],[Year]]</f>
        <v>10</v>
      </c>
      <c r="F3290" t="s">
        <v>44</v>
      </c>
      <c r="G3290" t="s">
        <v>75</v>
      </c>
      <c r="H3290" t="s">
        <v>30</v>
      </c>
      <c r="I3290">
        <v>2.4</v>
      </c>
      <c r="J3290" t="s">
        <v>18</v>
      </c>
      <c r="K3290" t="s">
        <v>19</v>
      </c>
      <c r="L3290">
        <v>124040</v>
      </c>
      <c r="M3290" t="s">
        <v>54</v>
      </c>
      <c r="N3290" t="s">
        <v>538</v>
      </c>
      <c r="O3290" s="2">
        <v>75000</v>
      </c>
      <c r="P3290" s="1">
        <f>MEDIAN(Data_Source[Price (SAR)])</f>
        <v>58000</v>
      </c>
      <c r="Q3290" s="1" cm="1">
        <f t="array" ref="Q3290">MEDIAN(_xlfn._xlws.FILTER(Data_Source[Price (SAR)],Data_Source[Maker] = Data_Source[[#This Row],[Maker]]))</f>
        <v>60500</v>
      </c>
    </row>
    <row r="3291" spans="1:17" x14ac:dyDescent="0.35">
      <c r="A3291">
        <v>3290</v>
      </c>
      <c r="B3291" t="s">
        <v>48</v>
      </c>
      <c r="C3291" t="s">
        <v>106</v>
      </c>
      <c r="D3291">
        <v>2016</v>
      </c>
      <c r="E3291" s="9">
        <f ca="1">YEAR(TODAY())-Data_Source[[#This Row],[Year]]</f>
        <v>9</v>
      </c>
      <c r="F3291" t="s">
        <v>15</v>
      </c>
      <c r="G3291" t="s">
        <v>23</v>
      </c>
      <c r="H3291" t="s">
        <v>26</v>
      </c>
      <c r="I3291">
        <v>3</v>
      </c>
      <c r="J3291" t="s">
        <v>18</v>
      </c>
      <c r="K3291" t="s">
        <v>19</v>
      </c>
      <c r="L3291">
        <v>60000</v>
      </c>
      <c r="M3291" t="s">
        <v>45</v>
      </c>
      <c r="N3291" t="s">
        <v>539</v>
      </c>
      <c r="O3291" s="2">
        <v>210000</v>
      </c>
      <c r="P3291" s="1">
        <f>MEDIAN(Data_Source[Price (SAR)])</f>
        <v>58000</v>
      </c>
      <c r="Q3291" s="1" cm="1">
        <f t="array" ref="Q3291">MEDIAN(_xlfn._xlws.FILTER(Data_Source[Price (SAR)],Data_Source[Maker] = Data_Source[[#This Row],[Maker]]))</f>
        <v>145000</v>
      </c>
    </row>
    <row r="3292" spans="1:17" x14ac:dyDescent="0.35">
      <c r="A3292">
        <v>3291</v>
      </c>
      <c r="B3292" t="s">
        <v>34</v>
      </c>
      <c r="C3292" t="s">
        <v>55</v>
      </c>
      <c r="D3292">
        <v>2017</v>
      </c>
      <c r="E3292" s="9">
        <f ca="1">YEAR(TODAY())-Data_Source[[#This Row],[Year]]</f>
        <v>8</v>
      </c>
      <c r="F3292" t="s">
        <v>44</v>
      </c>
      <c r="G3292" t="s">
        <v>23</v>
      </c>
      <c r="H3292" t="s">
        <v>30</v>
      </c>
      <c r="I3292">
        <v>1</v>
      </c>
      <c r="J3292" t="s">
        <v>18</v>
      </c>
      <c r="K3292" t="s">
        <v>19</v>
      </c>
      <c r="L3292">
        <v>95000</v>
      </c>
      <c r="M3292" t="s">
        <v>187</v>
      </c>
      <c r="N3292" t="s">
        <v>539</v>
      </c>
      <c r="O3292" s="2">
        <v>130000</v>
      </c>
      <c r="P3292" s="1">
        <f>MEDIAN(Data_Source[Price (SAR)])</f>
        <v>58000</v>
      </c>
      <c r="Q3292" s="1" cm="1">
        <f t="array" ref="Q3292">MEDIAN(_xlfn._xlws.FILTER(Data_Source[Price (SAR)],Data_Source[Maker] = Data_Source[[#This Row],[Maker]]))</f>
        <v>65000</v>
      </c>
    </row>
    <row r="3293" spans="1:17" x14ac:dyDescent="0.35">
      <c r="A3293">
        <v>3292</v>
      </c>
      <c r="B3293" t="s">
        <v>82</v>
      </c>
      <c r="C3293" t="s">
        <v>142</v>
      </c>
      <c r="D3293">
        <v>2020</v>
      </c>
      <c r="E3293" s="9">
        <f ca="1">YEAR(TODAY())-Data_Source[[#This Row],[Year]]</f>
        <v>5</v>
      </c>
      <c r="F3293" t="s">
        <v>15</v>
      </c>
      <c r="G3293" t="s">
        <v>29</v>
      </c>
      <c r="H3293" t="s">
        <v>26</v>
      </c>
      <c r="I3293">
        <v>1.6</v>
      </c>
      <c r="J3293" t="s">
        <v>18</v>
      </c>
      <c r="K3293" t="s">
        <v>19</v>
      </c>
      <c r="L3293">
        <v>36000</v>
      </c>
      <c r="M3293" t="s">
        <v>20</v>
      </c>
      <c r="N3293" t="s">
        <v>20</v>
      </c>
      <c r="O3293" s="2">
        <v>53000</v>
      </c>
      <c r="P3293" s="1">
        <f>MEDIAN(Data_Source[Price (SAR)])</f>
        <v>58000</v>
      </c>
      <c r="Q3293" s="1" cm="1">
        <f t="array" ref="Q3293">MEDIAN(_xlfn._xlws.FILTER(Data_Source[Price (SAR)],Data_Source[Maker] = Data_Source[[#This Row],[Maker]]))</f>
        <v>40000</v>
      </c>
    </row>
    <row r="3294" spans="1:17" x14ac:dyDescent="0.35">
      <c r="A3294">
        <v>3293</v>
      </c>
      <c r="B3294" t="s">
        <v>134</v>
      </c>
      <c r="C3294" t="s">
        <v>136</v>
      </c>
      <c r="D3294">
        <v>2015</v>
      </c>
      <c r="E3294" s="9">
        <f ca="1">YEAR(TODAY())-Data_Source[[#This Row],[Year]]</f>
        <v>10</v>
      </c>
      <c r="F3294" t="s">
        <v>15</v>
      </c>
      <c r="G3294" t="s">
        <v>29</v>
      </c>
      <c r="H3294" t="s">
        <v>26</v>
      </c>
      <c r="I3294">
        <v>1.6</v>
      </c>
      <c r="J3294" t="s">
        <v>18</v>
      </c>
      <c r="K3294" t="s">
        <v>19</v>
      </c>
      <c r="L3294">
        <v>121913</v>
      </c>
      <c r="M3294" t="s">
        <v>20</v>
      </c>
      <c r="N3294" t="s">
        <v>20</v>
      </c>
      <c r="O3294" s="2">
        <v>29000</v>
      </c>
      <c r="P3294" s="1">
        <f>MEDIAN(Data_Source[Price (SAR)])</f>
        <v>58000</v>
      </c>
      <c r="Q3294" s="1" cm="1">
        <f t="array" ref="Q3294">MEDIAN(_xlfn._xlws.FILTER(Data_Source[Price (SAR)],Data_Source[Maker] = Data_Source[[#This Row],[Maker]]))</f>
        <v>26000</v>
      </c>
    </row>
    <row r="3295" spans="1:17" x14ac:dyDescent="0.35">
      <c r="A3295">
        <v>3294</v>
      </c>
      <c r="B3295" t="s">
        <v>36</v>
      </c>
      <c r="C3295" t="s">
        <v>146</v>
      </c>
      <c r="D3295">
        <v>2015</v>
      </c>
      <c r="E3295" s="9">
        <f ca="1">YEAR(TODAY())-Data_Source[[#This Row],[Year]]</f>
        <v>10</v>
      </c>
      <c r="F3295" t="s">
        <v>15</v>
      </c>
      <c r="G3295" t="s">
        <v>25</v>
      </c>
      <c r="H3295" t="s">
        <v>26</v>
      </c>
      <c r="I3295">
        <v>5.3</v>
      </c>
      <c r="J3295" t="s">
        <v>18</v>
      </c>
      <c r="K3295" t="s">
        <v>19</v>
      </c>
      <c r="L3295">
        <v>77000</v>
      </c>
      <c r="M3295" t="s">
        <v>45</v>
      </c>
      <c r="N3295" t="s">
        <v>539</v>
      </c>
      <c r="O3295" s="2">
        <v>105000</v>
      </c>
      <c r="P3295" s="1">
        <f>MEDIAN(Data_Source[Price (SAR)])</f>
        <v>58000</v>
      </c>
      <c r="Q3295" s="1" cm="1">
        <f t="array" ref="Q3295">MEDIAN(_xlfn._xlws.FILTER(Data_Source[Price (SAR)],Data_Source[Maker] = Data_Source[[#This Row],[Maker]]))</f>
        <v>72000</v>
      </c>
    </row>
    <row r="3296" spans="1:17" x14ac:dyDescent="0.35">
      <c r="A3296">
        <v>3295</v>
      </c>
      <c r="B3296" t="s">
        <v>73</v>
      </c>
      <c r="C3296" t="s">
        <v>74</v>
      </c>
      <c r="D3296">
        <v>2020</v>
      </c>
      <c r="E3296" s="9">
        <f ca="1">YEAR(TODAY())-Data_Source[[#This Row],[Year]]</f>
        <v>5</v>
      </c>
      <c r="F3296" t="s">
        <v>15</v>
      </c>
      <c r="G3296" t="s">
        <v>33</v>
      </c>
      <c r="H3296" t="s">
        <v>17</v>
      </c>
      <c r="I3296">
        <v>2.5</v>
      </c>
      <c r="J3296" t="s">
        <v>18</v>
      </c>
      <c r="K3296" t="s">
        <v>19</v>
      </c>
      <c r="L3296">
        <v>22000</v>
      </c>
      <c r="M3296" t="s">
        <v>59</v>
      </c>
      <c r="N3296" t="s">
        <v>59</v>
      </c>
      <c r="O3296" s="3">
        <v>143000</v>
      </c>
      <c r="P3296" s="1">
        <f>MEDIAN(Data_Source[Price (SAR)])</f>
        <v>58000</v>
      </c>
      <c r="Q3296" s="1" cm="1">
        <f t="array" ref="Q3296">MEDIAN(_xlfn._xlws.FILTER(Data_Source[Price (SAR)],Data_Source[Maker] = Data_Source[[#This Row],[Maker]]))</f>
        <v>56000</v>
      </c>
    </row>
    <row r="3297" spans="1:17" x14ac:dyDescent="0.35">
      <c r="A3297">
        <v>3296</v>
      </c>
      <c r="B3297" t="s">
        <v>48</v>
      </c>
      <c r="C3297" t="s">
        <v>50</v>
      </c>
      <c r="D3297">
        <v>2018</v>
      </c>
      <c r="E3297" s="9">
        <f ca="1">YEAR(TODAY())-Data_Source[[#This Row],[Year]]</f>
        <v>7</v>
      </c>
      <c r="F3297" t="s">
        <v>44</v>
      </c>
      <c r="G3297" t="s">
        <v>16</v>
      </c>
      <c r="H3297" t="s">
        <v>30</v>
      </c>
      <c r="I3297">
        <v>2</v>
      </c>
      <c r="J3297" t="s">
        <v>18</v>
      </c>
      <c r="K3297" t="s">
        <v>19</v>
      </c>
      <c r="L3297">
        <v>250000</v>
      </c>
      <c r="M3297" t="s">
        <v>42</v>
      </c>
      <c r="N3297" t="s">
        <v>64</v>
      </c>
      <c r="O3297" s="3">
        <v>105000</v>
      </c>
      <c r="P3297" s="1">
        <f>MEDIAN(Data_Source[Price (SAR)])</f>
        <v>58000</v>
      </c>
      <c r="Q3297" s="1" cm="1">
        <f t="array" ref="Q3297">MEDIAN(_xlfn._xlws.FILTER(Data_Source[Price (SAR)],Data_Source[Maker] = Data_Source[[#This Row],[Maker]]))</f>
        <v>145000</v>
      </c>
    </row>
    <row r="3298" spans="1:17" x14ac:dyDescent="0.35">
      <c r="A3298">
        <v>3297</v>
      </c>
      <c r="B3298" t="s">
        <v>60</v>
      </c>
      <c r="C3298" t="s">
        <v>241</v>
      </c>
      <c r="D3298">
        <v>2016</v>
      </c>
      <c r="E3298" s="9">
        <f ca="1">YEAR(TODAY())-Data_Source[[#This Row],[Year]]</f>
        <v>9</v>
      </c>
      <c r="F3298" t="s">
        <v>47</v>
      </c>
      <c r="G3298" t="s">
        <v>25</v>
      </c>
      <c r="H3298" t="s">
        <v>17</v>
      </c>
      <c r="I3298">
        <v>4.7</v>
      </c>
      <c r="J3298" t="s">
        <v>18</v>
      </c>
      <c r="K3298" t="s">
        <v>19</v>
      </c>
      <c r="L3298">
        <v>19000</v>
      </c>
      <c r="M3298" t="s">
        <v>45</v>
      </c>
      <c r="N3298" t="s">
        <v>539</v>
      </c>
      <c r="O3298" s="3">
        <v>235000</v>
      </c>
      <c r="P3298" s="1">
        <f>MEDIAN(Data_Source[Price (SAR)])</f>
        <v>58000</v>
      </c>
      <c r="Q3298" s="1" cm="1">
        <f t="array" ref="Q3298">MEDIAN(_xlfn._xlws.FILTER(Data_Source[Price (SAR)],Data_Source[Maker] = Data_Source[[#This Row],[Maker]]))</f>
        <v>142000</v>
      </c>
    </row>
    <row r="3299" spans="1:17" x14ac:dyDescent="0.35">
      <c r="A3299">
        <v>3298</v>
      </c>
      <c r="B3299" t="s">
        <v>31</v>
      </c>
      <c r="C3299" t="s">
        <v>157</v>
      </c>
      <c r="D3299">
        <v>2010</v>
      </c>
      <c r="E3299" s="9">
        <f ca="1">YEAR(TODAY())-Data_Source[[#This Row],[Year]]</f>
        <v>15</v>
      </c>
      <c r="F3299" t="s">
        <v>15</v>
      </c>
      <c r="G3299" t="s">
        <v>38</v>
      </c>
      <c r="H3299" t="s">
        <v>17</v>
      </c>
      <c r="I3299">
        <v>3.5</v>
      </c>
      <c r="J3299" t="s">
        <v>18</v>
      </c>
      <c r="K3299" t="s">
        <v>19</v>
      </c>
      <c r="L3299">
        <v>260000</v>
      </c>
      <c r="M3299" t="s">
        <v>20</v>
      </c>
      <c r="N3299" t="s">
        <v>20</v>
      </c>
      <c r="O3299" s="2">
        <v>33000</v>
      </c>
      <c r="P3299" s="1">
        <f>MEDIAN(Data_Source[Price (SAR)])</f>
        <v>58000</v>
      </c>
      <c r="Q3299" s="1" cm="1">
        <f t="array" ref="Q3299">MEDIAN(_xlfn._xlws.FILTER(Data_Source[Price (SAR)],Data_Source[Maker] = Data_Source[[#This Row],[Maker]]))</f>
        <v>60500</v>
      </c>
    </row>
    <row r="3300" spans="1:17" x14ac:dyDescent="0.35">
      <c r="A3300">
        <v>3299</v>
      </c>
      <c r="B3300" t="s">
        <v>181</v>
      </c>
      <c r="C3300" t="s">
        <v>199</v>
      </c>
      <c r="D3300">
        <v>2018</v>
      </c>
      <c r="E3300" s="9">
        <f ca="1">YEAR(TODAY())-Data_Source[[#This Row],[Year]]</f>
        <v>7</v>
      </c>
      <c r="F3300" t="s">
        <v>44</v>
      </c>
      <c r="G3300" t="s">
        <v>78</v>
      </c>
      <c r="H3300" t="s">
        <v>17</v>
      </c>
      <c r="I3300">
        <v>3.5</v>
      </c>
      <c r="J3300" t="s">
        <v>18</v>
      </c>
      <c r="K3300" t="s">
        <v>19</v>
      </c>
      <c r="L3300">
        <v>56000</v>
      </c>
      <c r="M3300" t="s">
        <v>20</v>
      </c>
      <c r="N3300" t="s">
        <v>20</v>
      </c>
      <c r="O3300" s="3">
        <v>76000</v>
      </c>
      <c r="P3300" s="1">
        <f>MEDIAN(Data_Source[Price (SAR)])</f>
        <v>58000</v>
      </c>
      <c r="Q3300" s="1" cm="1">
        <f t="array" ref="Q3300">MEDIAN(_xlfn._xlws.FILTER(Data_Source[Price (SAR)],Data_Source[Maker] = Data_Source[[#This Row],[Maker]]))</f>
        <v>54000</v>
      </c>
    </row>
    <row r="3301" spans="1:17" x14ac:dyDescent="0.35">
      <c r="A3301">
        <v>3300</v>
      </c>
      <c r="B3301" t="s">
        <v>82</v>
      </c>
      <c r="C3301" t="s">
        <v>117</v>
      </c>
      <c r="D3301">
        <v>2015</v>
      </c>
      <c r="E3301" s="9">
        <f ca="1">YEAR(TODAY())-Data_Source[[#This Row],[Year]]</f>
        <v>10</v>
      </c>
      <c r="F3301" t="s">
        <v>47</v>
      </c>
      <c r="G3301" t="s">
        <v>75</v>
      </c>
      <c r="H3301" t="s">
        <v>26</v>
      </c>
      <c r="I3301">
        <v>1</v>
      </c>
      <c r="J3301" t="s">
        <v>18</v>
      </c>
      <c r="K3301" t="s">
        <v>19</v>
      </c>
      <c r="L3301">
        <v>85000</v>
      </c>
      <c r="M3301" t="s">
        <v>45</v>
      </c>
      <c r="N3301" t="s">
        <v>539</v>
      </c>
      <c r="O3301" s="3">
        <v>18000</v>
      </c>
      <c r="P3301" s="1">
        <f>MEDIAN(Data_Source[Price (SAR)])</f>
        <v>58000</v>
      </c>
      <c r="Q3301" s="1" cm="1">
        <f t="array" ref="Q3301">MEDIAN(_xlfn._xlws.FILTER(Data_Source[Price (SAR)],Data_Source[Maker] = Data_Source[[#This Row],[Maker]]))</f>
        <v>40000</v>
      </c>
    </row>
    <row r="3302" spans="1:17" x14ac:dyDescent="0.35">
      <c r="A3302">
        <v>3301</v>
      </c>
      <c r="B3302" t="s">
        <v>34</v>
      </c>
      <c r="C3302" t="s">
        <v>35</v>
      </c>
      <c r="D3302">
        <v>2013</v>
      </c>
      <c r="E3302" s="9">
        <f ca="1">YEAR(TODAY())-Data_Source[[#This Row],[Year]]</f>
        <v>12</v>
      </c>
      <c r="F3302" t="s">
        <v>15</v>
      </c>
      <c r="G3302" t="s">
        <v>23</v>
      </c>
      <c r="H3302" t="s">
        <v>17</v>
      </c>
      <c r="I3302">
        <v>5.7</v>
      </c>
      <c r="J3302" t="s">
        <v>18</v>
      </c>
      <c r="K3302" t="s">
        <v>19</v>
      </c>
      <c r="L3302">
        <v>257000</v>
      </c>
      <c r="M3302" t="s">
        <v>20</v>
      </c>
      <c r="N3302" t="s">
        <v>20</v>
      </c>
      <c r="O3302" s="2">
        <v>150000</v>
      </c>
      <c r="P3302" s="1">
        <f>MEDIAN(Data_Source[Price (SAR)])</f>
        <v>58000</v>
      </c>
      <c r="Q3302" s="1" cm="1">
        <f t="array" ref="Q3302">MEDIAN(_xlfn._xlws.FILTER(Data_Source[Price (SAR)],Data_Source[Maker] = Data_Source[[#This Row],[Maker]]))</f>
        <v>65000</v>
      </c>
    </row>
    <row r="3303" spans="1:17" x14ac:dyDescent="0.35">
      <c r="A3303">
        <v>3302</v>
      </c>
      <c r="B3303" t="s">
        <v>21</v>
      </c>
      <c r="C3303" t="s">
        <v>237</v>
      </c>
      <c r="D3303">
        <v>2007</v>
      </c>
      <c r="E3303" s="9">
        <f ca="1">YEAR(TODAY())-Data_Source[[#This Row],[Year]]</f>
        <v>18</v>
      </c>
      <c r="F3303" t="s">
        <v>15</v>
      </c>
      <c r="G3303" t="s">
        <v>29</v>
      </c>
      <c r="H3303" t="s">
        <v>26</v>
      </c>
      <c r="I3303">
        <v>3.5</v>
      </c>
      <c r="J3303" t="s">
        <v>18</v>
      </c>
      <c r="K3303" t="s">
        <v>19</v>
      </c>
      <c r="L3303">
        <v>111</v>
      </c>
      <c r="M3303" t="s">
        <v>20</v>
      </c>
      <c r="N3303" t="s">
        <v>20</v>
      </c>
      <c r="O3303" s="2">
        <v>30000</v>
      </c>
      <c r="P3303" s="1">
        <f>MEDIAN(Data_Source[Price (SAR)])</f>
        <v>58000</v>
      </c>
      <c r="Q3303" s="1" cm="1">
        <f t="array" ref="Q3303">MEDIAN(_xlfn._xlws.FILTER(Data_Source[Price (SAR)],Data_Source[Maker] = Data_Source[[#This Row],[Maker]]))</f>
        <v>36500</v>
      </c>
    </row>
    <row r="3304" spans="1:17" x14ac:dyDescent="0.35">
      <c r="A3304">
        <v>3303</v>
      </c>
      <c r="B3304" t="s">
        <v>82</v>
      </c>
      <c r="C3304" t="s">
        <v>105</v>
      </c>
      <c r="D3304">
        <v>2015</v>
      </c>
      <c r="E3304" s="9">
        <f ca="1">YEAR(TODAY())-Data_Source[[#This Row],[Year]]</f>
        <v>10</v>
      </c>
      <c r="F3304" t="s">
        <v>15</v>
      </c>
      <c r="G3304" t="s">
        <v>33</v>
      </c>
      <c r="H3304" t="s">
        <v>30</v>
      </c>
      <c r="I3304">
        <v>2</v>
      </c>
      <c r="J3304" t="s">
        <v>18</v>
      </c>
      <c r="K3304" t="s">
        <v>19</v>
      </c>
      <c r="L3304">
        <v>191</v>
      </c>
      <c r="M3304" t="s">
        <v>20</v>
      </c>
      <c r="N3304" t="s">
        <v>20</v>
      </c>
      <c r="O3304" s="2">
        <v>38500</v>
      </c>
      <c r="P3304" s="1">
        <f>MEDIAN(Data_Source[Price (SAR)])</f>
        <v>58000</v>
      </c>
      <c r="Q3304" s="1" cm="1">
        <f t="array" ref="Q3304">MEDIAN(_xlfn._xlws.FILTER(Data_Source[Price (SAR)],Data_Source[Maker] = Data_Source[[#This Row],[Maker]]))</f>
        <v>40000</v>
      </c>
    </row>
    <row r="3305" spans="1:17" x14ac:dyDescent="0.35">
      <c r="A3305">
        <v>3304</v>
      </c>
      <c r="B3305" t="s">
        <v>219</v>
      </c>
      <c r="C3305" t="s">
        <v>334</v>
      </c>
      <c r="D3305">
        <v>2015</v>
      </c>
      <c r="E3305" s="9">
        <f ca="1">YEAR(TODAY())-Data_Source[[#This Row],[Year]]</f>
        <v>10</v>
      </c>
      <c r="F3305" t="s">
        <v>47</v>
      </c>
      <c r="G3305" t="s">
        <v>25</v>
      </c>
      <c r="H3305" t="s">
        <v>17</v>
      </c>
      <c r="I3305">
        <v>2.5</v>
      </c>
      <c r="J3305" t="s">
        <v>56</v>
      </c>
      <c r="K3305" t="s">
        <v>19</v>
      </c>
      <c r="L3305">
        <v>70000</v>
      </c>
      <c r="M3305" t="s">
        <v>42</v>
      </c>
      <c r="N3305" t="s">
        <v>64</v>
      </c>
      <c r="O3305" s="2">
        <v>73000</v>
      </c>
      <c r="P3305" s="1">
        <f>MEDIAN(Data_Source[Price (SAR)])</f>
        <v>58000</v>
      </c>
      <c r="Q3305" s="1" cm="1">
        <f t="array" ref="Q3305">MEDIAN(_xlfn._xlws.FILTER(Data_Source[Price (SAR)],Data_Source[Maker] = Data_Source[[#This Row],[Maker]]))</f>
        <v>49500</v>
      </c>
    </row>
    <row r="3306" spans="1:17" x14ac:dyDescent="0.35">
      <c r="A3306">
        <v>3305</v>
      </c>
      <c r="B3306" t="s">
        <v>34</v>
      </c>
      <c r="C3306" t="s">
        <v>43</v>
      </c>
      <c r="D3306">
        <v>2009</v>
      </c>
      <c r="E3306" s="9">
        <f ca="1">YEAR(TODAY())-Data_Source[[#This Row],[Year]]</f>
        <v>16</v>
      </c>
      <c r="F3306" t="s">
        <v>15</v>
      </c>
      <c r="G3306" t="s">
        <v>23</v>
      </c>
      <c r="H3306" t="s">
        <v>26</v>
      </c>
      <c r="I3306">
        <v>2.5</v>
      </c>
      <c r="J3306" t="s">
        <v>18</v>
      </c>
      <c r="K3306" t="s">
        <v>68</v>
      </c>
      <c r="L3306">
        <v>350000</v>
      </c>
      <c r="M3306" t="s">
        <v>42</v>
      </c>
      <c r="N3306" t="s">
        <v>64</v>
      </c>
      <c r="O3306" s="3">
        <v>25000</v>
      </c>
      <c r="P3306" s="1">
        <f>MEDIAN(Data_Source[Price (SAR)])</f>
        <v>58000</v>
      </c>
      <c r="Q3306" s="1" cm="1">
        <f t="array" ref="Q3306">MEDIAN(_xlfn._xlws.FILTER(Data_Source[Price (SAR)],Data_Source[Maker] = Data_Source[[#This Row],[Maker]]))</f>
        <v>65000</v>
      </c>
    </row>
    <row r="3307" spans="1:17" x14ac:dyDescent="0.35">
      <c r="A3307">
        <v>3306</v>
      </c>
      <c r="B3307" t="s">
        <v>34</v>
      </c>
      <c r="C3307" t="s">
        <v>66</v>
      </c>
      <c r="D3307">
        <v>2015</v>
      </c>
      <c r="E3307" s="9">
        <f ca="1">YEAR(TODAY())-Data_Source[[#This Row],[Year]]</f>
        <v>10</v>
      </c>
      <c r="F3307" t="s">
        <v>44</v>
      </c>
      <c r="G3307" t="s">
        <v>23</v>
      </c>
      <c r="H3307" t="s">
        <v>17</v>
      </c>
      <c r="I3307">
        <v>3.5</v>
      </c>
      <c r="J3307" t="s">
        <v>18</v>
      </c>
      <c r="K3307" t="s">
        <v>19</v>
      </c>
      <c r="L3307">
        <v>100000</v>
      </c>
      <c r="M3307" t="s">
        <v>20</v>
      </c>
      <c r="N3307" t="s">
        <v>20</v>
      </c>
      <c r="O3307" s="3">
        <v>87000</v>
      </c>
      <c r="P3307" s="1">
        <f>MEDIAN(Data_Source[Price (SAR)])</f>
        <v>58000</v>
      </c>
      <c r="Q3307" s="1" cm="1">
        <f t="array" ref="Q3307">MEDIAN(_xlfn._xlws.FILTER(Data_Source[Price (SAR)],Data_Source[Maker] = Data_Source[[#This Row],[Maker]]))</f>
        <v>65000</v>
      </c>
    </row>
    <row r="3308" spans="1:17" x14ac:dyDescent="0.35">
      <c r="A3308">
        <v>3307</v>
      </c>
      <c r="B3308" t="s">
        <v>82</v>
      </c>
      <c r="C3308" t="s">
        <v>83</v>
      </c>
      <c r="D3308">
        <v>2017</v>
      </c>
      <c r="E3308" s="9">
        <f ca="1">YEAR(TODAY())-Data_Source[[#This Row],[Year]]</f>
        <v>8</v>
      </c>
      <c r="F3308" t="s">
        <v>15</v>
      </c>
      <c r="G3308" t="s">
        <v>94</v>
      </c>
      <c r="H3308" t="s">
        <v>26</v>
      </c>
      <c r="I3308">
        <v>3.3</v>
      </c>
      <c r="J3308" t="s">
        <v>18</v>
      </c>
      <c r="K3308" t="s">
        <v>19</v>
      </c>
      <c r="L3308">
        <v>15000</v>
      </c>
      <c r="M3308" t="s">
        <v>20</v>
      </c>
      <c r="N3308" t="s">
        <v>20</v>
      </c>
      <c r="O3308" s="2">
        <v>60000</v>
      </c>
      <c r="P3308" s="1">
        <f>MEDIAN(Data_Source[Price (SAR)])</f>
        <v>58000</v>
      </c>
      <c r="Q3308" s="1" cm="1">
        <f t="array" ref="Q3308">MEDIAN(_xlfn._xlws.FILTER(Data_Source[Price (SAR)],Data_Source[Maker] = Data_Source[[#This Row],[Maker]]))</f>
        <v>40000</v>
      </c>
    </row>
    <row r="3309" spans="1:17" x14ac:dyDescent="0.35">
      <c r="A3309">
        <v>3308</v>
      </c>
      <c r="B3309" t="s">
        <v>39</v>
      </c>
      <c r="C3309" t="s">
        <v>46</v>
      </c>
      <c r="D3309">
        <v>2010</v>
      </c>
      <c r="E3309" s="9">
        <f ca="1">YEAR(TODAY())-Data_Source[[#This Row],[Year]]</f>
        <v>15</v>
      </c>
      <c r="F3309" t="s">
        <v>15</v>
      </c>
      <c r="G3309" t="s">
        <v>23</v>
      </c>
      <c r="H3309" t="s">
        <v>26</v>
      </c>
      <c r="I3309">
        <v>5.7</v>
      </c>
      <c r="J3309" t="s">
        <v>18</v>
      </c>
      <c r="K3309" t="s">
        <v>19</v>
      </c>
      <c r="L3309">
        <v>177</v>
      </c>
      <c r="M3309" t="s">
        <v>42</v>
      </c>
      <c r="N3309" t="s">
        <v>64</v>
      </c>
      <c r="O3309" s="2">
        <v>45000</v>
      </c>
      <c r="P3309" s="1">
        <f>MEDIAN(Data_Source[Price (SAR)])</f>
        <v>58000</v>
      </c>
      <c r="Q3309" s="1" cm="1">
        <f t="array" ref="Q3309">MEDIAN(_xlfn._xlws.FILTER(Data_Source[Price (SAR)],Data_Source[Maker] = Data_Source[[#This Row],[Maker]]))</f>
        <v>60000</v>
      </c>
    </row>
    <row r="3310" spans="1:17" x14ac:dyDescent="0.35">
      <c r="A3310">
        <v>3309</v>
      </c>
      <c r="B3310" t="s">
        <v>109</v>
      </c>
      <c r="C3310" t="s">
        <v>110</v>
      </c>
      <c r="D3310">
        <v>2017</v>
      </c>
      <c r="E3310" s="9">
        <f ca="1">YEAR(TODAY())-Data_Source[[#This Row],[Year]]</f>
        <v>8</v>
      </c>
      <c r="F3310" t="s">
        <v>47</v>
      </c>
      <c r="G3310" t="s">
        <v>16</v>
      </c>
      <c r="H3310" t="s">
        <v>17</v>
      </c>
      <c r="I3310">
        <v>3.6</v>
      </c>
      <c r="J3310" t="s">
        <v>18</v>
      </c>
      <c r="K3310" t="s">
        <v>19</v>
      </c>
      <c r="L3310">
        <v>101000</v>
      </c>
      <c r="M3310" t="s">
        <v>45</v>
      </c>
      <c r="N3310" t="s">
        <v>539</v>
      </c>
      <c r="O3310" s="3">
        <v>107000</v>
      </c>
      <c r="P3310" s="1">
        <f>MEDIAN(Data_Source[Price (SAR)])</f>
        <v>58000</v>
      </c>
      <c r="Q3310" s="1" cm="1">
        <f t="array" ref="Q3310">MEDIAN(_xlfn._xlws.FILTER(Data_Source[Price (SAR)],Data_Source[Maker] = Data_Source[[#This Row],[Maker]]))</f>
        <v>71000</v>
      </c>
    </row>
    <row r="3311" spans="1:17" x14ac:dyDescent="0.35">
      <c r="A3311">
        <v>3310</v>
      </c>
      <c r="B3311" t="s">
        <v>76</v>
      </c>
      <c r="C3311" t="s">
        <v>77</v>
      </c>
      <c r="D3311">
        <v>2010</v>
      </c>
      <c r="E3311" s="9">
        <f ca="1">YEAR(TODAY())-Data_Source[[#This Row],[Year]]</f>
        <v>15</v>
      </c>
      <c r="F3311" t="s">
        <v>47</v>
      </c>
      <c r="G3311" t="s">
        <v>25</v>
      </c>
      <c r="H3311" t="s">
        <v>17</v>
      </c>
      <c r="I3311">
        <v>5.7</v>
      </c>
      <c r="J3311" t="s">
        <v>18</v>
      </c>
      <c r="K3311" t="s">
        <v>19</v>
      </c>
      <c r="L3311">
        <v>335000</v>
      </c>
      <c r="M3311" t="s">
        <v>54</v>
      </c>
      <c r="N3311" t="s">
        <v>538</v>
      </c>
      <c r="O3311" s="3">
        <v>65000</v>
      </c>
      <c r="P3311" s="1">
        <f>MEDIAN(Data_Source[Price (SAR)])</f>
        <v>58000</v>
      </c>
      <c r="Q3311" s="1" cm="1">
        <f t="array" ref="Q3311">MEDIAN(_xlfn._xlws.FILTER(Data_Source[Price (SAR)],Data_Source[Maker] = Data_Source[[#This Row],[Maker]]))</f>
        <v>55000</v>
      </c>
    </row>
    <row r="3312" spans="1:17" x14ac:dyDescent="0.35">
      <c r="A3312">
        <v>3311</v>
      </c>
      <c r="B3312" t="s">
        <v>27</v>
      </c>
      <c r="C3312" t="s">
        <v>28</v>
      </c>
      <c r="D3312">
        <v>2019</v>
      </c>
      <c r="E3312" s="9">
        <f ca="1">YEAR(TODAY())-Data_Source[[#This Row],[Year]]</f>
        <v>6</v>
      </c>
      <c r="F3312" t="s">
        <v>15</v>
      </c>
      <c r="G3312" t="s">
        <v>23</v>
      </c>
      <c r="H3312" t="s">
        <v>26</v>
      </c>
      <c r="I3312">
        <v>1.6</v>
      </c>
      <c r="J3312" t="s">
        <v>18</v>
      </c>
      <c r="K3312" t="s">
        <v>19</v>
      </c>
      <c r="L3312">
        <v>91959</v>
      </c>
      <c r="M3312" t="s">
        <v>20</v>
      </c>
      <c r="N3312" t="s">
        <v>20</v>
      </c>
      <c r="O3312" s="3">
        <v>48500</v>
      </c>
      <c r="P3312" s="1">
        <f>MEDIAN(Data_Source[Price (SAR)])</f>
        <v>58000</v>
      </c>
      <c r="Q3312" s="1" cm="1">
        <f t="array" ref="Q3312">MEDIAN(_xlfn._xlws.FILTER(Data_Source[Price (SAR)],Data_Source[Maker] = Data_Source[[#This Row],[Maker]]))</f>
        <v>42000</v>
      </c>
    </row>
    <row r="3313" spans="1:17" x14ac:dyDescent="0.35">
      <c r="A3313">
        <v>3312</v>
      </c>
      <c r="B3313" t="s">
        <v>34</v>
      </c>
      <c r="C3313" t="s">
        <v>145</v>
      </c>
      <c r="D3313">
        <v>2016</v>
      </c>
      <c r="E3313" s="9">
        <f ca="1">YEAR(TODAY())-Data_Source[[#This Row],[Year]]</f>
        <v>9</v>
      </c>
      <c r="F3313" t="s">
        <v>44</v>
      </c>
      <c r="G3313" t="s">
        <v>23</v>
      </c>
      <c r="H3313" t="s">
        <v>17</v>
      </c>
      <c r="I3313">
        <v>2.7</v>
      </c>
      <c r="J3313" t="s">
        <v>18</v>
      </c>
      <c r="K3313" t="s">
        <v>19</v>
      </c>
      <c r="L3313">
        <v>190000</v>
      </c>
      <c r="M3313" t="s">
        <v>20</v>
      </c>
      <c r="N3313" t="s">
        <v>20</v>
      </c>
      <c r="O3313" s="2">
        <v>65000</v>
      </c>
      <c r="P3313" s="1">
        <f>MEDIAN(Data_Source[Price (SAR)])</f>
        <v>58000</v>
      </c>
      <c r="Q3313" s="1" cm="1">
        <f t="array" ref="Q3313">MEDIAN(_xlfn._xlws.FILTER(Data_Source[Price (SAR)],Data_Source[Maker] = Data_Source[[#This Row],[Maker]]))</f>
        <v>65000</v>
      </c>
    </row>
    <row r="3314" spans="1:17" x14ac:dyDescent="0.35">
      <c r="A3314">
        <v>3313</v>
      </c>
      <c r="B3314" t="s">
        <v>95</v>
      </c>
      <c r="C3314" t="s">
        <v>96</v>
      </c>
      <c r="D3314">
        <v>2010</v>
      </c>
      <c r="E3314" s="9">
        <f ca="1">YEAR(TODAY())-Data_Source[[#This Row],[Year]]</f>
        <v>15</v>
      </c>
      <c r="F3314" t="s">
        <v>15</v>
      </c>
      <c r="G3314" t="s">
        <v>75</v>
      </c>
      <c r="H3314" t="s">
        <v>17</v>
      </c>
      <c r="I3314">
        <v>3.6</v>
      </c>
      <c r="J3314" t="s">
        <v>18</v>
      </c>
      <c r="K3314" t="s">
        <v>19</v>
      </c>
      <c r="L3314">
        <v>240000</v>
      </c>
      <c r="M3314" t="s">
        <v>20</v>
      </c>
      <c r="N3314" t="s">
        <v>20</v>
      </c>
      <c r="O3314" s="3">
        <v>32000</v>
      </c>
      <c r="P3314" s="1">
        <f>MEDIAN(Data_Source[Price (SAR)])</f>
        <v>58000</v>
      </c>
      <c r="Q3314" s="1" cm="1">
        <f t="array" ref="Q3314">MEDIAN(_xlfn._xlws.FILTER(Data_Source[Price (SAR)],Data_Source[Maker] = Data_Source[[#This Row],[Maker]]))</f>
        <v>130000</v>
      </c>
    </row>
    <row r="3315" spans="1:17" x14ac:dyDescent="0.35">
      <c r="A3315">
        <v>3314</v>
      </c>
      <c r="B3315" t="s">
        <v>21</v>
      </c>
      <c r="C3315" t="s">
        <v>22</v>
      </c>
      <c r="D3315">
        <v>2015</v>
      </c>
      <c r="E3315" s="9">
        <f ca="1">YEAR(TODAY())-Data_Source[[#This Row],[Year]]</f>
        <v>10</v>
      </c>
      <c r="F3315" t="s">
        <v>15</v>
      </c>
      <c r="G3315" t="s">
        <v>75</v>
      </c>
      <c r="H3315" t="s">
        <v>17</v>
      </c>
      <c r="I3315">
        <v>4</v>
      </c>
      <c r="J3315" t="s">
        <v>18</v>
      </c>
      <c r="K3315" t="s">
        <v>19</v>
      </c>
      <c r="L3315">
        <v>77000</v>
      </c>
      <c r="M3315" t="s">
        <v>54</v>
      </c>
      <c r="N3315" t="s">
        <v>538</v>
      </c>
      <c r="O3315" s="3">
        <v>166000</v>
      </c>
      <c r="P3315" s="1">
        <f>MEDIAN(Data_Source[Price (SAR)])</f>
        <v>58000</v>
      </c>
      <c r="Q3315" s="1" cm="1">
        <f t="array" ref="Q3315">MEDIAN(_xlfn._xlws.FILTER(Data_Source[Price (SAR)],Data_Source[Maker] = Data_Source[[#This Row],[Maker]]))</f>
        <v>36500</v>
      </c>
    </row>
    <row r="3316" spans="1:17" x14ac:dyDescent="0.35">
      <c r="A3316">
        <v>3315</v>
      </c>
      <c r="B3316" t="s">
        <v>34</v>
      </c>
      <c r="C3316" t="s">
        <v>55</v>
      </c>
      <c r="D3316">
        <v>2014</v>
      </c>
      <c r="E3316" s="9">
        <f ca="1">YEAR(TODAY())-Data_Source[[#This Row],[Year]]</f>
        <v>11</v>
      </c>
      <c r="F3316" t="s">
        <v>15</v>
      </c>
      <c r="G3316" t="s">
        <v>23</v>
      </c>
      <c r="H3316" t="s">
        <v>26</v>
      </c>
      <c r="I3316">
        <v>4</v>
      </c>
      <c r="J3316" t="s">
        <v>18</v>
      </c>
      <c r="K3316" t="s">
        <v>19</v>
      </c>
      <c r="L3316">
        <v>204566</v>
      </c>
      <c r="M3316" t="s">
        <v>211</v>
      </c>
      <c r="N3316" t="s">
        <v>539</v>
      </c>
      <c r="O3316" s="3">
        <v>75000</v>
      </c>
      <c r="P3316" s="1">
        <f>MEDIAN(Data_Source[Price (SAR)])</f>
        <v>58000</v>
      </c>
      <c r="Q3316" s="1" cm="1">
        <f t="array" ref="Q3316">MEDIAN(_xlfn._xlws.FILTER(Data_Source[Price (SAR)],Data_Source[Maker] = Data_Source[[#This Row],[Maker]]))</f>
        <v>65000</v>
      </c>
    </row>
    <row r="3317" spans="1:17" x14ac:dyDescent="0.35">
      <c r="A3317">
        <v>3316</v>
      </c>
      <c r="B3317" t="s">
        <v>21</v>
      </c>
      <c r="C3317" t="s">
        <v>120</v>
      </c>
      <c r="D3317">
        <v>2013</v>
      </c>
      <c r="E3317" s="9">
        <f ca="1">YEAR(TODAY())-Data_Source[[#This Row],[Year]]</f>
        <v>12</v>
      </c>
      <c r="F3317" t="s">
        <v>44</v>
      </c>
      <c r="G3317" t="s">
        <v>23</v>
      </c>
      <c r="H3317" t="s">
        <v>30</v>
      </c>
      <c r="I3317">
        <v>2.4</v>
      </c>
      <c r="J3317" t="s">
        <v>18</v>
      </c>
      <c r="K3317" t="s">
        <v>68</v>
      </c>
      <c r="L3317">
        <v>300</v>
      </c>
      <c r="M3317" t="s">
        <v>64</v>
      </c>
      <c r="N3317" t="s">
        <v>64</v>
      </c>
      <c r="O3317" s="2">
        <v>23000</v>
      </c>
      <c r="P3317" s="1">
        <f>MEDIAN(Data_Source[Price (SAR)])</f>
        <v>58000</v>
      </c>
      <c r="Q3317" s="1" cm="1">
        <f t="array" ref="Q3317">MEDIAN(_xlfn._xlws.FILTER(Data_Source[Price (SAR)],Data_Source[Maker] = Data_Source[[#This Row],[Maker]]))</f>
        <v>36500</v>
      </c>
    </row>
    <row r="3318" spans="1:17" x14ac:dyDescent="0.35">
      <c r="A3318">
        <v>3317</v>
      </c>
      <c r="B3318" t="s">
        <v>82</v>
      </c>
      <c r="C3318" t="s">
        <v>83</v>
      </c>
      <c r="D3318">
        <v>2017</v>
      </c>
      <c r="E3318" s="9">
        <f ca="1">YEAR(TODAY())-Data_Source[[#This Row],[Year]]</f>
        <v>8</v>
      </c>
      <c r="F3318" t="s">
        <v>15</v>
      </c>
      <c r="G3318" t="s">
        <v>75</v>
      </c>
      <c r="H3318" t="s">
        <v>17</v>
      </c>
      <c r="I3318">
        <v>3.3</v>
      </c>
      <c r="J3318" t="s">
        <v>18</v>
      </c>
      <c r="K3318" t="s">
        <v>19</v>
      </c>
      <c r="L3318">
        <v>88331</v>
      </c>
      <c r="M3318" t="s">
        <v>20</v>
      </c>
      <c r="N3318" t="s">
        <v>20</v>
      </c>
      <c r="O3318" s="3">
        <v>84500</v>
      </c>
      <c r="P3318" s="1">
        <f>MEDIAN(Data_Source[Price (SAR)])</f>
        <v>58000</v>
      </c>
      <c r="Q3318" s="1" cm="1">
        <f t="array" ref="Q3318">MEDIAN(_xlfn._xlws.FILTER(Data_Source[Price (SAR)],Data_Source[Maker] = Data_Source[[#This Row],[Maker]]))</f>
        <v>40000</v>
      </c>
    </row>
    <row r="3319" spans="1:17" x14ac:dyDescent="0.35">
      <c r="A3319">
        <v>3318</v>
      </c>
      <c r="B3319" t="s">
        <v>39</v>
      </c>
      <c r="C3319" t="s">
        <v>46</v>
      </c>
      <c r="D3319">
        <v>2013</v>
      </c>
      <c r="E3319" s="9">
        <f ca="1">YEAR(TODAY())-Data_Source[[#This Row],[Year]]</f>
        <v>12</v>
      </c>
      <c r="F3319" t="s">
        <v>15</v>
      </c>
      <c r="G3319" t="s">
        <v>65</v>
      </c>
      <c r="H3319" t="s">
        <v>30</v>
      </c>
      <c r="I3319">
        <v>5.3</v>
      </c>
      <c r="J3319" t="s">
        <v>18</v>
      </c>
      <c r="K3319" t="s">
        <v>19</v>
      </c>
      <c r="L3319">
        <v>211257</v>
      </c>
      <c r="M3319" t="s">
        <v>42</v>
      </c>
      <c r="N3319" t="s">
        <v>64</v>
      </c>
      <c r="O3319" s="3">
        <v>60000</v>
      </c>
      <c r="P3319" s="1">
        <f>MEDIAN(Data_Source[Price (SAR)])</f>
        <v>58000</v>
      </c>
      <c r="Q3319" s="1" cm="1">
        <f t="array" ref="Q3319">MEDIAN(_xlfn._xlws.FILTER(Data_Source[Price (SAR)],Data_Source[Maker] = Data_Source[[#This Row],[Maker]]))</f>
        <v>60000</v>
      </c>
    </row>
    <row r="3320" spans="1:17" x14ac:dyDescent="0.35">
      <c r="A3320">
        <v>3319</v>
      </c>
      <c r="B3320" t="s">
        <v>259</v>
      </c>
      <c r="C3320" t="s">
        <v>409</v>
      </c>
      <c r="D3320">
        <v>2016</v>
      </c>
      <c r="E3320" s="9">
        <f ca="1">YEAR(TODAY())-Data_Source[[#This Row],[Year]]</f>
        <v>9</v>
      </c>
      <c r="F3320" t="s">
        <v>47</v>
      </c>
      <c r="G3320" t="s">
        <v>25</v>
      </c>
      <c r="H3320" t="s">
        <v>30</v>
      </c>
      <c r="I3320">
        <v>1.8</v>
      </c>
      <c r="J3320" t="s">
        <v>18</v>
      </c>
      <c r="K3320" t="s">
        <v>19</v>
      </c>
      <c r="L3320">
        <v>125000</v>
      </c>
      <c r="M3320" t="s">
        <v>245</v>
      </c>
      <c r="N3320" t="s">
        <v>538</v>
      </c>
      <c r="O3320" s="2">
        <v>20000</v>
      </c>
      <c r="P3320" s="1">
        <f>MEDIAN(Data_Source[Price (SAR)])</f>
        <v>58000</v>
      </c>
      <c r="Q3320" s="1" cm="1">
        <f t="array" ref="Q3320">MEDIAN(_xlfn._xlws.FILTER(Data_Source[Price (SAR)],Data_Source[Maker] = Data_Source[[#This Row],[Maker]]))</f>
        <v>30000</v>
      </c>
    </row>
    <row r="3321" spans="1:17" x14ac:dyDescent="0.35">
      <c r="A3321">
        <v>3320</v>
      </c>
      <c r="B3321" t="s">
        <v>103</v>
      </c>
      <c r="C3321" t="s">
        <v>104</v>
      </c>
      <c r="D3321">
        <v>2015</v>
      </c>
      <c r="E3321" s="9">
        <f ca="1">YEAR(TODAY())-Data_Source[[#This Row],[Year]]</f>
        <v>10</v>
      </c>
      <c r="F3321" t="s">
        <v>15</v>
      </c>
      <c r="G3321" t="s">
        <v>65</v>
      </c>
      <c r="H3321" t="s">
        <v>17</v>
      </c>
      <c r="I3321">
        <v>5.7</v>
      </c>
      <c r="J3321" t="s">
        <v>18</v>
      </c>
      <c r="K3321" t="s">
        <v>19</v>
      </c>
      <c r="L3321">
        <v>215000</v>
      </c>
      <c r="M3321" t="s">
        <v>54</v>
      </c>
      <c r="N3321" t="s">
        <v>538</v>
      </c>
      <c r="O3321" s="3">
        <v>65000</v>
      </c>
      <c r="P3321" s="1">
        <f>MEDIAN(Data_Source[Price (SAR)])</f>
        <v>58000</v>
      </c>
      <c r="Q3321" s="1" cm="1">
        <f t="array" ref="Q3321">MEDIAN(_xlfn._xlws.FILTER(Data_Source[Price (SAR)],Data_Source[Maker] = Data_Source[[#This Row],[Maker]]))</f>
        <v>83000</v>
      </c>
    </row>
    <row r="3322" spans="1:17" x14ac:dyDescent="0.35">
      <c r="A3322">
        <v>3321</v>
      </c>
      <c r="B3322" t="s">
        <v>85</v>
      </c>
      <c r="C3322" t="s">
        <v>116</v>
      </c>
      <c r="D3322">
        <v>2015</v>
      </c>
      <c r="E3322" s="9">
        <f ca="1">YEAR(TODAY())-Data_Source[[#This Row],[Year]]</f>
        <v>10</v>
      </c>
      <c r="F3322" t="s">
        <v>15</v>
      </c>
      <c r="G3322" t="s">
        <v>94</v>
      </c>
      <c r="H3322" t="s">
        <v>17</v>
      </c>
      <c r="I3322">
        <v>3.8</v>
      </c>
      <c r="J3322" t="s">
        <v>18</v>
      </c>
      <c r="K3322" t="s">
        <v>19</v>
      </c>
      <c r="L3322">
        <v>148000</v>
      </c>
      <c r="M3322" t="s">
        <v>45</v>
      </c>
      <c r="N3322" t="s">
        <v>539</v>
      </c>
      <c r="O3322" s="2">
        <v>68000</v>
      </c>
      <c r="P3322" s="1">
        <f>MEDIAN(Data_Source[Price (SAR)])</f>
        <v>58000</v>
      </c>
      <c r="Q3322" s="1" cm="1">
        <f t="array" ref="Q3322">MEDIAN(_xlfn._xlws.FILTER(Data_Source[Price (SAR)],Data_Source[Maker] = Data_Source[[#This Row],[Maker]]))</f>
        <v>88000</v>
      </c>
    </row>
    <row r="3323" spans="1:17" x14ac:dyDescent="0.35">
      <c r="A3323">
        <v>3322</v>
      </c>
      <c r="B3323" t="s">
        <v>34</v>
      </c>
      <c r="C3323" t="s">
        <v>66</v>
      </c>
      <c r="D3323">
        <v>2017</v>
      </c>
      <c r="E3323" s="9">
        <f ca="1">YEAR(TODAY())-Data_Source[[#This Row],[Year]]</f>
        <v>8</v>
      </c>
      <c r="F3323" t="s">
        <v>15</v>
      </c>
      <c r="G3323" t="s">
        <v>23</v>
      </c>
      <c r="H3323" t="s">
        <v>17</v>
      </c>
      <c r="I3323">
        <v>3.5</v>
      </c>
      <c r="J3323" t="s">
        <v>18</v>
      </c>
      <c r="K3323" t="s">
        <v>19</v>
      </c>
      <c r="L3323">
        <v>180000</v>
      </c>
      <c r="M3323" t="s">
        <v>138</v>
      </c>
      <c r="N3323" t="s">
        <v>64</v>
      </c>
      <c r="O3323" s="2">
        <v>95000</v>
      </c>
      <c r="P3323" s="1">
        <f>MEDIAN(Data_Source[Price (SAR)])</f>
        <v>58000</v>
      </c>
      <c r="Q3323" s="1" cm="1">
        <f t="array" ref="Q3323">MEDIAN(_xlfn._xlws.FILTER(Data_Source[Price (SAR)],Data_Source[Maker] = Data_Source[[#This Row],[Maker]]))</f>
        <v>65000</v>
      </c>
    </row>
    <row r="3324" spans="1:17" x14ac:dyDescent="0.35">
      <c r="A3324">
        <v>3323</v>
      </c>
      <c r="B3324" t="s">
        <v>36</v>
      </c>
      <c r="C3324" t="s">
        <v>200</v>
      </c>
      <c r="D3324">
        <v>2011</v>
      </c>
      <c r="E3324" s="9">
        <f ca="1">YEAR(TODAY())-Data_Source[[#This Row],[Year]]</f>
        <v>14</v>
      </c>
      <c r="F3324" t="s">
        <v>15</v>
      </c>
      <c r="G3324" t="s">
        <v>16</v>
      </c>
      <c r="H3324" t="s">
        <v>30</v>
      </c>
      <c r="I3324">
        <v>3.6</v>
      </c>
      <c r="J3324" t="s">
        <v>18</v>
      </c>
      <c r="K3324" t="s">
        <v>19</v>
      </c>
      <c r="L3324">
        <v>253000</v>
      </c>
      <c r="M3324" t="s">
        <v>45</v>
      </c>
      <c r="N3324" t="s">
        <v>539</v>
      </c>
      <c r="O3324" s="3">
        <v>20000</v>
      </c>
      <c r="P3324" s="1">
        <f>MEDIAN(Data_Source[Price (SAR)])</f>
        <v>58000</v>
      </c>
      <c r="Q3324" s="1" cm="1">
        <f t="array" ref="Q3324">MEDIAN(_xlfn._xlws.FILTER(Data_Source[Price (SAR)],Data_Source[Maker] = Data_Source[[#This Row],[Maker]]))</f>
        <v>72000</v>
      </c>
    </row>
    <row r="3325" spans="1:17" x14ac:dyDescent="0.35">
      <c r="A3325">
        <v>3324</v>
      </c>
      <c r="B3325" t="s">
        <v>34</v>
      </c>
      <c r="C3325" t="s">
        <v>43</v>
      </c>
      <c r="D3325">
        <v>2016</v>
      </c>
      <c r="E3325" s="9">
        <f ca="1">YEAR(TODAY())-Data_Source[[#This Row],[Year]]</f>
        <v>9</v>
      </c>
      <c r="F3325" t="s">
        <v>15</v>
      </c>
      <c r="G3325" t="s">
        <v>23</v>
      </c>
      <c r="H3325" t="s">
        <v>17</v>
      </c>
      <c r="I3325">
        <v>2.5</v>
      </c>
      <c r="J3325" t="s">
        <v>18</v>
      </c>
      <c r="K3325" t="s">
        <v>19</v>
      </c>
      <c r="L3325">
        <v>222000</v>
      </c>
      <c r="M3325" t="s">
        <v>54</v>
      </c>
      <c r="N3325" t="s">
        <v>538</v>
      </c>
      <c r="O3325" s="2">
        <v>58000</v>
      </c>
      <c r="P3325" s="1">
        <f>MEDIAN(Data_Source[Price (SAR)])</f>
        <v>58000</v>
      </c>
      <c r="Q3325" s="1" cm="1">
        <f t="array" ref="Q3325">MEDIAN(_xlfn._xlws.FILTER(Data_Source[Price (SAR)],Data_Source[Maker] = Data_Source[[#This Row],[Maker]]))</f>
        <v>65000</v>
      </c>
    </row>
    <row r="3326" spans="1:17" x14ac:dyDescent="0.35">
      <c r="A3326">
        <v>3325</v>
      </c>
      <c r="B3326" t="s">
        <v>34</v>
      </c>
      <c r="C3326" t="s">
        <v>35</v>
      </c>
      <c r="D3326">
        <v>1993</v>
      </c>
      <c r="E3326" s="9">
        <f ca="1">YEAR(TODAY())-Data_Source[[#This Row],[Year]]</f>
        <v>32</v>
      </c>
      <c r="F3326" t="s">
        <v>47</v>
      </c>
      <c r="G3326" t="s">
        <v>75</v>
      </c>
      <c r="H3326" t="s">
        <v>30</v>
      </c>
      <c r="I3326">
        <v>4.5999999999999996</v>
      </c>
      <c r="J3326" t="s">
        <v>18</v>
      </c>
      <c r="K3326" t="s">
        <v>68</v>
      </c>
      <c r="L3326">
        <v>196671</v>
      </c>
      <c r="M3326" t="s">
        <v>54</v>
      </c>
      <c r="N3326" t="s">
        <v>538</v>
      </c>
      <c r="O3326" s="3">
        <v>30000</v>
      </c>
      <c r="P3326" s="1">
        <f>MEDIAN(Data_Source[Price (SAR)])</f>
        <v>58000</v>
      </c>
      <c r="Q3326" s="1" cm="1">
        <f t="array" ref="Q3326">MEDIAN(_xlfn._xlws.FILTER(Data_Source[Price (SAR)],Data_Source[Maker] = Data_Source[[#This Row],[Maker]]))</f>
        <v>65000</v>
      </c>
    </row>
    <row r="3327" spans="1:17" x14ac:dyDescent="0.35">
      <c r="A3327">
        <v>3326</v>
      </c>
      <c r="B3327" t="s">
        <v>76</v>
      </c>
      <c r="C3327" t="s">
        <v>112</v>
      </c>
      <c r="D3327">
        <v>2017</v>
      </c>
      <c r="E3327" s="9">
        <f ca="1">YEAR(TODAY())-Data_Source[[#This Row],[Year]]</f>
        <v>8</v>
      </c>
      <c r="F3327" t="s">
        <v>15</v>
      </c>
      <c r="G3327" t="s">
        <v>25</v>
      </c>
      <c r="H3327" t="s">
        <v>26</v>
      </c>
      <c r="I3327">
        <v>3.5</v>
      </c>
      <c r="J3327" t="s">
        <v>18</v>
      </c>
      <c r="K3327" t="s">
        <v>19</v>
      </c>
      <c r="L3327">
        <v>61000</v>
      </c>
      <c r="M3327" t="s">
        <v>45</v>
      </c>
      <c r="N3327" t="s">
        <v>539</v>
      </c>
      <c r="O3327" s="3">
        <v>63000</v>
      </c>
      <c r="P3327" s="1">
        <f>MEDIAN(Data_Source[Price (SAR)])</f>
        <v>58000</v>
      </c>
      <c r="Q3327" s="1" cm="1">
        <f t="array" ref="Q3327">MEDIAN(_xlfn._xlws.FILTER(Data_Source[Price (SAR)],Data_Source[Maker] = Data_Source[[#This Row],[Maker]]))</f>
        <v>55000</v>
      </c>
    </row>
    <row r="3328" spans="1:17" x14ac:dyDescent="0.35">
      <c r="A3328">
        <v>3327</v>
      </c>
      <c r="B3328" t="s">
        <v>34</v>
      </c>
      <c r="C3328" t="s">
        <v>123</v>
      </c>
      <c r="D3328">
        <v>2016</v>
      </c>
      <c r="E3328" s="9">
        <f ca="1">YEAR(TODAY())-Data_Source[[#This Row],[Year]]</f>
        <v>9</v>
      </c>
      <c r="F3328" t="s">
        <v>44</v>
      </c>
      <c r="G3328" t="s">
        <v>23</v>
      </c>
      <c r="H3328" t="s">
        <v>17</v>
      </c>
      <c r="I3328">
        <v>2.7</v>
      </c>
      <c r="J3328" t="s">
        <v>18</v>
      </c>
      <c r="K3328" t="s">
        <v>19</v>
      </c>
      <c r="L3328">
        <v>78102</v>
      </c>
      <c r="M3328" t="s">
        <v>20</v>
      </c>
      <c r="N3328" t="s">
        <v>20</v>
      </c>
      <c r="O3328" s="3">
        <v>78500</v>
      </c>
      <c r="P3328" s="1">
        <f>MEDIAN(Data_Source[Price (SAR)])</f>
        <v>58000</v>
      </c>
      <c r="Q3328" s="1" cm="1">
        <f t="array" ref="Q3328">MEDIAN(_xlfn._xlws.FILTER(Data_Source[Price (SAR)],Data_Source[Maker] = Data_Source[[#This Row],[Maker]]))</f>
        <v>65000</v>
      </c>
    </row>
    <row r="3329" spans="1:17" x14ac:dyDescent="0.35">
      <c r="A3329">
        <v>3328</v>
      </c>
      <c r="B3329" t="s">
        <v>39</v>
      </c>
      <c r="C3329" t="s">
        <v>40</v>
      </c>
      <c r="D3329">
        <v>2015</v>
      </c>
      <c r="E3329" s="9">
        <f ca="1">YEAR(TODAY())-Data_Source[[#This Row],[Year]]</f>
        <v>10</v>
      </c>
      <c r="F3329" t="s">
        <v>15</v>
      </c>
      <c r="G3329" t="s">
        <v>75</v>
      </c>
      <c r="H3329" t="s">
        <v>30</v>
      </c>
      <c r="I3329">
        <v>3.6</v>
      </c>
      <c r="J3329" t="s">
        <v>18</v>
      </c>
      <c r="K3329" t="s">
        <v>19</v>
      </c>
      <c r="L3329">
        <v>145462</v>
      </c>
      <c r="M3329" t="s">
        <v>20</v>
      </c>
      <c r="N3329" t="s">
        <v>20</v>
      </c>
      <c r="O3329" s="2">
        <v>55000</v>
      </c>
      <c r="P3329" s="1">
        <f>MEDIAN(Data_Source[Price (SAR)])</f>
        <v>58000</v>
      </c>
      <c r="Q3329" s="1" cm="1">
        <f t="array" ref="Q3329">MEDIAN(_xlfn._xlws.FILTER(Data_Source[Price (SAR)],Data_Source[Maker] = Data_Source[[#This Row],[Maker]]))</f>
        <v>60000</v>
      </c>
    </row>
    <row r="3330" spans="1:17" x14ac:dyDescent="0.35">
      <c r="A3330">
        <v>3329</v>
      </c>
      <c r="B3330" t="s">
        <v>73</v>
      </c>
      <c r="C3330">
        <v>6</v>
      </c>
      <c r="D3330">
        <v>2019</v>
      </c>
      <c r="E3330" s="9">
        <f ca="1">YEAR(TODAY())-Data_Source[[#This Row],[Year]]</f>
        <v>6</v>
      </c>
      <c r="F3330" t="s">
        <v>15</v>
      </c>
      <c r="G3330" t="s">
        <v>16</v>
      </c>
      <c r="H3330" t="s">
        <v>17</v>
      </c>
      <c r="I3330">
        <v>2.1</v>
      </c>
      <c r="J3330" t="s">
        <v>18</v>
      </c>
      <c r="K3330" t="s">
        <v>19</v>
      </c>
      <c r="L3330">
        <v>81000</v>
      </c>
      <c r="M3330" t="s">
        <v>42</v>
      </c>
      <c r="N3330" t="s">
        <v>64</v>
      </c>
      <c r="O3330" s="3">
        <v>90000</v>
      </c>
      <c r="P3330" s="1">
        <f>MEDIAN(Data_Source[Price (SAR)])</f>
        <v>58000</v>
      </c>
      <c r="Q3330" s="1" cm="1">
        <f t="array" ref="Q3330">MEDIAN(_xlfn._xlws.FILTER(Data_Source[Price (SAR)],Data_Source[Maker] = Data_Source[[#This Row],[Maker]]))</f>
        <v>56000</v>
      </c>
    </row>
    <row r="3331" spans="1:17" x14ac:dyDescent="0.35">
      <c r="A3331">
        <v>3330</v>
      </c>
      <c r="B3331" t="s">
        <v>82</v>
      </c>
      <c r="C3331" t="s">
        <v>105</v>
      </c>
      <c r="D3331">
        <v>2015</v>
      </c>
      <c r="E3331" s="9">
        <f ca="1">YEAR(TODAY())-Data_Source[[#This Row],[Year]]</f>
        <v>10</v>
      </c>
      <c r="F3331" t="s">
        <v>15</v>
      </c>
      <c r="G3331" t="s">
        <v>33</v>
      </c>
      <c r="H3331" t="s">
        <v>30</v>
      </c>
      <c r="I3331">
        <v>2.4</v>
      </c>
      <c r="J3331" t="s">
        <v>18</v>
      </c>
      <c r="K3331" t="s">
        <v>19</v>
      </c>
      <c r="L3331">
        <v>173544</v>
      </c>
      <c r="M3331" t="s">
        <v>20</v>
      </c>
      <c r="N3331" t="s">
        <v>20</v>
      </c>
      <c r="O3331" s="2">
        <v>37000</v>
      </c>
      <c r="P3331" s="1">
        <f>MEDIAN(Data_Source[Price (SAR)])</f>
        <v>58000</v>
      </c>
      <c r="Q3331" s="1" cm="1">
        <f t="array" ref="Q3331">MEDIAN(_xlfn._xlws.FILTER(Data_Source[Price (SAR)],Data_Source[Maker] = Data_Source[[#This Row],[Maker]]))</f>
        <v>40000</v>
      </c>
    </row>
    <row r="3332" spans="1:17" x14ac:dyDescent="0.35">
      <c r="A3332">
        <v>3331</v>
      </c>
      <c r="B3332" t="s">
        <v>181</v>
      </c>
      <c r="C3332" t="s">
        <v>380</v>
      </c>
      <c r="D3332">
        <v>2009</v>
      </c>
      <c r="E3332" s="9">
        <f ca="1">YEAR(TODAY())-Data_Source[[#This Row],[Year]]</f>
        <v>16</v>
      </c>
      <c r="F3332" t="s">
        <v>47</v>
      </c>
      <c r="G3332" t="s">
        <v>29</v>
      </c>
      <c r="H3332" t="s">
        <v>26</v>
      </c>
      <c r="I3332">
        <v>1.6</v>
      </c>
      <c r="J3332" t="s">
        <v>18</v>
      </c>
      <c r="K3332" t="s">
        <v>19</v>
      </c>
      <c r="L3332">
        <v>222835</v>
      </c>
      <c r="M3332" t="s">
        <v>20</v>
      </c>
      <c r="N3332" t="s">
        <v>20</v>
      </c>
      <c r="O3332" s="2">
        <v>11500</v>
      </c>
      <c r="P3332" s="1">
        <f>MEDIAN(Data_Source[Price (SAR)])</f>
        <v>58000</v>
      </c>
      <c r="Q3332" s="1" cm="1">
        <f t="array" ref="Q3332">MEDIAN(_xlfn._xlws.FILTER(Data_Source[Price (SAR)],Data_Source[Maker] = Data_Source[[#This Row],[Maker]]))</f>
        <v>54000</v>
      </c>
    </row>
    <row r="3333" spans="1:17" x14ac:dyDescent="0.35">
      <c r="A3333">
        <v>3332</v>
      </c>
      <c r="B3333" t="s">
        <v>76</v>
      </c>
      <c r="C3333" t="s">
        <v>112</v>
      </c>
      <c r="D3333">
        <v>2014</v>
      </c>
      <c r="E3333" s="9">
        <f ca="1">YEAR(TODAY())-Data_Source[[#This Row],[Year]]</f>
        <v>11</v>
      </c>
      <c r="F3333" t="s">
        <v>303</v>
      </c>
      <c r="G3333" t="s">
        <v>23</v>
      </c>
      <c r="H3333" t="s">
        <v>26</v>
      </c>
      <c r="I3333">
        <v>3.5</v>
      </c>
      <c r="J3333" t="s">
        <v>18</v>
      </c>
      <c r="K3333" t="s">
        <v>19</v>
      </c>
      <c r="L3333">
        <v>266000</v>
      </c>
      <c r="M3333" t="s">
        <v>138</v>
      </c>
      <c r="N3333" t="s">
        <v>64</v>
      </c>
      <c r="O3333" s="3">
        <v>50000</v>
      </c>
      <c r="P3333" s="1">
        <f>MEDIAN(Data_Source[Price (SAR)])</f>
        <v>58000</v>
      </c>
      <c r="Q3333" s="1" cm="1">
        <f t="array" ref="Q3333">MEDIAN(_xlfn._xlws.FILTER(Data_Source[Price (SAR)],Data_Source[Maker] = Data_Source[[#This Row],[Maker]]))</f>
        <v>55000</v>
      </c>
    </row>
    <row r="3334" spans="1:17" x14ac:dyDescent="0.35">
      <c r="A3334">
        <v>3333</v>
      </c>
      <c r="B3334" t="s">
        <v>34</v>
      </c>
      <c r="C3334" t="s">
        <v>58</v>
      </c>
      <c r="D3334">
        <v>2019</v>
      </c>
      <c r="E3334" s="9">
        <f ca="1">YEAR(TODAY())-Data_Source[[#This Row],[Year]]</f>
        <v>6</v>
      </c>
      <c r="F3334" t="s">
        <v>15</v>
      </c>
      <c r="G3334" t="s">
        <v>23</v>
      </c>
      <c r="H3334" t="s">
        <v>30</v>
      </c>
      <c r="I3334">
        <v>4</v>
      </c>
      <c r="J3334" t="s">
        <v>18</v>
      </c>
      <c r="K3334" t="s">
        <v>19</v>
      </c>
      <c r="L3334">
        <v>47000</v>
      </c>
      <c r="M3334" t="s">
        <v>42</v>
      </c>
      <c r="N3334" t="s">
        <v>64</v>
      </c>
      <c r="O3334" s="3">
        <v>120000</v>
      </c>
      <c r="P3334" s="1">
        <f>MEDIAN(Data_Source[Price (SAR)])</f>
        <v>58000</v>
      </c>
      <c r="Q3334" s="1" cm="1">
        <f t="array" ref="Q3334">MEDIAN(_xlfn._xlws.FILTER(Data_Source[Price (SAR)],Data_Source[Maker] = Data_Source[[#This Row],[Maker]]))</f>
        <v>65000</v>
      </c>
    </row>
    <row r="3335" spans="1:17" x14ac:dyDescent="0.35">
      <c r="A3335">
        <v>3334</v>
      </c>
      <c r="B3335" t="s">
        <v>118</v>
      </c>
      <c r="C3335" t="s">
        <v>348</v>
      </c>
      <c r="D3335">
        <v>2020</v>
      </c>
      <c r="E3335" s="9">
        <f ca="1">YEAR(TODAY())-Data_Source[[#This Row],[Year]]</f>
        <v>5</v>
      </c>
      <c r="F3335" t="s">
        <v>15</v>
      </c>
      <c r="G3335" t="s">
        <v>75</v>
      </c>
      <c r="H3335" t="s">
        <v>17</v>
      </c>
      <c r="I3335">
        <v>2</v>
      </c>
      <c r="J3335" t="s">
        <v>56</v>
      </c>
      <c r="K3335" t="s">
        <v>68</v>
      </c>
      <c r="L3335">
        <v>73000</v>
      </c>
      <c r="M3335" t="s">
        <v>42</v>
      </c>
      <c r="N3335" t="s">
        <v>64</v>
      </c>
      <c r="O3335" s="3">
        <v>1197</v>
      </c>
      <c r="P3335" s="1">
        <f>MEDIAN(Data_Source[Price (SAR)])</f>
        <v>58000</v>
      </c>
      <c r="Q3335" s="1" cm="1">
        <f t="array" ref="Q3335">MEDIAN(_xlfn._xlws.FILTER(Data_Source[Price (SAR)],Data_Source[Maker] = Data_Source[[#This Row],[Maker]]))</f>
        <v>48098.5</v>
      </c>
    </row>
    <row r="3336" spans="1:17" x14ac:dyDescent="0.35">
      <c r="A3336">
        <v>3335</v>
      </c>
      <c r="B3336" t="s">
        <v>27</v>
      </c>
      <c r="C3336" t="s">
        <v>93</v>
      </c>
      <c r="D3336">
        <v>2008</v>
      </c>
      <c r="E3336" s="9">
        <f ca="1">YEAR(TODAY())-Data_Source[[#This Row],[Year]]</f>
        <v>17</v>
      </c>
      <c r="F3336" t="s">
        <v>15</v>
      </c>
      <c r="G3336" t="s">
        <v>16</v>
      </c>
      <c r="H3336" t="s">
        <v>30</v>
      </c>
      <c r="I3336">
        <v>2.7</v>
      </c>
      <c r="J3336" t="s">
        <v>18</v>
      </c>
      <c r="K3336" t="s">
        <v>19</v>
      </c>
      <c r="L3336">
        <v>407767</v>
      </c>
      <c r="M3336" t="s">
        <v>45</v>
      </c>
      <c r="N3336" t="s">
        <v>539</v>
      </c>
      <c r="O3336" s="3">
        <v>17000</v>
      </c>
      <c r="P3336" s="1">
        <f>MEDIAN(Data_Source[Price (SAR)])</f>
        <v>58000</v>
      </c>
      <c r="Q3336" s="1" cm="1">
        <f t="array" ref="Q3336">MEDIAN(_xlfn._xlws.FILTER(Data_Source[Price (SAR)],Data_Source[Maker] = Data_Source[[#This Row],[Maker]]))</f>
        <v>42000</v>
      </c>
    </row>
    <row r="3337" spans="1:17" x14ac:dyDescent="0.35">
      <c r="A3337">
        <v>3336</v>
      </c>
      <c r="B3337" t="s">
        <v>27</v>
      </c>
      <c r="C3337" t="s">
        <v>93</v>
      </c>
      <c r="D3337">
        <v>2018</v>
      </c>
      <c r="E3337" s="9">
        <f ca="1">YEAR(TODAY())-Data_Source[[#This Row],[Year]]</f>
        <v>7</v>
      </c>
      <c r="F3337" t="s">
        <v>15</v>
      </c>
      <c r="G3337" t="s">
        <v>23</v>
      </c>
      <c r="H3337" t="s">
        <v>17</v>
      </c>
      <c r="I3337">
        <v>3.5</v>
      </c>
      <c r="J3337" t="s">
        <v>18</v>
      </c>
      <c r="K3337" t="s">
        <v>19</v>
      </c>
      <c r="L3337">
        <v>76000</v>
      </c>
      <c r="M3337" t="s">
        <v>45</v>
      </c>
      <c r="N3337" t="s">
        <v>539</v>
      </c>
      <c r="O3337" s="3">
        <v>78000</v>
      </c>
      <c r="P3337" s="1">
        <f>MEDIAN(Data_Source[Price (SAR)])</f>
        <v>58000</v>
      </c>
      <c r="Q3337" s="1" cm="1">
        <f t="array" ref="Q3337">MEDIAN(_xlfn._xlws.FILTER(Data_Source[Price (SAR)],Data_Source[Maker] = Data_Source[[#This Row],[Maker]]))</f>
        <v>42000</v>
      </c>
    </row>
    <row r="3338" spans="1:17" x14ac:dyDescent="0.35">
      <c r="A3338">
        <v>3337</v>
      </c>
      <c r="B3338" t="s">
        <v>21</v>
      </c>
      <c r="C3338" t="s">
        <v>184</v>
      </c>
      <c r="D3338">
        <v>2017</v>
      </c>
      <c r="E3338" s="9">
        <f ca="1">YEAR(TODAY())-Data_Source[[#This Row],[Year]]</f>
        <v>8</v>
      </c>
      <c r="F3338" t="s">
        <v>15</v>
      </c>
      <c r="G3338" t="s">
        <v>23</v>
      </c>
      <c r="H3338" t="s">
        <v>30</v>
      </c>
      <c r="I3338">
        <v>2.5</v>
      </c>
      <c r="J3338" t="s">
        <v>18</v>
      </c>
      <c r="K3338" t="s">
        <v>19</v>
      </c>
      <c r="L3338">
        <v>99000</v>
      </c>
      <c r="M3338" t="s">
        <v>45</v>
      </c>
      <c r="N3338" t="s">
        <v>539</v>
      </c>
      <c r="O3338" s="3">
        <v>62000</v>
      </c>
      <c r="P3338" s="1">
        <f>MEDIAN(Data_Source[Price (SAR)])</f>
        <v>58000</v>
      </c>
      <c r="Q3338" s="1" cm="1">
        <f t="array" ref="Q3338">MEDIAN(_xlfn._xlws.FILTER(Data_Source[Price (SAR)],Data_Source[Maker] = Data_Source[[#This Row],[Maker]]))</f>
        <v>36500</v>
      </c>
    </row>
    <row r="3339" spans="1:17" x14ac:dyDescent="0.35">
      <c r="A3339">
        <v>3338</v>
      </c>
      <c r="B3339" t="s">
        <v>39</v>
      </c>
      <c r="C3339" t="s">
        <v>46</v>
      </c>
      <c r="D3339">
        <v>2015</v>
      </c>
      <c r="E3339" s="9">
        <f ca="1">YEAR(TODAY())-Data_Source[[#This Row],[Year]]</f>
        <v>10</v>
      </c>
      <c r="F3339" t="s">
        <v>47</v>
      </c>
      <c r="G3339" t="s">
        <v>16</v>
      </c>
      <c r="H3339" t="s">
        <v>17</v>
      </c>
      <c r="I3339">
        <v>5.7</v>
      </c>
      <c r="J3339" t="s">
        <v>18</v>
      </c>
      <c r="K3339" t="s">
        <v>19</v>
      </c>
      <c r="L3339">
        <v>168000</v>
      </c>
      <c r="M3339" t="s">
        <v>45</v>
      </c>
      <c r="N3339" t="s">
        <v>539</v>
      </c>
      <c r="O3339" s="2">
        <v>110000</v>
      </c>
      <c r="P3339" s="1">
        <f>MEDIAN(Data_Source[Price (SAR)])</f>
        <v>58000</v>
      </c>
      <c r="Q3339" s="1" cm="1">
        <f t="array" ref="Q3339">MEDIAN(_xlfn._xlws.FILTER(Data_Source[Price (SAR)],Data_Source[Maker] = Data_Source[[#This Row],[Maker]]))</f>
        <v>60000</v>
      </c>
    </row>
    <row r="3340" spans="1:17" x14ac:dyDescent="0.35">
      <c r="A3340">
        <v>3339</v>
      </c>
      <c r="B3340" t="s">
        <v>73</v>
      </c>
      <c r="C3340">
        <v>3</v>
      </c>
      <c r="D3340">
        <v>2015</v>
      </c>
      <c r="E3340" s="9">
        <f ca="1">YEAR(TODAY())-Data_Source[[#This Row],[Year]]</f>
        <v>10</v>
      </c>
      <c r="F3340" t="s">
        <v>47</v>
      </c>
      <c r="G3340" t="s">
        <v>23</v>
      </c>
      <c r="H3340" t="s">
        <v>26</v>
      </c>
      <c r="I3340">
        <v>1.6</v>
      </c>
      <c r="J3340" t="s">
        <v>18</v>
      </c>
      <c r="K3340" t="s">
        <v>19</v>
      </c>
      <c r="L3340">
        <v>74000</v>
      </c>
      <c r="M3340" t="s">
        <v>42</v>
      </c>
      <c r="N3340" t="s">
        <v>64</v>
      </c>
      <c r="O3340" s="2">
        <v>27000</v>
      </c>
      <c r="P3340" s="1">
        <f>MEDIAN(Data_Source[Price (SAR)])</f>
        <v>58000</v>
      </c>
      <c r="Q3340" s="1" cm="1">
        <f t="array" ref="Q3340">MEDIAN(_xlfn._xlws.FILTER(Data_Source[Price (SAR)],Data_Source[Maker] = Data_Source[[#This Row],[Maker]]))</f>
        <v>56000</v>
      </c>
    </row>
    <row r="3341" spans="1:17" x14ac:dyDescent="0.35">
      <c r="A3341">
        <v>3340</v>
      </c>
      <c r="B3341" t="s">
        <v>34</v>
      </c>
      <c r="C3341" t="s">
        <v>35</v>
      </c>
      <c r="D3341">
        <v>2019</v>
      </c>
      <c r="E3341" s="9">
        <f ca="1">YEAR(TODAY())-Data_Source[[#This Row],[Year]]</f>
        <v>6</v>
      </c>
      <c r="F3341" t="s">
        <v>15</v>
      </c>
      <c r="G3341" t="s">
        <v>23</v>
      </c>
      <c r="H3341" t="s">
        <v>17</v>
      </c>
      <c r="I3341">
        <v>4.5999999999999996</v>
      </c>
      <c r="J3341" t="s">
        <v>18</v>
      </c>
      <c r="K3341" t="s">
        <v>19</v>
      </c>
      <c r="L3341">
        <v>63000</v>
      </c>
      <c r="M3341" t="s">
        <v>45</v>
      </c>
      <c r="N3341" t="s">
        <v>539</v>
      </c>
      <c r="O3341" s="2">
        <v>252000</v>
      </c>
      <c r="P3341" s="1">
        <f>MEDIAN(Data_Source[Price (SAR)])</f>
        <v>58000</v>
      </c>
      <c r="Q3341" s="1" cm="1">
        <f t="array" ref="Q3341">MEDIAN(_xlfn._xlws.FILTER(Data_Source[Price (SAR)],Data_Source[Maker] = Data_Source[[#This Row],[Maker]]))</f>
        <v>65000</v>
      </c>
    </row>
    <row r="3342" spans="1:17" x14ac:dyDescent="0.35">
      <c r="A3342">
        <v>3341</v>
      </c>
      <c r="B3342" t="s">
        <v>39</v>
      </c>
      <c r="C3342" t="s">
        <v>46</v>
      </c>
      <c r="D3342">
        <v>2016</v>
      </c>
      <c r="E3342" s="9">
        <f ca="1">YEAR(TODAY())-Data_Source[[#This Row],[Year]]</f>
        <v>9</v>
      </c>
      <c r="F3342" t="s">
        <v>15</v>
      </c>
      <c r="G3342" t="s">
        <v>23</v>
      </c>
      <c r="H3342" t="s">
        <v>30</v>
      </c>
      <c r="I3342">
        <v>5.3</v>
      </c>
      <c r="J3342" t="s">
        <v>18</v>
      </c>
      <c r="K3342" t="s">
        <v>19</v>
      </c>
      <c r="L3342">
        <v>197000</v>
      </c>
      <c r="M3342" t="s">
        <v>20</v>
      </c>
      <c r="N3342" t="s">
        <v>20</v>
      </c>
      <c r="O3342" s="2">
        <v>105000</v>
      </c>
      <c r="P3342" s="1">
        <f>MEDIAN(Data_Source[Price (SAR)])</f>
        <v>58000</v>
      </c>
      <c r="Q3342" s="1" cm="1">
        <f t="array" ref="Q3342">MEDIAN(_xlfn._xlws.FILTER(Data_Source[Price (SAR)],Data_Source[Maker] = Data_Source[[#This Row],[Maker]]))</f>
        <v>60000</v>
      </c>
    </row>
    <row r="3343" spans="1:17" x14ac:dyDescent="0.35">
      <c r="A3343">
        <v>3342</v>
      </c>
      <c r="B3343" t="s">
        <v>39</v>
      </c>
      <c r="C3343" t="s">
        <v>205</v>
      </c>
      <c r="D3343">
        <v>2016</v>
      </c>
      <c r="E3343" s="9">
        <f ca="1">YEAR(TODAY())-Data_Source[[#This Row],[Year]]</f>
        <v>9</v>
      </c>
      <c r="F3343" t="s">
        <v>44</v>
      </c>
      <c r="G3343" t="s">
        <v>94</v>
      </c>
      <c r="H3343" t="s">
        <v>17</v>
      </c>
      <c r="I3343">
        <v>5.3</v>
      </c>
      <c r="J3343" t="s">
        <v>18</v>
      </c>
      <c r="K3343" t="s">
        <v>19</v>
      </c>
      <c r="L3343">
        <v>112000</v>
      </c>
      <c r="M3343" t="s">
        <v>45</v>
      </c>
      <c r="N3343" t="s">
        <v>539</v>
      </c>
      <c r="O3343" s="2">
        <v>92000</v>
      </c>
      <c r="P3343" s="1">
        <f>MEDIAN(Data_Source[Price (SAR)])</f>
        <v>58000</v>
      </c>
      <c r="Q3343" s="1" cm="1">
        <f t="array" ref="Q3343">MEDIAN(_xlfn._xlws.FILTER(Data_Source[Price (SAR)],Data_Source[Maker] = Data_Source[[#This Row],[Maker]]))</f>
        <v>60000</v>
      </c>
    </row>
    <row r="3344" spans="1:17" x14ac:dyDescent="0.35">
      <c r="A3344">
        <v>3343</v>
      </c>
      <c r="B3344" t="s">
        <v>166</v>
      </c>
      <c r="C3344" t="s">
        <v>268</v>
      </c>
      <c r="D3344">
        <v>2020</v>
      </c>
      <c r="E3344" s="9">
        <f ca="1">YEAR(TODAY())-Data_Source[[#This Row],[Year]]</f>
        <v>5</v>
      </c>
      <c r="F3344" t="s">
        <v>15</v>
      </c>
      <c r="G3344" t="s">
        <v>23</v>
      </c>
      <c r="H3344" t="s">
        <v>30</v>
      </c>
      <c r="I3344">
        <v>1.6</v>
      </c>
      <c r="J3344" t="s">
        <v>18</v>
      </c>
      <c r="K3344" t="s">
        <v>19</v>
      </c>
      <c r="L3344">
        <v>64695</v>
      </c>
      <c r="M3344" t="s">
        <v>20</v>
      </c>
      <c r="N3344" t="s">
        <v>20</v>
      </c>
      <c r="O3344" s="3">
        <v>42000</v>
      </c>
      <c r="P3344" s="1">
        <f>MEDIAN(Data_Source[Price (SAR)])</f>
        <v>58000</v>
      </c>
      <c r="Q3344" s="1" cm="1">
        <f t="array" ref="Q3344">MEDIAN(_xlfn._xlws.FILTER(Data_Source[Price (SAR)],Data_Source[Maker] = Data_Source[[#This Row],[Maker]]))</f>
        <v>44000</v>
      </c>
    </row>
    <row r="3345" spans="1:17" x14ac:dyDescent="0.35">
      <c r="A3345">
        <v>3344</v>
      </c>
      <c r="B3345" t="s">
        <v>34</v>
      </c>
      <c r="C3345" t="s">
        <v>66</v>
      </c>
      <c r="D3345">
        <v>2016</v>
      </c>
      <c r="E3345" s="9">
        <f ca="1">YEAR(TODAY())-Data_Source[[#This Row],[Year]]</f>
        <v>9</v>
      </c>
      <c r="F3345" t="s">
        <v>15</v>
      </c>
      <c r="G3345" t="s">
        <v>23</v>
      </c>
      <c r="H3345" t="s">
        <v>26</v>
      </c>
      <c r="I3345">
        <v>3.5</v>
      </c>
      <c r="J3345" t="s">
        <v>18</v>
      </c>
      <c r="K3345" t="s">
        <v>19</v>
      </c>
      <c r="L3345">
        <v>110864</v>
      </c>
      <c r="M3345" t="s">
        <v>20</v>
      </c>
      <c r="N3345" t="s">
        <v>20</v>
      </c>
      <c r="O3345" s="2">
        <v>81500</v>
      </c>
      <c r="P3345" s="1">
        <f>MEDIAN(Data_Source[Price (SAR)])</f>
        <v>58000</v>
      </c>
      <c r="Q3345" s="1" cm="1">
        <f t="array" ref="Q3345">MEDIAN(_xlfn._xlws.FILTER(Data_Source[Price (SAR)],Data_Source[Maker] = Data_Source[[#This Row],[Maker]]))</f>
        <v>65000</v>
      </c>
    </row>
    <row r="3346" spans="1:17" x14ac:dyDescent="0.35">
      <c r="A3346">
        <v>3345</v>
      </c>
      <c r="B3346" t="s">
        <v>219</v>
      </c>
      <c r="C3346" t="s">
        <v>344</v>
      </c>
      <c r="D3346">
        <v>2014</v>
      </c>
      <c r="E3346" s="9">
        <f ca="1">YEAR(TODAY())-Data_Source[[#This Row],[Year]]</f>
        <v>11</v>
      </c>
      <c r="F3346" t="s">
        <v>15</v>
      </c>
      <c r="G3346" t="s">
        <v>94</v>
      </c>
      <c r="H3346" t="s">
        <v>17</v>
      </c>
      <c r="I3346">
        <v>2</v>
      </c>
      <c r="J3346" t="s">
        <v>18</v>
      </c>
      <c r="K3346" t="s">
        <v>19</v>
      </c>
      <c r="L3346">
        <v>163672</v>
      </c>
      <c r="M3346" t="s">
        <v>20</v>
      </c>
      <c r="N3346" t="s">
        <v>20</v>
      </c>
      <c r="O3346" s="3">
        <v>55000</v>
      </c>
      <c r="P3346" s="1">
        <f>MEDIAN(Data_Source[Price (SAR)])</f>
        <v>58000</v>
      </c>
      <c r="Q3346" s="1" cm="1">
        <f t="array" ref="Q3346">MEDIAN(_xlfn._xlws.FILTER(Data_Source[Price (SAR)],Data_Source[Maker] = Data_Source[[#This Row],[Maker]]))</f>
        <v>49500</v>
      </c>
    </row>
    <row r="3347" spans="1:17" x14ac:dyDescent="0.35">
      <c r="A3347">
        <v>3346</v>
      </c>
      <c r="B3347" t="s">
        <v>48</v>
      </c>
      <c r="C3347" t="s">
        <v>388</v>
      </c>
      <c r="D3347">
        <v>2015</v>
      </c>
      <c r="E3347" s="9">
        <f ca="1">YEAR(TODAY())-Data_Source[[#This Row],[Year]]</f>
        <v>10</v>
      </c>
      <c r="F3347" t="s">
        <v>15</v>
      </c>
      <c r="G3347" t="s">
        <v>16</v>
      </c>
      <c r="H3347" t="s">
        <v>17</v>
      </c>
      <c r="I3347">
        <v>5</v>
      </c>
      <c r="J3347" t="s">
        <v>18</v>
      </c>
      <c r="K3347" t="s">
        <v>19</v>
      </c>
      <c r="L3347">
        <v>32000</v>
      </c>
      <c r="M3347" t="s">
        <v>64</v>
      </c>
      <c r="N3347" t="s">
        <v>64</v>
      </c>
      <c r="O3347" s="3">
        <v>183000</v>
      </c>
      <c r="P3347" s="1">
        <f>MEDIAN(Data_Source[Price (SAR)])</f>
        <v>58000</v>
      </c>
      <c r="Q3347" s="1" cm="1">
        <f t="array" ref="Q3347">MEDIAN(_xlfn._xlws.FILTER(Data_Source[Price (SAR)],Data_Source[Maker] = Data_Source[[#This Row],[Maker]]))</f>
        <v>145000</v>
      </c>
    </row>
    <row r="3348" spans="1:17" x14ac:dyDescent="0.35">
      <c r="A3348">
        <v>3347</v>
      </c>
      <c r="B3348" t="s">
        <v>134</v>
      </c>
      <c r="C3348" t="s">
        <v>262</v>
      </c>
      <c r="D3348">
        <v>2012</v>
      </c>
      <c r="E3348" s="9">
        <f ca="1">YEAR(TODAY())-Data_Source[[#This Row],[Year]]</f>
        <v>13</v>
      </c>
      <c r="F3348" t="s">
        <v>15</v>
      </c>
      <c r="G3348" t="s">
        <v>23</v>
      </c>
      <c r="H3348" t="s">
        <v>17</v>
      </c>
      <c r="I3348">
        <v>2.6</v>
      </c>
      <c r="J3348" t="s">
        <v>18</v>
      </c>
      <c r="K3348" t="s">
        <v>19</v>
      </c>
      <c r="L3348">
        <v>144000</v>
      </c>
      <c r="M3348" t="s">
        <v>42</v>
      </c>
      <c r="N3348" t="s">
        <v>64</v>
      </c>
      <c r="O3348" s="2">
        <v>20000</v>
      </c>
      <c r="P3348" s="1">
        <f>MEDIAN(Data_Source[Price (SAR)])</f>
        <v>58000</v>
      </c>
      <c r="Q3348" s="1" cm="1">
        <f t="array" ref="Q3348">MEDIAN(_xlfn._xlws.FILTER(Data_Source[Price (SAR)],Data_Source[Maker] = Data_Source[[#This Row],[Maker]]))</f>
        <v>26000</v>
      </c>
    </row>
    <row r="3349" spans="1:17" x14ac:dyDescent="0.35">
      <c r="A3349">
        <v>3348</v>
      </c>
      <c r="B3349" t="s">
        <v>21</v>
      </c>
      <c r="C3349" t="s">
        <v>162</v>
      </c>
      <c r="D3349">
        <v>2011</v>
      </c>
      <c r="E3349" s="9">
        <f ca="1">YEAR(TODAY())-Data_Source[[#This Row],[Year]]</f>
        <v>14</v>
      </c>
      <c r="F3349" t="s">
        <v>15</v>
      </c>
      <c r="G3349" t="s">
        <v>23</v>
      </c>
      <c r="H3349" t="s">
        <v>30</v>
      </c>
      <c r="I3349">
        <v>6</v>
      </c>
      <c r="J3349" t="s">
        <v>18</v>
      </c>
      <c r="K3349" t="s">
        <v>68</v>
      </c>
      <c r="L3349">
        <v>236564</v>
      </c>
      <c r="M3349" t="s">
        <v>138</v>
      </c>
      <c r="N3349" t="s">
        <v>64</v>
      </c>
      <c r="O3349" s="3">
        <v>37000</v>
      </c>
      <c r="P3349" s="1">
        <f>MEDIAN(Data_Source[Price (SAR)])</f>
        <v>58000</v>
      </c>
      <c r="Q3349" s="1" cm="1">
        <f t="array" ref="Q3349">MEDIAN(_xlfn._xlws.FILTER(Data_Source[Price (SAR)],Data_Source[Maker] = Data_Source[[#This Row],[Maker]]))</f>
        <v>36500</v>
      </c>
    </row>
    <row r="3350" spans="1:17" x14ac:dyDescent="0.35">
      <c r="A3350">
        <v>3349</v>
      </c>
      <c r="B3350" t="s">
        <v>27</v>
      </c>
      <c r="C3350" t="s">
        <v>88</v>
      </c>
      <c r="D3350">
        <v>2017</v>
      </c>
      <c r="E3350" s="9">
        <f ca="1">YEAR(TODAY())-Data_Source[[#This Row],[Year]]</f>
        <v>8</v>
      </c>
      <c r="F3350" t="s">
        <v>15</v>
      </c>
      <c r="G3350" t="s">
        <v>23</v>
      </c>
      <c r="H3350" t="s">
        <v>30</v>
      </c>
      <c r="I3350">
        <v>1.4</v>
      </c>
      <c r="J3350" t="s">
        <v>18</v>
      </c>
      <c r="K3350" t="s">
        <v>19</v>
      </c>
      <c r="L3350">
        <v>117000</v>
      </c>
      <c r="M3350" t="s">
        <v>42</v>
      </c>
      <c r="N3350" t="s">
        <v>64</v>
      </c>
      <c r="O3350" s="3">
        <v>23000</v>
      </c>
      <c r="P3350" s="1">
        <f>MEDIAN(Data_Source[Price (SAR)])</f>
        <v>58000</v>
      </c>
      <c r="Q3350" s="1" cm="1">
        <f t="array" ref="Q3350">MEDIAN(_xlfn._xlws.FILTER(Data_Source[Price (SAR)],Data_Source[Maker] = Data_Source[[#This Row],[Maker]]))</f>
        <v>42000</v>
      </c>
    </row>
    <row r="3351" spans="1:17" x14ac:dyDescent="0.35">
      <c r="A3351">
        <v>3350</v>
      </c>
      <c r="B3351" t="s">
        <v>27</v>
      </c>
      <c r="C3351" t="s">
        <v>28</v>
      </c>
      <c r="D3351">
        <v>2012</v>
      </c>
      <c r="E3351" s="9">
        <f ca="1">YEAR(TODAY())-Data_Source[[#This Row],[Year]]</f>
        <v>13</v>
      </c>
      <c r="F3351" t="s">
        <v>15</v>
      </c>
      <c r="G3351" t="s">
        <v>25</v>
      </c>
      <c r="H3351" t="s">
        <v>26</v>
      </c>
      <c r="I3351">
        <v>1.8</v>
      </c>
      <c r="J3351" t="s">
        <v>18</v>
      </c>
      <c r="K3351" t="s">
        <v>19</v>
      </c>
      <c r="L3351">
        <v>222000</v>
      </c>
      <c r="M3351" t="s">
        <v>64</v>
      </c>
      <c r="N3351" t="s">
        <v>64</v>
      </c>
      <c r="O3351" s="3">
        <v>17500</v>
      </c>
      <c r="P3351" s="1">
        <f>MEDIAN(Data_Source[Price (SAR)])</f>
        <v>58000</v>
      </c>
      <c r="Q3351" s="1" cm="1">
        <f t="array" ref="Q3351">MEDIAN(_xlfn._xlws.FILTER(Data_Source[Price (SAR)],Data_Source[Maker] = Data_Source[[#This Row],[Maker]]))</f>
        <v>42000</v>
      </c>
    </row>
    <row r="3352" spans="1:17" x14ac:dyDescent="0.35">
      <c r="A3352">
        <v>3351</v>
      </c>
      <c r="B3352" t="s">
        <v>34</v>
      </c>
      <c r="C3352" t="s">
        <v>123</v>
      </c>
      <c r="D3352">
        <v>2019</v>
      </c>
      <c r="E3352" s="9">
        <f ca="1">YEAR(TODAY())-Data_Source[[#This Row],[Year]]</f>
        <v>6</v>
      </c>
      <c r="F3352" t="s">
        <v>15</v>
      </c>
      <c r="G3352" t="s">
        <v>75</v>
      </c>
      <c r="H3352" t="s">
        <v>17</v>
      </c>
      <c r="I3352">
        <v>2.7</v>
      </c>
      <c r="J3352" t="s">
        <v>18</v>
      </c>
      <c r="K3352" t="s">
        <v>19</v>
      </c>
      <c r="L3352">
        <v>80000</v>
      </c>
      <c r="M3352" t="s">
        <v>20</v>
      </c>
      <c r="N3352" t="s">
        <v>20</v>
      </c>
      <c r="O3352" s="2">
        <v>120000</v>
      </c>
      <c r="P3352" s="1">
        <f>MEDIAN(Data_Source[Price (SAR)])</f>
        <v>58000</v>
      </c>
      <c r="Q3352" s="1" cm="1">
        <f t="array" ref="Q3352">MEDIAN(_xlfn._xlws.FILTER(Data_Source[Price (SAR)],Data_Source[Maker] = Data_Source[[#This Row],[Maker]]))</f>
        <v>65000</v>
      </c>
    </row>
    <row r="3353" spans="1:17" x14ac:dyDescent="0.35">
      <c r="A3353">
        <v>3352</v>
      </c>
      <c r="B3353" t="s">
        <v>21</v>
      </c>
      <c r="C3353" t="s">
        <v>22</v>
      </c>
      <c r="D3353">
        <v>2006</v>
      </c>
      <c r="E3353" s="9">
        <f ca="1">YEAR(TODAY())-Data_Source[[#This Row],[Year]]</f>
        <v>19</v>
      </c>
      <c r="F3353" t="s">
        <v>15</v>
      </c>
      <c r="G3353" t="s">
        <v>23</v>
      </c>
      <c r="H3353" t="s">
        <v>26</v>
      </c>
      <c r="I3353">
        <v>4</v>
      </c>
      <c r="J3353" t="s">
        <v>18</v>
      </c>
      <c r="K3353" t="s">
        <v>68</v>
      </c>
      <c r="L3353">
        <v>106000</v>
      </c>
      <c r="M3353" t="s">
        <v>45</v>
      </c>
      <c r="N3353" t="s">
        <v>539</v>
      </c>
      <c r="O3353" s="2">
        <v>37000</v>
      </c>
      <c r="P3353" s="1">
        <f>MEDIAN(Data_Source[Price (SAR)])</f>
        <v>58000</v>
      </c>
      <c r="Q3353" s="1" cm="1">
        <f t="array" ref="Q3353">MEDIAN(_xlfn._xlws.FILTER(Data_Source[Price (SAR)],Data_Source[Maker] = Data_Source[[#This Row],[Maker]]))</f>
        <v>36500</v>
      </c>
    </row>
    <row r="3354" spans="1:17" x14ac:dyDescent="0.35">
      <c r="A3354">
        <v>3353</v>
      </c>
      <c r="B3354" t="s">
        <v>34</v>
      </c>
      <c r="C3354" t="s">
        <v>123</v>
      </c>
      <c r="D3354">
        <v>2016</v>
      </c>
      <c r="E3354" s="9">
        <f ca="1">YEAR(TODAY())-Data_Source[[#This Row],[Year]]</f>
        <v>9</v>
      </c>
      <c r="F3354" t="s">
        <v>15</v>
      </c>
      <c r="G3354" t="s">
        <v>23</v>
      </c>
      <c r="H3354" t="s">
        <v>26</v>
      </c>
      <c r="I3354">
        <v>1.5</v>
      </c>
      <c r="J3354" t="s">
        <v>18</v>
      </c>
      <c r="K3354" t="s">
        <v>68</v>
      </c>
      <c r="L3354">
        <v>131006</v>
      </c>
      <c r="M3354" t="s">
        <v>45</v>
      </c>
      <c r="N3354" t="s">
        <v>539</v>
      </c>
      <c r="O3354" s="3">
        <v>58000</v>
      </c>
      <c r="P3354" s="1">
        <f>MEDIAN(Data_Source[Price (SAR)])</f>
        <v>58000</v>
      </c>
      <c r="Q3354" s="1" cm="1">
        <f t="array" ref="Q3354">MEDIAN(_xlfn._xlws.FILTER(Data_Source[Price (SAR)],Data_Source[Maker] = Data_Source[[#This Row],[Maker]]))</f>
        <v>65000</v>
      </c>
    </row>
    <row r="3355" spans="1:17" x14ac:dyDescent="0.35">
      <c r="A3355">
        <v>3354</v>
      </c>
      <c r="B3355" t="s">
        <v>60</v>
      </c>
      <c r="C3355" t="s">
        <v>80</v>
      </c>
      <c r="D3355">
        <v>2018</v>
      </c>
      <c r="E3355" s="9">
        <f ca="1">YEAR(TODAY())-Data_Source[[#This Row],[Year]]</f>
        <v>7</v>
      </c>
      <c r="F3355" t="s">
        <v>44</v>
      </c>
      <c r="G3355" t="s">
        <v>78</v>
      </c>
      <c r="H3355" t="s">
        <v>30</v>
      </c>
      <c r="I3355">
        <v>3.5</v>
      </c>
      <c r="J3355" t="s">
        <v>18</v>
      </c>
      <c r="K3355" t="s">
        <v>19</v>
      </c>
      <c r="L3355">
        <v>28000</v>
      </c>
      <c r="M3355" t="s">
        <v>20</v>
      </c>
      <c r="N3355" t="s">
        <v>20</v>
      </c>
      <c r="O3355" s="3">
        <v>122000</v>
      </c>
      <c r="P3355" s="1">
        <f>MEDIAN(Data_Source[Price (SAR)])</f>
        <v>58000</v>
      </c>
      <c r="Q3355" s="1" cm="1">
        <f t="array" ref="Q3355">MEDIAN(_xlfn._xlws.FILTER(Data_Source[Price (SAR)],Data_Source[Maker] = Data_Source[[#This Row],[Maker]]))</f>
        <v>142000</v>
      </c>
    </row>
    <row r="3356" spans="1:17" x14ac:dyDescent="0.35">
      <c r="A3356">
        <v>3355</v>
      </c>
      <c r="B3356" t="s">
        <v>21</v>
      </c>
      <c r="C3356" t="s">
        <v>24</v>
      </c>
      <c r="D3356">
        <v>2019</v>
      </c>
      <c r="E3356" s="9">
        <f ca="1">YEAR(TODAY())-Data_Source[[#This Row],[Year]]</f>
        <v>6</v>
      </c>
      <c r="F3356" t="s">
        <v>15</v>
      </c>
      <c r="G3356" t="s">
        <v>25</v>
      </c>
      <c r="H3356" t="s">
        <v>26</v>
      </c>
      <c r="I3356">
        <v>1.5</v>
      </c>
      <c r="J3356" t="s">
        <v>18</v>
      </c>
      <c r="K3356" t="s">
        <v>19</v>
      </c>
      <c r="L3356">
        <v>98000</v>
      </c>
      <c r="M3356" t="s">
        <v>54</v>
      </c>
      <c r="N3356" t="s">
        <v>538</v>
      </c>
      <c r="O3356" s="2">
        <v>27500</v>
      </c>
      <c r="P3356" s="1">
        <f>MEDIAN(Data_Source[Price (SAR)])</f>
        <v>58000</v>
      </c>
      <c r="Q3356" s="1" cm="1">
        <f t="array" ref="Q3356">MEDIAN(_xlfn._xlws.FILTER(Data_Source[Price (SAR)],Data_Source[Maker] = Data_Source[[#This Row],[Maker]]))</f>
        <v>36500</v>
      </c>
    </row>
    <row r="3357" spans="1:17" x14ac:dyDescent="0.35">
      <c r="A3357">
        <v>3356</v>
      </c>
      <c r="B3357" t="s">
        <v>34</v>
      </c>
      <c r="C3357" t="s">
        <v>51</v>
      </c>
      <c r="D3357">
        <v>2015</v>
      </c>
      <c r="E3357" s="9">
        <f ca="1">YEAR(TODAY())-Data_Source[[#This Row],[Year]]</f>
        <v>10</v>
      </c>
      <c r="F3357" t="s">
        <v>15</v>
      </c>
      <c r="G3357" t="s">
        <v>23</v>
      </c>
      <c r="H3357" t="s">
        <v>26</v>
      </c>
      <c r="I3357">
        <v>1.6</v>
      </c>
      <c r="J3357" t="s">
        <v>18</v>
      </c>
      <c r="K3357" t="s">
        <v>19</v>
      </c>
      <c r="L3357">
        <v>177</v>
      </c>
      <c r="M3357" t="s">
        <v>279</v>
      </c>
      <c r="N3357" t="s">
        <v>542</v>
      </c>
      <c r="O3357" s="2">
        <v>35500</v>
      </c>
      <c r="P3357" s="1">
        <f>MEDIAN(Data_Source[Price (SAR)])</f>
        <v>58000</v>
      </c>
      <c r="Q3357" s="1" cm="1">
        <f t="array" ref="Q3357">MEDIAN(_xlfn._xlws.FILTER(Data_Source[Price (SAR)],Data_Source[Maker] = Data_Source[[#This Row],[Maker]]))</f>
        <v>65000</v>
      </c>
    </row>
    <row r="3358" spans="1:17" x14ac:dyDescent="0.35">
      <c r="A3358">
        <v>3357</v>
      </c>
      <c r="B3358" t="s">
        <v>39</v>
      </c>
      <c r="C3358" t="s">
        <v>46</v>
      </c>
      <c r="D3358">
        <v>2015</v>
      </c>
      <c r="E3358" s="9">
        <f ca="1">YEAR(TODAY())-Data_Source[[#This Row],[Year]]</f>
        <v>10</v>
      </c>
      <c r="F3358" t="s">
        <v>44</v>
      </c>
      <c r="G3358" t="s">
        <v>23</v>
      </c>
      <c r="H3358" t="s">
        <v>17</v>
      </c>
      <c r="I3358">
        <v>5.3</v>
      </c>
      <c r="J3358" t="s">
        <v>18</v>
      </c>
      <c r="K3358" t="s">
        <v>19</v>
      </c>
      <c r="L3358">
        <v>189000</v>
      </c>
      <c r="M3358" t="s">
        <v>45</v>
      </c>
      <c r="N3358" t="s">
        <v>539</v>
      </c>
      <c r="O3358" s="3">
        <v>130000</v>
      </c>
      <c r="P3358" s="1">
        <f>MEDIAN(Data_Source[Price (SAR)])</f>
        <v>58000</v>
      </c>
      <c r="Q3358" s="1" cm="1">
        <f t="array" ref="Q3358">MEDIAN(_xlfn._xlws.FILTER(Data_Source[Price (SAR)],Data_Source[Maker] = Data_Source[[#This Row],[Maker]]))</f>
        <v>60000</v>
      </c>
    </row>
    <row r="3359" spans="1:17" x14ac:dyDescent="0.35">
      <c r="A3359">
        <v>3358</v>
      </c>
      <c r="B3359" t="s">
        <v>82</v>
      </c>
      <c r="C3359" t="s">
        <v>294</v>
      </c>
      <c r="D3359">
        <v>2015</v>
      </c>
      <c r="E3359" s="9">
        <f ca="1">YEAR(TODAY())-Data_Source[[#This Row],[Year]]</f>
        <v>10</v>
      </c>
      <c r="F3359" t="s">
        <v>15</v>
      </c>
      <c r="G3359" t="s">
        <v>16</v>
      </c>
      <c r="H3359" t="s">
        <v>17</v>
      </c>
      <c r="I3359">
        <v>3.8</v>
      </c>
      <c r="J3359" t="s">
        <v>18</v>
      </c>
      <c r="K3359" t="s">
        <v>19</v>
      </c>
      <c r="L3359">
        <v>167160</v>
      </c>
      <c r="M3359" t="s">
        <v>253</v>
      </c>
      <c r="N3359" t="s">
        <v>539</v>
      </c>
      <c r="O3359" s="3">
        <v>43000</v>
      </c>
      <c r="P3359" s="1">
        <f>MEDIAN(Data_Source[Price (SAR)])</f>
        <v>58000</v>
      </c>
      <c r="Q3359" s="1" cm="1">
        <f t="array" ref="Q3359">MEDIAN(_xlfn._xlws.FILTER(Data_Source[Price (SAR)],Data_Source[Maker] = Data_Source[[#This Row],[Maker]]))</f>
        <v>40000</v>
      </c>
    </row>
    <row r="3360" spans="1:17" x14ac:dyDescent="0.35">
      <c r="A3360">
        <v>3359</v>
      </c>
      <c r="B3360" t="s">
        <v>82</v>
      </c>
      <c r="C3360" t="s">
        <v>142</v>
      </c>
      <c r="D3360">
        <v>2016</v>
      </c>
      <c r="E3360" s="9">
        <f ca="1">YEAR(TODAY())-Data_Source[[#This Row],[Year]]</f>
        <v>9</v>
      </c>
      <c r="F3360" t="s">
        <v>15</v>
      </c>
      <c r="G3360" t="s">
        <v>23</v>
      </c>
      <c r="H3360" t="s">
        <v>26</v>
      </c>
      <c r="I3360">
        <v>1.6</v>
      </c>
      <c r="J3360" t="s">
        <v>18</v>
      </c>
      <c r="K3360" t="s">
        <v>19</v>
      </c>
      <c r="L3360">
        <v>47000</v>
      </c>
      <c r="M3360" t="s">
        <v>20</v>
      </c>
      <c r="N3360" t="s">
        <v>20</v>
      </c>
      <c r="O3360" s="3">
        <v>29000</v>
      </c>
      <c r="P3360" s="1">
        <f>MEDIAN(Data_Source[Price (SAR)])</f>
        <v>58000</v>
      </c>
      <c r="Q3360" s="1" cm="1">
        <f t="array" ref="Q3360">MEDIAN(_xlfn._xlws.FILTER(Data_Source[Price (SAR)],Data_Source[Maker] = Data_Source[[#This Row],[Maker]]))</f>
        <v>40000</v>
      </c>
    </row>
    <row r="3361" spans="1:17" x14ac:dyDescent="0.35">
      <c r="A3361">
        <v>3360</v>
      </c>
      <c r="B3361" t="s">
        <v>34</v>
      </c>
      <c r="C3361" t="s">
        <v>35</v>
      </c>
      <c r="D3361">
        <v>2021</v>
      </c>
      <c r="E3361" s="9">
        <f ca="1">YEAR(TODAY())-Data_Source[[#This Row],[Year]]</f>
        <v>4</v>
      </c>
      <c r="F3361" t="s">
        <v>15</v>
      </c>
      <c r="G3361" t="s">
        <v>23</v>
      </c>
      <c r="H3361" t="s">
        <v>30</v>
      </c>
      <c r="I3361">
        <v>4.5</v>
      </c>
      <c r="J3361" t="s">
        <v>56</v>
      </c>
      <c r="K3361" t="s">
        <v>19</v>
      </c>
      <c r="L3361">
        <v>15000</v>
      </c>
      <c r="M3361" t="s">
        <v>45</v>
      </c>
      <c r="N3361" t="s">
        <v>539</v>
      </c>
      <c r="O3361" s="2">
        <v>262000</v>
      </c>
      <c r="P3361" s="1">
        <f>MEDIAN(Data_Source[Price (SAR)])</f>
        <v>58000</v>
      </c>
      <c r="Q3361" s="1" cm="1">
        <f t="array" ref="Q3361">MEDIAN(_xlfn._xlws.FILTER(Data_Source[Price (SAR)],Data_Source[Maker] = Data_Source[[#This Row],[Maker]]))</f>
        <v>65000</v>
      </c>
    </row>
    <row r="3362" spans="1:17" x14ac:dyDescent="0.35">
      <c r="A3362">
        <v>3361</v>
      </c>
      <c r="B3362" t="s">
        <v>34</v>
      </c>
      <c r="C3362" t="s">
        <v>35</v>
      </c>
      <c r="D3362">
        <v>2007</v>
      </c>
      <c r="E3362" s="9">
        <f ca="1">YEAR(TODAY())-Data_Source[[#This Row],[Year]]</f>
        <v>18</v>
      </c>
      <c r="F3362" t="s">
        <v>15</v>
      </c>
      <c r="G3362" t="s">
        <v>23</v>
      </c>
      <c r="H3362" t="s">
        <v>26</v>
      </c>
      <c r="I3362">
        <v>4.5</v>
      </c>
      <c r="J3362" t="s">
        <v>18</v>
      </c>
      <c r="K3362" t="s">
        <v>68</v>
      </c>
      <c r="L3362">
        <v>480000</v>
      </c>
      <c r="M3362" t="s">
        <v>45</v>
      </c>
      <c r="N3362" t="s">
        <v>539</v>
      </c>
      <c r="O3362" s="2">
        <v>65000</v>
      </c>
      <c r="P3362" s="1">
        <f>MEDIAN(Data_Source[Price (SAR)])</f>
        <v>58000</v>
      </c>
      <c r="Q3362" s="1" cm="1">
        <f t="array" ref="Q3362">MEDIAN(_xlfn._xlws.FILTER(Data_Source[Price (SAR)],Data_Source[Maker] = Data_Source[[#This Row],[Maker]]))</f>
        <v>65000</v>
      </c>
    </row>
    <row r="3363" spans="1:17" x14ac:dyDescent="0.35">
      <c r="A3363">
        <v>3362</v>
      </c>
      <c r="B3363" t="s">
        <v>82</v>
      </c>
      <c r="C3363" t="s">
        <v>153</v>
      </c>
      <c r="D3363">
        <v>2005</v>
      </c>
      <c r="E3363" s="9">
        <f ca="1">YEAR(TODAY())-Data_Source[[#This Row],[Year]]</f>
        <v>20</v>
      </c>
      <c r="F3363" t="s">
        <v>15</v>
      </c>
      <c r="G3363" t="s">
        <v>23</v>
      </c>
      <c r="H3363" t="s">
        <v>26</v>
      </c>
      <c r="I3363">
        <v>4</v>
      </c>
      <c r="J3363" t="s">
        <v>18</v>
      </c>
      <c r="K3363" t="s">
        <v>68</v>
      </c>
      <c r="L3363">
        <v>400</v>
      </c>
      <c r="M3363" t="s">
        <v>64</v>
      </c>
      <c r="N3363" t="s">
        <v>64</v>
      </c>
      <c r="O3363" s="2">
        <v>10000</v>
      </c>
      <c r="P3363" s="1">
        <f>MEDIAN(Data_Source[Price (SAR)])</f>
        <v>58000</v>
      </c>
      <c r="Q3363" s="1" cm="1">
        <f t="array" ref="Q3363">MEDIAN(_xlfn._xlws.FILTER(Data_Source[Price (SAR)],Data_Source[Maker] = Data_Source[[#This Row],[Maker]]))</f>
        <v>40000</v>
      </c>
    </row>
    <row r="3364" spans="1:17" x14ac:dyDescent="0.35">
      <c r="A3364">
        <v>3363</v>
      </c>
      <c r="B3364" t="s">
        <v>47</v>
      </c>
      <c r="C3364" t="s">
        <v>47</v>
      </c>
      <c r="D3364">
        <v>2009</v>
      </c>
      <c r="E3364" s="9">
        <f ca="1">YEAR(TODAY())-Data_Source[[#This Row],[Year]]</f>
        <v>16</v>
      </c>
      <c r="F3364" t="s">
        <v>47</v>
      </c>
      <c r="G3364" t="s">
        <v>216</v>
      </c>
      <c r="H3364" t="s">
        <v>26</v>
      </c>
      <c r="I3364">
        <v>2.4</v>
      </c>
      <c r="J3364" t="s">
        <v>56</v>
      </c>
      <c r="K3364" t="s">
        <v>68</v>
      </c>
      <c r="L3364">
        <v>1300</v>
      </c>
      <c r="M3364" t="s">
        <v>54</v>
      </c>
      <c r="N3364" t="s">
        <v>538</v>
      </c>
      <c r="O3364" s="2">
        <v>26000</v>
      </c>
      <c r="P3364" s="1">
        <f>MEDIAN(Data_Source[Price (SAR)])</f>
        <v>58000</v>
      </c>
      <c r="Q3364" s="1" cm="1">
        <f t="array" ref="Q3364">MEDIAN(_xlfn._xlws.FILTER(Data_Source[Price (SAR)],Data_Source[Maker] = Data_Source[[#This Row],[Maker]]))</f>
        <v>32500</v>
      </c>
    </row>
    <row r="3365" spans="1:17" x14ac:dyDescent="0.35">
      <c r="A3365">
        <v>3364</v>
      </c>
      <c r="B3365" t="s">
        <v>99</v>
      </c>
      <c r="C3365" t="s">
        <v>341</v>
      </c>
      <c r="D3365">
        <v>2020</v>
      </c>
      <c r="E3365" s="9">
        <f ca="1">YEAR(TODAY())-Data_Source[[#This Row],[Year]]</f>
        <v>5</v>
      </c>
      <c r="F3365" t="s">
        <v>15</v>
      </c>
      <c r="G3365" t="s">
        <v>94</v>
      </c>
      <c r="H3365" t="s">
        <v>17</v>
      </c>
      <c r="I3365">
        <v>2</v>
      </c>
      <c r="J3365" t="s">
        <v>18</v>
      </c>
      <c r="K3365" t="s">
        <v>19</v>
      </c>
      <c r="L3365">
        <v>23000</v>
      </c>
      <c r="M3365" t="s">
        <v>228</v>
      </c>
      <c r="N3365" t="s">
        <v>540</v>
      </c>
      <c r="O3365" s="2">
        <v>98000</v>
      </c>
      <c r="P3365" s="1">
        <f>MEDIAN(Data_Source[Price (SAR)])</f>
        <v>58000</v>
      </c>
      <c r="Q3365" s="1" cm="1">
        <f t="array" ref="Q3365">MEDIAN(_xlfn._xlws.FILTER(Data_Source[Price (SAR)],Data_Source[Maker] = Data_Source[[#This Row],[Maker]]))</f>
        <v>48000</v>
      </c>
    </row>
    <row r="3366" spans="1:17" x14ac:dyDescent="0.35">
      <c r="A3366">
        <v>3365</v>
      </c>
      <c r="B3366" t="s">
        <v>34</v>
      </c>
      <c r="C3366" t="s">
        <v>123</v>
      </c>
      <c r="D3366">
        <v>2020</v>
      </c>
      <c r="E3366" s="9">
        <f ca="1">YEAR(TODAY())-Data_Source[[#This Row],[Year]]</f>
        <v>5</v>
      </c>
      <c r="F3366" t="s">
        <v>15</v>
      </c>
      <c r="G3366" t="s">
        <v>23</v>
      </c>
      <c r="H3366" t="s">
        <v>17</v>
      </c>
      <c r="I3366">
        <v>2.7</v>
      </c>
      <c r="J3366" t="s">
        <v>18</v>
      </c>
      <c r="K3366" t="s">
        <v>19</v>
      </c>
      <c r="L3366">
        <v>22000</v>
      </c>
      <c r="M3366" t="s">
        <v>155</v>
      </c>
      <c r="N3366" t="s">
        <v>539</v>
      </c>
      <c r="O3366" s="3">
        <v>120000</v>
      </c>
      <c r="P3366" s="1">
        <f>MEDIAN(Data_Source[Price (SAR)])</f>
        <v>58000</v>
      </c>
      <c r="Q3366" s="1" cm="1">
        <f t="array" ref="Q3366">MEDIAN(_xlfn._xlws.FILTER(Data_Source[Price (SAR)],Data_Source[Maker] = Data_Source[[#This Row],[Maker]]))</f>
        <v>65000</v>
      </c>
    </row>
    <row r="3367" spans="1:17" x14ac:dyDescent="0.35">
      <c r="A3367">
        <v>3366</v>
      </c>
      <c r="B3367" t="s">
        <v>62</v>
      </c>
      <c r="C3367" t="s">
        <v>63</v>
      </c>
      <c r="D3367">
        <v>2015</v>
      </c>
      <c r="E3367" s="9">
        <f ca="1">YEAR(TODAY())-Data_Source[[#This Row],[Year]]</f>
        <v>10</v>
      </c>
      <c r="F3367" t="s">
        <v>15</v>
      </c>
      <c r="G3367" t="s">
        <v>23</v>
      </c>
      <c r="H3367" t="s">
        <v>30</v>
      </c>
      <c r="I3367">
        <v>3</v>
      </c>
      <c r="J3367" t="s">
        <v>18</v>
      </c>
      <c r="K3367" t="s">
        <v>19</v>
      </c>
      <c r="L3367">
        <v>125000</v>
      </c>
      <c r="M3367" t="s">
        <v>20</v>
      </c>
      <c r="N3367" t="s">
        <v>20</v>
      </c>
      <c r="O3367" s="3">
        <v>165000</v>
      </c>
      <c r="P3367" s="1">
        <f>MEDIAN(Data_Source[Price (SAR)])</f>
        <v>58000</v>
      </c>
      <c r="Q3367" s="1" cm="1">
        <f t="array" ref="Q3367">MEDIAN(_xlfn._xlws.FILTER(Data_Source[Price (SAR)],Data_Source[Maker] = Data_Source[[#This Row],[Maker]]))</f>
        <v>242500</v>
      </c>
    </row>
    <row r="3368" spans="1:17" x14ac:dyDescent="0.35">
      <c r="A3368">
        <v>3367</v>
      </c>
      <c r="B3368" t="s">
        <v>31</v>
      </c>
      <c r="C3368" t="s">
        <v>32</v>
      </c>
      <c r="D3368">
        <v>2016</v>
      </c>
      <c r="E3368" s="9">
        <f ca="1">YEAR(TODAY())-Data_Source[[#This Row],[Year]]</f>
        <v>9</v>
      </c>
      <c r="F3368" t="s">
        <v>44</v>
      </c>
      <c r="G3368" t="s">
        <v>29</v>
      </c>
      <c r="H3368" t="s">
        <v>30</v>
      </c>
      <c r="I3368">
        <v>2.4</v>
      </c>
      <c r="J3368" t="s">
        <v>18</v>
      </c>
      <c r="K3368" t="s">
        <v>19</v>
      </c>
      <c r="L3368">
        <v>129000</v>
      </c>
      <c r="M3368" t="s">
        <v>45</v>
      </c>
      <c r="N3368" t="s">
        <v>539</v>
      </c>
      <c r="O3368" s="3">
        <v>68000</v>
      </c>
      <c r="P3368" s="1">
        <f>MEDIAN(Data_Source[Price (SAR)])</f>
        <v>58000</v>
      </c>
      <c r="Q3368" s="1" cm="1">
        <f t="array" ref="Q3368">MEDIAN(_xlfn._xlws.FILTER(Data_Source[Price (SAR)],Data_Source[Maker] = Data_Source[[#This Row],[Maker]]))</f>
        <v>60500</v>
      </c>
    </row>
    <row r="3369" spans="1:17" x14ac:dyDescent="0.35">
      <c r="A3369">
        <v>3368</v>
      </c>
      <c r="B3369" t="s">
        <v>34</v>
      </c>
      <c r="C3369" t="s">
        <v>35</v>
      </c>
      <c r="D3369">
        <v>2019</v>
      </c>
      <c r="E3369" s="9">
        <f ca="1">YEAR(TODAY())-Data_Source[[#This Row],[Year]]</f>
        <v>6</v>
      </c>
      <c r="F3369" t="s">
        <v>15</v>
      </c>
      <c r="G3369" t="s">
        <v>23</v>
      </c>
      <c r="H3369" t="s">
        <v>17</v>
      </c>
      <c r="I3369">
        <v>4.5999999999999996</v>
      </c>
      <c r="J3369" t="s">
        <v>18</v>
      </c>
      <c r="K3369" t="s">
        <v>19</v>
      </c>
      <c r="L3369">
        <v>53000</v>
      </c>
      <c r="M3369" t="s">
        <v>45</v>
      </c>
      <c r="N3369" t="s">
        <v>539</v>
      </c>
      <c r="O3369" s="3">
        <v>255000</v>
      </c>
      <c r="P3369" s="1">
        <f>MEDIAN(Data_Source[Price (SAR)])</f>
        <v>58000</v>
      </c>
      <c r="Q3369" s="1" cm="1">
        <f t="array" ref="Q3369">MEDIAN(_xlfn._xlws.FILTER(Data_Source[Price (SAR)],Data_Source[Maker] = Data_Source[[#This Row],[Maker]]))</f>
        <v>65000</v>
      </c>
    </row>
    <row r="3370" spans="1:17" x14ac:dyDescent="0.35">
      <c r="A3370">
        <v>3369</v>
      </c>
      <c r="B3370" t="s">
        <v>48</v>
      </c>
      <c r="C3370" t="s">
        <v>149</v>
      </c>
      <c r="D3370">
        <v>2019</v>
      </c>
      <c r="E3370" s="9">
        <f ca="1">YEAR(TODAY())-Data_Source[[#This Row],[Year]]</f>
        <v>6</v>
      </c>
      <c r="F3370" t="s">
        <v>15</v>
      </c>
      <c r="G3370" t="s">
        <v>29</v>
      </c>
      <c r="H3370" t="s">
        <v>17</v>
      </c>
      <c r="I3370">
        <v>2</v>
      </c>
      <c r="J3370" t="s">
        <v>18</v>
      </c>
      <c r="K3370" t="s">
        <v>19</v>
      </c>
      <c r="L3370">
        <v>40000</v>
      </c>
      <c r="M3370" t="s">
        <v>45</v>
      </c>
      <c r="N3370" t="s">
        <v>539</v>
      </c>
      <c r="O3370" s="3">
        <v>210000</v>
      </c>
      <c r="P3370" s="1">
        <f>MEDIAN(Data_Source[Price (SAR)])</f>
        <v>58000</v>
      </c>
      <c r="Q3370" s="1" cm="1">
        <f t="array" ref="Q3370">MEDIAN(_xlfn._xlws.FILTER(Data_Source[Price (SAR)],Data_Source[Maker] = Data_Source[[#This Row],[Maker]]))</f>
        <v>145000</v>
      </c>
    </row>
    <row r="3371" spans="1:17" x14ac:dyDescent="0.35">
      <c r="A3371">
        <v>3370</v>
      </c>
      <c r="B3371" t="s">
        <v>34</v>
      </c>
      <c r="C3371" t="s">
        <v>43</v>
      </c>
      <c r="D3371">
        <v>2020</v>
      </c>
      <c r="E3371" s="9">
        <f ca="1">YEAR(TODAY())-Data_Source[[#This Row],[Year]]</f>
        <v>5</v>
      </c>
      <c r="F3371" t="s">
        <v>44</v>
      </c>
      <c r="G3371" t="s">
        <v>23</v>
      </c>
      <c r="H3371" t="s">
        <v>26</v>
      </c>
      <c r="I3371">
        <v>2.5</v>
      </c>
      <c r="J3371" t="s">
        <v>18</v>
      </c>
      <c r="K3371" t="s">
        <v>19</v>
      </c>
      <c r="L3371">
        <v>4443</v>
      </c>
      <c r="M3371" t="s">
        <v>20</v>
      </c>
      <c r="N3371" t="s">
        <v>20</v>
      </c>
      <c r="O3371" s="2">
        <v>84500</v>
      </c>
      <c r="P3371" s="1">
        <f>MEDIAN(Data_Source[Price (SAR)])</f>
        <v>58000</v>
      </c>
      <c r="Q3371" s="1" cm="1">
        <f t="array" ref="Q3371">MEDIAN(_xlfn._xlws.FILTER(Data_Source[Price (SAR)],Data_Source[Maker] = Data_Source[[#This Row],[Maker]]))</f>
        <v>65000</v>
      </c>
    </row>
    <row r="3372" spans="1:17" x14ac:dyDescent="0.35">
      <c r="A3372">
        <v>3371</v>
      </c>
      <c r="B3372" t="s">
        <v>34</v>
      </c>
      <c r="C3372" t="s">
        <v>55</v>
      </c>
      <c r="D3372">
        <v>2018</v>
      </c>
      <c r="E3372" s="9">
        <f ca="1">YEAR(TODAY())-Data_Source[[#This Row],[Year]]</f>
        <v>7</v>
      </c>
      <c r="F3372" t="s">
        <v>44</v>
      </c>
      <c r="G3372" t="s">
        <v>23</v>
      </c>
      <c r="H3372" t="s">
        <v>30</v>
      </c>
      <c r="I3372">
        <v>4</v>
      </c>
      <c r="J3372" t="s">
        <v>18</v>
      </c>
      <c r="K3372" t="s">
        <v>19</v>
      </c>
      <c r="L3372">
        <v>79000</v>
      </c>
      <c r="M3372" t="s">
        <v>45</v>
      </c>
      <c r="N3372" t="s">
        <v>539</v>
      </c>
      <c r="O3372" s="3">
        <v>139000</v>
      </c>
      <c r="P3372" s="1">
        <f>MEDIAN(Data_Source[Price (SAR)])</f>
        <v>58000</v>
      </c>
      <c r="Q3372" s="1" cm="1">
        <f t="array" ref="Q3372">MEDIAN(_xlfn._xlws.FILTER(Data_Source[Price (SAR)],Data_Source[Maker] = Data_Source[[#This Row],[Maker]]))</f>
        <v>65000</v>
      </c>
    </row>
    <row r="3373" spans="1:17" x14ac:dyDescent="0.35">
      <c r="A3373">
        <v>3372</v>
      </c>
      <c r="B3373" t="s">
        <v>82</v>
      </c>
      <c r="C3373" t="s">
        <v>169</v>
      </c>
      <c r="D3373">
        <v>2016</v>
      </c>
      <c r="E3373" s="9">
        <f ca="1">YEAR(TODAY())-Data_Source[[#This Row],[Year]]</f>
        <v>9</v>
      </c>
      <c r="F3373" t="s">
        <v>15</v>
      </c>
      <c r="G3373" t="s">
        <v>29</v>
      </c>
      <c r="H3373" t="s">
        <v>17</v>
      </c>
      <c r="I3373">
        <v>3.3</v>
      </c>
      <c r="J3373" t="s">
        <v>18</v>
      </c>
      <c r="K3373" t="s">
        <v>19</v>
      </c>
      <c r="L3373">
        <v>21000</v>
      </c>
      <c r="M3373" t="s">
        <v>70</v>
      </c>
      <c r="N3373" t="s">
        <v>70</v>
      </c>
      <c r="O3373" s="3">
        <v>65000</v>
      </c>
      <c r="P3373" s="1">
        <f>MEDIAN(Data_Source[Price (SAR)])</f>
        <v>58000</v>
      </c>
      <c r="Q3373" s="1" cm="1">
        <f t="array" ref="Q3373">MEDIAN(_xlfn._xlws.FILTER(Data_Source[Price (SAR)],Data_Source[Maker] = Data_Source[[#This Row],[Maker]]))</f>
        <v>40000</v>
      </c>
    </row>
    <row r="3374" spans="1:17" x14ac:dyDescent="0.35">
      <c r="A3374">
        <v>3373</v>
      </c>
      <c r="B3374" t="s">
        <v>27</v>
      </c>
      <c r="C3374" t="s">
        <v>89</v>
      </c>
      <c r="D3374">
        <v>2017</v>
      </c>
      <c r="E3374" s="9">
        <f ca="1">YEAR(TODAY())-Data_Source[[#This Row],[Year]]</f>
        <v>8</v>
      </c>
      <c r="F3374" t="s">
        <v>15</v>
      </c>
      <c r="G3374" t="s">
        <v>75</v>
      </c>
      <c r="H3374" t="s">
        <v>30</v>
      </c>
      <c r="I3374">
        <v>2.4</v>
      </c>
      <c r="J3374" t="s">
        <v>18</v>
      </c>
      <c r="K3374" t="s">
        <v>19</v>
      </c>
      <c r="L3374">
        <v>20000</v>
      </c>
      <c r="M3374" t="s">
        <v>20</v>
      </c>
      <c r="N3374" t="s">
        <v>20</v>
      </c>
      <c r="O3374" s="3">
        <v>36000</v>
      </c>
      <c r="P3374" s="1">
        <f>MEDIAN(Data_Source[Price (SAR)])</f>
        <v>58000</v>
      </c>
      <c r="Q3374" s="1" cm="1">
        <f t="array" ref="Q3374">MEDIAN(_xlfn._xlws.FILTER(Data_Source[Price (SAR)],Data_Source[Maker] = Data_Source[[#This Row],[Maker]]))</f>
        <v>42000</v>
      </c>
    </row>
    <row r="3375" spans="1:17" x14ac:dyDescent="0.35">
      <c r="A3375">
        <v>3374</v>
      </c>
      <c r="B3375" t="s">
        <v>60</v>
      </c>
      <c r="C3375" t="s">
        <v>80</v>
      </c>
      <c r="D3375">
        <v>2016</v>
      </c>
      <c r="E3375" s="9">
        <f ca="1">YEAR(TODAY())-Data_Source[[#This Row],[Year]]</f>
        <v>9</v>
      </c>
      <c r="F3375" t="s">
        <v>47</v>
      </c>
      <c r="G3375" t="s">
        <v>29</v>
      </c>
      <c r="H3375" t="s">
        <v>17</v>
      </c>
      <c r="I3375">
        <v>3.5</v>
      </c>
      <c r="J3375" t="s">
        <v>18</v>
      </c>
      <c r="K3375" t="s">
        <v>19</v>
      </c>
      <c r="L3375">
        <v>50000</v>
      </c>
      <c r="M3375" t="s">
        <v>45</v>
      </c>
      <c r="N3375" t="s">
        <v>539</v>
      </c>
      <c r="O3375" s="3">
        <v>127000</v>
      </c>
      <c r="P3375" s="1">
        <f>MEDIAN(Data_Source[Price (SAR)])</f>
        <v>58000</v>
      </c>
      <c r="Q3375" s="1" cm="1">
        <f t="array" ref="Q3375">MEDIAN(_xlfn._xlws.FILTER(Data_Source[Price (SAR)],Data_Source[Maker] = Data_Source[[#This Row],[Maker]]))</f>
        <v>142000</v>
      </c>
    </row>
    <row r="3376" spans="1:17" x14ac:dyDescent="0.35">
      <c r="A3376">
        <v>3375</v>
      </c>
      <c r="B3376" t="s">
        <v>39</v>
      </c>
      <c r="C3376" t="s">
        <v>261</v>
      </c>
      <c r="D3376">
        <v>2011</v>
      </c>
      <c r="E3376" s="9">
        <f ca="1">YEAR(TODAY())-Data_Source[[#This Row],[Year]]</f>
        <v>14</v>
      </c>
      <c r="F3376" t="s">
        <v>15</v>
      </c>
      <c r="G3376" t="s">
        <v>23</v>
      </c>
      <c r="H3376" t="s">
        <v>26</v>
      </c>
      <c r="I3376">
        <v>1.6</v>
      </c>
      <c r="J3376" t="s">
        <v>18</v>
      </c>
      <c r="K3376" t="s">
        <v>19</v>
      </c>
      <c r="L3376">
        <v>216000</v>
      </c>
      <c r="M3376" t="s">
        <v>20</v>
      </c>
      <c r="N3376" t="s">
        <v>20</v>
      </c>
      <c r="O3376" s="3">
        <v>9000</v>
      </c>
      <c r="P3376" s="1">
        <f>MEDIAN(Data_Source[Price (SAR)])</f>
        <v>58000</v>
      </c>
      <c r="Q3376" s="1" cm="1">
        <f t="array" ref="Q3376">MEDIAN(_xlfn._xlws.FILTER(Data_Source[Price (SAR)],Data_Source[Maker] = Data_Source[[#This Row],[Maker]]))</f>
        <v>60000</v>
      </c>
    </row>
    <row r="3377" spans="1:17" x14ac:dyDescent="0.35">
      <c r="A3377">
        <v>3376</v>
      </c>
      <c r="B3377" t="s">
        <v>181</v>
      </c>
      <c r="C3377" t="s">
        <v>199</v>
      </c>
      <c r="D3377">
        <v>2016</v>
      </c>
      <c r="E3377" s="9">
        <f ca="1">YEAR(TODAY())-Data_Source[[#This Row],[Year]]</f>
        <v>9</v>
      </c>
      <c r="F3377" t="s">
        <v>15</v>
      </c>
      <c r="G3377" t="s">
        <v>23</v>
      </c>
      <c r="H3377" t="s">
        <v>17</v>
      </c>
      <c r="I3377">
        <v>3.8</v>
      </c>
      <c r="J3377" t="s">
        <v>18</v>
      </c>
      <c r="K3377" t="s">
        <v>19</v>
      </c>
      <c r="L3377">
        <v>200</v>
      </c>
      <c r="M3377" t="s">
        <v>42</v>
      </c>
      <c r="N3377" t="s">
        <v>64</v>
      </c>
      <c r="O3377" s="2">
        <v>50000</v>
      </c>
      <c r="P3377" s="1">
        <f>MEDIAN(Data_Source[Price (SAR)])</f>
        <v>58000</v>
      </c>
      <c r="Q3377" s="1" cm="1">
        <f t="array" ref="Q3377">MEDIAN(_xlfn._xlws.FILTER(Data_Source[Price (SAR)],Data_Source[Maker] = Data_Source[[#This Row],[Maker]]))</f>
        <v>54000</v>
      </c>
    </row>
    <row r="3378" spans="1:17" x14ac:dyDescent="0.35">
      <c r="A3378">
        <v>3377</v>
      </c>
      <c r="B3378" t="s">
        <v>27</v>
      </c>
      <c r="C3378" t="s">
        <v>88</v>
      </c>
      <c r="D3378">
        <v>2017</v>
      </c>
      <c r="E3378" s="9">
        <f ca="1">YEAR(TODAY())-Data_Source[[#This Row],[Year]]</f>
        <v>8</v>
      </c>
      <c r="F3378" t="s">
        <v>15</v>
      </c>
      <c r="G3378" t="s">
        <v>23</v>
      </c>
      <c r="H3378" t="s">
        <v>26</v>
      </c>
      <c r="I3378">
        <v>1.4</v>
      </c>
      <c r="J3378" t="s">
        <v>18</v>
      </c>
      <c r="K3378" t="s">
        <v>19</v>
      </c>
      <c r="L3378">
        <v>133000</v>
      </c>
      <c r="M3378" t="s">
        <v>45</v>
      </c>
      <c r="N3378" t="s">
        <v>539</v>
      </c>
      <c r="O3378" s="2">
        <v>34000</v>
      </c>
      <c r="P3378" s="1">
        <f>MEDIAN(Data_Source[Price (SAR)])</f>
        <v>58000</v>
      </c>
      <c r="Q3378" s="1" cm="1">
        <f t="array" ref="Q3378">MEDIAN(_xlfn._xlws.FILTER(Data_Source[Price (SAR)],Data_Source[Maker] = Data_Source[[#This Row],[Maker]]))</f>
        <v>42000</v>
      </c>
    </row>
    <row r="3379" spans="1:17" x14ac:dyDescent="0.35">
      <c r="A3379">
        <v>3378</v>
      </c>
      <c r="B3379" t="s">
        <v>39</v>
      </c>
      <c r="C3379" t="s">
        <v>46</v>
      </c>
      <c r="D3379">
        <v>2012</v>
      </c>
      <c r="E3379" s="9">
        <f ca="1">YEAR(TODAY())-Data_Source[[#This Row],[Year]]</f>
        <v>13</v>
      </c>
      <c r="F3379" t="s">
        <v>15</v>
      </c>
      <c r="G3379" t="s">
        <v>78</v>
      </c>
      <c r="H3379" t="s">
        <v>26</v>
      </c>
      <c r="I3379">
        <v>5.3</v>
      </c>
      <c r="J3379" t="s">
        <v>18</v>
      </c>
      <c r="K3379" t="s">
        <v>19</v>
      </c>
      <c r="L3379">
        <v>297000</v>
      </c>
      <c r="M3379" t="s">
        <v>42</v>
      </c>
      <c r="N3379" t="s">
        <v>64</v>
      </c>
      <c r="O3379" s="3">
        <v>52000</v>
      </c>
      <c r="P3379" s="1">
        <f>MEDIAN(Data_Source[Price (SAR)])</f>
        <v>58000</v>
      </c>
      <c r="Q3379" s="1" cm="1">
        <f t="array" ref="Q3379">MEDIAN(_xlfn._xlws.FILTER(Data_Source[Price (SAR)],Data_Source[Maker] = Data_Source[[#This Row],[Maker]]))</f>
        <v>60000</v>
      </c>
    </row>
    <row r="3380" spans="1:17" x14ac:dyDescent="0.35">
      <c r="A3380">
        <v>3379</v>
      </c>
      <c r="B3380" t="s">
        <v>76</v>
      </c>
      <c r="C3380" t="s">
        <v>112</v>
      </c>
      <c r="D3380">
        <v>2015</v>
      </c>
      <c r="E3380" s="9">
        <f ca="1">YEAR(TODAY())-Data_Source[[#This Row],[Year]]</f>
        <v>10</v>
      </c>
      <c r="F3380" t="s">
        <v>47</v>
      </c>
      <c r="G3380" t="s">
        <v>16</v>
      </c>
      <c r="H3380" t="s">
        <v>17</v>
      </c>
      <c r="I3380">
        <v>3.5</v>
      </c>
      <c r="J3380" t="s">
        <v>18</v>
      </c>
      <c r="K3380" t="s">
        <v>19</v>
      </c>
      <c r="L3380">
        <v>117000</v>
      </c>
      <c r="M3380" t="s">
        <v>45</v>
      </c>
      <c r="N3380" t="s">
        <v>539</v>
      </c>
      <c r="O3380" s="2">
        <v>69000</v>
      </c>
      <c r="P3380" s="1">
        <f>MEDIAN(Data_Source[Price (SAR)])</f>
        <v>58000</v>
      </c>
      <c r="Q3380" s="1" cm="1">
        <f t="array" ref="Q3380">MEDIAN(_xlfn._xlws.FILTER(Data_Source[Price (SAR)],Data_Source[Maker] = Data_Source[[#This Row],[Maker]]))</f>
        <v>55000</v>
      </c>
    </row>
    <row r="3381" spans="1:17" x14ac:dyDescent="0.35">
      <c r="A3381">
        <v>3380</v>
      </c>
      <c r="B3381" t="s">
        <v>76</v>
      </c>
      <c r="C3381" t="s">
        <v>112</v>
      </c>
      <c r="D3381">
        <v>2018</v>
      </c>
      <c r="E3381" s="9">
        <f ca="1">YEAR(TODAY())-Data_Source[[#This Row],[Year]]</f>
        <v>7</v>
      </c>
      <c r="F3381" t="s">
        <v>47</v>
      </c>
      <c r="G3381" t="s">
        <v>29</v>
      </c>
      <c r="H3381" t="s">
        <v>17</v>
      </c>
      <c r="I3381">
        <v>3.7</v>
      </c>
      <c r="J3381" t="s">
        <v>18</v>
      </c>
      <c r="K3381" t="s">
        <v>19</v>
      </c>
      <c r="L3381">
        <v>88000</v>
      </c>
      <c r="M3381" t="s">
        <v>45</v>
      </c>
      <c r="N3381" t="s">
        <v>539</v>
      </c>
      <c r="O3381" s="3">
        <v>95000</v>
      </c>
      <c r="P3381" s="1">
        <f>MEDIAN(Data_Source[Price (SAR)])</f>
        <v>58000</v>
      </c>
      <c r="Q3381" s="1" cm="1">
        <f t="array" ref="Q3381">MEDIAN(_xlfn._xlws.FILTER(Data_Source[Price (SAR)],Data_Source[Maker] = Data_Source[[#This Row],[Maker]]))</f>
        <v>55000</v>
      </c>
    </row>
    <row r="3382" spans="1:17" x14ac:dyDescent="0.35">
      <c r="A3382">
        <v>3381</v>
      </c>
      <c r="B3382" t="s">
        <v>76</v>
      </c>
      <c r="C3382" t="s">
        <v>112</v>
      </c>
      <c r="D3382">
        <v>2015</v>
      </c>
      <c r="E3382" s="9">
        <f ca="1">YEAR(TODAY())-Data_Source[[#This Row],[Year]]</f>
        <v>10</v>
      </c>
      <c r="F3382" t="s">
        <v>15</v>
      </c>
      <c r="G3382" t="s">
        <v>16</v>
      </c>
      <c r="H3382" t="s">
        <v>30</v>
      </c>
      <c r="I3382">
        <v>3.6</v>
      </c>
      <c r="J3382" t="s">
        <v>18</v>
      </c>
      <c r="K3382" t="s">
        <v>19</v>
      </c>
      <c r="L3382">
        <v>203000</v>
      </c>
      <c r="M3382" t="s">
        <v>20</v>
      </c>
      <c r="N3382" t="s">
        <v>20</v>
      </c>
      <c r="O3382" s="2">
        <v>55000</v>
      </c>
      <c r="P3382" s="1">
        <f>MEDIAN(Data_Source[Price (SAR)])</f>
        <v>58000</v>
      </c>
      <c r="Q3382" s="1" cm="1">
        <f t="array" ref="Q3382">MEDIAN(_xlfn._xlws.FILTER(Data_Source[Price (SAR)],Data_Source[Maker] = Data_Source[[#This Row],[Maker]]))</f>
        <v>55000</v>
      </c>
    </row>
    <row r="3383" spans="1:17" x14ac:dyDescent="0.35">
      <c r="A3383">
        <v>3382</v>
      </c>
      <c r="B3383" t="s">
        <v>60</v>
      </c>
      <c r="C3383" t="s">
        <v>90</v>
      </c>
      <c r="D3383">
        <v>2000</v>
      </c>
      <c r="E3383" s="9">
        <f ca="1">YEAR(TODAY())-Data_Source[[#This Row],[Year]]</f>
        <v>25</v>
      </c>
      <c r="F3383" t="s">
        <v>15</v>
      </c>
      <c r="G3383" t="s">
        <v>75</v>
      </c>
      <c r="H3383" t="s">
        <v>17</v>
      </c>
      <c r="I3383">
        <v>5.7</v>
      </c>
      <c r="J3383" t="s">
        <v>18</v>
      </c>
      <c r="K3383" t="s">
        <v>19</v>
      </c>
      <c r="L3383">
        <v>460</v>
      </c>
      <c r="M3383" t="s">
        <v>126</v>
      </c>
      <c r="N3383" t="s">
        <v>126</v>
      </c>
      <c r="O3383" s="2">
        <v>46000</v>
      </c>
      <c r="P3383" s="1">
        <f>MEDIAN(Data_Source[Price (SAR)])</f>
        <v>58000</v>
      </c>
      <c r="Q3383" s="1" cm="1">
        <f t="array" ref="Q3383">MEDIAN(_xlfn._xlws.FILTER(Data_Source[Price (SAR)],Data_Source[Maker] = Data_Source[[#This Row],[Maker]]))</f>
        <v>142000</v>
      </c>
    </row>
    <row r="3384" spans="1:17" x14ac:dyDescent="0.35">
      <c r="A3384">
        <v>3383</v>
      </c>
      <c r="B3384" t="s">
        <v>27</v>
      </c>
      <c r="C3384" t="s">
        <v>89</v>
      </c>
      <c r="D3384">
        <v>2017</v>
      </c>
      <c r="E3384" s="9">
        <f ca="1">YEAR(TODAY())-Data_Source[[#This Row],[Year]]</f>
        <v>8</v>
      </c>
      <c r="F3384" t="s">
        <v>15</v>
      </c>
      <c r="G3384" t="s">
        <v>23</v>
      </c>
      <c r="H3384" t="s">
        <v>26</v>
      </c>
      <c r="I3384">
        <v>2.4</v>
      </c>
      <c r="J3384" t="s">
        <v>18</v>
      </c>
      <c r="K3384" t="s">
        <v>19</v>
      </c>
      <c r="L3384">
        <v>165163</v>
      </c>
      <c r="M3384" t="s">
        <v>20</v>
      </c>
      <c r="N3384" t="s">
        <v>20</v>
      </c>
      <c r="O3384" s="2">
        <v>49000</v>
      </c>
      <c r="P3384" s="1">
        <f>MEDIAN(Data_Source[Price (SAR)])</f>
        <v>58000</v>
      </c>
      <c r="Q3384" s="1" cm="1">
        <f t="array" ref="Q3384">MEDIAN(_xlfn._xlws.FILTER(Data_Source[Price (SAR)],Data_Source[Maker] = Data_Source[[#This Row],[Maker]]))</f>
        <v>42000</v>
      </c>
    </row>
    <row r="3385" spans="1:17" x14ac:dyDescent="0.35">
      <c r="A3385">
        <v>3384</v>
      </c>
      <c r="B3385" t="s">
        <v>60</v>
      </c>
      <c r="C3385" t="s">
        <v>80</v>
      </c>
      <c r="D3385">
        <v>2021</v>
      </c>
      <c r="E3385" s="9">
        <f ca="1">YEAR(TODAY())-Data_Source[[#This Row],[Year]]</f>
        <v>4</v>
      </c>
      <c r="F3385" t="s">
        <v>303</v>
      </c>
      <c r="G3385" t="s">
        <v>25</v>
      </c>
      <c r="H3385" t="s">
        <v>17</v>
      </c>
      <c r="I3385">
        <v>3.5</v>
      </c>
      <c r="J3385" t="s">
        <v>18</v>
      </c>
      <c r="K3385" t="s">
        <v>19</v>
      </c>
      <c r="L3385">
        <v>1300</v>
      </c>
      <c r="M3385" t="s">
        <v>42</v>
      </c>
      <c r="N3385" t="s">
        <v>64</v>
      </c>
      <c r="O3385" s="2">
        <v>175000</v>
      </c>
      <c r="P3385" s="1">
        <f>MEDIAN(Data_Source[Price (SAR)])</f>
        <v>58000</v>
      </c>
      <c r="Q3385" s="1" cm="1">
        <f t="array" ref="Q3385">MEDIAN(_xlfn._xlws.FILTER(Data_Source[Price (SAR)],Data_Source[Maker] = Data_Source[[#This Row],[Maker]]))</f>
        <v>142000</v>
      </c>
    </row>
    <row r="3386" spans="1:17" x14ac:dyDescent="0.35">
      <c r="A3386">
        <v>3385</v>
      </c>
      <c r="B3386" t="s">
        <v>76</v>
      </c>
      <c r="C3386" t="s">
        <v>144</v>
      </c>
      <c r="D3386">
        <v>2006</v>
      </c>
      <c r="E3386" s="9">
        <f ca="1">YEAR(TODAY())-Data_Source[[#This Row],[Year]]</f>
        <v>19</v>
      </c>
      <c r="F3386" t="s">
        <v>15</v>
      </c>
      <c r="G3386" t="s">
        <v>102</v>
      </c>
      <c r="H3386" t="s">
        <v>26</v>
      </c>
      <c r="I3386">
        <v>3.5</v>
      </c>
      <c r="J3386" t="s">
        <v>18</v>
      </c>
      <c r="K3386" t="s">
        <v>19</v>
      </c>
      <c r="L3386">
        <v>307000</v>
      </c>
      <c r="M3386" t="s">
        <v>59</v>
      </c>
      <c r="N3386" t="s">
        <v>59</v>
      </c>
      <c r="O3386" s="3">
        <v>15000</v>
      </c>
      <c r="P3386" s="1">
        <f>MEDIAN(Data_Source[Price (SAR)])</f>
        <v>58000</v>
      </c>
      <c r="Q3386" s="1" cm="1">
        <f t="array" ref="Q3386">MEDIAN(_xlfn._xlws.FILTER(Data_Source[Price (SAR)],Data_Source[Maker] = Data_Source[[#This Row],[Maker]]))</f>
        <v>55000</v>
      </c>
    </row>
    <row r="3387" spans="1:17" x14ac:dyDescent="0.35">
      <c r="A3387">
        <v>3386</v>
      </c>
      <c r="B3387" t="s">
        <v>21</v>
      </c>
      <c r="C3387" t="s">
        <v>24</v>
      </c>
      <c r="D3387">
        <v>2011</v>
      </c>
      <c r="E3387" s="9">
        <f ca="1">YEAR(TODAY())-Data_Source[[#This Row],[Year]]</f>
        <v>14</v>
      </c>
      <c r="F3387" t="s">
        <v>15</v>
      </c>
      <c r="G3387" t="s">
        <v>23</v>
      </c>
      <c r="H3387" t="s">
        <v>26</v>
      </c>
      <c r="I3387">
        <v>1.4</v>
      </c>
      <c r="J3387" t="s">
        <v>18</v>
      </c>
      <c r="K3387" t="s">
        <v>68</v>
      </c>
      <c r="L3387">
        <v>290</v>
      </c>
      <c r="M3387" t="s">
        <v>20</v>
      </c>
      <c r="N3387" t="s">
        <v>20</v>
      </c>
      <c r="O3387" s="2">
        <v>7000</v>
      </c>
      <c r="P3387" s="1">
        <f>MEDIAN(Data_Source[Price (SAR)])</f>
        <v>58000</v>
      </c>
      <c r="Q3387" s="1" cm="1">
        <f t="array" ref="Q3387">MEDIAN(_xlfn._xlws.FILTER(Data_Source[Price (SAR)],Data_Source[Maker] = Data_Source[[#This Row],[Maker]]))</f>
        <v>36500</v>
      </c>
    </row>
    <row r="3388" spans="1:17" x14ac:dyDescent="0.35">
      <c r="A3388">
        <v>3387</v>
      </c>
      <c r="B3388" t="s">
        <v>48</v>
      </c>
      <c r="C3388" t="s">
        <v>106</v>
      </c>
      <c r="D3388">
        <v>2017</v>
      </c>
      <c r="E3388" s="9">
        <f ca="1">YEAR(TODAY())-Data_Source[[#This Row],[Year]]</f>
        <v>8</v>
      </c>
      <c r="F3388" t="s">
        <v>15</v>
      </c>
      <c r="G3388" t="s">
        <v>29</v>
      </c>
      <c r="H3388" t="s">
        <v>17</v>
      </c>
      <c r="I3388">
        <v>6</v>
      </c>
      <c r="J3388" t="s">
        <v>18</v>
      </c>
      <c r="K3388" t="s">
        <v>19</v>
      </c>
      <c r="L3388">
        <v>36000</v>
      </c>
      <c r="M3388" t="s">
        <v>20</v>
      </c>
      <c r="N3388" t="s">
        <v>20</v>
      </c>
      <c r="O3388" s="3">
        <v>310000</v>
      </c>
      <c r="P3388" s="1">
        <f>MEDIAN(Data_Source[Price (SAR)])</f>
        <v>58000</v>
      </c>
      <c r="Q3388" s="1" cm="1">
        <f t="array" ref="Q3388">MEDIAN(_xlfn._xlws.FILTER(Data_Source[Price (SAR)],Data_Source[Maker] = Data_Source[[#This Row],[Maker]]))</f>
        <v>145000</v>
      </c>
    </row>
    <row r="3389" spans="1:17" x14ac:dyDescent="0.35">
      <c r="A3389">
        <v>3388</v>
      </c>
      <c r="B3389" t="s">
        <v>34</v>
      </c>
      <c r="C3389" t="s">
        <v>35</v>
      </c>
      <c r="D3389">
        <v>2016</v>
      </c>
      <c r="E3389" s="9">
        <f ca="1">YEAR(TODAY())-Data_Source[[#This Row],[Year]]</f>
        <v>9</v>
      </c>
      <c r="F3389" t="s">
        <v>15</v>
      </c>
      <c r="G3389" t="s">
        <v>23</v>
      </c>
      <c r="H3389" t="s">
        <v>17</v>
      </c>
      <c r="I3389">
        <v>4.5999999999999996</v>
      </c>
      <c r="J3389" t="s">
        <v>18</v>
      </c>
      <c r="K3389" t="s">
        <v>19</v>
      </c>
      <c r="L3389">
        <v>107</v>
      </c>
      <c r="M3389" t="s">
        <v>254</v>
      </c>
      <c r="N3389" t="s">
        <v>254</v>
      </c>
      <c r="O3389" s="2">
        <v>185000</v>
      </c>
      <c r="P3389" s="1">
        <f>MEDIAN(Data_Source[Price (SAR)])</f>
        <v>58000</v>
      </c>
      <c r="Q3389" s="1" cm="1">
        <f t="array" ref="Q3389">MEDIAN(_xlfn._xlws.FILTER(Data_Source[Price (SAR)],Data_Source[Maker] = Data_Source[[#This Row],[Maker]]))</f>
        <v>65000</v>
      </c>
    </row>
    <row r="3390" spans="1:17" x14ac:dyDescent="0.35">
      <c r="A3390">
        <v>3389</v>
      </c>
      <c r="B3390" t="s">
        <v>39</v>
      </c>
      <c r="C3390" t="s">
        <v>46</v>
      </c>
      <c r="D3390">
        <v>2013</v>
      </c>
      <c r="E3390" s="9">
        <f ca="1">YEAR(TODAY())-Data_Source[[#This Row],[Year]]</f>
        <v>12</v>
      </c>
      <c r="F3390" t="s">
        <v>15</v>
      </c>
      <c r="G3390" t="s">
        <v>94</v>
      </c>
      <c r="H3390" t="s">
        <v>26</v>
      </c>
      <c r="I3390">
        <v>5.3</v>
      </c>
      <c r="J3390" t="s">
        <v>18</v>
      </c>
      <c r="K3390" t="s">
        <v>19</v>
      </c>
      <c r="L3390">
        <v>362000</v>
      </c>
      <c r="M3390" t="s">
        <v>42</v>
      </c>
      <c r="N3390" t="s">
        <v>64</v>
      </c>
      <c r="O3390" s="2">
        <v>58000</v>
      </c>
      <c r="P3390" s="1">
        <f>MEDIAN(Data_Source[Price (SAR)])</f>
        <v>58000</v>
      </c>
      <c r="Q3390" s="1" cm="1">
        <f t="array" ref="Q3390">MEDIAN(_xlfn._xlws.FILTER(Data_Source[Price (SAR)],Data_Source[Maker] = Data_Source[[#This Row],[Maker]]))</f>
        <v>60000</v>
      </c>
    </row>
    <row r="3391" spans="1:17" x14ac:dyDescent="0.35">
      <c r="A3391">
        <v>3390</v>
      </c>
      <c r="B3391" t="s">
        <v>27</v>
      </c>
      <c r="C3391" t="s">
        <v>28</v>
      </c>
      <c r="D3391">
        <v>2019</v>
      </c>
      <c r="E3391" s="9">
        <f ca="1">YEAR(TODAY())-Data_Source[[#This Row],[Year]]</f>
        <v>6</v>
      </c>
      <c r="F3391" t="s">
        <v>15</v>
      </c>
      <c r="G3391" t="s">
        <v>23</v>
      </c>
      <c r="H3391" t="s">
        <v>26</v>
      </c>
      <c r="I3391">
        <v>1.6</v>
      </c>
      <c r="J3391" t="s">
        <v>18</v>
      </c>
      <c r="K3391" t="s">
        <v>19</v>
      </c>
      <c r="L3391">
        <v>35093</v>
      </c>
      <c r="M3391" t="s">
        <v>20</v>
      </c>
      <c r="N3391" t="s">
        <v>20</v>
      </c>
      <c r="O3391" s="3">
        <v>50000</v>
      </c>
      <c r="P3391" s="1">
        <f>MEDIAN(Data_Source[Price (SAR)])</f>
        <v>58000</v>
      </c>
      <c r="Q3391" s="1" cm="1">
        <f t="array" ref="Q3391">MEDIAN(_xlfn._xlws.FILTER(Data_Source[Price (SAR)],Data_Source[Maker] = Data_Source[[#This Row],[Maker]]))</f>
        <v>42000</v>
      </c>
    </row>
    <row r="3392" spans="1:17" x14ac:dyDescent="0.35">
      <c r="A3392">
        <v>3391</v>
      </c>
      <c r="B3392" t="s">
        <v>166</v>
      </c>
      <c r="C3392" t="s">
        <v>268</v>
      </c>
      <c r="D3392">
        <v>2020</v>
      </c>
      <c r="E3392" s="9">
        <f ca="1">YEAR(TODAY())-Data_Source[[#This Row],[Year]]</f>
        <v>5</v>
      </c>
      <c r="F3392" t="s">
        <v>15</v>
      </c>
      <c r="G3392" t="s">
        <v>102</v>
      </c>
      <c r="H3392" t="s">
        <v>17</v>
      </c>
      <c r="I3392">
        <v>1.6</v>
      </c>
      <c r="J3392" t="s">
        <v>18</v>
      </c>
      <c r="K3392" t="s">
        <v>19</v>
      </c>
      <c r="L3392">
        <v>36748</v>
      </c>
      <c r="M3392" t="s">
        <v>20</v>
      </c>
      <c r="N3392" t="s">
        <v>20</v>
      </c>
      <c r="O3392" s="2">
        <v>51500</v>
      </c>
      <c r="P3392" s="1">
        <f>MEDIAN(Data_Source[Price (SAR)])</f>
        <v>58000</v>
      </c>
      <c r="Q3392" s="1" cm="1">
        <f t="array" ref="Q3392">MEDIAN(_xlfn._xlws.FILTER(Data_Source[Price (SAR)],Data_Source[Maker] = Data_Source[[#This Row],[Maker]]))</f>
        <v>44000</v>
      </c>
    </row>
    <row r="3393" spans="1:17" x14ac:dyDescent="0.35">
      <c r="A3393">
        <v>3392</v>
      </c>
      <c r="B3393" t="s">
        <v>48</v>
      </c>
      <c r="C3393" t="s">
        <v>247</v>
      </c>
      <c r="D3393">
        <v>2017</v>
      </c>
      <c r="E3393" s="9">
        <f ca="1">YEAR(TODAY())-Data_Source[[#This Row],[Year]]</f>
        <v>8</v>
      </c>
      <c r="F3393" t="s">
        <v>15</v>
      </c>
      <c r="G3393" t="s">
        <v>29</v>
      </c>
      <c r="H3393" t="s">
        <v>17</v>
      </c>
      <c r="I3393">
        <v>4.7</v>
      </c>
      <c r="J3393" t="s">
        <v>18</v>
      </c>
      <c r="K3393" t="s">
        <v>19</v>
      </c>
      <c r="L3393">
        <v>29000</v>
      </c>
      <c r="M3393" t="s">
        <v>45</v>
      </c>
      <c r="N3393" t="s">
        <v>539</v>
      </c>
      <c r="O3393" s="3">
        <v>280000</v>
      </c>
      <c r="P3393" s="1">
        <f>MEDIAN(Data_Source[Price (SAR)])</f>
        <v>58000</v>
      </c>
      <c r="Q3393" s="1" cm="1">
        <f t="array" ref="Q3393">MEDIAN(_xlfn._xlws.FILTER(Data_Source[Price (SAR)],Data_Source[Maker] = Data_Source[[#This Row],[Maker]]))</f>
        <v>145000</v>
      </c>
    </row>
    <row r="3394" spans="1:17" x14ac:dyDescent="0.35">
      <c r="A3394">
        <v>3393</v>
      </c>
      <c r="B3394" t="s">
        <v>36</v>
      </c>
      <c r="C3394" t="s">
        <v>146</v>
      </c>
      <c r="D3394">
        <v>2006</v>
      </c>
      <c r="E3394" s="9">
        <f ca="1">YEAR(TODAY())-Data_Source[[#This Row],[Year]]</f>
        <v>19</v>
      </c>
      <c r="F3394" t="s">
        <v>44</v>
      </c>
      <c r="G3394" t="s">
        <v>23</v>
      </c>
      <c r="H3394" t="s">
        <v>30</v>
      </c>
      <c r="I3394">
        <v>5.3</v>
      </c>
      <c r="J3394" t="s">
        <v>18</v>
      </c>
      <c r="K3394" t="s">
        <v>19</v>
      </c>
      <c r="L3394">
        <v>283000</v>
      </c>
      <c r="M3394" t="s">
        <v>45</v>
      </c>
      <c r="N3394" t="s">
        <v>539</v>
      </c>
      <c r="O3394" s="2">
        <v>29000</v>
      </c>
      <c r="P3394" s="1">
        <f>MEDIAN(Data_Source[Price (SAR)])</f>
        <v>58000</v>
      </c>
      <c r="Q3394" s="1" cm="1">
        <f t="array" ref="Q3394">MEDIAN(_xlfn._xlws.FILTER(Data_Source[Price (SAR)],Data_Source[Maker] = Data_Source[[#This Row],[Maker]]))</f>
        <v>72000</v>
      </c>
    </row>
    <row r="3395" spans="1:17" x14ac:dyDescent="0.35">
      <c r="A3395">
        <v>3394</v>
      </c>
      <c r="B3395" t="s">
        <v>34</v>
      </c>
      <c r="C3395" t="s">
        <v>161</v>
      </c>
      <c r="D3395">
        <v>2012</v>
      </c>
      <c r="E3395" s="9">
        <f ca="1">YEAR(TODAY())-Data_Source[[#This Row],[Year]]</f>
        <v>13</v>
      </c>
      <c r="F3395" t="s">
        <v>15</v>
      </c>
      <c r="G3395" t="s">
        <v>33</v>
      </c>
      <c r="H3395" t="s">
        <v>26</v>
      </c>
      <c r="I3395">
        <v>5.7</v>
      </c>
      <c r="J3395" t="s">
        <v>18</v>
      </c>
      <c r="K3395" t="s">
        <v>19</v>
      </c>
      <c r="L3395">
        <v>376000</v>
      </c>
      <c r="M3395" t="s">
        <v>20</v>
      </c>
      <c r="N3395" t="s">
        <v>20</v>
      </c>
      <c r="O3395" s="2">
        <v>65000</v>
      </c>
      <c r="P3395" s="1">
        <f>MEDIAN(Data_Source[Price (SAR)])</f>
        <v>58000</v>
      </c>
      <c r="Q3395" s="1" cm="1">
        <f t="array" ref="Q3395">MEDIAN(_xlfn._xlws.FILTER(Data_Source[Price (SAR)],Data_Source[Maker] = Data_Source[[#This Row],[Maker]]))</f>
        <v>65000</v>
      </c>
    </row>
    <row r="3396" spans="1:17" x14ac:dyDescent="0.35">
      <c r="A3396">
        <v>3395</v>
      </c>
      <c r="B3396" t="s">
        <v>39</v>
      </c>
      <c r="C3396" t="s">
        <v>46</v>
      </c>
      <c r="D3396">
        <v>2012</v>
      </c>
      <c r="E3396" s="9">
        <f ca="1">YEAR(TODAY())-Data_Source[[#This Row],[Year]]</f>
        <v>13</v>
      </c>
      <c r="F3396" t="s">
        <v>15</v>
      </c>
      <c r="G3396" t="s">
        <v>94</v>
      </c>
      <c r="H3396" t="s">
        <v>30</v>
      </c>
      <c r="I3396">
        <v>5.3</v>
      </c>
      <c r="J3396" t="s">
        <v>18</v>
      </c>
      <c r="K3396" t="s">
        <v>19</v>
      </c>
      <c r="L3396">
        <v>300000</v>
      </c>
      <c r="M3396" t="s">
        <v>45</v>
      </c>
      <c r="N3396" t="s">
        <v>539</v>
      </c>
      <c r="O3396" s="2">
        <v>48000</v>
      </c>
      <c r="P3396" s="1">
        <f>MEDIAN(Data_Source[Price (SAR)])</f>
        <v>58000</v>
      </c>
      <c r="Q3396" s="1" cm="1">
        <f t="array" ref="Q3396">MEDIAN(_xlfn._xlws.FILTER(Data_Source[Price (SAR)],Data_Source[Maker] = Data_Source[[#This Row],[Maker]]))</f>
        <v>60000</v>
      </c>
    </row>
    <row r="3397" spans="1:17" x14ac:dyDescent="0.35">
      <c r="A3397">
        <v>3396</v>
      </c>
      <c r="B3397" t="s">
        <v>21</v>
      </c>
      <c r="C3397" t="s">
        <v>120</v>
      </c>
      <c r="D3397">
        <v>2016</v>
      </c>
      <c r="E3397" s="9">
        <f ca="1">YEAR(TODAY())-Data_Source[[#This Row],[Year]]</f>
        <v>9</v>
      </c>
      <c r="F3397" t="s">
        <v>15</v>
      </c>
      <c r="G3397" t="s">
        <v>23</v>
      </c>
      <c r="H3397" t="s">
        <v>30</v>
      </c>
      <c r="I3397">
        <v>2.4</v>
      </c>
      <c r="J3397" t="s">
        <v>18</v>
      </c>
      <c r="K3397" t="s">
        <v>68</v>
      </c>
      <c r="L3397">
        <v>87300</v>
      </c>
      <c r="M3397" t="s">
        <v>45</v>
      </c>
      <c r="N3397" t="s">
        <v>539</v>
      </c>
      <c r="O3397" s="3">
        <v>53500</v>
      </c>
      <c r="P3397" s="1">
        <f>MEDIAN(Data_Source[Price (SAR)])</f>
        <v>58000</v>
      </c>
      <c r="Q3397" s="1" cm="1">
        <f t="array" ref="Q3397">MEDIAN(_xlfn._xlws.FILTER(Data_Source[Price (SAR)],Data_Source[Maker] = Data_Source[[#This Row],[Maker]]))</f>
        <v>36500</v>
      </c>
    </row>
    <row r="3398" spans="1:17" x14ac:dyDescent="0.35">
      <c r="A3398">
        <v>3397</v>
      </c>
      <c r="B3398" t="s">
        <v>31</v>
      </c>
      <c r="C3398" t="s">
        <v>32</v>
      </c>
      <c r="D3398">
        <v>2017</v>
      </c>
      <c r="E3398" s="9">
        <f ca="1">YEAR(TODAY())-Data_Source[[#This Row],[Year]]</f>
        <v>8</v>
      </c>
      <c r="F3398" t="s">
        <v>15</v>
      </c>
      <c r="G3398" t="s">
        <v>23</v>
      </c>
      <c r="H3398" t="s">
        <v>26</v>
      </c>
      <c r="I3398">
        <v>2.4</v>
      </c>
      <c r="J3398" t="s">
        <v>18</v>
      </c>
      <c r="K3398" t="s">
        <v>19</v>
      </c>
      <c r="L3398">
        <v>104000</v>
      </c>
      <c r="M3398" t="s">
        <v>45</v>
      </c>
      <c r="N3398" t="s">
        <v>539</v>
      </c>
      <c r="O3398" s="2">
        <v>79000</v>
      </c>
      <c r="P3398" s="1">
        <f>MEDIAN(Data_Source[Price (SAR)])</f>
        <v>58000</v>
      </c>
      <c r="Q3398" s="1" cm="1">
        <f t="array" ref="Q3398">MEDIAN(_xlfn._xlws.FILTER(Data_Source[Price (SAR)],Data_Source[Maker] = Data_Source[[#This Row],[Maker]]))</f>
        <v>60500</v>
      </c>
    </row>
    <row r="3399" spans="1:17" x14ac:dyDescent="0.35">
      <c r="A3399">
        <v>3398</v>
      </c>
      <c r="B3399" t="s">
        <v>34</v>
      </c>
      <c r="C3399" t="s">
        <v>55</v>
      </c>
      <c r="D3399">
        <v>2006</v>
      </c>
      <c r="E3399" s="9">
        <f ca="1">YEAR(TODAY())-Data_Source[[#This Row],[Year]]</f>
        <v>19</v>
      </c>
      <c r="F3399" t="s">
        <v>15</v>
      </c>
      <c r="G3399" t="s">
        <v>23</v>
      </c>
      <c r="H3399" t="s">
        <v>30</v>
      </c>
      <c r="I3399">
        <v>4</v>
      </c>
      <c r="J3399" t="s">
        <v>18</v>
      </c>
      <c r="K3399" t="s">
        <v>68</v>
      </c>
      <c r="L3399">
        <v>600000</v>
      </c>
      <c r="M3399" t="s">
        <v>70</v>
      </c>
      <c r="N3399" t="s">
        <v>70</v>
      </c>
      <c r="O3399" s="3">
        <v>33000</v>
      </c>
      <c r="P3399" s="1">
        <f>MEDIAN(Data_Source[Price (SAR)])</f>
        <v>58000</v>
      </c>
      <c r="Q3399" s="1" cm="1">
        <f t="array" ref="Q3399">MEDIAN(_xlfn._xlws.FILTER(Data_Source[Price (SAR)],Data_Source[Maker] = Data_Source[[#This Row],[Maker]]))</f>
        <v>65000</v>
      </c>
    </row>
    <row r="3400" spans="1:17" x14ac:dyDescent="0.35">
      <c r="A3400">
        <v>3399</v>
      </c>
      <c r="B3400" t="s">
        <v>166</v>
      </c>
      <c r="C3400" t="s">
        <v>306</v>
      </c>
      <c r="D3400">
        <v>2019</v>
      </c>
      <c r="E3400" s="9">
        <f ca="1">YEAR(TODAY())-Data_Source[[#This Row],[Year]]</f>
        <v>6</v>
      </c>
      <c r="F3400" t="s">
        <v>15</v>
      </c>
      <c r="G3400" t="s">
        <v>16</v>
      </c>
      <c r="H3400" t="s">
        <v>17</v>
      </c>
      <c r="I3400">
        <v>2</v>
      </c>
      <c r="J3400" t="s">
        <v>18</v>
      </c>
      <c r="K3400" t="s">
        <v>19</v>
      </c>
      <c r="L3400">
        <v>106000</v>
      </c>
      <c r="M3400" t="s">
        <v>42</v>
      </c>
      <c r="N3400" t="s">
        <v>64</v>
      </c>
      <c r="O3400" s="2">
        <v>70000</v>
      </c>
      <c r="P3400" s="1">
        <f>MEDIAN(Data_Source[Price (SAR)])</f>
        <v>58000</v>
      </c>
      <c r="Q3400" s="1" cm="1">
        <f t="array" ref="Q3400">MEDIAN(_xlfn._xlws.FILTER(Data_Source[Price (SAR)],Data_Source[Maker] = Data_Source[[#This Row],[Maker]]))</f>
        <v>44000</v>
      </c>
    </row>
    <row r="3401" spans="1:17" x14ac:dyDescent="0.35">
      <c r="A3401">
        <v>3400</v>
      </c>
      <c r="B3401" t="s">
        <v>34</v>
      </c>
      <c r="C3401" t="s">
        <v>58</v>
      </c>
      <c r="D3401">
        <v>2020</v>
      </c>
      <c r="E3401" s="9">
        <f ca="1">YEAR(TODAY())-Data_Source[[#This Row],[Year]]</f>
        <v>5</v>
      </c>
      <c r="F3401" t="s">
        <v>15</v>
      </c>
      <c r="G3401" t="s">
        <v>23</v>
      </c>
      <c r="H3401" t="s">
        <v>26</v>
      </c>
      <c r="I3401">
        <v>4</v>
      </c>
      <c r="J3401" t="s">
        <v>18</v>
      </c>
      <c r="K3401" t="s">
        <v>19</v>
      </c>
      <c r="L3401">
        <v>20880</v>
      </c>
      <c r="M3401" t="s">
        <v>20</v>
      </c>
      <c r="N3401" t="s">
        <v>20</v>
      </c>
      <c r="O3401" s="2">
        <v>132500</v>
      </c>
      <c r="P3401" s="1">
        <f>MEDIAN(Data_Source[Price (SAR)])</f>
        <v>58000</v>
      </c>
      <c r="Q3401" s="1" cm="1">
        <f t="array" ref="Q3401">MEDIAN(_xlfn._xlws.FILTER(Data_Source[Price (SAR)],Data_Source[Maker] = Data_Source[[#This Row],[Maker]]))</f>
        <v>65000</v>
      </c>
    </row>
    <row r="3402" spans="1:17" x14ac:dyDescent="0.35">
      <c r="A3402">
        <v>3401</v>
      </c>
      <c r="B3402" t="s">
        <v>27</v>
      </c>
      <c r="C3402" t="s">
        <v>28</v>
      </c>
      <c r="D3402">
        <v>2017</v>
      </c>
      <c r="E3402" s="9">
        <f ca="1">YEAR(TODAY())-Data_Source[[#This Row],[Year]]</f>
        <v>8</v>
      </c>
      <c r="F3402" t="s">
        <v>15</v>
      </c>
      <c r="G3402" t="s">
        <v>23</v>
      </c>
      <c r="H3402" t="s">
        <v>30</v>
      </c>
      <c r="I3402">
        <v>2</v>
      </c>
      <c r="J3402" t="s">
        <v>18</v>
      </c>
      <c r="K3402" t="s">
        <v>19</v>
      </c>
      <c r="L3402">
        <v>150000</v>
      </c>
      <c r="M3402" t="s">
        <v>20</v>
      </c>
      <c r="N3402" t="s">
        <v>20</v>
      </c>
      <c r="O3402" s="2">
        <v>40000</v>
      </c>
      <c r="P3402" s="1">
        <f>MEDIAN(Data_Source[Price (SAR)])</f>
        <v>58000</v>
      </c>
      <c r="Q3402" s="1" cm="1">
        <f t="array" ref="Q3402">MEDIAN(_xlfn._xlws.FILTER(Data_Source[Price (SAR)],Data_Source[Maker] = Data_Source[[#This Row],[Maker]]))</f>
        <v>42000</v>
      </c>
    </row>
    <row r="3403" spans="1:17" x14ac:dyDescent="0.35">
      <c r="A3403">
        <v>3402</v>
      </c>
      <c r="B3403" t="s">
        <v>109</v>
      </c>
      <c r="C3403" t="s">
        <v>450</v>
      </c>
      <c r="D3403">
        <v>2011</v>
      </c>
      <c r="E3403" s="9">
        <f ca="1">YEAR(TODAY())-Data_Source[[#This Row],[Year]]</f>
        <v>14</v>
      </c>
      <c r="F3403" t="s">
        <v>15</v>
      </c>
      <c r="G3403" t="s">
        <v>25</v>
      </c>
      <c r="H3403" t="s">
        <v>17</v>
      </c>
      <c r="I3403">
        <v>3.7</v>
      </c>
      <c r="J3403" t="s">
        <v>18</v>
      </c>
      <c r="K3403" t="s">
        <v>19</v>
      </c>
      <c r="L3403">
        <v>230000</v>
      </c>
      <c r="M3403" t="s">
        <v>20</v>
      </c>
      <c r="N3403" t="s">
        <v>20</v>
      </c>
      <c r="O3403" s="2">
        <v>17000</v>
      </c>
      <c r="P3403" s="1">
        <f>MEDIAN(Data_Source[Price (SAR)])</f>
        <v>58000</v>
      </c>
      <c r="Q3403" s="1" cm="1">
        <f t="array" ref="Q3403">MEDIAN(_xlfn._xlws.FILTER(Data_Source[Price (SAR)],Data_Source[Maker] = Data_Source[[#This Row],[Maker]]))</f>
        <v>71000</v>
      </c>
    </row>
    <row r="3404" spans="1:17" x14ac:dyDescent="0.35">
      <c r="A3404">
        <v>3403</v>
      </c>
      <c r="B3404" t="s">
        <v>34</v>
      </c>
      <c r="C3404" t="s">
        <v>66</v>
      </c>
      <c r="D3404">
        <v>2021</v>
      </c>
      <c r="E3404" s="9">
        <f ca="1">YEAR(TODAY())-Data_Source[[#This Row],[Year]]</f>
        <v>4</v>
      </c>
      <c r="F3404" t="s">
        <v>15</v>
      </c>
      <c r="G3404" t="s">
        <v>23</v>
      </c>
      <c r="H3404" t="s">
        <v>17</v>
      </c>
      <c r="I3404">
        <v>3.5</v>
      </c>
      <c r="J3404" t="s">
        <v>18</v>
      </c>
      <c r="K3404" t="s">
        <v>19</v>
      </c>
      <c r="L3404">
        <v>100</v>
      </c>
      <c r="M3404" t="s">
        <v>279</v>
      </c>
      <c r="N3404" t="s">
        <v>542</v>
      </c>
      <c r="O3404" s="3">
        <v>185000</v>
      </c>
      <c r="P3404" s="1">
        <f>MEDIAN(Data_Source[Price (SAR)])</f>
        <v>58000</v>
      </c>
      <c r="Q3404" s="1" cm="1">
        <f t="array" ref="Q3404">MEDIAN(_xlfn._xlws.FILTER(Data_Source[Price (SAR)],Data_Source[Maker] = Data_Source[[#This Row],[Maker]]))</f>
        <v>65000</v>
      </c>
    </row>
    <row r="3405" spans="1:17" x14ac:dyDescent="0.35">
      <c r="A3405">
        <v>3404</v>
      </c>
      <c r="B3405" t="s">
        <v>31</v>
      </c>
      <c r="C3405" t="s">
        <v>32</v>
      </c>
      <c r="D3405">
        <v>2015</v>
      </c>
      <c r="E3405" s="9">
        <f ca="1">YEAR(TODAY())-Data_Source[[#This Row],[Year]]</f>
        <v>10</v>
      </c>
      <c r="F3405" t="s">
        <v>15</v>
      </c>
      <c r="G3405" t="s">
        <v>65</v>
      </c>
      <c r="H3405" t="s">
        <v>17</v>
      </c>
      <c r="I3405">
        <v>1.5</v>
      </c>
      <c r="J3405" t="s">
        <v>18</v>
      </c>
      <c r="K3405" t="s">
        <v>19</v>
      </c>
      <c r="L3405">
        <v>137000</v>
      </c>
      <c r="M3405" t="s">
        <v>45</v>
      </c>
      <c r="N3405" t="s">
        <v>539</v>
      </c>
      <c r="O3405" s="2">
        <v>68000</v>
      </c>
      <c r="P3405" s="1">
        <f>MEDIAN(Data_Source[Price (SAR)])</f>
        <v>58000</v>
      </c>
      <c r="Q3405" s="1" cm="1">
        <f t="array" ref="Q3405">MEDIAN(_xlfn._xlws.FILTER(Data_Source[Price (SAR)],Data_Source[Maker] = Data_Source[[#This Row],[Maker]]))</f>
        <v>60500</v>
      </c>
    </row>
    <row r="3406" spans="1:17" x14ac:dyDescent="0.35">
      <c r="A3406">
        <v>3405</v>
      </c>
      <c r="B3406" t="s">
        <v>174</v>
      </c>
      <c r="C3406" t="s">
        <v>208</v>
      </c>
      <c r="D3406">
        <v>2020</v>
      </c>
      <c r="E3406" s="9">
        <f ca="1">YEAR(TODAY())-Data_Source[[#This Row],[Year]]</f>
        <v>5</v>
      </c>
      <c r="F3406" t="s">
        <v>44</v>
      </c>
      <c r="G3406" t="s">
        <v>196</v>
      </c>
      <c r="H3406" t="s">
        <v>17</v>
      </c>
      <c r="I3406">
        <v>3</v>
      </c>
      <c r="J3406" t="s">
        <v>18</v>
      </c>
      <c r="K3406" t="s">
        <v>19</v>
      </c>
      <c r="L3406">
        <v>2300</v>
      </c>
      <c r="M3406" t="s">
        <v>45</v>
      </c>
      <c r="N3406" t="s">
        <v>539</v>
      </c>
      <c r="O3406" s="2">
        <v>465000</v>
      </c>
      <c r="P3406" s="1">
        <f>MEDIAN(Data_Source[Price (SAR)])</f>
        <v>58000</v>
      </c>
      <c r="Q3406" s="1" cm="1">
        <f t="array" ref="Q3406">MEDIAN(_xlfn._xlws.FILTER(Data_Source[Price (SAR)],Data_Source[Maker] = Data_Source[[#This Row],[Maker]]))</f>
        <v>110000</v>
      </c>
    </row>
    <row r="3407" spans="1:17" x14ac:dyDescent="0.35">
      <c r="A3407">
        <v>3406</v>
      </c>
      <c r="B3407" t="s">
        <v>82</v>
      </c>
      <c r="C3407" t="s">
        <v>105</v>
      </c>
      <c r="D3407">
        <v>2016</v>
      </c>
      <c r="E3407" s="9">
        <f ca="1">YEAR(TODAY())-Data_Source[[#This Row],[Year]]</f>
        <v>9</v>
      </c>
      <c r="F3407" t="s">
        <v>15</v>
      </c>
      <c r="G3407" t="s">
        <v>75</v>
      </c>
      <c r="H3407" t="s">
        <v>17</v>
      </c>
      <c r="I3407">
        <v>2.4</v>
      </c>
      <c r="J3407" t="s">
        <v>18</v>
      </c>
      <c r="K3407" t="s">
        <v>19</v>
      </c>
      <c r="L3407">
        <v>161000</v>
      </c>
      <c r="M3407" t="s">
        <v>45</v>
      </c>
      <c r="N3407" t="s">
        <v>539</v>
      </c>
      <c r="O3407" s="3">
        <v>68000</v>
      </c>
      <c r="P3407" s="1">
        <f>MEDIAN(Data_Source[Price (SAR)])</f>
        <v>58000</v>
      </c>
      <c r="Q3407" s="1" cm="1">
        <f t="array" ref="Q3407">MEDIAN(_xlfn._xlws.FILTER(Data_Source[Price (SAR)],Data_Source[Maker] = Data_Source[[#This Row],[Maker]]))</f>
        <v>40000</v>
      </c>
    </row>
    <row r="3408" spans="1:17" x14ac:dyDescent="0.35">
      <c r="A3408">
        <v>3407</v>
      </c>
      <c r="B3408" t="s">
        <v>27</v>
      </c>
      <c r="C3408" t="s">
        <v>84</v>
      </c>
      <c r="D3408">
        <v>2017</v>
      </c>
      <c r="E3408" s="9">
        <f ca="1">YEAR(TODAY())-Data_Source[[#This Row],[Year]]</f>
        <v>8</v>
      </c>
      <c r="F3408" t="s">
        <v>15</v>
      </c>
      <c r="G3408" t="s">
        <v>94</v>
      </c>
      <c r="H3408" t="s">
        <v>30</v>
      </c>
      <c r="I3408">
        <v>2</v>
      </c>
      <c r="J3408" t="s">
        <v>18</v>
      </c>
      <c r="K3408" t="s">
        <v>19</v>
      </c>
      <c r="L3408">
        <v>105237</v>
      </c>
      <c r="M3408" t="s">
        <v>42</v>
      </c>
      <c r="N3408" t="s">
        <v>64</v>
      </c>
      <c r="O3408" s="3">
        <v>58000</v>
      </c>
      <c r="P3408" s="1">
        <f>MEDIAN(Data_Source[Price (SAR)])</f>
        <v>58000</v>
      </c>
      <c r="Q3408" s="1" cm="1">
        <f t="array" ref="Q3408">MEDIAN(_xlfn._xlws.FILTER(Data_Source[Price (SAR)],Data_Source[Maker] = Data_Source[[#This Row],[Maker]]))</f>
        <v>42000</v>
      </c>
    </row>
    <row r="3409" spans="1:17" x14ac:dyDescent="0.35">
      <c r="A3409">
        <v>3408</v>
      </c>
      <c r="B3409" t="s">
        <v>34</v>
      </c>
      <c r="C3409" t="s">
        <v>35</v>
      </c>
      <c r="D3409">
        <v>2013</v>
      </c>
      <c r="E3409" s="9">
        <f ca="1">YEAR(TODAY())-Data_Source[[#This Row],[Year]]</f>
        <v>12</v>
      </c>
      <c r="F3409" t="s">
        <v>15</v>
      </c>
      <c r="G3409" t="s">
        <v>23</v>
      </c>
      <c r="H3409" t="s">
        <v>17</v>
      </c>
      <c r="I3409">
        <v>5.7</v>
      </c>
      <c r="J3409" t="s">
        <v>18</v>
      </c>
      <c r="K3409" t="s">
        <v>19</v>
      </c>
      <c r="L3409">
        <v>222816</v>
      </c>
      <c r="M3409" t="s">
        <v>20</v>
      </c>
      <c r="N3409" t="s">
        <v>20</v>
      </c>
      <c r="O3409" s="3">
        <v>153500</v>
      </c>
      <c r="P3409" s="1">
        <f>MEDIAN(Data_Source[Price (SAR)])</f>
        <v>58000</v>
      </c>
      <c r="Q3409" s="1" cm="1">
        <f t="array" ref="Q3409">MEDIAN(_xlfn._xlws.FILTER(Data_Source[Price (SAR)],Data_Source[Maker] = Data_Source[[#This Row],[Maker]]))</f>
        <v>65000</v>
      </c>
    </row>
    <row r="3410" spans="1:17" x14ac:dyDescent="0.35">
      <c r="A3410">
        <v>3409</v>
      </c>
      <c r="B3410" t="s">
        <v>39</v>
      </c>
      <c r="C3410" t="s">
        <v>46</v>
      </c>
      <c r="D3410">
        <v>2015</v>
      </c>
      <c r="E3410" s="9">
        <f ca="1">YEAR(TODAY())-Data_Source[[#This Row],[Year]]</f>
        <v>10</v>
      </c>
      <c r="F3410" t="s">
        <v>15</v>
      </c>
      <c r="G3410" t="s">
        <v>23</v>
      </c>
      <c r="H3410" t="s">
        <v>30</v>
      </c>
      <c r="I3410">
        <v>5.3</v>
      </c>
      <c r="J3410" t="s">
        <v>18</v>
      </c>
      <c r="K3410" t="s">
        <v>19</v>
      </c>
      <c r="L3410">
        <v>222000</v>
      </c>
      <c r="M3410" t="s">
        <v>20</v>
      </c>
      <c r="N3410" t="s">
        <v>20</v>
      </c>
      <c r="O3410" s="3">
        <v>110000</v>
      </c>
      <c r="P3410" s="1">
        <f>MEDIAN(Data_Source[Price (SAR)])</f>
        <v>58000</v>
      </c>
      <c r="Q3410" s="1" cm="1">
        <f t="array" ref="Q3410">MEDIAN(_xlfn._xlws.FILTER(Data_Source[Price (SAR)],Data_Source[Maker] = Data_Source[[#This Row],[Maker]]))</f>
        <v>60000</v>
      </c>
    </row>
    <row r="3411" spans="1:17" x14ac:dyDescent="0.35">
      <c r="A3411">
        <v>3410</v>
      </c>
      <c r="B3411" t="s">
        <v>34</v>
      </c>
      <c r="C3411" t="s">
        <v>51</v>
      </c>
      <c r="D3411">
        <v>2013</v>
      </c>
      <c r="E3411" s="9">
        <f ca="1">YEAR(TODAY())-Data_Source[[#This Row],[Year]]</f>
        <v>12</v>
      </c>
      <c r="F3411" t="s">
        <v>15</v>
      </c>
      <c r="G3411" t="s">
        <v>23</v>
      </c>
      <c r="H3411" t="s">
        <v>26</v>
      </c>
      <c r="I3411">
        <v>1.6</v>
      </c>
      <c r="J3411" t="s">
        <v>18</v>
      </c>
      <c r="K3411" t="s">
        <v>19</v>
      </c>
      <c r="L3411">
        <v>334000</v>
      </c>
      <c r="M3411" t="s">
        <v>59</v>
      </c>
      <c r="N3411" t="s">
        <v>59</v>
      </c>
      <c r="O3411" s="2">
        <v>36500</v>
      </c>
      <c r="P3411" s="1">
        <f>MEDIAN(Data_Source[Price (SAR)])</f>
        <v>58000</v>
      </c>
      <c r="Q3411" s="1" cm="1">
        <f t="array" ref="Q3411">MEDIAN(_xlfn._xlws.FILTER(Data_Source[Price (SAR)],Data_Source[Maker] = Data_Source[[#This Row],[Maker]]))</f>
        <v>65000</v>
      </c>
    </row>
    <row r="3412" spans="1:17" x14ac:dyDescent="0.35">
      <c r="A3412">
        <v>3411</v>
      </c>
      <c r="B3412" t="s">
        <v>27</v>
      </c>
      <c r="C3412" t="s">
        <v>89</v>
      </c>
      <c r="D3412">
        <v>2016</v>
      </c>
      <c r="E3412" s="9">
        <f ca="1">YEAR(TODAY())-Data_Source[[#This Row],[Year]]</f>
        <v>9</v>
      </c>
      <c r="F3412" t="s">
        <v>15</v>
      </c>
      <c r="G3412" t="s">
        <v>23</v>
      </c>
      <c r="H3412" t="s">
        <v>26</v>
      </c>
      <c r="I3412">
        <v>2.4</v>
      </c>
      <c r="J3412" t="s">
        <v>18</v>
      </c>
      <c r="K3412" t="s">
        <v>19</v>
      </c>
      <c r="L3412">
        <v>159000</v>
      </c>
      <c r="M3412" t="s">
        <v>20</v>
      </c>
      <c r="N3412" t="s">
        <v>20</v>
      </c>
      <c r="O3412" s="3">
        <v>38000</v>
      </c>
      <c r="P3412" s="1">
        <f>MEDIAN(Data_Source[Price (SAR)])</f>
        <v>58000</v>
      </c>
      <c r="Q3412" s="1" cm="1">
        <f t="array" ref="Q3412">MEDIAN(_xlfn._xlws.FILTER(Data_Source[Price (SAR)],Data_Source[Maker] = Data_Source[[#This Row],[Maker]]))</f>
        <v>42000</v>
      </c>
    </row>
    <row r="3413" spans="1:17" x14ac:dyDescent="0.35">
      <c r="A3413">
        <v>3412</v>
      </c>
      <c r="B3413" t="s">
        <v>85</v>
      </c>
      <c r="C3413" t="s">
        <v>403</v>
      </c>
      <c r="D3413">
        <v>2016</v>
      </c>
      <c r="E3413" s="9">
        <f ca="1">YEAR(TODAY())-Data_Source[[#This Row],[Year]]</f>
        <v>9</v>
      </c>
      <c r="F3413" t="s">
        <v>15</v>
      </c>
      <c r="G3413" t="s">
        <v>23</v>
      </c>
      <c r="H3413" t="s">
        <v>30</v>
      </c>
      <c r="I3413">
        <v>3.8</v>
      </c>
      <c r="J3413" t="s">
        <v>18</v>
      </c>
      <c r="K3413" t="s">
        <v>19</v>
      </c>
      <c r="L3413">
        <v>132300</v>
      </c>
      <c r="M3413" t="s">
        <v>20</v>
      </c>
      <c r="N3413" t="s">
        <v>20</v>
      </c>
      <c r="O3413" s="3">
        <v>70000</v>
      </c>
      <c r="P3413" s="1">
        <f>MEDIAN(Data_Source[Price (SAR)])</f>
        <v>58000</v>
      </c>
      <c r="Q3413" s="1" cm="1">
        <f t="array" ref="Q3413">MEDIAN(_xlfn._xlws.FILTER(Data_Source[Price (SAR)],Data_Source[Maker] = Data_Source[[#This Row],[Maker]]))</f>
        <v>88000</v>
      </c>
    </row>
    <row r="3414" spans="1:17" x14ac:dyDescent="0.35">
      <c r="A3414">
        <v>3413</v>
      </c>
      <c r="B3414" t="s">
        <v>415</v>
      </c>
      <c r="C3414" t="s">
        <v>455</v>
      </c>
      <c r="D3414">
        <v>2017</v>
      </c>
      <c r="E3414" s="9">
        <f ca="1">YEAR(TODAY())-Data_Source[[#This Row],[Year]]</f>
        <v>8</v>
      </c>
      <c r="F3414" t="s">
        <v>44</v>
      </c>
      <c r="G3414" t="s">
        <v>25</v>
      </c>
      <c r="H3414" t="s">
        <v>17</v>
      </c>
      <c r="I3414">
        <v>2.7</v>
      </c>
      <c r="J3414" t="s">
        <v>18</v>
      </c>
      <c r="K3414" t="s">
        <v>19</v>
      </c>
      <c r="L3414">
        <v>11000</v>
      </c>
      <c r="M3414" t="s">
        <v>20</v>
      </c>
      <c r="N3414" t="s">
        <v>20</v>
      </c>
      <c r="O3414" s="2">
        <v>43000</v>
      </c>
      <c r="P3414" s="1">
        <f>MEDIAN(Data_Source[Price (SAR)])</f>
        <v>58000</v>
      </c>
      <c r="Q3414" s="1" cm="1">
        <f t="array" ref="Q3414">MEDIAN(_xlfn._xlws.FILTER(Data_Source[Price (SAR)],Data_Source[Maker] = Data_Source[[#This Row],[Maker]]))</f>
        <v>41250</v>
      </c>
    </row>
    <row r="3415" spans="1:17" x14ac:dyDescent="0.35">
      <c r="A3415">
        <v>3414</v>
      </c>
      <c r="B3415" t="s">
        <v>21</v>
      </c>
      <c r="C3415" t="s">
        <v>22</v>
      </c>
      <c r="D3415">
        <v>2020</v>
      </c>
      <c r="E3415" s="9">
        <f ca="1">YEAR(TODAY())-Data_Source[[#This Row],[Year]]</f>
        <v>5</v>
      </c>
      <c r="F3415" t="s">
        <v>15</v>
      </c>
      <c r="G3415" t="s">
        <v>29</v>
      </c>
      <c r="H3415" t="s">
        <v>17</v>
      </c>
      <c r="I3415">
        <v>4</v>
      </c>
      <c r="J3415" t="s">
        <v>18</v>
      </c>
      <c r="K3415" t="s">
        <v>19</v>
      </c>
      <c r="L3415">
        <v>89000</v>
      </c>
      <c r="M3415" t="s">
        <v>20</v>
      </c>
      <c r="N3415" t="s">
        <v>20</v>
      </c>
      <c r="O3415" s="2">
        <v>210000</v>
      </c>
      <c r="P3415" s="1">
        <f>MEDIAN(Data_Source[Price (SAR)])</f>
        <v>58000</v>
      </c>
      <c r="Q3415" s="1" cm="1">
        <f t="array" ref="Q3415">MEDIAN(_xlfn._xlws.FILTER(Data_Source[Price (SAR)],Data_Source[Maker] = Data_Source[[#This Row],[Maker]]))</f>
        <v>36500</v>
      </c>
    </row>
    <row r="3416" spans="1:17" x14ac:dyDescent="0.35">
      <c r="A3416">
        <v>3415</v>
      </c>
      <c r="B3416" t="s">
        <v>34</v>
      </c>
      <c r="C3416" t="s">
        <v>35</v>
      </c>
      <c r="D3416">
        <v>2018</v>
      </c>
      <c r="E3416" s="9">
        <f ca="1">YEAR(TODAY())-Data_Source[[#This Row],[Year]]</f>
        <v>7</v>
      </c>
      <c r="F3416" t="s">
        <v>15</v>
      </c>
      <c r="G3416" t="s">
        <v>23</v>
      </c>
      <c r="H3416" t="s">
        <v>17</v>
      </c>
      <c r="I3416">
        <v>5.7</v>
      </c>
      <c r="J3416" t="s">
        <v>18</v>
      </c>
      <c r="K3416" t="s">
        <v>19</v>
      </c>
      <c r="L3416">
        <v>125000</v>
      </c>
      <c r="M3416" t="s">
        <v>42</v>
      </c>
      <c r="N3416" t="s">
        <v>64</v>
      </c>
      <c r="O3416" s="3">
        <v>245000</v>
      </c>
      <c r="P3416" s="1">
        <f>MEDIAN(Data_Source[Price (SAR)])</f>
        <v>58000</v>
      </c>
      <c r="Q3416" s="1" cm="1">
        <f t="array" ref="Q3416">MEDIAN(_xlfn._xlws.FILTER(Data_Source[Price (SAR)],Data_Source[Maker] = Data_Source[[#This Row],[Maker]]))</f>
        <v>65000</v>
      </c>
    </row>
    <row r="3417" spans="1:17" x14ac:dyDescent="0.35">
      <c r="A3417">
        <v>3416</v>
      </c>
      <c r="B3417" t="s">
        <v>21</v>
      </c>
      <c r="C3417" t="s">
        <v>272</v>
      </c>
      <c r="D3417">
        <v>2000</v>
      </c>
      <c r="E3417" s="9">
        <f ca="1">YEAR(TODAY())-Data_Source[[#This Row],[Year]]</f>
        <v>25</v>
      </c>
      <c r="F3417" t="s">
        <v>15</v>
      </c>
      <c r="G3417" t="s">
        <v>23</v>
      </c>
      <c r="H3417" t="s">
        <v>30</v>
      </c>
      <c r="I3417">
        <v>4.8</v>
      </c>
      <c r="J3417" t="s">
        <v>18</v>
      </c>
      <c r="K3417" t="s">
        <v>68</v>
      </c>
      <c r="L3417">
        <v>490000</v>
      </c>
      <c r="M3417" t="s">
        <v>45</v>
      </c>
      <c r="N3417" t="s">
        <v>539</v>
      </c>
      <c r="O3417" s="2">
        <v>30000</v>
      </c>
      <c r="P3417" s="1">
        <f>MEDIAN(Data_Source[Price (SAR)])</f>
        <v>58000</v>
      </c>
      <c r="Q3417" s="1" cm="1">
        <f t="array" ref="Q3417">MEDIAN(_xlfn._xlws.FILTER(Data_Source[Price (SAR)],Data_Source[Maker] = Data_Source[[#This Row],[Maker]]))</f>
        <v>36500</v>
      </c>
    </row>
    <row r="3418" spans="1:17" x14ac:dyDescent="0.35">
      <c r="A3418">
        <v>3417</v>
      </c>
      <c r="B3418" t="s">
        <v>48</v>
      </c>
      <c r="C3418" t="s">
        <v>149</v>
      </c>
      <c r="D3418">
        <v>2020</v>
      </c>
      <c r="E3418" s="9">
        <f ca="1">YEAR(TODAY())-Data_Source[[#This Row],[Year]]</f>
        <v>5</v>
      </c>
      <c r="F3418" t="s">
        <v>47</v>
      </c>
      <c r="G3418" t="s">
        <v>23</v>
      </c>
      <c r="H3418" t="s">
        <v>17</v>
      </c>
      <c r="I3418">
        <v>2</v>
      </c>
      <c r="J3418" t="s">
        <v>18</v>
      </c>
      <c r="K3418" t="s">
        <v>19</v>
      </c>
      <c r="L3418">
        <v>24000</v>
      </c>
      <c r="M3418" t="s">
        <v>20</v>
      </c>
      <c r="N3418" t="s">
        <v>20</v>
      </c>
      <c r="O3418" s="2">
        <v>267000</v>
      </c>
      <c r="P3418" s="1">
        <f>MEDIAN(Data_Source[Price (SAR)])</f>
        <v>58000</v>
      </c>
      <c r="Q3418" s="1" cm="1">
        <f t="array" ref="Q3418">MEDIAN(_xlfn._xlws.FILTER(Data_Source[Price (SAR)],Data_Source[Maker] = Data_Source[[#This Row],[Maker]]))</f>
        <v>145000</v>
      </c>
    </row>
    <row r="3419" spans="1:17" x14ac:dyDescent="0.35">
      <c r="A3419">
        <v>3418</v>
      </c>
      <c r="B3419" t="s">
        <v>34</v>
      </c>
      <c r="C3419" t="s">
        <v>43</v>
      </c>
      <c r="D3419">
        <v>2016</v>
      </c>
      <c r="E3419" s="9">
        <f ca="1">YEAR(TODAY())-Data_Source[[#This Row],[Year]]</f>
        <v>9</v>
      </c>
      <c r="F3419" t="s">
        <v>44</v>
      </c>
      <c r="G3419" t="s">
        <v>23</v>
      </c>
      <c r="H3419" t="s">
        <v>26</v>
      </c>
      <c r="I3419">
        <v>2.5</v>
      </c>
      <c r="J3419" t="s">
        <v>18</v>
      </c>
      <c r="K3419" t="s">
        <v>19</v>
      </c>
      <c r="L3419">
        <v>116987</v>
      </c>
      <c r="M3419" t="s">
        <v>59</v>
      </c>
      <c r="N3419" t="s">
        <v>59</v>
      </c>
      <c r="O3419" s="2">
        <v>58000</v>
      </c>
      <c r="P3419" s="1">
        <f>MEDIAN(Data_Source[Price (SAR)])</f>
        <v>58000</v>
      </c>
      <c r="Q3419" s="1" cm="1">
        <f t="array" ref="Q3419">MEDIAN(_xlfn._xlws.FILTER(Data_Source[Price (SAR)],Data_Source[Maker] = Data_Source[[#This Row],[Maker]]))</f>
        <v>65000</v>
      </c>
    </row>
    <row r="3420" spans="1:17" x14ac:dyDescent="0.35">
      <c r="A3420">
        <v>3419</v>
      </c>
      <c r="B3420" t="s">
        <v>76</v>
      </c>
      <c r="C3420" t="s">
        <v>125</v>
      </c>
      <c r="D3420">
        <v>2010</v>
      </c>
      <c r="E3420" s="9">
        <f ca="1">YEAR(TODAY())-Data_Source[[#This Row],[Year]]</f>
        <v>15</v>
      </c>
      <c r="F3420" t="s">
        <v>15</v>
      </c>
      <c r="G3420" t="s">
        <v>196</v>
      </c>
      <c r="H3420" t="s">
        <v>30</v>
      </c>
      <c r="I3420">
        <v>6</v>
      </c>
      <c r="J3420" t="s">
        <v>18</v>
      </c>
      <c r="K3420" t="s">
        <v>19</v>
      </c>
      <c r="L3420">
        <v>165000</v>
      </c>
      <c r="M3420" t="s">
        <v>211</v>
      </c>
      <c r="N3420" t="s">
        <v>539</v>
      </c>
      <c r="O3420" s="2">
        <v>25000</v>
      </c>
      <c r="P3420" s="1">
        <f>MEDIAN(Data_Source[Price (SAR)])</f>
        <v>58000</v>
      </c>
      <c r="Q3420" s="1" cm="1">
        <f t="array" ref="Q3420">MEDIAN(_xlfn._xlws.FILTER(Data_Source[Price (SAR)],Data_Source[Maker] = Data_Source[[#This Row],[Maker]]))</f>
        <v>55000</v>
      </c>
    </row>
    <row r="3421" spans="1:17" x14ac:dyDescent="0.35">
      <c r="A3421">
        <v>3420</v>
      </c>
      <c r="B3421" t="s">
        <v>73</v>
      </c>
      <c r="C3421" t="s">
        <v>74</v>
      </c>
      <c r="D3421">
        <v>2015</v>
      </c>
      <c r="E3421" s="9">
        <f ca="1">YEAR(TODAY())-Data_Source[[#This Row],[Year]]</f>
        <v>10</v>
      </c>
      <c r="F3421" t="s">
        <v>15</v>
      </c>
      <c r="G3421" t="s">
        <v>16</v>
      </c>
      <c r="H3421" t="s">
        <v>17</v>
      </c>
      <c r="I3421">
        <v>2.5</v>
      </c>
      <c r="J3421" t="s">
        <v>18</v>
      </c>
      <c r="K3421" t="s">
        <v>19</v>
      </c>
      <c r="L3421">
        <v>234000</v>
      </c>
      <c r="M3421" t="s">
        <v>138</v>
      </c>
      <c r="N3421" t="s">
        <v>64</v>
      </c>
      <c r="O3421" s="3">
        <v>57000</v>
      </c>
      <c r="P3421" s="1">
        <f>MEDIAN(Data_Source[Price (SAR)])</f>
        <v>58000</v>
      </c>
      <c r="Q3421" s="1" cm="1">
        <f t="array" ref="Q3421">MEDIAN(_xlfn._xlws.FILTER(Data_Source[Price (SAR)],Data_Source[Maker] = Data_Source[[#This Row],[Maker]]))</f>
        <v>56000</v>
      </c>
    </row>
    <row r="3422" spans="1:17" x14ac:dyDescent="0.35">
      <c r="A3422">
        <v>3421</v>
      </c>
      <c r="B3422" t="s">
        <v>76</v>
      </c>
      <c r="C3422" t="s">
        <v>77</v>
      </c>
      <c r="D3422">
        <v>2016</v>
      </c>
      <c r="E3422" s="9">
        <f ca="1">YEAR(TODAY())-Data_Source[[#This Row],[Year]]</f>
        <v>9</v>
      </c>
      <c r="F3422" t="s">
        <v>15</v>
      </c>
      <c r="G3422" t="s">
        <v>16</v>
      </c>
      <c r="H3422" t="s">
        <v>26</v>
      </c>
      <c r="I3422">
        <v>3.5</v>
      </c>
      <c r="J3422" t="s">
        <v>18</v>
      </c>
      <c r="K3422" t="s">
        <v>19</v>
      </c>
      <c r="L3422">
        <v>197000</v>
      </c>
      <c r="M3422" t="s">
        <v>20</v>
      </c>
      <c r="N3422" t="s">
        <v>20</v>
      </c>
      <c r="O3422" s="2">
        <v>80000</v>
      </c>
      <c r="P3422" s="1">
        <f>MEDIAN(Data_Source[Price (SAR)])</f>
        <v>58000</v>
      </c>
      <c r="Q3422" s="1" cm="1">
        <f t="array" ref="Q3422">MEDIAN(_xlfn._xlws.FILTER(Data_Source[Price (SAR)],Data_Source[Maker] = Data_Source[[#This Row],[Maker]]))</f>
        <v>55000</v>
      </c>
    </row>
    <row r="3423" spans="1:17" x14ac:dyDescent="0.35">
      <c r="A3423">
        <v>3422</v>
      </c>
      <c r="B3423" t="s">
        <v>76</v>
      </c>
      <c r="C3423" t="s">
        <v>77</v>
      </c>
      <c r="D3423">
        <v>2016</v>
      </c>
      <c r="E3423" s="9">
        <f ca="1">YEAR(TODAY())-Data_Source[[#This Row],[Year]]</f>
        <v>9</v>
      </c>
      <c r="F3423" t="s">
        <v>15</v>
      </c>
      <c r="G3423" t="s">
        <v>16</v>
      </c>
      <c r="H3423" t="s">
        <v>30</v>
      </c>
      <c r="I3423">
        <v>1.5</v>
      </c>
      <c r="J3423" t="s">
        <v>18</v>
      </c>
      <c r="K3423" t="s">
        <v>19</v>
      </c>
      <c r="L3423">
        <v>170000</v>
      </c>
      <c r="M3423" t="s">
        <v>54</v>
      </c>
      <c r="N3423" t="s">
        <v>538</v>
      </c>
      <c r="O3423" s="3">
        <v>85000</v>
      </c>
      <c r="P3423" s="1">
        <f>MEDIAN(Data_Source[Price (SAR)])</f>
        <v>58000</v>
      </c>
      <c r="Q3423" s="1" cm="1">
        <f t="array" ref="Q3423">MEDIAN(_xlfn._xlws.FILTER(Data_Source[Price (SAR)],Data_Source[Maker] = Data_Source[[#This Row],[Maker]]))</f>
        <v>55000</v>
      </c>
    </row>
    <row r="3424" spans="1:17" x14ac:dyDescent="0.35">
      <c r="A3424">
        <v>3423</v>
      </c>
      <c r="B3424" t="s">
        <v>21</v>
      </c>
      <c r="C3424" t="s">
        <v>120</v>
      </c>
      <c r="D3424">
        <v>2015</v>
      </c>
      <c r="E3424" s="9">
        <f ca="1">YEAR(TODAY())-Data_Source[[#This Row],[Year]]</f>
        <v>10</v>
      </c>
      <c r="F3424" t="s">
        <v>15</v>
      </c>
      <c r="G3424" t="s">
        <v>23</v>
      </c>
      <c r="H3424" t="s">
        <v>26</v>
      </c>
      <c r="I3424">
        <v>1.9</v>
      </c>
      <c r="J3424" t="s">
        <v>18</v>
      </c>
      <c r="K3424" t="s">
        <v>68</v>
      </c>
      <c r="L3424">
        <v>142000</v>
      </c>
      <c r="M3424" t="s">
        <v>64</v>
      </c>
      <c r="N3424" t="s">
        <v>64</v>
      </c>
      <c r="O3424" s="2">
        <v>39000</v>
      </c>
      <c r="P3424" s="1">
        <f>MEDIAN(Data_Source[Price (SAR)])</f>
        <v>58000</v>
      </c>
      <c r="Q3424" s="1" cm="1">
        <f t="array" ref="Q3424">MEDIAN(_xlfn._xlws.FILTER(Data_Source[Price (SAR)],Data_Source[Maker] = Data_Source[[#This Row],[Maker]]))</f>
        <v>36500</v>
      </c>
    </row>
    <row r="3425" spans="1:17" x14ac:dyDescent="0.35">
      <c r="A3425">
        <v>3424</v>
      </c>
      <c r="B3425" t="s">
        <v>27</v>
      </c>
      <c r="C3425" t="s">
        <v>28</v>
      </c>
      <c r="D3425">
        <v>2015</v>
      </c>
      <c r="E3425" s="9">
        <f ca="1">YEAR(TODAY())-Data_Source[[#This Row],[Year]]</f>
        <v>10</v>
      </c>
      <c r="F3425" t="s">
        <v>15</v>
      </c>
      <c r="G3425" t="s">
        <v>102</v>
      </c>
      <c r="H3425" t="s">
        <v>26</v>
      </c>
      <c r="I3425">
        <v>1.6</v>
      </c>
      <c r="J3425" t="s">
        <v>18</v>
      </c>
      <c r="K3425" t="s">
        <v>19</v>
      </c>
      <c r="L3425">
        <v>227000</v>
      </c>
      <c r="M3425" t="s">
        <v>138</v>
      </c>
      <c r="N3425" t="s">
        <v>64</v>
      </c>
      <c r="O3425" s="3">
        <v>28000</v>
      </c>
      <c r="P3425" s="1">
        <f>MEDIAN(Data_Source[Price (SAR)])</f>
        <v>58000</v>
      </c>
      <c r="Q3425" s="1" cm="1">
        <f t="array" ref="Q3425">MEDIAN(_xlfn._xlws.FILTER(Data_Source[Price (SAR)],Data_Source[Maker] = Data_Source[[#This Row],[Maker]]))</f>
        <v>42000</v>
      </c>
    </row>
    <row r="3426" spans="1:17" x14ac:dyDescent="0.35">
      <c r="A3426">
        <v>3425</v>
      </c>
      <c r="B3426" t="s">
        <v>34</v>
      </c>
      <c r="C3426" t="s">
        <v>43</v>
      </c>
      <c r="D3426">
        <v>2021</v>
      </c>
      <c r="E3426" s="9">
        <f ca="1">YEAR(TODAY())-Data_Source[[#This Row],[Year]]</f>
        <v>4</v>
      </c>
      <c r="F3426" t="s">
        <v>15</v>
      </c>
      <c r="G3426" t="s">
        <v>23</v>
      </c>
      <c r="H3426" t="s">
        <v>17</v>
      </c>
      <c r="I3426">
        <v>2.5</v>
      </c>
      <c r="J3426" t="s">
        <v>18</v>
      </c>
      <c r="K3426" t="s">
        <v>19</v>
      </c>
      <c r="L3426">
        <v>555</v>
      </c>
      <c r="M3426" t="s">
        <v>248</v>
      </c>
      <c r="N3426" t="s">
        <v>540</v>
      </c>
      <c r="O3426" s="3">
        <v>119000</v>
      </c>
      <c r="P3426" s="1">
        <f>MEDIAN(Data_Source[Price (SAR)])</f>
        <v>58000</v>
      </c>
      <c r="Q3426" s="1" cm="1">
        <f t="array" ref="Q3426">MEDIAN(_xlfn._xlws.FILTER(Data_Source[Price (SAR)],Data_Source[Maker] = Data_Source[[#This Row],[Maker]]))</f>
        <v>65000</v>
      </c>
    </row>
    <row r="3427" spans="1:17" x14ac:dyDescent="0.35">
      <c r="A3427">
        <v>3426</v>
      </c>
      <c r="B3427" t="s">
        <v>27</v>
      </c>
      <c r="C3427" t="s">
        <v>93</v>
      </c>
      <c r="D3427">
        <v>2014</v>
      </c>
      <c r="E3427" s="9">
        <f ca="1">YEAR(TODAY())-Data_Source[[#This Row],[Year]]</f>
        <v>11</v>
      </c>
      <c r="F3427" t="s">
        <v>15</v>
      </c>
      <c r="G3427" t="s">
        <v>23</v>
      </c>
      <c r="H3427" t="s">
        <v>17</v>
      </c>
      <c r="I3427">
        <v>6</v>
      </c>
      <c r="J3427" t="s">
        <v>18</v>
      </c>
      <c r="K3427" t="s">
        <v>19</v>
      </c>
      <c r="L3427">
        <v>276</v>
      </c>
      <c r="M3427" t="s">
        <v>20</v>
      </c>
      <c r="N3427" t="s">
        <v>20</v>
      </c>
      <c r="O3427" s="3">
        <v>35000</v>
      </c>
      <c r="P3427" s="1">
        <f>MEDIAN(Data_Source[Price (SAR)])</f>
        <v>58000</v>
      </c>
      <c r="Q3427" s="1" cm="1">
        <f t="array" ref="Q3427">MEDIAN(_xlfn._xlws.FILTER(Data_Source[Price (SAR)],Data_Source[Maker] = Data_Source[[#This Row],[Maker]]))</f>
        <v>42000</v>
      </c>
    </row>
    <row r="3428" spans="1:17" x14ac:dyDescent="0.35">
      <c r="A3428">
        <v>3427</v>
      </c>
      <c r="B3428" t="s">
        <v>34</v>
      </c>
      <c r="C3428" t="s">
        <v>35</v>
      </c>
      <c r="D3428">
        <v>2014</v>
      </c>
      <c r="E3428" s="9">
        <f ca="1">YEAR(TODAY())-Data_Source[[#This Row],[Year]]</f>
        <v>11</v>
      </c>
      <c r="F3428" t="s">
        <v>44</v>
      </c>
      <c r="G3428" t="s">
        <v>23</v>
      </c>
      <c r="H3428" t="s">
        <v>17</v>
      </c>
      <c r="I3428">
        <v>4.5999999999999996</v>
      </c>
      <c r="J3428" t="s">
        <v>18</v>
      </c>
      <c r="K3428" t="s">
        <v>19</v>
      </c>
      <c r="L3428">
        <v>220000</v>
      </c>
      <c r="M3428" t="s">
        <v>45</v>
      </c>
      <c r="N3428" t="s">
        <v>539</v>
      </c>
      <c r="O3428" s="3">
        <v>135000</v>
      </c>
      <c r="P3428" s="1">
        <f>MEDIAN(Data_Source[Price (SAR)])</f>
        <v>58000</v>
      </c>
      <c r="Q3428" s="1" cm="1">
        <f t="array" ref="Q3428">MEDIAN(_xlfn._xlws.FILTER(Data_Source[Price (SAR)],Data_Source[Maker] = Data_Source[[#This Row],[Maker]]))</f>
        <v>65000</v>
      </c>
    </row>
    <row r="3429" spans="1:17" x14ac:dyDescent="0.35">
      <c r="A3429">
        <v>3428</v>
      </c>
      <c r="B3429" t="s">
        <v>166</v>
      </c>
      <c r="C3429" t="s">
        <v>290</v>
      </c>
      <c r="D3429">
        <v>2020</v>
      </c>
      <c r="E3429" s="9">
        <f ca="1">YEAR(TODAY())-Data_Source[[#This Row],[Year]]</f>
        <v>5</v>
      </c>
      <c r="F3429" t="s">
        <v>15</v>
      </c>
      <c r="G3429" t="s">
        <v>65</v>
      </c>
      <c r="H3429" t="s">
        <v>26</v>
      </c>
      <c r="I3429">
        <v>1.6</v>
      </c>
      <c r="J3429" t="s">
        <v>18</v>
      </c>
      <c r="K3429" t="s">
        <v>19</v>
      </c>
      <c r="L3429">
        <v>8000</v>
      </c>
      <c r="M3429" t="s">
        <v>42</v>
      </c>
      <c r="N3429" t="s">
        <v>64</v>
      </c>
      <c r="O3429" s="2">
        <v>62000</v>
      </c>
      <c r="P3429" s="1">
        <f>MEDIAN(Data_Source[Price (SAR)])</f>
        <v>58000</v>
      </c>
      <c r="Q3429" s="1" cm="1">
        <f t="array" ref="Q3429">MEDIAN(_xlfn._xlws.FILTER(Data_Source[Price (SAR)],Data_Source[Maker] = Data_Source[[#This Row],[Maker]]))</f>
        <v>44000</v>
      </c>
    </row>
    <row r="3430" spans="1:17" x14ac:dyDescent="0.35">
      <c r="A3430">
        <v>3429</v>
      </c>
      <c r="B3430" t="s">
        <v>27</v>
      </c>
      <c r="C3430" t="s">
        <v>28</v>
      </c>
      <c r="D3430">
        <v>2019</v>
      </c>
      <c r="E3430" s="9">
        <f ca="1">YEAR(TODAY())-Data_Source[[#This Row],[Year]]</f>
        <v>6</v>
      </c>
      <c r="F3430" t="s">
        <v>15</v>
      </c>
      <c r="G3430" t="s">
        <v>23</v>
      </c>
      <c r="H3430" t="s">
        <v>26</v>
      </c>
      <c r="I3430">
        <v>1.6</v>
      </c>
      <c r="J3430" t="s">
        <v>18</v>
      </c>
      <c r="K3430" t="s">
        <v>19</v>
      </c>
      <c r="L3430">
        <v>75392</v>
      </c>
      <c r="M3430" t="s">
        <v>20</v>
      </c>
      <c r="N3430" t="s">
        <v>20</v>
      </c>
      <c r="O3430" s="3">
        <v>52500</v>
      </c>
      <c r="P3430" s="1">
        <f>MEDIAN(Data_Source[Price (SAR)])</f>
        <v>58000</v>
      </c>
      <c r="Q3430" s="1" cm="1">
        <f t="array" ref="Q3430">MEDIAN(_xlfn._xlws.FILTER(Data_Source[Price (SAR)],Data_Source[Maker] = Data_Source[[#This Row],[Maker]]))</f>
        <v>42000</v>
      </c>
    </row>
    <row r="3431" spans="1:17" x14ac:dyDescent="0.35">
      <c r="A3431">
        <v>3430</v>
      </c>
      <c r="B3431" t="s">
        <v>82</v>
      </c>
      <c r="C3431" t="s">
        <v>298</v>
      </c>
      <c r="D3431">
        <v>2021</v>
      </c>
      <c r="E3431" s="9">
        <f ca="1">YEAR(TODAY())-Data_Source[[#This Row],[Year]]</f>
        <v>4</v>
      </c>
      <c r="F3431" t="s">
        <v>15</v>
      </c>
      <c r="G3431" t="s">
        <v>25</v>
      </c>
      <c r="H3431" t="s">
        <v>26</v>
      </c>
      <c r="I3431">
        <v>2</v>
      </c>
      <c r="J3431" t="s">
        <v>18</v>
      </c>
      <c r="K3431" t="s">
        <v>19</v>
      </c>
      <c r="L3431">
        <v>61804</v>
      </c>
      <c r="M3431" t="s">
        <v>253</v>
      </c>
      <c r="N3431" t="s">
        <v>539</v>
      </c>
      <c r="O3431" s="3">
        <v>1630</v>
      </c>
      <c r="P3431" s="1">
        <f>MEDIAN(Data_Source[Price (SAR)])</f>
        <v>58000</v>
      </c>
      <c r="Q3431" s="1" cm="1">
        <f t="array" ref="Q3431">MEDIAN(_xlfn._xlws.FILTER(Data_Source[Price (SAR)],Data_Source[Maker] = Data_Source[[#This Row],[Maker]]))</f>
        <v>40000</v>
      </c>
    </row>
    <row r="3432" spans="1:17" x14ac:dyDescent="0.35">
      <c r="A3432">
        <v>3431</v>
      </c>
      <c r="B3432" t="s">
        <v>48</v>
      </c>
      <c r="C3432" t="s">
        <v>106</v>
      </c>
      <c r="D3432">
        <v>2021</v>
      </c>
      <c r="E3432" s="9">
        <f ca="1">YEAR(TODAY())-Data_Source[[#This Row],[Year]]</f>
        <v>4</v>
      </c>
      <c r="F3432" t="s">
        <v>15</v>
      </c>
      <c r="G3432" t="s">
        <v>29</v>
      </c>
      <c r="H3432" t="s">
        <v>17</v>
      </c>
      <c r="I3432">
        <v>4</v>
      </c>
      <c r="J3432" t="s">
        <v>18</v>
      </c>
      <c r="K3432" t="s">
        <v>19</v>
      </c>
      <c r="L3432">
        <v>49000</v>
      </c>
      <c r="M3432" t="s">
        <v>42</v>
      </c>
      <c r="N3432" t="s">
        <v>64</v>
      </c>
      <c r="O3432" s="3">
        <v>375000</v>
      </c>
      <c r="P3432" s="1">
        <f>MEDIAN(Data_Source[Price (SAR)])</f>
        <v>58000</v>
      </c>
      <c r="Q3432" s="1" cm="1">
        <f t="array" ref="Q3432">MEDIAN(_xlfn._xlws.FILTER(Data_Source[Price (SAR)],Data_Source[Maker] = Data_Source[[#This Row],[Maker]]))</f>
        <v>145000</v>
      </c>
    </row>
    <row r="3433" spans="1:17" x14ac:dyDescent="0.35">
      <c r="A3433">
        <v>3432</v>
      </c>
      <c r="B3433" t="s">
        <v>34</v>
      </c>
      <c r="C3433" t="s">
        <v>55</v>
      </c>
      <c r="D3433">
        <v>2019</v>
      </c>
      <c r="E3433" s="9">
        <f ca="1">YEAR(TODAY())-Data_Source[[#This Row],[Year]]</f>
        <v>6</v>
      </c>
      <c r="F3433" t="s">
        <v>44</v>
      </c>
      <c r="G3433" t="s">
        <v>23</v>
      </c>
      <c r="H3433" t="s">
        <v>17</v>
      </c>
      <c r="I3433">
        <v>4</v>
      </c>
      <c r="J3433" t="s">
        <v>18</v>
      </c>
      <c r="K3433" t="s">
        <v>19</v>
      </c>
      <c r="L3433">
        <v>89000</v>
      </c>
      <c r="M3433" t="s">
        <v>45</v>
      </c>
      <c r="N3433" t="s">
        <v>539</v>
      </c>
      <c r="O3433" s="3">
        <v>151000</v>
      </c>
      <c r="P3433" s="1">
        <f>MEDIAN(Data_Source[Price (SAR)])</f>
        <v>58000</v>
      </c>
      <c r="Q3433" s="1" cm="1">
        <f t="array" ref="Q3433">MEDIAN(_xlfn._xlws.FILTER(Data_Source[Price (SAR)],Data_Source[Maker] = Data_Source[[#This Row],[Maker]]))</f>
        <v>65000</v>
      </c>
    </row>
    <row r="3434" spans="1:17" x14ac:dyDescent="0.35">
      <c r="A3434">
        <v>3433</v>
      </c>
      <c r="B3434" t="s">
        <v>31</v>
      </c>
      <c r="C3434" t="s">
        <v>32</v>
      </c>
      <c r="D3434">
        <v>2016</v>
      </c>
      <c r="E3434" s="9">
        <f ca="1">YEAR(TODAY())-Data_Source[[#This Row],[Year]]</f>
        <v>9</v>
      </c>
      <c r="F3434" t="s">
        <v>15</v>
      </c>
      <c r="G3434" t="s">
        <v>23</v>
      </c>
      <c r="H3434" t="s">
        <v>17</v>
      </c>
      <c r="I3434">
        <v>3.5</v>
      </c>
      <c r="J3434" t="s">
        <v>18</v>
      </c>
      <c r="K3434" t="s">
        <v>19</v>
      </c>
      <c r="L3434">
        <v>117000</v>
      </c>
      <c r="M3434" t="s">
        <v>20</v>
      </c>
      <c r="N3434" t="s">
        <v>20</v>
      </c>
      <c r="O3434" s="3">
        <v>80000</v>
      </c>
      <c r="P3434" s="1">
        <f>MEDIAN(Data_Source[Price (SAR)])</f>
        <v>58000</v>
      </c>
      <c r="Q3434" s="1" cm="1">
        <f t="array" ref="Q3434">MEDIAN(_xlfn._xlws.FILTER(Data_Source[Price (SAR)],Data_Source[Maker] = Data_Source[[#This Row],[Maker]]))</f>
        <v>60500</v>
      </c>
    </row>
    <row r="3435" spans="1:17" x14ac:dyDescent="0.35">
      <c r="A3435">
        <v>3434</v>
      </c>
      <c r="B3435" t="s">
        <v>36</v>
      </c>
      <c r="C3435" t="s">
        <v>146</v>
      </c>
      <c r="D3435">
        <v>2014</v>
      </c>
      <c r="E3435" s="9">
        <f ca="1">YEAR(TODAY())-Data_Source[[#This Row],[Year]]</f>
        <v>11</v>
      </c>
      <c r="F3435" t="s">
        <v>15</v>
      </c>
      <c r="G3435" t="s">
        <v>23</v>
      </c>
      <c r="H3435" t="s">
        <v>17</v>
      </c>
      <c r="I3435">
        <v>6.2</v>
      </c>
      <c r="J3435" t="s">
        <v>18</v>
      </c>
      <c r="K3435" t="s">
        <v>19</v>
      </c>
      <c r="L3435">
        <v>118000</v>
      </c>
      <c r="M3435" t="s">
        <v>20</v>
      </c>
      <c r="N3435" t="s">
        <v>20</v>
      </c>
      <c r="O3435" s="3">
        <v>100000</v>
      </c>
      <c r="P3435" s="1">
        <f>MEDIAN(Data_Source[Price (SAR)])</f>
        <v>58000</v>
      </c>
      <c r="Q3435" s="1" cm="1">
        <f t="array" ref="Q3435">MEDIAN(_xlfn._xlws.FILTER(Data_Source[Price (SAR)],Data_Source[Maker] = Data_Source[[#This Row],[Maker]]))</f>
        <v>72000</v>
      </c>
    </row>
    <row r="3436" spans="1:17" x14ac:dyDescent="0.35">
      <c r="A3436">
        <v>3435</v>
      </c>
      <c r="B3436" t="s">
        <v>27</v>
      </c>
      <c r="C3436" t="s">
        <v>89</v>
      </c>
      <c r="D3436">
        <v>2013</v>
      </c>
      <c r="E3436" s="9">
        <f ca="1">YEAR(TODAY())-Data_Source[[#This Row],[Year]]</f>
        <v>12</v>
      </c>
      <c r="F3436" t="s">
        <v>15</v>
      </c>
      <c r="G3436" t="s">
        <v>23</v>
      </c>
      <c r="H3436" t="s">
        <v>17</v>
      </c>
      <c r="I3436">
        <v>2.6</v>
      </c>
      <c r="J3436" t="s">
        <v>18</v>
      </c>
      <c r="K3436" t="s">
        <v>19</v>
      </c>
      <c r="L3436">
        <v>280</v>
      </c>
      <c r="M3436" t="s">
        <v>20</v>
      </c>
      <c r="N3436" t="s">
        <v>20</v>
      </c>
      <c r="O3436" s="3">
        <v>25000</v>
      </c>
      <c r="P3436" s="1">
        <f>MEDIAN(Data_Source[Price (SAR)])</f>
        <v>58000</v>
      </c>
      <c r="Q3436" s="1" cm="1">
        <f t="array" ref="Q3436">MEDIAN(_xlfn._xlws.FILTER(Data_Source[Price (SAR)],Data_Source[Maker] = Data_Source[[#This Row],[Maker]]))</f>
        <v>42000</v>
      </c>
    </row>
    <row r="3437" spans="1:17" x14ac:dyDescent="0.35">
      <c r="A3437">
        <v>3436</v>
      </c>
      <c r="B3437" t="s">
        <v>34</v>
      </c>
      <c r="C3437" t="s">
        <v>162</v>
      </c>
      <c r="D3437">
        <v>2016</v>
      </c>
      <c r="E3437" s="9">
        <f ca="1">YEAR(TODAY())-Data_Source[[#This Row],[Year]]</f>
        <v>9</v>
      </c>
      <c r="F3437" t="s">
        <v>44</v>
      </c>
      <c r="G3437" t="s">
        <v>75</v>
      </c>
      <c r="H3437" t="s">
        <v>17</v>
      </c>
      <c r="I3437">
        <v>4</v>
      </c>
      <c r="J3437" t="s">
        <v>18</v>
      </c>
      <c r="K3437" t="s">
        <v>68</v>
      </c>
      <c r="L3437">
        <v>243038</v>
      </c>
      <c r="M3437" t="s">
        <v>20</v>
      </c>
      <c r="N3437" t="s">
        <v>20</v>
      </c>
      <c r="O3437" s="2">
        <v>93500</v>
      </c>
      <c r="P3437" s="1">
        <f>MEDIAN(Data_Source[Price (SAR)])</f>
        <v>58000</v>
      </c>
      <c r="Q3437" s="1" cm="1">
        <f t="array" ref="Q3437">MEDIAN(_xlfn._xlws.FILTER(Data_Source[Price (SAR)],Data_Source[Maker] = Data_Source[[#This Row],[Maker]]))</f>
        <v>65000</v>
      </c>
    </row>
    <row r="3438" spans="1:17" x14ac:dyDescent="0.35">
      <c r="A3438">
        <v>3437</v>
      </c>
      <c r="B3438" t="s">
        <v>21</v>
      </c>
      <c r="C3438" t="s">
        <v>237</v>
      </c>
      <c r="D3438">
        <v>2006</v>
      </c>
      <c r="E3438" s="9">
        <f ca="1">YEAR(TODAY())-Data_Source[[#This Row],[Year]]</f>
        <v>19</v>
      </c>
      <c r="F3438" t="s">
        <v>47</v>
      </c>
      <c r="G3438" t="s">
        <v>94</v>
      </c>
      <c r="H3438" t="s">
        <v>30</v>
      </c>
      <c r="I3438">
        <v>4</v>
      </c>
      <c r="J3438" t="s">
        <v>18</v>
      </c>
      <c r="K3438" t="s">
        <v>19</v>
      </c>
      <c r="L3438">
        <v>300000</v>
      </c>
      <c r="M3438" t="s">
        <v>20</v>
      </c>
      <c r="N3438" t="s">
        <v>20</v>
      </c>
      <c r="O3438" s="2">
        <v>15000</v>
      </c>
      <c r="P3438" s="1">
        <f>MEDIAN(Data_Source[Price (SAR)])</f>
        <v>58000</v>
      </c>
      <c r="Q3438" s="1" cm="1">
        <f t="array" ref="Q3438">MEDIAN(_xlfn._xlws.FILTER(Data_Source[Price (SAR)],Data_Source[Maker] = Data_Source[[#This Row],[Maker]]))</f>
        <v>36500</v>
      </c>
    </row>
    <row r="3439" spans="1:17" x14ac:dyDescent="0.35">
      <c r="A3439">
        <v>3438</v>
      </c>
      <c r="B3439" t="s">
        <v>34</v>
      </c>
      <c r="C3439" t="s">
        <v>35</v>
      </c>
      <c r="D3439">
        <v>2019</v>
      </c>
      <c r="E3439" s="9">
        <f ca="1">YEAR(TODAY())-Data_Source[[#This Row],[Year]]</f>
        <v>6</v>
      </c>
      <c r="F3439" t="s">
        <v>44</v>
      </c>
      <c r="G3439" t="s">
        <v>23</v>
      </c>
      <c r="H3439" t="s">
        <v>17</v>
      </c>
      <c r="I3439">
        <v>4.5999999999999996</v>
      </c>
      <c r="J3439" t="s">
        <v>18</v>
      </c>
      <c r="K3439" t="s">
        <v>68</v>
      </c>
      <c r="L3439">
        <v>74000</v>
      </c>
      <c r="M3439" t="s">
        <v>45</v>
      </c>
      <c r="N3439" t="s">
        <v>539</v>
      </c>
      <c r="O3439" s="2">
        <v>180000</v>
      </c>
      <c r="P3439" s="1">
        <f>MEDIAN(Data_Source[Price (SAR)])</f>
        <v>58000</v>
      </c>
      <c r="Q3439" s="1" cm="1">
        <f t="array" ref="Q3439">MEDIAN(_xlfn._xlws.FILTER(Data_Source[Price (SAR)],Data_Source[Maker] = Data_Source[[#This Row],[Maker]]))</f>
        <v>65000</v>
      </c>
    </row>
    <row r="3440" spans="1:17" x14ac:dyDescent="0.35">
      <c r="A3440">
        <v>3439</v>
      </c>
      <c r="B3440" t="s">
        <v>21</v>
      </c>
      <c r="C3440" t="s">
        <v>22</v>
      </c>
      <c r="D3440">
        <v>2020</v>
      </c>
      <c r="E3440" s="9">
        <f ca="1">YEAR(TODAY())-Data_Source[[#This Row],[Year]]</f>
        <v>5</v>
      </c>
      <c r="F3440" t="s">
        <v>15</v>
      </c>
      <c r="G3440" t="s">
        <v>29</v>
      </c>
      <c r="H3440" t="s">
        <v>17</v>
      </c>
      <c r="I3440">
        <v>1.4</v>
      </c>
      <c r="J3440" t="s">
        <v>18</v>
      </c>
      <c r="K3440" t="s">
        <v>19</v>
      </c>
      <c r="L3440">
        <v>89000</v>
      </c>
      <c r="M3440" t="s">
        <v>20</v>
      </c>
      <c r="N3440" t="s">
        <v>20</v>
      </c>
      <c r="O3440" s="3">
        <v>210000</v>
      </c>
      <c r="P3440" s="1">
        <f>MEDIAN(Data_Source[Price (SAR)])</f>
        <v>58000</v>
      </c>
      <c r="Q3440" s="1" cm="1">
        <f t="array" ref="Q3440">MEDIAN(_xlfn._xlws.FILTER(Data_Source[Price (SAR)],Data_Source[Maker] = Data_Source[[#This Row],[Maker]]))</f>
        <v>36500</v>
      </c>
    </row>
    <row r="3441" spans="1:17" x14ac:dyDescent="0.35">
      <c r="A3441">
        <v>3440</v>
      </c>
      <c r="B3441" t="s">
        <v>85</v>
      </c>
      <c r="C3441" t="s">
        <v>230</v>
      </c>
      <c r="D3441">
        <v>2016</v>
      </c>
      <c r="E3441" s="9">
        <f ca="1">YEAR(TODAY())-Data_Source[[#This Row],[Year]]</f>
        <v>9</v>
      </c>
      <c r="F3441" t="s">
        <v>15</v>
      </c>
      <c r="G3441" t="s">
        <v>29</v>
      </c>
      <c r="H3441" t="s">
        <v>30</v>
      </c>
      <c r="I3441">
        <v>3.5</v>
      </c>
      <c r="J3441" t="s">
        <v>18</v>
      </c>
      <c r="K3441" t="s">
        <v>19</v>
      </c>
      <c r="L3441">
        <v>293000</v>
      </c>
      <c r="M3441" t="s">
        <v>20</v>
      </c>
      <c r="N3441" t="s">
        <v>20</v>
      </c>
      <c r="O3441" s="3">
        <v>77000</v>
      </c>
      <c r="P3441" s="1">
        <f>MEDIAN(Data_Source[Price (SAR)])</f>
        <v>58000</v>
      </c>
      <c r="Q3441" s="1" cm="1">
        <f t="array" ref="Q3441">MEDIAN(_xlfn._xlws.FILTER(Data_Source[Price (SAR)],Data_Source[Maker] = Data_Source[[#This Row],[Maker]]))</f>
        <v>88000</v>
      </c>
    </row>
    <row r="3442" spans="1:17" x14ac:dyDescent="0.35">
      <c r="A3442">
        <v>3441</v>
      </c>
      <c r="B3442" t="s">
        <v>76</v>
      </c>
      <c r="C3442" t="s">
        <v>112</v>
      </c>
      <c r="D3442">
        <v>2016</v>
      </c>
      <c r="E3442" s="9">
        <f ca="1">YEAR(TODAY())-Data_Source[[#This Row],[Year]]</f>
        <v>9</v>
      </c>
      <c r="F3442" t="s">
        <v>15</v>
      </c>
      <c r="G3442" t="s">
        <v>29</v>
      </c>
      <c r="H3442" t="s">
        <v>30</v>
      </c>
      <c r="I3442">
        <v>3.5</v>
      </c>
      <c r="J3442" t="s">
        <v>18</v>
      </c>
      <c r="K3442" t="s">
        <v>19</v>
      </c>
      <c r="L3442">
        <v>66000</v>
      </c>
      <c r="M3442" t="s">
        <v>20</v>
      </c>
      <c r="N3442" t="s">
        <v>20</v>
      </c>
      <c r="O3442" s="2">
        <v>77000</v>
      </c>
      <c r="P3442" s="1">
        <f>MEDIAN(Data_Source[Price (SAR)])</f>
        <v>58000</v>
      </c>
      <c r="Q3442" s="1" cm="1">
        <f t="array" ref="Q3442">MEDIAN(_xlfn._xlws.FILTER(Data_Source[Price (SAR)],Data_Source[Maker] = Data_Source[[#This Row],[Maker]]))</f>
        <v>55000</v>
      </c>
    </row>
    <row r="3443" spans="1:17" x14ac:dyDescent="0.35">
      <c r="A3443">
        <v>3442</v>
      </c>
      <c r="B3443" t="s">
        <v>60</v>
      </c>
      <c r="C3443" t="s">
        <v>198</v>
      </c>
      <c r="D3443">
        <v>2015</v>
      </c>
      <c r="E3443" s="9">
        <f ca="1">YEAR(TODAY())-Data_Source[[#This Row],[Year]]</f>
        <v>10</v>
      </c>
      <c r="F3443" t="s">
        <v>15</v>
      </c>
      <c r="G3443" t="s">
        <v>23</v>
      </c>
      <c r="H3443" t="s">
        <v>30</v>
      </c>
      <c r="I3443">
        <v>3.5</v>
      </c>
      <c r="J3443" t="s">
        <v>18</v>
      </c>
      <c r="K3443" t="s">
        <v>19</v>
      </c>
      <c r="L3443">
        <v>224</v>
      </c>
      <c r="M3443" t="s">
        <v>20</v>
      </c>
      <c r="N3443" t="s">
        <v>20</v>
      </c>
      <c r="O3443" s="3">
        <v>88000</v>
      </c>
      <c r="P3443" s="1">
        <f>MEDIAN(Data_Source[Price (SAR)])</f>
        <v>58000</v>
      </c>
      <c r="Q3443" s="1" cm="1">
        <f t="array" ref="Q3443">MEDIAN(_xlfn._xlws.FILTER(Data_Source[Price (SAR)],Data_Source[Maker] = Data_Source[[#This Row],[Maker]]))</f>
        <v>142000</v>
      </c>
    </row>
    <row r="3444" spans="1:17" x14ac:dyDescent="0.35">
      <c r="A3444">
        <v>3443</v>
      </c>
      <c r="B3444" t="s">
        <v>39</v>
      </c>
      <c r="C3444" t="s">
        <v>205</v>
      </c>
      <c r="D3444">
        <v>2017</v>
      </c>
      <c r="E3444" s="9">
        <f ca="1">YEAR(TODAY())-Data_Source[[#This Row],[Year]]</f>
        <v>8</v>
      </c>
      <c r="F3444" t="s">
        <v>44</v>
      </c>
      <c r="G3444" t="s">
        <v>25</v>
      </c>
      <c r="H3444" t="s">
        <v>17</v>
      </c>
      <c r="I3444">
        <v>5.3</v>
      </c>
      <c r="J3444" t="s">
        <v>18</v>
      </c>
      <c r="K3444" t="s">
        <v>19</v>
      </c>
      <c r="L3444">
        <v>110000</v>
      </c>
      <c r="M3444" t="s">
        <v>20</v>
      </c>
      <c r="N3444" t="s">
        <v>20</v>
      </c>
      <c r="O3444" s="2">
        <v>107000</v>
      </c>
      <c r="P3444" s="1">
        <f>MEDIAN(Data_Source[Price (SAR)])</f>
        <v>58000</v>
      </c>
      <c r="Q3444" s="1" cm="1">
        <f t="array" ref="Q3444">MEDIAN(_xlfn._xlws.FILTER(Data_Source[Price (SAR)],Data_Source[Maker] = Data_Source[[#This Row],[Maker]]))</f>
        <v>60000</v>
      </c>
    </row>
    <row r="3445" spans="1:17" x14ac:dyDescent="0.35">
      <c r="A3445">
        <v>3444</v>
      </c>
      <c r="B3445" t="s">
        <v>27</v>
      </c>
      <c r="C3445" t="s">
        <v>88</v>
      </c>
      <c r="D3445">
        <v>2018</v>
      </c>
      <c r="E3445" s="9">
        <f ca="1">YEAR(TODAY())-Data_Source[[#This Row],[Year]]</f>
        <v>7</v>
      </c>
      <c r="F3445" t="s">
        <v>15</v>
      </c>
      <c r="G3445" t="s">
        <v>23</v>
      </c>
      <c r="H3445" t="s">
        <v>26</v>
      </c>
      <c r="I3445">
        <v>1.4</v>
      </c>
      <c r="J3445" t="s">
        <v>18</v>
      </c>
      <c r="K3445" t="s">
        <v>19</v>
      </c>
      <c r="L3445">
        <v>74000</v>
      </c>
      <c r="M3445" t="s">
        <v>20</v>
      </c>
      <c r="N3445" t="s">
        <v>20</v>
      </c>
      <c r="O3445" s="3">
        <v>27000</v>
      </c>
      <c r="P3445" s="1">
        <f>MEDIAN(Data_Source[Price (SAR)])</f>
        <v>58000</v>
      </c>
      <c r="Q3445" s="1" cm="1">
        <f t="array" ref="Q3445">MEDIAN(_xlfn._xlws.FILTER(Data_Source[Price (SAR)],Data_Source[Maker] = Data_Source[[#This Row],[Maker]]))</f>
        <v>42000</v>
      </c>
    </row>
    <row r="3446" spans="1:17" x14ac:dyDescent="0.35">
      <c r="A3446">
        <v>3445</v>
      </c>
      <c r="B3446" t="s">
        <v>21</v>
      </c>
      <c r="C3446" t="s">
        <v>272</v>
      </c>
      <c r="D3446">
        <v>2014</v>
      </c>
      <c r="E3446" s="9">
        <f ca="1">YEAR(TODAY())-Data_Source[[#This Row],[Year]]</f>
        <v>11</v>
      </c>
      <c r="F3446" t="s">
        <v>15</v>
      </c>
      <c r="G3446" t="s">
        <v>23</v>
      </c>
      <c r="H3446" t="s">
        <v>26</v>
      </c>
      <c r="I3446">
        <v>4</v>
      </c>
      <c r="J3446" t="s">
        <v>18</v>
      </c>
      <c r="K3446" t="s">
        <v>68</v>
      </c>
      <c r="L3446">
        <v>207000</v>
      </c>
      <c r="M3446" t="s">
        <v>45</v>
      </c>
      <c r="N3446" t="s">
        <v>539</v>
      </c>
      <c r="O3446" s="3">
        <v>65000</v>
      </c>
      <c r="P3446" s="1">
        <f>MEDIAN(Data_Source[Price (SAR)])</f>
        <v>58000</v>
      </c>
      <c r="Q3446" s="1" cm="1">
        <f t="array" ref="Q3446">MEDIAN(_xlfn._xlws.FILTER(Data_Source[Price (SAR)],Data_Source[Maker] = Data_Source[[#This Row],[Maker]]))</f>
        <v>36500</v>
      </c>
    </row>
    <row r="3447" spans="1:17" x14ac:dyDescent="0.35">
      <c r="A3447">
        <v>3446</v>
      </c>
      <c r="B3447" t="s">
        <v>99</v>
      </c>
      <c r="C3447" t="s">
        <v>137</v>
      </c>
      <c r="D3447">
        <v>2018</v>
      </c>
      <c r="E3447" s="9">
        <f ca="1">YEAR(TODAY())-Data_Source[[#This Row],[Year]]</f>
        <v>7</v>
      </c>
      <c r="F3447" t="s">
        <v>15</v>
      </c>
      <c r="G3447" t="s">
        <v>23</v>
      </c>
      <c r="H3447" t="s">
        <v>17</v>
      </c>
      <c r="I3447">
        <v>3</v>
      </c>
      <c r="J3447" t="s">
        <v>18</v>
      </c>
      <c r="K3447" t="s">
        <v>19</v>
      </c>
      <c r="L3447">
        <v>109000</v>
      </c>
      <c r="M3447" t="s">
        <v>20</v>
      </c>
      <c r="N3447" t="s">
        <v>20</v>
      </c>
      <c r="O3447" s="3">
        <v>49000</v>
      </c>
      <c r="P3447" s="1">
        <f>MEDIAN(Data_Source[Price (SAR)])</f>
        <v>58000</v>
      </c>
      <c r="Q3447" s="1" cm="1">
        <f t="array" ref="Q3447">MEDIAN(_xlfn._xlws.FILTER(Data_Source[Price (SAR)],Data_Source[Maker] = Data_Source[[#This Row],[Maker]]))</f>
        <v>48000</v>
      </c>
    </row>
    <row r="3448" spans="1:17" x14ac:dyDescent="0.35">
      <c r="A3448">
        <v>3447</v>
      </c>
      <c r="B3448" t="s">
        <v>39</v>
      </c>
      <c r="C3448" t="s">
        <v>46</v>
      </c>
      <c r="D3448">
        <v>2016</v>
      </c>
      <c r="E3448" s="9">
        <f ca="1">YEAR(TODAY())-Data_Source[[#This Row],[Year]]</f>
        <v>9</v>
      </c>
      <c r="F3448" t="s">
        <v>15</v>
      </c>
      <c r="G3448" t="s">
        <v>23</v>
      </c>
      <c r="H3448" t="s">
        <v>17</v>
      </c>
      <c r="I3448">
        <v>5.3</v>
      </c>
      <c r="J3448" t="s">
        <v>18</v>
      </c>
      <c r="K3448" t="s">
        <v>19</v>
      </c>
      <c r="L3448">
        <v>97955</v>
      </c>
      <c r="M3448" t="s">
        <v>20</v>
      </c>
      <c r="N3448" t="s">
        <v>20</v>
      </c>
      <c r="O3448" s="2">
        <v>145000</v>
      </c>
      <c r="P3448" s="1">
        <f>MEDIAN(Data_Source[Price (SAR)])</f>
        <v>58000</v>
      </c>
      <c r="Q3448" s="1" cm="1">
        <f t="array" ref="Q3448">MEDIAN(_xlfn._xlws.FILTER(Data_Source[Price (SAR)],Data_Source[Maker] = Data_Source[[#This Row],[Maker]]))</f>
        <v>60000</v>
      </c>
    </row>
    <row r="3449" spans="1:17" x14ac:dyDescent="0.35">
      <c r="A3449">
        <v>3448</v>
      </c>
      <c r="B3449" t="s">
        <v>76</v>
      </c>
      <c r="C3449" t="s">
        <v>144</v>
      </c>
      <c r="D3449">
        <v>1995</v>
      </c>
      <c r="E3449" s="9">
        <f ca="1">YEAR(TODAY())-Data_Source[[#This Row],[Year]]</f>
        <v>30</v>
      </c>
      <c r="F3449" t="s">
        <v>15</v>
      </c>
      <c r="G3449" t="s">
        <v>213</v>
      </c>
      <c r="H3449" t="s">
        <v>17</v>
      </c>
      <c r="I3449">
        <v>4.5999999999999996</v>
      </c>
      <c r="J3449" t="s">
        <v>18</v>
      </c>
      <c r="K3449" t="s">
        <v>19</v>
      </c>
      <c r="L3449">
        <v>180000</v>
      </c>
      <c r="M3449" t="s">
        <v>111</v>
      </c>
      <c r="N3449" t="s">
        <v>540</v>
      </c>
      <c r="O3449" s="3">
        <v>13000</v>
      </c>
      <c r="P3449" s="1">
        <f>MEDIAN(Data_Source[Price (SAR)])</f>
        <v>58000</v>
      </c>
      <c r="Q3449" s="1" cm="1">
        <f t="array" ref="Q3449">MEDIAN(_xlfn._xlws.FILTER(Data_Source[Price (SAR)],Data_Source[Maker] = Data_Source[[#This Row],[Maker]]))</f>
        <v>55000</v>
      </c>
    </row>
    <row r="3450" spans="1:17" x14ac:dyDescent="0.35">
      <c r="A3450">
        <v>3449</v>
      </c>
      <c r="B3450" t="s">
        <v>76</v>
      </c>
      <c r="C3450" t="s">
        <v>112</v>
      </c>
      <c r="D3450">
        <v>2015</v>
      </c>
      <c r="E3450" s="9">
        <f ca="1">YEAR(TODAY())-Data_Source[[#This Row],[Year]]</f>
        <v>10</v>
      </c>
      <c r="F3450" t="s">
        <v>15</v>
      </c>
      <c r="G3450" t="s">
        <v>29</v>
      </c>
      <c r="H3450" t="s">
        <v>26</v>
      </c>
      <c r="I3450">
        <v>3.6</v>
      </c>
      <c r="J3450" t="s">
        <v>18</v>
      </c>
      <c r="K3450" t="s">
        <v>19</v>
      </c>
      <c r="L3450">
        <v>130243</v>
      </c>
      <c r="M3450" t="s">
        <v>20</v>
      </c>
      <c r="N3450" t="s">
        <v>20</v>
      </c>
      <c r="O3450" s="3">
        <v>58000</v>
      </c>
      <c r="P3450" s="1">
        <f>MEDIAN(Data_Source[Price (SAR)])</f>
        <v>58000</v>
      </c>
      <c r="Q3450" s="1" cm="1">
        <f t="array" ref="Q3450">MEDIAN(_xlfn._xlws.FILTER(Data_Source[Price (SAR)],Data_Source[Maker] = Data_Source[[#This Row],[Maker]]))</f>
        <v>55000</v>
      </c>
    </row>
    <row r="3451" spans="1:17" x14ac:dyDescent="0.35">
      <c r="A3451">
        <v>3450</v>
      </c>
      <c r="B3451" t="s">
        <v>166</v>
      </c>
      <c r="C3451" t="s">
        <v>268</v>
      </c>
      <c r="D3451">
        <v>2020</v>
      </c>
      <c r="E3451" s="9">
        <f ca="1">YEAR(TODAY())-Data_Source[[#This Row],[Year]]</f>
        <v>5</v>
      </c>
      <c r="F3451" t="s">
        <v>15</v>
      </c>
      <c r="G3451" t="s">
        <v>94</v>
      </c>
      <c r="H3451" t="s">
        <v>30</v>
      </c>
      <c r="I3451">
        <v>1.5</v>
      </c>
      <c r="J3451" t="s">
        <v>18</v>
      </c>
      <c r="K3451" t="s">
        <v>19</v>
      </c>
      <c r="L3451">
        <v>61760</v>
      </c>
      <c r="M3451" t="s">
        <v>20</v>
      </c>
      <c r="N3451" t="s">
        <v>20</v>
      </c>
      <c r="O3451" s="2">
        <v>42000</v>
      </c>
      <c r="P3451" s="1">
        <f>MEDIAN(Data_Source[Price (SAR)])</f>
        <v>58000</v>
      </c>
      <c r="Q3451" s="1" cm="1">
        <f t="array" ref="Q3451">MEDIAN(_xlfn._xlws.FILTER(Data_Source[Price (SAR)],Data_Source[Maker] = Data_Source[[#This Row],[Maker]]))</f>
        <v>44000</v>
      </c>
    </row>
    <row r="3452" spans="1:17" x14ac:dyDescent="0.35">
      <c r="A3452">
        <v>3451</v>
      </c>
      <c r="B3452" t="s">
        <v>73</v>
      </c>
      <c r="C3452">
        <v>3</v>
      </c>
      <c r="D3452">
        <v>2015</v>
      </c>
      <c r="E3452" s="9">
        <f ca="1">YEAR(TODAY())-Data_Source[[#This Row],[Year]]</f>
        <v>10</v>
      </c>
      <c r="F3452" t="s">
        <v>15</v>
      </c>
      <c r="G3452" t="s">
        <v>23</v>
      </c>
      <c r="H3452" t="s">
        <v>26</v>
      </c>
      <c r="I3452">
        <v>1.6</v>
      </c>
      <c r="J3452" t="s">
        <v>18</v>
      </c>
      <c r="K3452" t="s">
        <v>19</v>
      </c>
      <c r="L3452">
        <v>200000</v>
      </c>
      <c r="M3452" t="s">
        <v>20</v>
      </c>
      <c r="N3452" t="s">
        <v>20</v>
      </c>
      <c r="O3452" s="2">
        <v>25000</v>
      </c>
      <c r="P3452" s="1">
        <f>MEDIAN(Data_Source[Price (SAR)])</f>
        <v>58000</v>
      </c>
      <c r="Q3452" s="1" cm="1">
        <f t="array" ref="Q3452">MEDIAN(_xlfn._xlws.FILTER(Data_Source[Price (SAR)],Data_Source[Maker] = Data_Source[[#This Row],[Maker]]))</f>
        <v>56000</v>
      </c>
    </row>
    <row r="3453" spans="1:17" x14ac:dyDescent="0.35">
      <c r="A3453">
        <v>3452</v>
      </c>
      <c r="B3453" t="s">
        <v>31</v>
      </c>
      <c r="C3453" t="s">
        <v>32</v>
      </c>
      <c r="D3453">
        <v>2018</v>
      </c>
      <c r="E3453" s="9">
        <f ca="1">YEAR(TODAY())-Data_Source[[#This Row],[Year]]</f>
        <v>7</v>
      </c>
      <c r="F3453" t="s">
        <v>15</v>
      </c>
      <c r="G3453" t="s">
        <v>75</v>
      </c>
      <c r="H3453" t="s">
        <v>30</v>
      </c>
      <c r="I3453">
        <v>2.4</v>
      </c>
      <c r="J3453" t="s">
        <v>18</v>
      </c>
      <c r="K3453" t="s">
        <v>19</v>
      </c>
      <c r="L3453">
        <v>119041</v>
      </c>
      <c r="M3453" t="s">
        <v>138</v>
      </c>
      <c r="N3453" t="s">
        <v>64</v>
      </c>
      <c r="O3453" s="2">
        <v>70000</v>
      </c>
      <c r="P3453" s="1">
        <f>MEDIAN(Data_Source[Price (SAR)])</f>
        <v>58000</v>
      </c>
      <c r="Q3453" s="1" cm="1">
        <f t="array" ref="Q3453">MEDIAN(_xlfn._xlws.FILTER(Data_Source[Price (SAR)],Data_Source[Maker] = Data_Source[[#This Row],[Maker]]))</f>
        <v>60500</v>
      </c>
    </row>
    <row r="3454" spans="1:17" x14ac:dyDescent="0.35">
      <c r="A3454">
        <v>3453</v>
      </c>
      <c r="B3454" t="s">
        <v>109</v>
      </c>
      <c r="C3454" t="s">
        <v>110</v>
      </c>
      <c r="D3454">
        <v>2020</v>
      </c>
      <c r="E3454" s="9">
        <f ca="1">YEAR(TODAY())-Data_Source[[#This Row],[Year]]</f>
        <v>5</v>
      </c>
      <c r="F3454" t="s">
        <v>15</v>
      </c>
      <c r="G3454" t="s">
        <v>29</v>
      </c>
      <c r="H3454" t="s">
        <v>26</v>
      </c>
      <c r="I3454">
        <v>3.6</v>
      </c>
      <c r="J3454" t="s">
        <v>18</v>
      </c>
      <c r="K3454" t="s">
        <v>19</v>
      </c>
      <c r="L3454">
        <v>11000</v>
      </c>
      <c r="M3454" t="s">
        <v>20</v>
      </c>
      <c r="N3454" t="s">
        <v>20</v>
      </c>
      <c r="O3454" s="2">
        <v>100000</v>
      </c>
      <c r="P3454" s="1">
        <f>MEDIAN(Data_Source[Price (SAR)])</f>
        <v>58000</v>
      </c>
      <c r="Q3454" s="1" cm="1">
        <f t="array" ref="Q3454">MEDIAN(_xlfn._xlws.FILTER(Data_Source[Price (SAR)],Data_Source[Maker] = Data_Source[[#This Row],[Maker]]))</f>
        <v>71000</v>
      </c>
    </row>
    <row r="3455" spans="1:17" x14ac:dyDescent="0.35">
      <c r="A3455">
        <v>3454</v>
      </c>
      <c r="B3455" t="s">
        <v>27</v>
      </c>
      <c r="C3455" t="s">
        <v>28</v>
      </c>
      <c r="D3455">
        <v>2019</v>
      </c>
      <c r="E3455" s="9">
        <f ca="1">YEAR(TODAY())-Data_Source[[#This Row],[Year]]</f>
        <v>6</v>
      </c>
      <c r="F3455" t="s">
        <v>15</v>
      </c>
      <c r="G3455" t="s">
        <v>23</v>
      </c>
      <c r="H3455" t="s">
        <v>26</v>
      </c>
      <c r="I3455">
        <v>2</v>
      </c>
      <c r="J3455" t="s">
        <v>18</v>
      </c>
      <c r="K3455" t="s">
        <v>19</v>
      </c>
      <c r="L3455">
        <v>18197</v>
      </c>
      <c r="M3455" t="s">
        <v>20</v>
      </c>
      <c r="N3455" t="s">
        <v>20</v>
      </c>
      <c r="O3455" s="3">
        <v>53000</v>
      </c>
      <c r="P3455" s="1">
        <f>MEDIAN(Data_Source[Price (SAR)])</f>
        <v>58000</v>
      </c>
      <c r="Q3455" s="1" cm="1">
        <f t="array" ref="Q3455">MEDIAN(_xlfn._xlws.FILTER(Data_Source[Price (SAR)],Data_Source[Maker] = Data_Source[[#This Row],[Maker]]))</f>
        <v>42000</v>
      </c>
    </row>
    <row r="3456" spans="1:17" x14ac:dyDescent="0.35">
      <c r="A3456">
        <v>3455</v>
      </c>
      <c r="B3456" t="s">
        <v>34</v>
      </c>
      <c r="C3456" t="s">
        <v>43</v>
      </c>
      <c r="D3456">
        <v>2020</v>
      </c>
      <c r="E3456" s="9">
        <f ca="1">YEAR(TODAY())-Data_Source[[#This Row],[Year]]</f>
        <v>5</v>
      </c>
      <c r="F3456" t="s">
        <v>15</v>
      </c>
      <c r="G3456" t="s">
        <v>23</v>
      </c>
      <c r="H3456" t="s">
        <v>30</v>
      </c>
      <c r="I3456">
        <v>2.5</v>
      </c>
      <c r="J3456" t="s">
        <v>79</v>
      </c>
      <c r="K3456" t="s">
        <v>19</v>
      </c>
      <c r="L3456">
        <v>53800</v>
      </c>
      <c r="M3456" t="s">
        <v>187</v>
      </c>
      <c r="N3456" t="s">
        <v>539</v>
      </c>
      <c r="O3456" s="2">
        <v>1700</v>
      </c>
      <c r="P3456" s="1">
        <f>MEDIAN(Data_Source[Price (SAR)])</f>
        <v>58000</v>
      </c>
      <c r="Q3456" s="1" cm="1">
        <f t="array" ref="Q3456">MEDIAN(_xlfn._xlws.FILTER(Data_Source[Price (SAR)],Data_Source[Maker] = Data_Source[[#This Row],[Maker]]))</f>
        <v>65000</v>
      </c>
    </row>
    <row r="3457" spans="1:17" x14ac:dyDescent="0.35">
      <c r="A3457">
        <v>3456</v>
      </c>
      <c r="B3457" t="s">
        <v>39</v>
      </c>
      <c r="C3457" t="s">
        <v>131</v>
      </c>
      <c r="D3457">
        <v>2015</v>
      </c>
      <c r="E3457" s="9">
        <f ca="1">YEAR(TODAY())-Data_Source[[#This Row],[Year]]</f>
        <v>10</v>
      </c>
      <c r="F3457" t="s">
        <v>15</v>
      </c>
      <c r="G3457" t="s">
        <v>23</v>
      </c>
      <c r="H3457" t="s">
        <v>26</v>
      </c>
      <c r="I3457">
        <v>6.2</v>
      </c>
      <c r="J3457" t="s">
        <v>18</v>
      </c>
      <c r="K3457" t="s">
        <v>19</v>
      </c>
      <c r="L3457">
        <v>268041</v>
      </c>
      <c r="M3457" t="s">
        <v>20</v>
      </c>
      <c r="N3457" t="s">
        <v>20</v>
      </c>
      <c r="O3457" s="2">
        <v>75000</v>
      </c>
      <c r="P3457" s="1">
        <f>MEDIAN(Data_Source[Price (SAR)])</f>
        <v>58000</v>
      </c>
      <c r="Q3457" s="1" cm="1">
        <f t="array" ref="Q3457">MEDIAN(_xlfn._xlws.FILTER(Data_Source[Price (SAR)],Data_Source[Maker] = Data_Source[[#This Row],[Maker]]))</f>
        <v>60000</v>
      </c>
    </row>
    <row r="3458" spans="1:17" x14ac:dyDescent="0.35">
      <c r="A3458">
        <v>3457</v>
      </c>
      <c r="B3458" t="s">
        <v>281</v>
      </c>
      <c r="C3458" t="s">
        <v>371</v>
      </c>
      <c r="D3458">
        <v>2016</v>
      </c>
      <c r="E3458" s="9">
        <f ca="1">YEAR(TODAY())-Data_Source[[#This Row],[Year]]</f>
        <v>9</v>
      </c>
      <c r="F3458" t="s">
        <v>15</v>
      </c>
      <c r="G3458" t="s">
        <v>65</v>
      </c>
      <c r="H3458" t="s">
        <v>17</v>
      </c>
      <c r="I3458">
        <v>2</v>
      </c>
      <c r="J3458" t="s">
        <v>18</v>
      </c>
      <c r="K3458" t="s">
        <v>19</v>
      </c>
      <c r="L3458">
        <v>108000</v>
      </c>
      <c r="M3458" t="s">
        <v>20</v>
      </c>
      <c r="N3458" t="s">
        <v>20</v>
      </c>
      <c r="O3458" s="2">
        <v>80000</v>
      </c>
      <c r="P3458" s="1">
        <f>MEDIAN(Data_Source[Price (SAR)])</f>
        <v>58000</v>
      </c>
      <c r="Q3458" s="1" cm="1">
        <f t="array" ref="Q3458">MEDIAN(_xlfn._xlws.FILTER(Data_Source[Price (SAR)],Data_Source[Maker] = Data_Source[[#This Row],[Maker]]))</f>
        <v>91000</v>
      </c>
    </row>
    <row r="3459" spans="1:17" x14ac:dyDescent="0.35">
      <c r="A3459">
        <v>3458</v>
      </c>
      <c r="B3459" t="s">
        <v>39</v>
      </c>
      <c r="C3459" t="s">
        <v>131</v>
      </c>
      <c r="D3459">
        <v>2014</v>
      </c>
      <c r="E3459" s="9">
        <f ca="1">YEAR(TODAY())-Data_Source[[#This Row],[Year]]</f>
        <v>11</v>
      </c>
      <c r="F3459" t="s">
        <v>15</v>
      </c>
      <c r="G3459" t="s">
        <v>75</v>
      </c>
      <c r="H3459" t="s">
        <v>17</v>
      </c>
      <c r="I3459">
        <v>6</v>
      </c>
      <c r="J3459" t="s">
        <v>18</v>
      </c>
      <c r="K3459" t="s">
        <v>19</v>
      </c>
      <c r="L3459">
        <v>163000</v>
      </c>
      <c r="M3459" t="s">
        <v>20</v>
      </c>
      <c r="N3459" t="s">
        <v>20</v>
      </c>
      <c r="O3459" s="3">
        <v>82000</v>
      </c>
      <c r="P3459" s="1">
        <f>MEDIAN(Data_Source[Price (SAR)])</f>
        <v>58000</v>
      </c>
      <c r="Q3459" s="1" cm="1">
        <f t="array" ref="Q3459">MEDIAN(_xlfn._xlws.FILTER(Data_Source[Price (SAR)],Data_Source[Maker] = Data_Source[[#This Row],[Maker]]))</f>
        <v>60000</v>
      </c>
    </row>
    <row r="3460" spans="1:17" x14ac:dyDescent="0.35">
      <c r="A3460">
        <v>3459</v>
      </c>
      <c r="B3460" t="s">
        <v>48</v>
      </c>
      <c r="C3460" t="s">
        <v>214</v>
      </c>
      <c r="D3460">
        <v>2019</v>
      </c>
      <c r="E3460" s="9">
        <f ca="1">YEAR(TODAY())-Data_Source[[#This Row],[Year]]</f>
        <v>6</v>
      </c>
      <c r="F3460" t="s">
        <v>47</v>
      </c>
      <c r="G3460" t="s">
        <v>16</v>
      </c>
      <c r="H3460" t="s">
        <v>17</v>
      </c>
      <c r="I3460">
        <v>4</v>
      </c>
      <c r="J3460" t="s">
        <v>18</v>
      </c>
      <c r="K3460" t="s">
        <v>19</v>
      </c>
      <c r="L3460">
        <v>39000</v>
      </c>
      <c r="M3460" t="s">
        <v>20</v>
      </c>
      <c r="N3460" t="s">
        <v>20</v>
      </c>
      <c r="O3460" s="3">
        <v>800000</v>
      </c>
      <c r="P3460" s="1">
        <f>MEDIAN(Data_Source[Price (SAR)])</f>
        <v>58000</v>
      </c>
      <c r="Q3460" s="1" cm="1">
        <f t="array" ref="Q3460">MEDIAN(_xlfn._xlws.FILTER(Data_Source[Price (SAR)],Data_Source[Maker] = Data_Source[[#This Row],[Maker]]))</f>
        <v>145000</v>
      </c>
    </row>
    <row r="3461" spans="1:17" x14ac:dyDescent="0.35">
      <c r="A3461">
        <v>3460</v>
      </c>
      <c r="B3461" t="s">
        <v>21</v>
      </c>
      <c r="C3461" t="s">
        <v>272</v>
      </c>
      <c r="D3461">
        <v>2009</v>
      </c>
      <c r="E3461" s="9">
        <f ca="1">YEAR(TODAY())-Data_Source[[#This Row],[Year]]</f>
        <v>16</v>
      </c>
      <c r="F3461" t="s">
        <v>15</v>
      </c>
      <c r="G3461" t="s">
        <v>23</v>
      </c>
      <c r="H3461" t="s">
        <v>26</v>
      </c>
      <c r="I3461">
        <v>4</v>
      </c>
      <c r="J3461" t="s">
        <v>18</v>
      </c>
      <c r="K3461" t="s">
        <v>68</v>
      </c>
      <c r="L3461">
        <v>54000</v>
      </c>
      <c r="M3461" t="s">
        <v>45</v>
      </c>
      <c r="N3461" t="s">
        <v>539</v>
      </c>
      <c r="O3461" s="3">
        <v>42000</v>
      </c>
      <c r="P3461" s="1">
        <f>MEDIAN(Data_Source[Price (SAR)])</f>
        <v>58000</v>
      </c>
      <c r="Q3461" s="1" cm="1">
        <f t="array" ref="Q3461">MEDIAN(_xlfn._xlws.FILTER(Data_Source[Price (SAR)],Data_Source[Maker] = Data_Source[[#This Row],[Maker]]))</f>
        <v>36500</v>
      </c>
    </row>
    <row r="3462" spans="1:17" x14ac:dyDescent="0.35">
      <c r="A3462">
        <v>3461</v>
      </c>
      <c r="B3462" t="s">
        <v>21</v>
      </c>
      <c r="C3462" t="s">
        <v>24</v>
      </c>
      <c r="D3462">
        <v>2019</v>
      </c>
      <c r="E3462" s="9">
        <f ca="1">YEAR(TODAY())-Data_Source[[#This Row],[Year]]</f>
        <v>6</v>
      </c>
      <c r="F3462" t="s">
        <v>44</v>
      </c>
      <c r="G3462" t="s">
        <v>25</v>
      </c>
      <c r="H3462" t="s">
        <v>26</v>
      </c>
      <c r="I3462">
        <v>1.5</v>
      </c>
      <c r="J3462" t="s">
        <v>18</v>
      </c>
      <c r="K3462" t="s">
        <v>19</v>
      </c>
      <c r="L3462">
        <v>92300</v>
      </c>
      <c r="M3462" t="s">
        <v>20</v>
      </c>
      <c r="N3462" t="s">
        <v>20</v>
      </c>
      <c r="O3462" s="3">
        <v>29000</v>
      </c>
      <c r="P3462" s="1">
        <f>MEDIAN(Data_Source[Price (SAR)])</f>
        <v>58000</v>
      </c>
      <c r="Q3462" s="1" cm="1">
        <f t="array" ref="Q3462">MEDIAN(_xlfn._xlws.FILTER(Data_Source[Price (SAR)],Data_Source[Maker] = Data_Source[[#This Row],[Maker]]))</f>
        <v>36500</v>
      </c>
    </row>
    <row r="3463" spans="1:17" x14ac:dyDescent="0.35">
      <c r="A3463">
        <v>3462</v>
      </c>
      <c r="B3463" t="s">
        <v>39</v>
      </c>
      <c r="C3463" t="s">
        <v>131</v>
      </c>
      <c r="D3463">
        <v>2011</v>
      </c>
      <c r="E3463" s="9">
        <f ca="1">YEAR(TODAY())-Data_Source[[#This Row],[Year]]</f>
        <v>14</v>
      </c>
      <c r="F3463" t="s">
        <v>15</v>
      </c>
      <c r="G3463" t="s">
        <v>75</v>
      </c>
      <c r="H3463" t="s">
        <v>17</v>
      </c>
      <c r="I3463">
        <v>6</v>
      </c>
      <c r="J3463" t="s">
        <v>18</v>
      </c>
      <c r="K3463" t="s">
        <v>19</v>
      </c>
      <c r="L3463">
        <v>200000</v>
      </c>
      <c r="M3463" t="s">
        <v>20</v>
      </c>
      <c r="N3463" t="s">
        <v>20</v>
      </c>
      <c r="O3463" s="3">
        <v>46000</v>
      </c>
      <c r="P3463" s="1">
        <f>MEDIAN(Data_Source[Price (SAR)])</f>
        <v>58000</v>
      </c>
      <c r="Q3463" s="1" cm="1">
        <f t="array" ref="Q3463">MEDIAN(_xlfn._xlws.FILTER(Data_Source[Price (SAR)],Data_Source[Maker] = Data_Source[[#This Row],[Maker]]))</f>
        <v>60000</v>
      </c>
    </row>
    <row r="3464" spans="1:17" x14ac:dyDescent="0.35">
      <c r="A3464">
        <v>3463</v>
      </c>
      <c r="B3464" t="s">
        <v>39</v>
      </c>
      <c r="C3464" t="s">
        <v>46</v>
      </c>
      <c r="D3464">
        <v>2019</v>
      </c>
      <c r="E3464" s="9">
        <f ca="1">YEAR(TODAY())-Data_Source[[#This Row],[Year]]</f>
        <v>6</v>
      </c>
      <c r="F3464" t="s">
        <v>15</v>
      </c>
      <c r="G3464" t="s">
        <v>16</v>
      </c>
      <c r="H3464" t="s">
        <v>26</v>
      </c>
      <c r="I3464">
        <v>5.3</v>
      </c>
      <c r="J3464" t="s">
        <v>18</v>
      </c>
      <c r="K3464" t="s">
        <v>19</v>
      </c>
      <c r="L3464">
        <v>81833</v>
      </c>
      <c r="M3464" t="s">
        <v>20</v>
      </c>
      <c r="N3464" t="s">
        <v>20</v>
      </c>
      <c r="O3464" s="3">
        <v>138500</v>
      </c>
      <c r="P3464" s="1">
        <f>MEDIAN(Data_Source[Price (SAR)])</f>
        <v>58000</v>
      </c>
      <c r="Q3464" s="1" cm="1">
        <f t="array" ref="Q3464">MEDIAN(_xlfn._xlws.FILTER(Data_Source[Price (SAR)],Data_Source[Maker] = Data_Source[[#This Row],[Maker]]))</f>
        <v>60000</v>
      </c>
    </row>
    <row r="3465" spans="1:17" x14ac:dyDescent="0.35">
      <c r="A3465">
        <v>3464</v>
      </c>
      <c r="B3465" t="s">
        <v>21</v>
      </c>
      <c r="C3465" t="s">
        <v>22</v>
      </c>
      <c r="D3465">
        <v>2016</v>
      </c>
      <c r="E3465" s="9">
        <f ca="1">YEAR(TODAY())-Data_Source[[#This Row],[Year]]</f>
        <v>9</v>
      </c>
      <c r="F3465" t="s">
        <v>15</v>
      </c>
      <c r="G3465" t="s">
        <v>23</v>
      </c>
      <c r="H3465" t="s">
        <v>17</v>
      </c>
      <c r="I3465">
        <v>5.6</v>
      </c>
      <c r="J3465" t="s">
        <v>18</v>
      </c>
      <c r="K3465" t="s">
        <v>19</v>
      </c>
      <c r="L3465">
        <v>139000</v>
      </c>
      <c r="M3465" t="s">
        <v>20</v>
      </c>
      <c r="N3465" t="s">
        <v>20</v>
      </c>
      <c r="O3465" s="3">
        <v>158000</v>
      </c>
      <c r="P3465" s="1">
        <f>MEDIAN(Data_Source[Price (SAR)])</f>
        <v>58000</v>
      </c>
      <c r="Q3465" s="1" cm="1">
        <f t="array" ref="Q3465">MEDIAN(_xlfn._xlws.FILTER(Data_Source[Price (SAR)],Data_Source[Maker] = Data_Source[[#This Row],[Maker]]))</f>
        <v>36500</v>
      </c>
    </row>
    <row r="3466" spans="1:17" x14ac:dyDescent="0.35">
      <c r="A3466">
        <v>3465</v>
      </c>
      <c r="B3466" t="s">
        <v>76</v>
      </c>
      <c r="C3466" t="s">
        <v>202</v>
      </c>
      <c r="D3466">
        <v>2021</v>
      </c>
      <c r="E3466" s="9">
        <f ca="1">YEAR(TODAY())-Data_Source[[#This Row],[Year]]</f>
        <v>4</v>
      </c>
      <c r="F3466" t="s">
        <v>15</v>
      </c>
      <c r="G3466" t="s">
        <v>16</v>
      </c>
      <c r="H3466" t="s">
        <v>30</v>
      </c>
      <c r="I3466">
        <v>1.5</v>
      </c>
      <c r="J3466" t="s">
        <v>18</v>
      </c>
      <c r="K3466" t="s">
        <v>19</v>
      </c>
      <c r="L3466">
        <v>4600</v>
      </c>
      <c r="M3466" t="s">
        <v>20</v>
      </c>
      <c r="N3466" t="s">
        <v>20</v>
      </c>
      <c r="O3466" s="3">
        <v>55000</v>
      </c>
      <c r="P3466" s="1">
        <f>MEDIAN(Data_Source[Price (SAR)])</f>
        <v>58000</v>
      </c>
      <c r="Q3466" s="1" cm="1">
        <f t="array" ref="Q3466">MEDIAN(_xlfn._xlws.FILTER(Data_Source[Price (SAR)],Data_Source[Maker] = Data_Source[[#This Row],[Maker]]))</f>
        <v>55000</v>
      </c>
    </row>
    <row r="3467" spans="1:17" x14ac:dyDescent="0.35">
      <c r="A3467">
        <v>3466</v>
      </c>
      <c r="B3467" t="s">
        <v>73</v>
      </c>
      <c r="C3467">
        <v>6</v>
      </c>
      <c r="D3467">
        <v>2017</v>
      </c>
      <c r="E3467" s="9">
        <f ca="1">YEAR(TODAY())-Data_Source[[#This Row],[Year]]</f>
        <v>8</v>
      </c>
      <c r="F3467" t="s">
        <v>44</v>
      </c>
      <c r="G3467" t="s">
        <v>23</v>
      </c>
      <c r="H3467" t="s">
        <v>26</v>
      </c>
      <c r="I3467">
        <v>2.5</v>
      </c>
      <c r="J3467" t="s">
        <v>18</v>
      </c>
      <c r="K3467" t="s">
        <v>19</v>
      </c>
      <c r="L3467">
        <v>70000</v>
      </c>
      <c r="M3467" t="s">
        <v>20</v>
      </c>
      <c r="N3467" t="s">
        <v>20</v>
      </c>
      <c r="O3467" s="2">
        <v>53000</v>
      </c>
      <c r="P3467" s="1">
        <f>MEDIAN(Data_Source[Price (SAR)])</f>
        <v>58000</v>
      </c>
      <c r="Q3467" s="1" cm="1">
        <f t="array" ref="Q3467">MEDIAN(_xlfn._xlws.FILTER(Data_Source[Price (SAR)],Data_Source[Maker] = Data_Source[[#This Row],[Maker]]))</f>
        <v>56000</v>
      </c>
    </row>
    <row r="3468" spans="1:17" x14ac:dyDescent="0.35">
      <c r="A3468">
        <v>3467</v>
      </c>
      <c r="B3468" t="s">
        <v>31</v>
      </c>
      <c r="C3468" t="s">
        <v>32</v>
      </c>
      <c r="D3468">
        <v>2016</v>
      </c>
      <c r="E3468" s="9">
        <f ca="1">YEAR(TODAY())-Data_Source[[#This Row],[Year]]</f>
        <v>9</v>
      </c>
      <c r="F3468" t="s">
        <v>15</v>
      </c>
      <c r="G3468" t="s">
        <v>23</v>
      </c>
      <c r="H3468" t="s">
        <v>30</v>
      </c>
      <c r="I3468">
        <v>2.5</v>
      </c>
      <c r="J3468" t="s">
        <v>18</v>
      </c>
      <c r="K3468" t="s">
        <v>19</v>
      </c>
      <c r="L3468">
        <v>92034</v>
      </c>
      <c r="M3468" t="s">
        <v>20</v>
      </c>
      <c r="N3468" t="s">
        <v>20</v>
      </c>
      <c r="O3468" s="2">
        <v>67000</v>
      </c>
      <c r="P3468" s="1">
        <f>MEDIAN(Data_Source[Price (SAR)])</f>
        <v>58000</v>
      </c>
      <c r="Q3468" s="1" cm="1">
        <f t="array" ref="Q3468">MEDIAN(_xlfn._xlws.FILTER(Data_Source[Price (SAR)],Data_Source[Maker] = Data_Source[[#This Row],[Maker]]))</f>
        <v>60500</v>
      </c>
    </row>
    <row r="3469" spans="1:17" x14ac:dyDescent="0.35">
      <c r="A3469">
        <v>3468</v>
      </c>
      <c r="B3469" t="s">
        <v>34</v>
      </c>
      <c r="C3469" t="s">
        <v>55</v>
      </c>
      <c r="D3469">
        <v>2015</v>
      </c>
      <c r="E3469" s="9">
        <f ca="1">YEAR(TODAY())-Data_Source[[#This Row],[Year]]</f>
        <v>10</v>
      </c>
      <c r="F3469" t="s">
        <v>15</v>
      </c>
      <c r="G3469" t="s">
        <v>23</v>
      </c>
      <c r="H3469" t="s">
        <v>30</v>
      </c>
      <c r="I3469">
        <v>4</v>
      </c>
      <c r="J3469" t="s">
        <v>18</v>
      </c>
      <c r="K3469" t="s">
        <v>19</v>
      </c>
      <c r="L3469">
        <v>160000</v>
      </c>
      <c r="M3469" t="s">
        <v>111</v>
      </c>
      <c r="N3469" t="s">
        <v>540</v>
      </c>
      <c r="O3469" s="3">
        <v>105000</v>
      </c>
      <c r="P3469" s="1">
        <f>MEDIAN(Data_Source[Price (SAR)])</f>
        <v>58000</v>
      </c>
      <c r="Q3469" s="1" cm="1">
        <f t="array" ref="Q3469">MEDIAN(_xlfn._xlws.FILTER(Data_Source[Price (SAR)],Data_Source[Maker] = Data_Source[[#This Row],[Maker]]))</f>
        <v>65000</v>
      </c>
    </row>
    <row r="3470" spans="1:17" x14ac:dyDescent="0.35">
      <c r="A3470">
        <v>3469</v>
      </c>
      <c r="B3470" t="s">
        <v>62</v>
      </c>
      <c r="C3470" t="s">
        <v>63</v>
      </c>
      <c r="D3470">
        <v>2020</v>
      </c>
      <c r="E3470" s="9">
        <f ca="1">YEAR(TODAY())-Data_Source[[#This Row],[Year]]</f>
        <v>5</v>
      </c>
      <c r="F3470" t="s">
        <v>15</v>
      </c>
      <c r="G3470" t="s">
        <v>16</v>
      </c>
      <c r="H3470" t="s">
        <v>26</v>
      </c>
      <c r="I3470">
        <v>3</v>
      </c>
      <c r="J3470" t="s">
        <v>18</v>
      </c>
      <c r="K3470" t="s">
        <v>19</v>
      </c>
      <c r="L3470">
        <v>17000</v>
      </c>
      <c r="M3470" t="s">
        <v>20</v>
      </c>
      <c r="N3470" t="s">
        <v>20</v>
      </c>
      <c r="O3470" s="2">
        <v>428000</v>
      </c>
      <c r="P3470" s="1">
        <f>MEDIAN(Data_Source[Price (SAR)])</f>
        <v>58000</v>
      </c>
      <c r="Q3470" s="1" cm="1">
        <f t="array" ref="Q3470">MEDIAN(_xlfn._xlws.FILTER(Data_Source[Price (SAR)],Data_Source[Maker] = Data_Source[[#This Row],[Maker]]))</f>
        <v>242500</v>
      </c>
    </row>
    <row r="3471" spans="1:17" x14ac:dyDescent="0.35">
      <c r="A3471">
        <v>3470</v>
      </c>
      <c r="B3471" t="s">
        <v>36</v>
      </c>
      <c r="C3471" t="s">
        <v>37</v>
      </c>
      <c r="D3471">
        <v>2008</v>
      </c>
      <c r="E3471" s="9">
        <f ca="1">YEAR(TODAY())-Data_Source[[#This Row],[Year]]</f>
        <v>17</v>
      </c>
      <c r="F3471" t="s">
        <v>15</v>
      </c>
      <c r="G3471" t="s">
        <v>38</v>
      </c>
      <c r="H3471" t="s">
        <v>26</v>
      </c>
      <c r="I3471">
        <v>5.3</v>
      </c>
      <c r="J3471" t="s">
        <v>18</v>
      </c>
      <c r="K3471" t="s">
        <v>19</v>
      </c>
      <c r="L3471">
        <v>189000</v>
      </c>
      <c r="M3471" t="s">
        <v>45</v>
      </c>
      <c r="N3471" t="s">
        <v>539</v>
      </c>
      <c r="O3471" s="3">
        <v>45000</v>
      </c>
      <c r="P3471" s="1">
        <f>MEDIAN(Data_Source[Price (SAR)])</f>
        <v>58000</v>
      </c>
      <c r="Q3471" s="1" cm="1">
        <f t="array" ref="Q3471">MEDIAN(_xlfn._xlws.FILTER(Data_Source[Price (SAR)],Data_Source[Maker] = Data_Source[[#This Row],[Maker]]))</f>
        <v>72000</v>
      </c>
    </row>
    <row r="3472" spans="1:17" x14ac:dyDescent="0.35">
      <c r="A3472">
        <v>3471</v>
      </c>
      <c r="B3472" t="s">
        <v>82</v>
      </c>
      <c r="C3472" t="s">
        <v>105</v>
      </c>
      <c r="D3472">
        <v>2015</v>
      </c>
      <c r="E3472" s="9">
        <f ca="1">YEAR(TODAY())-Data_Source[[#This Row],[Year]]</f>
        <v>10</v>
      </c>
      <c r="F3472" t="s">
        <v>44</v>
      </c>
      <c r="G3472" t="s">
        <v>23</v>
      </c>
      <c r="H3472" t="s">
        <v>26</v>
      </c>
      <c r="I3472">
        <v>2.4</v>
      </c>
      <c r="J3472" t="s">
        <v>18</v>
      </c>
      <c r="K3472" t="s">
        <v>19</v>
      </c>
      <c r="L3472">
        <v>71000</v>
      </c>
      <c r="M3472" t="s">
        <v>20</v>
      </c>
      <c r="N3472" t="s">
        <v>20</v>
      </c>
      <c r="O3472" s="2">
        <v>45000</v>
      </c>
      <c r="P3472" s="1">
        <f>MEDIAN(Data_Source[Price (SAR)])</f>
        <v>58000</v>
      </c>
      <c r="Q3472" s="1" cm="1">
        <f t="array" ref="Q3472">MEDIAN(_xlfn._xlws.FILTER(Data_Source[Price (SAR)],Data_Source[Maker] = Data_Source[[#This Row],[Maker]]))</f>
        <v>40000</v>
      </c>
    </row>
    <row r="3473" spans="1:17" x14ac:dyDescent="0.35">
      <c r="A3473">
        <v>3472</v>
      </c>
      <c r="B3473" t="s">
        <v>281</v>
      </c>
      <c r="C3473" t="s">
        <v>328</v>
      </c>
      <c r="D3473">
        <v>2007</v>
      </c>
      <c r="E3473" s="9">
        <f ca="1">YEAR(TODAY())-Data_Source[[#This Row],[Year]]</f>
        <v>18</v>
      </c>
      <c r="F3473" t="s">
        <v>15</v>
      </c>
      <c r="G3473" t="s">
        <v>23</v>
      </c>
      <c r="H3473" t="s">
        <v>17</v>
      </c>
      <c r="I3473">
        <v>3.2</v>
      </c>
      <c r="J3473" t="s">
        <v>18</v>
      </c>
      <c r="K3473" t="s">
        <v>19</v>
      </c>
      <c r="L3473">
        <v>180000</v>
      </c>
      <c r="M3473" t="s">
        <v>45</v>
      </c>
      <c r="N3473" t="s">
        <v>539</v>
      </c>
      <c r="O3473" s="3">
        <v>19000</v>
      </c>
      <c r="P3473" s="1">
        <f>MEDIAN(Data_Source[Price (SAR)])</f>
        <v>58000</v>
      </c>
      <c r="Q3473" s="1" cm="1">
        <f t="array" ref="Q3473">MEDIAN(_xlfn._xlws.FILTER(Data_Source[Price (SAR)],Data_Source[Maker] = Data_Source[[#This Row],[Maker]]))</f>
        <v>91000</v>
      </c>
    </row>
    <row r="3474" spans="1:17" x14ac:dyDescent="0.35">
      <c r="A3474">
        <v>3473</v>
      </c>
      <c r="B3474" t="s">
        <v>39</v>
      </c>
      <c r="C3474" t="s">
        <v>205</v>
      </c>
      <c r="D3474">
        <v>2018</v>
      </c>
      <c r="E3474" s="9">
        <f ca="1">YEAR(TODAY())-Data_Source[[#This Row],[Year]]</f>
        <v>7</v>
      </c>
      <c r="F3474" t="s">
        <v>15</v>
      </c>
      <c r="G3474" t="s">
        <v>25</v>
      </c>
      <c r="H3474" t="s">
        <v>30</v>
      </c>
      <c r="I3474">
        <v>5.3</v>
      </c>
      <c r="J3474" t="s">
        <v>18</v>
      </c>
      <c r="K3474" t="s">
        <v>19</v>
      </c>
      <c r="L3474">
        <v>112000</v>
      </c>
      <c r="M3474" t="s">
        <v>253</v>
      </c>
      <c r="N3474" t="s">
        <v>539</v>
      </c>
      <c r="O3474" s="3">
        <v>77000</v>
      </c>
      <c r="P3474" s="1">
        <f>MEDIAN(Data_Source[Price (SAR)])</f>
        <v>58000</v>
      </c>
      <c r="Q3474" s="1" cm="1">
        <f t="array" ref="Q3474">MEDIAN(_xlfn._xlws.FILTER(Data_Source[Price (SAR)],Data_Source[Maker] = Data_Source[[#This Row],[Maker]]))</f>
        <v>60000</v>
      </c>
    </row>
    <row r="3475" spans="1:17" x14ac:dyDescent="0.35">
      <c r="A3475">
        <v>3474</v>
      </c>
      <c r="B3475" t="s">
        <v>34</v>
      </c>
      <c r="C3475" t="s">
        <v>124</v>
      </c>
      <c r="D3475">
        <v>2020</v>
      </c>
      <c r="E3475" s="9">
        <f ca="1">YEAR(TODAY())-Data_Source[[#This Row],[Year]]</f>
        <v>5</v>
      </c>
      <c r="F3475" t="s">
        <v>15</v>
      </c>
      <c r="G3475" t="s">
        <v>23</v>
      </c>
      <c r="H3475" t="s">
        <v>26</v>
      </c>
      <c r="I3475">
        <v>4</v>
      </c>
      <c r="J3475" t="s">
        <v>18</v>
      </c>
      <c r="K3475" t="s">
        <v>19</v>
      </c>
      <c r="L3475">
        <v>87700</v>
      </c>
      <c r="M3475" t="s">
        <v>20</v>
      </c>
      <c r="N3475" t="s">
        <v>20</v>
      </c>
      <c r="O3475" s="3">
        <v>117000</v>
      </c>
      <c r="P3475" s="1">
        <f>MEDIAN(Data_Source[Price (SAR)])</f>
        <v>58000</v>
      </c>
      <c r="Q3475" s="1" cm="1">
        <f t="array" ref="Q3475">MEDIAN(_xlfn._xlws.FILTER(Data_Source[Price (SAR)],Data_Source[Maker] = Data_Source[[#This Row],[Maker]]))</f>
        <v>65000</v>
      </c>
    </row>
    <row r="3476" spans="1:17" x14ac:dyDescent="0.35">
      <c r="A3476">
        <v>3475</v>
      </c>
      <c r="B3476" t="s">
        <v>76</v>
      </c>
      <c r="C3476" t="s">
        <v>112</v>
      </c>
      <c r="D3476">
        <v>2019</v>
      </c>
      <c r="E3476" s="9">
        <f ca="1">YEAR(TODAY())-Data_Source[[#This Row],[Year]]</f>
        <v>6</v>
      </c>
      <c r="F3476" t="s">
        <v>47</v>
      </c>
      <c r="G3476" t="s">
        <v>29</v>
      </c>
      <c r="H3476" t="s">
        <v>17</v>
      </c>
      <c r="I3476">
        <v>3.5</v>
      </c>
      <c r="J3476" t="s">
        <v>18</v>
      </c>
      <c r="K3476" t="s">
        <v>19</v>
      </c>
      <c r="L3476">
        <v>32714</v>
      </c>
      <c r="M3476" t="s">
        <v>20</v>
      </c>
      <c r="N3476" t="s">
        <v>20</v>
      </c>
      <c r="O3476" s="2">
        <v>109000</v>
      </c>
      <c r="P3476" s="1">
        <f>MEDIAN(Data_Source[Price (SAR)])</f>
        <v>58000</v>
      </c>
      <c r="Q3476" s="1" cm="1">
        <f t="array" ref="Q3476">MEDIAN(_xlfn._xlws.FILTER(Data_Source[Price (SAR)],Data_Source[Maker] = Data_Source[[#This Row],[Maker]]))</f>
        <v>55000</v>
      </c>
    </row>
    <row r="3477" spans="1:17" x14ac:dyDescent="0.35">
      <c r="A3477">
        <v>3476</v>
      </c>
      <c r="B3477" t="s">
        <v>76</v>
      </c>
      <c r="C3477" t="s">
        <v>77</v>
      </c>
      <c r="D3477">
        <v>2012</v>
      </c>
      <c r="E3477" s="9">
        <f ca="1">YEAR(TODAY())-Data_Source[[#This Row],[Year]]</f>
        <v>13</v>
      </c>
      <c r="F3477" t="s">
        <v>15</v>
      </c>
      <c r="G3477" t="s">
        <v>29</v>
      </c>
      <c r="H3477" t="s">
        <v>26</v>
      </c>
      <c r="I3477">
        <v>3.8</v>
      </c>
      <c r="J3477" t="s">
        <v>18</v>
      </c>
      <c r="K3477" t="s">
        <v>19</v>
      </c>
      <c r="L3477">
        <v>86000</v>
      </c>
      <c r="M3477" t="s">
        <v>20</v>
      </c>
      <c r="N3477" t="s">
        <v>20</v>
      </c>
      <c r="O3477" s="3">
        <v>53000</v>
      </c>
      <c r="P3477" s="1">
        <f>MEDIAN(Data_Source[Price (SAR)])</f>
        <v>58000</v>
      </c>
      <c r="Q3477" s="1" cm="1">
        <f t="array" ref="Q3477">MEDIAN(_xlfn._xlws.FILTER(Data_Source[Price (SAR)],Data_Source[Maker] = Data_Source[[#This Row],[Maker]]))</f>
        <v>55000</v>
      </c>
    </row>
    <row r="3478" spans="1:17" x14ac:dyDescent="0.35">
      <c r="A3478">
        <v>3477</v>
      </c>
      <c r="B3478" t="s">
        <v>39</v>
      </c>
      <c r="C3478" t="s">
        <v>131</v>
      </c>
      <c r="D3478">
        <v>2013</v>
      </c>
      <c r="E3478" s="9">
        <f ca="1">YEAR(TODAY())-Data_Source[[#This Row],[Year]]</f>
        <v>12</v>
      </c>
      <c r="F3478" t="s">
        <v>15</v>
      </c>
      <c r="G3478" t="s">
        <v>23</v>
      </c>
      <c r="H3478" t="s">
        <v>26</v>
      </c>
      <c r="I3478">
        <v>6</v>
      </c>
      <c r="J3478" t="s">
        <v>18</v>
      </c>
      <c r="K3478" t="s">
        <v>19</v>
      </c>
      <c r="L3478">
        <v>266000</v>
      </c>
      <c r="M3478" t="s">
        <v>20</v>
      </c>
      <c r="N3478" t="s">
        <v>20</v>
      </c>
      <c r="O3478" s="3">
        <v>37000</v>
      </c>
      <c r="P3478" s="1">
        <f>MEDIAN(Data_Source[Price (SAR)])</f>
        <v>58000</v>
      </c>
      <c r="Q3478" s="1" cm="1">
        <f t="array" ref="Q3478">MEDIAN(_xlfn._xlws.FILTER(Data_Source[Price (SAR)],Data_Source[Maker] = Data_Source[[#This Row],[Maker]]))</f>
        <v>60000</v>
      </c>
    </row>
    <row r="3479" spans="1:17" x14ac:dyDescent="0.35">
      <c r="A3479">
        <v>3478</v>
      </c>
      <c r="B3479" t="s">
        <v>21</v>
      </c>
      <c r="C3479" t="s">
        <v>184</v>
      </c>
      <c r="D3479">
        <v>2018</v>
      </c>
      <c r="E3479" s="9">
        <f ca="1">YEAR(TODAY())-Data_Source[[#This Row],[Year]]</f>
        <v>7</v>
      </c>
      <c r="F3479" t="s">
        <v>15</v>
      </c>
      <c r="G3479" t="s">
        <v>94</v>
      </c>
      <c r="H3479" t="s">
        <v>26</v>
      </c>
      <c r="I3479">
        <v>2.5</v>
      </c>
      <c r="J3479" t="s">
        <v>18</v>
      </c>
      <c r="K3479" t="s">
        <v>19</v>
      </c>
      <c r="L3479">
        <v>30000</v>
      </c>
      <c r="M3479" t="s">
        <v>20</v>
      </c>
      <c r="N3479" t="s">
        <v>20</v>
      </c>
      <c r="O3479" s="2">
        <v>68000</v>
      </c>
      <c r="P3479" s="1">
        <f>MEDIAN(Data_Source[Price (SAR)])</f>
        <v>58000</v>
      </c>
      <c r="Q3479" s="1" cm="1">
        <f t="array" ref="Q3479">MEDIAN(_xlfn._xlws.FILTER(Data_Source[Price (SAR)],Data_Source[Maker] = Data_Source[[#This Row],[Maker]]))</f>
        <v>36500</v>
      </c>
    </row>
    <row r="3480" spans="1:17" x14ac:dyDescent="0.35">
      <c r="A3480">
        <v>3479</v>
      </c>
      <c r="B3480" t="s">
        <v>36</v>
      </c>
      <c r="C3480" t="s">
        <v>37</v>
      </c>
      <c r="D3480">
        <v>2020</v>
      </c>
      <c r="E3480" s="9">
        <f ca="1">YEAR(TODAY())-Data_Source[[#This Row],[Year]]</f>
        <v>5</v>
      </c>
      <c r="F3480" t="s">
        <v>15</v>
      </c>
      <c r="G3480" t="s">
        <v>16</v>
      </c>
      <c r="H3480" t="s">
        <v>26</v>
      </c>
      <c r="I3480">
        <v>5.3</v>
      </c>
      <c r="J3480" t="s">
        <v>18</v>
      </c>
      <c r="K3480" t="s">
        <v>19</v>
      </c>
      <c r="L3480">
        <v>19348</v>
      </c>
      <c r="M3480" t="s">
        <v>20</v>
      </c>
      <c r="N3480" t="s">
        <v>20</v>
      </c>
      <c r="O3480" s="2">
        <v>186500</v>
      </c>
      <c r="P3480" s="1">
        <f>MEDIAN(Data_Source[Price (SAR)])</f>
        <v>58000</v>
      </c>
      <c r="Q3480" s="1" cm="1">
        <f t="array" ref="Q3480">MEDIAN(_xlfn._xlws.FILTER(Data_Source[Price (SAR)],Data_Source[Maker] = Data_Source[[#This Row],[Maker]]))</f>
        <v>72000</v>
      </c>
    </row>
    <row r="3481" spans="1:17" x14ac:dyDescent="0.35">
      <c r="A3481">
        <v>3480</v>
      </c>
      <c r="B3481" t="s">
        <v>62</v>
      </c>
      <c r="C3481" t="s">
        <v>63</v>
      </c>
      <c r="D3481">
        <v>2016</v>
      </c>
      <c r="E3481" s="9">
        <f ca="1">YEAR(TODAY())-Data_Source[[#This Row],[Year]]</f>
        <v>9</v>
      </c>
      <c r="F3481" t="s">
        <v>15</v>
      </c>
      <c r="G3481" t="s">
        <v>65</v>
      </c>
      <c r="H3481" t="s">
        <v>30</v>
      </c>
      <c r="I3481">
        <v>4</v>
      </c>
      <c r="J3481" t="s">
        <v>18</v>
      </c>
      <c r="K3481" t="s">
        <v>19</v>
      </c>
      <c r="L3481">
        <v>72000</v>
      </c>
      <c r="M3481" t="s">
        <v>64</v>
      </c>
      <c r="N3481" t="s">
        <v>64</v>
      </c>
      <c r="O3481" s="2">
        <v>280000</v>
      </c>
      <c r="P3481" s="1">
        <f>MEDIAN(Data_Source[Price (SAR)])</f>
        <v>58000</v>
      </c>
      <c r="Q3481" s="1" cm="1">
        <f t="array" ref="Q3481">MEDIAN(_xlfn._xlws.FILTER(Data_Source[Price (SAR)],Data_Source[Maker] = Data_Source[[#This Row],[Maker]]))</f>
        <v>242500</v>
      </c>
    </row>
    <row r="3482" spans="1:17" x14ac:dyDescent="0.35">
      <c r="A3482">
        <v>3481</v>
      </c>
      <c r="B3482" t="s">
        <v>39</v>
      </c>
      <c r="C3482" t="s">
        <v>131</v>
      </c>
      <c r="D3482">
        <v>2016</v>
      </c>
      <c r="E3482" s="9">
        <f ca="1">YEAR(TODAY())-Data_Source[[#This Row],[Year]]</f>
        <v>9</v>
      </c>
      <c r="F3482" t="s">
        <v>15</v>
      </c>
      <c r="G3482" t="s">
        <v>23</v>
      </c>
      <c r="H3482" t="s">
        <v>26</v>
      </c>
      <c r="I3482">
        <v>6.2</v>
      </c>
      <c r="J3482" t="s">
        <v>18</v>
      </c>
      <c r="K3482" t="s">
        <v>19</v>
      </c>
      <c r="L3482">
        <v>155000</v>
      </c>
      <c r="M3482" t="s">
        <v>20</v>
      </c>
      <c r="N3482" t="s">
        <v>20</v>
      </c>
      <c r="O3482" s="2">
        <v>77000</v>
      </c>
      <c r="P3482" s="1">
        <f>MEDIAN(Data_Source[Price (SAR)])</f>
        <v>58000</v>
      </c>
      <c r="Q3482" s="1" cm="1">
        <f t="array" ref="Q3482">MEDIAN(_xlfn._xlws.FILTER(Data_Source[Price (SAR)],Data_Source[Maker] = Data_Source[[#This Row],[Maker]]))</f>
        <v>60000</v>
      </c>
    </row>
    <row r="3483" spans="1:17" x14ac:dyDescent="0.35">
      <c r="A3483">
        <v>3482</v>
      </c>
      <c r="B3483" t="s">
        <v>36</v>
      </c>
      <c r="C3483" t="s">
        <v>200</v>
      </c>
      <c r="D3483">
        <v>2011</v>
      </c>
      <c r="E3483" s="9">
        <f ca="1">YEAR(TODAY())-Data_Source[[#This Row],[Year]]</f>
        <v>14</v>
      </c>
      <c r="F3483" t="s">
        <v>15</v>
      </c>
      <c r="G3483" t="s">
        <v>16</v>
      </c>
      <c r="H3483" t="s">
        <v>26</v>
      </c>
      <c r="I3483">
        <v>3.6</v>
      </c>
      <c r="J3483" t="s">
        <v>18</v>
      </c>
      <c r="K3483" t="s">
        <v>19</v>
      </c>
      <c r="L3483">
        <v>187000</v>
      </c>
      <c r="M3483" t="s">
        <v>211</v>
      </c>
      <c r="N3483" t="s">
        <v>539</v>
      </c>
      <c r="O3483" s="3">
        <v>22000</v>
      </c>
      <c r="P3483" s="1">
        <f>MEDIAN(Data_Source[Price (SAR)])</f>
        <v>58000</v>
      </c>
      <c r="Q3483" s="1" cm="1">
        <f t="array" ref="Q3483">MEDIAN(_xlfn._xlws.FILTER(Data_Source[Price (SAR)],Data_Source[Maker] = Data_Source[[#This Row],[Maker]]))</f>
        <v>72000</v>
      </c>
    </row>
    <row r="3484" spans="1:17" x14ac:dyDescent="0.35">
      <c r="A3484">
        <v>3483</v>
      </c>
      <c r="B3484" t="s">
        <v>85</v>
      </c>
      <c r="C3484" t="s">
        <v>87</v>
      </c>
      <c r="D3484">
        <v>2019</v>
      </c>
      <c r="E3484" s="9">
        <f ca="1">YEAR(TODAY())-Data_Source[[#This Row],[Year]]</f>
        <v>6</v>
      </c>
      <c r="F3484" t="s">
        <v>15</v>
      </c>
      <c r="G3484" t="s">
        <v>25</v>
      </c>
      <c r="H3484" t="s">
        <v>30</v>
      </c>
      <c r="I3484">
        <v>3.8</v>
      </c>
      <c r="J3484" t="s">
        <v>18</v>
      </c>
      <c r="K3484" t="s">
        <v>19</v>
      </c>
      <c r="L3484">
        <v>35449</v>
      </c>
      <c r="M3484" t="s">
        <v>20</v>
      </c>
      <c r="N3484" t="s">
        <v>20</v>
      </c>
      <c r="O3484" s="3">
        <v>121500</v>
      </c>
      <c r="P3484" s="1">
        <f>MEDIAN(Data_Source[Price (SAR)])</f>
        <v>58000</v>
      </c>
      <c r="Q3484" s="1" cm="1">
        <f t="array" ref="Q3484">MEDIAN(_xlfn._xlws.FILTER(Data_Source[Price (SAR)],Data_Source[Maker] = Data_Source[[#This Row],[Maker]]))</f>
        <v>88000</v>
      </c>
    </row>
    <row r="3485" spans="1:17" x14ac:dyDescent="0.35">
      <c r="A3485">
        <v>3484</v>
      </c>
      <c r="B3485" t="s">
        <v>31</v>
      </c>
      <c r="C3485" t="s">
        <v>32</v>
      </c>
      <c r="D3485">
        <v>2014</v>
      </c>
      <c r="E3485" s="9">
        <f ca="1">YEAR(TODAY())-Data_Source[[#This Row],[Year]]</f>
        <v>11</v>
      </c>
      <c r="F3485" t="s">
        <v>15</v>
      </c>
      <c r="G3485" t="s">
        <v>23</v>
      </c>
      <c r="H3485" t="s">
        <v>30</v>
      </c>
      <c r="I3485">
        <v>2.4</v>
      </c>
      <c r="J3485" t="s">
        <v>18</v>
      </c>
      <c r="K3485" t="s">
        <v>19</v>
      </c>
      <c r="L3485">
        <v>300</v>
      </c>
      <c r="M3485" t="s">
        <v>20</v>
      </c>
      <c r="N3485" t="s">
        <v>20</v>
      </c>
      <c r="O3485" s="3">
        <v>45000</v>
      </c>
      <c r="P3485" s="1">
        <f>MEDIAN(Data_Source[Price (SAR)])</f>
        <v>58000</v>
      </c>
      <c r="Q3485" s="1" cm="1">
        <f t="array" ref="Q3485">MEDIAN(_xlfn._xlws.FILTER(Data_Source[Price (SAR)],Data_Source[Maker] = Data_Source[[#This Row],[Maker]]))</f>
        <v>60500</v>
      </c>
    </row>
    <row r="3486" spans="1:17" x14ac:dyDescent="0.35">
      <c r="A3486">
        <v>3485</v>
      </c>
      <c r="B3486" t="s">
        <v>21</v>
      </c>
      <c r="C3486" t="s">
        <v>207</v>
      </c>
      <c r="D3486">
        <v>2016</v>
      </c>
      <c r="E3486" s="9">
        <f ca="1">YEAR(TODAY())-Data_Source[[#This Row],[Year]]</f>
        <v>9</v>
      </c>
      <c r="F3486" t="s">
        <v>15</v>
      </c>
      <c r="G3486" t="s">
        <v>23</v>
      </c>
      <c r="H3486" t="s">
        <v>26</v>
      </c>
      <c r="I3486">
        <v>2.5</v>
      </c>
      <c r="J3486" t="s">
        <v>18</v>
      </c>
      <c r="K3486" t="s">
        <v>19</v>
      </c>
      <c r="L3486">
        <v>111000</v>
      </c>
      <c r="M3486" t="s">
        <v>20</v>
      </c>
      <c r="N3486" t="s">
        <v>20</v>
      </c>
      <c r="O3486" s="3">
        <v>48000</v>
      </c>
      <c r="P3486" s="1">
        <f>MEDIAN(Data_Source[Price (SAR)])</f>
        <v>58000</v>
      </c>
      <c r="Q3486" s="1" cm="1">
        <f t="array" ref="Q3486">MEDIAN(_xlfn._xlws.FILTER(Data_Source[Price (SAR)],Data_Source[Maker] = Data_Source[[#This Row],[Maker]]))</f>
        <v>36500</v>
      </c>
    </row>
    <row r="3487" spans="1:17" x14ac:dyDescent="0.35">
      <c r="A3487">
        <v>3486</v>
      </c>
      <c r="B3487" t="s">
        <v>34</v>
      </c>
      <c r="C3487" t="s">
        <v>58</v>
      </c>
      <c r="D3487">
        <v>2015</v>
      </c>
      <c r="E3487" s="9">
        <f ca="1">YEAR(TODAY())-Data_Source[[#This Row],[Year]]</f>
        <v>10</v>
      </c>
      <c r="F3487" t="s">
        <v>15</v>
      </c>
      <c r="G3487" t="s">
        <v>29</v>
      </c>
      <c r="H3487" t="s">
        <v>17</v>
      </c>
      <c r="I3487">
        <v>4</v>
      </c>
      <c r="J3487" t="s">
        <v>18</v>
      </c>
      <c r="K3487" t="s">
        <v>68</v>
      </c>
      <c r="L3487">
        <v>70000</v>
      </c>
      <c r="M3487" t="s">
        <v>20</v>
      </c>
      <c r="N3487" t="s">
        <v>20</v>
      </c>
      <c r="O3487" s="3">
        <v>79000</v>
      </c>
      <c r="P3487" s="1">
        <f>MEDIAN(Data_Source[Price (SAR)])</f>
        <v>58000</v>
      </c>
      <c r="Q3487" s="1" cm="1">
        <f t="array" ref="Q3487">MEDIAN(_xlfn._xlws.FILTER(Data_Source[Price (SAR)],Data_Source[Maker] = Data_Source[[#This Row],[Maker]]))</f>
        <v>65000</v>
      </c>
    </row>
    <row r="3488" spans="1:17" x14ac:dyDescent="0.35">
      <c r="A3488">
        <v>3487</v>
      </c>
      <c r="B3488" t="s">
        <v>27</v>
      </c>
      <c r="C3488" t="s">
        <v>91</v>
      </c>
      <c r="D3488">
        <v>2016</v>
      </c>
      <c r="E3488" s="9">
        <f ca="1">YEAR(TODAY())-Data_Source[[#This Row],[Year]]</f>
        <v>9</v>
      </c>
      <c r="F3488" t="s">
        <v>15</v>
      </c>
      <c r="G3488" t="s">
        <v>23</v>
      </c>
      <c r="H3488" t="s">
        <v>30</v>
      </c>
      <c r="I3488">
        <v>3.3</v>
      </c>
      <c r="J3488" t="s">
        <v>18</v>
      </c>
      <c r="K3488" t="s">
        <v>19</v>
      </c>
      <c r="L3488">
        <v>255000</v>
      </c>
      <c r="M3488" t="s">
        <v>111</v>
      </c>
      <c r="N3488" t="s">
        <v>540</v>
      </c>
      <c r="O3488" s="2">
        <v>51000</v>
      </c>
      <c r="P3488" s="1">
        <f>MEDIAN(Data_Source[Price (SAR)])</f>
        <v>58000</v>
      </c>
      <c r="Q3488" s="1" cm="1">
        <f t="array" ref="Q3488">MEDIAN(_xlfn._xlws.FILTER(Data_Source[Price (SAR)],Data_Source[Maker] = Data_Source[[#This Row],[Maker]]))</f>
        <v>42000</v>
      </c>
    </row>
    <row r="3489" spans="1:17" x14ac:dyDescent="0.35">
      <c r="A3489">
        <v>3488</v>
      </c>
      <c r="B3489" t="s">
        <v>27</v>
      </c>
      <c r="C3489" t="s">
        <v>84</v>
      </c>
      <c r="D3489">
        <v>2019</v>
      </c>
      <c r="E3489" s="9">
        <f ca="1">YEAR(TODAY())-Data_Source[[#This Row],[Year]]</f>
        <v>6</v>
      </c>
      <c r="F3489" t="s">
        <v>15</v>
      </c>
      <c r="G3489" t="s">
        <v>29</v>
      </c>
      <c r="H3489" t="s">
        <v>30</v>
      </c>
      <c r="I3489">
        <v>2</v>
      </c>
      <c r="J3489" t="s">
        <v>18</v>
      </c>
      <c r="K3489" t="s">
        <v>19</v>
      </c>
      <c r="L3489">
        <v>101000</v>
      </c>
      <c r="M3489" t="s">
        <v>20</v>
      </c>
      <c r="N3489" t="s">
        <v>20</v>
      </c>
      <c r="O3489" s="2">
        <v>1300</v>
      </c>
      <c r="P3489" s="1">
        <f>MEDIAN(Data_Source[Price (SAR)])</f>
        <v>58000</v>
      </c>
      <c r="Q3489" s="1" cm="1">
        <f t="array" ref="Q3489">MEDIAN(_xlfn._xlws.FILTER(Data_Source[Price (SAR)],Data_Source[Maker] = Data_Source[[#This Row],[Maker]]))</f>
        <v>42000</v>
      </c>
    </row>
    <row r="3490" spans="1:17" x14ac:dyDescent="0.35">
      <c r="A3490">
        <v>3489</v>
      </c>
      <c r="B3490" t="s">
        <v>21</v>
      </c>
      <c r="C3490" t="s">
        <v>184</v>
      </c>
      <c r="D3490">
        <v>2018</v>
      </c>
      <c r="E3490" s="9">
        <f ca="1">YEAR(TODAY())-Data_Source[[#This Row],[Year]]</f>
        <v>7</v>
      </c>
      <c r="F3490" t="s">
        <v>15</v>
      </c>
      <c r="G3490" t="s">
        <v>102</v>
      </c>
      <c r="H3490" t="s">
        <v>26</v>
      </c>
      <c r="I3490">
        <v>2.5</v>
      </c>
      <c r="J3490" t="s">
        <v>18</v>
      </c>
      <c r="K3490" t="s">
        <v>19</v>
      </c>
      <c r="L3490">
        <v>23936</v>
      </c>
      <c r="M3490" t="s">
        <v>20</v>
      </c>
      <c r="N3490" t="s">
        <v>20</v>
      </c>
      <c r="O3490" s="2">
        <v>72000</v>
      </c>
      <c r="P3490" s="1">
        <f>MEDIAN(Data_Source[Price (SAR)])</f>
        <v>58000</v>
      </c>
      <c r="Q3490" s="1" cm="1">
        <f t="array" ref="Q3490">MEDIAN(_xlfn._xlws.FILTER(Data_Source[Price (SAR)],Data_Source[Maker] = Data_Source[[#This Row],[Maker]]))</f>
        <v>36500</v>
      </c>
    </row>
    <row r="3491" spans="1:17" x14ac:dyDescent="0.35">
      <c r="A3491">
        <v>3490</v>
      </c>
      <c r="B3491" t="s">
        <v>34</v>
      </c>
      <c r="C3491" t="s">
        <v>72</v>
      </c>
      <c r="D3491">
        <v>2017</v>
      </c>
      <c r="E3491" s="9">
        <f ca="1">YEAR(TODAY())-Data_Source[[#This Row],[Year]]</f>
        <v>8</v>
      </c>
      <c r="F3491" t="s">
        <v>15</v>
      </c>
      <c r="G3491" t="s">
        <v>23</v>
      </c>
      <c r="H3491" t="s">
        <v>30</v>
      </c>
      <c r="I3491">
        <v>2.5</v>
      </c>
      <c r="J3491" t="s">
        <v>18</v>
      </c>
      <c r="K3491" t="s">
        <v>19</v>
      </c>
      <c r="L3491">
        <v>126000</v>
      </c>
      <c r="M3491" t="s">
        <v>20</v>
      </c>
      <c r="N3491" t="s">
        <v>20</v>
      </c>
      <c r="O3491" s="3">
        <v>75000</v>
      </c>
      <c r="P3491" s="1">
        <f>MEDIAN(Data_Source[Price (SAR)])</f>
        <v>58000</v>
      </c>
      <c r="Q3491" s="1" cm="1">
        <f t="array" ref="Q3491">MEDIAN(_xlfn._xlws.FILTER(Data_Source[Price (SAR)],Data_Source[Maker] = Data_Source[[#This Row],[Maker]]))</f>
        <v>65000</v>
      </c>
    </row>
    <row r="3492" spans="1:17" x14ac:dyDescent="0.35">
      <c r="A3492">
        <v>3491</v>
      </c>
      <c r="B3492" t="s">
        <v>82</v>
      </c>
      <c r="C3492" t="s">
        <v>142</v>
      </c>
      <c r="D3492">
        <v>2014</v>
      </c>
      <c r="E3492" s="9">
        <f ca="1">YEAR(TODAY())-Data_Source[[#This Row],[Year]]</f>
        <v>11</v>
      </c>
      <c r="F3492" t="s">
        <v>47</v>
      </c>
      <c r="G3492" t="s">
        <v>75</v>
      </c>
      <c r="H3492" t="s">
        <v>30</v>
      </c>
      <c r="I3492">
        <v>1.6</v>
      </c>
      <c r="J3492" t="s">
        <v>18</v>
      </c>
      <c r="K3492" t="s">
        <v>19</v>
      </c>
      <c r="L3492">
        <v>187</v>
      </c>
      <c r="M3492" t="s">
        <v>20</v>
      </c>
      <c r="N3492" t="s">
        <v>20</v>
      </c>
      <c r="O3492" s="3">
        <v>25000</v>
      </c>
      <c r="P3492" s="1">
        <f>MEDIAN(Data_Source[Price (SAR)])</f>
        <v>58000</v>
      </c>
      <c r="Q3492" s="1" cm="1">
        <f t="array" ref="Q3492">MEDIAN(_xlfn._xlws.FILTER(Data_Source[Price (SAR)],Data_Source[Maker] = Data_Source[[#This Row],[Maker]]))</f>
        <v>40000</v>
      </c>
    </row>
    <row r="3493" spans="1:17" x14ac:dyDescent="0.35">
      <c r="A3493">
        <v>3492</v>
      </c>
      <c r="B3493" t="s">
        <v>82</v>
      </c>
      <c r="C3493" t="s">
        <v>83</v>
      </c>
      <c r="D3493">
        <v>2016</v>
      </c>
      <c r="E3493" s="9">
        <f ca="1">YEAR(TODAY())-Data_Source[[#This Row],[Year]]</f>
        <v>9</v>
      </c>
      <c r="F3493" t="s">
        <v>15</v>
      </c>
      <c r="G3493" t="s">
        <v>23</v>
      </c>
      <c r="H3493" t="s">
        <v>26</v>
      </c>
      <c r="I3493">
        <v>3.3</v>
      </c>
      <c r="J3493" t="s">
        <v>18</v>
      </c>
      <c r="K3493" t="s">
        <v>19</v>
      </c>
      <c r="L3493">
        <v>122000</v>
      </c>
      <c r="M3493" t="s">
        <v>20</v>
      </c>
      <c r="N3493" t="s">
        <v>20</v>
      </c>
      <c r="O3493" s="2">
        <v>50000</v>
      </c>
      <c r="P3493" s="1">
        <f>MEDIAN(Data_Source[Price (SAR)])</f>
        <v>58000</v>
      </c>
      <c r="Q3493" s="1" cm="1">
        <f t="array" ref="Q3493">MEDIAN(_xlfn._xlws.FILTER(Data_Source[Price (SAR)],Data_Source[Maker] = Data_Source[[#This Row],[Maker]]))</f>
        <v>40000</v>
      </c>
    </row>
    <row r="3494" spans="1:17" x14ac:dyDescent="0.35">
      <c r="A3494">
        <v>3493</v>
      </c>
      <c r="B3494" t="s">
        <v>76</v>
      </c>
      <c r="C3494" t="s">
        <v>112</v>
      </c>
      <c r="D3494">
        <v>2018</v>
      </c>
      <c r="E3494" s="9">
        <f ca="1">YEAR(TODAY())-Data_Source[[#This Row],[Year]]</f>
        <v>7</v>
      </c>
      <c r="F3494" t="s">
        <v>47</v>
      </c>
      <c r="G3494" t="s">
        <v>16</v>
      </c>
      <c r="H3494" t="s">
        <v>17</v>
      </c>
      <c r="I3494">
        <v>3.5</v>
      </c>
      <c r="J3494" t="s">
        <v>18</v>
      </c>
      <c r="K3494" t="s">
        <v>19</v>
      </c>
      <c r="L3494">
        <v>92000</v>
      </c>
      <c r="M3494" t="s">
        <v>45</v>
      </c>
      <c r="N3494" t="s">
        <v>539</v>
      </c>
      <c r="O3494" s="2">
        <v>93000</v>
      </c>
      <c r="P3494" s="1">
        <f>MEDIAN(Data_Source[Price (SAR)])</f>
        <v>58000</v>
      </c>
      <c r="Q3494" s="1" cm="1">
        <f t="array" ref="Q3494">MEDIAN(_xlfn._xlws.FILTER(Data_Source[Price (SAR)],Data_Source[Maker] = Data_Source[[#This Row],[Maker]]))</f>
        <v>55000</v>
      </c>
    </row>
    <row r="3495" spans="1:17" x14ac:dyDescent="0.35">
      <c r="A3495">
        <v>3494</v>
      </c>
      <c r="B3495" t="s">
        <v>34</v>
      </c>
      <c r="C3495" t="s">
        <v>41</v>
      </c>
      <c r="D3495">
        <v>2019</v>
      </c>
      <c r="E3495" s="9">
        <f ca="1">YEAR(TODAY())-Data_Source[[#This Row],[Year]]</f>
        <v>6</v>
      </c>
      <c r="F3495" t="s">
        <v>15</v>
      </c>
      <c r="G3495" t="s">
        <v>94</v>
      </c>
      <c r="H3495" t="s">
        <v>30</v>
      </c>
      <c r="I3495">
        <v>1.6</v>
      </c>
      <c r="J3495" t="s">
        <v>18</v>
      </c>
      <c r="K3495" t="s">
        <v>19</v>
      </c>
      <c r="L3495">
        <v>50000</v>
      </c>
      <c r="M3495" t="s">
        <v>45</v>
      </c>
      <c r="N3495" t="s">
        <v>539</v>
      </c>
      <c r="O3495" s="3">
        <v>40000</v>
      </c>
      <c r="P3495" s="1">
        <f>MEDIAN(Data_Source[Price (SAR)])</f>
        <v>58000</v>
      </c>
      <c r="Q3495" s="1" cm="1">
        <f t="array" ref="Q3495">MEDIAN(_xlfn._xlws.FILTER(Data_Source[Price (SAR)],Data_Source[Maker] = Data_Source[[#This Row],[Maker]]))</f>
        <v>65000</v>
      </c>
    </row>
    <row r="3496" spans="1:17" x14ac:dyDescent="0.35">
      <c r="A3496">
        <v>3495</v>
      </c>
      <c r="B3496" t="s">
        <v>39</v>
      </c>
      <c r="C3496" t="s">
        <v>40</v>
      </c>
      <c r="D3496">
        <v>2019</v>
      </c>
      <c r="E3496" s="9">
        <f ca="1">YEAR(TODAY())-Data_Source[[#This Row],[Year]]</f>
        <v>6</v>
      </c>
      <c r="F3496" t="s">
        <v>15</v>
      </c>
      <c r="G3496" t="s">
        <v>25</v>
      </c>
      <c r="H3496" t="s">
        <v>30</v>
      </c>
      <c r="I3496">
        <v>3.6</v>
      </c>
      <c r="J3496" t="s">
        <v>18</v>
      </c>
      <c r="K3496" t="s">
        <v>19</v>
      </c>
      <c r="L3496">
        <v>107000</v>
      </c>
      <c r="M3496" t="s">
        <v>20</v>
      </c>
      <c r="N3496" t="s">
        <v>20</v>
      </c>
      <c r="O3496" s="3">
        <v>73000</v>
      </c>
      <c r="P3496" s="1">
        <f>MEDIAN(Data_Source[Price (SAR)])</f>
        <v>58000</v>
      </c>
      <c r="Q3496" s="1" cm="1">
        <f t="array" ref="Q3496">MEDIAN(_xlfn._xlws.FILTER(Data_Source[Price (SAR)],Data_Source[Maker] = Data_Source[[#This Row],[Maker]]))</f>
        <v>60000</v>
      </c>
    </row>
    <row r="3497" spans="1:17" x14ac:dyDescent="0.35">
      <c r="A3497">
        <v>3496</v>
      </c>
      <c r="B3497" t="s">
        <v>34</v>
      </c>
      <c r="C3497" t="s">
        <v>43</v>
      </c>
      <c r="D3497">
        <v>2015</v>
      </c>
      <c r="E3497" s="9">
        <f ca="1">YEAR(TODAY())-Data_Source[[#This Row],[Year]]</f>
        <v>10</v>
      </c>
      <c r="F3497" t="s">
        <v>15</v>
      </c>
      <c r="G3497" t="s">
        <v>102</v>
      </c>
      <c r="H3497" t="s">
        <v>17</v>
      </c>
      <c r="I3497">
        <v>2.5</v>
      </c>
      <c r="J3497" t="s">
        <v>18</v>
      </c>
      <c r="K3497" t="s">
        <v>19</v>
      </c>
      <c r="L3497">
        <v>133</v>
      </c>
      <c r="M3497" t="s">
        <v>20</v>
      </c>
      <c r="N3497" t="s">
        <v>20</v>
      </c>
      <c r="O3497" s="3">
        <v>56000</v>
      </c>
      <c r="P3497" s="1">
        <f>MEDIAN(Data_Source[Price (SAR)])</f>
        <v>58000</v>
      </c>
      <c r="Q3497" s="1" cm="1">
        <f t="array" ref="Q3497">MEDIAN(_xlfn._xlws.FILTER(Data_Source[Price (SAR)],Data_Source[Maker] = Data_Source[[#This Row],[Maker]]))</f>
        <v>65000</v>
      </c>
    </row>
    <row r="3498" spans="1:17" x14ac:dyDescent="0.35">
      <c r="A3498">
        <v>3497</v>
      </c>
      <c r="B3498" t="s">
        <v>34</v>
      </c>
      <c r="C3498" t="s">
        <v>72</v>
      </c>
      <c r="D3498">
        <v>2011</v>
      </c>
      <c r="E3498" s="9">
        <f ca="1">YEAR(TODAY())-Data_Source[[#This Row],[Year]]</f>
        <v>14</v>
      </c>
      <c r="F3498" t="s">
        <v>15</v>
      </c>
      <c r="G3498" t="s">
        <v>23</v>
      </c>
      <c r="H3498" t="s">
        <v>30</v>
      </c>
      <c r="I3498">
        <v>2.4</v>
      </c>
      <c r="J3498" t="s">
        <v>18</v>
      </c>
      <c r="K3498" t="s">
        <v>19</v>
      </c>
      <c r="L3498">
        <v>400000</v>
      </c>
      <c r="M3498" t="s">
        <v>42</v>
      </c>
      <c r="N3498" t="s">
        <v>64</v>
      </c>
      <c r="O3498" s="2">
        <v>35000</v>
      </c>
      <c r="P3498" s="1">
        <f>MEDIAN(Data_Source[Price (SAR)])</f>
        <v>58000</v>
      </c>
      <c r="Q3498" s="1" cm="1">
        <f t="array" ref="Q3498">MEDIAN(_xlfn._xlws.FILTER(Data_Source[Price (SAR)],Data_Source[Maker] = Data_Source[[#This Row],[Maker]]))</f>
        <v>65000</v>
      </c>
    </row>
    <row r="3499" spans="1:17" x14ac:dyDescent="0.35">
      <c r="A3499">
        <v>3498</v>
      </c>
      <c r="B3499" t="s">
        <v>73</v>
      </c>
      <c r="C3499" t="s">
        <v>74</v>
      </c>
      <c r="D3499">
        <v>2014</v>
      </c>
      <c r="E3499" s="9">
        <f ca="1">YEAR(TODAY())-Data_Source[[#This Row],[Year]]</f>
        <v>11</v>
      </c>
      <c r="F3499" t="s">
        <v>15</v>
      </c>
      <c r="G3499" t="s">
        <v>29</v>
      </c>
      <c r="H3499" t="s">
        <v>30</v>
      </c>
      <c r="I3499">
        <v>2.5</v>
      </c>
      <c r="J3499" t="s">
        <v>18</v>
      </c>
      <c r="K3499" t="s">
        <v>68</v>
      </c>
      <c r="L3499">
        <v>289000</v>
      </c>
      <c r="M3499" t="s">
        <v>20</v>
      </c>
      <c r="N3499" t="s">
        <v>20</v>
      </c>
      <c r="O3499" s="3">
        <v>50000</v>
      </c>
      <c r="P3499" s="1">
        <f>MEDIAN(Data_Source[Price (SAR)])</f>
        <v>58000</v>
      </c>
      <c r="Q3499" s="1" cm="1">
        <f t="array" ref="Q3499">MEDIAN(_xlfn._xlws.FILTER(Data_Source[Price (SAR)],Data_Source[Maker] = Data_Source[[#This Row],[Maker]]))</f>
        <v>56000</v>
      </c>
    </row>
    <row r="3500" spans="1:17" x14ac:dyDescent="0.35">
      <c r="A3500">
        <v>3499</v>
      </c>
      <c r="B3500" t="s">
        <v>73</v>
      </c>
      <c r="C3500">
        <v>6</v>
      </c>
      <c r="D3500">
        <v>2017</v>
      </c>
      <c r="E3500" s="9">
        <f ca="1">YEAR(TODAY())-Data_Source[[#This Row],[Year]]</f>
        <v>8</v>
      </c>
      <c r="F3500" t="s">
        <v>15</v>
      </c>
      <c r="G3500" t="s">
        <v>65</v>
      </c>
      <c r="H3500" t="s">
        <v>30</v>
      </c>
      <c r="I3500">
        <v>2.5</v>
      </c>
      <c r="J3500" t="s">
        <v>18</v>
      </c>
      <c r="K3500" t="s">
        <v>19</v>
      </c>
      <c r="L3500">
        <v>91000</v>
      </c>
      <c r="M3500" t="s">
        <v>20</v>
      </c>
      <c r="N3500" t="s">
        <v>20</v>
      </c>
      <c r="O3500" s="2">
        <v>56000</v>
      </c>
      <c r="P3500" s="1">
        <f>MEDIAN(Data_Source[Price (SAR)])</f>
        <v>58000</v>
      </c>
      <c r="Q3500" s="1" cm="1">
        <f t="array" ref="Q3500">MEDIAN(_xlfn._xlws.FILTER(Data_Source[Price (SAR)],Data_Source[Maker] = Data_Source[[#This Row],[Maker]]))</f>
        <v>56000</v>
      </c>
    </row>
    <row r="3501" spans="1:17" x14ac:dyDescent="0.35">
      <c r="A3501">
        <v>3500</v>
      </c>
      <c r="B3501" t="s">
        <v>27</v>
      </c>
      <c r="C3501" t="s">
        <v>88</v>
      </c>
      <c r="D3501">
        <v>2018</v>
      </c>
      <c r="E3501" s="9">
        <f ca="1">YEAR(TODAY())-Data_Source[[#This Row],[Year]]</f>
        <v>7</v>
      </c>
      <c r="F3501" t="s">
        <v>15</v>
      </c>
      <c r="G3501" t="s">
        <v>23</v>
      </c>
      <c r="H3501" t="s">
        <v>26</v>
      </c>
      <c r="I3501">
        <v>1.4</v>
      </c>
      <c r="J3501" t="s">
        <v>18</v>
      </c>
      <c r="K3501" t="s">
        <v>19</v>
      </c>
      <c r="L3501">
        <v>137175</v>
      </c>
      <c r="M3501" t="s">
        <v>20</v>
      </c>
      <c r="N3501" t="s">
        <v>20</v>
      </c>
      <c r="O3501" s="2">
        <v>32000</v>
      </c>
      <c r="P3501" s="1">
        <f>MEDIAN(Data_Source[Price (SAR)])</f>
        <v>58000</v>
      </c>
      <c r="Q3501" s="1" cm="1">
        <f t="array" ref="Q3501">MEDIAN(_xlfn._xlws.FILTER(Data_Source[Price (SAR)],Data_Source[Maker] = Data_Source[[#This Row],[Maker]]))</f>
        <v>42000</v>
      </c>
    </row>
    <row r="3502" spans="1:17" x14ac:dyDescent="0.35">
      <c r="A3502">
        <v>3501</v>
      </c>
      <c r="B3502" t="s">
        <v>27</v>
      </c>
      <c r="C3502" t="s">
        <v>28</v>
      </c>
      <c r="D3502">
        <v>2020</v>
      </c>
      <c r="E3502" s="9">
        <f ca="1">YEAR(TODAY())-Data_Source[[#This Row],[Year]]</f>
        <v>5</v>
      </c>
      <c r="F3502" t="s">
        <v>15</v>
      </c>
      <c r="G3502" t="s">
        <v>23</v>
      </c>
      <c r="H3502" t="s">
        <v>26</v>
      </c>
      <c r="I3502">
        <v>2</v>
      </c>
      <c r="J3502" t="s">
        <v>18</v>
      </c>
      <c r="K3502" t="s">
        <v>19</v>
      </c>
      <c r="L3502">
        <v>142000</v>
      </c>
      <c r="M3502" t="s">
        <v>45</v>
      </c>
      <c r="N3502" t="s">
        <v>539</v>
      </c>
      <c r="O3502" s="2">
        <v>53000</v>
      </c>
      <c r="P3502" s="1">
        <f>MEDIAN(Data_Source[Price (SAR)])</f>
        <v>58000</v>
      </c>
      <c r="Q3502" s="1" cm="1">
        <f t="array" ref="Q3502">MEDIAN(_xlfn._xlws.FILTER(Data_Source[Price (SAR)],Data_Source[Maker] = Data_Source[[#This Row],[Maker]]))</f>
        <v>42000</v>
      </c>
    </row>
    <row r="3503" spans="1:17" x14ac:dyDescent="0.35">
      <c r="A3503">
        <v>3502</v>
      </c>
      <c r="B3503" t="s">
        <v>31</v>
      </c>
      <c r="C3503" t="s">
        <v>32</v>
      </c>
      <c r="D3503">
        <v>2014</v>
      </c>
      <c r="E3503" s="9">
        <f ca="1">YEAR(TODAY())-Data_Source[[#This Row],[Year]]</f>
        <v>11</v>
      </c>
      <c r="F3503" t="s">
        <v>15</v>
      </c>
      <c r="G3503" t="s">
        <v>23</v>
      </c>
      <c r="H3503" t="s">
        <v>30</v>
      </c>
      <c r="I3503">
        <v>4</v>
      </c>
      <c r="J3503" t="s">
        <v>18</v>
      </c>
      <c r="K3503" t="s">
        <v>19</v>
      </c>
      <c r="L3503">
        <v>349000</v>
      </c>
      <c r="M3503" t="s">
        <v>20</v>
      </c>
      <c r="N3503" t="s">
        <v>20</v>
      </c>
      <c r="O3503" s="2">
        <v>48000</v>
      </c>
      <c r="P3503" s="1">
        <f>MEDIAN(Data_Source[Price (SAR)])</f>
        <v>58000</v>
      </c>
      <c r="Q3503" s="1" cm="1">
        <f t="array" ref="Q3503">MEDIAN(_xlfn._xlws.FILTER(Data_Source[Price (SAR)],Data_Source[Maker] = Data_Source[[#This Row],[Maker]]))</f>
        <v>60500</v>
      </c>
    </row>
    <row r="3504" spans="1:17" x14ac:dyDescent="0.35">
      <c r="A3504">
        <v>3503</v>
      </c>
      <c r="B3504" t="s">
        <v>76</v>
      </c>
      <c r="C3504" t="s">
        <v>144</v>
      </c>
      <c r="D3504">
        <v>2009</v>
      </c>
      <c r="E3504" s="9">
        <f ca="1">YEAR(TODAY())-Data_Source[[#This Row],[Year]]</f>
        <v>16</v>
      </c>
      <c r="F3504" t="s">
        <v>47</v>
      </c>
      <c r="G3504" t="s">
        <v>25</v>
      </c>
      <c r="H3504" t="s">
        <v>30</v>
      </c>
      <c r="I3504">
        <v>4.5999999999999996</v>
      </c>
      <c r="J3504" t="s">
        <v>18</v>
      </c>
      <c r="K3504" t="s">
        <v>19</v>
      </c>
      <c r="L3504">
        <v>260</v>
      </c>
      <c r="M3504" t="s">
        <v>20</v>
      </c>
      <c r="N3504" t="s">
        <v>20</v>
      </c>
      <c r="O3504" s="2">
        <v>22000</v>
      </c>
      <c r="P3504" s="1">
        <f>MEDIAN(Data_Source[Price (SAR)])</f>
        <v>58000</v>
      </c>
      <c r="Q3504" s="1" cm="1">
        <f t="array" ref="Q3504">MEDIAN(_xlfn._xlws.FILTER(Data_Source[Price (SAR)],Data_Source[Maker] = Data_Source[[#This Row],[Maker]]))</f>
        <v>55000</v>
      </c>
    </row>
    <row r="3505" spans="1:17" x14ac:dyDescent="0.35">
      <c r="A3505">
        <v>3504</v>
      </c>
      <c r="B3505" t="s">
        <v>34</v>
      </c>
      <c r="C3505" t="s">
        <v>43</v>
      </c>
      <c r="D3505">
        <v>2017</v>
      </c>
      <c r="E3505" s="9">
        <f ca="1">YEAR(TODAY())-Data_Source[[#This Row],[Year]]</f>
        <v>8</v>
      </c>
      <c r="F3505" t="s">
        <v>15</v>
      </c>
      <c r="G3505" t="s">
        <v>29</v>
      </c>
      <c r="H3505" t="s">
        <v>26</v>
      </c>
      <c r="I3505">
        <v>2.4</v>
      </c>
      <c r="J3505" t="s">
        <v>18</v>
      </c>
      <c r="K3505" t="s">
        <v>19</v>
      </c>
      <c r="L3505">
        <v>120000</v>
      </c>
      <c r="M3505" t="s">
        <v>20</v>
      </c>
      <c r="N3505" t="s">
        <v>20</v>
      </c>
      <c r="O3505" s="3">
        <v>62000</v>
      </c>
      <c r="P3505" s="1">
        <f>MEDIAN(Data_Source[Price (SAR)])</f>
        <v>58000</v>
      </c>
      <c r="Q3505" s="1" cm="1">
        <f t="array" ref="Q3505">MEDIAN(_xlfn._xlws.FILTER(Data_Source[Price (SAR)],Data_Source[Maker] = Data_Source[[#This Row],[Maker]]))</f>
        <v>65000</v>
      </c>
    </row>
    <row r="3506" spans="1:17" x14ac:dyDescent="0.35">
      <c r="A3506">
        <v>3505</v>
      </c>
      <c r="B3506" t="s">
        <v>36</v>
      </c>
      <c r="C3506" t="s">
        <v>37</v>
      </c>
      <c r="D3506">
        <v>2021</v>
      </c>
      <c r="E3506" s="9">
        <f ca="1">YEAR(TODAY())-Data_Source[[#This Row],[Year]]</f>
        <v>4</v>
      </c>
      <c r="F3506" t="s">
        <v>15</v>
      </c>
      <c r="G3506" t="s">
        <v>16</v>
      </c>
      <c r="H3506" t="s">
        <v>17</v>
      </c>
      <c r="I3506">
        <v>5.3</v>
      </c>
      <c r="J3506" t="s">
        <v>18</v>
      </c>
      <c r="K3506" t="s">
        <v>19</v>
      </c>
      <c r="L3506">
        <v>3700</v>
      </c>
      <c r="M3506" t="s">
        <v>111</v>
      </c>
      <c r="N3506" t="s">
        <v>540</v>
      </c>
      <c r="O3506" s="2">
        <v>310000</v>
      </c>
      <c r="P3506" s="1">
        <f>MEDIAN(Data_Source[Price (SAR)])</f>
        <v>58000</v>
      </c>
      <c r="Q3506" s="1" cm="1">
        <f t="array" ref="Q3506">MEDIAN(_xlfn._xlws.FILTER(Data_Source[Price (SAR)],Data_Source[Maker] = Data_Source[[#This Row],[Maker]]))</f>
        <v>72000</v>
      </c>
    </row>
    <row r="3507" spans="1:17" x14ac:dyDescent="0.35">
      <c r="A3507">
        <v>3506</v>
      </c>
      <c r="B3507" t="s">
        <v>109</v>
      </c>
      <c r="C3507" t="s">
        <v>110</v>
      </c>
      <c r="D3507">
        <v>2018</v>
      </c>
      <c r="E3507" s="9">
        <f ca="1">YEAR(TODAY())-Data_Source[[#This Row],[Year]]</f>
        <v>7</v>
      </c>
      <c r="F3507" t="s">
        <v>15</v>
      </c>
      <c r="G3507" t="s">
        <v>29</v>
      </c>
      <c r="H3507" t="s">
        <v>30</v>
      </c>
      <c r="I3507">
        <v>5.7</v>
      </c>
      <c r="J3507" t="s">
        <v>18</v>
      </c>
      <c r="K3507" t="s">
        <v>19</v>
      </c>
      <c r="L3507">
        <v>81000</v>
      </c>
      <c r="M3507" t="s">
        <v>20</v>
      </c>
      <c r="N3507" t="s">
        <v>20</v>
      </c>
      <c r="O3507" s="2">
        <v>125000</v>
      </c>
      <c r="P3507" s="1">
        <f>MEDIAN(Data_Source[Price (SAR)])</f>
        <v>58000</v>
      </c>
      <c r="Q3507" s="1" cm="1">
        <f t="array" ref="Q3507">MEDIAN(_xlfn._xlws.FILTER(Data_Source[Price (SAR)],Data_Source[Maker] = Data_Source[[#This Row],[Maker]]))</f>
        <v>71000</v>
      </c>
    </row>
    <row r="3508" spans="1:17" x14ac:dyDescent="0.35">
      <c r="A3508">
        <v>3507</v>
      </c>
      <c r="B3508" t="s">
        <v>21</v>
      </c>
      <c r="C3508" t="s">
        <v>24</v>
      </c>
      <c r="D3508">
        <v>2011</v>
      </c>
      <c r="E3508" s="9">
        <f ca="1">YEAR(TODAY())-Data_Source[[#This Row],[Year]]</f>
        <v>14</v>
      </c>
      <c r="F3508" t="s">
        <v>15</v>
      </c>
      <c r="G3508" t="s">
        <v>23</v>
      </c>
      <c r="H3508" t="s">
        <v>26</v>
      </c>
      <c r="I3508">
        <v>1.6</v>
      </c>
      <c r="J3508" t="s">
        <v>18</v>
      </c>
      <c r="K3508" t="s">
        <v>68</v>
      </c>
      <c r="L3508">
        <v>311000</v>
      </c>
      <c r="M3508" t="s">
        <v>20</v>
      </c>
      <c r="N3508" t="s">
        <v>20</v>
      </c>
      <c r="O3508" s="3">
        <v>10000</v>
      </c>
      <c r="P3508" s="1">
        <f>MEDIAN(Data_Source[Price (SAR)])</f>
        <v>58000</v>
      </c>
      <c r="Q3508" s="1" cm="1">
        <f t="array" ref="Q3508">MEDIAN(_xlfn._xlws.FILTER(Data_Source[Price (SAR)],Data_Source[Maker] = Data_Source[[#This Row],[Maker]]))</f>
        <v>36500</v>
      </c>
    </row>
    <row r="3509" spans="1:17" x14ac:dyDescent="0.35">
      <c r="A3509">
        <v>3508</v>
      </c>
      <c r="B3509" t="s">
        <v>39</v>
      </c>
      <c r="C3509" t="s">
        <v>40</v>
      </c>
      <c r="D3509">
        <v>2016</v>
      </c>
      <c r="E3509" s="9">
        <f ca="1">YEAR(TODAY())-Data_Source[[#This Row],[Year]]</f>
        <v>9</v>
      </c>
      <c r="F3509" t="s">
        <v>15</v>
      </c>
      <c r="G3509" t="s">
        <v>25</v>
      </c>
      <c r="H3509" t="s">
        <v>26</v>
      </c>
      <c r="I3509">
        <v>3.5</v>
      </c>
      <c r="J3509" t="s">
        <v>18</v>
      </c>
      <c r="K3509" t="s">
        <v>19</v>
      </c>
      <c r="L3509">
        <v>139000</v>
      </c>
      <c r="M3509" t="s">
        <v>111</v>
      </c>
      <c r="N3509" t="s">
        <v>540</v>
      </c>
      <c r="O3509" s="2">
        <v>65000</v>
      </c>
      <c r="P3509" s="1">
        <f>MEDIAN(Data_Source[Price (SAR)])</f>
        <v>58000</v>
      </c>
      <c r="Q3509" s="1" cm="1">
        <f t="array" ref="Q3509">MEDIAN(_xlfn._xlws.FILTER(Data_Source[Price (SAR)],Data_Source[Maker] = Data_Source[[#This Row],[Maker]]))</f>
        <v>60000</v>
      </c>
    </row>
    <row r="3510" spans="1:17" x14ac:dyDescent="0.35">
      <c r="A3510">
        <v>3509</v>
      </c>
      <c r="B3510" t="s">
        <v>36</v>
      </c>
      <c r="C3510" t="s">
        <v>37</v>
      </c>
      <c r="D3510">
        <v>2015</v>
      </c>
      <c r="E3510" s="9">
        <f ca="1">YEAR(TODAY())-Data_Source[[#This Row],[Year]]</f>
        <v>10</v>
      </c>
      <c r="F3510" t="s">
        <v>15</v>
      </c>
      <c r="G3510" t="s">
        <v>78</v>
      </c>
      <c r="H3510" t="s">
        <v>30</v>
      </c>
      <c r="I3510">
        <v>5.3</v>
      </c>
      <c r="J3510" t="s">
        <v>18</v>
      </c>
      <c r="K3510" t="s">
        <v>19</v>
      </c>
      <c r="L3510">
        <v>101060</v>
      </c>
      <c r="M3510" t="s">
        <v>20</v>
      </c>
      <c r="N3510" t="s">
        <v>20</v>
      </c>
      <c r="O3510" s="3">
        <v>125000</v>
      </c>
      <c r="P3510" s="1">
        <f>MEDIAN(Data_Source[Price (SAR)])</f>
        <v>58000</v>
      </c>
      <c r="Q3510" s="1" cm="1">
        <f t="array" ref="Q3510">MEDIAN(_xlfn._xlws.FILTER(Data_Source[Price (SAR)],Data_Source[Maker] = Data_Source[[#This Row],[Maker]]))</f>
        <v>72000</v>
      </c>
    </row>
    <row r="3511" spans="1:17" x14ac:dyDescent="0.35">
      <c r="A3511">
        <v>3510</v>
      </c>
      <c r="B3511" t="s">
        <v>34</v>
      </c>
      <c r="C3511" t="s">
        <v>145</v>
      </c>
      <c r="D3511">
        <v>2006</v>
      </c>
      <c r="E3511" s="9">
        <f ca="1">YEAR(TODAY())-Data_Source[[#This Row],[Year]]</f>
        <v>19</v>
      </c>
      <c r="F3511" t="s">
        <v>15</v>
      </c>
      <c r="G3511" t="s">
        <v>23</v>
      </c>
      <c r="H3511" t="s">
        <v>26</v>
      </c>
      <c r="I3511">
        <v>2.7</v>
      </c>
      <c r="J3511" t="s">
        <v>18</v>
      </c>
      <c r="K3511" t="s">
        <v>68</v>
      </c>
      <c r="L3511">
        <v>550000</v>
      </c>
      <c r="M3511" t="s">
        <v>20</v>
      </c>
      <c r="N3511" t="s">
        <v>20</v>
      </c>
      <c r="O3511" s="2">
        <v>18000</v>
      </c>
      <c r="P3511" s="1">
        <f>MEDIAN(Data_Source[Price (SAR)])</f>
        <v>58000</v>
      </c>
      <c r="Q3511" s="1" cm="1">
        <f t="array" ref="Q3511">MEDIAN(_xlfn._xlws.FILTER(Data_Source[Price (SAR)],Data_Source[Maker] = Data_Source[[#This Row],[Maker]]))</f>
        <v>65000</v>
      </c>
    </row>
    <row r="3512" spans="1:17" x14ac:dyDescent="0.35">
      <c r="A3512">
        <v>3511</v>
      </c>
      <c r="B3512" t="s">
        <v>60</v>
      </c>
      <c r="C3512" t="s">
        <v>80</v>
      </c>
      <c r="D3512">
        <v>2019</v>
      </c>
      <c r="E3512" s="9">
        <f ca="1">YEAR(TODAY())-Data_Source[[#This Row],[Year]]</f>
        <v>6</v>
      </c>
      <c r="F3512" t="s">
        <v>47</v>
      </c>
      <c r="G3512" t="s">
        <v>29</v>
      </c>
      <c r="H3512" t="s">
        <v>17</v>
      </c>
      <c r="I3512">
        <v>3.5</v>
      </c>
      <c r="J3512" t="s">
        <v>18</v>
      </c>
      <c r="K3512" t="s">
        <v>19</v>
      </c>
      <c r="L3512">
        <v>68000</v>
      </c>
      <c r="M3512" t="s">
        <v>45</v>
      </c>
      <c r="N3512" t="s">
        <v>539</v>
      </c>
      <c r="O3512" s="2">
        <v>179000</v>
      </c>
      <c r="P3512" s="1">
        <f>MEDIAN(Data_Source[Price (SAR)])</f>
        <v>58000</v>
      </c>
      <c r="Q3512" s="1" cm="1">
        <f t="array" ref="Q3512">MEDIAN(_xlfn._xlws.FILTER(Data_Source[Price (SAR)],Data_Source[Maker] = Data_Source[[#This Row],[Maker]]))</f>
        <v>142000</v>
      </c>
    </row>
    <row r="3513" spans="1:17" x14ac:dyDescent="0.35">
      <c r="A3513">
        <v>3512</v>
      </c>
      <c r="B3513" t="s">
        <v>34</v>
      </c>
      <c r="C3513" t="s">
        <v>55</v>
      </c>
      <c r="D3513">
        <v>2003</v>
      </c>
      <c r="E3513" s="9">
        <f ca="1">YEAR(TODAY())-Data_Source[[#This Row],[Year]]</f>
        <v>22</v>
      </c>
      <c r="F3513" t="s">
        <v>44</v>
      </c>
      <c r="G3513" t="s">
        <v>23</v>
      </c>
      <c r="H3513" t="s">
        <v>30</v>
      </c>
      <c r="I3513">
        <v>4</v>
      </c>
      <c r="J3513" t="s">
        <v>18</v>
      </c>
      <c r="K3513" t="s">
        <v>68</v>
      </c>
      <c r="L3513">
        <v>450000</v>
      </c>
      <c r="M3513" t="s">
        <v>20</v>
      </c>
      <c r="N3513" t="s">
        <v>20</v>
      </c>
      <c r="O3513" s="3">
        <v>30000</v>
      </c>
      <c r="P3513" s="1">
        <f>MEDIAN(Data_Source[Price (SAR)])</f>
        <v>58000</v>
      </c>
      <c r="Q3513" s="1" cm="1">
        <f t="array" ref="Q3513">MEDIAN(_xlfn._xlws.FILTER(Data_Source[Price (SAR)],Data_Source[Maker] = Data_Source[[#This Row],[Maker]]))</f>
        <v>65000</v>
      </c>
    </row>
    <row r="3514" spans="1:17" x14ac:dyDescent="0.35">
      <c r="A3514">
        <v>3513</v>
      </c>
      <c r="B3514" t="s">
        <v>36</v>
      </c>
      <c r="C3514" t="s">
        <v>37</v>
      </c>
      <c r="D3514">
        <v>2018</v>
      </c>
      <c r="E3514" s="9">
        <f ca="1">YEAR(TODAY())-Data_Source[[#This Row],[Year]]</f>
        <v>7</v>
      </c>
      <c r="F3514" t="s">
        <v>15</v>
      </c>
      <c r="G3514" t="s">
        <v>75</v>
      </c>
      <c r="H3514" t="s">
        <v>26</v>
      </c>
      <c r="I3514">
        <v>5.5</v>
      </c>
      <c r="J3514" t="s">
        <v>18</v>
      </c>
      <c r="K3514" t="s">
        <v>19</v>
      </c>
      <c r="L3514">
        <v>88000</v>
      </c>
      <c r="M3514" t="s">
        <v>20</v>
      </c>
      <c r="N3514" t="s">
        <v>20</v>
      </c>
      <c r="O3514" s="3">
        <v>145000</v>
      </c>
      <c r="P3514" s="1">
        <f>MEDIAN(Data_Source[Price (SAR)])</f>
        <v>58000</v>
      </c>
      <c r="Q3514" s="1" cm="1">
        <f t="array" ref="Q3514">MEDIAN(_xlfn._xlws.FILTER(Data_Source[Price (SAR)],Data_Source[Maker] = Data_Source[[#This Row],[Maker]]))</f>
        <v>72000</v>
      </c>
    </row>
    <row r="3515" spans="1:17" x14ac:dyDescent="0.35">
      <c r="A3515">
        <v>3514</v>
      </c>
      <c r="B3515" t="s">
        <v>21</v>
      </c>
      <c r="C3515" t="s">
        <v>184</v>
      </c>
      <c r="D3515">
        <v>2017</v>
      </c>
      <c r="E3515" s="9">
        <f ca="1">YEAR(TODAY())-Data_Source[[#This Row],[Year]]</f>
        <v>8</v>
      </c>
      <c r="F3515" t="s">
        <v>15</v>
      </c>
      <c r="G3515" t="s">
        <v>29</v>
      </c>
      <c r="H3515" t="s">
        <v>30</v>
      </c>
      <c r="I3515">
        <v>2.5</v>
      </c>
      <c r="J3515" t="s">
        <v>18</v>
      </c>
      <c r="K3515" t="s">
        <v>19</v>
      </c>
      <c r="L3515">
        <v>119000</v>
      </c>
      <c r="M3515" t="s">
        <v>20</v>
      </c>
      <c r="N3515" t="s">
        <v>20</v>
      </c>
      <c r="O3515" s="3">
        <v>51000</v>
      </c>
      <c r="P3515" s="1">
        <f>MEDIAN(Data_Source[Price (SAR)])</f>
        <v>58000</v>
      </c>
      <c r="Q3515" s="1" cm="1">
        <f t="array" ref="Q3515">MEDIAN(_xlfn._xlws.FILTER(Data_Source[Price (SAR)],Data_Source[Maker] = Data_Source[[#This Row],[Maker]]))</f>
        <v>36500</v>
      </c>
    </row>
    <row r="3516" spans="1:17" x14ac:dyDescent="0.35">
      <c r="A3516">
        <v>3515</v>
      </c>
      <c r="B3516" t="s">
        <v>60</v>
      </c>
      <c r="C3516" t="s">
        <v>90</v>
      </c>
      <c r="D3516">
        <v>2014</v>
      </c>
      <c r="E3516" s="9">
        <f ca="1">YEAR(TODAY())-Data_Source[[#This Row],[Year]]</f>
        <v>11</v>
      </c>
      <c r="F3516" t="s">
        <v>44</v>
      </c>
      <c r="G3516" t="s">
        <v>78</v>
      </c>
      <c r="H3516" t="s">
        <v>30</v>
      </c>
      <c r="I3516">
        <v>2.4</v>
      </c>
      <c r="J3516" t="s">
        <v>18</v>
      </c>
      <c r="K3516" t="s">
        <v>19</v>
      </c>
      <c r="L3516">
        <v>168000</v>
      </c>
      <c r="M3516" t="s">
        <v>111</v>
      </c>
      <c r="N3516" t="s">
        <v>540</v>
      </c>
      <c r="O3516" s="2">
        <v>190000</v>
      </c>
      <c r="P3516" s="1">
        <f>MEDIAN(Data_Source[Price (SAR)])</f>
        <v>58000</v>
      </c>
      <c r="Q3516" s="1" cm="1">
        <f t="array" ref="Q3516">MEDIAN(_xlfn._xlws.FILTER(Data_Source[Price (SAR)],Data_Source[Maker] = Data_Source[[#This Row],[Maker]]))</f>
        <v>142000</v>
      </c>
    </row>
    <row r="3517" spans="1:17" x14ac:dyDescent="0.35">
      <c r="A3517">
        <v>3516</v>
      </c>
      <c r="B3517" t="s">
        <v>27</v>
      </c>
      <c r="C3517" t="s">
        <v>89</v>
      </c>
      <c r="D3517">
        <v>2018</v>
      </c>
      <c r="E3517" s="9">
        <f ca="1">YEAR(TODAY())-Data_Source[[#This Row],[Year]]</f>
        <v>7</v>
      </c>
      <c r="F3517" t="s">
        <v>15</v>
      </c>
      <c r="G3517" t="s">
        <v>29</v>
      </c>
      <c r="H3517" t="s">
        <v>26</v>
      </c>
      <c r="I3517">
        <v>2.4</v>
      </c>
      <c r="J3517" t="s">
        <v>18</v>
      </c>
      <c r="K3517" t="s">
        <v>19</v>
      </c>
      <c r="L3517">
        <v>65000</v>
      </c>
      <c r="M3517" t="s">
        <v>155</v>
      </c>
      <c r="N3517" t="s">
        <v>539</v>
      </c>
      <c r="O3517" s="2">
        <v>64000</v>
      </c>
      <c r="P3517" s="1">
        <f>MEDIAN(Data_Source[Price (SAR)])</f>
        <v>58000</v>
      </c>
      <c r="Q3517" s="1" cm="1">
        <f t="array" ref="Q3517">MEDIAN(_xlfn._xlws.FILTER(Data_Source[Price (SAR)],Data_Source[Maker] = Data_Source[[#This Row],[Maker]]))</f>
        <v>42000</v>
      </c>
    </row>
    <row r="3518" spans="1:17" x14ac:dyDescent="0.35">
      <c r="A3518">
        <v>3517</v>
      </c>
      <c r="B3518" t="s">
        <v>34</v>
      </c>
      <c r="C3518" t="s">
        <v>124</v>
      </c>
      <c r="D3518">
        <v>2013</v>
      </c>
      <c r="E3518" s="9">
        <f ca="1">YEAR(TODAY())-Data_Source[[#This Row],[Year]]</f>
        <v>12</v>
      </c>
      <c r="F3518" t="s">
        <v>15</v>
      </c>
      <c r="G3518" t="s">
        <v>23</v>
      </c>
      <c r="H3518" t="s">
        <v>17</v>
      </c>
      <c r="I3518">
        <v>4</v>
      </c>
      <c r="J3518" t="s">
        <v>18</v>
      </c>
      <c r="K3518" t="s">
        <v>19</v>
      </c>
      <c r="L3518">
        <v>364000</v>
      </c>
      <c r="M3518" t="s">
        <v>187</v>
      </c>
      <c r="N3518" t="s">
        <v>539</v>
      </c>
      <c r="O3518" s="3">
        <v>65000</v>
      </c>
      <c r="P3518" s="1">
        <f>MEDIAN(Data_Source[Price (SAR)])</f>
        <v>58000</v>
      </c>
      <c r="Q3518" s="1" cm="1">
        <f t="array" ref="Q3518">MEDIAN(_xlfn._xlws.FILTER(Data_Source[Price (SAR)],Data_Source[Maker] = Data_Source[[#This Row],[Maker]]))</f>
        <v>65000</v>
      </c>
    </row>
    <row r="3519" spans="1:17" x14ac:dyDescent="0.35">
      <c r="A3519">
        <v>3518</v>
      </c>
      <c r="B3519" t="s">
        <v>39</v>
      </c>
      <c r="C3519" t="s">
        <v>131</v>
      </c>
      <c r="D3519">
        <v>2013</v>
      </c>
      <c r="E3519" s="9">
        <f ca="1">YEAR(TODAY())-Data_Source[[#This Row],[Year]]</f>
        <v>12</v>
      </c>
      <c r="F3519" t="s">
        <v>15</v>
      </c>
      <c r="G3519" t="s">
        <v>23</v>
      </c>
      <c r="H3519" t="s">
        <v>17</v>
      </c>
      <c r="I3519">
        <v>6</v>
      </c>
      <c r="J3519" t="s">
        <v>18</v>
      </c>
      <c r="K3519" t="s">
        <v>19</v>
      </c>
      <c r="L3519">
        <v>190000</v>
      </c>
      <c r="M3519" t="s">
        <v>45</v>
      </c>
      <c r="N3519" t="s">
        <v>539</v>
      </c>
      <c r="O3519" s="2">
        <v>50000</v>
      </c>
      <c r="P3519" s="1">
        <f>MEDIAN(Data_Source[Price (SAR)])</f>
        <v>58000</v>
      </c>
      <c r="Q3519" s="1" cm="1">
        <f t="array" ref="Q3519">MEDIAN(_xlfn._xlws.FILTER(Data_Source[Price (SAR)],Data_Source[Maker] = Data_Source[[#This Row],[Maker]]))</f>
        <v>60000</v>
      </c>
    </row>
    <row r="3520" spans="1:17" x14ac:dyDescent="0.35">
      <c r="A3520">
        <v>3519</v>
      </c>
      <c r="B3520" t="s">
        <v>21</v>
      </c>
      <c r="C3520" t="s">
        <v>237</v>
      </c>
      <c r="D3520">
        <v>2001</v>
      </c>
      <c r="E3520" s="9">
        <f ca="1">YEAR(TODAY())-Data_Source[[#This Row],[Year]]</f>
        <v>24</v>
      </c>
      <c r="F3520" t="s">
        <v>15</v>
      </c>
      <c r="G3520" t="s">
        <v>25</v>
      </c>
      <c r="H3520" t="s">
        <v>30</v>
      </c>
      <c r="I3520">
        <v>2.7</v>
      </c>
      <c r="J3520" t="s">
        <v>18</v>
      </c>
      <c r="K3520" t="s">
        <v>19</v>
      </c>
      <c r="L3520">
        <v>546473</v>
      </c>
      <c r="M3520" t="s">
        <v>54</v>
      </c>
      <c r="N3520" t="s">
        <v>538</v>
      </c>
      <c r="O3520" s="2">
        <v>14000</v>
      </c>
      <c r="P3520" s="1">
        <f>MEDIAN(Data_Source[Price (SAR)])</f>
        <v>58000</v>
      </c>
      <c r="Q3520" s="1" cm="1">
        <f t="array" ref="Q3520">MEDIAN(_xlfn._xlws.FILTER(Data_Source[Price (SAR)],Data_Source[Maker] = Data_Source[[#This Row],[Maker]]))</f>
        <v>36500</v>
      </c>
    </row>
    <row r="3521" spans="1:17" x14ac:dyDescent="0.35">
      <c r="A3521">
        <v>3520</v>
      </c>
      <c r="B3521" t="s">
        <v>60</v>
      </c>
      <c r="C3521" t="s">
        <v>241</v>
      </c>
      <c r="D3521">
        <v>2015</v>
      </c>
      <c r="E3521" s="9">
        <f ca="1">YEAR(TODAY())-Data_Source[[#This Row],[Year]]</f>
        <v>10</v>
      </c>
      <c r="F3521" t="s">
        <v>15</v>
      </c>
      <c r="G3521" t="s">
        <v>23</v>
      </c>
      <c r="H3521" t="s">
        <v>17</v>
      </c>
      <c r="I3521">
        <v>4.5999999999999996</v>
      </c>
      <c r="J3521" t="s">
        <v>18</v>
      </c>
      <c r="K3521" t="s">
        <v>19</v>
      </c>
      <c r="L3521">
        <v>132000</v>
      </c>
      <c r="M3521" t="s">
        <v>45</v>
      </c>
      <c r="N3521" t="s">
        <v>539</v>
      </c>
      <c r="O3521" s="2">
        <v>165000</v>
      </c>
      <c r="P3521" s="1">
        <f>MEDIAN(Data_Source[Price (SAR)])</f>
        <v>58000</v>
      </c>
      <c r="Q3521" s="1" cm="1">
        <f t="array" ref="Q3521">MEDIAN(_xlfn._xlws.FILTER(Data_Source[Price (SAR)],Data_Source[Maker] = Data_Source[[#This Row],[Maker]]))</f>
        <v>142000</v>
      </c>
    </row>
    <row r="3522" spans="1:17" x14ac:dyDescent="0.35">
      <c r="A3522">
        <v>3521</v>
      </c>
      <c r="B3522" t="s">
        <v>48</v>
      </c>
      <c r="C3522" t="s">
        <v>258</v>
      </c>
      <c r="D3522">
        <v>2020</v>
      </c>
      <c r="E3522" s="9">
        <f ca="1">YEAR(TODAY())-Data_Source[[#This Row],[Year]]</f>
        <v>5</v>
      </c>
      <c r="F3522" t="s">
        <v>44</v>
      </c>
      <c r="G3522" t="s">
        <v>23</v>
      </c>
      <c r="H3522" t="s">
        <v>26</v>
      </c>
      <c r="I3522">
        <v>2</v>
      </c>
      <c r="J3522" t="s">
        <v>18</v>
      </c>
      <c r="K3522" t="s">
        <v>19</v>
      </c>
      <c r="L3522">
        <v>12500</v>
      </c>
      <c r="M3522" t="s">
        <v>20</v>
      </c>
      <c r="N3522" t="s">
        <v>20</v>
      </c>
      <c r="O3522" s="3">
        <v>150000</v>
      </c>
      <c r="P3522" s="1">
        <f>MEDIAN(Data_Source[Price (SAR)])</f>
        <v>58000</v>
      </c>
      <c r="Q3522" s="1" cm="1">
        <f t="array" ref="Q3522">MEDIAN(_xlfn._xlws.FILTER(Data_Source[Price (SAR)],Data_Source[Maker] = Data_Source[[#This Row],[Maker]]))</f>
        <v>145000</v>
      </c>
    </row>
    <row r="3523" spans="1:17" x14ac:dyDescent="0.35">
      <c r="A3523">
        <v>3522</v>
      </c>
      <c r="B3523" t="s">
        <v>39</v>
      </c>
      <c r="C3523" t="s">
        <v>46</v>
      </c>
      <c r="D3523">
        <v>2013</v>
      </c>
      <c r="E3523" s="9">
        <f ca="1">YEAR(TODAY())-Data_Source[[#This Row],[Year]]</f>
        <v>12</v>
      </c>
      <c r="F3523" t="s">
        <v>15</v>
      </c>
      <c r="G3523" t="s">
        <v>25</v>
      </c>
      <c r="H3523" t="s">
        <v>30</v>
      </c>
      <c r="I3523">
        <v>5.2</v>
      </c>
      <c r="J3523" t="s">
        <v>18</v>
      </c>
      <c r="K3523" t="s">
        <v>19</v>
      </c>
      <c r="L3523">
        <v>201866</v>
      </c>
      <c r="M3523" t="s">
        <v>20</v>
      </c>
      <c r="N3523" t="s">
        <v>20</v>
      </c>
      <c r="O3523" s="2">
        <v>57000</v>
      </c>
      <c r="P3523" s="1">
        <f>MEDIAN(Data_Source[Price (SAR)])</f>
        <v>58000</v>
      </c>
      <c r="Q3523" s="1" cm="1">
        <f t="array" ref="Q3523">MEDIAN(_xlfn._xlws.FILTER(Data_Source[Price (SAR)],Data_Source[Maker] = Data_Source[[#This Row],[Maker]]))</f>
        <v>60000</v>
      </c>
    </row>
    <row r="3524" spans="1:17" x14ac:dyDescent="0.35">
      <c r="A3524">
        <v>3523</v>
      </c>
      <c r="B3524" t="s">
        <v>34</v>
      </c>
      <c r="C3524" t="s">
        <v>43</v>
      </c>
      <c r="D3524">
        <v>2015</v>
      </c>
      <c r="E3524" s="9">
        <f ca="1">YEAR(TODAY())-Data_Source[[#This Row],[Year]]</f>
        <v>10</v>
      </c>
      <c r="F3524" t="s">
        <v>15</v>
      </c>
      <c r="G3524" t="s">
        <v>23</v>
      </c>
      <c r="H3524" t="s">
        <v>26</v>
      </c>
      <c r="I3524">
        <v>2.5</v>
      </c>
      <c r="J3524" t="s">
        <v>18</v>
      </c>
      <c r="K3524" t="s">
        <v>19</v>
      </c>
      <c r="L3524">
        <v>179622</v>
      </c>
      <c r="M3524" t="s">
        <v>45</v>
      </c>
      <c r="N3524" t="s">
        <v>539</v>
      </c>
      <c r="O3524" s="3">
        <v>48000</v>
      </c>
      <c r="P3524" s="1">
        <f>MEDIAN(Data_Source[Price (SAR)])</f>
        <v>58000</v>
      </c>
      <c r="Q3524" s="1" cm="1">
        <f t="array" ref="Q3524">MEDIAN(_xlfn._xlws.FILTER(Data_Source[Price (SAR)],Data_Source[Maker] = Data_Source[[#This Row],[Maker]]))</f>
        <v>65000</v>
      </c>
    </row>
    <row r="3525" spans="1:17" x14ac:dyDescent="0.35">
      <c r="A3525">
        <v>3524</v>
      </c>
      <c r="B3525" t="s">
        <v>34</v>
      </c>
      <c r="C3525" t="s">
        <v>35</v>
      </c>
      <c r="D3525">
        <v>2002</v>
      </c>
      <c r="E3525" s="9">
        <f ca="1">YEAR(TODAY())-Data_Source[[#This Row],[Year]]</f>
        <v>23</v>
      </c>
      <c r="F3525" t="s">
        <v>15</v>
      </c>
      <c r="G3525" t="s">
        <v>23</v>
      </c>
      <c r="H3525" t="s">
        <v>30</v>
      </c>
      <c r="I3525">
        <v>4.5</v>
      </c>
      <c r="J3525" t="s">
        <v>18</v>
      </c>
      <c r="K3525" t="s">
        <v>68</v>
      </c>
      <c r="L3525">
        <v>400</v>
      </c>
      <c r="M3525" t="s">
        <v>70</v>
      </c>
      <c r="N3525" t="s">
        <v>70</v>
      </c>
      <c r="O3525" s="2">
        <v>40000</v>
      </c>
      <c r="P3525" s="1">
        <f>MEDIAN(Data_Source[Price (SAR)])</f>
        <v>58000</v>
      </c>
      <c r="Q3525" s="1" cm="1">
        <f t="array" ref="Q3525">MEDIAN(_xlfn._xlws.FILTER(Data_Source[Price (SAR)],Data_Source[Maker] = Data_Source[[#This Row],[Maker]]))</f>
        <v>65000</v>
      </c>
    </row>
    <row r="3526" spans="1:17" x14ac:dyDescent="0.35">
      <c r="A3526">
        <v>3525</v>
      </c>
      <c r="B3526" t="s">
        <v>27</v>
      </c>
      <c r="C3526" t="s">
        <v>394</v>
      </c>
      <c r="D3526">
        <v>2010</v>
      </c>
      <c r="E3526" s="9">
        <f ca="1">YEAR(TODAY())-Data_Source[[#This Row],[Year]]</f>
        <v>15</v>
      </c>
      <c r="F3526" t="s">
        <v>15</v>
      </c>
      <c r="G3526" t="s">
        <v>29</v>
      </c>
      <c r="H3526" t="s">
        <v>17</v>
      </c>
      <c r="I3526">
        <v>3.8</v>
      </c>
      <c r="J3526" t="s">
        <v>18</v>
      </c>
      <c r="K3526" t="s">
        <v>19</v>
      </c>
      <c r="L3526">
        <v>240</v>
      </c>
      <c r="M3526" t="s">
        <v>254</v>
      </c>
      <c r="N3526" t="s">
        <v>254</v>
      </c>
      <c r="O3526" s="2">
        <v>25000</v>
      </c>
      <c r="P3526" s="1">
        <f>MEDIAN(Data_Source[Price (SAR)])</f>
        <v>58000</v>
      </c>
      <c r="Q3526" s="1" cm="1">
        <f t="array" ref="Q3526">MEDIAN(_xlfn._xlws.FILTER(Data_Source[Price (SAR)],Data_Source[Maker] = Data_Source[[#This Row],[Maker]]))</f>
        <v>42000</v>
      </c>
    </row>
    <row r="3527" spans="1:17" x14ac:dyDescent="0.35">
      <c r="A3527">
        <v>3526</v>
      </c>
      <c r="B3527" t="s">
        <v>139</v>
      </c>
      <c r="C3527" t="s">
        <v>418</v>
      </c>
      <c r="D3527">
        <v>2015</v>
      </c>
      <c r="E3527" s="9">
        <f ca="1">YEAR(TODAY())-Data_Source[[#This Row],[Year]]</f>
        <v>10</v>
      </c>
      <c r="F3527" t="s">
        <v>15</v>
      </c>
      <c r="G3527" t="s">
        <v>23</v>
      </c>
      <c r="H3527" t="s">
        <v>30</v>
      </c>
      <c r="I3527">
        <v>1.8</v>
      </c>
      <c r="J3527" t="s">
        <v>18</v>
      </c>
      <c r="K3527" t="s">
        <v>19</v>
      </c>
      <c r="L3527">
        <v>168000</v>
      </c>
      <c r="M3527" t="s">
        <v>54</v>
      </c>
      <c r="N3527" t="s">
        <v>538</v>
      </c>
      <c r="O3527" s="3">
        <v>22000</v>
      </c>
      <c r="P3527" s="1">
        <f>MEDIAN(Data_Source[Price (SAR)])</f>
        <v>58000</v>
      </c>
      <c r="Q3527" s="1" cm="1">
        <f t="array" ref="Q3527">MEDIAN(_xlfn._xlws.FILTER(Data_Source[Price (SAR)],Data_Source[Maker] = Data_Source[[#This Row],[Maker]]))</f>
        <v>28000</v>
      </c>
    </row>
    <row r="3528" spans="1:17" x14ac:dyDescent="0.35">
      <c r="A3528">
        <v>3527</v>
      </c>
      <c r="B3528" t="s">
        <v>39</v>
      </c>
      <c r="C3528" t="s">
        <v>131</v>
      </c>
      <c r="D3528">
        <v>2015</v>
      </c>
      <c r="E3528" s="9">
        <f ca="1">YEAR(TODAY())-Data_Source[[#This Row],[Year]]</f>
        <v>10</v>
      </c>
      <c r="F3528" t="s">
        <v>15</v>
      </c>
      <c r="G3528" t="s">
        <v>16</v>
      </c>
      <c r="H3528" t="s">
        <v>30</v>
      </c>
      <c r="I3528">
        <v>6</v>
      </c>
      <c r="J3528" t="s">
        <v>18</v>
      </c>
      <c r="K3528" t="s">
        <v>19</v>
      </c>
      <c r="L3528">
        <v>235000</v>
      </c>
      <c r="M3528" t="s">
        <v>81</v>
      </c>
      <c r="N3528" t="s">
        <v>541</v>
      </c>
      <c r="O3528" s="2">
        <v>65000</v>
      </c>
      <c r="P3528" s="1">
        <f>MEDIAN(Data_Source[Price (SAR)])</f>
        <v>58000</v>
      </c>
      <c r="Q3528" s="1" cm="1">
        <f t="array" ref="Q3528">MEDIAN(_xlfn._xlws.FILTER(Data_Source[Price (SAR)],Data_Source[Maker] = Data_Source[[#This Row],[Maker]]))</f>
        <v>60000</v>
      </c>
    </row>
    <row r="3529" spans="1:17" x14ac:dyDescent="0.35">
      <c r="A3529">
        <v>3528</v>
      </c>
      <c r="B3529" t="s">
        <v>36</v>
      </c>
      <c r="C3529" t="s">
        <v>37</v>
      </c>
      <c r="D3529">
        <v>2003</v>
      </c>
      <c r="E3529" s="9">
        <f ca="1">YEAR(TODAY())-Data_Source[[#This Row],[Year]]</f>
        <v>22</v>
      </c>
      <c r="F3529" t="s">
        <v>47</v>
      </c>
      <c r="G3529" t="s">
        <v>78</v>
      </c>
      <c r="H3529" t="s">
        <v>26</v>
      </c>
      <c r="I3529">
        <v>5.3</v>
      </c>
      <c r="J3529" t="s">
        <v>18</v>
      </c>
      <c r="K3529" t="s">
        <v>19</v>
      </c>
      <c r="L3529">
        <v>240000</v>
      </c>
      <c r="M3529" t="s">
        <v>20</v>
      </c>
      <c r="N3529" t="s">
        <v>20</v>
      </c>
      <c r="O3529" s="3">
        <v>15000</v>
      </c>
      <c r="P3529" s="1">
        <f>MEDIAN(Data_Source[Price (SAR)])</f>
        <v>58000</v>
      </c>
      <c r="Q3529" s="1" cm="1">
        <f t="array" ref="Q3529">MEDIAN(_xlfn._xlws.FILTER(Data_Source[Price (SAR)],Data_Source[Maker] = Data_Source[[#This Row],[Maker]]))</f>
        <v>72000</v>
      </c>
    </row>
    <row r="3530" spans="1:17" x14ac:dyDescent="0.35">
      <c r="A3530">
        <v>3529</v>
      </c>
      <c r="B3530" t="s">
        <v>34</v>
      </c>
      <c r="C3530" t="s">
        <v>35</v>
      </c>
      <c r="D3530">
        <v>2007</v>
      </c>
      <c r="E3530" s="9">
        <f ca="1">YEAR(TODAY())-Data_Source[[#This Row],[Year]]</f>
        <v>18</v>
      </c>
      <c r="F3530" t="s">
        <v>15</v>
      </c>
      <c r="G3530" t="s">
        <v>23</v>
      </c>
      <c r="H3530" t="s">
        <v>30</v>
      </c>
      <c r="I3530">
        <v>1</v>
      </c>
      <c r="J3530" t="s">
        <v>18</v>
      </c>
      <c r="K3530" t="s">
        <v>19</v>
      </c>
      <c r="L3530">
        <v>400000</v>
      </c>
      <c r="M3530" t="s">
        <v>138</v>
      </c>
      <c r="N3530" t="s">
        <v>64</v>
      </c>
      <c r="O3530" s="2">
        <v>30000</v>
      </c>
      <c r="P3530" s="1">
        <f>MEDIAN(Data_Source[Price (SAR)])</f>
        <v>58000</v>
      </c>
      <c r="Q3530" s="1" cm="1">
        <f t="array" ref="Q3530">MEDIAN(_xlfn._xlws.FILTER(Data_Source[Price (SAR)],Data_Source[Maker] = Data_Source[[#This Row],[Maker]]))</f>
        <v>65000</v>
      </c>
    </row>
    <row r="3531" spans="1:17" x14ac:dyDescent="0.35">
      <c r="A3531">
        <v>3530</v>
      </c>
      <c r="B3531" t="s">
        <v>34</v>
      </c>
      <c r="C3531" t="s">
        <v>43</v>
      </c>
      <c r="D3531">
        <v>2015</v>
      </c>
      <c r="E3531" s="9">
        <f ca="1">YEAR(TODAY())-Data_Source[[#This Row],[Year]]</f>
        <v>10</v>
      </c>
      <c r="F3531" t="s">
        <v>15</v>
      </c>
      <c r="G3531" t="s">
        <v>78</v>
      </c>
      <c r="H3531" t="s">
        <v>26</v>
      </c>
      <c r="I3531">
        <v>2.5</v>
      </c>
      <c r="J3531" t="s">
        <v>18</v>
      </c>
      <c r="K3531" t="s">
        <v>19</v>
      </c>
      <c r="L3531">
        <v>192000</v>
      </c>
      <c r="M3531" t="s">
        <v>253</v>
      </c>
      <c r="N3531" t="s">
        <v>539</v>
      </c>
      <c r="O3531" s="3">
        <v>38500</v>
      </c>
      <c r="P3531" s="1">
        <f>MEDIAN(Data_Source[Price (SAR)])</f>
        <v>58000</v>
      </c>
      <c r="Q3531" s="1" cm="1">
        <f t="array" ref="Q3531">MEDIAN(_xlfn._xlws.FILTER(Data_Source[Price (SAR)],Data_Source[Maker] = Data_Source[[#This Row],[Maker]]))</f>
        <v>65000</v>
      </c>
    </row>
    <row r="3532" spans="1:17" x14ac:dyDescent="0.35">
      <c r="A3532">
        <v>3531</v>
      </c>
      <c r="B3532" t="s">
        <v>76</v>
      </c>
      <c r="C3532" t="s">
        <v>112</v>
      </c>
      <c r="D3532">
        <v>2011</v>
      </c>
      <c r="E3532" s="9">
        <f ca="1">YEAR(TODAY())-Data_Source[[#This Row],[Year]]</f>
        <v>14</v>
      </c>
      <c r="F3532" t="s">
        <v>15</v>
      </c>
      <c r="G3532" t="s">
        <v>25</v>
      </c>
      <c r="H3532" t="s">
        <v>26</v>
      </c>
      <c r="I3532">
        <v>3.5</v>
      </c>
      <c r="J3532" t="s">
        <v>18</v>
      </c>
      <c r="K3532" t="s">
        <v>19</v>
      </c>
      <c r="L3532">
        <v>369000</v>
      </c>
      <c r="M3532" t="s">
        <v>20</v>
      </c>
      <c r="N3532" t="s">
        <v>20</v>
      </c>
      <c r="O3532" s="2">
        <v>37500</v>
      </c>
      <c r="P3532" s="1">
        <f>MEDIAN(Data_Source[Price (SAR)])</f>
        <v>58000</v>
      </c>
      <c r="Q3532" s="1" cm="1">
        <f t="array" ref="Q3532">MEDIAN(_xlfn._xlws.FILTER(Data_Source[Price (SAR)],Data_Source[Maker] = Data_Source[[#This Row],[Maker]]))</f>
        <v>55000</v>
      </c>
    </row>
    <row r="3533" spans="1:17" x14ac:dyDescent="0.35">
      <c r="A3533">
        <v>3532</v>
      </c>
      <c r="B3533" t="s">
        <v>34</v>
      </c>
      <c r="C3533" t="s">
        <v>51</v>
      </c>
      <c r="D3533">
        <v>2020</v>
      </c>
      <c r="E3533" s="9">
        <f ca="1">YEAR(TODAY())-Data_Source[[#This Row],[Year]]</f>
        <v>5</v>
      </c>
      <c r="F3533" t="s">
        <v>15</v>
      </c>
      <c r="G3533" t="s">
        <v>23</v>
      </c>
      <c r="H3533" t="s">
        <v>26</v>
      </c>
      <c r="I3533">
        <v>1.6</v>
      </c>
      <c r="J3533" t="s">
        <v>18</v>
      </c>
      <c r="K3533" t="s">
        <v>19</v>
      </c>
      <c r="L3533">
        <v>109885</v>
      </c>
      <c r="M3533" t="s">
        <v>42</v>
      </c>
      <c r="N3533" t="s">
        <v>64</v>
      </c>
      <c r="O3533" s="3">
        <v>57000</v>
      </c>
      <c r="P3533" s="1">
        <f>MEDIAN(Data_Source[Price (SAR)])</f>
        <v>58000</v>
      </c>
      <c r="Q3533" s="1" cm="1">
        <f t="array" ref="Q3533">MEDIAN(_xlfn._xlws.FILTER(Data_Source[Price (SAR)],Data_Source[Maker] = Data_Source[[#This Row],[Maker]]))</f>
        <v>65000</v>
      </c>
    </row>
    <row r="3534" spans="1:17" x14ac:dyDescent="0.35">
      <c r="A3534">
        <v>3533</v>
      </c>
      <c r="B3534" t="s">
        <v>36</v>
      </c>
      <c r="C3534" t="s">
        <v>37</v>
      </c>
      <c r="D3534">
        <v>2017</v>
      </c>
      <c r="E3534" s="9">
        <f ca="1">YEAR(TODAY())-Data_Source[[#This Row],[Year]]</f>
        <v>8</v>
      </c>
      <c r="F3534" t="s">
        <v>15</v>
      </c>
      <c r="G3534" t="s">
        <v>25</v>
      </c>
      <c r="H3534" t="s">
        <v>26</v>
      </c>
      <c r="I3534">
        <v>5.3</v>
      </c>
      <c r="J3534" t="s">
        <v>18</v>
      </c>
      <c r="K3534" t="s">
        <v>19</v>
      </c>
      <c r="L3534">
        <v>148450</v>
      </c>
      <c r="M3534" t="s">
        <v>20</v>
      </c>
      <c r="N3534" t="s">
        <v>20</v>
      </c>
      <c r="O3534" s="2">
        <v>128500</v>
      </c>
      <c r="P3534" s="1">
        <f>MEDIAN(Data_Source[Price (SAR)])</f>
        <v>58000</v>
      </c>
      <c r="Q3534" s="1" cm="1">
        <f t="array" ref="Q3534">MEDIAN(_xlfn._xlws.FILTER(Data_Source[Price (SAR)],Data_Source[Maker] = Data_Source[[#This Row],[Maker]]))</f>
        <v>72000</v>
      </c>
    </row>
    <row r="3535" spans="1:17" x14ac:dyDescent="0.35">
      <c r="A3535">
        <v>3534</v>
      </c>
      <c r="B3535" t="s">
        <v>48</v>
      </c>
      <c r="C3535" t="s">
        <v>106</v>
      </c>
      <c r="D3535">
        <v>2006</v>
      </c>
      <c r="E3535" s="9">
        <f ca="1">YEAR(TODAY())-Data_Source[[#This Row],[Year]]</f>
        <v>19</v>
      </c>
      <c r="F3535" t="s">
        <v>15</v>
      </c>
      <c r="G3535" t="s">
        <v>23</v>
      </c>
      <c r="H3535" t="s">
        <v>17</v>
      </c>
      <c r="I3535">
        <v>3</v>
      </c>
      <c r="J3535" t="s">
        <v>18</v>
      </c>
      <c r="K3535" t="s">
        <v>19</v>
      </c>
      <c r="L3535">
        <v>435000</v>
      </c>
      <c r="M3535" t="s">
        <v>45</v>
      </c>
      <c r="N3535" t="s">
        <v>539</v>
      </c>
      <c r="O3535" s="3">
        <v>39000</v>
      </c>
      <c r="P3535" s="1">
        <f>MEDIAN(Data_Source[Price (SAR)])</f>
        <v>58000</v>
      </c>
      <c r="Q3535" s="1" cm="1">
        <f t="array" ref="Q3535">MEDIAN(_xlfn._xlws.FILTER(Data_Source[Price (SAR)],Data_Source[Maker] = Data_Source[[#This Row],[Maker]]))</f>
        <v>145000</v>
      </c>
    </row>
    <row r="3536" spans="1:17" x14ac:dyDescent="0.35">
      <c r="A3536">
        <v>3535</v>
      </c>
      <c r="B3536" t="s">
        <v>181</v>
      </c>
      <c r="C3536" t="s">
        <v>199</v>
      </c>
      <c r="D3536">
        <v>2017</v>
      </c>
      <c r="E3536" s="9">
        <f ca="1">YEAR(TODAY())-Data_Source[[#This Row],[Year]]</f>
        <v>8</v>
      </c>
      <c r="F3536" t="s">
        <v>15</v>
      </c>
      <c r="G3536" t="s">
        <v>23</v>
      </c>
      <c r="H3536" t="s">
        <v>17</v>
      </c>
      <c r="I3536">
        <v>3.5</v>
      </c>
      <c r="J3536" t="s">
        <v>18</v>
      </c>
      <c r="K3536" t="s">
        <v>19</v>
      </c>
      <c r="L3536">
        <v>111000</v>
      </c>
      <c r="M3536" t="s">
        <v>45</v>
      </c>
      <c r="N3536" t="s">
        <v>539</v>
      </c>
      <c r="O3536" s="3">
        <v>68000</v>
      </c>
      <c r="P3536" s="1">
        <f>MEDIAN(Data_Source[Price (SAR)])</f>
        <v>58000</v>
      </c>
      <c r="Q3536" s="1" cm="1">
        <f t="array" ref="Q3536">MEDIAN(_xlfn._xlws.FILTER(Data_Source[Price (SAR)],Data_Source[Maker] = Data_Source[[#This Row],[Maker]]))</f>
        <v>54000</v>
      </c>
    </row>
    <row r="3537" spans="1:17" x14ac:dyDescent="0.35">
      <c r="A3537">
        <v>3536</v>
      </c>
      <c r="B3537" t="s">
        <v>34</v>
      </c>
      <c r="C3537" t="s">
        <v>43</v>
      </c>
      <c r="D3537">
        <v>2014</v>
      </c>
      <c r="E3537" s="9">
        <f ca="1">YEAR(TODAY())-Data_Source[[#This Row],[Year]]</f>
        <v>11</v>
      </c>
      <c r="F3537" t="s">
        <v>15</v>
      </c>
      <c r="G3537" t="s">
        <v>23</v>
      </c>
      <c r="H3537" t="s">
        <v>26</v>
      </c>
      <c r="I3537">
        <v>2.5</v>
      </c>
      <c r="J3537" t="s">
        <v>18</v>
      </c>
      <c r="K3537" t="s">
        <v>19</v>
      </c>
      <c r="L3537">
        <v>83000</v>
      </c>
      <c r="M3537" t="s">
        <v>20</v>
      </c>
      <c r="N3537" t="s">
        <v>20</v>
      </c>
      <c r="O3537" s="2">
        <v>40500</v>
      </c>
      <c r="P3537" s="1">
        <f>MEDIAN(Data_Source[Price (SAR)])</f>
        <v>58000</v>
      </c>
      <c r="Q3537" s="1" cm="1">
        <f t="array" ref="Q3537">MEDIAN(_xlfn._xlws.FILTER(Data_Source[Price (SAR)],Data_Source[Maker] = Data_Source[[#This Row],[Maker]]))</f>
        <v>65000</v>
      </c>
    </row>
    <row r="3538" spans="1:17" x14ac:dyDescent="0.35">
      <c r="A3538">
        <v>3537</v>
      </c>
      <c r="B3538" t="s">
        <v>27</v>
      </c>
      <c r="C3538" t="s">
        <v>28</v>
      </c>
      <c r="D3538">
        <v>2018</v>
      </c>
      <c r="E3538" s="9">
        <f ca="1">YEAR(TODAY())-Data_Source[[#This Row],[Year]]</f>
        <v>7</v>
      </c>
      <c r="F3538" t="s">
        <v>15</v>
      </c>
      <c r="G3538" t="s">
        <v>25</v>
      </c>
      <c r="H3538" t="s">
        <v>30</v>
      </c>
      <c r="I3538">
        <v>1.6</v>
      </c>
      <c r="J3538" t="s">
        <v>18</v>
      </c>
      <c r="K3538" t="s">
        <v>19</v>
      </c>
      <c r="L3538">
        <v>86000</v>
      </c>
      <c r="M3538" t="s">
        <v>155</v>
      </c>
      <c r="N3538" t="s">
        <v>539</v>
      </c>
      <c r="O3538" s="2">
        <v>49000</v>
      </c>
      <c r="P3538" s="1">
        <f>MEDIAN(Data_Source[Price (SAR)])</f>
        <v>58000</v>
      </c>
      <c r="Q3538" s="1" cm="1">
        <f t="array" ref="Q3538">MEDIAN(_xlfn._xlws.FILTER(Data_Source[Price (SAR)],Data_Source[Maker] = Data_Source[[#This Row],[Maker]]))</f>
        <v>42000</v>
      </c>
    </row>
    <row r="3539" spans="1:17" x14ac:dyDescent="0.35">
      <c r="A3539">
        <v>3538</v>
      </c>
      <c r="B3539" t="s">
        <v>39</v>
      </c>
      <c r="C3539" t="s">
        <v>46</v>
      </c>
      <c r="D3539">
        <v>2015</v>
      </c>
      <c r="E3539" s="9">
        <f ca="1">YEAR(TODAY())-Data_Source[[#This Row],[Year]]</f>
        <v>10</v>
      </c>
      <c r="F3539" t="s">
        <v>15</v>
      </c>
      <c r="G3539" t="s">
        <v>38</v>
      </c>
      <c r="H3539" t="s">
        <v>26</v>
      </c>
      <c r="I3539">
        <v>5.3</v>
      </c>
      <c r="J3539" t="s">
        <v>18</v>
      </c>
      <c r="K3539" t="s">
        <v>19</v>
      </c>
      <c r="L3539">
        <v>188000</v>
      </c>
      <c r="M3539" t="s">
        <v>20</v>
      </c>
      <c r="N3539" t="s">
        <v>20</v>
      </c>
      <c r="O3539" s="3">
        <v>100000</v>
      </c>
      <c r="P3539" s="1">
        <f>MEDIAN(Data_Source[Price (SAR)])</f>
        <v>58000</v>
      </c>
      <c r="Q3539" s="1" cm="1">
        <f t="array" ref="Q3539">MEDIAN(_xlfn._xlws.FILTER(Data_Source[Price (SAR)],Data_Source[Maker] = Data_Source[[#This Row],[Maker]]))</f>
        <v>60000</v>
      </c>
    </row>
    <row r="3540" spans="1:17" x14ac:dyDescent="0.35">
      <c r="A3540">
        <v>3539</v>
      </c>
      <c r="B3540" t="s">
        <v>82</v>
      </c>
      <c r="C3540" t="s">
        <v>142</v>
      </c>
      <c r="D3540">
        <v>2015</v>
      </c>
      <c r="E3540" s="9">
        <f ca="1">YEAR(TODAY())-Data_Source[[#This Row],[Year]]</f>
        <v>10</v>
      </c>
      <c r="F3540" t="s">
        <v>15</v>
      </c>
      <c r="G3540" t="s">
        <v>23</v>
      </c>
      <c r="H3540" t="s">
        <v>26</v>
      </c>
      <c r="I3540">
        <v>1.6</v>
      </c>
      <c r="J3540" t="s">
        <v>18</v>
      </c>
      <c r="K3540" t="s">
        <v>19</v>
      </c>
      <c r="L3540">
        <v>170000</v>
      </c>
      <c r="M3540" t="s">
        <v>20</v>
      </c>
      <c r="N3540" t="s">
        <v>20</v>
      </c>
      <c r="O3540" s="2">
        <v>27000</v>
      </c>
      <c r="P3540" s="1">
        <f>MEDIAN(Data_Source[Price (SAR)])</f>
        <v>58000</v>
      </c>
      <c r="Q3540" s="1" cm="1">
        <f t="array" ref="Q3540">MEDIAN(_xlfn._xlws.FILTER(Data_Source[Price (SAR)],Data_Source[Maker] = Data_Source[[#This Row],[Maker]]))</f>
        <v>40000</v>
      </c>
    </row>
    <row r="3541" spans="1:17" x14ac:dyDescent="0.35">
      <c r="A3541">
        <v>3540</v>
      </c>
      <c r="B3541" t="s">
        <v>85</v>
      </c>
      <c r="C3541" t="s">
        <v>230</v>
      </c>
      <c r="D3541">
        <v>2013</v>
      </c>
      <c r="E3541" s="9">
        <f ca="1">YEAR(TODAY())-Data_Source[[#This Row],[Year]]</f>
        <v>12</v>
      </c>
      <c r="F3541" t="s">
        <v>15</v>
      </c>
      <c r="G3541" t="s">
        <v>23</v>
      </c>
      <c r="H3541" t="s">
        <v>30</v>
      </c>
      <c r="I3541">
        <v>3.8</v>
      </c>
      <c r="J3541" t="s">
        <v>18</v>
      </c>
      <c r="K3541" t="s">
        <v>19</v>
      </c>
      <c r="L3541">
        <v>185000</v>
      </c>
      <c r="M3541" t="s">
        <v>20</v>
      </c>
      <c r="N3541" t="s">
        <v>20</v>
      </c>
      <c r="O3541" s="3">
        <v>40000</v>
      </c>
      <c r="P3541" s="1">
        <f>MEDIAN(Data_Source[Price (SAR)])</f>
        <v>58000</v>
      </c>
      <c r="Q3541" s="1" cm="1">
        <f t="array" ref="Q3541">MEDIAN(_xlfn._xlws.FILTER(Data_Source[Price (SAR)],Data_Source[Maker] = Data_Source[[#This Row],[Maker]]))</f>
        <v>88000</v>
      </c>
    </row>
    <row r="3542" spans="1:17" x14ac:dyDescent="0.35">
      <c r="A3542">
        <v>3541</v>
      </c>
      <c r="B3542" t="s">
        <v>34</v>
      </c>
      <c r="C3542" t="s">
        <v>51</v>
      </c>
      <c r="D3542">
        <v>2016</v>
      </c>
      <c r="E3542" s="9">
        <f ca="1">YEAR(TODAY())-Data_Source[[#This Row],[Year]]</f>
        <v>9</v>
      </c>
      <c r="F3542" t="s">
        <v>15</v>
      </c>
      <c r="G3542" t="s">
        <v>25</v>
      </c>
      <c r="H3542" t="s">
        <v>17</v>
      </c>
      <c r="I3542">
        <v>1.6</v>
      </c>
      <c r="J3542" t="s">
        <v>18</v>
      </c>
      <c r="K3542" t="s">
        <v>19</v>
      </c>
      <c r="L3542">
        <v>86500</v>
      </c>
      <c r="M3542" t="s">
        <v>155</v>
      </c>
      <c r="N3542" t="s">
        <v>539</v>
      </c>
      <c r="O3542" s="2">
        <v>48000</v>
      </c>
      <c r="P3542" s="1">
        <f>MEDIAN(Data_Source[Price (SAR)])</f>
        <v>58000</v>
      </c>
      <c r="Q3542" s="1" cm="1">
        <f t="array" ref="Q3542">MEDIAN(_xlfn._xlws.FILTER(Data_Source[Price (SAR)],Data_Source[Maker] = Data_Source[[#This Row],[Maker]]))</f>
        <v>65000</v>
      </c>
    </row>
    <row r="3543" spans="1:17" x14ac:dyDescent="0.35">
      <c r="A3543">
        <v>3542</v>
      </c>
      <c r="B3543" t="s">
        <v>21</v>
      </c>
      <c r="C3543" t="s">
        <v>218</v>
      </c>
      <c r="D3543">
        <v>2013</v>
      </c>
      <c r="E3543" s="9">
        <f ca="1">YEAR(TODAY())-Data_Source[[#This Row],[Year]]</f>
        <v>12</v>
      </c>
      <c r="F3543" t="s">
        <v>15</v>
      </c>
      <c r="G3543" t="s">
        <v>23</v>
      </c>
      <c r="H3543" t="s">
        <v>30</v>
      </c>
      <c r="I3543">
        <v>2.7</v>
      </c>
      <c r="J3543" t="s">
        <v>18</v>
      </c>
      <c r="K3543" t="s">
        <v>19</v>
      </c>
      <c r="L3543">
        <v>189</v>
      </c>
      <c r="M3543" t="s">
        <v>20</v>
      </c>
      <c r="N3543" t="s">
        <v>20</v>
      </c>
      <c r="O3543" s="3">
        <v>35000</v>
      </c>
      <c r="P3543" s="1">
        <f>MEDIAN(Data_Source[Price (SAR)])</f>
        <v>58000</v>
      </c>
      <c r="Q3543" s="1" cm="1">
        <f t="array" ref="Q3543">MEDIAN(_xlfn._xlws.FILTER(Data_Source[Price (SAR)],Data_Source[Maker] = Data_Source[[#This Row],[Maker]]))</f>
        <v>36500</v>
      </c>
    </row>
    <row r="3544" spans="1:17" x14ac:dyDescent="0.35">
      <c r="A3544">
        <v>3543</v>
      </c>
      <c r="B3544" t="s">
        <v>103</v>
      </c>
      <c r="C3544" t="s">
        <v>104</v>
      </c>
      <c r="D3544">
        <v>2014</v>
      </c>
      <c r="E3544" s="9">
        <f ca="1">YEAR(TODAY())-Data_Source[[#This Row],[Year]]</f>
        <v>11</v>
      </c>
      <c r="F3544" t="s">
        <v>15</v>
      </c>
      <c r="G3544" t="s">
        <v>16</v>
      </c>
      <c r="H3544" t="s">
        <v>17</v>
      </c>
      <c r="I3544">
        <v>5.7</v>
      </c>
      <c r="J3544" t="s">
        <v>18</v>
      </c>
      <c r="K3544" t="s">
        <v>19</v>
      </c>
      <c r="L3544">
        <v>120000</v>
      </c>
      <c r="M3544" t="s">
        <v>20</v>
      </c>
      <c r="N3544" t="s">
        <v>20</v>
      </c>
      <c r="O3544" s="2">
        <v>85000</v>
      </c>
      <c r="P3544" s="1">
        <f>MEDIAN(Data_Source[Price (SAR)])</f>
        <v>58000</v>
      </c>
      <c r="Q3544" s="1" cm="1">
        <f t="array" ref="Q3544">MEDIAN(_xlfn._xlws.FILTER(Data_Source[Price (SAR)],Data_Source[Maker] = Data_Source[[#This Row],[Maker]]))</f>
        <v>83000</v>
      </c>
    </row>
    <row r="3545" spans="1:17" x14ac:dyDescent="0.35">
      <c r="A3545">
        <v>3544</v>
      </c>
      <c r="B3545" t="s">
        <v>76</v>
      </c>
      <c r="C3545" t="s">
        <v>112</v>
      </c>
      <c r="D3545">
        <v>2010</v>
      </c>
      <c r="E3545" s="9">
        <f ca="1">YEAR(TODAY())-Data_Source[[#This Row],[Year]]</f>
        <v>15</v>
      </c>
      <c r="F3545" t="s">
        <v>15</v>
      </c>
      <c r="G3545" t="s">
        <v>25</v>
      </c>
      <c r="H3545" t="s">
        <v>30</v>
      </c>
      <c r="I3545">
        <v>3.5</v>
      </c>
      <c r="J3545" t="s">
        <v>18</v>
      </c>
      <c r="K3545" t="s">
        <v>19</v>
      </c>
      <c r="L3545">
        <v>337000</v>
      </c>
      <c r="M3545" t="s">
        <v>20</v>
      </c>
      <c r="N3545" t="s">
        <v>20</v>
      </c>
      <c r="O3545" s="3">
        <v>25000</v>
      </c>
      <c r="P3545" s="1">
        <f>MEDIAN(Data_Source[Price (SAR)])</f>
        <v>58000</v>
      </c>
      <c r="Q3545" s="1" cm="1">
        <f t="array" ref="Q3545">MEDIAN(_xlfn._xlws.FILTER(Data_Source[Price (SAR)],Data_Source[Maker] = Data_Source[[#This Row],[Maker]]))</f>
        <v>55000</v>
      </c>
    </row>
    <row r="3546" spans="1:17" x14ac:dyDescent="0.35">
      <c r="A3546">
        <v>3545</v>
      </c>
      <c r="B3546" t="s">
        <v>27</v>
      </c>
      <c r="C3546" t="s">
        <v>84</v>
      </c>
      <c r="D3546">
        <v>2017</v>
      </c>
      <c r="E3546" s="9">
        <f ca="1">YEAR(TODAY())-Data_Source[[#This Row],[Year]]</f>
        <v>8</v>
      </c>
      <c r="F3546" t="s">
        <v>15</v>
      </c>
      <c r="G3546" t="s">
        <v>75</v>
      </c>
      <c r="H3546" t="s">
        <v>30</v>
      </c>
      <c r="I3546">
        <v>2</v>
      </c>
      <c r="J3546" t="s">
        <v>18</v>
      </c>
      <c r="K3546" t="s">
        <v>19</v>
      </c>
      <c r="L3546">
        <v>152</v>
      </c>
      <c r="M3546" t="s">
        <v>45</v>
      </c>
      <c r="N3546" t="s">
        <v>539</v>
      </c>
      <c r="O3546" s="2">
        <v>62000</v>
      </c>
      <c r="P3546" s="1">
        <f>MEDIAN(Data_Source[Price (SAR)])</f>
        <v>58000</v>
      </c>
      <c r="Q3546" s="1" cm="1">
        <f t="array" ref="Q3546">MEDIAN(_xlfn._xlws.FILTER(Data_Source[Price (SAR)],Data_Source[Maker] = Data_Source[[#This Row],[Maker]]))</f>
        <v>42000</v>
      </c>
    </row>
    <row r="3547" spans="1:17" x14ac:dyDescent="0.35">
      <c r="A3547">
        <v>3546</v>
      </c>
      <c r="B3547" t="s">
        <v>39</v>
      </c>
      <c r="C3547" t="s">
        <v>131</v>
      </c>
      <c r="D3547">
        <v>2009</v>
      </c>
      <c r="E3547" s="9">
        <f ca="1">YEAR(TODAY())-Data_Source[[#This Row],[Year]]</f>
        <v>16</v>
      </c>
      <c r="F3547" t="s">
        <v>15</v>
      </c>
      <c r="G3547" t="s">
        <v>16</v>
      </c>
      <c r="H3547" t="s">
        <v>26</v>
      </c>
      <c r="I3547">
        <v>3.5</v>
      </c>
      <c r="J3547" t="s">
        <v>18</v>
      </c>
      <c r="K3547" t="s">
        <v>19</v>
      </c>
      <c r="L3547">
        <v>320000</v>
      </c>
      <c r="M3547" t="s">
        <v>42</v>
      </c>
      <c r="N3547" t="s">
        <v>64</v>
      </c>
      <c r="O3547" s="3">
        <v>27000</v>
      </c>
      <c r="P3547" s="1">
        <f>MEDIAN(Data_Source[Price (SAR)])</f>
        <v>58000</v>
      </c>
      <c r="Q3547" s="1" cm="1">
        <f t="array" ref="Q3547">MEDIAN(_xlfn._xlws.FILTER(Data_Source[Price (SAR)],Data_Source[Maker] = Data_Source[[#This Row],[Maker]]))</f>
        <v>60000</v>
      </c>
    </row>
    <row r="3548" spans="1:17" x14ac:dyDescent="0.35">
      <c r="A3548">
        <v>3547</v>
      </c>
      <c r="B3548" t="s">
        <v>73</v>
      </c>
      <c r="C3548">
        <v>6</v>
      </c>
      <c r="D3548">
        <v>2018</v>
      </c>
      <c r="E3548" s="9">
        <f ca="1">YEAR(TODAY())-Data_Source[[#This Row],[Year]]</f>
        <v>7</v>
      </c>
      <c r="F3548" t="s">
        <v>15</v>
      </c>
      <c r="G3548" t="s">
        <v>94</v>
      </c>
      <c r="H3548" t="s">
        <v>26</v>
      </c>
      <c r="I3548">
        <v>2.5</v>
      </c>
      <c r="J3548" t="s">
        <v>18</v>
      </c>
      <c r="K3548" t="s">
        <v>19</v>
      </c>
      <c r="L3548">
        <v>188000</v>
      </c>
      <c r="M3548" t="s">
        <v>155</v>
      </c>
      <c r="N3548" t="s">
        <v>539</v>
      </c>
      <c r="O3548" s="2">
        <v>59000</v>
      </c>
      <c r="P3548" s="1">
        <f>MEDIAN(Data_Source[Price (SAR)])</f>
        <v>58000</v>
      </c>
      <c r="Q3548" s="1" cm="1">
        <f t="array" ref="Q3548">MEDIAN(_xlfn._xlws.FILTER(Data_Source[Price (SAR)],Data_Source[Maker] = Data_Source[[#This Row],[Maker]]))</f>
        <v>56000</v>
      </c>
    </row>
    <row r="3549" spans="1:17" x14ac:dyDescent="0.35">
      <c r="A3549">
        <v>3548</v>
      </c>
      <c r="B3549" t="s">
        <v>60</v>
      </c>
      <c r="C3549" t="s">
        <v>90</v>
      </c>
      <c r="D3549">
        <v>2017</v>
      </c>
      <c r="E3549" s="9">
        <f ca="1">YEAR(TODAY())-Data_Source[[#This Row],[Year]]</f>
        <v>8</v>
      </c>
      <c r="F3549" t="s">
        <v>15</v>
      </c>
      <c r="G3549" t="s">
        <v>38</v>
      </c>
      <c r="H3549" t="s">
        <v>17</v>
      </c>
      <c r="I3549">
        <v>5.7</v>
      </c>
      <c r="J3549" t="s">
        <v>18</v>
      </c>
      <c r="K3549" t="s">
        <v>19</v>
      </c>
      <c r="L3549">
        <v>51000</v>
      </c>
      <c r="M3549" t="s">
        <v>45</v>
      </c>
      <c r="N3549" t="s">
        <v>539</v>
      </c>
      <c r="O3549" s="3">
        <v>340000</v>
      </c>
      <c r="P3549" s="1">
        <f>MEDIAN(Data_Source[Price (SAR)])</f>
        <v>58000</v>
      </c>
      <c r="Q3549" s="1" cm="1">
        <f t="array" ref="Q3549">MEDIAN(_xlfn._xlws.FILTER(Data_Source[Price (SAR)],Data_Source[Maker] = Data_Source[[#This Row],[Maker]]))</f>
        <v>142000</v>
      </c>
    </row>
    <row r="3550" spans="1:17" x14ac:dyDescent="0.35">
      <c r="A3550">
        <v>3549</v>
      </c>
      <c r="B3550" t="s">
        <v>34</v>
      </c>
      <c r="C3550" t="s">
        <v>35</v>
      </c>
      <c r="D3550">
        <v>2006</v>
      </c>
      <c r="E3550" s="9">
        <f ca="1">YEAR(TODAY())-Data_Source[[#This Row],[Year]]</f>
        <v>19</v>
      </c>
      <c r="F3550" t="s">
        <v>15</v>
      </c>
      <c r="G3550" t="s">
        <v>23</v>
      </c>
      <c r="H3550" t="s">
        <v>17</v>
      </c>
      <c r="I3550">
        <v>4.5</v>
      </c>
      <c r="J3550" t="s">
        <v>18</v>
      </c>
      <c r="K3550" t="s">
        <v>19</v>
      </c>
      <c r="L3550">
        <v>199000</v>
      </c>
      <c r="M3550" t="s">
        <v>45</v>
      </c>
      <c r="N3550" t="s">
        <v>539</v>
      </c>
      <c r="O3550" s="3">
        <v>77000</v>
      </c>
      <c r="P3550" s="1">
        <f>MEDIAN(Data_Source[Price (SAR)])</f>
        <v>58000</v>
      </c>
      <c r="Q3550" s="1" cm="1">
        <f t="array" ref="Q3550">MEDIAN(_xlfn._xlws.FILTER(Data_Source[Price (SAR)],Data_Source[Maker] = Data_Source[[#This Row],[Maker]]))</f>
        <v>65000</v>
      </c>
    </row>
    <row r="3551" spans="1:17" x14ac:dyDescent="0.35">
      <c r="A3551">
        <v>3550</v>
      </c>
      <c r="B3551" t="s">
        <v>82</v>
      </c>
      <c r="C3551" t="s">
        <v>156</v>
      </c>
      <c r="D3551">
        <v>2016</v>
      </c>
      <c r="E3551" s="9">
        <f ca="1">YEAR(TODAY())-Data_Source[[#This Row],[Year]]</f>
        <v>9</v>
      </c>
      <c r="F3551" t="s">
        <v>15</v>
      </c>
      <c r="G3551" t="s">
        <v>25</v>
      </c>
      <c r="H3551" t="s">
        <v>26</v>
      </c>
      <c r="I3551">
        <v>1.4</v>
      </c>
      <c r="J3551" t="s">
        <v>18</v>
      </c>
      <c r="K3551" t="s">
        <v>19</v>
      </c>
      <c r="L3551">
        <v>119000</v>
      </c>
      <c r="M3551" t="s">
        <v>45</v>
      </c>
      <c r="N3551" t="s">
        <v>539</v>
      </c>
      <c r="O3551" s="3">
        <v>20000</v>
      </c>
      <c r="P3551" s="1">
        <f>MEDIAN(Data_Source[Price (SAR)])</f>
        <v>58000</v>
      </c>
      <c r="Q3551" s="1" cm="1">
        <f t="array" ref="Q3551">MEDIAN(_xlfn._xlws.FILTER(Data_Source[Price (SAR)],Data_Source[Maker] = Data_Source[[#This Row],[Maker]]))</f>
        <v>40000</v>
      </c>
    </row>
    <row r="3552" spans="1:17" x14ac:dyDescent="0.35">
      <c r="A3552">
        <v>3551</v>
      </c>
      <c r="B3552" t="s">
        <v>82</v>
      </c>
      <c r="C3552" t="s">
        <v>142</v>
      </c>
      <c r="D3552">
        <v>2016</v>
      </c>
      <c r="E3552" s="9">
        <f ca="1">YEAR(TODAY())-Data_Source[[#This Row],[Year]]</f>
        <v>9</v>
      </c>
      <c r="F3552" t="s">
        <v>47</v>
      </c>
      <c r="G3552" t="s">
        <v>23</v>
      </c>
      <c r="H3552" t="s">
        <v>30</v>
      </c>
      <c r="I3552">
        <v>1.6</v>
      </c>
      <c r="J3552" t="s">
        <v>56</v>
      </c>
      <c r="K3552" t="s">
        <v>19</v>
      </c>
      <c r="L3552">
        <v>62000</v>
      </c>
      <c r="M3552" t="s">
        <v>59</v>
      </c>
      <c r="N3552" t="s">
        <v>59</v>
      </c>
      <c r="O3552" s="3">
        <v>44000</v>
      </c>
      <c r="P3552" s="1">
        <f>MEDIAN(Data_Source[Price (SAR)])</f>
        <v>58000</v>
      </c>
      <c r="Q3552" s="1" cm="1">
        <f t="array" ref="Q3552">MEDIAN(_xlfn._xlws.FILTER(Data_Source[Price (SAR)],Data_Source[Maker] = Data_Source[[#This Row],[Maker]]))</f>
        <v>40000</v>
      </c>
    </row>
    <row r="3553" spans="1:17" x14ac:dyDescent="0.35">
      <c r="A3553">
        <v>3552</v>
      </c>
      <c r="B3553" t="s">
        <v>76</v>
      </c>
      <c r="C3553" t="s">
        <v>77</v>
      </c>
      <c r="D3553">
        <v>2006</v>
      </c>
      <c r="E3553" s="9">
        <f ca="1">YEAR(TODAY())-Data_Source[[#This Row],[Year]]</f>
        <v>19</v>
      </c>
      <c r="F3553" t="s">
        <v>15</v>
      </c>
      <c r="G3553" t="s">
        <v>29</v>
      </c>
      <c r="H3553" t="s">
        <v>30</v>
      </c>
      <c r="I3553">
        <v>5.4</v>
      </c>
      <c r="J3553" t="s">
        <v>18</v>
      </c>
      <c r="K3553" t="s">
        <v>19</v>
      </c>
      <c r="L3553">
        <v>200000</v>
      </c>
      <c r="M3553" t="s">
        <v>245</v>
      </c>
      <c r="N3553" t="s">
        <v>538</v>
      </c>
      <c r="O3553" s="3">
        <v>12000</v>
      </c>
      <c r="P3553" s="1">
        <f>MEDIAN(Data_Source[Price (SAR)])</f>
        <v>58000</v>
      </c>
      <c r="Q3553" s="1" cm="1">
        <f t="array" ref="Q3553">MEDIAN(_xlfn._xlws.FILTER(Data_Source[Price (SAR)],Data_Source[Maker] = Data_Source[[#This Row],[Maker]]))</f>
        <v>55000</v>
      </c>
    </row>
    <row r="3554" spans="1:17" x14ac:dyDescent="0.35">
      <c r="A3554">
        <v>3553</v>
      </c>
      <c r="B3554" t="s">
        <v>82</v>
      </c>
      <c r="C3554" t="s">
        <v>83</v>
      </c>
      <c r="D3554">
        <v>2016</v>
      </c>
      <c r="E3554" s="9">
        <f ca="1">YEAR(TODAY())-Data_Source[[#This Row],[Year]]</f>
        <v>9</v>
      </c>
      <c r="F3554" t="s">
        <v>15</v>
      </c>
      <c r="G3554" t="s">
        <v>23</v>
      </c>
      <c r="H3554" t="s">
        <v>26</v>
      </c>
      <c r="I3554">
        <v>3.5</v>
      </c>
      <c r="J3554" t="s">
        <v>18</v>
      </c>
      <c r="K3554" t="s">
        <v>19</v>
      </c>
      <c r="L3554">
        <v>130000</v>
      </c>
      <c r="M3554" t="s">
        <v>20</v>
      </c>
      <c r="N3554" t="s">
        <v>20</v>
      </c>
      <c r="O3554" s="3">
        <v>56000</v>
      </c>
      <c r="P3554" s="1">
        <f>MEDIAN(Data_Source[Price (SAR)])</f>
        <v>58000</v>
      </c>
      <c r="Q3554" s="1" cm="1">
        <f t="array" ref="Q3554">MEDIAN(_xlfn._xlws.FILTER(Data_Source[Price (SAR)],Data_Source[Maker] = Data_Source[[#This Row],[Maker]]))</f>
        <v>40000</v>
      </c>
    </row>
    <row r="3555" spans="1:17" x14ac:dyDescent="0.35">
      <c r="A3555">
        <v>3554</v>
      </c>
      <c r="B3555" t="s">
        <v>76</v>
      </c>
      <c r="C3555" t="s">
        <v>125</v>
      </c>
      <c r="D3555">
        <v>2016</v>
      </c>
      <c r="E3555" s="9">
        <f ca="1">YEAR(TODAY())-Data_Source[[#This Row],[Year]]</f>
        <v>9</v>
      </c>
      <c r="F3555" t="s">
        <v>47</v>
      </c>
      <c r="G3555" t="s">
        <v>23</v>
      </c>
      <c r="H3555" t="s">
        <v>17</v>
      </c>
      <c r="I3555">
        <v>3.6</v>
      </c>
      <c r="J3555" t="s">
        <v>18</v>
      </c>
      <c r="K3555" t="s">
        <v>19</v>
      </c>
      <c r="L3555">
        <v>151000</v>
      </c>
      <c r="M3555" t="s">
        <v>45</v>
      </c>
      <c r="N3555" t="s">
        <v>539</v>
      </c>
      <c r="O3555" s="3">
        <v>106000</v>
      </c>
      <c r="P3555" s="1">
        <f>MEDIAN(Data_Source[Price (SAR)])</f>
        <v>58000</v>
      </c>
      <c r="Q3555" s="1" cm="1">
        <f t="array" ref="Q3555">MEDIAN(_xlfn._xlws.FILTER(Data_Source[Price (SAR)],Data_Source[Maker] = Data_Source[[#This Row],[Maker]]))</f>
        <v>55000</v>
      </c>
    </row>
    <row r="3556" spans="1:17" x14ac:dyDescent="0.35">
      <c r="A3556">
        <v>3555</v>
      </c>
      <c r="B3556" t="s">
        <v>34</v>
      </c>
      <c r="C3556" t="s">
        <v>35</v>
      </c>
      <c r="D3556">
        <v>2012</v>
      </c>
      <c r="E3556" s="9">
        <f ca="1">YEAR(TODAY())-Data_Source[[#This Row],[Year]]</f>
        <v>13</v>
      </c>
      <c r="F3556" t="s">
        <v>15</v>
      </c>
      <c r="G3556" t="s">
        <v>23</v>
      </c>
      <c r="H3556" t="s">
        <v>17</v>
      </c>
      <c r="I3556">
        <v>4.5999999999999996</v>
      </c>
      <c r="J3556" t="s">
        <v>18</v>
      </c>
      <c r="K3556" t="s">
        <v>19</v>
      </c>
      <c r="L3556">
        <v>405000</v>
      </c>
      <c r="M3556" t="s">
        <v>20</v>
      </c>
      <c r="N3556" t="s">
        <v>20</v>
      </c>
      <c r="O3556" s="2">
        <v>97000</v>
      </c>
      <c r="P3556" s="1">
        <f>MEDIAN(Data_Source[Price (SAR)])</f>
        <v>58000</v>
      </c>
      <c r="Q3556" s="1" cm="1">
        <f t="array" ref="Q3556">MEDIAN(_xlfn._xlws.FILTER(Data_Source[Price (SAR)],Data_Source[Maker] = Data_Source[[#This Row],[Maker]]))</f>
        <v>65000</v>
      </c>
    </row>
    <row r="3557" spans="1:17" x14ac:dyDescent="0.35">
      <c r="A3557">
        <v>3556</v>
      </c>
      <c r="B3557" t="s">
        <v>34</v>
      </c>
      <c r="C3557" t="s">
        <v>35</v>
      </c>
      <c r="D3557">
        <v>2012</v>
      </c>
      <c r="E3557" s="9">
        <f ca="1">YEAR(TODAY())-Data_Source[[#This Row],[Year]]</f>
        <v>13</v>
      </c>
      <c r="F3557" t="s">
        <v>15</v>
      </c>
      <c r="G3557" t="s">
        <v>23</v>
      </c>
      <c r="H3557" t="s">
        <v>30</v>
      </c>
      <c r="I3557">
        <v>6.6</v>
      </c>
      <c r="J3557" t="s">
        <v>18</v>
      </c>
      <c r="K3557" t="s">
        <v>68</v>
      </c>
      <c r="L3557">
        <v>109</v>
      </c>
      <c r="M3557" t="s">
        <v>228</v>
      </c>
      <c r="N3557" t="s">
        <v>540</v>
      </c>
      <c r="O3557" s="2">
        <v>120000</v>
      </c>
      <c r="P3557" s="1">
        <f>MEDIAN(Data_Source[Price (SAR)])</f>
        <v>58000</v>
      </c>
      <c r="Q3557" s="1" cm="1">
        <f t="array" ref="Q3557">MEDIAN(_xlfn._xlws.FILTER(Data_Source[Price (SAR)],Data_Source[Maker] = Data_Source[[#This Row],[Maker]]))</f>
        <v>65000</v>
      </c>
    </row>
    <row r="3558" spans="1:17" x14ac:dyDescent="0.35">
      <c r="A3558">
        <v>3557</v>
      </c>
      <c r="B3558" t="s">
        <v>76</v>
      </c>
      <c r="C3558" t="s">
        <v>112</v>
      </c>
      <c r="D3558">
        <v>2018</v>
      </c>
      <c r="E3558" s="9">
        <f ca="1">YEAR(TODAY())-Data_Source[[#This Row],[Year]]</f>
        <v>7</v>
      </c>
      <c r="F3558" t="s">
        <v>47</v>
      </c>
      <c r="G3558" t="s">
        <v>16</v>
      </c>
      <c r="H3558" t="s">
        <v>30</v>
      </c>
      <c r="I3558">
        <v>3.5</v>
      </c>
      <c r="J3558" t="s">
        <v>18</v>
      </c>
      <c r="K3558" t="s">
        <v>19</v>
      </c>
      <c r="L3558">
        <v>118000</v>
      </c>
      <c r="M3558" t="s">
        <v>45</v>
      </c>
      <c r="N3558" t="s">
        <v>539</v>
      </c>
      <c r="O3558" s="2">
        <v>88000</v>
      </c>
      <c r="P3558" s="1">
        <f>MEDIAN(Data_Source[Price (SAR)])</f>
        <v>58000</v>
      </c>
      <c r="Q3558" s="1" cm="1">
        <f t="array" ref="Q3558">MEDIAN(_xlfn._xlws.FILTER(Data_Source[Price (SAR)],Data_Source[Maker] = Data_Source[[#This Row],[Maker]]))</f>
        <v>55000</v>
      </c>
    </row>
    <row r="3559" spans="1:17" x14ac:dyDescent="0.35">
      <c r="A3559">
        <v>3558</v>
      </c>
      <c r="B3559" t="s">
        <v>48</v>
      </c>
      <c r="C3559" t="s">
        <v>106</v>
      </c>
      <c r="D3559">
        <v>2017</v>
      </c>
      <c r="E3559" s="9">
        <f ca="1">YEAR(TODAY())-Data_Source[[#This Row],[Year]]</f>
        <v>8</v>
      </c>
      <c r="F3559" t="s">
        <v>47</v>
      </c>
      <c r="G3559" t="s">
        <v>33</v>
      </c>
      <c r="H3559" t="s">
        <v>17</v>
      </c>
      <c r="I3559">
        <v>3</v>
      </c>
      <c r="J3559" t="s">
        <v>18</v>
      </c>
      <c r="K3559" t="s">
        <v>19</v>
      </c>
      <c r="L3559">
        <v>53000</v>
      </c>
      <c r="M3559" t="s">
        <v>20</v>
      </c>
      <c r="N3559" t="s">
        <v>20</v>
      </c>
      <c r="O3559" s="3">
        <v>260000</v>
      </c>
      <c r="P3559" s="1">
        <f>MEDIAN(Data_Source[Price (SAR)])</f>
        <v>58000</v>
      </c>
      <c r="Q3559" s="1" cm="1">
        <f t="array" ref="Q3559">MEDIAN(_xlfn._xlws.FILTER(Data_Source[Price (SAR)],Data_Source[Maker] = Data_Source[[#This Row],[Maker]]))</f>
        <v>145000</v>
      </c>
    </row>
    <row r="3560" spans="1:17" x14ac:dyDescent="0.35">
      <c r="A3560">
        <v>3559</v>
      </c>
      <c r="B3560" t="s">
        <v>21</v>
      </c>
      <c r="C3560" t="s">
        <v>449</v>
      </c>
      <c r="D3560">
        <v>2006</v>
      </c>
      <c r="E3560" s="9">
        <f ca="1">YEAR(TODAY())-Data_Source[[#This Row],[Year]]</f>
        <v>19</v>
      </c>
      <c r="F3560" t="s">
        <v>15</v>
      </c>
      <c r="G3560" t="s">
        <v>78</v>
      </c>
      <c r="H3560" t="s">
        <v>30</v>
      </c>
      <c r="I3560">
        <v>3.5</v>
      </c>
      <c r="J3560" t="s">
        <v>18</v>
      </c>
      <c r="K3560" t="s">
        <v>19</v>
      </c>
      <c r="L3560">
        <v>105342</v>
      </c>
      <c r="M3560" t="s">
        <v>45</v>
      </c>
      <c r="N3560" t="s">
        <v>539</v>
      </c>
      <c r="O3560" s="3">
        <v>50000</v>
      </c>
      <c r="P3560" s="1">
        <f>MEDIAN(Data_Source[Price (SAR)])</f>
        <v>58000</v>
      </c>
      <c r="Q3560" s="1" cm="1">
        <f t="array" ref="Q3560">MEDIAN(_xlfn._xlws.FILTER(Data_Source[Price (SAR)],Data_Source[Maker] = Data_Source[[#This Row],[Maker]]))</f>
        <v>36500</v>
      </c>
    </row>
    <row r="3561" spans="1:17" x14ac:dyDescent="0.35">
      <c r="A3561">
        <v>3560</v>
      </c>
      <c r="B3561" t="s">
        <v>76</v>
      </c>
      <c r="C3561" t="s">
        <v>125</v>
      </c>
      <c r="D3561">
        <v>2010</v>
      </c>
      <c r="E3561" s="9">
        <f ca="1">YEAR(TODAY())-Data_Source[[#This Row],[Year]]</f>
        <v>15</v>
      </c>
      <c r="F3561" t="s">
        <v>15</v>
      </c>
      <c r="G3561" t="s">
        <v>25</v>
      </c>
      <c r="H3561" t="s">
        <v>17</v>
      </c>
      <c r="I3561">
        <v>3.5</v>
      </c>
      <c r="J3561" t="s">
        <v>18</v>
      </c>
      <c r="K3561" t="s">
        <v>19</v>
      </c>
      <c r="L3561">
        <v>250000</v>
      </c>
      <c r="M3561" t="s">
        <v>42</v>
      </c>
      <c r="N3561" t="s">
        <v>64</v>
      </c>
      <c r="O3561" s="3">
        <v>21000</v>
      </c>
      <c r="P3561" s="1">
        <f>MEDIAN(Data_Source[Price (SAR)])</f>
        <v>58000</v>
      </c>
      <c r="Q3561" s="1" cm="1">
        <f t="array" ref="Q3561">MEDIAN(_xlfn._xlws.FILTER(Data_Source[Price (SAR)],Data_Source[Maker] = Data_Source[[#This Row],[Maker]]))</f>
        <v>55000</v>
      </c>
    </row>
    <row r="3562" spans="1:17" x14ac:dyDescent="0.35">
      <c r="A3562">
        <v>3561</v>
      </c>
      <c r="B3562" t="s">
        <v>21</v>
      </c>
      <c r="C3562" t="s">
        <v>130</v>
      </c>
      <c r="D3562">
        <v>2004</v>
      </c>
      <c r="E3562" s="9">
        <f ca="1">YEAR(TODAY())-Data_Source[[#This Row],[Year]]</f>
        <v>21</v>
      </c>
      <c r="F3562" t="s">
        <v>15</v>
      </c>
      <c r="G3562" t="s">
        <v>25</v>
      </c>
      <c r="H3562" t="s">
        <v>17</v>
      </c>
      <c r="I3562">
        <v>3</v>
      </c>
      <c r="J3562" t="s">
        <v>18</v>
      </c>
      <c r="K3562" t="s">
        <v>19</v>
      </c>
      <c r="L3562">
        <v>230000</v>
      </c>
      <c r="M3562" t="s">
        <v>20</v>
      </c>
      <c r="N3562" t="s">
        <v>20</v>
      </c>
      <c r="O3562" s="2">
        <v>15000</v>
      </c>
      <c r="P3562" s="1">
        <f>MEDIAN(Data_Source[Price (SAR)])</f>
        <v>58000</v>
      </c>
      <c r="Q3562" s="1" cm="1">
        <f t="array" ref="Q3562">MEDIAN(_xlfn._xlws.FILTER(Data_Source[Price (SAR)],Data_Source[Maker] = Data_Source[[#This Row],[Maker]]))</f>
        <v>36500</v>
      </c>
    </row>
    <row r="3563" spans="1:17" x14ac:dyDescent="0.35">
      <c r="A3563">
        <v>3562</v>
      </c>
      <c r="B3563" t="s">
        <v>39</v>
      </c>
      <c r="C3563" t="s">
        <v>143</v>
      </c>
      <c r="D3563">
        <v>2014</v>
      </c>
      <c r="E3563" s="9">
        <f ca="1">YEAR(TODAY())-Data_Source[[#This Row],[Year]]</f>
        <v>11</v>
      </c>
      <c r="F3563" t="s">
        <v>303</v>
      </c>
      <c r="G3563" t="s">
        <v>16</v>
      </c>
      <c r="H3563" t="s">
        <v>26</v>
      </c>
      <c r="I3563">
        <v>3.6</v>
      </c>
      <c r="J3563" t="s">
        <v>18</v>
      </c>
      <c r="K3563" t="s">
        <v>19</v>
      </c>
      <c r="L3563">
        <v>195000</v>
      </c>
      <c r="M3563" t="s">
        <v>20</v>
      </c>
      <c r="N3563" t="s">
        <v>20</v>
      </c>
      <c r="O3563" s="2">
        <v>42000</v>
      </c>
      <c r="P3563" s="1">
        <f>MEDIAN(Data_Source[Price (SAR)])</f>
        <v>58000</v>
      </c>
      <c r="Q3563" s="1" cm="1">
        <f t="array" ref="Q3563">MEDIAN(_xlfn._xlws.FILTER(Data_Source[Price (SAR)],Data_Source[Maker] = Data_Source[[#This Row],[Maker]]))</f>
        <v>60000</v>
      </c>
    </row>
    <row r="3564" spans="1:17" x14ac:dyDescent="0.35">
      <c r="A3564">
        <v>3563</v>
      </c>
      <c r="B3564" t="s">
        <v>34</v>
      </c>
      <c r="C3564" t="s">
        <v>51</v>
      </c>
      <c r="D3564">
        <v>2018</v>
      </c>
      <c r="E3564" s="9">
        <f ca="1">YEAR(TODAY())-Data_Source[[#This Row],[Year]]</f>
        <v>7</v>
      </c>
      <c r="F3564" t="s">
        <v>15</v>
      </c>
      <c r="G3564" t="s">
        <v>23</v>
      </c>
      <c r="H3564" t="s">
        <v>26</v>
      </c>
      <c r="I3564">
        <v>1.6</v>
      </c>
      <c r="J3564" t="s">
        <v>18</v>
      </c>
      <c r="K3564" t="s">
        <v>19</v>
      </c>
      <c r="L3564">
        <v>47286</v>
      </c>
      <c r="M3564" t="s">
        <v>45</v>
      </c>
      <c r="N3564" t="s">
        <v>539</v>
      </c>
      <c r="O3564" s="3">
        <v>49000</v>
      </c>
      <c r="P3564" s="1">
        <f>MEDIAN(Data_Source[Price (SAR)])</f>
        <v>58000</v>
      </c>
      <c r="Q3564" s="1" cm="1">
        <f t="array" ref="Q3564">MEDIAN(_xlfn._xlws.FILTER(Data_Source[Price (SAR)],Data_Source[Maker] = Data_Source[[#This Row],[Maker]]))</f>
        <v>65000</v>
      </c>
    </row>
    <row r="3565" spans="1:17" x14ac:dyDescent="0.35">
      <c r="A3565">
        <v>3564</v>
      </c>
      <c r="B3565" t="s">
        <v>34</v>
      </c>
      <c r="C3565" t="s">
        <v>124</v>
      </c>
      <c r="D3565">
        <v>2017</v>
      </c>
      <c r="E3565" s="9">
        <f ca="1">YEAR(TODAY())-Data_Source[[#This Row],[Year]]</f>
        <v>8</v>
      </c>
      <c r="F3565" t="s">
        <v>15</v>
      </c>
      <c r="G3565" t="s">
        <v>23</v>
      </c>
      <c r="H3565" t="s">
        <v>30</v>
      </c>
      <c r="I3565">
        <v>4</v>
      </c>
      <c r="J3565" t="s">
        <v>18</v>
      </c>
      <c r="K3565" t="s">
        <v>19</v>
      </c>
      <c r="L3565">
        <v>127000</v>
      </c>
      <c r="M3565" t="s">
        <v>45</v>
      </c>
      <c r="N3565" t="s">
        <v>539</v>
      </c>
      <c r="O3565" s="2">
        <v>117000</v>
      </c>
      <c r="P3565" s="1">
        <f>MEDIAN(Data_Source[Price (SAR)])</f>
        <v>58000</v>
      </c>
      <c r="Q3565" s="1" cm="1">
        <f t="array" ref="Q3565">MEDIAN(_xlfn._xlws.FILTER(Data_Source[Price (SAR)],Data_Source[Maker] = Data_Source[[#This Row],[Maker]]))</f>
        <v>65000</v>
      </c>
    </row>
    <row r="3566" spans="1:17" x14ac:dyDescent="0.35">
      <c r="A3566">
        <v>3565</v>
      </c>
      <c r="B3566" t="s">
        <v>21</v>
      </c>
      <c r="C3566" t="s">
        <v>22</v>
      </c>
      <c r="D3566">
        <v>2014</v>
      </c>
      <c r="E3566" s="9">
        <f ca="1">YEAR(TODAY())-Data_Source[[#This Row],[Year]]</f>
        <v>11</v>
      </c>
      <c r="F3566" t="s">
        <v>15</v>
      </c>
      <c r="G3566" t="s">
        <v>23</v>
      </c>
      <c r="H3566" t="s">
        <v>17</v>
      </c>
      <c r="I3566">
        <v>5.6</v>
      </c>
      <c r="J3566" t="s">
        <v>18</v>
      </c>
      <c r="K3566" t="s">
        <v>19</v>
      </c>
      <c r="L3566">
        <v>106000</v>
      </c>
      <c r="M3566" t="s">
        <v>45</v>
      </c>
      <c r="N3566" t="s">
        <v>539</v>
      </c>
      <c r="O3566" s="2">
        <v>135000</v>
      </c>
      <c r="P3566" s="1">
        <f>MEDIAN(Data_Source[Price (SAR)])</f>
        <v>58000</v>
      </c>
      <c r="Q3566" s="1" cm="1">
        <f t="array" ref="Q3566">MEDIAN(_xlfn._xlws.FILTER(Data_Source[Price (SAR)],Data_Source[Maker] = Data_Source[[#This Row],[Maker]]))</f>
        <v>36500</v>
      </c>
    </row>
    <row r="3567" spans="1:17" x14ac:dyDescent="0.35">
      <c r="A3567">
        <v>3566</v>
      </c>
      <c r="B3567" t="s">
        <v>76</v>
      </c>
      <c r="C3567" t="s">
        <v>112</v>
      </c>
      <c r="D3567">
        <v>2011</v>
      </c>
      <c r="E3567" s="9">
        <f ca="1">YEAR(TODAY())-Data_Source[[#This Row],[Year]]</f>
        <v>14</v>
      </c>
      <c r="F3567" t="s">
        <v>15</v>
      </c>
      <c r="G3567" t="s">
        <v>102</v>
      </c>
      <c r="H3567" t="s">
        <v>26</v>
      </c>
      <c r="I3567">
        <v>4.5</v>
      </c>
      <c r="J3567" t="s">
        <v>18</v>
      </c>
      <c r="K3567" t="s">
        <v>19</v>
      </c>
      <c r="L3567">
        <v>301515</v>
      </c>
      <c r="M3567" t="s">
        <v>155</v>
      </c>
      <c r="N3567" t="s">
        <v>539</v>
      </c>
      <c r="O3567" s="3">
        <v>26000</v>
      </c>
      <c r="P3567" s="1">
        <f>MEDIAN(Data_Source[Price (SAR)])</f>
        <v>58000</v>
      </c>
      <c r="Q3567" s="1" cm="1">
        <f t="array" ref="Q3567">MEDIAN(_xlfn._xlws.FILTER(Data_Source[Price (SAR)],Data_Source[Maker] = Data_Source[[#This Row],[Maker]]))</f>
        <v>55000</v>
      </c>
    </row>
    <row r="3568" spans="1:17" x14ac:dyDescent="0.35">
      <c r="A3568">
        <v>3567</v>
      </c>
      <c r="B3568" t="s">
        <v>73</v>
      </c>
      <c r="C3568" t="s">
        <v>74</v>
      </c>
      <c r="D3568">
        <v>2015</v>
      </c>
      <c r="E3568" s="9">
        <f ca="1">YEAR(TODAY())-Data_Source[[#This Row],[Year]]</f>
        <v>10</v>
      </c>
      <c r="F3568" t="s">
        <v>15</v>
      </c>
      <c r="G3568" t="s">
        <v>25</v>
      </c>
      <c r="H3568" t="s">
        <v>17</v>
      </c>
      <c r="I3568">
        <v>3.7</v>
      </c>
      <c r="J3568" t="s">
        <v>18</v>
      </c>
      <c r="K3568" t="s">
        <v>19</v>
      </c>
      <c r="L3568">
        <v>260000</v>
      </c>
      <c r="M3568" t="s">
        <v>45</v>
      </c>
      <c r="N3568" t="s">
        <v>539</v>
      </c>
      <c r="O3568" s="2">
        <v>63000</v>
      </c>
      <c r="P3568" s="1">
        <f>MEDIAN(Data_Source[Price (SAR)])</f>
        <v>58000</v>
      </c>
      <c r="Q3568" s="1" cm="1">
        <f t="array" ref="Q3568">MEDIAN(_xlfn._xlws.FILTER(Data_Source[Price (SAR)],Data_Source[Maker] = Data_Source[[#This Row],[Maker]]))</f>
        <v>56000</v>
      </c>
    </row>
    <row r="3569" spans="1:17" x14ac:dyDescent="0.35">
      <c r="A3569">
        <v>3568</v>
      </c>
      <c r="B3569" t="s">
        <v>76</v>
      </c>
      <c r="C3569" t="s">
        <v>147</v>
      </c>
      <c r="D3569">
        <v>2014</v>
      </c>
      <c r="E3569" s="9">
        <f ca="1">YEAR(TODAY())-Data_Source[[#This Row],[Year]]</f>
        <v>11</v>
      </c>
      <c r="F3569" t="s">
        <v>15</v>
      </c>
      <c r="G3569" t="s">
        <v>16</v>
      </c>
      <c r="H3569" t="s">
        <v>17</v>
      </c>
      <c r="I3569">
        <v>3.2</v>
      </c>
      <c r="J3569" t="s">
        <v>18</v>
      </c>
      <c r="K3569" t="s">
        <v>19</v>
      </c>
      <c r="L3569">
        <v>200000</v>
      </c>
      <c r="M3569" t="s">
        <v>59</v>
      </c>
      <c r="N3569" t="s">
        <v>59</v>
      </c>
      <c r="O3569" s="2">
        <v>58000</v>
      </c>
      <c r="P3569" s="1">
        <f>MEDIAN(Data_Source[Price (SAR)])</f>
        <v>58000</v>
      </c>
      <c r="Q3569" s="1" cm="1">
        <f t="array" ref="Q3569">MEDIAN(_xlfn._xlws.FILTER(Data_Source[Price (SAR)],Data_Source[Maker] = Data_Source[[#This Row],[Maker]]))</f>
        <v>55000</v>
      </c>
    </row>
    <row r="3570" spans="1:17" x14ac:dyDescent="0.35">
      <c r="A3570">
        <v>3569</v>
      </c>
      <c r="B3570" t="s">
        <v>31</v>
      </c>
      <c r="C3570" t="s">
        <v>47</v>
      </c>
      <c r="D3570">
        <v>2009</v>
      </c>
      <c r="E3570" s="9">
        <f ca="1">YEAR(TODAY())-Data_Source[[#This Row],[Year]]</f>
        <v>16</v>
      </c>
      <c r="F3570" t="s">
        <v>15</v>
      </c>
      <c r="G3570" t="s">
        <v>216</v>
      </c>
      <c r="H3570" t="s">
        <v>17</v>
      </c>
      <c r="I3570">
        <v>1</v>
      </c>
      <c r="J3570" t="s">
        <v>18</v>
      </c>
      <c r="K3570" t="s">
        <v>68</v>
      </c>
      <c r="L3570">
        <v>32743</v>
      </c>
      <c r="M3570" t="s">
        <v>42</v>
      </c>
      <c r="N3570" t="s">
        <v>64</v>
      </c>
      <c r="O3570" s="3">
        <v>27500</v>
      </c>
      <c r="P3570" s="1">
        <f>MEDIAN(Data_Source[Price (SAR)])</f>
        <v>58000</v>
      </c>
      <c r="Q3570" s="1" cm="1">
        <f t="array" ref="Q3570">MEDIAN(_xlfn._xlws.FILTER(Data_Source[Price (SAR)],Data_Source[Maker] = Data_Source[[#This Row],[Maker]]))</f>
        <v>60500</v>
      </c>
    </row>
    <row r="3571" spans="1:17" x14ac:dyDescent="0.35">
      <c r="A3571">
        <v>3570</v>
      </c>
      <c r="B3571" t="s">
        <v>27</v>
      </c>
      <c r="C3571" t="s">
        <v>88</v>
      </c>
      <c r="D3571">
        <v>2018</v>
      </c>
      <c r="E3571" s="9">
        <f ca="1">YEAR(TODAY())-Data_Source[[#This Row],[Year]]</f>
        <v>7</v>
      </c>
      <c r="F3571" t="s">
        <v>15</v>
      </c>
      <c r="G3571" t="s">
        <v>23</v>
      </c>
      <c r="H3571" t="s">
        <v>26</v>
      </c>
      <c r="I3571">
        <v>1.4</v>
      </c>
      <c r="J3571" t="s">
        <v>18</v>
      </c>
      <c r="K3571" t="s">
        <v>19</v>
      </c>
      <c r="L3571">
        <v>36200</v>
      </c>
      <c r="M3571" t="s">
        <v>20</v>
      </c>
      <c r="N3571" t="s">
        <v>20</v>
      </c>
      <c r="O3571" s="3">
        <v>36500</v>
      </c>
      <c r="P3571" s="1">
        <f>MEDIAN(Data_Source[Price (SAR)])</f>
        <v>58000</v>
      </c>
      <c r="Q3571" s="1" cm="1">
        <f t="array" ref="Q3571">MEDIAN(_xlfn._xlws.FILTER(Data_Source[Price (SAR)],Data_Source[Maker] = Data_Source[[#This Row],[Maker]]))</f>
        <v>42000</v>
      </c>
    </row>
    <row r="3572" spans="1:17" x14ac:dyDescent="0.35">
      <c r="A3572">
        <v>3571</v>
      </c>
      <c r="B3572" t="s">
        <v>27</v>
      </c>
      <c r="C3572" t="s">
        <v>88</v>
      </c>
      <c r="D3572">
        <v>2016</v>
      </c>
      <c r="E3572" s="9">
        <f ca="1">YEAR(TODAY())-Data_Source[[#This Row],[Year]]</f>
        <v>9</v>
      </c>
      <c r="F3572" t="s">
        <v>15</v>
      </c>
      <c r="G3572" t="s">
        <v>23</v>
      </c>
      <c r="H3572" t="s">
        <v>26</v>
      </c>
      <c r="I3572">
        <v>1.6</v>
      </c>
      <c r="J3572" t="s">
        <v>18</v>
      </c>
      <c r="K3572" t="s">
        <v>19</v>
      </c>
      <c r="L3572">
        <v>214000</v>
      </c>
      <c r="M3572" t="s">
        <v>20</v>
      </c>
      <c r="N3572" t="s">
        <v>20</v>
      </c>
      <c r="O3572" s="2">
        <v>23500</v>
      </c>
      <c r="P3572" s="1">
        <f>MEDIAN(Data_Source[Price (SAR)])</f>
        <v>58000</v>
      </c>
      <c r="Q3572" s="1" cm="1">
        <f t="array" ref="Q3572">MEDIAN(_xlfn._xlws.FILTER(Data_Source[Price (SAR)],Data_Source[Maker] = Data_Source[[#This Row],[Maker]]))</f>
        <v>42000</v>
      </c>
    </row>
    <row r="3573" spans="1:17" x14ac:dyDescent="0.35">
      <c r="A3573">
        <v>3572</v>
      </c>
      <c r="B3573" t="s">
        <v>21</v>
      </c>
      <c r="C3573" t="s">
        <v>231</v>
      </c>
      <c r="D3573">
        <v>2017</v>
      </c>
      <c r="E3573" s="9">
        <f ca="1">YEAR(TODAY())-Data_Source[[#This Row],[Year]]</f>
        <v>8</v>
      </c>
      <c r="F3573" t="s">
        <v>15</v>
      </c>
      <c r="G3573" t="s">
        <v>23</v>
      </c>
      <c r="H3573" t="s">
        <v>26</v>
      </c>
      <c r="I3573">
        <v>1.6</v>
      </c>
      <c r="J3573" t="s">
        <v>18</v>
      </c>
      <c r="K3573" t="s">
        <v>19</v>
      </c>
      <c r="L3573">
        <v>50700</v>
      </c>
      <c r="M3573" t="s">
        <v>20</v>
      </c>
      <c r="N3573" t="s">
        <v>20</v>
      </c>
      <c r="O3573" s="2">
        <v>37000</v>
      </c>
      <c r="P3573" s="1">
        <f>MEDIAN(Data_Source[Price (SAR)])</f>
        <v>58000</v>
      </c>
      <c r="Q3573" s="1" cm="1">
        <f t="array" ref="Q3573">MEDIAN(_xlfn._xlws.FILTER(Data_Source[Price (SAR)],Data_Source[Maker] = Data_Source[[#This Row],[Maker]]))</f>
        <v>36500</v>
      </c>
    </row>
    <row r="3574" spans="1:17" x14ac:dyDescent="0.35">
      <c r="A3574">
        <v>3573</v>
      </c>
      <c r="B3574" t="s">
        <v>27</v>
      </c>
      <c r="C3574" t="s">
        <v>28</v>
      </c>
      <c r="D3574">
        <v>2017</v>
      </c>
      <c r="E3574" s="9">
        <f ca="1">YEAR(TODAY())-Data_Source[[#This Row],[Year]]</f>
        <v>8</v>
      </c>
      <c r="F3574" t="s">
        <v>15</v>
      </c>
      <c r="G3574" t="s">
        <v>23</v>
      </c>
      <c r="H3574" t="s">
        <v>26</v>
      </c>
      <c r="I3574">
        <v>2</v>
      </c>
      <c r="J3574" t="s">
        <v>18</v>
      </c>
      <c r="K3574" t="s">
        <v>19</v>
      </c>
      <c r="L3574">
        <v>145000</v>
      </c>
      <c r="M3574" t="s">
        <v>42</v>
      </c>
      <c r="N3574" t="s">
        <v>64</v>
      </c>
      <c r="O3574" s="3">
        <v>37000</v>
      </c>
      <c r="P3574" s="1">
        <f>MEDIAN(Data_Source[Price (SAR)])</f>
        <v>58000</v>
      </c>
      <c r="Q3574" s="1" cm="1">
        <f t="array" ref="Q3574">MEDIAN(_xlfn._xlws.FILTER(Data_Source[Price (SAR)],Data_Source[Maker] = Data_Source[[#This Row],[Maker]]))</f>
        <v>42000</v>
      </c>
    </row>
    <row r="3575" spans="1:17" x14ac:dyDescent="0.35">
      <c r="A3575">
        <v>3574</v>
      </c>
      <c r="B3575" t="s">
        <v>82</v>
      </c>
      <c r="C3575" t="s">
        <v>142</v>
      </c>
      <c r="D3575">
        <v>2016</v>
      </c>
      <c r="E3575" s="9">
        <f ca="1">YEAR(TODAY())-Data_Source[[#This Row],[Year]]</f>
        <v>9</v>
      </c>
      <c r="F3575" t="s">
        <v>15</v>
      </c>
      <c r="G3575" t="s">
        <v>23</v>
      </c>
      <c r="H3575" t="s">
        <v>30</v>
      </c>
      <c r="I3575">
        <v>1.6</v>
      </c>
      <c r="J3575" t="s">
        <v>18</v>
      </c>
      <c r="K3575" t="s">
        <v>19</v>
      </c>
      <c r="L3575">
        <v>12100</v>
      </c>
      <c r="M3575" t="s">
        <v>59</v>
      </c>
      <c r="N3575" t="s">
        <v>59</v>
      </c>
      <c r="O3575" s="3">
        <v>30000</v>
      </c>
      <c r="P3575" s="1">
        <f>MEDIAN(Data_Source[Price (SAR)])</f>
        <v>58000</v>
      </c>
      <c r="Q3575" s="1" cm="1">
        <f t="array" ref="Q3575">MEDIAN(_xlfn._xlws.FILTER(Data_Source[Price (SAR)],Data_Source[Maker] = Data_Source[[#This Row],[Maker]]))</f>
        <v>40000</v>
      </c>
    </row>
    <row r="3576" spans="1:17" x14ac:dyDescent="0.35">
      <c r="A3576">
        <v>3575</v>
      </c>
      <c r="B3576" t="s">
        <v>76</v>
      </c>
      <c r="C3576" t="s">
        <v>77</v>
      </c>
      <c r="D3576">
        <v>2013</v>
      </c>
      <c r="E3576" s="9">
        <f ca="1">YEAR(TODAY())-Data_Source[[#This Row],[Year]]</f>
        <v>12</v>
      </c>
      <c r="F3576" t="s">
        <v>15</v>
      </c>
      <c r="G3576" t="s">
        <v>75</v>
      </c>
      <c r="H3576" t="s">
        <v>30</v>
      </c>
      <c r="I3576">
        <v>5.4</v>
      </c>
      <c r="J3576" t="s">
        <v>18</v>
      </c>
      <c r="K3576" t="s">
        <v>19</v>
      </c>
      <c r="L3576">
        <v>174000</v>
      </c>
      <c r="M3576" t="s">
        <v>155</v>
      </c>
      <c r="N3576" t="s">
        <v>539</v>
      </c>
      <c r="O3576" s="2">
        <v>50000</v>
      </c>
      <c r="P3576" s="1">
        <f>MEDIAN(Data_Source[Price (SAR)])</f>
        <v>58000</v>
      </c>
      <c r="Q3576" s="1" cm="1">
        <f t="array" ref="Q3576">MEDIAN(_xlfn._xlws.FILTER(Data_Source[Price (SAR)],Data_Source[Maker] = Data_Source[[#This Row],[Maker]]))</f>
        <v>55000</v>
      </c>
    </row>
    <row r="3577" spans="1:17" x14ac:dyDescent="0.35">
      <c r="A3577">
        <v>3576</v>
      </c>
      <c r="B3577" t="s">
        <v>34</v>
      </c>
      <c r="C3577" t="s">
        <v>51</v>
      </c>
      <c r="D3577">
        <v>2009</v>
      </c>
      <c r="E3577" s="9">
        <f ca="1">YEAR(TODAY())-Data_Source[[#This Row],[Year]]</f>
        <v>16</v>
      </c>
      <c r="F3577" t="s">
        <v>15</v>
      </c>
      <c r="G3577" t="s">
        <v>23</v>
      </c>
      <c r="H3577" t="s">
        <v>30</v>
      </c>
      <c r="I3577">
        <v>2.5</v>
      </c>
      <c r="J3577" t="s">
        <v>18</v>
      </c>
      <c r="K3577" t="s">
        <v>68</v>
      </c>
      <c r="L3577">
        <v>360</v>
      </c>
      <c r="M3577" t="s">
        <v>42</v>
      </c>
      <c r="N3577" t="s">
        <v>64</v>
      </c>
      <c r="O3577" s="3">
        <v>15000</v>
      </c>
      <c r="P3577" s="1">
        <f>MEDIAN(Data_Source[Price (SAR)])</f>
        <v>58000</v>
      </c>
      <c r="Q3577" s="1" cm="1">
        <f t="array" ref="Q3577">MEDIAN(_xlfn._xlws.FILTER(Data_Source[Price (SAR)],Data_Source[Maker] = Data_Source[[#This Row],[Maker]]))</f>
        <v>65000</v>
      </c>
    </row>
    <row r="3578" spans="1:17" x14ac:dyDescent="0.35">
      <c r="A3578">
        <v>3577</v>
      </c>
      <c r="B3578" t="s">
        <v>60</v>
      </c>
      <c r="C3578" t="s">
        <v>80</v>
      </c>
      <c r="D3578">
        <v>2020</v>
      </c>
      <c r="E3578" s="9">
        <f ca="1">YEAR(TODAY())-Data_Source[[#This Row],[Year]]</f>
        <v>5</v>
      </c>
      <c r="F3578" t="s">
        <v>15</v>
      </c>
      <c r="G3578" t="s">
        <v>75</v>
      </c>
      <c r="H3578" t="s">
        <v>17</v>
      </c>
      <c r="I3578">
        <v>3.5</v>
      </c>
      <c r="J3578" t="s">
        <v>18</v>
      </c>
      <c r="K3578" t="s">
        <v>19</v>
      </c>
      <c r="L3578">
        <v>29000</v>
      </c>
      <c r="M3578" t="s">
        <v>42</v>
      </c>
      <c r="N3578" t="s">
        <v>64</v>
      </c>
      <c r="O3578" s="2">
        <v>230000</v>
      </c>
      <c r="P3578" s="1">
        <f>MEDIAN(Data_Source[Price (SAR)])</f>
        <v>58000</v>
      </c>
      <c r="Q3578" s="1" cm="1">
        <f t="array" ref="Q3578">MEDIAN(_xlfn._xlws.FILTER(Data_Source[Price (SAR)],Data_Source[Maker] = Data_Source[[#This Row],[Maker]]))</f>
        <v>142000</v>
      </c>
    </row>
    <row r="3579" spans="1:17" x14ac:dyDescent="0.35">
      <c r="A3579">
        <v>3578</v>
      </c>
      <c r="B3579" t="s">
        <v>27</v>
      </c>
      <c r="C3579" t="s">
        <v>88</v>
      </c>
      <c r="D3579">
        <v>2019</v>
      </c>
      <c r="E3579" s="9">
        <f ca="1">YEAR(TODAY())-Data_Source[[#This Row],[Year]]</f>
        <v>6</v>
      </c>
      <c r="F3579" t="s">
        <v>15</v>
      </c>
      <c r="G3579" t="s">
        <v>23</v>
      </c>
      <c r="H3579" t="s">
        <v>26</v>
      </c>
      <c r="I3579">
        <v>1.4</v>
      </c>
      <c r="J3579" t="s">
        <v>18</v>
      </c>
      <c r="K3579" t="s">
        <v>19</v>
      </c>
      <c r="L3579">
        <v>72000</v>
      </c>
      <c r="M3579" t="s">
        <v>42</v>
      </c>
      <c r="N3579" t="s">
        <v>64</v>
      </c>
      <c r="O3579" s="2">
        <v>36500</v>
      </c>
      <c r="P3579" s="1">
        <f>MEDIAN(Data_Source[Price (SAR)])</f>
        <v>58000</v>
      </c>
      <c r="Q3579" s="1" cm="1">
        <f t="array" ref="Q3579">MEDIAN(_xlfn._xlws.FILTER(Data_Source[Price (SAR)],Data_Source[Maker] = Data_Source[[#This Row],[Maker]]))</f>
        <v>42000</v>
      </c>
    </row>
    <row r="3580" spans="1:17" x14ac:dyDescent="0.35">
      <c r="A3580">
        <v>3579</v>
      </c>
      <c r="B3580" t="s">
        <v>76</v>
      </c>
      <c r="C3580" t="s">
        <v>77</v>
      </c>
      <c r="D3580">
        <v>2012</v>
      </c>
      <c r="E3580" s="9">
        <f ca="1">YEAR(TODAY())-Data_Source[[#This Row],[Year]]</f>
        <v>13</v>
      </c>
      <c r="F3580" t="s">
        <v>15</v>
      </c>
      <c r="G3580" t="s">
        <v>29</v>
      </c>
      <c r="H3580" t="s">
        <v>17</v>
      </c>
      <c r="I3580">
        <v>5.4</v>
      </c>
      <c r="J3580" t="s">
        <v>18</v>
      </c>
      <c r="K3580" t="s">
        <v>19</v>
      </c>
      <c r="L3580">
        <v>179500</v>
      </c>
      <c r="M3580" t="s">
        <v>42</v>
      </c>
      <c r="N3580" t="s">
        <v>64</v>
      </c>
      <c r="O3580" s="3">
        <v>50000</v>
      </c>
      <c r="P3580" s="1">
        <f>MEDIAN(Data_Source[Price (SAR)])</f>
        <v>58000</v>
      </c>
      <c r="Q3580" s="1" cm="1">
        <f t="array" ref="Q3580">MEDIAN(_xlfn._xlws.FILTER(Data_Source[Price (SAR)],Data_Source[Maker] = Data_Source[[#This Row],[Maker]]))</f>
        <v>55000</v>
      </c>
    </row>
    <row r="3581" spans="1:17" x14ac:dyDescent="0.35">
      <c r="A3581">
        <v>3580</v>
      </c>
      <c r="B3581" t="s">
        <v>76</v>
      </c>
      <c r="C3581" t="s">
        <v>77</v>
      </c>
      <c r="D3581">
        <v>2016</v>
      </c>
      <c r="E3581" s="9">
        <f ca="1">YEAR(TODAY())-Data_Source[[#This Row],[Year]]</f>
        <v>9</v>
      </c>
      <c r="F3581" t="s">
        <v>15</v>
      </c>
      <c r="G3581" t="s">
        <v>65</v>
      </c>
      <c r="H3581" t="s">
        <v>26</v>
      </c>
      <c r="I3581">
        <v>3.5</v>
      </c>
      <c r="J3581" t="s">
        <v>18</v>
      </c>
      <c r="K3581" t="s">
        <v>19</v>
      </c>
      <c r="L3581">
        <v>70263</v>
      </c>
      <c r="M3581" t="s">
        <v>20</v>
      </c>
      <c r="N3581" t="s">
        <v>20</v>
      </c>
      <c r="O3581" s="3">
        <v>89000</v>
      </c>
      <c r="P3581" s="1">
        <f>MEDIAN(Data_Source[Price (SAR)])</f>
        <v>58000</v>
      </c>
      <c r="Q3581" s="1" cm="1">
        <f t="array" ref="Q3581">MEDIAN(_xlfn._xlws.FILTER(Data_Source[Price (SAR)],Data_Source[Maker] = Data_Source[[#This Row],[Maker]]))</f>
        <v>55000</v>
      </c>
    </row>
    <row r="3582" spans="1:17" x14ac:dyDescent="0.35">
      <c r="A3582">
        <v>3581</v>
      </c>
      <c r="B3582" t="s">
        <v>109</v>
      </c>
      <c r="C3582" t="s">
        <v>227</v>
      </c>
      <c r="D3582">
        <v>2012</v>
      </c>
      <c r="E3582" s="9">
        <f ca="1">YEAR(TODAY())-Data_Source[[#This Row],[Year]]</f>
        <v>13</v>
      </c>
      <c r="F3582" t="s">
        <v>15</v>
      </c>
      <c r="G3582" t="s">
        <v>23</v>
      </c>
      <c r="H3582" t="s">
        <v>17</v>
      </c>
      <c r="I3582">
        <v>5.7</v>
      </c>
      <c r="J3582" t="s">
        <v>18</v>
      </c>
      <c r="K3582" t="s">
        <v>19</v>
      </c>
      <c r="L3582">
        <v>288000</v>
      </c>
      <c r="M3582" t="s">
        <v>54</v>
      </c>
      <c r="N3582" t="s">
        <v>538</v>
      </c>
      <c r="O3582" s="3">
        <v>43000</v>
      </c>
      <c r="P3582" s="1">
        <f>MEDIAN(Data_Source[Price (SAR)])</f>
        <v>58000</v>
      </c>
      <c r="Q3582" s="1" cm="1">
        <f t="array" ref="Q3582">MEDIAN(_xlfn._xlws.FILTER(Data_Source[Price (SAR)],Data_Source[Maker] = Data_Source[[#This Row],[Maker]]))</f>
        <v>71000</v>
      </c>
    </row>
    <row r="3583" spans="1:17" x14ac:dyDescent="0.35">
      <c r="A3583">
        <v>3582</v>
      </c>
      <c r="B3583" t="s">
        <v>27</v>
      </c>
      <c r="C3583" t="s">
        <v>88</v>
      </c>
      <c r="D3583">
        <v>2016</v>
      </c>
      <c r="E3583" s="9">
        <f ca="1">YEAR(TODAY())-Data_Source[[#This Row],[Year]]</f>
        <v>9</v>
      </c>
      <c r="F3583" t="s">
        <v>15</v>
      </c>
      <c r="G3583" t="s">
        <v>23</v>
      </c>
      <c r="H3583" t="s">
        <v>26</v>
      </c>
      <c r="I3583">
        <v>1.6</v>
      </c>
      <c r="J3583" t="s">
        <v>18</v>
      </c>
      <c r="K3583" t="s">
        <v>19</v>
      </c>
      <c r="L3583">
        <v>147000</v>
      </c>
      <c r="M3583" t="s">
        <v>45</v>
      </c>
      <c r="N3583" t="s">
        <v>539</v>
      </c>
      <c r="O3583" s="2">
        <v>24000</v>
      </c>
      <c r="P3583" s="1">
        <f>MEDIAN(Data_Source[Price (SAR)])</f>
        <v>58000</v>
      </c>
      <c r="Q3583" s="1" cm="1">
        <f t="array" ref="Q3583">MEDIAN(_xlfn._xlws.FILTER(Data_Source[Price (SAR)],Data_Source[Maker] = Data_Source[[#This Row],[Maker]]))</f>
        <v>42000</v>
      </c>
    </row>
    <row r="3584" spans="1:17" x14ac:dyDescent="0.35">
      <c r="A3584">
        <v>3583</v>
      </c>
      <c r="B3584" t="s">
        <v>73</v>
      </c>
      <c r="C3584" t="s">
        <v>190</v>
      </c>
      <c r="D3584">
        <v>2021</v>
      </c>
      <c r="E3584" s="9">
        <f ca="1">YEAR(TODAY())-Data_Source[[#This Row],[Year]]</f>
        <v>4</v>
      </c>
      <c r="F3584" t="s">
        <v>15</v>
      </c>
      <c r="G3584" t="s">
        <v>102</v>
      </c>
      <c r="H3584" t="s">
        <v>17</v>
      </c>
      <c r="I3584">
        <v>2.5</v>
      </c>
      <c r="J3584" t="s">
        <v>18</v>
      </c>
      <c r="K3584" t="s">
        <v>19</v>
      </c>
      <c r="L3584">
        <v>4950</v>
      </c>
      <c r="M3584" t="s">
        <v>64</v>
      </c>
      <c r="N3584" t="s">
        <v>64</v>
      </c>
      <c r="O3584" s="3">
        <v>117000</v>
      </c>
      <c r="P3584" s="1">
        <f>MEDIAN(Data_Source[Price (SAR)])</f>
        <v>58000</v>
      </c>
      <c r="Q3584" s="1" cm="1">
        <f t="array" ref="Q3584">MEDIAN(_xlfn._xlws.FILTER(Data_Source[Price (SAR)],Data_Source[Maker] = Data_Source[[#This Row],[Maker]]))</f>
        <v>56000</v>
      </c>
    </row>
    <row r="3585" spans="1:17" x14ac:dyDescent="0.35">
      <c r="A3585">
        <v>3584</v>
      </c>
      <c r="B3585" t="s">
        <v>62</v>
      </c>
      <c r="C3585" t="s">
        <v>63</v>
      </c>
      <c r="D3585">
        <v>2020</v>
      </c>
      <c r="E3585" s="9">
        <f ca="1">YEAR(TODAY())-Data_Source[[#This Row],[Year]]</f>
        <v>5</v>
      </c>
      <c r="F3585" t="s">
        <v>15</v>
      </c>
      <c r="G3585" t="s">
        <v>23</v>
      </c>
      <c r="H3585" t="s">
        <v>17</v>
      </c>
      <c r="I3585">
        <v>2</v>
      </c>
      <c r="J3585" t="s">
        <v>18</v>
      </c>
      <c r="K3585" t="s">
        <v>19</v>
      </c>
      <c r="L3585">
        <v>4200</v>
      </c>
      <c r="M3585" t="s">
        <v>59</v>
      </c>
      <c r="N3585" t="s">
        <v>59</v>
      </c>
      <c r="O3585" s="2">
        <v>290000</v>
      </c>
      <c r="P3585" s="1">
        <f>MEDIAN(Data_Source[Price (SAR)])</f>
        <v>58000</v>
      </c>
      <c r="Q3585" s="1" cm="1">
        <f t="array" ref="Q3585">MEDIAN(_xlfn._xlws.FILTER(Data_Source[Price (SAR)],Data_Source[Maker] = Data_Source[[#This Row],[Maker]]))</f>
        <v>242500</v>
      </c>
    </row>
    <row r="3586" spans="1:17" x14ac:dyDescent="0.35">
      <c r="A3586">
        <v>3585</v>
      </c>
      <c r="B3586" t="s">
        <v>31</v>
      </c>
      <c r="C3586" t="s">
        <v>32</v>
      </c>
      <c r="D3586">
        <v>2017</v>
      </c>
      <c r="E3586" s="9">
        <f ca="1">YEAR(TODAY())-Data_Source[[#This Row],[Year]]</f>
        <v>8</v>
      </c>
      <c r="F3586" t="s">
        <v>15</v>
      </c>
      <c r="G3586" t="s">
        <v>23</v>
      </c>
      <c r="H3586" t="s">
        <v>30</v>
      </c>
      <c r="I3586">
        <v>2.5</v>
      </c>
      <c r="J3586" t="s">
        <v>18</v>
      </c>
      <c r="K3586" t="s">
        <v>19</v>
      </c>
      <c r="L3586">
        <v>95000</v>
      </c>
      <c r="M3586" t="s">
        <v>42</v>
      </c>
      <c r="N3586" t="s">
        <v>64</v>
      </c>
      <c r="O3586" s="2">
        <v>78000</v>
      </c>
      <c r="P3586" s="1">
        <f>MEDIAN(Data_Source[Price (SAR)])</f>
        <v>58000</v>
      </c>
      <c r="Q3586" s="1" cm="1">
        <f t="array" ref="Q3586">MEDIAN(_xlfn._xlws.FILTER(Data_Source[Price (SAR)],Data_Source[Maker] = Data_Source[[#This Row],[Maker]]))</f>
        <v>60500</v>
      </c>
    </row>
    <row r="3587" spans="1:17" x14ac:dyDescent="0.35">
      <c r="A3587">
        <v>3586</v>
      </c>
      <c r="B3587" t="s">
        <v>27</v>
      </c>
      <c r="C3587" t="s">
        <v>89</v>
      </c>
      <c r="D3587">
        <v>2019</v>
      </c>
      <c r="E3587" s="9">
        <f ca="1">YEAR(TODAY())-Data_Source[[#This Row],[Year]]</f>
        <v>6</v>
      </c>
      <c r="F3587" t="s">
        <v>15</v>
      </c>
      <c r="G3587" t="s">
        <v>16</v>
      </c>
      <c r="H3587" t="s">
        <v>26</v>
      </c>
      <c r="I3587">
        <v>2.4</v>
      </c>
      <c r="J3587" t="s">
        <v>18</v>
      </c>
      <c r="K3587" t="s">
        <v>19</v>
      </c>
      <c r="L3587">
        <v>127974</v>
      </c>
      <c r="M3587" t="s">
        <v>20</v>
      </c>
      <c r="N3587" t="s">
        <v>20</v>
      </c>
      <c r="O3587" s="3">
        <v>61500</v>
      </c>
      <c r="P3587" s="1">
        <f>MEDIAN(Data_Source[Price (SAR)])</f>
        <v>58000</v>
      </c>
      <c r="Q3587" s="1" cm="1">
        <f t="array" ref="Q3587">MEDIAN(_xlfn._xlws.FILTER(Data_Source[Price (SAR)],Data_Source[Maker] = Data_Source[[#This Row],[Maker]]))</f>
        <v>42000</v>
      </c>
    </row>
    <row r="3588" spans="1:17" x14ac:dyDescent="0.35">
      <c r="A3588">
        <v>3587</v>
      </c>
      <c r="B3588" t="s">
        <v>34</v>
      </c>
      <c r="C3588" t="s">
        <v>41</v>
      </c>
      <c r="D3588">
        <v>2016</v>
      </c>
      <c r="E3588" s="9">
        <f ca="1">YEAR(TODAY())-Data_Source[[#This Row],[Year]]</f>
        <v>9</v>
      </c>
      <c r="F3588" t="s">
        <v>15</v>
      </c>
      <c r="G3588" t="s">
        <v>23</v>
      </c>
      <c r="H3588" t="s">
        <v>30</v>
      </c>
      <c r="I3588">
        <v>1.5</v>
      </c>
      <c r="J3588" t="s">
        <v>18</v>
      </c>
      <c r="K3588" t="s">
        <v>19</v>
      </c>
      <c r="L3588">
        <v>155000</v>
      </c>
      <c r="M3588" t="s">
        <v>42</v>
      </c>
      <c r="N3588" t="s">
        <v>64</v>
      </c>
      <c r="O3588" s="3">
        <v>32000</v>
      </c>
      <c r="P3588" s="1">
        <f>MEDIAN(Data_Source[Price (SAR)])</f>
        <v>58000</v>
      </c>
      <c r="Q3588" s="1" cm="1">
        <f t="array" ref="Q3588">MEDIAN(_xlfn._xlws.FILTER(Data_Source[Price (SAR)],Data_Source[Maker] = Data_Source[[#This Row],[Maker]]))</f>
        <v>65000</v>
      </c>
    </row>
    <row r="3589" spans="1:17" x14ac:dyDescent="0.35">
      <c r="A3589">
        <v>3588</v>
      </c>
      <c r="B3589" t="s">
        <v>48</v>
      </c>
      <c r="C3589" t="s">
        <v>50</v>
      </c>
      <c r="D3589">
        <v>2014</v>
      </c>
      <c r="E3589" s="9">
        <f ca="1">YEAR(TODAY())-Data_Source[[#This Row],[Year]]</f>
        <v>11</v>
      </c>
      <c r="F3589" t="s">
        <v>44</v>
      </c>
      <c r="G3589" t="s">
        <v>23</v>
      </c>
      <c r="H3589" t="s">
        <v>26</v>
      </c>
      <c r="I3589">
        <v>2</v>
      </c>
      <c r="J3589" t="s">
        <v>18</v>
      </c>
      <c r="K3589" t="s">
        <v>19</v>
      </c>
      <c r="L3589">
        <v>49000</v>
      </c>
      <c r="M3589" t="s">
        <v>45</v>
      </c>
      <c r="N3589" t="s">
        <v>539</v>
      </c>
      <c r="O3589" s="2">
        <v>75000</v>
      </c>
      <c r="P3589" s="1">
        <f>MEDIAN(Data_Source[Price (SAR)])</f>
        <v>58000</v>
      </c>
      <c r="Q3589" s="1" cm="1">
        <f t="array" ref="Q3589">MEDIAN(_xlfn._xlws.FILTER(Data_Source[Price (SAR)],Data_Source[Maker] = Data_Source[[#This Row],[Maker]]))</f>
        <v>145000</v>
      </c>
    </row>
    <row r="3590" spans="1:17" x14ac:dyDescent="0.35">
      <c r="A3590">
        <v>3589</v>
      </c>
      <c r="B3590" t="s">
        <v>76</v>
      </c>
      <c r="C3590" t="s">
        <v>77</v>
      </c>
      <c r="D3590">
        <v>2014</v>
      </c>
      <c r="E3590" s="9">
        <f ca="1">YEAR(TODAY())-Data_Source[[#This Row],[Year]]</f>
        <v>11</v>
      </c>
      <c r="F3590" t="s">
        <v>15</v>
      </c>
      <c r="G3590" t="s">
        <v>23</v>
      </c>
      <c r="H3590" t="s">
        <v>30</v>
      </c>
      <c r="I3590">
        <v>5.4</v>
      </c>
      <c r="J3590" t="s">
        <v>18</v>
      </c>
      <c r="K3590" t="s">
        <v>19</v>
      </c>
      <c r="L3590">
        <v>140000</v>
      </c>
      <c r="M3590" t="s">
        <v>111</v>
      </c>
      <c r="N3590" t="s">
        <v>540</v>
      </c>
      <c r="O3590" s="2">
        <v>36000</v>
      </c>
      <c r="P3590" s="1">
        <f>MEDIAN(Data_Source[Price (SAR)])</f>
        <v>58000</v>
      </c>
      <c r="Q3590" s="1" cm="1">
        <f t="array" ref="Q3590">MEDIAN(_xlfn._xlws.FILTER(Data_Source[Price (SAR)],Data_Source[Maker] = Data_Source[[#This Row],[Maker]]))</f>
        <v>55000</v>
      </c>
    </row>
    <row r="3591" spans="1:17" x14ac:dyDescent="0.35">
      <c r="A3591">
        <v>3590</v>
      </c>
      <c r="B3591" t="s">
        <v>36</v>
      </c>
      <c r="C3591" t="s">
        <v>37</v>
      </c>
      <c r="D3591">
        <v>2010</v>
      </c>
      <c r="E3591" s="9">
        <f ca="1">YEAR(TODAY())-Data_Source[[#This Row],[Year]]</f>
        <v>15</v>
      </c>
      <c r="F3591" t="s">
        <v>44</v>
      </c>
      <c r="G3591" t="s">
        <v>78</v>
      </c>
      <c r="H3591" t="s">
        <v>30</v>
      </c>
      <c r="I3591">
        <v>5.3</v>
      </c>
      <c r="J3591" t="s">
        <v>18</v>
      </c>
      <c r="K3591" t="s">
        <v>19</v>
      </c>
      <c r="L3591">
        <v>335000</v>
      </c>
      <c r="M3591" t="s">
        <v>20</v>
      </c>
      <c r="N3591" t="s">
        <v>20</v>
      </c>
      <c r="O3591" s="2">
        <v>32000</v>
      </c>
      <c r="P3591" s="1">
        <f>MEDIAN(Data_Source[Price (SAR)])</f>
        <v>58000</v>
      </c>
      <c r="Q3591" s="1" cm="1">
        <f t="array" ref="Q3591">MEDIAN(_xlfn._xlws.FILTER(Data_Source[Price (SAR)],Data_Source[Maker] = Data_Source[[#This Row],[Maker]]))</f>
        <v>72000</v>
      </c>
    </row>
    <row r="3592" spans="1:17" x14ac:dyDescent="0.35">
      <c r="A3592">
        <v>3591</v>
      </c>
      <c r="B3592" t="s">
        <v>181</v>
      </c>
      <c r="C3592" t="s">
        <v>199</v>
      </c>
      <c r="D3592">
        <v>2016</v>
      </c>
      <c r="E3592" s="9">
        <f ca="1">YEAR(TODAY())-Data_Source[[#This Row],[Year]]</f>
        <v>9</v>
      </c>
      <c r="F3592" t="s">
        <v>15</v>
      </c>
      <c r="G3592" t="s">
        <v>23</v>
      </c>
      <c r="H3592" t="s">
        <v>26</v>
      </c>
      <c r="I3592">
        <v>3.5</v>
      </c>
      <c r="J3592" t="s">
        <v>18</v>
      </c>
      <c r="K3592" t="s">
        <v>19</v>
      </c>
      <c r="L3592">
        <v>137000</v>
      </c>
      <c r="M3592" t="s">
        <v>20</v>
      </c>
      <c r="N3592" t="s">
        <v>20</v>
      </c>
      <c r="O3592" s="2">
        <v>55000</v>
      </c>
      <c r="P3592" s="1">
        <f>MEDIAN(Data_Source[Price (SAR)])</f>
        <v>58000</v>
      </c>
      <c r="Q3592" s="1" cm="1">
        <f t="array" ref="Q3592">MEDIAN(_xlfn._xlws.FILTER(Data_Source[Price (SAR)],Data_Source[Maker] = Data_Source[[#This Row],[Maker]]))</f>
        <v>54000</v>
      </c>
    </row>
    <row r="3593" spans="1:17" x14ac:dyDescent="0.35">
      <c r="A3593">
        <v>3592</v>
      </c>
      <c r="B3593" t="s">
        <v>82</v>
      </c>
      <c r="C3593" t="s">
        <v>156</v>
      </c>
      <c r="D3593">
        <v>2016</v>
      </c>
      <c r="E3593" s="9">
        <f ca="1">YEAR(TODAY())-Data_Source[[#This Row],[Year]]</f>
        <v>9</v>
      </c>
      <c r="F3593" t="s">
        <v>44</v>
      </c>
      <c r="G3593" t="s">
        <v>23</v>
      </c>
      <c r="H3593" t="s">
        <v>26</v>
      </c>
      <c r="I3593">
        <v>1.4</v>
      </c>
      <c r="J3593" t="s">
        <v>18</v>
      </c>
      <c r="K3593" t="s">
        <v>19</v>
      </c>
      <c r="L3593">
        <v>180000</v>
      </c>
      <c r="M3593" t="s">
        <v>20</v>
      </c>
      <c r="N3593" t="s">
        <v>20</v>
      </c>
      <c r="O3593" s="2">
        <v>28000</v>
      </c>
      <c r="P3593" s="1">
        <f>MEDIAN(Data_Source[Price (SAR)])</f>
        <v>58000</v>
      </c>
      <c r="Q3593" s="1" cm="1">
        <f t="array" ref="Q3593">MEDIAN(_xlfn._xlws.FILTER(Data_Source[Price (SAR)],Data_Source[Maker] = Data_Source[[#This Row],[Maker]]))</f>
        <v>40000</v>
      </c>
    </row>
    <row r="3594" spans="1:17" x14ac:dyDescent="0.35">
      <c r="A3594">
        <v>3593</v>
      </c>
      <c r="B3594" t="s">
        <v>34</v>
      </c>
      <c r="C3594" t="s">
        <v>43</v>
      </c>
      <c r="D3594">
        <v>2010</v>
      </c>
      <c r="E3594" s="9">
        <f ca="1">YEAR(TODAY())-Data_Source[[#This Row],[Year]]</f>
        <v>15</v>
      </c>
      <c r="F3594" t="s">
        <v>303</v>
      </c>
      <c r="G3594" t="s">
        <v>25</v>
      </c>
      <c r="H3594" t="s">
        <v>26</v>
      </c>
      <c r="I3594">
        <v>2.5</v>
      </c>
      <c r="J3594" t="s">
        <v>18</v>
      </c>
      <c r="K3594" t="s">
        <v>19</v>
      </c>
      <c r="L3594">
        <v>400000</v>
      </c>
      <c r="M3594" t="s">
        <v>20</v>
      </c>
      <c r="N3594" t="s">
        <v>20</v>
      </c>
      <c r="O3594" s="2">
        <v>22000</v>
      </c>
      <c r="P3594" s="1">
        <f>MEDIAN(Data_Source[Price (SAR)])</f>
        <v>58000</v>
      </c>
      <c r="Q3594" s="1" cm="1">
        <f t="array" ref="Q3594">MEDIAN(_xlfn._xlws.FILTER(Data_Source[Price (SAR)],Data_Source[Maker] = Data_Source[[#This Row],[Maker]]))</f>
        <v>65000</v>
      </c>
    </row>
    <row r="3595" spans="1:17" x14ac:dyDescent="0.35">
      <c r="A3595">
        <v>3594</v>
      </c>
      <c r="B3595" t="s">
        <v>76</v>
      </c>
      <c r="C3595" t="s">
        <v>77</v>
      </c>
      <c r="D3595">
        <v>2020</v>
      </c>
      <c r="E3595" s="9">
        <f ca="1">YEAR(TODAY())-Data_Source[[#This Row],[Year]]</f>
        <v>5</v>
      </c>
      <c r="F3595" t="s">
        <v>15</v>
      </c>
      <c r="G3595" t="s">
        <v>25</v>
      </c>
      <c r="H3595" t="s">
        <v>17</v>
      </c>
      <c r="I3595">
        <v>3.5</v>
      </c>
      <c r="J3595" t="s">
        <v>18</v>
      </c>
      <c r="K3595" t="s">
        <v>19</v>
      </c>
      <c r="L3595">
        <v>5000</v>
      </c>
      <c r="M3595" t="s">
        <v>20</v>
      </c>
      <c r="N3595" t="s">
        <v>20</v>
      </c>
      <c r="O3595" s="3">
        <v>180000</v>
      </c>
      <c r="P3595" s="1">
        <f>MEDIAN(Data_Source[Price (SAR)])</f>
        <v>58000</v>
      </c>
      <c r="Q3595" s="1" cm="1">
        <f t="array" ref="Q3595">MEDIAN(_xlfn._xlws.FILTER(Data_Source[Price (SAR)],Data_Source[Maker] = Data_Source[[#This Row],[Maker]]))</f>
        <v>55000</v>
      </c>
    </row>
    <row r="3596" spans="1:17" x14ac:dyDescent="0.35">
      <c r="A3596">
        <v>3595</v>
      </c>
      <c r="B3596" t="s">
        <v>21</v>
      </c>
      <c r="C3596" t="s">
        <v>231</v>
      </c>
      <c r="D3596">
        <v>2020</v>
      </c>
      <c r="E3596" s="9">
        <f ca="1">YEAR(TODAY())-Data_Source[[#This Row],[Year]]</f>
        <v>5</v>
      </c>
      <c r="F3596" t="s">
        <v>15</v>
      </c>
      <c r="G3596" t="s">
        <v>23</v>
      </c>
      <c r="H3596" t="s">
        <v>30</v>
      </c>
      <c r="I3596">
        <v>1.6</v>
      </c>
      <c r="J3596" t="s">
        <v>18</v>
      </c>
      <c r="K3596" t="s">
        <v>19</v>
      </c>
      <c r="L3596">
        <v>7000</v>
      </c>
      <c r="M3596" t="s">
        <v>111</v>
      </c>
      <c r="N3596" t="s">
        <v>540</v>
      </c>
      <c r="O3596" s="3">
        <v>55000</v>
      </c>
      <c r="P3596" s="1">
        <f>MEDIAN(Data_Source[Price (SAR)])</f>
        <v>58000</v>
      </c>
      <c r="Q3596" s="1" cm="1">
        <f t="array" ref="Q3596">MEDIAN(_xlfn._xlws.FILTER(Data_Source[Price (SAR)],Data_Source[Maker] = Data_Source[[#This Row],[Maker]]))</f>
        <v>36500</v>
      </c>
    </row>
    <row r="3597" spans="1:17" x14ac:dyDescent="0.35">
      <c r="A3597">
        <v>3596</v>
      </c>
      <c r="B3597" t="s">
        <v>39</v>
      </c>
      <c r="C3597" t="s">
        <v>115</v>
      </c>
      <c r="D3597">
        <v>2017</v>
      </c>
      <c r="E3597" s="9">
        <f ca="1">YEAR(TODAY())-Data_Source[[#This Row],[Year]]</f>
        <v>8</v>
      </c>
      <c r="F3597" t="s">
        <v>15</v>
      </c>
      <c r="G3597" t="s">
        <v>75</v>
      </c>
      <c r="H3597" t="s">
        <v>17</v>
      </c>
      <c r="I3597">
        <v>5.3</v>
      </c>
      <c r="J3597" t="s">
        <v>18</v>
      </c>
      <c r="K3597" t="s">
        <v>19</v>
      </c>
      <c r="L3597">
        <v>184000</v>
      </c>
      <c r="M3597" t="s">
        <v>45</v>
      </c>
      <c r="N3597" t="s">
        <v>539</v>
      </c>
      <c r="O3597" s="2">
        <v>137000</v>
      </c>
      <c r="P3597" s="1">
        <f>MEDIAN(Data_Source[Price (SAR)])</f>
        <v>58000</v>
      </c>
      <c r="Q3597" s="1" cm="1">
        <f t="array" ref="Q3597">MEDIAN(_xlfn._xlws.FILTER(Data_Source[Price (SAR)],Data_Source[Maker] = Data_Source[[#This Row],[Maker]]))</f>
        <v>60000</v>
      </c>
    </row>
    <row r="3598" spans="1:17" x14ac:dyDescent="0.35">
      <c r="A3598">
        <v>3597</v>
      </c>
      <c r="B3598" t="s">
        <v>27</v>
      </c>
      <c r="C3598" t="s">
        <v>88</v>
      </c>
      <c r="D3598">
        <v>2019</v>
      </c>
      <c r="E3598" s="9">
        <f ca="1">YEAR(TODAY())-Data_Source[[#This Row],[Year]]</f>
        <v>6</v>
      </c>
      <c r="F3598" t="s">
        <v>15</v>
      </c>
      <c r="G3598" t="s">
        <v>23</v>
      </c>
      <c r="H3598" t="s">
        <v>26</v>
      </c>
      <c r="I3598">
        <v>1.4</v>
      </c>
      <c r="J3598" t="s">
        <v>18</v>
      </c>
      <c r="K3598" t="s">
        <v>19</v>
      </c>
      <c r="L3598">
        <v>92000</v>
      </c>
      <c r="M3598" t="s">
        <v>42</v>
      </c>
      <c r="N3598" t="s">
        <v>64</v>
      </c>
      <c r="O3598" s="3">
        <v>36000</v>
      </c>
      <c r="P3598" s="1">
        <f>MEDIAN(Data_Source[Price (SAR)])</f>
        <v>58000</v>
      </c>
      <c r="Q3598" s="1" cm="1">
        <f t="array" ref="Q3598">MEDIAN(_xlfn._xlws.FILTER(Data_Source[Price (SAR)],Data_Source[Maker] = Data_Source[[#This Row],[Maker]]))</f>
        <v>42000</v>
      </c>
    </row>
    <row r="3599" spans="1:17" x14ac:dyDescent="0.35">
      <c r="A3599">
        <v>3598</v>
      </c>
      <c r="B3599" t="s">
        <v>172</v>
      </c>
      <c r="C3599" t="s">
        <v>173</v>
      </c>
      <c r="D3599">
        <v>2020</v>
      </c>
      <c r="E3599" s="9">
        <f ca="1">YEAR(TODAY())-Data_Source[[#This Row],[Year]]</f>
        <v>5</v>
      </c>
      <c r="F3599" t="s">
        <v>15</v>
      </c>
      <c r="G3599" t="s">
        <v>29</v>
      </c>
      <c r="H3599" t="s">
        <v>17</v>
      </c>
      <c r="I3599">
        <v>2</v>
      </c>
      <c r="J3599" t="s">
        <v>18</v>
      </c>
      <c r="K3599" t="s">
        <v>19</v>
      </c>
      <c r="L3599">
        <v>16000</v>
      </c>
      <c r="M3599" t="s">
        <v>20</v>
      </c>
      <c r="N3599" t="s">
        <v>20</v>
      </c>
      <c r="O3599" s="3">
        <v>72000</v>
      </c>
      <c r="P3599" s="1">
        <f>MEDIAN(Data_Source[Price (SAR)])</f>
        <v>58000</v>
      </c>
      <c r="Q3599" s="1" cm="1">
        <f t="array" ref="Q3599">MEDIAN(_xlfn._xlws.FILTER(Data_Source[Price (SAR)],Data_Source[Maker] = Data_Source[[#This Row],[Maker]]))</f>
        <v>69000</v>
      </c>
    </row>
    <row r="3600" spans="1:17" x14ac:dyDescent="0.35">
      <c r="A3600">
        <v>3599</v>
      </c>
      <c r="B3600" t="s">
        <v>34</v>
      </c>
      <c r="C3600" t="s">
        <v>35</v>
      </c>
      <c r="D3600">
        <v>2016</v>
      </c>
      <c r="E3600" s="9">
        <f ca="1">YEAR(TODAY())-Data_Source[[#This Row],[Year]]</f>
        <v>9</v>
      </c>
      <c r="F3600" t="s">
        <v>15</v>
      </c>
      <c r="G3600" t="s">
        <v>23</v>
      </c>
      <c r="H3600" t="s">
        <v>17</v>
      </c>
      <c r="I3600">
        <v>5.7</v>
      </c>
      <c r="J3600" t="s">
        <v>18</v>
      </c>
      <c r="K3600" t="s">
        <v>19</v>
      </c>
      <c r="L3600">
        <v>1900</v>
      </c>
      <c r="M3600" t="s">
        <v>42</v>
      </c>
      <c r="N3600" t="s">
        <v>64</v>
      </c>
      <c r="O3600" s="2">
        <v>255000</v>
      </c>
      <c r="P3600" s="1">
        <f>MEDIAN(Data_Source[Price (SAR)])</f>
        <v>58000</v>
      </c>
      <c r="Q3600" s="1" cm="1">
        <f t="array" ref="Q3600">MEDIAN(_xlfn._xlws.FILTER(Data_Source[Price (SAR)],Data_Source[Maker] = Data_Source[[#This Row],[Maker]]))</f>
        <v>65000</v>
      </c>
    </row>
    <row r="3601" spans="1:17" x14ac:dyDescent="0.35">
      <c r="A3601">
        <v>3600</v>
      </c>
      <c r="B3601" t="s">
        <v>34</v>
      </c>
      <c r="C3601" t="s">
        <v>41</v>
      </c>
      <c r="D3601">
        <v>2017</v>
      </c>
      <c r="E3601" s="9">
        <f ca="1">YEAR(TODAY())-Data_Source[[#This Row],[Year]]</f>
        <v>8</v>
      </c>
      <c r="F3601" t="s">
        <v>15</v>
      </c>
      <c r="G3601" t="s">
        <v>29</v>
      </c>
      <c r="H3601" t="s">
        <v>26</v>
      </c>
      <c r="I3601">
        <v>1.4</v>
      </c>
      <c r="J3601" t="s">
        <v>18</v>
      </c>
      <c r="K3601" t="s">
        <v>19</v>
      </c>
      <c r="L3601">
        <v>125000</v>
      </c>
      <c r="M3601" t="s">
        <v>20</v>
      </c>
      <c r="N3601" t="s">
        <v>20</v>
      </c>
      <c r="O3601" s="2">
        <v>30000</v>
      </c>
      <c r="P3601" s="1">
        <f>MEDIAN(Data_Source[Price (SAR)])</f>
        <v>58000</v>
      </c>
      <c r="Q3601" s="1" cm="1">
        <f t="array" ref="Q3601">MEDIAN(_xlfn._xlws.FILTER(Data_Source[Price (SAR)],Data_Source[Maker] = Data_Source[[#This Row],[Maker]]))</f>
        <v>65000</v>
      </c>
    </row>
    <row r="3602" spans="1:17" x14ac:dyDescent="0.35">
      <c r="A3602">
        <v>3601</v>
      </c>
      <c r="B3602" t="s">
        <v>21</v>
      </c>
      <c r="C3602" t="s">
        <v>237</v>
      </c>
      <c r="D3602">
        <v>2014</v>
      </c>
      <c r="E3602" s="9">
        <f ca="1">YEAR(TODAY())-Data_Source[[#This Row],[Year]]</f>
        <v>11</v>
      </c>
      <c r="F3602" t="s">
        <v>15</v>
      </c>
      <c r="G3602" t="s">
        <v>29</v>
      </c>
      <c r="H3602" t="s">
        <v>26</v>
      </c>
      <c r="I3602">
        <v>3.5</v>
      </c>
      <c r="J3602" t="s">
        <v>18</v>
      </c>
      <c r="K3602" t="s">
        <v>19</v>
      </c>
      <c r="L3602">
        <v>367000</v>
      </c>
      <c r="M3602" t="s">
        <v>45</v>
      </c>
      <c r="N3602" t="s">
        <v>539</v>
      </c>
      <c r="O3602" s="2">
        <v>37000</v>
      </c>
      <c r="P3602" s="1">
        <f>MEDIAN(Data_Source[Price (SAR)])</f>
        <v>58000</v>
      </c>
      <c r="Q3602" s="1" cm="1">
        <f t="array" ref="Q3602">MEDIAN(_xlfn._xlws.FILTER(Data_Source[Price (SAR)],Data_Source[Maker] = Data_Source[[#This Row],[Maker]]))</f>
        <v>36500</v>
      </c>
    </row>
    <row r="3603" spans="1:17" x14ac:dyDescent="0.35">
      <c r="A3603">
        <v>3602</v>
      </c>
      <c r="B3603" t="s">
        <v>34</v>
      </c>
      <c r="C3603" t="s">
        <v>123</v>
      </c>
      <c r="D3603">
        <v>2020</v>
      </c>
      <c r="E3603" s="9">
        <f ca="1">YEAR(TODAY())-Data_Source[[#This Row],[Year]]</f>
        <v>5</v>
      </c>
      <c r="F3603" t="s">
        <v>15</v>
      </c>
      <c r="G3603" t="s">
        <v>23</v>
      </c>
      <c r="H3603" t="s">
        <v>17</v>
      </c>
      <c r="I3603">
        <v>2.4</v>
      </c>
      <c r="J3603" t="s">
        <v>56</v>
      </c>
      <c r="K3603" t="s">
        <v>19</v>
      </c>
      <c r="L3603">
        <v>30000</v>
      </c>
      <c r="M3603" t="s">
        <v>349</v>
      </c>
      <c r="N3603" t="s">
        <v>20</v>
      </c>
      <c r="O3603" s="2">
        <v>147000</v>
      </c>
      <c r="P3603" s="1">
        <f>MEDIAN(Data_Source[Price (SAR)])</f>
        <v>58000</v>
      </c>
      <c r="Q3603" s="1" cm="1">
        <f t="array" ref="Q3603">MEDIAN(_xlfn._xlws.FILTER(Data_Source[Price (SAR)],Data_Source[Maker] = Data_Source[[#This Row],[Maker]]))</f>
        <v>65000</v>
      </c>
    </row>
    <row r="3604" spans="1:17" x14ac:dyDescent="0.35">
      <c r="A3604">
        <v>3603</v>
      </c>
      <c r="B3604" t="s">
        <v>180</v>
      </c>
      <c r="C3604" t="s">
        <v>47</v>
      </c>
      <c r="D3604">
        <v>2020</v>
      </c>
      <c r="E3604" s="9">
        <f ca="1">YEAR(TODAY())-Data_Source[[#This Row],[Year]]</f>
        <v>5</v>
      </c>
      <c r="F3604" t="s">
        <v>15</v>
      </c>
      <c r="G3604" t="s">
        <v>29</v>
      </c>
      <c r="H3604" t="s">
        <v>17</v>
      </c>
      <c r="I3604">
        <v>5</v>
      </c>
      <c r="J3604" t="s">
        <v>79</v>
      </c>
      <c r="K3604" t="s">
        <v>19</v>
      </c>
      <c r="L3604">
        <v>18000</v>
      </c>
      <c r="M3604" t="s">
        <v>211</v>
      </c>
      <c r="N3604" t="s">
        <v>539</v>
      </c>
      <c r="O3604" s="2">
        <v>375000</v>
      </c>
      <c r="P3604" s="1">
        <f>MEDIAN(Data_Source[Price (SAR)])</f>
        <v>58000</v>
      </c>
      <c r="Q3604" s="1" cm="1">
        <f t="array" ref="Q3604">MEDIAN(_xlfn._xlws.FILTER(Data_Source[Price (SAR)],Data_Source[Maker] = Data_Source[[#This Row],[Maker]]))</f>
        <v>138000</v>
      </c>
    </row>
    <row r="3605" spans="1:17" x14ac:dyDescent="0.35">
      <c r="A3605">
        <v>3604</v>
      </c>
      <c r="B3605" t="s">
        <v>34</v>
      </c>
      <c r="C3605" t="s">
        <v>162</v>
      </c>
      <c r="D3605">
        <v>2020</v>
      </c>
      <c r="E3605" s="9">
        <f ca="1">YEAR(TODAY())-Data_Source[[#This Row],[Year]]</f>
        <v>5</v>
      </c>
      <c r="F3605" t="s">
        <v>15</v>
      </c>
      <c r="G3605" t="s">
        <v>75</v>
      </c>
      <c r="H3605" t="s">
        <v>17</v>
      </c>
      <c r="I3605">
        <v>4</v>
      </c>
      <c r="J3605" t="s">
        <v>18</v>
      </c>
      <c r="K3605" t="s">
        <v>68</v>
      </c>
      <c r="L3605">
        <v>18000</v>
      </c>
      <c r="M3605" t="s">
        <v>45</v>
      </c>
      <c r="N3605" t="s">
        <v>539</v>
      </c>
      <c r="O3605" s="3">
        <v>140000</v>
      </c>
      <c r="P3605" s="1">
        <f>MEDIAN(Data_Source[Price (SAR)])</f>
        <v>58000</v>
      </c>
      <c r="Q3605" s="1" cm="1">
        <f t="array" ref="Q3605">MEDIAN(_xlfn._xlws.FILTER(Data_Source[Price (SAR)],Data_Source[Maker] = Data_Source[[#This Row],[Maker]]))</f>
        <v>65000</v>
      </c>
    </row>
    <row r="3606" spans="1:17" x14ac:dyDescent="0.35">
      <c r="A3606">
        <v>3605</v>
      </c>
      <c r="B3606" t="s">
        <v>76</v>
      </c>
      <c r="C3606" t="s">
        <v>77</v>
      </c>
      <c r="D3606">
        <v>2013</v>
      </c>
      <c r="E3606" s="9">
        <f ca="1">YEAR(TODAY())-Data_Source[[#This Row],[Year]]</f>
        <v>12</v>
      </c>
      <c r="F3606" t="s">
        <v>15</v>
      </c>
      <c r="G3606" t="s">
        <v>23</v>
      </c>
      <c r="H3606" t="s">
        <v>30</v>
      </c>
      <c r="I3606">
        <v>5.4</v>
      </c>
      <c r="J3606" t="s">
        <v>18</v>
      </c>
      <c r="K3606" t="s">
        <v>19</v>
      </c>
      <c r="L3606">
        <v>250000</v>
      </c>
      <c r="M3606" t="s">
        <v>20</v>
      </c>
      <c r="N3606" t="s">
        <v>20</v>
      </c>
      <c r="O3606" s="2">
        <v>50000</v>
      </c>
      <c r="P3606" s="1">
        <f>MEDIAN(Data_Source[Price (SAR)])</f>
        <v>58000</v>
      </c>
      <c r="Q3606" s="1" cm="1">
        <f t="array" ref="Q3606">MEDIAN(_xlfn._xlws.FILTER(Data_Source[Price (SAR)],Data_Source[Maker] = Data_Source[[#This Row],[Maker]]))</f>
        <v>55000</v>
      </c>
    </row>
    <row r="3607" spans="1:17" x14ac:dyDescent="0.35">
      <c r="A3607">
        <v>3606</v>
      </c>
      <c r="B3607" t="s">
        <v>34</v>
      </c>
      <c r="C3607" t="s">
        <v>55</v>
      </c>
      <c r="D3607">
        <v>2018</v>
      </c>
      <c r="E3607" s="9">
        <f ca="1">YEAR(TODAY())-Data_Source[[#This Row],[Year]]</f>
        <v>7</v>
      </c>
      <c r="F3607" t="s">
        <v>44</v>
      </c>
      <c r="G3607" t="s">
        <v>23</v>
      </c>
      <c r="H3607" t="s">
        <v>30</v>
      </c>
      <c r="I3607">
        <v>4</v>
      </c>
      <c r="J3607" t="s">
        <v>18</v>
      </c>
      <c r="K3607" t="s">
        <v>19</v>
      </c>
      <c r="L3607">
        <v>24000</v>
      </c>
      <c r="M3607" t="s">
        <v>20</v>
      </c>
      <c r="N3607" t="s">
        <v>20</v>
      </c>
      <c r="O3607" s="2">
        <v>140000</v>
      </c>
      <c r="P3607" s="1">
        <f>MEDIAN(Data_Source[Price (SAR)])</f>
        <v>58000</v>
      </c>
      <c r="Q3607" s="1" cm="1">
        <f t="array" ref="Q3607">MEDIAN(_xlfn._xlws.FILTER(Data_Source[Price (SAR)],Data_Source[Maker] = Data_Source[[#This Row],[Maker]]))</f>
        <v>65000</v>
      </c>
    </row>
    <row r="3608" spans="1:17" x14ac:dyDescent="0.35">
      <c r="A3608">
        <v>3607</v>
      </c>
      <c r="B3608" t="s">
        <v>34</v>
      </c>
      <c r="C3608" t="s">
        <v>66</v>
      </c>
      <c r="D3608">
        <v>2015</v>
      </c>
      <c r="E3608" s="9">
        <f ca="1">YEAR(TODAY())-Data_Source[[#This Row],[Year]]</f>
        <v>10</v>
      </c>
      <c r="F3608" t="s">
        <v>15</v>
      </c>
      <c r="G3608" t="s">
        <v>23</v>
      </c>
      <c r="H3608" t="s">
        <v>26</v>
      </c>
      <c r="I3608">
        <v>3.5</v>
      </c>
      <c r="J3608" t="s">
        <v>18</v>
      </c>
      <c r="K3608" t="s">
        <v>19</v>
      </c>
      <c r="L3608">
        <v>249000</v>
      </c>
      <c r="M3608" t="s">
        <v>20</v>
      </c>
      <c r="N3608" t="s">
        <v>20</v>
      </c>
      <c r="O3608" s="2">
        <v>76000</v>
      </c>
      <c r="P3608" s="1">
        <f>MEDIAN(Data_Source[Price (SAR)])</f>
        <v>58000</v>
      </c>
      <c r="Q3608" s="1" cm="1">
        <f t="array" ref="Q3608">MEDIAN(_xlfn._xlws.FILTER(Data_Source[Price (SAR)],Data_Source[Maker] = Data_Source[[#This Row],[Maker]]))</f>
        <v>65000</v>
      </c>
    </row>
    <row r="3609" spans="1:17" x14ac:dyDescent="0.35">
      <c r="A3609">
        <v>3608</v>
      </c>
      <c r="B3609" t="s">
        <v>36</v>
      </c>
      <c r="C3609" t="s">
        <v>146</v>
      </c>
      <c r="D3609">
        <v>2015</v>
      </c>
      <c r="E3609" s="9">
        <f ca="1">YEAR(TODAY())-Data_Source[[#This Row],[Year]]</f>
        <v>10</v>
      </c>
      <c r="F3609" t="s">
        <v>15</v>
      </c>
      <c r="G3609" t="s">
        <v>94</v>
      </c>
      <c r="H3609" t="s">
        <v>26</v>
      </c>
      <c r="I3609">
        <v>5.3</v>
      </c>
      <c r="J3609" t="s">
        <v>18</v>
      </c>
      <c r="K3609" t="s">
        <v>19</v>
      </c>
      <c r="L3609">
        <v>167000</v>
      </c>
      <c r="M3609" t="s">
        <v>45</v>
      </c>
      <c r="N3609" t="s">
        <v>539</v>
      </c>
      <c r="O3609" s="2">
        <v>77000</v>
      </c>
      <c r="P3609" s="1">
        <f>MEDIAN(Data_Source[Price (SAR)])</f>
        <v>58000</v>
      </c>
      <c r="Q3609" s="1" cm="1">
        <f t="array" ref="Q3609">MEDIAN(_xlfn._xlws.FILTER(Data_Source[Price (SAR)],Data_Source[Maker] = Data_Source[[#This Row],[Maker]]))</f>
        <v>72000</v>
      </c>
    </row>
    <row r="3610" spans="1:17" x14ac:dyDescent="0.35">
      <c r="A3610">
        <v>3609</v>
      </c>
      <c r="B3610" t="s">
        <v>281</v>
      </c>
      <c r="C3610" t="s">
        <v>282</v>
      </c>
      <c r="D3610">
        <v>2016</v>
      </c>
      <c r="E3610" s="9">
        <f ca="1">YEAR(TODAY())-Data_Source[[#This Row],[Year]]</f>
        <v>9</v>
      </c>
      <c r="F3610" t="s">
        <v>15</v>
      </c>
      <c r="G3610" t="s">
        <v>75</v>
      </c>
      <c r="H3610" t="s">
        <v>17</v>
      </c>
      <c r="I3610">
        <v>3</v>
      </c>
      <c r="J3610" t="s">
        <v>18</v>
      </c>
      <c r="K3610" t="s">
        <v>19</v>
      </c>
      <c r="L3610">
        <v>77000</v>
      </c>
      <c r="M3610" t="s">
        <v>42</v>
      </c>
      <c r="N3610" t="s">
        <v>64</v>
      </c>
      <c r="O3610" s="2">
        <v>90000</v>
      </c>
      <c r="P3610" s="1">
        <f>MEDIAN(Data_Source[Price (SAR)])</f>
        <v>58000</v>
      </c>
      <c r="Q3610" s="1" cm="1">
        <f t="array" ref="Q3610">MEDIAN(_xlfn._xlws.FILTER(Data_Source[Price (SAR)],Data_Source[Maker] = Data_Source[[#This Row],[Maker]]))</f>
        <v>91000</v>
      </c>
    </row>
    <row r="3611" spans="1:17" x14ac:dyDescent="0.35">
      <c r="A3611">
        <v>3610</v>
      </c>
      <c r="B3611" t="s">
        <v>48</v>
      </c>
      <c r="C3611" t="s">
        <v>194</v>
      </c>
      <c r="D3611">
        <v>2013</v>
      </c>
      <c r="E3611" s="9">
        <f ca="1">YEAR(TODAY())-Data_Source[[#This Row],[Year]]</f>
        <v>12</v>
      </c>
      <c r="F3611" t="s">
        <v>15</v>
      </c>
      <c r="G3611" t="s">
        <v>16</v>
      </c>
      <c r="H3611" t="s">
        <v>30</v>
      </c>
      <c r="I3611">
        <v>3.3</v>
      </c>
      <c r="J3611" t="s">
        <v>18</v>
      </c>
      <c r="K3611" t="s">
        <v>19</v>
      </c>
      <c r="L3611">
        <v>165000</v>
      </c>
      <c r="M3611" t="s">
        <v>20</v>
      </c>
      <c r="N3611" t="s">
        <v>20</v>
      </c>
      <c r="O3611" s="3">
        <v>90000</v>
      </c>
      <c r="P3611" s="1">
        <f>MEDIAN(Data_Source[Price (SAR)])</f>
        <v>58000</v>
      </c>
      <c r="Q3611" s="1" cm="1">
        <f t="array" ref="Q3611">MEDIAN(_xlfn._xlws.FILTER(Data_Source[Price (SAR)],Data_Source[Maker] = Data_Source[[#This Row],[Maker]]))</f>
        <v>145000</v>
      </c>
    </row>
    <row r="3612" spans="1:17" x14ac:dyDescent="0.35">
      <c r="A3612">
        <v>3611</v>
      </c>
      <c r="B3612" t="s">
        <v>27</v>
      </c>
      <c r="C3612" t="s">
        <v>88</v>
      </c>
      <c r="D3612">
        <v>2019</v>
      </c>
      <c r="E3612" s="9">
        <f ca="1">YEAR(TODAY())-Data_Source[[#This Row],[Year]]</f>
        <v>6</v>
      </c>
      <c r="F3612" t="s">
        <v>15</v>
      </c>
      <c r="G3612" t="s">
        <v>75</v>
      </c>
      <c r="H3612" t="s">
        <v>26</v>
      </c>
      <c r="I3612">
        <v>1.4</v>
      </c>
      <c r="J3612" t="s">
        <v>18</v>
      </c>
      <c r="K3612" t="s">
        <v>19</v>
      </c>
      <c r="L3612">
        <v>102650</v>
      </c>
      <c r="M3612" t="s">
        <v>20</v>
      </c>
      <c r="N3612" t="s">
        <v>20</v>
      </c>
      <c r="O3612" s="3">
        <v>37500</v>
      </c>
      <c r="P3612" s="1">
        <f>MEDIAN(Data_Source[Price (SAR)])</f>
        <v>58000</v>
      </c>
      <c r="Q3612" s="1" cm="1">
        <f t="array" ref="Q3612">MEDIAN(_xlfn._xlws.FILTER(Data_Source[Price (SAR)],Data_Source[Maker] = Data_Source[[#This Row],[Maker]]))</f>
        <v>42000</v>
      </c>
    </row>
    <row r="3613" spans="1:17" x14ac:dyDescent="0.35">
      <c r="A3613">
        <v>3612</v>
      </c>
      <c r="B3613" t="s">
        <v>109</v>
      </c>
      <c r="C3613" t="s">
        <v>227</v>
      </c>
      <c r="D3613">
        <v>2013</v>
      </c>
      <c r="E3613" s="9">
        <f ca="1">YEAR(TODAY())-Data_Source[[#This Row],[Year]]</f>
        <v>12</v>
      </c>
      <c r="F3613" t="s">
        <v>15</v>
      </c>
      <c r="G3613" t="s">
        <v>33</v>
      </c>
      <c r="H3613" t="s">
        <v>26</v>
      </c>
      <c r="I3613">
        <v>3.6</v>
      </c>
      <c r="J3613" t="s">
        <v>18</v>
      </c>
      <c r="K3613" t="s">
        <v>19</v>
      </c>
      <c r="L3613">
        <v>115458</v>
      </c>
      <c r="M3613" t="s">
        <v>42</v>
      </c>
      <c r="N3613" t="s">
        <v>64</v>
      </c>
      <c r="O3613" s="3">
        <v>50000</v>
      </c>
      <c r="P3613" s="1">
        <f>MEDIAN(Data_Source[Price (SAR)])</f>
        <v>58000</v>
      </c>
      <c r="Q3613" s="1" cm="1">
        <f t="array" ref="Q3613">MEDIAN(_xlfn._xlws.FILTER(Data_Source[Price (SAR)],Data_Source[Maker] = Data_Source[[#This Row],[Maker]]))</f>
        <v>71000</v>
      </c>
    </row>
    <row r="3614" spans="1:17" x14ac:dyDescent="0.35">
      <c r="A3614">
        <v>3613</v>
      </c>
      <c r="B3614" t="s">
        <v>21</v>
      </c>
      <c r="C3614" t="s">
        <v>207</v>
      </c>
      <c r="D3614">
        <v>2017</v>
      </c>
      <c r="E3614" s="9">
        <f ca="1">YEAR(TODAY())-Data_Source[[#This Row],[Year]]</f>
        <v>8</v>
      </c>
      <c r="F3614" t="s">
        <v>15</v>
      </c>
      <c r="G3614" t="s">
        <v>23</v>
      </c>
      <c r="H3614" t="s">
        <v>30</v>
      </c>
      <c r="I3614">
        <v>3</v>
      </c>
      <c r="J3614" t="s">
        <v>18</v>
      </c>
      <c r="K3614" t="s">
        <v>19</v>
      </c>
      <c r="L3614">
        <v>85000</v>
      </c>
      <c r="M3614" t="s">
        <v>20</v>
      </c>
      <c r="N3614" t="s">
        <v>20</v>
      </c>
      <c r="O3614" s="3">
        <v>58000</v>
      </c>
      <c r="P3614" s="1">
        <f>MEDIAN(Data_Source[Price (SAR)])</f>
        <v>58000</v>
      </c>
      <c r="Q3614" s="1" cm="1">
        <f t="array" ref="Q3614">MEDIAN(_xlfn._xlws.FILTER(Data_Source[Price (SAR)],Data_Source[Maker] = Data_Source[[#This Row],[Maker]]))</f>
        <v>36500</v>
      </c>
    </row>
    <row r="3615" spans="1:17" x14ac:dyDescent="0.35">
      <c r="A3615">
        <v>3614</v>
      </c>
      <c r="B3615" t="s">
        <v>21</v>
      </c>
      <c r="C3615" t="s">
        <v>231</v>
      </c>
      <c r="D3615">
        <v>2017</v>
      </c>
      <c r="E3615" s="9">
        <f ca="1">YEAR(TODAY())-Data_Source[[#This Row],[Year]]</f>
        <v>8</v>
      </c>
      <c r="F3615" t="s">
        <v>15</v>
      </c>
      <c r="G3615" t="s">
        <v>29</v>
      </c>
      <c r="H3615" t="s">
        <v>30</v>
      </c>
      <c r="I3615">
        <v>1.6</v>
      </c>
      <c r="J3615" t="s">
        <v>18</v>
      </c>
      <c r="K3615" t="s">
        <v>19</v>
      </c>
      <c r="L3615">
        <v>55005</v>
      </c>
      <c r="M3615" t="s">
        <v>42</v>
      </c>
      <c r="N3615" t="s">
        <v>64</v>
      </c>
      <c r="O3615" s="2">
        <v>1139</v>
      </c>
      <c r="P3615" s="1">
        <f>MEDIAN(Data_Source[Price (SAR)])</f>
        <v>58000</v>
      </c>
      <c r="Q3615" s="1" cm="1">
        <f t="array" ref="Q3615">MEDIAN(_xlfn._xlws.FILTER(Data_Source[Price (SAR)],Data_Source[Maker] = Data_Source[[#This Row],[Maker]]))</f>
        <v>36500</v>
      </c>
    </row>
    <row r="3616" spans="1:17" x14ac:dyDescent="0.35">
      <c r="A3616">
        <v>3615</v>
      </c>
      <c r="B3616" t="s">
        <v>27</v>
      </c>
      <c r="C3616" t="s">
        <v>28</v>
      </c>
      <c r="D3616">
        <v>2015</v>
      </c>
      <c r="E3616" s="9">
        <f ca="1">YEAR(TODAY())-Data_Source[[#This Row],[Year]]</f>
        <v>10</v>
      </c>
      <c r="F3616" t="s">
        <v>15</v>
      </c>
      <c r="G3616" t="s">
        <v>23</v>
      </c>
      <c r="H3616" t="s">
        <v>17</v>
      </c>
      <c r="I3616">
        <v>2</v>
      </c>
      <c r="J3616" t="s">
        <v>18</v>
      </c>
      <c r="K3616" t="s">
        <v>19</v>
      </c>
      <c r="L3616">
        <v>112000</v>
      </c>
      <c r="M3616" t="s">
        <v>279</v>
      </c>
      <c r="N3616" t="s">
        <v>542</v>
      </c>
      <c r="O3616" s="3">
        <v>32000</v>
      </c>
      <c r="P3616" s="1">
        <f>MEDIAN(Data_Source[Price (SAR)])</f>
        <v>58000</v>
      </c>
      <c r="Q3616" s="1" cm="1">
        <f t="array" ref="Q3616">MEDIAN(_xlfn._xlws.FILTER(Data_Source[Price (SAR)],Data_Source[Maker] = Data_Source[[#This Row],[Maker]]))</f>
        <v>42000</v>
      </c>
    </row>
    <row r="3617" spans="1:17" x14ac:dyDescent="0.35">
      <c r="A3617">
        <v>3616</v>
      </c>
      <c r="B3617" t="s">
        <v>48</v>
      </c>
      <c r="C3617" t="s">
        <v>244</v>
      </c>
      <c r="D3617">
        <v>1991</v>
      </c>
      <c r="E3617" s="9">
        <f ca="1">YEAR(TODAY())-Data_Source[[#This Row],[Year]]</f>
        <v>34</v>
      </c>
      <c r="F3617" t="s">
        <v>47</v>
      </c>
      <c r="G3617" t="s">
        <v>33</v>
      </c>
      <c r="H3617" t="s">
        <v>17</v>
      </c>
      <c r="I3617">
        <v>5.6</v>
      </c>
      <c r="J3617" t="s">
        <v>18</v>
      </c>
      <c r="K3617" t="s">
        <v>19</v>
      </c>
      <c r="L3617">
        <v>17000</v>
      </c>
      <c r="M3617" t="s">
        <v>42</v>
      </c>
      <c r="N3617" t="s">
        <v>64</v>
      </c>
      <c r="O3617" s="2">
        <v>100000</v>
      </c>
      <c r="P3617" s="1">
        <f>MEDIAN(Data_Source[Price (SAR)])</f>
        <v>58000</v>
      </c>
      <c r="Q3617" s="1" cm="1">
        <f t="array" ref="Q3617">MEDIAN(_xlfn._xlws.FILTER(Data_Source[Price (SAR)],Data_Source[Maker] = Data_Source[[#This Row],[Maker]]))</f>
        <v>145000</v>
      </c>
    </row>
    <row r="3618" spans="1:17" x14ac:dyDescent="0.35">
      <c r="A3618">
        <v>3617</v>
      </c>
      <c r="B3618" t="s">
        <v>73</v>
      </c>
      <c r="C3618">
        <v>6</v>
      </c>
      <c r="D3618">
        <v>2021</v>
      </c>
      <c r="E3618" s="9">
        <f ca="1">YEAR(TODAY())-Data_Source[[#This Row],[Year]]</f>
        <v>4</v>
      </c>
      <c r="F3618" t="s">
        <v>15</v>
      </c>
      <c r="G3618" t="s">
        <v>25</v>
      </c>
      <c r="H3618" t="s">
        <v>17</v>
      </c>
      <c r="I3618">
        <v>2.5</v>
      </c>
      <c r="J3618" t="s">
        <v>18</v>
      </c>
      <c r="K3618" t="s">
        <v>19</v>
      </c>
      <c r="L3618">
        <v>14500</v>
      </c>
      <c r="M3618" t="s">
        <v>42</v>
      </c>
      <c r="N3618" t="s">
        <v>64</v>
      </c>
      <c r="O3618" s="2">
        <v>106000</v>
      </c>
      <c r="P3618" s="1">
        <f>MEDIAN(Data_Source[Price (SAR)])</f>
        <v>58000</v>
      </c>
      <c r="Q3618" s="1" cm="1">
        <f t="array" ref="Q3618">MEDIAN(_xlfn._xlws.FILTER(Data_Source[Price (SAR)],Data_Source[Maker] = Data_Source[[#This Row],[Maker]]))</f>
        <v>56000</v>
      </c>
    </row>
    <row r="3619" spans="1:17" x14ac:dyDescent="0.35">
      <c r="A3619">
        <v>3618</v>
      </c>
      <c r="B3619" t="s">
        <v>60</v>
      </c>
      <c r="C3619" t="s">
        <v>148</v>
      </c>
      <c r="D3619">
        <v>2020</v>
      </c>
      <c r="E3619" s="9">
        <f ca="1">YEAR(TODAY())-Data_Source[[#This Row],[Year]]</f>
        <v>5</v>
      </c>
      <c r="F3619" t="s">
        <v>15</v>
      </c>
      <c r="G3619" t="s">
        <v>23</v>
      </c>
      <c r="H3619" t="s">
        <v>17</v>
      </c>
      <c r="I3619">
        <v>2</v>
      </c>
      <c r="J3619" t="s">
        <v>18</v>
      </c>
      <c r="K3619" t="s">
        <v>19</v>
      </c>
      <c r="L3619">
        <v>4100</v>
      </c>
      <c r="M3619" t="s">
        <v>42</v>
      </c>
      <c r="N3619" t="s">
        <v>64</v>
      </c>
      <c r="O3619" s="3">
        <v>170000</v>
      </c>
      <c r="P3619" s="1">
        <f>MEDIAN(Data_Source[Price (SAR)])</f>
        <v>58000</v>
      </c>
      <c r="Q3619" s="1" cm="1">
        <f t="array" ref="Q3619">MEDIAN(_xlfn._xlws.FILTER(Data_Source[Price (SAR)],Data_Source[Maker] = Data_Source[[#This Row],[Maker]]))</f>
        <v>142000</v>
      </c>
    </row>
    <row r="3620" spans="1:17" x14ac:dyDescent="0.35">
      <c r="A3620">
        <v>3619</v>
      </c>
      <c r="B3620" t="s">
        <v>34</v>
      </c>
      <c r="C3620" t="s">
        <v>123</v>
      </c>
      <c r="D3620">
        <v>2015</v>
      </c>
      <c r="E3620" s="9">
        <f ca="1">YEAR(TODAY())-Data_Source[[#This Row],[Year]]</f>
        <v>10</v>
      </c>
      <c r="F3620" t="s">
        <v>15</v>
      </c>
      <c r="G3620" t="s">
        <v>23</v>
      </c>
      <c r="H3620" t="s">
        <v>17</v>
      </c>
      <c r="I3620">
        <v>2.7</v>
      </c>
      <c r="J3620" t="s">
        <v>18</v>
      </c>
      <c r="K3620" t="s">
        <v>68</v>
      </c>
      <c r="L3620">
        <v>328000</v>
      </c>
      <c r="M3620" t="s">
        <v>59</v>
      </c>
      <c r="N3620" t="s">
        <v>59</v>
      </c>
      <c r="O3620" s="3">
        <v>66000</v>
      </c>
      <c r="P3620" s="1">
        <f>MEDIAN(Data_Source[Price (SAR)])</f>
        <v>58000</v>
      </c>
      <c r="Q3620" s="1" cm="1">
        <f t="array" ref="Q3620">MEDIAN(_xlfn._xlws.FILTER(Data_Source[Price (SAR)],Data_Source[Maker] = Data_Source[[#This Row],[Maker]]))</f>
        <v>65000</v>
      </c>
    </row>
    <row r="3621" spans="1:17" x14ac:dyDescent="0.35">
      <c r="A3621">
        <v>3620</v>
      </c>
      <c r="B3621" t="s">
        <v>34</v>
      </c>
      <c r="C3621" t="s">
        <v>41</v>
      </c>
      <c r="D3621">
        <v>2018</v>
      </c>
      <c r="E3621" s="9">
        <f ca="1">YEAR(TODAY())-Data_Source[[#This Row],[Year]]</f>
        <v>7</v>
      </c>
      <c r="F3621" t="s">
        <v>15</v>
      </c>
      <c r="G3621" t="s">
        <v>25</v>
      </c>
      <c r="H3621" t="s">
        <v>26</v>
      </c>
      <c r="I3621">
        <v>1.5</v>
      </c>
      <c r="J3621" t="s">
        <v>18</v>
      </c>
      <c r="K3621" t="s">
        <v>19</v>
      </c>
      <c r="L3621">
        <v>134000</v>
      </c>
      <c r="M3621" t="s">
        <v>42</v>
      </c>
      <c r="N3621" t="s">
        <v>64</v>
      </c>
      <c r="O3621" s="2">
        <v>36000</v>
      </c>
      <c r="P3621" s="1">
        <f>MEDIAN(Data_Source[Price (SAR)])</f>
        <v>58000</v>
      </c>
      <c r="Q3621" s="1" cm="1">
        <f t="array" ref="Q3621">MEDIAN(_xlfn._xlws.FILTER(Data_Source[Price (SAR)],Data_Source[Maker] = Data_Source[[#This Row],[Maker]]))</f>
        <v>65000</v>
      </c>
    </row>
    <row r="3622" spans="1:17" x14ac:dyDescent="0.35">
      <c r="A3622">
        <v>3621</v>
      </c>
      <c r="B3622" t="s">
        <v>73</v>
      </c>
      <c r="C3622">
        <v>3</v>
      </c>
      <c r="D3622">
        <v>2016</v>
      </c>
      <c r="E3622" s="9">
        <f ca="1">YEAR(TODAY())-Data_Source[[#This Row],[Year]]</f>
        <v>9</v>
      </c>
      <c r="F3622" t="s">
        <v>44</v>
      </c>
      <c r="G3622" t="s">
        <v>25</v>
      </c>
      <c r="H3622" t="s">
        <v>30</v>
      </c>
      <c r="I3622">
        <v>1.6</v>
      </c>
      <c r="J3622" t="s">
        <v>18</v>
      </c>
      <c r="K3622" t="s">
        <v>19</v>
      </c>
      <c r="L3622">
        <v>130000</v>
      </c>
      <c r="M3622" t="s">
        <v>54</v>
      </c>
      <c r="N3622" t="s">
        <v>538</v>
      </c>
      <c r="O3622" s="3">
        <v>48000</v>
      </c>
      <c r="P3622" s="1">
        <f>MEDIAN(Data_Source[Price (SAR)])</f>
        <v>58000</v>
      </c>
      <c r="Q3622" s="1" cm="1">
        <f t="array" ref="Q3622">MEDIAN(_xlfn._xlws.FILTER(Data_Source[Price (SAR)],Data_Source[Maker] = Data_Source[[#This Row],[Maker]]))</f>
        <v>56000</v>
      </c>
    </row>
    <row r="3623" spans="1:17" x14ac:dyDescent="0.35">
      <c r="A3623">
        <v>3622</v>
      </c>
      <c r="B3623" t="s">
        <v>34</v>
      </c>
      <c r="C3623" t="s">
        <v>127</v>
      </c>
      <c r="D3623">
        <v>2014</v>
      </c>
      <c r="E3623" s="9">
        <f ca="1">YEAR(TODAY())-Data_Source[[#This Row],[Year]]</f>
        <v>11</v>
      </c>
      <c r="F3623" t="s">
        <v>15</v>
      </c>
      <c r="G3623" t="s">
        <v>75</v>
      </c>
      <c r="H3623" t="s">
        <v>30</v>
      </c>
      <c r="I3623">
        <v>4</v>
      </c>
      <c r="J3623" t="s">
        <v>18</v>
      </c>
      <c r="K3623" t="s">
        <v>68</v>
      </c>
      <c r="L3623">
        <v>70000</v>
      </c>
      <c r="M3623" t="s">
        <v>45</v>
      </c>
      <c r="N3623" t="s">
        <v>539</v>
      </c>
      <c r="O3623" s="3">
        <v>69000</v>
      </c>
      <c r="P3623" s="1">
        <f>MEDIAN(Data_Source[Price (SAR)])</f>
        <v>58000</v>
      </c>
      <c r="Q3623" s="1" cm="1">
        <f t="array" ref="Q3623">MEDIAN(_xlfn._xlws.FILTER(Data_Source[Price (SAR)],Data_Source[Maker] = Data_Source[[#This Row],[Maker]]))</f>
        <v>65000</v>
      </c>
    </row>
    <row r="3624" spans="1:17" x14ac:dyDescent="0.35">
      <c r="A3624">
        <v>3623</v>
      </c>
      <c r="B3624" t="s">
        <v>31</v>
      </c>
      <c r="C3624" t="s">
        <v>157</v>
      </c>
      <c r="D3624">
        <v>2015</v>
      </c>
      <c r="E3624" s="9">
        <f ca="1">YEAR(TODAY())-Data_Source[[#This Row],[Year]]</f>
        <v>10</v>
      </c>
      <c r="F3624" t="s">
        <v>15</v>
      </c>
      <c r="G3624" t="s">
        <v>23</v>
      </c>
      <c r="H3624" t="s">
        <v>26</v>
      </c>
      <c r="I3624">
        <v>3.5</v>
      </c>
      <c r="J3624" t="s">
        <v>18</v>
      </c>
      <c r="K3624" t="s">
        <v>19</v>
      </c>
      <c r="L3624">
        <v>153000</v>
      </c>
      <c r="M3624" t="s">
        <v>45</v>
      </c>
      <c r="N3624" t="s">
        <v>539</v>
      </c>
      <c r="O3624" s="2">
        <v>60000</v>
      </c>
      <c r="P3624" s="1">
        <f>MEDIAN(Data_Source[Price (SAR)])</f>
        <v>58000</v>
      </c>
      <c r="Q3624" s="1" cm="1">
        <f t="array" ref="Q3624">MEDIAN(_xlfn._xlws.FILTER(Data_Source[Price (SAR)],Data_Source[Maker] = Data_Source[[#This Row],[Maker]]))</f>
        <v>60500</v>
      </c>
    </row>
    <row r="3625" spans="1:17" x14ac:dyDescent="0.35">
      <c r="A3625">
        <v>3624</v>
      </c>
      <c r="B3625" t="s">
        <v>48</v>
      </c>
      <c r="C3625" t="s">
        <v>149</v>
      </c>
      <c r="D3625">
        <v>2019</v>
      </c>
      <c r="E3625" s="9">
        <f ca="1">YEAR(TODAY())-Data_Source[[#This Row],[Year]]</f>
        <v>6</v>
      </c>
      <c r="F3625" t="s">
        <v>47</v>
      </c>
      <c r="G3625" t="s">
        <v>16</v>
      </c>
      <c r="H3625" t="s">
        <v>30</v>
      </c>
      <c r="I3625">
        <v>2</v>
      </c>
      <c r="J3625" t="s">
        <v>18</v>
      </c>
      <c r="K3625" t="s">
        <v>19</v>
      </c>
      <c r="L3625">
        <v>22000</v>
      </c>
      <c r="M3625" t="s">
        <v>45</v>
      </c>
      <c r="N3625" t="s">
        <v>539</v>
      </c>
      <c r="O3625" s="2">
        <v>180000</v>
      </c>
      <c r="P3625" s="1">
        <f>MEDIAN(Data_Source[Price (SAR)])</f>
        <v>58000</v>
      </c>
      <c r="Q3625" s="1" cm="1">
        <f t="array" ref="Q3625">MEDIAN(_xlfn._xlws.FILTER(Data_Source[Price (SAR)],Data_Source[Maker] = Data_Source[[#This Row],[Maker]]))</f>
        <v>145000</v>
      </c>
    </row>
    <row r="3626" spans="1:17" x14ac:dyDescent="0.35">
      <c r="A3626">
        <v>3625</v>
      </c>
      <c r="B3626" t="s">
        <v>60</v>
      </c>
      <c r="C3626" t="s">
        <v>309</v>
      </c>
      <c r="D3626">
        <v>2020</v>
      </c>
      <c r="E3626" s="9">
        <f ca="1">YEAR(TODAY())-Data_Source[[#This Row],[Year]]</f>
        <v>5</v>
      </c>
      <c r="F3626" t="s">
        <v>44</v>
      </c>
      <c r="G3626" t="s">
        <v>29</v>
      </c>
      <c r="H3626" t="s">
        <v>17</v>
      </c>
      <c r="I3626">
        <v>3</v>
      </c>
      <c r="J3626" t="s">
        <v>18</v>
      </c>
      <c r="K3626" t="s">
        <v>19</v>
      </c>
      <c r="L3626">
        <v>10000</v>
      </c>
      <c r="M3626" t="s">
        <v>45</v>
      </c>
      <c r="N3626" t="s">
        <v>539</v>
      </c>
      <c r="O3626" s="3">
        <v>197000</v>
      </c>
      <c r="P3626" s="1">
        <f>MEDIAN(Data_Source[Price (SAR)])</f>
        <v>58000</v>
      </c>
      <c r="Q3626" s="1" cm="1">
        <f t="array" ref="Q3626">MEDIAN(_xlfn._xlws.FILTER(Data_Source[Price (SAR)],Data_Source[Maker] = Data_Source[[#This Row],[Maker]]))</f>
        <v>142000</v>
      </c>
    </row>
    <row r="3627" spans="1:17" x14ac:dyDescent="0.35">
      <c r="A3627">
        <v>3626</v>
      </c>
      <c r="B3627" t="s">
        <v>27</v>
      </c>
      <c r="C3627" t="s">
        <v>89</v>
      </c>
      <c r="D3627">
        <v>2017</v>
      </c>
      <c r="E3627" s="9">
        <f ca="1">YEAR(TODAY())-Data_Source[[#This Row],[Year]]</f>
        <v>8</v>
      </c>
      <c r="F3627" t="s">
        <v>15</v>
      </c>
      <c r="G3627" t="s">
        <v>23</v>
      </c>
      <c r="H3627" t="s">
        <v>26</v>
      </c>
      <c r="I3627">
        <v>2.4</v>
      </c>
      <c r="J3627" t="s">
        <v>18</v>
      </c>
      <c r="K3627" t="s">
        <v>19</v>
      </c>
      <c r="L3627">
        <v>135000</v>
      </c>
      <c r="M3627" t="s">
        <v>42</v>
      </c>
      <c r="N3627" t="s">
        <v>64</v>
      </c>
      <c r="O3627" s="2">
        <v>45000</v>
      </c>
      <c r="P3627" s="1">
        <f>MEDIAN(Data_Source[Price (SAR)])</f>
        <v>58000</v>
      </c>
      <c r="Q3627" s="1" cm="1">
        <f t="array" ref="Q3627">MEDIAN(_xlfn._xlws.FILTER(Data_Source[Price (SAR)],Data_Source[Maker] = Data_Source[[#This Row],[Maker]]))</f>
        <v>42000</v>
      </c>
    </row>
    <row r="3628" spans="1:17" x14ac:dyDescent="0.35">
      <c r="A3628">
        <v>3627</v>
      </c>
      <c r="B3628" t="s">
        <v>21</v>
      </c>
      <c r="C3628" t="s">
        <v>207</v>
      </c>
      <c r="D3628">
        <v>2017</v>
      </c>
      <c r="E3628" s="9">
        <f ca="1">YEAR(TODAY())-Data_Source[[#This Row],[Year]]</f>
        <v>8</v>
      </c>
      <c r="F3628" t="s">
        <v>15</v>
      </c>
      <c r="G3628" t="s">
        <v>23</v>
      </c>
      <c r="H3628" t="s">
        <v>26</v>
      </c>
      <c r="I3628">
        <v>2.5</v>
      </c>
      <c r="J3628" t="s">
        <v>18</v>
      </c>
      <c r="K3628" t="s">
        <v>19</v>
      </c>
      <c r="L3628">
        <v>88000</v>
      </c>
      <c r="M3628" t="s">
        <v>42</v>
      </c>
      <c r="N3628" t="s">
        <v>64</v>
      </c>
      <c r="O3628" s="3">
        <v>37000</v>
      </c>
      <c r="P3628" s="1">
        <f>MEDIAN(Data_Source[Price (SAR)])</f>
        <v>58000</v>
      </c>
      <c r="Q3628" s="1" cm="1">
        <f t="array" ref="Q3628">MEDIAN(_xlfn._xlws.FILTER(Data_Source[Price (SAR)],Data_Source[Maker] = Data_Source[[#This Row],[Maker]]))</f>
        <v>36500</v>
      </c>
    </row>
    <row r="3629" spans="1:17" x14ac:dyDescent="0.35">
      <c r="A3629">
        <v>3628</v>
      </c>
      <c r="B3629" t="s">
        <v>31</v>
      </c>
      <c r="C3629" t="s">
        <v>57</v>
      </c>
      <c r="D3629">
        <v>2020</v>
      </c>
      <c r="E3629" s="9">
        <f ca="1">YEAR(TODAY())-Data_Source[[#This Row],[Year]]</f>
        <v>5</v>
      </c>
      <c r="F3629" t="s">
        <v>15</v>
      </c>
      <c r="G3629" t="s">
        <v>25</v>
      </c>
      <c r="H3629" t="s">
        <v>30</v>
      </c>
      <c r="I3629">
        <v>1.6</v>
      </c>
      <c r="J3629" t="s">
        <v>18</v>
      </c>
      <c r="K3629" t="s">
        <v>19</v>
      </c>
      <c r="L3629">
        <v>25000</v>
      </c>
      <c r="M3629" t="s">
        <v>45</v>
      </c>
      <c r="N3629" t="s">
        <v>539</v>
      </c>
      <c r="O3629" s="2">
        <v>68000</v>
      </c>
      <c r="P3629" s="1">
        <f>MEDIAN(Data_Source[Price (SAR)])</f>
        <v>58000</v>
      </c>
      <c r="Q3629" s="1" cm="1">
        <f t="array" ref="Q3629">MEDIAN(_xlfn._xlws.FILTER(Data_Source[Price (SAR)],Data_Source[Maker] = Data_Source[[#This Row],[Maker]]))</f>
        <v>60500</v>
      </c>
    </row>
    <row r="3630" spans="1:17" x14ac:dyDescent="0.35">
      <c r="A3630">
        <v>3629</v>
      </c>
      <c r="B3630" t="s">
        <v>27</v>
      </c>
      <c r="C3630" t="s">
        <v>88</v>
      </c>
      <c r="D3630">
        <v>2018</v>
      </c>
      <c r="E3630" s="9">
        <f ca="1">YEAR(TODAY())-Data_Source[[#This Row],[Year]]</f>
        <v>7</v>
      </c>
      <c r="F3630" t="s">
        <v>15</v>
      </c>
      <c r="G3630" t="s">
        <v>23</v>
      </c>
      <c r="H3630" t="s">
        <v>26</v>
      </c>
      <c r="I3630">
        <v>1.4</v>
      </c>
      <c r="J3630" t="s">
        <v>18</v>
      </c>
      <c r="K3630" t="s">
        <v>19</v>
      </c>
      <c r="L3630">
        <v>135000</v>
      </c>
      <c r="M3630" t="s">
        <v>45</v>
      </c>
      <c r="N3630" t="s">
        <v>539</v>
      </c>
      <c r="O3630" s="3">
        <v>30000</v>
      </c>
      <c r="P3630" s="1">
        <f>MEDIAN(Data_Source[Price (SAR)])</f>
        <v>58000</v>
      </c>
      <c r="Q3630" s="1" cm="1">
        <f t="array" ref="Q3630">MEDIAN(_xlfn._xlws.FILTER(Data_Source[Price (SAR)],Data_Source[Maker] = Data_Source[[#This Row],[Maker]]))</f>
        <v>42000</v>
      </c>
    </row>
    <row r="3631" spans="1:17" x14ac:dyDescent="0.35">
      <c r="A3631">
        <v>3630</v>
      </c>
      <c r="B3631" t="s">
        <v>21</v>
      </c>
      <c r="C3631" t="s">
        <v>218</v>
      </c>
      <c r="D3631">
        <v>2015</v>
      </c>
      <c r="E3631" s="9">
        <f ca="1">YEAR(TODAY())-Data_Source[[#This Row],[Year]]</f>
        <v>10</v>
      </c>
      <c r="F3631" t="s">
        <v>15</v>
      </c>
      <c r="G3631" t="s">
        <v>23</v>
      </c>
      <c r="H3631" t="s">
        <v>30</v>
      </c>
      <c r="I3631">
        <v>2</v>
      </c>
      <c r="J3631" t="s">
        <v>18</v>
      </c>
      <c r="K3631" t="s">
        <v>68</v>
      </c>
      <c r="L3631">
        <v>45000</v>
      </c>
      <c r="M3631" t="s">
        <v>20</v>
      </c>
      <c r="N3631" t="s">
        <v>20</v>
      </c>
      <c r="O3631" s="2">
        <v>50000</v>
      </c>
      <c r="P3631" s="1">
        <f>MEDIAN(Data_Source[Price (SAR)])</f>
        <v>58000</v>
      </c>
      <c r="Q3631" s="1" cm="1">
        <f t="array" ref="Q3631">MEDIAN(_xlfn._xlws.FILTER(Data_Source[Price (SAR)],Data_Source[Maker] = Data_Source[[#This Row],[Maker]]))</f>
        <v>36500</v>
      </c>
    </row>
    <row r="3632" spans="1:17" x14ac:dyDescent="0.35">
      <c r="A3632">
        <v>3631</v>
      </c>
      <c r="B3632" t="s">
        <v>34</v>
      </c>
      <c r="C3632" t="s">
        <v>55</v>
      </c>
      <c r="D3632">
        <v>2016</v>
      </c>
      <c r="E3632" s="9">
        <f ca="1">YEAR(TODAY())-Data_Source[[#This Row],[Year]]</f>
        <v>9</v>
      </c>
      <c r="F3632" t="s">
        <v>15</v>
      </c>
      <c r="G3632" t="s">
        <v>23</v>
      </c>
      <c r="H3632" t="s">
        <v>26</v>
      </c>
      <c r="I3632">
        <v>4</v>
      </c>
      <c r="J3632" t="s">
        <v>18</v>
      </c>
      <c r="K3632" t="s">
        <v>19</v>
      </c>
      <c r="L3632">
        <v>74000</v>
      </c>
      <c r="M3632" t="s">
        <v>42</v>
      </c>
      <c r="N3632" t="s">
        <v>64</v>
      </c>
      <c r="O3632" s="3">
        <v>120000</v>
      </c>
      <c r="P3632" s="1">
        <f>MEDIAN(Data_Source[Price (SAR)])</f>
        <v>58000</v>
      </c>
      <c r="Q3632" s="1" cm="1">
        <f t="array" ref="Q3632">MEDIAN(_xlfn._xlws.FILTER(Data_Source[Price (SAR)],Data_Source[Maker] = Data_Source[[#This Row],[Maker]]))</f>
        <v>65000</v>
      </c>
    </row>
    <row r="3633" spans="1:17" x14ac:dyDescent="0.35">
      <c r="A3633">
        <v>3632</v>
      </c>
      <c r="B3633" t="s">
        <v>185</v>
      </c>
      <c r="C3633" t="s">
        <v>277</v>
      </c>
      <c r="D3633">
        <v>2020</v>
      </c>
      <c r="E3633" s="9">
        <f ca="1">YEAR(TODAY())-Data_Source[[#This Row],[Year]]</f>
        <v>5</v>
      </c>
      <c r="F3633" t="s">
        <v>15</v>
      </c>
      <c r="G3633" t="s">
        <v>23</v>
      </c>
      <c r="H3633" t="s">
        <v>17</v>
      </c>
      <c r="I3633">
        <v>3</v>
      </c>
      <c r="J3633" t="s">
        <v>56</v>
      </c>
      <c r="K3633" t="s">
        <v>19</v>
      </c>
      <c r="L3633">
        <v>37000</v>
      </c>
      <c r="M3633" t="s">
        <v>59</v>
      </c>
      <c r="N3633" t="s">
        <v>59</v>
      </c>
      <c r="O3633" s="2">
        <v>125000</v>
      </c>
      <c r="P3633" s="1">
        <f>MEDIAN(Data_Source[Price (SAR)])</f>
        <v>58000</v>
      </c>
      <c r="Q3633" s="1" cm="1">
        <f t="array" ref="Q3633">MEDIAN(_xlfn._xlws.FILTER(Data_Source[Price (SAR)],Data_Source[Maker] = Data_Source[[#This Row],[Maker]]))</f>
        <v>55500</v>
      </c>
    </row>
    <row r="3634" spans="1:17" x14ac:dyDescent="0.35">
      <c r="A3634">
        <v>3633</v>
      </c>
      <c r="B3634" t="s">
        <v>39</v>
      </c>
      <c r="C3634" t="s">
        <v>46</v>
      </c>
      <c r="D3634">
        <v>2018</v>
      </c>
      <c r="E3634" s="9">
        <f ca="1">YEAR(TODAY())-Data_Source[[#This Row],[Year]]</f>
        <v>7</v>
      </c>
      <c r="F3634" t="s">
        <v>47</v>
      </c>
      <c r="G3634" t="s">
        <v>16</v>
      </c>
      <c r="H3634" t="s">
        <v>30</v>
      </c>
      <c r="I3634">
        <v>3</v>
      </c>
      <c r="J3634" t="s">
        <v>18</v>
      </c>
      <c r="K3634" t="s">
        <v>19</v>
      </c>
      <c r="L3634">
        <v>127000</v>
      </c>
      <c r="M3634" t="s">
        <v>45</v>
      </c>
      <c r="N3634" t="s">
        <v>539</v>
      </c>
      <c r="O3634" s="3">
        <v>159000</v>
      </c>
      <c r="P3634" s="1">
        <f>MEDIAN(Data_Source[Price (SAR)])</f>
        <v>58000</v>
      </c>
      <c r="Q3634" s="1" cm="1">
        <f t="array" ref="Q3634">MEDIAN(_xlfn._xlws.FILTER(Data_Source[Price (SAR)],Data_Source[Maker] = Data_Source[[#This Row],[Maker]]))</f>
        <v>60000</v>
      </c>
    </row>
    <row r="3635" spans="1:17" x14ac:dyDescent="0.35">
      <c r="A3635">
        <v>3634</v>
      </c>
      <c r="B3635" t="s">
        <v>39</v>
      </c>
      <c r="C3635" t="s">
        <v>46</v>
      </c>
      <c r="D3635">
        <v>2015</v>
      </c>
      <c r="E3635" s="9">
        <f ca="1">YEAR(TODAY())-Data_Source[[#This Row],[Year]]</f>
        <v>10</v>
      </c>
      <c r="F3635" t="s">
        <v>15</v>
      </c>
      <c r="G3635" t="s">
        <v>78</v>
      </c>
      <c r="H3635" t="s">
        <v>17</v>
      </c>
      <c r="I3635">
        <v>5.6</v>
      </c>
      <c r="J3635" t="s">
        <v>18</v>
      </c>
      <c r="K3635" t="s">
        <v>19</v>
      </c>
      <c r="L3635">
        <v>188000</v>
      </c>
      <c r="M3635" t="s">
        <v>20</v>
      </c>
      <c r="N3635" t="s">
        <v>20</v>
      </c>
      <c r="O3635" s="2">
        <v>99500</v>
      </c>
      <c r="P3635" s="1">
        <f>MEDIAN(Data_Source[Price (SAR)])</f>
        <v>58000</v>
      </c>
      <c r="Q3635" s="1" cm="1">
        <f t="array" ref="Q3635">MEDIAN(_xlfn._xlws.FILTER(Data_Source[Price (SAR)],Data_Source[Maker] = Data_Source[[#This Row],[Maker]]))</f>
        <v>60000</v>
      </c>
    </row>
    <row r="3636" spans="1:17" x14ac:dyDescent="0.35">
      <c r="A3636">
        <v>3635</v>
      </c>
      <c r="B3636" t="s">
        <v>34</v>
      </c>
      <c r="C3636" t="s">
        <v>35</v>
      </c>
      <c r="D3636">
        <v>2020</v>
      </c>
      <c r="E3636" s="9">
        <f ca="1">YEAR(TODAY())-Data_Source[[#This Row],[Year]]</f>
        <v>5</v>
      </c>
      <c r="F3636" t="s">
        <v>15</v>
      </c>
      <c r="G3636" t="s">
        <v>23</v>
      </c>
      <c r="H3636" t="s">
        <v>17</v>
      </c>
      <c r="I3636">
        <v>4.5999999999999996</v>
      </c>
      <c r="J3636" t="s">
        <v>18</v>
      </c>
      <c r="K3636" t="s">
        <v>19</v>
      </c>
      <c r="L3636">
        <v>46800</v>
      </c>
      <c r="M3636" t="s">
        <v>45</v>
      </c>
      <c r="N3636" t="s">
        <v>539</v>
      </c>
      <c r="O3636" s="2">
        <v>257000</v>
      </c>
      <c r="P3636" s="1">
        <f>MEDIAN(Data_Source[Price (SAR)])</f>
        <v>58000</v>
      </c>
      <c r="Q3636" s="1" cm="1">
        <f t="array" ref="Q3636">MEDIAN(_xlfn._xlws.FILTER(Data_Source[Price (SAR)],Data_Source[Maker] = Data_Source[[#This Row],[Maker]]))</f>
        <v>65000</v>
      </c>
    </row>
    <row r="3637" spans="1:17" x14ac:dyDescent="0.35">
      <c r="A3637">
        <v>3636</v>
      </c>
      <c r="B3637" t="s">
        <v>34</v>
      </c>
      <c r="C3637" t="s">
        <v>43</v>
      </c>
      <c r="D3637">
        <v>2015</v>
      </c>
      <c r="E3637" s="9">
        <f ca="1">YEAR(TODAY())-Data_Source[[#This Row],[Year]]</f>
        <v>10</v>
      </c>
      <c r="F3637" t="s">
        <v>15</v>
      </c>
      <c r="G3637" t="s">
        <v>23</v>
      </c>
      <c r="H3637" t="s">
        <v>26</v>
      </c>
      <c r="I3637">
        <v>2.5</v>
      </c>
      <c r="J3637" t="s">
        <v>18</v>
      </c>
      <c r="K3637" t="s">
        <v>19</v>
      </c>
      <c r="L3637">
        <v>216902</v>
      </c>
      <c r="M3637" t="s">
        <v>45</v>
      </c>
      <c r="N3637" t="s">
        <v>539</v>
      </c>
      <c r="O3637" s="2">
        <v>48000</v>
      </c>
      <c r="P3637" s="1">
        <f>MEDIAN(Data_Source[Price (SAR)])</f>
        <v>58000</v>
      </c>
      <c r="Q3637" s="1" cm="1">
        <f t="array" ref="Q3637">MEDIAN(_xlfn._xlws.FILTER(Data_Source[Price (SAR)],Data_Source[Maker] = Data_Source[[#This Row],[Maker]]))</f>
        <v>65000</v>
      </c>
    </row>
    <row r="3638" spans="1:17" x14ac:dyDescent="0.35">
      <c r="A3638">
        <v>3637</v>
      </c>
      <c r="B3638" t="s">
        <v>21</v>
      </c>
      <c r="C3638" t="s">
        <v>130</v>
      </c>
      <c r="D3638">
        <v>2000</v>
      </c>
      <c r="E3638" s="9">
        <f ca="1">YEAR(TODAY())-Data_Source[[#This Row],[Year]]</f>
        <v>25</v>
      </c>
      <c r="F3638" t="s">
        <v>15</v>
      </c>
      <c r="G3638" t="s">
        <v>25</v>
      </c>
      <c r="H3638" t="s">
        <v>26</v>
      </c>
      <c r="I3638">
        <v>3.5</v>
      </c>
      <c r="J3638" t="s">
        <v>18</v>
      </c>
      <c r="K3638" t="s">
        <v>68</v>
      </c>
      <c r="L3638">
        <v>400000</v>
      </c>
      <c r="M3638" t="s">
        <v>42</v>
      </c>
      <c r="N3638" t="s">
        <v>64</v>
      </c>
      <c r="O3638" s="2">
        <v>12500</v>
      </c>
      <c r="P3638" s="1">
        <f>MEDIAN(Data_Source[Price (SAR)])</f>
        <v>58000</v>
      </c>
      <c r="Q3638" s="1" cm="1">
        <f t="array" ref="Q3638">MEDIAN(_xlfn._xlws.FILTER(Data_Source[Price (SAR)],Data_Source[Maker] = Data_Source[[#This Row],[Maker]]))</f>
        <v>36500</v>
      </c>
    </row>
    <row r="3639" spans="1:17" x14ac:dyDescent="0.35">
      <c r="A3639">
        <v>3638</v>
      </c>
      <c r="B3639" t="s">
        <v>21</v>
      </c>
      <c r="C3639" t="s">
        <v>24</v>
      </c>
      <c r="D3639">
        <v>2019</v>
      </c>
      <c r="E3639" s="9">
        <f ca="1">YEAR(TODAY())-Data_Source[[#This Row],[Year]]</f>
        <v>6</v>
      </c>
      <c r="F3639" t="s">
        <v>15</v>
      </c>
      <c r="G3639" t="s">
        <v>23</v>
      </c>
      <c r="H3639" t="s">
        <v>26</v>
      </c>
      <c r="I3639">
        <v>1.5</v>
      </c>
      <c r="J3639" t="s">
        <v>18</v>
      </c>
      <c r="K3639" t="s">
        <v>19</v>
      </c>
      <c r="L3639">
        <v>77000</v>
      </c>
      <c r="M3639" t="s">
        <v>45</v>
      </c>
      <c r="N3639" t="s">
        <v>539</v>
      </c>
      <c r="O3639" s="3">
        <v>28500</v>
      </c>
      <c r="P3639" s="1">
        <f>MEDIAN(Data_Source[Price (SAR)])</f>
        <v>58000</v>
      </c>
      <c r="Q3639" s="1" cm="1">
        <f t="array" ref="Q3639">MEDIAN(_xlfn._xlws.FILTER(Data_Source[Price (SAR)],Data_Source[Maker] = Data_Source[[#This Row],[Maker]]))</f>
        <v>36500</v>
      </c>
    </row>
    <row r="3640" spans="1:17" x14ac:dyDescent="0.35">
      <c r="A3640">
        <v>3639</v>
      </c>
      <c r="B3640" t="s">
        <v>21</v>
      </c>
      <c r="C3640" t="s">
        <v>22</v>
      </c>
      <c r="D3640">
        <v>1992</v>
      </c>
      <c r="E3640" s="9">
        <f ca="1">YEAR(TODAY())-Data_Source[[#This Row],[Year]]</f>
        <v>33</v>
      </c>
      <c r="F3640" t="s">
        <v>15</v>
      </c>
      <c r="G3640" t="s">
        <v>23</v>
      </c>
      <c r="H3640" t="s">
        <v>26</v>
      </c>
      <c r="I3640">
        <v>4.5999999999999996</v>
      </c>
      <c r="J3640" t="s">
        <v>18</v>
      </c>
      <c r="K3640" t="s">
        <v>68</v>
      </c>
      <c r="L3640">
        <v>357000</v>
      </c>
      <c r="M3640" t="s">
        <v>45</v>
      </c>
      <c r="N3640" t="s">
        <v>539</v>
      </c>
      <c r="O3640" s="2">
        <v>27000</v>
      </c>
      <c r="P3640" s="1">
        <f>MEDIAN(Data_Source[Price (SAR)])</f>
        <v>58000</v>
      </c>
      <c r="Q3640" s="1" cm="1">
        <f t="array" ref="Q3640">MEDIAN(_xlfn._xlws.FILTER(Data_Source[Price (SAR)],Data_Source[Maker] = Data_Source[[#This Row],[Maker]]))</f>
        <v>36500</v>
      </c>
    </row>
    <row r="3641" spans="1:17" x14ac:dyDescent="0.35">
      <c r="A3641">
        <v>3640</v>
      </c>
      <c r="B3641" t="s">
        <v>39</v>
      </c>
      <c r="C3641" t="s">
        <v>40</v>
      </c>
      <c r="D3641">
        <v>2015</v>
      </c>
      <c r="E3641" s="9">
        <f ca="1">YEAR(TODAY())-Data_Source[[#This Row],[Year]]</f>
        <v>10</v>
      </c>
      <c r="F3641" t="s">
        <v>15</v>
      </c>
      <c r="G3641" t="s">
        <v>102</v>
      </c>
      <c r="H3641" t="s">
        <v>17</v>
      </c>
      <c r="I3641">
        <v>3.6</v>
      </c>
      <c r="J3641" t="s">
        <v>18</v>
      </c>
      <c r="K3641" t="s">
        <v>19</v>
      </c>
      <c r="L3641">
        <v>212000</v>
      </c>
      <c r="M3641" t="s">
        <v>20</v>
      </c>
      <c r="N3641" t="s">
        <v>20</v>
      </c>
      <c r="O3641" s="3">
        <v>64000</v>
      </c>
      <c r="P3641" s="1">
        <f>MEDIAN(Data_Source[Price (SAR)])</f>
        <v>58000</v>
      </c>
      <c r="Q3641" s="1" cm="1">
        <f t="array" ref="Q3641">MEDIAN(_xlfn._xlws.FILTER(Data_Source[Price (SAR)],Data_Source[Maker] = Data_Source[[#This Row],[Maker]]))</f>
        <v>60000</v>
      </c>
    </row>
    <row r="3642" spans="1:17" x14ac:dyDescent="0.35">
      <c r="A3642">
        <v>3641</v>
      </c>
      <c r="B3642" t="s">
        <v>48</v>
      </c>
      <c r="C3642" t="s">
        <v>244</v>
      </c>
      <c r="D3642">
        <v>1990</v>
      </c>
      <c r="E3642" s="9">
        <f ca="1">YEAR(TODAY())-Data_Source[[#This Row],[Year]]</f>
        <v>35</v>
      </c>
      <c r="F3642" t="s">
        <v>47</v>
      </c>
      <c r="G3642" t="s">
        <v>65</v>
      </c>
      <c r="H3642" t="s">
        <v>17</v>
      </c>
      <c r="I3642">
        <v>6.2</v>
      </c>
      <c r="J3642" t="s">
        <v>18</v>
      </c>
      <c r="K3642" t="s">
        <v>19</v>
      </c>
      <c r="L3642">
        <v>79000</v>
      </c>
      <c r="M3642" t="s">
        <v>45</v>
      </c>
      <c r="N3642" t="s">
        <v>539</v>
      </c>
      <c r="O3642" s="2">
        <v>115000</v>
      </c>
      <c r="P3642" s="1">
        <f>MEDIAN(Data_Source[Price (SAR)])</f>
        <v>58000</v>
      </c>
      <c r="Q3642" s="1" cm="1">
        <f t="array" ref="Q3642">MEDIAN(_xlfn._xlws.FILTER(Data_Source[Price (SAR)],Data_Source[Maker] = Data_Source[[#This Row],[Maker]]))</f>
        <v>145000</v>
      </c>
    </row>
    <row r="3643" spans="1:17" x14ac:dyDescent="0.35">
      <c r="A3643">
        <v>3642</v>
      </c>
      <c r="B3643" t="s">
        <v>62</v>
      </c>
      <c r="C3643" t="s">
        <v>63</v>
      </c>
      <c r="D3643">
        <v>2016</v>
      </c>
      <c r="E3643" s="9">
        <f ca="1">YEAR(TODAY())-Data_Source[[#This Row],[Year]]</f>
        <v>9</v>
      </c>
      <c r="F3643" t="s">
        <v>15</v>
      </c>
      <c r="G3643" t="s">
        <v>23</v>
      </c>
      <c r="H3643" t="s">
        <v>17</v>
      </c>
      <c r="I3643">
        <v>4</v>
      </c>
      <c r="J3643" t="s">
        <v>18</v>
      </c>
      <c r="K3643" t="s">
        <v>19</v>
      </c>
      <c r="L3643">
        <v>139000</v>
      </c>
      <c r="M3643" t="s">
        <v>45</v>
      </c>
      <c r="N3643" t="s">
        <v>539</v>
      </c>
      <c r="O3643" s="2">
        <v>288000</v>
      </c>
      <c r="P3643" s="1">
        <f>MEDIAN(Data_Source[Price (SAR)])</f>
        <v>58000</v>
      </c>
      <c r="Q3643" s="1" cm="1">
        <f t="array" ref="Q3643">MEDIAN(_xlfn._xlws.FILTER(Data_Source[Price (SAR)],Data_Source[Maker] = Data_Source[[#This Row],[Maker]]))</f>
        <v>242500</v>
      </c>
    </row>
    <row r="3644" spans="1:17" x14ac:dyDescent="0.35">
      <c r="A3644">
        <v>3643</v>
      </c>
      <c r="B3644" t="s">
        <v>31</v>
      </c>
      <c r="C3644" t="s">
        <v>32</v>
      </c>
      <c r="D3644">
        <v>2019</v>
      </c>
      <c r="E3644" s="9">
        <f ca="1">YEAR(TODAY())-Data_Source[[#This Row],[Year]]</f>
        <v>6</v>
      </c>
      <c r="F3644" t="s">
        <v>15</v>
      </c>
      <c r="G3644" t="s">
        <v>23</v>
      </c>
      <c r="H3644" t="s">
        <v>30</v>
      </c>
      <c r="I3644">
        <v>2</v>
      </c>
      <c r="J3644" t="s">
        <v>18</v>
      </c>
      <c r="K3644" t="s">
        <v>19</v>
      </c>
      <c r="L3644">
        <v>18000</v>
      </c>
      <c r="M3644" t="s">
        <v>42</v>
      </c>
      <c r="N3644" t="s">
        <v>64</v>
      </c>
      <c r="O3644" s="2">
        <v>95000</v>
      </c>
      <c r="P3644" s="1">
        <f>MEDIAN(Data_Source[Price (SAR)])</f>
        <v>58000</v>
      </c>
      <c r="Q3644" s="1" cm="1">
        <f t="array" ref="Q3644">MEDIAN(_xlfn._xlws.FILTER(Data_Source[Price (SAR)],Data_Source[Maker] = Data_Source[[#This Row],[Maker]]))</f>
        <v>60500</v>
      </c>
    </row>
    <row r="3645" spans="1:17" x14ac:dyDescent="0.35">
      <c r="A3645">
        <v>3644</v>
      </c>
      <c r="B3645" t="s">
        <v>34</v>
      </c>
      <c r="C3645" t="s">
        <v>51</v>
      </c>
      <c r="D3645">
        <v>2018</v>
      </c>
      <c r="E3645" s="9">
        <f ca="1">YEAR(TODAY())-Data_Source[[#This Row],[Year]]</f>
        <v>7</v>
      </c>
      <c r="F3645" t="s">
        <v>15</v>
      </c>
      <c r="G3645" t="s">
        <v>23</v>
      </c>
      <c r="H3645" t="s">
        <v>26</v>
      </c>
      <c r="I3645">
        <v>1.6</v>
      </c>
      <c r="J3645" t="s">
        <v>18</v>
      </c>
      <c r="K3645" t="s">
        <v>19</v>
      </c>
      <c r="L3645">
        <v>57000</v>
      </c>
      <c r="M3645" t="s">
        <v>45</v>
      </c>
      <c r="N3645" t="s">
        <v>539</v>
      </c>
      <c r="O3645" s="3">
        <v>45000</v>
      </c>
      <c r="P3645" s="1">
        <f>MEDIAN(Data_Source[Price (SAR)])</f>
        <v>58000</v>
      </c>
      <c r="Q3645" s="1" cm="1">
        <f t="array" ref="Q3645">MEDIAN(_xlfn._xlws.FILTER(Data_Source[Price (SAR)],Data_Source[Maker] = Data_Source[[#This Row],[Maker]]))</f>
        <v>65000</v>
      </c>
    </row>
    <row r="3646" spans="1:17" x14ac:dyDescent="0.35">
      <c r="A3646">
        <v>3645</v>
      </c>
      <c r="B3646" t="s">
        <v>34</v>
      </c>
      <c r="C3646" t="s">
        <v>35</v>
      </c>
      <c r="D3646">
        <v>2004</v>
      </c>
      <c r="E3646" s="9">
        <f ca="1">YEAR(TODAY())-Data_Source[[#This Row],[Year]]</f>
        <v>21</v>
      </c>
      <c r="F3646" t="s">
        <v>15</v>
      </c>
      <c r="G3646" t="s">
        <v>16</v>
      </c>
      <c r="H3646" t="s">
        <v>26</v>
      </c>
      <c r="I3646">
        <v>4</v>
      </c>
      <c r="J3646" t="s">
        <v>18</v>
      </c>
      <c r="K3646" t="s">
        <v>68</v>
      </c>
      <c r="L3646">
        <v>440000</v>
      </c>
      <c r="M3646" t="s">
        <v>45</v>
      </c>
      <c r="N3646" t="s">
        <v>539</v>
      </c>
      <c r="O3646" s="3">
        <v>65000</v>
      </c>
      <c r="P3646" s="1">
        <f>MEDIAN(Data_Source[Price (SAR)])</f>
        <v>58000</v>
      </c>
      <c r="Q3646" s="1" cm="1">
        <f t="array" ref="Q3646">MEDIAN(_xlfn._xlws.FILTER(Data_Source[Price (SAR)],Data_Source[Maker] = Data_Source[[#This Row],[Maker]]))</f>
        <v>65000</v>
      </c>
    </row>
    <row r="3647" spans="1:17" x14ac:dyDescent="0.35">
      <c r="A3647">
        <v>3646</v>
      </c>
      <c r="B3647" t="s">
        <v>34</v>
      </c>
      <c r="C3647" t="s">
        <v>43</v>
      </c>
      <c r="D3647">
        <v>2017</v>
      </c>
      <c r="E3647" s="9">
        <f ca="1">YEAR(TODAY())-Data_Source[[#This Row],[Year]]</f>
        <v>8</v>
      </c>
      <c r="F3647" t="s">
        <v>44</v>
      </c>
      <c r="G3647" t="s">
        <v>23</v>
      </c>
      <c r="H3647" t="s">
        <v>30</v>
      </c>
      <c r="I3647">
        <v>2.5</v>
      </c>
      <c r="J3647" t="s">
        <v>18</v>
      </c>
      <c r="K3647" t="s">
        <v>19</v>
      </c>
      <c r="L3647">
        <v>120500</v>
      </c>
      <c r="M3647" t="s">
        <v>45</v>
      </c>
      <c r="N3647" t="s">
        <v>539</v>
      </c>
      <c r="O3647" s="3">
        <v>50000</v>
      </c>
      <c r="P3647" s="1">
        <f>MEDIAN(Data_Source[Price (SAR)])</f>
        <v>58000</v>
      </c>
      <c r="Q3647" s="1" cm="1">
        <f t="array" ref="Q3647">MEDIAN(_xlfn._xlws.FILTER(Data_Source[Price (SAR)],Data_Source[Maker] = Data_Source[[#This Row],[Maker]]))</f>
        <v>65000</v>
      </c>
    </row>
    <row r="3648" spans="1:17" x14ac:dyDescent="0.35">
      <c r="A3648">
        <v>3647</v>
      </c>
      <c r="B3648" t="s">
        <v>34</v>
      </c>
      <c r="C3648" t="s">
        <v>51</v>
      </c>
      <c r="D3648">
        <v>2017</v>
      </c>
      <c r="E3648" s="9">
        <f ca="1">YEAR(TODAY())-Data_Source[[#This Row],[Year]]</f>
        <v>8</v>
      </c>
      <c r="F3648" t="s">
        <v>15</v>
      </c>
      <c r="G3648" t="s">
        <v>78</v>
      </c>
      <c r="H3648" t="s">
        <v>30</v>
      </c>
      <c r="I3648">
        <v>1.6</v>
      </c>
      <c r="J3648" t="s">
        <v>18</v>
      </c>
      <c r="K3648" t="s">
        <v>19</v>
      </c>
      <c r="L3648">
        <v>107000</v>
      </c>
      <c r="M3648" t="s">
        <v>20</v>
      </c>
      <c r="N3648" t="s">
        <v>20</v>
      </c>
      <c r="O3648" s="2">
        <v>39000</v>
      </c>
      <c r="P3648" s="1">
        <f>MEDIAN(Data_Source[Price (SAR)])</f>
        <v>58000</v>
      </c>
      <c r="Q3648" s="1" cm="1">
        <f t="array" ref="Q3648">MEDIAN(_xlfn._xlws.FILTER(Data_Source[Price (SAR)],Data_Source[Maker] = Data_Source[[#This Row],[Maker]]))</f>
        <v>65000</v>
      </c>
    </row>
    <row r="3649" spans="1:17" x14ac:dyDescent="0.35">
      <c r="A3649">
        <v>3648</v>
      </c>
      <c r="B3649" t="s">
        <v>76</v>
      </c>
      <c r="C3649" t="s">
        <v>77</v>
      </c>
      <c r="D3649">
        <v>2014</v>
      </c>
      <c r="E3649" s="9">
        <f ca="1">YEAR(TODAY())-Data_Source[[#This Row],[Year]]</f>
        <v>11</v>
      </c>
      <c r="F3649" t="s">
        <v>15</v>
      </c>
      <c r="G3649" t="s">
        <v>29</v>
      </c>
      <c r="H3649" t="s">
        <v>26</v>
      </c>
      <c r="I3649">
        <v>5.7</v>
      </c>
      <c r="J3649" t="s">
        <v>18</v>
      </c>
      <c r="K3649" t="s">
        <v>19</v>
      </c>
      <c r="L3649">
        <v>190700</v>
      </c>
      <c r="M3649" t="s">
        <v>20</v>
      </c>
      <c r="N3649" t="s">
        <v>20</v>
      </c>
      <c r="O3649" s="3">
        <v>59000</v>
      </c>
      <c r="P3649" s="1">
        <f>MEDIAN(Data_Source[Price (SAR)])</f>
        <v>58000</v>
      </c>
      <c r="Q3649" s="1" cm="1">
        <f t="array" ref="Q3649">MEDIAN(_xlfn._xlws.FILTER(Data_Source[Price (SAR)],Data_Source[Maker] = Data_Source[[#This Row],[Maker]]))</f>
        <v>55000</v>
      </c>
    </row>
    <row r="3650" spans="1:17" x14ac:dyDescent="0.35">
      <c r="A3650">
        <v>3649</v>
      </c>
      <c r="B3650" t="s">
        <v>34</v>
      </c>
      <c r="C3650" t="s">
        <v>43</v>
      </c>
      <c r="D3650">
        <v>2019</v>
      </c>
      <c r="E3650" s="9">
        <f ca="1">YEAR(TODAY())-Data_Source[[#This Row],[Year]]</f>
        <v>6</v>
      </c>
      <c r="F3650" t="s">
        <v>15</v>
      </c>
      <c r="G3650" t="s">
        <v>23</v>
      </c>
      <c r="H3650" t="s">
        <v>17</v>
      </c>
      <c r="I3650">
        <v>2.5</v>
      </c>
      <c r="J3650" t="s">
        <v>79</v>
      </c>
      <c r="K3650" t="s">
        <v>19</v>
      </c>
      <c r="L3650">
        <v>97000</v>
      </c>
      <c r="M3650" t="s">
        <v>45</v>
      </c>
      <c r="N3650" t="s">
        <v>539</v>
      </c>
      <c r="O3650" s="2">
        <v>90000</v>
      </c>
      <c r="P3650" s="1">
        <f>MEDIAN(Data_Source[Price (SAR)])</f>
        <v>58000</v>
      </c>
      <c r="Q3650" s="1" cm="1">
        <f t="array" ref="Q3650">MEDIAN(_xlfn._xlws.FILTER(Data_Source[Price (SAR)],Data_Source[Maker] = Data_Source[[#This Row],[Maker]]))</f>
        <v>65000</v>
      </c>
    </row>
    <row r="3651" spans="1:17" x14ac:dyDescent="0.35">
      <c r="A3651">
        <v>3650</v>
      </c>
      <c r="B3651" t="s">
        <v>21</v>
      </c>
      <c r="C3651" t="s">
        <v>24</v>
      </c>
      <c r="D3651">
        <v>2019</v>
      </c>
      <c r="E3651" s="9">
        <f ca="1">YEAR(TODAY())-Data_Source[[#This Row],[Year]]</f>
        <v>6</v>
      </c>
      <c r="F3651" t="s">
        <v>15</v>
      </c>
      <c r="G3651" t="s">
        <v>94</v>
      </c>
      <c r="H3651" t="s">
        <v>26</v>
      </c>
      <c r="I3651">
        <v>1.5</v>
      </c>
      <c r="J3651" t="s">
        <v>18</v>
      </c>
      <c r="K3651" t="s">
        <v>19</v>
      </c>
      <c r="L3651">
        <v>42000</v>
      </c>
      <c r="M3651" t="s">
        <v>45</v>
      </c>
      <c r="N3651" t="s">
        <v>539</v>
      </c>
      <c r="O3651" s="3">
        <v>34000</v>
      </c>
      <c r="P3651" s="1">
        <f>MEDIAN(Data_Source[Price (SAR)])</f>
        <v>58000</v>
      </c>
      <c r="Q3651" s="1" cm="1">
        <f t="array" ref="Q3651">MEDIAN(_xlfn._xlws.FILTER(Data_Source[Price (SAR)],Data_Source[Maker] = Data_Source[[#This Row],[Maker]]))</f>
        <v>36500</v>
      </c>
    </row>
    <row r="3652" spans="1:17" x14ac:dyDescent="0.35">
      <c r="A3652">
        <v>3651</v>
      </c>
      <c r="B3652" t="s">
        <v>62</v>
      </c>
      <c r="C3652" t="s">
        <v>63</v>
      </c>
      <c r="D3652">
        <v>2018</v>
      </c>
      <c r="E3652" s="9">
        <f ca="1">YEAR(TODAY())-Data_Source[[#This Row],[Year]]</f>
        <v>7</v>
      </c>
      <c r="F3652" t="s">
        <v>15</v>
      </c>
      <c r="G3652" t="s">
        <v>23</v>
      </c>
      <c r="H3652" t="s">
        <v>17</v>
      </c>
      <c r="I3652">
        <v>5</v>
      </c>
      <c r="J3652" t="s">
        <v>18</v>
      </c>
      <c r="K3652" t="s">
        <v>19</v>
      </c>
      <c r="L3652">
        <v>39000</v>
      </c>
      <c r="M3652" t="s">
        <v>42</v>
      </c>
      <c r="N3652" t="s">
        <v>64</v>
      </c>
      <c r="O3652" s="2">
        <v>150000</v>
      </c>
      <c r="P3652" s="1">
        <f>MEDIAN(Data_Source[Price (SAR)])</f>
        <v>58000</v>
      </c>
      <c r="Q3652" s="1" cm="1">
        <f t="array" ref="Q3652">MEDIAN(_xlfn._xlws.FILTER(Data_Source[Price (SAR)],Data_Source[Maker] = Data_Source[[#This Row],[Maker]]))</f>
        <v>242500</v>
      </c>
    </row>
    <row r="3653" spans="1:17" x14ac:dyDescent="0.35">
      <c r="A3653">
        <v>3652</v>
      </c>
      <c r="B3653" t="s">
        <v>34</v>
      </c>
      <c r="C3653" t="s">
        <v>162</v>
      </c>
      <c r="D3653">
        <v>2016</v>
      </c>
      <c r="E3653" s="9">
        <f ca="1">YEAR(TODAY())-Data_Source[[#This Row],[Year]]</f>
        <v>9</v>
      </c>
      <c r="F3653" t="s">
        <v>15</v>
      </c>
      <c r="G3653" t="s">
        <v>75</v>
      </c>
      <c r="H3653" t="s">
        <v>17</v>
      </c>
      <c r="I3653">
        <v>4</v>
      </c>
      <c r="J3653" t="s">
        <v>18</v>
      </c>
      <c r="K3653" t="s">
        <v>68</v>
      </c>
      <c r="L3653">
        <v>26000</v>
      </c>
      <c r="M3653" t="s">
        <v>42</v>
      </c>
      <c r="N3653" t="s">
        <v>64</v>
      </c>
      <c r="O3653" s="3">
        <v>115000</v>
      </c>
      <c r="P3653" s="1">
        <f>MEDIAN(Data_Source[Price (SAR)])</f>
        <v>58000</v>
      </c>
      <c r="Q3653" s="1" cm="1">
        <f t="array" ref="Q3653">MEDIAN(_xlfn._xlws.FILTER(Data_Source[Price (SAR)],Data_Source[Maker] = Data_Source[[#This Row],[Maker]]))</f>
        <v>65000</v>
      </c>
    </row>
    <row r="3654" spans="1:17" x14ac:dyDescent="0.35">
      <c r="A3654">
        <v>3653</v>
      </c>
      <c r="B3654" t="s">
        <v>76</v>
      </c>
      <c r="C3654" t="s">
        <v>256</v>
      </c>
      <c r="D3654">
        <v>2019</v>
      </c>
      <c r="E3654" s="9">
        <f ca="1">YEAR(TODAY())-Data_Source[[#This Row],[Year]]</f>
        <v>6</v>
      </c>
      <c r="F3654" t="s">
        <v>47</v>
      </c>
      <c r="G3654" t="s">
        <v>65</v>
      </c>
      <c r="H3654" t="s">
        <v>17</v>
      </c>
      <c r="I3654">
        <v>2.2999999999999998</v>
      </c>
      <c r="J3654" t="s">
        <v>18</v>
      </c>
      <c r="K3654" t="s">
        <v>19</v>
      </c>
      <c r="L3654">
        <v>86000</v>
      </c>
      <c r="M3654" t="s">
        <v>42</v>
      </c>
      <c r="N3654" t="s">
        <v>64</v>
      </c>
      <c r="O3654" s="3">
        <v>125000</v>
      </c>
      <c r="P3654" s="1">
        <f>MEDIAN(Data_Source[Price (SAR)])</f>
        <v>58000</v>
      </c>
      <c r="Q3654" s="1" cm="1">
        <f t="array" ref="Q3654">MEDIAN(_xlfn._xlws.FILTER(Data_Source[Price (SAR)],Data_Source[Maker] = Data_Source[[#This Row],[Maker]]))</f>
        <v>55000</v>
      </c>
    </row>
    <row r="3655" spans="1:17" x14ac:dyDescent="0.35">
      <c r="A3655">
        <v>3654</v>
      </c>
      <c r="B3655" t="s">
        <v>34</v>
      </c>
      <c r="C3655" t="s">
        <v>35</v>
      </c>
      <c r="D3655">
        <v>2015</v>
      </c>
      <c r="E3655" s="9">
        <f ca="1">YEAR(TODAY())-Data_Source[[#This Row],[Year]]</f>
        <v>10</v>
      </c>
      <c r="F3655" t="s">
        <v>15</v>
      </c>
      <c r="G3655" t="s">
        <v>23</v>
      </c>
      <c r="H3655" t="s">
        <v>17</v>
      </c>
      <c r="I3655">
        <v>4.5999999999999996</v>
      </c>
      <c r="J3655" t="s">
        <v>18</v>
      </c>
      <c r="K3655" t="s">
        <v>19</v>
      </c>
      <c r="L3655">
        <v>87300</v>
      </c>
      <c r="M3655" t="s">
        <v>45</v>
      </c>
      <c r="N3655" t="s">
        <v>539</v>
      </c>
      <c r="O3655" s="3">
        <v>175000</v>
      </c>
      <c r="P3655" s="1">
        <f>MEDIAN(Data_Source[Price (SAR)])</f>
        <v>58000</v>
      </c>
      <c r="Q3655" s="1" cm="1">
        <f t="array" ref="Q3655">MEDIAN(_xlfn._xlws.FILTER(Data_Source[Price (SAR)],Data_Source[Maker] = Data_Source[[#This Row],[Maker]]))</f>
        <v>65000</v>
      </c>
    </row>
    <row r="3656" spans="1:17" x14ac:dyDescent="0.35">
      <c r="A3656">
        <v>3655</v>
      </c>
      <c r="B3656" t="s">
        <v>103</v>
      </c>
      <c r="C3656" t="s">
        <v>104</v>
      </c>
      <c r="D3656">
        <v>2013</v>
      </c>
      <c r="E3656" s="9">
        <f ca="1">YEAR(TODAY())-Data_Source[[#This Row],[Year]]</f>
        <v>12</v>
      </c>
      <c r="F3656" t="s">
        <v>15</v>
      </c>
      <c r="G3656" t="s">
        <v>29</v>
      </c>
      <c r="H3656" t="s">
        <v>17</v>
      </c>
      <c r="I3656">
        <v>5.7</v>
      </c>
      <c r="J3656" t="s">
        <v>18</v>
      </c>
      <c r="K3656" t="s">
        <v>19</v>
      </c>
      <c r="L3656">
        <v>77000</v>
      </c>
      <c r="M3656" t="s">
        <v>45</v>
      </c>
      <c r="N3656" t="s">
        <v>539</v>
      </c>
      <c r="O3656" s="3">
        <v>77000</v>
      </c>
      <c r="P3656" s="1">
        <f>MEDIAN(Data_Source[Price (SAR)])</f>
        <v>58000</v>
      </c>
      <c r="Q3656" s="1" cm="1">
        <f t="array" ref="Q3656">MEDIAN(_xlfn._xlws.FILTER(Data_Source[Price (SAR)],Data_Source[Maker] = Data_Source[[#This Row],[Maker]]))</f>
        <v>83000</v>
      </c>
    </row>
    <row r="3657" spans="1:17" x14ac:dyDescent="0.35">
      <c r="A3657">
        <v>3656</v>
      </c>
      <c r="B3657" t="s">
        <v>76</v>
      </c>
      <c r="C3657" t="s">
        <v>77</v>
      </c>
      <c r="D3657">
        <v>2014</v>
      </c>
      <c r="E3657" s="9">
        <f ca="1">YEAR(TODAY())-Data_Source[[#This Row],[Year]]</f>
        <v>11</v>
      </c>
      <c r="F3657" t="s">
        <v>15</v>
      </c>
      <c r="G3657" t="s">
        <v>29</v>
      </c>
      <c r="H3657" t="s">
        <v>30</v>
      </c>
      <c r="I3657">
        <v>5.4</v>
      </c>
      <c r="J3657" t="s">
        <v>18</v>
      </c>
      <c r="K3657" t="s">
        <v>19</v>
      </c>
      <c r="L3657">
        <v>320000</v>
      </c>
      <c r="M3657" t="s">
        <v>45</v>
      </c>
      <c r="N3657" t="s">
        <v>539</v>
      </c>
      <c r="O3657" s="2">
        <v>55000</v>
      </c>
      <c r="P3657" s="1">
        <f>MEDIAN(Data_Source[Price (SAR)])</f>
        <v>58000</v>
      </c>
      <c r="Q3657" s="1" cm="1">
        <f t="array" ref="Q3657">MEDIAN(_xlfn._xlws.FILTER(Data_Source[Price (SAR)],Data_Source[Maker] = Data_Source[[#This Row],[Maker]]))</f>
        <v>55000</v>
      </c>
    </row>
    <row r="3658" spans="1:17" x14ac:dyDescent="0.35">
      <c r="A3658">
        <v>3657</v>
      </c>
      <c r="B3658" t="s">
        <v>76</v>
      </c>
      <c r="C3658" t="s">
        <v>77</v>
      </c>
      <c r="D3658">
        <v>2016</v>
      </c>
      <c r="E3658" s="9">
        <f ca="1">YEAR(TODAY())-Data_Source[[#This Row],[Year]]</f>
        <v>9</v>
      </c>
      <c r="F3658" t="s">
        <v>15</v>
      </c>
      <c r="G3658" t="s">
        <v>29</v>
      </c>
      <c r="H3658" t="s">
        <v>26</v>
      </c>
      <c r="I3658">
        <v>5.4</v>
      </c>
      <c r="J3658" t="s">
        <v>18</v>
      </c>
      <c r="K3658" t="s">
        <v>19</v>
      </c>
      <c r="L3658">
        <v>172000</v>
      </c>
      <c r="M3658" t="s">
        <v>155</v>
      </c>
      <c r="N3658" t="s">
        <v>539</v>
      </c>
      <c r="O3658" s="3">
        <v>76000</v>
      </c>
      <c r="P3658" s="1">
        <f>MEDIAN(Data_Source[Price (SAR)])</f>
        <v>58000</v>
      </c>
      <c r="Q3658" s="1" cm="1">
        <f t="array" ref="Q3658">MEDIAN(_xlfn._xlws.FILTER(Data_Source[Price (SAR)],Data_Source[Maker] = Data_Source[[#This Row],[Maker]]))</f>
        <v>55000</v>
      </c>
    </row>
    <row r="3659" spans="1:17" x14ac:dyDescent="0.35">
      <c r="A3659">
        <v>3658</v>
      </c>
      <c r="B3659" t="s">
        <v>27</v>
      </c>
      <c r="C3659" t="s">
        <v>93</v>
      </c>
      <c r="D3659">
        <v>2015</v>
      </c>
      <c r="E3659" s="9">
        <f ca="1">YEAR(TODAY())-Data_Source[[#This Row],[Year]]</f>
        <v>10</v>
      </c>
      <c r="F3659" t="s">
        <v>15</v>
      </c>
      <c r="G3659" t="s">
        <v>25</v>
      </c>
      <c r="H3659" t="s">
        <v>17</v>
      </c>
      <c r="I3659">
        <v>3.5</v>
      </c>
      <c r="J3659" t="s">
        <v>18</v>
      </c>
      <c r="K3659" t="s">
        <v>19</v>
      </c>
      <c r="L3659">
        <v>215515</v>
      </c>
      <c r="M3659" t="s">
        <v>20</v>
      </c>
      <c r="N3659" t="s">
        <v>20</v>
      </c>
      <c r="O3659" s="3">
        <v>42000</v>
      </c>
      <c r="P3659" s="1">
        <f>MEDIAN(Data_Source[Price (SAR)])</f>
        <v>58000</v>
      </c>
      <c r="Q3659" s="1" cm="1">
        <f t="array" ref="Q3659">MEDIAN(_xlfn._xlws.FILTER(Data_Source[Price (SAR)],Data_Source[Maker] = Data_Source[[#This Row],[Maker]]))</f>
        <v>42000</v>
      </c>
    </row>
    <row r="3660" spans="1:17" x14ac:dyDescent="0.35">
      <c r="A3660">
        <v>3659</v>
      </c>
      <c r="B3660" t="s">
        <v>34</v>
      </c>
      <c r="C3660" t="s">
        <v>72</v>
      </c>
      <c r="D3660">
        <v>2017</v>
      </c>
      <c r="E3660" s="9">
        <f ca="1">YEAR(TODAY())-Data_Source[[#This Row],[Year]]</f>
        <v>8</v>
      </c>
      <c r="F3660" t="s">
        <v>15</v>
      </c>
      <c r="G3660" t="s">
        <v>23</v>
      </c>
      <c r="H3660" t="s">
        <v>30</v>
      </c>
      <c r="I3660">
        <v>2.5</v>
      </c>
      <c r="J3660" t="s">
        <v>18</v>
      </c>
      <c r="K3660" t="s">
        <v>19</v>
      </c>
      <c r="L3660">
        <v>162000</v>
      </c>
      <c r="M3660" t="s">
        <v>42</v>
      </c>
      <c r="N3660" t="s">
        <v>64</v>
      </c>
      <c r="O3660" s="3">
        <v>60000</v>
      </c>
      <c r="P3660" s="1">
        <f>MEDIAN(Data_Source[Price (SAR)])</f>
        <v>58000</v>
      </c>
      <c r="Q3660" s="1" cm="1">
        <f t="array" ref="Q3660">MEDIAN(_xlfn._xlws.FILTER(Data_Source[Price (SAR)],Data_Source[Maker] = Data_Source[[#This Row],[Maker]]))</f>
        <v>65000</v>
      </c>
    </row>
    <row r="3661" spans="1:17" x14ac:dyDescent="0.35">
      <c r="A3661">
        <v>3660</v>
      </c>
      <c r="B3661" t="s">
        <v>34</v>
      </c>
      <c r="C3661" t="s">
        <v>41</v>
      </c>
      <c r="D3661">
        <v>2016</v>
      </c>
      <c r="E3661" s="9">
        <f ca="1">YEAR(TODAY())-Data_Source[[#This Row],[Year]]</f>
        <v>9</v>
      </c>
      <c r="F3661" t="s">
        <v>15</v>
      </c>
      <c r="G3661" t="s">
        <v>23</v>
      </c>
      <c r="H3661" t="s">
        <v>26</v>
      </c>
      <c r="I3661">
        <v>1.5</v>
      </c>
      <c r="J3661" t="s">
        <v>18</v>
      </c>
      <c r="K3661" t="s">
        <v>19</v>
      </c>
      <c r="L3661">
        <v>126000</v>
      </c>
      <c r="M3661" t="s">
        <v>45</v>
      </c>
      <c r="N3661" t="s">
        <v>539</v>
      </c>
      <c r="O3661" s="3">
        <v>28000</v>
      </c>
      <c r="P3661" s="1">
        <f>MEDIAN(Data_Source[Price (SAR)])</f>
        <v>58000</v>
      </c>
      <c r="Q3661" s="1" cm="1">
        <f t="array" ref="Q3661">MEDIAN(_xlfn._xlws.FILTER(Data_Source[Price (SAR)],Data_Source[Maker] = Data_Source[[#This Row],[Maker]]))</f>
        <v>65000</v>
      </c>
    </row>
    <row r="3662" spans="1:17" x14ac:dyDescent="0.35">
      <c r="A3662">
        <v>3661</v>
      </c>
      <c r="B3662" t="s">
        <v>39</v>
      </c>
      <c r="C3662" t="s">
        <v>115</v>
      </c>
      <c r="D3662">
        <v>2015</v>
      </c>
      <c r="E3662" s="9">
        <f ca="1">YEAR(TODAY())-Data_Source[[#This Row],[Year]]</f>
        <v>10</v>
      </c>
      <c r="F3662" t="s">
        <v>15</v>
      </c>
      <c r="G3662" t="s">
        <v>75</v>
      </c>
      <c r="H3662" t="s">
        <v>17</v>
      </c>
      <c r="I3662">
        <v>5.3</v>
      </c>
      <c r="J3662" t="s">
        <v>18</v>
      </c>
      <c r="K3662" t="s">
        <v>19</v>
      </c>
      <c r="L3662">
        <v>70000</v>
      </c>
      <c r="M3662" t="s">
        <v>228</v>
      </c>
      <c r="N3662" t="s">
        <v>540</v>
      </c>
      <c r="O3662" s="2">
        <v>160000</v>
      </c>
      <c r="P3662" s="1">
        <f>MEDIAN(Data_Source[Price (SAR)])</f>
        <v>58000</v>
      </c>
      <c r="Q3662" s="1" cm="1">
        <f t="array" ref="Q3662">MEDIAN(_xlfn._xlws.FILTER(Data_Source[Price (SAR)],Data_Source[Maker] = Data_Source[[#This Row],[Maker]]))</f>
        <v>60000</v>
      </c>
    </row>
    <row r="3663" spans="1:17" x14ac:dyDescent="0.35">
      <c r="A3663">
        <v>3662</v>
      </c>
      <c r="B3663" t="s">
        <v>60</v>
      </c>
      <c r="C3663" t="s">
        <v>90</v>
      </c>
      <c r="D3663">
        <v>2013</v>
      </c>
      <c r="E3663" s="9">
        <f ca="1">YEAR(TODAY())-Data_Source[[#This Row],[Year]]</f>
        <v>12</v>
      </c>
      <c r="F3663" t="s">
        <v>15</v>
      </c>
      <c r="G3663" t="s">
        <v>78</v>
      </c>
      <c r="H3663" t="s">
        <v>17</v>
      </c>
      <c r="I3663">
        <v>5.7</v>
      </c>
      <c r="J3663" t="s">
        <v>18</v>
      </c>
      <c r="K3663" t="s">
        <v>19</v>
      </c>
      <c r="L3663">
        <v>256000</v>
      </c>
      <c r="M3663" t="s">
        <v>20</v>
      </c>
      <c r="N3663" t="s">
        <v>20</v>
      </c>
      <c r="O3663" s="2">
        <v>155000</v>
      </c>
      <c r="P3663" s="1">
        <f>MEDIAN(Data_Source[Price (SAR)])</f>
        <v>58000</v>
      </c>
      <c r="Q3663" s="1" cm="1">
        <f t="array" ref="Q3663">MEDIAN(_xlfn._xlws.FILTER(Data_Source[Price (SAR)],Data_Source[Maker] = Data_Source[[#This Row],[Maker]]))</f>
        <v>142000</v>
      </c>
    </row>
    <row r="3664" spans="1:17" x14ac:dyDescent="0.35">
      <c r="A3664">
        <v>3663</v>
      </c>
      <c r="B3664" t="s">
        <v>76</v>
      </c>
      <c r="C3664" t="s">
        <v>112</v>
      </c>
      <c r="D3664">
        <v>2017</v>
      </c>
      <c r="E3664" s="9">
        <f ca="1">YEAR(TODAY())-Data_Source[[#This Row],[Year]]</f>
        <v>8</v>
      </c>
      <c r="F3664" t="s">
        <v>15</v>
      </c>
      <c r="G3664" t="s">
        <v>23</v>
      </c>
      <c r="H3664" t="s">
        <v>26</v>
      </c>
      <c r="I3664">
        <v>3.5</v>
      </c>
      <c r="J3664" t="s">
        <v>18</v>
      </c>
      <c r="K3664" t="s">
        <v>19</v>
      </c>
      <c r="L3664">
        <v>158039</v>
      </c>
      <c r="M3664" t="s">
        <v>20</v>
      </c>
      <c r="N3664" t="s">
        <v>20</v>
      </c>
      <c r="O3664" s="3">
        <v>75000</v>
      </c>
      <c r="P3664" s="1">
        <f>MEDIAN(Data_Source[Price (SAR)])</f>
        <v>58000</v>
      </c>
      <c r="Q3664" s="1" cm="1">
        <f t="array" ref="Q3664">MEDIAN(_xlfn._xlws.FILTER(Data_Source[Price (SAR)],Data_Source[Maker] = Data_Source[[#This Row],[Maker]]))</f>
        <v>55000</v>
      </c>
    </row>
    <row r="3665" spans="1:17" x14ac:dyDescent="0.35">
      <c r="A3665">
        <v>3664</v>
      </c>
      <c r="B3665" t="s">
        <v>139</v>
      </c>
      <c r="C3665" t="s">
        <v>329</v>
      </c>
      <c r="D3665">
        <v>2013</v>
      </c>
      <c r="E3665" s="9">
        <f ca="1">YEAR(TODAY())-Data_Source[[#This Row],[Year]]</f>
        <v>12</v>
      </c>
      <c r="F3665" t="s">
        <v>15</v>
      </c>
      <c r="G3665" t="s">
        <v>23</v>
      </c>
      <c r="H3665" t="s">
        <v>30</v>
      </c>
      <c r="I3665">
        <v>2</v>
      </c>
      <c r="J3665" t="s">
        <v>18</v>
      </c>
      <c r="K3665" t="s">
        <v>68</v>
      </c>
      <c r="L3665">
        <v>16000</v>
      </c>
      <c r="M3665" t="s">
        <v>20</v>
      </c>
      <c r="N3665" t="s">
        <v>20</v>
      </c>
      <c r="O3665" s="2">
        <v>35000</v>
      </c>
      <c r="P3665" s="1">
        <f>MEDIAN(Data_Source[Price (SAR)])</f>
        <v>58000</v>
      </c>
      <c r="Q3665" s="1" cm="1">
        <f t="array" ref="Q3665">MEDIAN(_xlfn._xlws.FILTER(Data_Source[Price (SAR)],Data_Source[Maker] = Data_Source[[#This Row],[Maker]]))</f>
        <v>28000</v>
      </c>
    </row>
    <row r="3666" spans="1:17" x14ac:dyDescent="0.35">
      <c r="A3666">
        <v>3665</v>
      </c>
      <c r="B3666" t="s">
        <v>34</v>
      </c>
      <c r="C3666" t="s">
        <v>287</v>
      </c>
      <c r="D3666">
        <v>2016</v>
      </c>
      <c r="E3666" s="9">
        <f ca="1">YEAR(TODAY())-Data_Source[[#This Row],[Year]]</f>
        <v>9</v>
      </c>
      <c r="F3666" t="s">
        <v>15</v>
      </c>
      <c r="G3666" t="s">
        <v>23</v>
      </c>
      <c r="H3666" t="s">
        <v>26</v>
      </c>
      <c r="I3666">
        <v>2.7</v>
      </c>
      <c r="J3666" t="s">
        <v>18</v>
      </c>
      <c r="K3666" t="s">
        <v>68</v>
      </c>
      <c r="L3666">
        <v>184000</v>
      </c>
      <c r="M3666" t="s">
        <v>20</v>
      </c>
      <c r="N3666" t="s">
        <v>20</v>
      </c>
      <c r="O3666" s="3">
        <v>70000</v>
      </c>
      <c r="P3666" s="1">
        <f>MEDIAN(Data_Source[Price (SAR)])</f>
        <v>58000</v>
      </c>
      <c r="Q3666" s="1" cm="1">
        <f t="array" ref="Q3666">MEDIAN(_xlfn._xlws.FILTER(Data_Source[Price (SAR)],Data_Source[Maker] = Data_Source[[#This Row],[Maker]]))</f>
        <v>65000</v>
      </c>
    </row>
    <row r="3667" spans="1:17" x14ac:dyDescent="0.35">
      <c r="A3667">
        <v>3666</v>
      </c>
      <c r="B3667" t="s">
        <v>13</v>
      </c>
      <c r="C3667" t="s">
        <v>320</v>
      </c>
      <c r="D3667">
        <v>2015</v>
      </c>
      <c r="E3667" s="9">
        <f ca="1">YEAR(TODAY())-Data_Source[[#This Row],[Year]]</f>
        <v>10</v>
      </c>
      <c r="F3667" t="s">
        <v>47</v>
      </c>
      <c r="G3667" t="s">
        <v>23</v>
      </c>
      <c r="H3667" t="s">
        <v>30</v>
      </c>
      <c r="I3667">
        <v>3.6</v>
      </c>
      <c r="J3667" t="s">
        <v>18</v>
      </c>
      <c r="K3667" t="s">
        <v>19</v>
      </c>
      <c r="L3667">
        <v>109000</v>
      </c>
      <c r="M3667" t="s">
        <v>45</v>
      </c>
      <c r="N3667" t="s">
        <v>539</v>
      </c>
      <c r="O3667" s="2">
        <v>74000</v>
      </c>
      <c r="P3667" s="1">
        <f>MEDIAN(Data_Source[Price (SAR)])</f>
        <v>58000</v>
      </c>
      <c r="Q3667" s="1" cm="1">
        <f t="array" ref="Q3667">MEDIAN(_xlfn._xlws.FILTER(Data_Source[Price (SAR)],Data_Source[Maker] = Data_Source[[#This Row],[Maker]]))</f>
        <v>70000</v>
      </c>
    </row>
    <row r="3668" spans="1:17" x14ac:dyDescent="0.35">
      <c r="A3668">
        <v>3667</v>
      </c>
      <c r="B3668" t="s">
        <v>36</v>
      </c>
      <c r="C3668" t="s">
        <v>115</v>
      </c>
      <c r="D3668">
        <v>2004</v>
      </c>
      <c r="E3668" s="9">
        <f ca="1">YEAR(TODAY())-Data_Source[[#This Row],[Year]]</f>
        <v>21</v>
      </c>
      <c r="F3668" t="s">
        <v>15</v>
      </c>
      <c r="G3668" t="s">
        <v>196</v>
      </c>
      <c r="H3668" t="s">
        <v>26</v>
      </c>
      <c r="I3668">
        <v>5.3</v>
      </c>
      <c r="J3668" t="s">
        <v>18</v>
      </c>
      <c r="K3668" t="s">
        <v>19</v>
      </c>
      <c r="L3668">
        <v>300000</v>
      </c>
      <c r="M3668" t="s">
        <v>20</v>
      </c>
      <c r="N3668" t="s">
        <v>20</v>
      </c>
      <c r="O3668" s="3">
        <v>8000</v>
      </c>
      <c r="P3668" s="1">
        <f>MEDIAN(Data_Source[Price (SAR)])</f>
        <v>58000</v>
      </c>
      <c r="Q3668" s="1" cm="1">
        <f t="array" ref="Q3668">MEDIAN(_xlfn._xlws.FILTER(Data_Source[Price (SAR)],Data_Source[Maker] = Data_Source[[#This Row],[Maker]]))</f>
        <v>72000</v>
      </c>
    </row>
    <row r="3669" spans="1:17" x14ac:dyDescent="0.35">
      <c r="A3669">
        <v>3668</v>
      </c>
      <c r="B3669" t="s">
        <v>76</v>
      </c>
      <c r="C3669" t="s">
        <v>112</v>
      </c>
      <c r="D3669">
        <v>2017</v>
      </c>
      <c r="E3669" s="9">
        <f ca="1">YEAR(TODAY())-Data_Source[[#This Row],[Year]]</f>
        <v>8</v>
      </c>
      <c r="F3669" t="s">
        <v>15</v>
      </c>
      <c r="G3669" t="s">
        <v>23</v>
      </c>
      <c r="H3669" t="s">
        <v>30</v>
      </c>
      <c r="I3669">
        <v>2.5</v>
      </c>
      <c r="J3669" t="s">
        <v>18</v>
      </c>
      <c r="K3669" t="s">
        <v>19</v>
      </c>
      <c r="L3669">
        <v>116000</v>
      </c>
      <c r="M3669" t="s">
        <v>59</v>
      </c>
      <c r="N3669" t="s">
        <v>59</v>
      </c>
      <c r="O3669" s="2">
        <v>75000</v>
      </c>
      <c r="P3669" s="1">
        <f>MEDIAN(Data_Source[Price (SAR)])</f>
        <v>58000</v>
      </c>
      <c r="Q3669" s="1" cm="1">
        <f t="array" ref="Q3669">MEDIAN(_xlfn._xlws.FILTER(Data_Source[Price (SAR)],Data_Source[Maker] = Data_Source[[#This Row],[Maker]]))</f>
        <v>55000</v>
      </c>
    </row>
    <row r="3670" spans="1:17" x14ac:dyDescent="0.35">
      <c r="A3670">
        <v>3669</v>
      </c>
      <c r="B3670" t="s">
        <v>76</v>
      </c>
      <c r="C3670" t="s">
        <v>77</v>
      </c>
      <c r="D3670">
        <v>2021</v>
      </c>
      <c r="E3670" s="9">
        <f ca="1">YEAR(TODAY())-Data_Source[[#This Row],[Year]]</f>
        <v>4</v>
      </c>
      <c r="F3670" t="s">
        <v>15</v>
      </c>
      <c r="G3670" t="s">
        <v>75</v>
      </c>
      <c r="H3670" t="s">
        <v>30</v>
      </c>
      <c r="I3670">
        <v>1.6</v>
      </c>
      <c r="J3670" t="s">
        <v>18</v>
      </c>
      <c r="K3670" t="s">
        <v>19</v>
      </c>
      <c r="L3670">
        <v>2500</v>
      </c>
      <c r="M3670" t="s">
        <v>111</v>
      </c>
      <c r="N3670" t="s">
        <v>540</v>
      </c>
      <c r="O3670" s="3">
        <v>207000</v>
      </c>
      <c r="P3670" s="1">
        <f>MEDIAN(Data_Source[Price (SAR)])</f>
        <v>58000</v>
      </c>
      <c r="Q3670" s="1" cm="1">
        <f t="array" ref="Q3670">MEDIAN(_xlfn._xlws.FILTER(Data_Source[Price (SAR)],Data_Source[Maker] = Data_Source[[#This Row],[Maker]]))</f>
        <v>55000</v>
      </c>
    </row>
    <row r="3671" spans="1:17" x14ac:dyDescent="0.35">
      <c r="A3671">
        <v>3670</v>
      </c>
      <c r="B3671" t="s">
        <v>48</v>
      </c>
      <c r="C3671" t="s">
        <v>337</v>
      </c>
      <c r="D3671">
        <v>2015</v>
      </c>
      <c r="E3671" s="9">
        <f ca="1">YEAR(TODAY())-Data_Source[[#This Row],[Year]]</f>
        <v>10</v>
      </c>
      <c r="F3671" t="s">
        <v>15</v>
      </c>
      <c r="G3671" t="s">
        <v>102</v>
      </c>
      <c r="H3671" t="s">
        <v>17</v>
      </c>
      <c r="I3671">
        <v>3.5</v>
      </c>
      <c r="J3671" t="s">
        <v>18</v>
      </c>
      <c r="K3671" t="s">
        <v>19</v>
      </c>
      <c r="L3671">
        <v>119000</v>
      </c>
      <c r="M3671" t="s">
        <v>54</v>
      </c>
      <c r="N3671" t="s">
        <v>538</v>
      </c>
      <c r="O3671" s="3">
        <v>99000</v>
      </c>
      <c r="P3671" s="1">
        <f>MEDIAN(Data_Source[Price (SAR)])</f>
        <v>58000</v>
      </c>
      <c r="Q3671" s="1" cm="1">
        <f t="array" ref="Q3671">MEDIAN(_xlfn._xlws.FILTER(Data_Source[Price (SAR)],Data_Source[Maker] = Data_Source[[#This Row],[Maker]]))</f>
        <v>145000</v>
      </c>
    </row>
    <row r="3672" spans="1:17" x14ac:dyDescent="0.35">
      <c r="A3672">
        <v>3671</v>
      </c>
      <c r="B3672" t="s">
        <v>121</v>
      </c>
      <c r="C3672" t="s">
        <v>382</v>
      </c>
      <c r="D3672">
        <v>2015</v>
      </c>
      <c r="E3672" s="9">
        <f ca="1">YEAR(TODAY())-Data_Source[[#This Row],[Year]]</f>
        <v>10</v>
      </c>
      <c r="F3672" t="s">
        <v>15</v>
      </c>
      <c r="G3672" t="s">
        <v>23</v>
      </c>
      <c r="H3672" t="s">
        <v>17</v>
      </c>
      <c r="I3672">
        <v>3</v>
      </c>
      <c r="J3672" t="s">
        <v>18</v>
      </c>
      <c r="K3672" t="s">
        <v>19</v>
      </c>
      <c r="L3672">
        <v>57000</v>
      </c>
      <c r="M3672" t="s">
        <v>42</v>
      </c>
      <c r="N3672" t="s">
        <v>64</v>
      </c>
      <c r="O3672" s="3">
        <v>180000</v>
      </c>
      <c r="P3672" s="1">
        <f>MEDIAN(Data_Source[Price (SAR)])</f>
        <v>58000</v>
      </c>
      <c r="Q3672" s="1" cm="1">
        <f t="array" ref="Q3672">MEDIAN(_xlfn._xlws.FILTER(Data_Source[Price (SAR)],Data_Source[Maker] = Data_Source[[#This Row],[Maker]]))</f>
        <v>155000</v>
      </c>
    </row>
    <row r="3673" spans="1:17" x14ac:dyDescent="0.35">
      <c r="A3673">
        <v>3672</v>
      </c>
      <c r="B3673" t="s">
        <v>13</v>
      </c>
      <c r="C3673" t="s">
        <v>14</v>
      </c>
      <c r="D3673">
        <v>2013</v>
      </c>
      <c r="E3673" s="9">
        <f ca="1">YEAR(TODAY())-Data_Source[[#This Row],[Year]]</f>
        <v>12</v>
      </c>
      <c r="F3673" t="s">
        <v>47</v>
      </c>
      <c r="G3673" t="s">
        <v>102</v>
      </c>
      <c r="H3673" t="s">
        <v>17</v>
      </c>
      <c r="I3673">
        <v>5.7</v>
      </c>
      <c r="J3673" t="s">
        <v>18</v>
      </c>
      <c r="K3673" t="s">
        <v>19</v>
      </c>
      <c r="L3673">
        <v>178000</v>
      </c>
      <c r="M3673" t="s">
        <v>45</v>
      </c>
      <c r="N3673" t="s">
        <v>539</v>
      </c>
      <c r="O3673" s="2">
        <v>45000</v>
      </c>
      <c r="P3673" s="1">
        <f>MEDIAN(Data_Source[Price (SAR)])</f>
        <v>58000</v>
      </c>
      <c r="Q3673" s="1" cm="1">
        <f t="array" ref="Q3673">MEDIAN(_xlfn._xlws.FILTER(Data_Source[Price (SAR)],Data_Source[Maker] = Data_Source[[#This Row],[Maker]]))</f>
        <v>70000</v>
      </c>
    </row>
    <row r="3674" spans="1:17" x14ac:dyDescent="0.35">
      <c r="A3674">
        <v>3673</v>
      </c>
      <c r="B3674" t="s">
        <v>39</v>
      </c>
      <c r="C3674" t="s">
        <v>205</v>
      </c>
      <c r="D3674">
        <v>2016</v>
      </c>
      <c r="E3674" s="9">
        <f ca="1">YEAR(TODAY())-Data_Source[[#This Row],[Year]]</f>
        <v>9</v>
      </c>
      <c r="F3674" t="s">
        <v>15</v>
      </c>
      <c r="G3674" t="s">
        <v>25</v>
      </c>
      <c r="H3674" t="s">
        <v>30</v>
      </c>
      <c r="I3674">
        <v>5.3</v>
      </c>
      <c r="J3674" t="s">
        <v>18</v>
      </c>
      <c r="K3674" t="s">
        <v>19</v>
      </c>
      <c r="L3674">
        <v>179000</v>
      </c>
      <c r="M3674" t="s">
        <v>126</v>
      </c>
      <c r="N3674" t="s">
        <v>126</v>
      </c>
      <c r="O3674" s="3">
        <v>95000</v>
      </c>
      <c r="P3674" s="1">
        <f>MEDIAN(Data_Source[Price (SAR)])</f>
        <v>58000</v>
      </c>
      <c r="Q3674" s="1" cm="1">
        <f t="array" ref="Q3674">MEDIAN(_xlfn._xlws.FILTER(Data_Source[Price (SAR)],Data_Source[Maker] = Data_Source[[#This Row],[Maker]]))</f>
        <v>60000</v>
      </c>
    </row>
    <row r="3675" spans="1:17" x14ac:dyDescent="0.35">
      <c r="A3675">
        <v>3674</v>
      </c>
      <c r="B3675" t="s">
        <v>34</v>
      </c>
      <c r="C3675" t="s">
        <v>43</v>
      </c>
      <c r="D3675">
        <v>2001</v>
      </c>
      <c r="E3675" s="9">
        <f ca="1">YEAR(TODAY())-Data_Source[[#This Row],[Year]]</f>
        <v>24</v>
      </c>
      <c r="F3675" t="s">
        <v>15</v>
      </c>
      <c r="G3675" t="s">
        <v>23</v>
      </c>
      <c r="H3675" t="s">
        <v>17</v>
      </c>
      <c r="I3675">
        <v>4</v>
      </c>
      <c r="J3675" t="s">
        <v>18</v>
      </c>
      <c r="K3675" t="s">
        <v>68</v>
      </c>
      <c r="L3675">
        <v>350000</v>
      </c>
      <c r="M3675" t="s">
        <v>42</v>
      </c>
      <c r="N3675" t="s">
        <v>64</v>
      </c>
      <c r="O3675" s="2">
        <v>25000</v>
      </c>
      <c r="P3675" s="1">
        <f>MEDIAN(Data_Source[Price (SAR)])</f>
        <v>58000</v>
      </c>
      <c r="Q3675" s="1" cm="1">
        <f t="array" ref="Q3675">MEDIAN(_xlfn._xlws.FILTER(Data_Source[Price (SAR)],Data_Source[Maker] = Data_Source[[#This Row],[Maker]]))</f>
        <v>65000</v>
      </c>
    </row>
    <row r="3676" spans="1:17" x14ac:dyDescent="0.35">
      <c r="A3676">
        <v>3675</v>
      </c>
      <c r="B3676" t="s">
        <v>34</v>
      </c>
      <c r="C3676" t="s">
        <v>41</v>
      </c>
      <c r="D3676">
        <v>2017</v>
      </c>
      <c r="E3676" s="9">
        <f ca="1">YEAR(TODAY())-Data_Source[[#This Row],[Year]]</f>
        <v>8</v>
      </c>
      <c r="F3676" t="s">
        <v>15</v>
      </c>
      <c r="G3676" t="s">
        <v>94</v>
      </c>
      <c r="H3676" t="s">
        <v>26</v>
      </c>
      <c r="I3676">
        <v>1.3</v>
      </c>
      <c r="J3676" t="s">
        <v>18</v>
      </c>
      <c r="K3676" t="s">
        <v>19</v>
      </c>
      <c r="L3676">
        <v>201000</v>
      </c>
      <c r="M3676" t="s">
        <v>45</v>
      </c>
      <c r="N3676" t="s">
        <v>539</v>
      </c>
      <c r="O3676" s="3">
        <v>35000</v>
      </c>
      <c r="P3676" s="1">
        <f>MEDIAN(Data_Source[Price (SAR)])</f>
        <v>58000</v>
      </c>
      <c r="Q3676" s="1" cm="1">
        <f t="array" ref="Q3676">MEDIAN(_xlfn._xlws.FILTER(Data_Source[Price (SAR)],Data_Source[Maker] = Data_Source[[#This Row],[Maker]]))</f>
        <v>65000</v>
      </c>
    </row>
    <row r="3677" spans="1:17" x14ac:dyDescent="0.35">
      <c r="A3677">
        <v>3676</v>
      </c>
      <c r="B3677" t="s">
        <v>27</v>
      </c>
      <c r="C3677" t="s">
        <v>84</v>
      </c>
      <c r="D3677">
        <v>2018</v>
      </c>
      <c r="E3677" s="9">
        <f ca="1">YEAR(TODAY())-Data_Source[[#This Row],[Year]]</f>
        <v>7</v>
      </c>
      <c r="F3677" t="s">
        <v>15</v>
      </c>
      <c r="G3677" t="s">
        <v>102</v>
      </c>
      <c r="H3677" t="s">
        <v>26</v>
      </c>
      <c r="I3677">
        <v>2</v>
      </c>
      <c r="J3677" t="s">
        <v>18</v>
      </c>
      <c r="K3677" t="s">
        <v>19</v>
      </c>
      <c r="L3677">
        <v>143479</v>
      </c>
      <c r="M3677" t="s">
        <v>20</v>
      </c>
      <c r="N3677" t="s">
        <v>20</v>
      </c>
      <c r="O3677" s="2">
        <v>61500</v>
      </c>
      <c r="P3677" s="1">
        <f>MEDIAN(Data_Source[Price (SAR)])</f>
        <v>58000</v>
      </c>
      <c r="Q3677" s="1" cm="1">
        <f t="array" ref="Q3677">MEDIAN(_xlfn._xlws.FILTER(Data_Source[Price (SAR)],Data_Source[Maker] = Data_Source[[#This Row],[Maker]]))</f>
        <v>42000</v>
      </c>
    </row>
    <row r="3678" spans="1:17" x14ac:dyDescent="0.35">
      <c r="A3678">
        <v>3677</v>
      </c>
      <c r="B3678" t="s">
        <v>34</v>
      </c>
      <c r="C3678" t="s">
        <v>35</v>
      </c>
      <c r="D3678">
        <v>2014</v>
      </c>
      <c r="E3678" s="9">
        <f ca="1">YEAR(TODAY())-Data_Source[[#This Row],[Year]]</f>
        <v>11</v>
      </c>
      <c r="F3678" t="s">
        <v>44</v>
      </c>
      <c r="G3678" t="s">
        <v>23</v>
      </c>
      <c r="H3678" t="s">
        <v>30</v>
      </c>
      <c r="I3678">
        <v>4</v>
      </c>
      <c r="J3678" t="s">
        <v>18</v>
      </c>
      <c r="K3678" t="s">
        <v>19</v>
      </c>
      <c r="L3678">
        <v>212458</v>
      </c>
      <c r="M3678" t="s">
        <v>20</v>
      </c>
      <c r="N3678" t="s">
        <v>20</v>
      </c>
      <c r="O3678" s="2">
        <v>136500</v>
      </c>
      <c r="P3678" s="1">
        <f>MEDIAN(Data_Source[Price (SAR)])</f>
        <v>58000</v>
      </c>
      <c r="Q3678" s="1" cm="1">
        <f t="array" ref="Q3678">MEDIAN(_xlfn._xlws.FILTER(Data_Source[Price (SAR)],Data_Source[Maker] = Data_Source[[#This Row],[Maker]]))</f>
        <v>65000</v>
      </c>
    </row>
    <row r="3679" spans="1:17" x14ac:dyDescent="0.35">
      <c r="A3679">
        <v>3678</v>
      </c>
      <c r="B3679" t="s">
        <v>34</v>
      </c>
      <c r="C3679" t="s">
        <v>123</v>
      </c>
      <c r="D3679">
        <v>2009</v>
      </c>
      <c r="E3679" s="9">
        <f ca="1">YEAR(TODAY())-Data_Source[[#This Row],[Year]]</f>
        <v>16</v>
      </c>
      <c r="F3679" t="s">
        <v>15</v>
      </c>
      <c r="G3679" t="s">
        <v>23</v>
      </c>
      <c r="H3679" t="s">
        <v>17</v>
      </c>
      <c r="I3679">
        <v>2.7</v>
      </c>
      <c r="J3679" t="s">
        <v>18</v>
      </c>
      <c r="K3679" t="s">
        <v>68</v>
      </c>
      <c r="L3679">
        <v>400</v>
      </c>
      <c r="M3679" t="s">
        <v>45</v>
      </c>
      <c r="N3679" t="s">
        <v>539</v>
      </c>
      <c r="O3679" s="2">
        <v>32000</v>
      </c>
      <c r="P3679" s="1">
        <f>MEDIAN(Data_Source[Price (SAR)])</f>
        <v>58000</v>
      </c>
      <c r="Q3679" s="1" cm="1">
        <f t="array" ref="Q3679">MEDIAN(_xlfn._xlws.FILTER(Data_Source[Price (SAR)],Data_Source[Maker] = Data_Source[[#This Row],[Maker]]))</f>
        <v>65000</v>
      </c>
    </row>
    <row r="3680" spans="1:17" x14ac:dyDescent="0.35">
      <c r="A3680">
        <v>3679</v>
      </c>
      <c r="B3680" t="s">
        <v>48</v>
      </c>
      <c r="C3680" t="s">
        <v>149</v>
      </c>
      <c r="D3680">
        <v>2015</v>
      </c>
      <c r="E3680" s="9">
        <f ca="1">YEAR(TODAY())-Data_Source[[#This Row],[Year]]</f>
        <v>10</v>
      </c>
      <c r="F3680" t="s">
        <v>47</v>
      </c>
      <c r="G3680" t="s">
        <v>23</v>
      </c>
      <c r="H3680" t="s">
        <v>17</v>
      </c>
      <c r="I3680">
        <v>2</v>
      </c>
      <c r="J3680" t="s">
        <v>18</v>
      </c>
      <c r="K3680" t="s">
        <v>19</v>
      </c>
      <c r="L3680">
        <v>90000</v>
      </c>
      <c r="M3680" t="s">
        <v>45</v>
      </c>
      <c r="N3680" t="s">
        <v>539</v>
      </c>
      <c r="O3680" s="3">
        <v>107000</v>
      </c>
      <c r="P3680" s="1">
        <f>MEDIAN(Data_Source[Price (SAR)])</f>
        <v>58000</v>
      </c>
      <c r="Q3680" s="1" cm="1">
        <f t="array" ref="Q3680">MEDIAN(_xlfn._xlws.FILTER(Data_Source[Price (SAR)],Data_Source[Maker] = Data_Source[[#This Row],[Maker]]))</f>
        <v>145000</v>
      </c>
    </row>
    <row r="3681" spans="1:17" x14ac:dyDescent="0.35">
      <c r="A3681">
        <v>3680</v>
      </c>
      <c r="B3681" t="s">
        <v>76</v>
      </c>
      <c r="C3681" t="s">
        <v>112</v>
      </c>
      <c r="D3681">
        <v>2015</v>
      </c>
      <c r="E3681" s="9">
        <f ca="1">YEAR(TODAY())-Data_Source[[#This Row],[Year]]</f>
        <v>10</v>
      </c>
      <c r="F3681" t="s">
        <v>15</v>
      </c>
      <c r="G3681" t="s">
        <v>23</v>
      </c>
      <c r="H3681" t="s">
        <v>30</v>
      </c>
      <c r="I3681">
        <v>2.5</v>
      </c>
      <c r="J3681" t="s">
        <v>18</v>
      </c>
      <c r="K3681" t="s">
        <v>19</v>
      </c>
      <c r="L3681">
        <v>172000</v>
      </c>
      <c r="M3681" t="s">
        <v>42</v>
      </c>
      <c r="N3681" t="s">
        <v>64</v>
      </c>
      <c r="O3681" s="2">
        <v>52000</v>
      </c>
      <c r="P3681" s="1">
        <f>MEDIAN(Data_Source[Price (SAR)])</f>
        <v>58000</v>
      </c>
      <c r="Q3681" s="1" cm="1">
        <f t="array" ref="Q3681">MEDIAN(_xlfn._xlws.FILTER(Data_Source[Price (SAR)],Data_Source[Maker] = Data_Source[[#This Row],[Maker]]))</f>
        <v>55000</v>
      </c>
    </row>
    <row r="3682" spans="1:17" x14ac:dyDescent="0.35">
      <c r="A3682">
        <v>3681</v>
      </c>
      <c r="B3682" t="s">
        <v>36</v>
      </c>
      <c r="C3682" t="s">
        <v>37</v>
      </c>
      <c r="D3682">
        <v>2009</v>
      </c>
      <c r="E3682" s="9">
        <f ca="1">YEAR(TODAY())-Data_Source[[#This Row],[Year]]</f>
        <v>16</v>
      </c>
      <c r="F3682" t="s">
        <v>15</v>
      </c>
      <c r="G3682" t="s">
        <v>75</v>
      </c>
      <c r="H3682" t="s">
        <v>17</v>
      </c>
      <c r="I3682">
        <v>5.3</v>
      </c>
      <c r="J3682" t="s">
        <v>18</v>
      </c>
      <c r="K3682" t="s">
        <v>19</v>
      </c>
      <c r="L3682">
        <v>440000</v>
      </c>
      <c r="M3682" t="s">
        <v>45</v>
      </c>
      <c r="N3682" t="s">
        <v>539</v>
      </c>
      <c r="O3682" s="3">
        <v>45000</v>
      </c>
      <c r="P3682" s="1">
        <f>MEDIAN(Data_Source[Price (SAR)])</f>
        <v>58000</v>
      </c>
      <c r="Q3682" s="1" cm="1">
        <f t="array" ref="Q3682">MEDIAN(_xlfn._xlws.FILTER(Data_Source[Price (SAR)],Data_Source[Maker] = Data_Source[[#This Row],[Maker]]))</f>
        <v>72000</v>
      </c>
    </row>
    <row r="3683" spans="1:17" x14ac:dyDescent="0.35">
      <c r="A3683">
        <v>3682</v>
      </c>
      <c r="B3683" t="s">
        <v>36</v>
      </c>
      <c r="C3683" t="s">
        <v>115</v>
      </c>
      <c r="D3683">
        <v>2006</v>
      </c>
      <c r="E3683" s="9">
        <f ca="1">YEAR(TODAY())-Data_Source[[#This Row],[Year]]</f>
        <v>19</v>
      </c>
      <c r="F3683" t="s">
        <v>15</v>
      </c>
      <c r="G3683" t="s">
        <v>78</v>
      </c>
      <c r="H3683" t="s">
        <v>30</v>
      </c>
      <c r="I3683">
        <v>5.2</v>
      </c>
      <c r="J3683" t="s">
        <v>18</v>
      </c>
      <c r="K3683" t="s">
        <v>19</v>
      </c>
      <c r="L3683">
        <v>500000</v>
      </c>
      <c r="M3683" t="s">
        <v>42</v>
      </c>
      <c r="N3683" t="s">
        <v>64</v>
      </c>
      <c r="O3683" s="3">
        <v>14000</v>
      </c>
      <c r="P3683" s="1">
        <f>MEDIAN(Data_Source[Price (SAR)])</f>
        <v>58000</v>
      </c>
      <c r="Q3683" s="1" cm="1">
        <f t="array" ref="Q3683">MEDIAN(_xlfn._xlws.FILTER(Data_Source[Price (SAR)],Data_Source[Maker] = Data_Source[[#This Row],[Maker]]))</f>
        <v>72000</v>
      </c>
    </row>
    <row r="3684" spans="1:17" x14ac:dyDescent="0.35">
      <c r="A3684">
        <v>3683</v>
      </c>
      <c r="B3684" t="s">
        <v>27</v>
      </c>
      <c r="C3684" t="s">
        <v>154</v>
      </c>
      <c r="D3684">
        <v>2020</v>
      </c>
      <c r="E3684" s="9">
        <f ca="1">YEAR(TODAY())-Data_Source[[#This Row],[Year]]</f>
        <v>5</v>
      </c>
      <c r="F3684" t="s">
        <v>15</v>
      </c>
      <c r="G3684" t="s">
        <v>23</v>
      </c>
      <c r="H3684" t="s">
        <v>26</v>
      </c>
      <c r="I3684">
        <v>1.6</v>
      </c>
      <c r="J3684" t="s">
        <v>18</v>
      </c>
      <c r="K3684" t="s">
        <v>19</v>
      </c>
      <c r="L3684">
        <v>65357</v>
      </c>
      <c r="M3684" t="s">
        <v>20</v>
      </c>
      <c r="N3684" t="s">
        <v>20</v>
      </c>
      <c r="O3684" s="3">
        <v>55000</v>
      </c>
      <c r="P3684" s="1">
        <f>MEDIAN(Data_Source[Price (SAR)])</f>
        <v>58000</v>
      </c>
      <c r="Q3684" s="1" cm="1">
        <f t="array" ref="Q3684">MEDIAN(_xlfn._xlws.FILTER(Data_Source[Price (SAR)],Data_Source[Maker] = Data_Source[[#This Row],[Maker]]))</f>
        <v>42000</v>
      </c>
    </row>
    <row r="3685" spans="1:17" x14ac:dyDescent="0.35">
      <c r="A3685">
        <v>3684</v>
      </c>
      <c r="B3685" t="s">
        <v>48</v>
      </c>
      <c r="C3685" t="s">
        <v>50</v>
      </c>
      <c r="D3685">
        <v>2017</v>
      </c>
      <c r="E3685" s="9">
        <f ca="1">YEAR(TODAY())-Data_Source[[#This Row],[Year]]</f>
        <v>8</v>
      </c>
      <c r="F3685" t="s">
        <v>44</v>
      </c>
      <c r="G3685" t="s">
        <v>23</v>
      </c>
      <c r="H3685" t="s">
        <v>17</v>
      </c>
      <c r="I3685">
        <v>2</v>
      </c>
      <c r="J3685" t="s">
        <v>18</v>
      </c>
      <c r="K3685" t="s">
        <v>19</v>
      </c>
      <c r="L3685">
        <v>98000</v>
      </c>
      <c r="M3685" t="s">
        <v>45</v>
      </c>
      <c r="N3685" t="s">
        <v>539</v>
      </c>
      <c r="O3685" s="2">
        <v>210000</v>
      </c>
      <c r="P3685" s="1">
        <f>MEDIAN(Data_Source[Price (SAR)])</f>
        <v>58000</v>
      </c>
      <c r="Q3685" s="1" cm="1">
        <f t="array" ref="Q3685">MEDIAN(_xlfn._xlws.FILTER(Data_Source[Price (SAR)],Data_Source[Maker] = Data_Source[[#This Row],[Maker]]))</f>
        <v>145000</v>
      </c>
    </row>
    <row r="3686" spans="1:17" x14ac:dyDescent="0.35">
      <c r="A3686">
        <v>3685</v>
      </c>
      <c r="B3686" t="s">
        <v>180</v>
      </c>
      <c r="C3686" t="s">
        <v>310</v>
      </c>
      <c r="D3686">
        <v>2006</v>
      </c>
      <c r="E3686" s="9">
        <f ca="1">YEAR(TODAY())-Data_Source[[#This Row],[Year]]</f>
        <v>19</v>
      </c>
      <c r="F3686" t="s">
        <v>15</v>
      </c>
      <c r="G3686" t="s">
        <v>29</v>
      </c>
      <c r="H3686" t="s">
        <v>17</v>
      </c>
      <c r="I3686">
        <v>3.6</v>
      </c>
      <c r="J3686" t="s">
        <v>18</v>
      </c>
      <c r="K3686" t="s">
        <v>19</v>
      </c>
      <c r="L3686">
        <v>195</v>
      </c>
      <c r="M3686" t="s">
        <v>42</v>
      </c>
      <c r="N3686" t="s">
        <v>64</v>
      </c>
      <c r="O3686" s="3">
        <v>18000</v>
      </c>
      <c r="P3686" s="1">
        <f>MEDIAN(Data_Source[Price (SAR)])</f>
        <v>58000</v>
      </c>
      <c r="Q3686" s="1" cm="1">
        <f t="array" ref="Q3686">MEDIAN(_xlfn._xlws.FILTER(Data_Source[Price (SAR)],Data_Source[Maker] = Data_Source[[#This Row],[Maker]]))</f>
        <v>138000</v>
      </c>
    </row>
    <row r="3687" spans="1:17" x14ac:dyDescent="0.35">
      <c r="A3687">
        <v>3686</v>
      </c>
      <c r="B3687" t="s">
        <v>27</v>
      </c>
      <c r="C3687" t="s">
        <v>93</v>
      </c>
      <c r="D3687">
        <v>2018</v>
      </c>
      <c r="E3687" s="9">
        <f ca="1">YEAR(TODAY())-Data_Source[[#This Row],[Year]]</f>
        <v>7</v>
      </c>
      <c r="F3687" t="s">
        <v>15</v>
      </c>
      <c r="G3687" t="s">
        <v>75</v>
      </c>
      <c r="H3687" t="s">
        <v>26</v>
      </c>
      <c r="I3687">
        <v>3.5</v>
      </c>
      <c r="J3687" t="s">
        <v>18</v>
      </c>
      <c r="K3687" t="s">
        <v>19</v>
      </c>
      <c r="L3687">
        <v>147</v>
      </c>
      <c r="M3687" t="s">
        <v>81</v>
      </c>
      <c r="N3687" t="s">
        <v>541</v>
      </c>
      <c r="O3687" s="3">
        <v>2049</v>
      </c>
      <c r="P3687" s="1">
        <f>MEDIAN(Data_Source[Price (SAR)])</f>
        <v>58000</v>
      </c>
      <c r="Q3687" s="1" cm="1">
        <f t="array" ref="Q3687">MEDIAN(_xlfn._xlws.FILTER(Data_Source[Price (SAR)],Data_Source[Maker] = Data_Source[[#This Row],[Maker]]))</f>
        <v>42000</v>
      </c>
    </row>
    <row r="3688" spans="1:17" x14ac:dyDescent="0.35">
      <c r="A3688">
        <v>3687</v>
      </c>
      <c r="B3688" t="s">
        <v>34</v>
      </c>
      <c r="C3688" t="s">
        <v>43</v>
      </c>
      <c r="D3688">
        <v>2005</v>
      </c>
      <c r="E3688" s="9">
        <f ca="1">YEAR(TODAY())-Data_Source[[#This Row],[Year]]</f>
        <v>20</v>
      </c>
      <c r="F3688" t="s">
        <v>15</v>
      </c>
      <c r="G3688" t="s">
        <v>102</v>
      </c>
      <c r="H3688" t="s">
        <v>17</v>
      </c>
      <c r="I3688">
        <v>1.6</v>
      </c>
      <c r="J3688" t="s">
        <v>18</v>
      </c>
      <c r="K3688" t="s">
        <v>68</v>
      </c>
      <c r="L3688">
        <v>360000</v>
      </c>
      <c r="M3688" t="s">
        <v>254</v>
      </c>
      <c r="N3688" t="s">
        <v>254</v>
      </c>
      <c r="O3688" s="3">
        <v>22000</v>
      </c>
      <c r="P3688" s="1">
        <f>MEDIAN(Data_Source[Price (SAR)])</f>
        <v>58000</v>
      </c>
      <c r="Q3688" s="1" cm="1">
        <f t="array" ref="Q3688">MEDIAN(_xlfn._xlws.FILTER(Data_Source[Price (SAR)],Data_Source[Maker] = Data_Source[[#This Row],[Maker]]))</f>
        <v>65000</v>
      </c>
    </row>
    <row r="3689" spans="1:17" x14ac:dyDescent="0.35">
      <c r="A3689">
        <v>3688</v>
      </c>
      <c r="B3689" t="s">
        <v>109</v>
      </c>
      <c r="C3689" t="s">
        <v>132</v>
      </c>
      <c r="D3689">
        <v>2017</v>
      </c>
      <c r="E3689" s="9">
        <f ca="1">YEAR(TODAY())-Data_Source[[#This Row],[Year]]</f>
        <v>8</v>
      </c>
      <c r="F3689" t="s">
        <v>47</v>
      </c>
      <c r="G3689" t="s">
        <v>23</v>
      </c>
      <c r="H3689" t="s">
        <v>17</v>
      </c>
      <c r="I3689">
        <v>3.6</v>
      </c>
      <c r="J3689" t="s">
        <v>18</v>
      </c>
      <c r="K3689" t="s">
        <v>19</v>
      </c>
      <c r="L3689">
        <v>113000</v>
      </c>
      <c r="M3689" t="s">
        <v>45</v>
      </c>
      <c r="N3689" t="s">
        <v>539</v>
      </c>
      <c r="O3689" s="2">
        <v>99000</v>
      </c>
      <c r="P3689" s="1">
        <f>MEDIAN(Data_Source[Price (SAR)])</f>
        <v>58000</v>
      </c>
      <c r="Q3689" s="1" cm="1">
        <f t="array" ref="Q3689">MEDIAN(_xlfn._xlws.FILTER(Data_Source[Price (SAR)],Data_Source[Maker] = Data_Source[[#This Row],[Maker]]))</f>
        <v>71000</v>
      </c>
    </row>
    <row r="3690" spans="1:17" x14ac:dyDescent="0.35">
      <c r="A3690">
        <v>3689</v>
      </c>
      <c r="B3690" t="s">
        <v>31</v>
      </c>
      <c r="C3690" t="s">
        <v>157</v>
      </c>
      <c r="D3690">
        <v>2015</v>
      </c>
      <c r="E3690" s="9">
        <f ca="1">YEAR(TODAY())-Data_Source[[#This Row],[Year]]</f>
        <v>10</v>
      </c>
      <c r="F3690" t="s">
        <v>15</v>
      </c>
      <c r="G3690" t="s">
        <v>25</v>
      </c>
      <c r="H3690" t="s">
        <v>30</v>
      </c>
      <c r="I3690">
        <v>2.5</v>
      </c>
      <c r="J3690" t="s">
        <v>18</v>
      </c>
      <c r="K3690" t="s">
        <v>19</v>
      </c>
      <c r="L3690">
        <v>296000</v>
      </c>
      <c r="M3690" t="s">
        <v>42</v>
      </c>
      <c r="N3690" t="s">
        <v>64</v>
      </c>
      <c r="O3690" s="2">
        <v>43000</v>
      </c>
      <c r="P3690" s="1">
        <f>MEDIAN(Data_Source[Price (SAR)])</f>
        <v>58000</v>
      </c>
      <c r="Q3690" s="1" cm="1">
        <f t="array" ref="Q3690">MEDIAN(_xlfn._xlws.FILTER(Data_Source[Price (SAR)],Data_Source[Maker] = Data_Source[[#This Row],[Maker]]))</f>
        <v>60500</v>
      </c>
    </row>
    <row r="3691" spans="1:17" x14ac:dyDescent="0.35">
      <c r="A3691">
        <v>3690</v>
      </c>
      <c r="B3691" t="s">
        <v>21</v>
      </c>
      <c r="C3691" t="s">
        <v>24</v>
      </c>
      <c r="D3691">
        <v>2019</v>
      </c>
      <c r="E3691" s="9">
        <f ca="1">YEAR(TODAY())-Data_Source[[#This Row],[Year]]</f>
        <v>6</v>
      </c>
      <c r="F3691" t="s">
        <v>15</v>
      </c>
      <c r="G3691" t="s">
        <v>25</v>
      </c>
      <c r="H3691" t="s">
        <v>26</v>
      </c>
      <c r="I3691">
        <v>1.5</v>
      </c>
      <c r="J3691" t="s">
        <v>18</v>
      </c>
      <c r="K3691" t="s">
        <v>19</v>
      </c>
      <c r="L3691">
        <v>123291</v>
      </c>
      <c r="M3691" t="s">
        <v>20</v>
      </c>
      <c r="N3691" t="s">
        <v>20</v>
      </c>
      <c r="O3691" s="3">
        <v>29500</v>
      </c>
      <c r="P3691" s="1">
        <f>MEDIAN(Data_Source[Price (SAR)])</f>
        <v>58000</v>
      </c>
      <c r="Q3691" s="1" cm="1">
        <f t="array" ref="Q3691">MEDIAN(_xlfn._xlws.FILTER(Data_Source[Price (SAR)],Data_Source[Maker] = Data_Source[[#This Row],[Maker]]))</f>
        <v>36500</v>
      </c>
    </row>
    <row r="3692" spans="1:17" x14ac:dyDescent="0.35">
      <c r="A3692">
        <v>3691</v>
      </c>
      <c r="B3692" t="s">
        <v>34</v>
      </c>
      <c r="C3692" t="s">
        <v>58</v>
      </c>
      <c r="D3692">
        <v>2018</v>
      </c>
      <c r="E3692" s="9">
        <f ca="1">YEAR(TODAY())-Data_Source[[#This Row],[Year]]</f>
        <v>7</v>
      </c>
      <c r="F3692" t="s">
        <v>15</v>
      </c>
      <c r="G3692" t="s">
        <v>25</v>
      </c>
      <c r="H3692" t="s">
        <v>17</v>
      </c>
      <c r="I3692">
        <v>1</v>
      </c>
      <c r="J3692" t="s">
        <v>18</v>
      </c>
      <c r="K3692" t="s">
        <v>19</v>
      </c>
      <c r="L3692">
        <v>68000</v>
      </c>
      <c r="M3692" t="s">
        <v>20</v>
      </c>
      <c r="N3692" t="s">
        <v>20</v>
      </c>
      <c r="O3692" s="2">
        <v>125000</v>
      </c>
      <c r="P3692" s="1">
        <f>MEDIAN(Data_Source[Price (SAR)])</f>
        <v>58000</v>
      </c>
      <c r="Q3692" s="1" cm="1">
        <f t="array" ref="Q3692">MEDIAN(_xlfn._xlws.FILTER(Data_Source[Price (SAR)],Data_Source[Maker] = Data_Source[[#This Row],[Maker]]))</f>
        <v>65000</v>
      </c>
    </row>
    <row r="3693" spans="1:17" x14ac:dyDescent="0.35">
      <c r="A3693">
        <v>3692</v>
      </c>
      <c r="B3693" t="s">
        <v>174</v>
      </c>
      <c r="C3693" t="s">
        <v>175</v>
      </c>
      <c r="D3693">
        <v>2014</v>
      </c>
      <c r="E3693" s="9">
        <f ca="1">YEAR(TODAY())-Data_Source[[#This Row],[Year]]</f>
        <v>11</v>
      </c>
      <c r="F3693" t="s">
        <v>15</v>
      </c>
      <c r="G3693" t="s">
        <v>25</v>
      </c>
      <c r="H3693" t="s">
        <v>17</v>
      </c>
      <c r="I3693">
        <v>2</v>
      </c>
      <c r="J3693" t="s">
        <v>18</v>
      </c>
      <c r="K3693" t="s">
        <v>19</v>
      </c>
      <c r="L3693">
        <v>116000</v>
      </c>
      <c r="M3693" t="s">
        <v>54</v>
      </c>
      <c r="N3693" t="s">
        <v>538</v>
      </c>
      <c r="O3693" s="3">
        <v>100000</v>
      </c>
      <c r="P3693" s="1">
        <f>MEDIAN(Data_Source[Price (SAR)])</f>
        <v>58000</v>
      </c>
      <c r="Q3693" s="1" cm="1">
        <f t="array" ref="Q3693">MEDIAN(_xlfn._xlws.FILTER(Data_Source[Price (SAR)],Data_Source[Maker] = Data_Source[[#This Row],[Maker]]))</f>
        <v>110000</v>
      </c>
    </row>
    <row r="3694" spans="1:17" x14ac:dyDescent="0.35">
      <c r="A3694">
        <v>3693</v>
      </c>
      <c r="B3694" t="s">
        <v>62</v>
      </c>
      <c r="C3694" t="s">
        <v>63</v>
      </c>
      <c r="D3694">
        <v>2019</v>
      </c>
      <c r="E3694" s="9">
        <f ca="1">YEAR(TODAY())-Data_Source[[#This Row],[Year]]</f>
        <v>6</v>
      </c>
      <c r="F3694" t="s">
        <v>15</v>
      </c>
      <c r="G3694" t="s">
        <v>75</v>
      </c>
      <c r="H3694" t="s">
        <v>17</v>
      </c>
      <c r="I3694">
        <v>3.5</v>
      </c>
      <c r="J3694" t="s">
        <v>18</v>
      </c>
      <c r="K3694" t="s">
        <v>19</v>
      </c>
      <c r="L3694">
        <v>38000</v>
      </c>
      <c r="M3694" t="s">
        <v>45</v>
      </c>
      <c r="N3694" t="s">
        <v>539</v>
      </c>
      <c r="O3694" s="3">
        <v>375000</v>
      </c>
      <c r="P3694" s="1">
        <f>MEDIAN(Data_Source[Price (SAR)])</f>
        <v>58000</v>
      </c>
      <c r="Q3694" s="1" cm="1">
        <f t="array" ref="Q3694">MEDIAN(_xlfn._xlws.FILTER(Data_Source[Price (SAR)],Data_Source[Maker] = Data_Source[[#This Row],[Maker]]))</f>
        <v>242500</v>
      </c>
    </row>
    <row r="3695" spans="1:17" x14ac:dyDescent="0.35">
      <c r="A3695">
        <v>3694</v>
      </c>
      <c r="B3695" t="s">
        <v>60</v>
      </c>
      <c r="C3695" t="s">
        <v>80</v>
      </c>
      <c r="D3695">
        <v>2017</v>
      </c>
      <c r="E3695" s="9">
        <f ca="1">YEAR(TODAY())-Data_Source[[#This Row],[Year]]</f>
        <v>8</v>
      </c>
      <c r="F3695" t="s">
        <v>47</v>
      </c>
      <c r="G3695" t="s">
        <v>23</v>
      </c>
      <c r="H3695" t="s">
        <v>17</v>
      </c>
      <c r="I3695">
        <v>3.5</v>
      </c>
      <c r="J3695" t="s">
        <v>18</v>
      </c>
      <c r="K3695" t="s">
        <v>19</v>
      </c>
      <c r="L3695">
        <v>62000</v>
      </c>
      <c r="M3695" t="s">
        <v>20</v>
      </c>
      <c r="N3695" t="s">
        <v>20</v>
      </c>
      <c r="O3695" s="2">
        <v>136000</v>
      </c>
      <c r="P3695" s="1">
        <f>MEDIAN(Data_Source[Price (SAR)])</f>
        <v>58000</v>
      </c>
      <c r="Q3695" s="1" cm="1">
        <f t="array" ref="Q3695">MEDIAN(_xlfn._xlws.FILTER(Data_Source[Price (SAR)],Data_Source[Maker] = Data_Source[[#This Row],[Maker]]))</f>
        <v>142000</v>
      </c>
    </row>
    <row r="3696" spans="1:17" x14ac:dyDescent="0.35">
      <c r="A3696">
        <v>3695</v>
      </c>
      <c r="B3696" t="s">
        <v>73</v>
      </c>
      <c r="C3696">
        <v>6</v>
      </c>
      <c r="D3696">
        <v>2017</v>
      </c>
      <c r="E3696" s="9">
        <f ca="1">YEAR(TODAY())-Data_Source[[#This Row],[Year]]</f>
        <v>8</v>
      </c>
      <c r="F3696" t="s">
        <v>44</v>
      </c>
      <c r="G3696" t="s">
        <v>65</v>
      </c>
      <c r="H3696" t="s">
        <v>30</v>
      </c>
      <c r="I3696">
        <v>2.5</v>
      </c>
      <c r="J3696" t="s">
        <v>18</v>
      </c>
      <c r="K3696" t="s">
        <v>19</v>
      </c>
      <c r="L3696">
        <v>90000</v>
      </c>
      <c r="M3696" t="s">
        <v>253</v>
      </c>
      <c r="N3696" t="s">
        <v>539</v>
      </c>
      <c r="O3696" s="3">
        <v>52000</v>
      </c>
      <c r="P3696" s="1">
        <f>MEDIAN(Data_Source[Price (SAR)])</f>
        <v>58000</v>
      </c>
      <c r="Q3696" s="1" cm="1">
        <f t="array" ref="Q3696">MEDIAN(_xlfn._xlws.FILTER(Data_Source[Price (SAR)],Data_Source[Maker] = Data_Source[[#This Row],[Maker]]))</f>
        <v>56000</v>
      </c>
    </row>
    <row r="3697" spans="1:17" x14ac:dyDescent="0.35">
      <c r="A3697">
        <v>3696</v>
      </c>
      <c r="B3697" t="s">
        <v>27</v>
      </c>
      <c r="C3697" t="s">
        <v>88</v>
      </c>
      <c r="D3697">
        <v>2017</v>
      </c>
      <c r="E3697" s="9">
        <f ca="1">YEAR(TODAY())-Data_Source[[#This Row],[Year]]</f>
        <v>8</v>
      </c>
      <c r="F3697" t="s">
        <v>15</v>
      </c>
      <c r="G3697" t="s">
        <v>23</v>
      </c>
      <c r="H3697" t="s">
        <v>30</v>
      </c>
      <c r="I3697">
        <v>1.4</v>
      </c>
      <c r="J3697" t="s">
        <v>18</v>
      </c>
      <c r="K3697" t="s">
        <v>19</v>
      </c>
      <c r="L3697">
        <v>183000</v>
      </c>
      <c r="M3697" t="s">
        <v>45</v>
      </c>
      <c r="N3697" t="s">
        <v>539</v>
      </c>
      <c r="O3697" s="3">
        <v>24500</v>
      </c>
      <c r="P3697" s="1">
        <f>MEDIAN(Data_Source[Price (SAR)])</f>
        <v>58000</v>
      </c>
      <c r="Q3697" s="1" cm="1">
        <f t="array" ref="Q3697">MEDIAN(_xlfn._xlws.FILTER(Data_Source[Price (SAR)],Data_Source[Maker] = Data_Source[[#This Row],[Maker]]))</f>
        <v>42000</v>
      </c>
    </row>
    <row r="3698" spans="1:17" x14ac:dyDescent="0.35">
      <c r="A3698">
        <v>3697</v>
      </c>
      <c r="B3698" t="s">
        <v>76</v>
      </c>
      <c r="C3698" t="s">
        <v>112</v>
      </c>
      <c r="D3698">
        <v>2010</v>
      </c>
      <c r="E3698" s="9">
        <f ca="1">YEAR(TODAY())-Data_Source[[#This Row],[Year]]</f>
        <v>15</v>
      </c>
      <c r="F3698" t="s">
        <v>15</v>
      </c>
      <c r="G3698" t="s">
        <v>16</v>
      </c>
      <c r="H3698" t="s">
        <v>30</v>
      </c>
      <c r="I3698">
        <v>3</v>
      </c>
      <c r="J3698" t="s">
        <v>18</v>
      </c>
      <c r="K3698" t="s">
        <v>19</v>
      </c>
      <c r="L3698">
        <v>360000</v>
      </c>
      <c r="M3698" t="s">
        <v>20</v>
      </c>
      <c r="N3698" t="s">
        <v>20</v>
      </c>
      <c r="O3698" s="2">
        <v>23000</v>
      </c>
      <c r="P3698" s="1">
        <f>MEDIAN(Data_Source[Price (SAR)])</f>
        <v>58000</v>
      </c>
      <c r="Q3698" s="1" cm="1">
        <f t="array" ref="Q3698">MEDIAN(_xlfn._xlws.FILTER(Data_Source[Price (SAR)],Data_Source[Maker] = Data_Source[[#This Row],[Maker]]))</f>
        <v>55000</v>
      </c>
    </row>
    <row r="3699" spans="1:17" x14ac:dyDescent="0.35">
      <c r="A3699">
        <v>3698</v>
      </c>
      <c r="B3699" t="s">
        <v>48</v>
      </c>
      <c r="C3699" t="s">
        <v>258</v>
      </c>
      <c r="D3699">
        <v>2021</v>
      </c>
      <c r="E3699" s="9">
        <f ca="1">YEAR(TODAY())-Data_Source[[#This Row],[Year]]</f>
        <v>4</v>
      </c>
      <c r="F3699" t="s">
        <v>15</v>
      </c>
      <c r="G3699" t="s">
        <v>38</v>
      </c>
      <c r="H3699" t="s">
        <v>30</v>
      </c>
      <c r="I3699">
        <v>4</v>
      </c>
      <c r="J3699" t="s">
        <v>18</v>
      </c>
      <c r="K3699" t="s">
        <v>19</v>
      </c>
      <c r="L3699">
        <v>250</v>
      </c>
      <c r="M3699" t="s">
        <v>42</v>
      </c>
      <c r="N3699" t="s">
        <v>64</v>
      </c>
      <c r="O3699" s="3">
        <v>179000</v>
      </c>
      <c r="P3699" s="1">
        <f>MEDIAN(Data_Source[Price (SAR)])</f>
        <v>58000</v>
      </c>
      <c r="Q3699" s="1" cm="1">
        <f t="array" ref="Q3699">MEDIAN(_xlfn._xlws.FILTER(Data_Source[Price (SAR)],Data_Source[Maker] = Data_Source[[#This Row],[Maker]]))</f>
        <v>145000</v>
      </c>
    </row>
    <row r="3700" spans="1:17" x14ac:dyDescent="0.35">
      <c r="A3700">
        <v>3699</v>
      </c>
      <c r="B3700" t="s">
        <v>76</v>
      </c>
      <c r="C3700" t="s">
        <v>144</v>
      </c>
      <c r="D3700">
        <v>2002</v>
      </c>
      <c r="E3700" s="9">
        <f ca="1">YEAR(TODAY())-Data_Source[[#This Row],[Year]]</f>
        <v>23</v>
      </c>
      <c r="F3700" t="s">
        <v>15</v>
      </c>
      <c r="G3700" t="s">
        <v>29</v>
      </c>
      <c r="H3700" t="s">
        <v>17</v>
      </c>
      <c r="I3700">
        <v>4.5</v>
      </c>
      <c r="J3700" t="s">
        <v>18</v>
      </c>
      <c r="K3700" t="s">
        <v>19</v>
      </c>
      <c r="L3700">
        <v>438074</v>
      </c>
      <c r="M3700" t="s">
        <v>170</v>
      </c>
      <c r="N3700" t="s">
        <v>543</v>
      </c>
      <c r="O3700" s="2">
        <v>10000</v>
      </c>
      <c r="P3700" s="1">
        <f>MEDIAN(Data_Source[Price (SAR)])</f>
        <v>58000</v>
      </c>
      <c r="Q3700" s="1" cm="1">
        <f t="array" ref="Q3700">MEDIAN(_xlfn._xlws.FILTER(Data_Source[Price (SAR)],Data_Source[Maker] = Data_Source[[#This Row],[Maker]]))</f>
        <v>55000</v>
      </c>
    </row>
    <row r="3701" spans="1:17" x14ac:dyDescent="0.35">
      <c r="A3701">
        <v>3700</v>
      </c>
      <c r="B3701" t="s">
        <v>39</v>
      </c>
      <c r="C3701" t="s">
        <v>71</v>
      </c>
      <c r="D3701">
        <v>2014</v>
      </c>
      <c r="E3701" s="9">
        <f ca="1">YEAR(TODAY())-Data_Source[[#This Row],[Year]]</f>
        <v>11</v>
      </c>
      <c r="F3701" t="s">
        <v>15</v>
      </c>
      <c r="G3701" t="s">
        <v>16</v>
      </c>
      <c r="H3701" t="s">
        <v>17</v>
      </c>
      <c r="I3701">
        <v>2.6</v>
      </c>
      <c r="J3701" t="s">
        <v>18</v>
      </c>
      <c r="K3701" t="s">
        <v>19</v>
      </c>
      <c r="L3701">
        <v>138</v>
      </c>
      <c r="M3701" t="s">
        <v>64</v>
      </c>
      <c r="N3701" t="s">
        <v>64</v>
      </c>
      <c r="O3701" s="3">
        <v>27000</v>
      </c>
      <c r="P3701" s="1">
        <f>MEDIAN(Data_Source[Price (SAR)])</f>
        <v>58000</v>
      </c>
      <c r="Q3701" s="1" cm="1">
        <f t="array" ref="Q3701">MEDIAN(_xlfn._xlws.FILTER(Data_Source[Price (SAR)],Data_Source[Maker] = Data_Source[[#This Row],[Maker]]))</f>
        <v>60000</v>
      </c>
    </row>
    <row r="3702" spans="1:17" x14ac:dyDescent="0.35">
      <c r="A3702">
        <v>3701</v>
      </c>
      <c r="B3702" t="s">
        <v>34</v>
      </c>
      <c r="C3702" t="s">
        <v>41</v>
      </c>
      <c r="D3702">
        <v>2019</v>
      </c>
      <c r="E3702" s="9">
        <f ca="1">YEAR(TODAY())-Data_Source[[#This Row],[Year]]</f>
        <v>6</v>
      </c>
      <c r="F3702" t="s">
        <v>15</v>
      </c>
      <c r="G3702" t="s">
        <v>25</v>
      </c>
      <c r="H3702" t="s">
        <v>30</v>
      </c>
      <c r="I3702">
        <v>1.5</v>
      </c>
      <c r="J3702" t="s">
        <v>18</v>
      </c>
      <c r="K3702" t="s">
        <v>19</v>
      </c>
      <c r="L3702">
        <v>42628</v>
      </c>
      <c r="M3702" t="s">
        <v>45</v>
      </c>
      <c r="N3702" t="s">
        <v>539</v>
      </c>
      <c r="O3702" s="2">
        <v>38500</v>
      </c>
      <c r="P3702" s="1">
        <f>MEDIAN(Data_Source[Price (SAR)])</f>
        <v>58000</v>
      </c>
      <c r="Q3702" s="1" cm="1">
        <f t="array" ref="Q3702">MEDIAN(_xlfn._xlws.FILTER(Data_Source[Price (SAR)],Data_Source[Maker] = Data_Source[[#This Row],[Maker]]))</f>
        <v>65000</v>
      </c>
    </row>
    <row r="3703" spans="1:17" x14ac:dyDescent="0.35">
      <c r="A3703">
        <v>3702</v>
      </c>
      <c r="B3703" t="s">
        <v>13</v>
      </c>
      <c r="C3703">
        <v>300</v>
      </c>
      <c r="D3703">
        <v>2017</v>
      </c>
      <c r="E3703" s="9">
        <f ca="1">YEAR(TODAY())-Data_Source[[#This Row],[Year]]</f>
        <v>8</v>
      </c>
      <c r="F3703" t="s">
        <v>47</v>
      </c>
      <c r="G3703" t="s">
        <v>23</v>
      </c>
      <c r="H3703" t="s">
        <v>30</v>
      </c>
      <c r="I3703">
        <v>3.6</v>
      </c>
      <c r="J3703" t="s">
        <v>18</v>
      </c>
      <c r="K3703" t="s">
        <v>19</v>
      </c>
      <c r="L3703">
        <v>108828</v>
      </c>
      <c r="M3703" t="s">
        <v>20</v>
      </c>
      <c r="N3703" t="s">
        <v>20</v>
      </c>
      <c r="O3703" s="2">
        <v>94000</v>
      </c>
      <c r="P3703" s="1">
        <f>MEDIAN(Data_Source[Price (SAR)])</f>
        <v>58000</v>
      </c>
      <c r="Q3703" s="1" cm="1">
        <f t="array" ref="Q3703">MEDIAN(_xlfn._xlws.FILTER(Data_Source[Price (SAR)],Data_Source[Maker] = Data_Source[[#This Row],[Maker]]))</f>
        <v>70000</v>
      </c>
    </row>
    <row r="3704" spans="1:17" x14ac:dyDescent="0.35">
      <c r="A3704">
        <v>3703</v>
      </c>
      <c r="B3704" t="s">
        <v>34</v>
      </c>
      <c r="C3704" t="s">
        <v>35</v>
      </c>
      <c r="D3704">
        <v>2021</v>
      </c>
      <c r="E3704" s="9">
        <f ca="1">YEAR(TODAY())-Data_Source[[#This Row],[Year]]</f>
        <v>4</v>
      </c>
      <c r="F3704" t="s">
        <v>15</v>
      </c>
      <c r="G3704" t="s">
        <v>16</v>
      </c>
      <c r="H3704" t="s">
        <v>30</v>
      </c>
      <c r="I3704">
        <v>4</v>
      </c>
      <c r="J3704" t="s">
        <v>18</v>
      </c>
      <c r="K3704" t="s">
        <v>19</v>
      </c>
      <c r="L3704">
        <v>5352</v>
      </c>
      <c r="M3704" t="s">
        <v>20</v>
      </c>
      <c r="N3704" t="s">
        <v>20</v>
      </c>
      <c r="O3704" s="2">
        <v>216500</v>
      </c>
      <c r="P3704" s="1">
        <f>MEDIAN(Data_Source[Price (SAR)])</f>
        <v>58000</v>
      </c>
      <c r="Q3704" s="1" cm="1">
        <f t="array" ref="Q3704">MEDIAN(_xlfn._xlws.FILTER(Data_Source[Price (SAR)],Data_Source[Maker] = Data_Source[[#This Row],[Maker]]))</f>
        <v>65000</v>
      </c>
    </row>
    <row r="3705" spans="1:17" x14ac:dyDescent="0.35">
      <c r="A3705">
        <v>3704</v>
      </c>
      <c r="B3705" t="s">
        <v>27</v>
      </c>
      <c r="C3705" t="s">
        <v>93</v>
      </c>
      <c r="D3705">
        <v>2016</v>
      </c>
      <c r="E3705" s="9">
        <f ca="1">YEAR(TODAY())-Data_Source[[#This Row],[Year]]</f>
        <v>9</v>
      </c>
      <c r="F3705" t="s">
        <v>15</v>
      </c>
      <c r="G3705" t="s">
        <v>75</v>
      </c>
      <c r="H3705" t="s">
        <v>17</v>
      </c>
      <c r="I3705">
        <v>3.5</v>
      </c>
      <c r="J3705" t="s">
        <v>18</v>
      </c>
      <c r="K3705" t="s">
        <v>19</v>
      </c>
      <c r="L3705">
        <v>146000</v>
      </c>
      <c r="M3705" t="s">
        <v>42</v>
      </c>
      <c r="N3705" t="s">
        <v>64</v>
      </c>
      <c r="O3705" s="3">
        <v>56500</v>
      </c>
      <c r="P3705" s="1">
        <f>MEDIAN(Data_Source[Price (SAR)])</f>
        <v>58000</v>
      </c>
      <c r="Q3705" s="1" cm="1">
        <f t="array" ref="Q3705">MEDIAN(_xlfn._xlws.FILTER(Data_Source[Price (SAR)],Data_Source[Maker] = Data_Source[[#This Row],[Maker]]))</f>
        <v>42000</v>
      </c>
    </row>
    <row r="3706" spans="1:17" x14ac:dyDescent="0.35">
      <c r="A3706">
        <v>3705</v>
      </c>
      <c r="B3706" t="s">
        <v>34</v>
      </c>
      <c r="C3706" t="s">
        <v>35</v>
      </c>
      <c r="D3706">
        <v>2017</v>
      </c>
      <c r="E3706" s="9">
        <f ca="1">YEAR(TODAY())-Data_Source[[#This Row],[Year]]</f>
        <v>8</v>
      </c>
      <c r="F3706" t="s">
        <v>15</v>
      </c>
      <c r="G3706" t="s">
        <v>23</v>
      </c>
      <c r="H3706" t="s">
        <v>17</v>
      </c>
      <c r="I3706">
        <v>5.7</v>
      </c>
      <c r="J3706" t="s">
        <v>18</v>
      </c>
      <c r="K3706" t="s">
        <v>19</v>
      </c>
      <c r="L3706">
        <v>50000</v>
      </c>
      <c r="M3706" t="s">
        <v>45</v>
      </c>
      <c r="N3706" t="s">
        <v>539</v>
      </c>
      <c r="O3706" s="2">
        <v>245000</v>
      </c>
      <c r="P3706" s="1">
        <f>MEDIAN(Data_Source[Price (SAR)])</f>
        <v>58000</v>
      </c>
      <c r="Q3706" s="1" cm="1">
        <f t="array" ref="Q3706">MEDIAN(_xlfn._xlws.FILTER(Data_Source[Price (SAR)],Data_Source[Maker] = Data_Source[[#This Row],[Maker]]))</f>
        <v>65000</v>
      </c>
    </row>
    <row r="3707" spans="1:17" x14ac:dyDescent="0.35">
      <c r="A3707">
        <v>3706</v>
      </c>
      <c r="B3707" t="s">
        <v>31</v>
      </c>
      <c r="C3707" t="s">
        <v>32</v>
      </c>
      <c r="D3707">
        <v>2014</v>
      </c>
      <c r="E3707" s="9">
        <f ca="1">YEAR(TODAY())-Data_Source[[#This Row],[Year]]</f>
        <v>11</v>
      </c>
      <c r="F3707" t="s">
        <v>15</v>
      </c>
      <c r="G3707" t="s">
        <v>75</v>
      </c>
      <c r="H3707" t="s">
        <v>30</v>
      </c>
      <c r="I3707">
        <v>2.4</v>
      </c>
      <c r="J3707" t="s">
        <v>18</v>
      </c>
      <c r="K3707" t="s">
        <v>19</v>
      </c>
      <c r="L3707">
        <v>59000</v>
      </c>
      <c r="M3707" t="s">
        <v>20</v>
      </c>
      <c r="N3707" t="s">
        <v>20</v>
      </c>
      <c r="O3707" s="2">
        <v>72000</v>
      </c>
      <c r="P3707" s="1">
        <f>MEDIAN(Data_Source[Price (SAR)])</f>
        <v>58000</v>
      </c>
      <c r="Q3707" s="1" cm="1">
        <f t="array" ref="Q3707">MEDIAN(_xlfn._xlws.FILTER(Data_Source[Price (SAR)],Data_Source[Maker] = Data_Source[[#This Row],[Maker]]))</f>
        <v>60500</v>
      </c>
    </row>
    <row r="3708" spans="1:17" x14ac:dyDescent="0.35">
      <c r="A3708">
        <v>3707</v>
      </c>
      <c r="B3708" t="s">
        <v>34</v>
      </c>
      <c r="C3708" t="s">
        <v>35</v>
      </c>
      <c r="D3708">
        <v>2018</v>
      </c>
      <c r="E3708" s="9">
        <f ca="1">YEAR(TODAY())-Data_Source[[#This Row],[Year]]</f>
        <v>7</v>
      </c>
      <c r="F3708" t="s">
        <v>15</v>
      </c>
      <c r="G3708" t="s">
        <v>23</v>
      </c>
      <c r="H3708" t="s">
        <v>17</v>
      </c>
      <c r="I3708">
        <v>5.7</v>
      </c>
      <c r="J3708" t="s">
        <v>18</v>
      </c>
      <c r="K3708" t="s">
        <v>19</v>
      </c>
      <c r="L3708">
        <v>126000</v>
      </c>
      <c r="M3708" t="s">
        <v>42</v>
      </c>
      <c r="N3708" t="s">
        <v>64</v>
      </c>
      <c r="O3708" s="2">
        <v>260000</v>
      </c>
      <c r="P3708" s="1">
        <f>MEDIAN(Data_Source[Price (SAR)])</f>
        <v>58000</v>
      </c>
      <c r="Q3708" s="1" cm="1">
        <f t="array" ref="Q3708">MEDIAN(_xlfn._xlws.FILTER(Data_Source[Price (SAR)],Data_Source[Maker] = Data_Source[[#This Row],[Maker]]))</f>
        <v>65000</v>
      </c>
    </row>
    <row r="3709" spans="1:17" x14ac:dyDescent="0.35">
      <c r="A3709">
        <v>3708</v>
      </c>
      <c r="B3709" t="s">
        <v>73</v>
      </c>
      <c r="C3709" t="s">
        <v>487</v>
      </c>
      <c r="D3709">
        <v>2010</v>
      </c>
      <c r="E3709" s="9">
        <f ca="1">YEAR(TODAY())-Data_Source[[#This Row],[Year]]</f>
        <v>15</v>
      </c>
      <c r="F3709" t="s">
        <v>15</v>
      </c>
      <c r="G3709" t="s">
        <v>94</v>
      </c>
      <c r="H3709" t="s">
        <v>17</v>
      </c>
      <c r="I3709">
        <v>2.2999999999999998</v>
      </c>
      <c r="J3709" t="s">
        <v>18</v>
      </c>
      <c r="K3709" t="s">
        <v>19</v>
      </c>
      <c r="L3709">
        <v>170000</v>
      </c>
      <c r="M3709" t="s">
        <v>70</v>
      </c>
      <c r="N3709" t="s">
        <v>70</v>
      </c>
      <c r="O3709" s="3">
        <v>25000</v>
      </c>
      <c r="P3709" s="1">
        <f>MEDIAN(Data_Source[Price (SAR)])</f>
        <v>58000</v>
      </c>
      <c r="Q3709" s="1" cm="1">
        <f t="array" ref="Q3709">MEDIAN(_xlfn._xlws.FILTER(Data_Source[Price (SAR)],Data_Source[Maker] = Data_Source[[#This Row],[Maker]]))</f>
        <v>56000</v>
      </c>
    </row>
    <row r="3710" spans="1:17" x14ac:dyDescent="0.35">
      <c r="A3710">
        <v>3709</v>
      </c>
      <c r="B3710" t="s">
        <v>21</v>
      </c>
      <c r="C3710" t="s">
        <v>22</v>
      </c>
      <c r="D3710">
        <v>2017</v>
      </c>
      <c r="E3710" s="9">
        <f ca="1">YEAR(TODAY())-Data_Source[[#This Row],[Year]]</f>
        <v>8</v>
      </c>
      <c r="F3710" t="s">
        <v>15</v>
      </c>
      <c r="G3710" t="s">
        <v>29</v>
      </c>
      <c r="H3710" t="s">
        <v>17</v>
      </c>
      <c r="I3710">
        <v>4</v>
      </c>
      <c r="J3710" t="s">
        <v>18</v>
      </c>
      <c r="K3710" t="s">
        <v>19</v>
      </c>
      <c r="L3710">
        <v>115000</v>
      </c>
      <c r="M3710" t="s">
        <v>20</v>
      </c>
      <c r="N3710" t="s">
        <v>20</v>
      </c>
      <c r="O3710" s="2">
        <v>117000</v>
      </c>
      <c r="P3710" s="1">
        <f>MEDIAN(Data_Source[Price (SAR)])</f>
        <v>58000</v>
      </c>
      <c r="Q3710" s="1" cm="1">
        <f t="array" ref="Q3710">MEDIAN(_xlfn._xlws.FILTER(Data_Source[Price (SAR)],Data_Source[Maker] = Data_Source[[#This Row],[Maker]]))</f>
        <v>36500</v>
      </c>
    </row>
    <row r="3711" spans="1:17" x14ac:dyDescent="0.35">
      <c r="A3711">
        <v>3710</v>
      </c>
      <c r="B3711" t="s">
        <v>13</v>
      </c>
      <c r="C3711" t="s">
        <v>14</v>
      </c>
      <c r="D3711">
        <v>2012</v>
      </c>
      <c r="E3711" s="9">
        <f ca="1">YEAR(TODAY())-Data_Source[[#This Row],[Year]]</f>
        <v>13</v>
      </c>
      <c r="F3711" t="s">
        <v>15</v>
      </c>
      <c r="G3711" t="s">
        <v>33</v>
      </c>
      <c r="H3711" t="s">
        <v>17</v>
      </c>
      <c r="I3711">
        <v>3.5</v>
      </c>
      <c r="J3711" t="s">
        <v>18</v>
      </c>
      <c r="K3711" t="s">
        <v>19</v>
      </c>
      <c r="L3711">
        <v>160000</v>
      </c>
      <c r="M3711" t="s">
        <v>42</v>
      </c>
      <c r="N3711" t="s">
        <v>64</v>
      </c>
      <c r="O3711" s="2">
        <v>55500</v>
      </c>
      <c r="P3711" s="1">
        <f>MEDIAN(Data_Source[Price (SAR)])</f>
        <v>58000</v>
      </c>
      <c r="Q3711" s="1" cm="1">
        <f t="array" ref="Q3711">MEDIAN(_xlfn._xlws.FILTER(Data_Source[Price (SAR)],Data_Source[Maker] = Data_Source[[#This Row],[Maker]]))</f>
        <v>70000</v>
      </c>
    </row>
    <row r="3712" spans="1:17" x14ac:dyDescent="0.35">
      <c r="A3712">
        <v>3711</v>
      </c>
      <c r="B3712" t="s">
        <v>174</v>
      </c>
      <c r="C3712" t="s">
        <v>175</v>
      </c>
      <c r="D3712">
        <v>2009</v>
      </c>
      <c r="E3712" s="9">
        <f ca="1">YEAR(TODAY())-Data_Source[[#This Row],[Year]]</f>
        <v>16</v>
      </c>
      <c r="F3712" t="s">
        <v>15</v>
      </c>
      <c r="G3712" t="s">
        <v>38</v>
      </c>
      <c r="H3712" t="s">
        <v>17</v>
      </c>
      <c r="I3712">
        <v>4.4000000000000004</v>
      </c>
      <c r="J3712" t="s">
        <v>18</v>
      </c>
      <c r="K3712" t="s">
        <v>19</v>
      </c>
      <c r="L3712">
        <v>285000</v>
      </c>
      <c r="M3712" t="s">
        <v>45</v>
      </c>
      <c r="N3712" t="s">
        <v>539</v>
      </c>
      <c r="O3712" s="2">
        <v>46000</v>
      </c>
      <c r="P3712" s="1">
        <f>MEDIAN(Data_Source[Price (SAR)])</f>
        <v>58000</v>
      </c>
      <c r="Q3712" s="1" cm="1">
        <f t="array" ref="Q3712">MEDIAN(_xlfn._xlws.FILTER(Data_Source[Price (SAR)],Data_Source[Maker] = Data_Source[[#This Row],[Maker]]))</f>
        <v>110000</v>
      </c>
    </row>
    <row r="3713" spans="1:17" x14ac:dyDescent="0.35">
      <c r="A3713">
        <v>3712</v>
      </c>
      <c r="B3713" t="s">
        <v>76</v>
      </c>
      <c r="C3713" t="s">
        <v>112</v>
      </c>
      <c r="D3713">
        <v>2015</v>
      </c>
      <c r="E3713" s="9">
        <f ca="1">YEAR(TODAY())-Data_Source[[#This Row],[Year]]</f>
        <v>10</v>
      </c>
      <c r="F3713" t="s">
        <v>47</v>
      </c>
      <c r="G3713" t="s">
        <v>23</v>
      </c>
      <c r="H3713" t="s">
        <v>17</v>
      </c>
      <c r="I3713">
        <v>3.5</v>
      </c>
      <c r="J3713" t="s">
        <v>18</v>
      </c>
      <c r="K3713" t="s">
        <v>19</v>
      </c>
      <c r="L3713">
        <v>121000</v>
      </c>
      <c r="M3713" t="s">
        <v>45</v>
      </c>
      <c r="N3713" t="s">
        <v>539</v>
      </c>
      <c r="O3713" s="2">
        <v>81000</v>
      </c>
      <c r="P3713" s="1">
        <f>MEDIAN(Data_Source[Price (SAR)])</f>
        <v>58000</v>
      </c>
      <c r="Q3713" s="1" cm="1">
        <f t="array" ref="Q3713">MEDIAN(_xlfn._xlws.FILTER(Data_Source[Price (SAR)],Data_Source[Maker] = Data_Source[[#This Row],[Maker]]))</f>
        <v>55000</v>
      </c>
    </row>
    <row r="3714" spans="1:17" x14ac:dyDescent="0.35">
      <c r="A3714">
        <v>3713</v>
      </c>
      <c r="B3714" t="s">
        <v>107</v>
      </c>
      <c r="C3714" t="s">
        <v>313</v>
      </c>
      <c r="D3714">
        <v>2020</v>
      </c>
      <c r="E3714" s="9">
        <f ca="1">YEAR(TODAY())-Data_Source[[#This Row],[Year]]</f>
        <v>5</v>
      </c>
      <c r="F3714" t="s">
        <v>15</v>
      </c>
      <c r="G3714" t="s">
        <v>94</v>
      </c>
      <c r="H3714" t="s">
        <v>17</v>
      </c>
      <c r="I3714">
        <v>3.7</v>
      </c>
      <c r="J3714" t="s">
        <v>18</v>
      </c>
      <c r="K3714" t="s">
        <v>19</v>
      </c>
      <c r="L3714">
        <v>2000</v>
      </c>
      <c r="M3714" t="s">
        <v>42</v>
      </c>
      <c r="N3714" t="s">
        <v>64</v>
      </c>
      <c r="O3714" s="3">
        <v>155000</v>
      </c>
      <c r="P3714" s="1">
        <f>MEDIAN(Data_Source[Price (SAR)])</f>
        <v>58000</v>
      </c>
      <c r="Q3714" s="1" cm="1">
        <f t="array" ref="Q3714">MEDIAN(_xlfn._xlws.FILTER(Data_Source[Price (SAR)],Data_Source[Maker] = Data_Source[[#This Row],[Maker]]))</f>
        <v>73500</v>
      </c>
    </row>
    <row r="3715" spans="1:17" x14ac:dyDescent="0.35">
      <c r="A3715">
        <v>3714</v>
      </c>
      <c r="B3715" t="s">
        <v>166</v>
      </c>
      <c r="C3715" t="s">
        <v>314</v>
      </c>
      <c r="D3715">
        <v>2021</v>
      </c>
      <c r="E3715" s="9">
        <f ca="1">YEAR(TODAY())-Data_Source[[#This Row],[Year]]</f>
        <v>4</v>
      </c>
      <c r="F3715" t="s">
        <v>15</v>
      </c>
      <c r="G3715" t="s">
        <v>65</v>
      </c>
      <c r="H3715" t="s">
        <v>17</v>
      </c>
      <c r="I3715">
        <v>2</v>
      </c>
      <c r="J3715" t="s">
        <v>18</v>
      </c>
      <c r="K3715" t="s">
        <v>19</v>
      </c>
      <c r="L3715">
        <v>2500</v>
      </c>
      <c r="M3715" t="s">
        <v>42</v>
      </c>
      <c r="N3715" t="s">
        <v>64</v>
      </c>
      <c r="O3715" s="3">
        <v>98000</v>
      </c>
      <c r="P3715" s="1">
        <f>MEDIAN(Data_Source[Price (SAR)])</f>
        <v>58000</v>
      </c>
      <c r="Q3715" s="1" cm="1">
        <f t="array" ref="Q3715">MEDIAN(_xlfn._xlws.FILTER(Data_Source[Price (SAR)],Data_Source[Maker] = Data_Source[[#This Row],[Maker]]))</f>
        <v>44000</v>
      </c>
    </row>
    <row r="3716" spans="1:17" x14ac:dyDescent="0.35">
      <c r="A3716">
        <v>3715</v>
      </c>
      <c r="B3716" t="s">
        <v>21</v>
      </c>
      <c r="C3716" t="s">
        <v>162</v>
      </c>
      <c r="D3716">
        <v>1999</v>
      </c>
      <c r="E3716" s="9">
        <f ca="1">YEAR(TODAY())-Data_Source[[#This Row],[Year]]</f>
        <v>26</v>
      </c>
      <c r="F3716" t="s">
        <v>15</v>
      </c>
      <c r="G3716" t="s">
        <v>23</v>
      </c>
      <c r="H3716" t="s">
        <v>26</v>
      </c>
      <c r="I3716">
        <v>4.5</v>
      </c>
      <c r="J3716" t="s">
        <v>18</v>
      </c>
      <c r="K3716" t="s">
        <v>68</v>
      </c>
      <c r="L3716">
        <v>180000</v>
      </c>
      <c r="M3716" t="s">
        <v>20</v>
      </c>
      <c r="N3716" t="s">
        <v>20</v>
      </c>
      <c r="O3716" s="2">
        <v>28000</v>
      </c>
      <c r="P3716" s="1">
        <f>MEDIAN(Data_Source[Price (SAR)])</f>
        <v>58000</v>
      </c>
      <c r="Q3716" s="1" cm="1">
        <f t="array" ref="Q3716">MEDIAN(_xlfn._xlws.FILTER(Data_Source[Price (SAR)],Data_Source[Maker] = Data_Source[[#This Row],[Maker]]))</f>
        <v>36500</v>
      </c>
    </row>
    <row r="3717" spans="1:17" x14ac:dyDescent="0.35">
      <c r="A3717">
        <v>3716</v>
      </c>
      <c r="B3717" t="s">
        <v>76</v>
      </c>
      <c r="C3717" t="s">
        <v>240</v>
      </c>
      <c r="D3717">
        <v>2012</v>
      </c>
      <c r="E3717" s="9">
        <f ca="1">YEAR(TODAY())-Data_Source[[#This Row],[Year]]</f>
        <v>13</v>
      </c>
      <c r="F3717" t="s">
        <v>15</v>
      </c>
      <c r="G3717" t="s">
        <v>75</v>
      </c>
      <c r="H3717" t="s">
        <v>26</v>
      </c>
      <c r="I3717">
        <v>4.5</v>
      </c>
      <c r="J3717" t="s">
        <v>18</v>
      </c>
      <c r="K3717" t="s">
        <v>19</v>
      </c>
      <c r="L3717">
        <v>220000</v>
      </c>
      <c r="M3717" t="s">
        <v>45</v>
      </c>
      <c r="N3717" t="s">
        <v>539</v>
      </c>
      <c r="O3717" s="2">
        <v>35000</v>
      </c>
      <c r="P3717" s="1">
        <f>MEDIAN(Data_Source[Price (SAR)])</f>
        <v>58000</v>
      </c>
      <c r="Q3717" s="1" cm="1">
        <f t="array" ref="Q3717">MEDIAN(_xlfn._xlws.FILTER(Data_Source[Price (SAR)],Data_Source[Maker] = Data_Source[[#This Row],[Maker]]))</f>
        <v>55000</v>
      </c>
    </row>
    <row r="3718" spans="1:17" x14ac:dyDescent="0.35">
      <c r="A3718">
        <v>3717</v>
      </c>
      <c r="B3718" t="s">
        <v>34</v>
      </c>
      <c r="C3718" t="s">
        <v>41</v>
      </c>
      <c r="D3718">
        <v>2019</v>
      </c>
      <c r="E3718" s="9">
        <f ca="1">YEAR(TODAY())-Data_Source[[#This Row],[Year]]</f>
        <v>6</v>
      </c>
      <c r="F3718" t="s">
        <v>15</v>
      </c>
      <c r="G3718" t="s">
        <v>23</v>
      </c>
      <c r="H3718" t="s">
        <v>26</v>
      </c>
      <c r="I3718">
        <v>1.5</v>
      </c>
      <c r="J3718" t="s">
        <v>18</v>
      </c>
      <c r="K3718" t="s">
        <v>19</v>
      </c>
      <c r="L3718">
        <v>54000</v>
      </c>
      <c r="M3718" t="s">
        <v>59</v>
      </c>
      <c r="N3718" t="s">
        <v>59</v>
      </c>
      <c r="O3718" s="3">
        <v>35000</v>
      </c>
      <c r="P3718" s="1">
        <f>MEDIAN(Data_Source[Price (SAR)])</f>
        <v>58000</v>
      </c>
      <c r="Q3718" s="1" cm="1">
        <f t="array" ref="Q3718">MEDIAN(_xlfn._xlws.FILTER(Data_Source[Price (SAR)],Data_Source[Maker] = Data_Source[[#This Row],[Maker]]))</f>
        <v>65000</v>
      </c>
    </row>
    <row r="3719" spans="1:17" x14ac:dyDescent="0.35">
      <c r="A3719">
        <v>3718</v>
      </c>
      <c r="B3719" t="s">
        <v>82</v>
      </c>
      <c r="C3719" t="s">
        <v>156</v>
      </c>
      <c r="D3719">
        <v>2019</v>
      </c>
      <c r="E3719" s="9">
        <f ca="1">YEAR(TODAY())-Data_Source[[#This Row],[Year]]</f>
        <v>6</v>
      </c>
      <c r="F3719" t="s">
        <v>15</v>
      </c>
      <c r="G3719" t="s">
        <v>23</v>
      </c>
      <c r="H3719" t="s">
        <v>26</v>
      </c>
      <c r="I3719">
        <v>1.4</v>
      </c>
      <c r="J3719" t="s">
        <v>18</v>
      </c>
      <c r="K3719" t="s">
        <v>19</v>
      </c>
      <c r="L3719">
        <v>85000</v>
      </c>
      <c r="M3719" t="s">
        <v>42</v>
      </c>
      <c r="N3719" t="s">
        <v>64</v>
      </c>
      <c r="O3719" s="3">
        <v>35500</v>
      </c>
      <c r="P3719" s="1">
        <f>MEDIAN(Data_Source[Price (SAR)])</f>
        <v>58000</v>
      </c>
      <c r="Q3719" s="1" cm="1">
        <f t="array" ref="Q3719">MEDIAN(_xlfn._xlws.FILTER(Data_Source[Price (SAR)],Data_Source[Maker] = Data_Source[[#This Row],[Maker]]))</f>
        <v>40000</v>
      </c>
    </row>
    <row r="3720" spans="1:17" x14ac:dyDescent="0.35">
      <c r="A3720">
        <v>3719</v>
      </c>
      <c r="B3720" t="s">
        <v>36</v>
      </c>
      <c r="C3720" t="s">
        <v>37</v>
      </c>
      <c r="D3720">
        <v>2008</v>
      </c>
      <c r="E3720" s="9">
        <f ca="1">YEAR(TODAY())-Data_Source[[#This Row],[Year]]</f>
        <v>17</v>
      </c>
      <c r="F3720" t="s">
        <v>15</v>
      </c>
      <c r="G3720" t="s">
        <v>16</v>
      </c>
      <c r="H3720" t="s">
        <v>26</v>
      </c>
      <c r="I3720">
        <v>5.3</v>
      </c>
      <c r="J3720" t="s">
        <v>18</v>
      </c>
      <c r="K3720" t="s">
        <v>19</v>
      </c>
      <c r="L3720">
        <v>235000</v>
      </c>
      <c r="M3720" t="s">
        <v>111</v>
      </c>
      <c r="N3720" t="s">
        <v>540</v>
      </c>
      <c r="O3720" s="2">
        <v>40000</v>
      </c>
      <c r="P3720" s="1">
        <f>MEDIAN(Data_Source[Price (SAR)])</f>
        <v>58000</v>
      </c>
      <c r="Q3720" s="1" cm="1">
        <f t="array" ref="Q3720">MEDIAN(_xlfn._xlws.FILTER(Data_Source[Price (SAR)],Data_Source[Maker] = Data_Source[[#This Row],[Maker]]))</f>
        <v>72000</v>
      </c>
    </row>
    <row r="3721" spans="1:17" x14ac:dyDescent="0.35">
      <c r="A3721">
        <v>3720</v>
      </c>
      <c r="B3721" t="s">
        <v>27</v>
      </c>
      <c r="C3721" t="s">
        <v>93</v>
      </c>
      <c r="D3721">
        <v>2011</v>
      </c>
      <c r="E3721" s="9">
        <f ca="1">YEAR(TODAY())-Data_Source[[#This Row],[Year]]</f>
        <v>14</v>
      </c>
      <c r="F3721" t="s">
        <v>47</v>
      </c>
      <c r="G3721" t="s">
        <v>29</v>
      </c>
      <c r="H3721" t="s">
        <v>30</v>
      </c>
      <c r="I3721">
        <v>3.5</v>
      </c>
      <c r="J3721" t="s">
        <v>18</v>
      </c>
      <c r="K3721" t="s">
        <v>19</v>
      </c>
      <c r="L3721">
        <v>447</v>
      </c>
      <c r="M3721" t="s">
        <v>20</v>
      </c>
      <c r="N3721" t="s">
        <v>20</v>
      </c>
      <c r="O3721" s="2">
        <v>21000</v>
      </c>
      <c r="P3721" s="1">
        <f>MEDIAN(Data_Source[Price (SAR)])</f>
        <v>58000</v>
      </c>
      <c r="Q3721" s="1" cm="1">
        <f t="array" ref="Q3721">MEDIAN(_xlfn._xlws.FILTER(Data_Source[Price (SAR)],Data_Source[Maker] = Data_Source[[#This Row],[Maker]]))</f>
        <v>42000</v>
      </c>
    </row>
    <row r="3722" spans="1:17" x14ac:dyDescent="0.35">
      <c r="A3722">
        <v>3721</v>
      </c>
      <c r="B3722" t="s">
        <v>39</v>
      </c>
      <c r="C3722" t="s">
        <v>46</v>
      </c>
      <c r="D3722">
        <v>2014</v>
      </c>
      <c r="E3722" s="9">
        <f ca="1">YEAR(TODAY())-Data_Source[[#This Row],[Year]]</f>
        <v>11</v>
      </c>
      <c r="F3722" t="s">
        <v>15</v>
      </c>
      <c r="G3722" t="s">
        <v>78</v>
      </c>
      <c r="H3722" t="s">
        <v>30</v>
      </c>
      <c r="I3722">
        <v>5.3</v>
      </c>
      <c r="J3722" t="s">
        <v>18</v>
      </c>
      <c r="K3722" t="s">
        <v>19</v>
      </c>
      <c r="L3722">
        <v>157000</v>
      </c>
      <c r="M3722" t="s">
        <v>255</v>
      </c>
      <c r="N3722" t="s">
        <v>255</v>
      </c>
      <c r="O3722" s="3">
        <v>68500</v>
      </c>
      <c r="P3722" s="1">
        <f>MEDIAN(Data_Source[Price (SAR)])</f>
        <v>58000</v>
      </c>
      <c r="Q3722" s="1" cm="1">
        <f t="array" ref="Q3722">MEDIAN(_xlfn._xlws.FILTER(Data_Source[Price (SAR)],Data_Source[Maker] = Data_Source[[#This Row],[Maker]]))</f>
        <v>60000</v>
      </c>
    </row>
    <row r="3723" spans="1:17" x14ac:dyDescent="0.35">
      <c r="A3723">
        <v>3722</v>
      </c>
      <c r="B3723" t="s">
        <v>76</v>
      </c>
      <c r="C3723" t="s">
        <v>77</v>
      </c>
      <c r="D3723">
        <v>2015</v>
      </c>
      <c r="E3723" s="9">
        <f ca="1">YEAR(TODAY())-Data_Source[[#This Row],[Year]]</f>
        <v>10</v>
      </c>
      <c r="F3723" t="s">
        <v>15</v>
      </c>
      <c r="G3723" t="s">
        <v>213</v>
      </c>
      <c r="H3723" t="s">
        <v>17</v>
      </c>
      <c r="I3723">
        <v>5.4</v>
      </c>
      <c r="J3723" t="s">
        <v>18</v>
      </c>
      <c r="K3723" t="s">
        <v>19</v>
      </c>
      <c r="L3723">
        <v>228000</v>
      </c>
      <c r="M3723" t="s">
        <v>42</v>
      </c>
      <c r="N3723" t="s">
        <v>64</v>
      </c>
      <c r="O3723" s="3">
        <v>68000</v>
      </c>
      <c r="P3723" s="1">
        <f>MEDIAN(Data_Source[Price (SAR)])</f>
        <v>58000</v>
      </c>
      <c r="Q3723" s="1" cm="1">
        <f t="array" ref="Q3723">MEDIAN(_xlfn._xlws.FILTER(Data_Source[Price (SAR)],Data_Source[Maker] = Data_Source[[#This Row],[Maker]]))</f>
        <v>55000</v>
      </c>
    </row>
    <row r="3724" spans="1:17" x14ac:dyDescent="0.35">
      <c r="A3724">
        <v>3723</v>
      </c>
      <c r="B3724" t="s">
        <v>27</v>
      </c>
      <c r="C3724" t="s">
        <v>88</v>
      </c>
      <c r="D3724">
        <v>2019</v>
      </c>
      <c r="E3724" s="9">
        <f ca="1">YEAR(TODAY())-Data_Source[[#This Row],[Year]]</f>
        <v>6</v>
      </c>
      <c r="F3724" t="s">
        <v>15</v>
      </c>
      <c r="G3724" t="s">
        <v>25</v>
      </c>
      <c r="H3724" t="s">
        <v>26</v>
      </c>
      <c r="I3724">
        <v>1.4</v>
      </c>
      <c r="J3724" t="s">
        <v>18</v>
      </c>
      <c r="K3724" t="s">
        <v>19</v>
      </c>
      <c r="L3724">
        <v>84273</v>
      </c>
      <c r="M3724" t="s">
        <v>20</v>
      </c>
      <c r="N3724" t="s">
        <v>20</v>
      </c>
      <c r="O3724" s="3">
        <v>38500</v>
      </c>
      <c r="P3724" s="1">
        <f>MEDIAN(Data_Source[Price (SAR)])</f>
        <v>58000</v>
      </c>
      <c r="Q3724" s="1" cm="1">
        <f t="array" ref="Q3724">MEDIAN(_xlfn._xlws.FILTER(Data_Source[Price (SAR)],Data_Source[Maker] = Data_Source[[#This Row],[Maker]]))</f>
        <v>42000</v>
      </c>
    </row>
    <row r="3725" spans="1:17" x14ac:dyDescent="0.35">
      <c r="A3725">
        <v>3724</v>
      </c>
      <c r="B3725" t="s">
        <v>34</v>
      </c>
      <c r="C3725" t="s">
        <v>66</v>
      </c>
      <c r="D3725">
        <v>2019</v>
      </c>
      <c r="E3725" s="9">
        <f ca="1">YEAR(TODAY())-Data_Source[[#This Row],[Year]]</f>
        <v>6</v>
      </c>
      <c r="F3725" t="s">
        <v>15</v>
      </c>
      <c r="G3725" t="s">
        <v>23</v>
      </c>
      <c r="H3725" t="s">
        <v>30</v>
      </c>
      <c r="I3725">
        <v>3.5</v>
      </c>
      <c r="J3725" t="s">
        <v>18</v>
      </c>
      <c r="K3725" t="s">
        <v>19</v>
      </c>
      <c r="L3725">
        <v>65000</v>
      </c>
      <c r="M3725" t="s">
        <v>45</v>
      </c>
      <c r="N3725" t="s">
        <v>539</v>
      </c>
      <c r="O3725" s="3">
        <v>123000</v>
      </c>
      <c r="P3725" s="1">
        <f>MEDIAN(Data_Source[Price (SAR)])</f>
        <v>58000</v>
      </c>
      <c r="Q3725" s="1" cm="1">
        <f t="array" ref="Q3725">MEDIAN(_xlfn._xlws.FILTER(Data_Source[Price (SAR)],Data_Source[Maker] = Data_Source[[#This Row],[Maker]]))</f>
        <v>65000</v>
      </c>
    </row>
    <row r="3726" spans="1:17" x14ac:dyDescent="0.35">
      <c r="A3726">
        <v>3725</v>
      </c>
      <c r="B3726" t="s">
        <v>34</v>
      </c>
      <c r="C3726" t="s">
        <v>51</v>
      </c>
      <c r="D3726">
        <v>2020</v>
      </c>
      <c r="E3726" s="9">
        <f ca="1">YEAR(TODAY())-Data_Source[[#This Row],[Year]]</f>
        <v>5</v>
      </c>
      <c r="F3726" t="s">
        <v>44</v>
      </c>
      <c r="G3726" t="s">
        <v>23</v>
      </c>
      <c r="H3726" t="s">
        <v>30</v>
      </c>
      <c r="I3726">
        <v>1.6</v>
      </c>
      <c r="J3726" t="s">
        <v>18</v>
      </c>
      <c r="K3726" t="s">
        <v>19</v>
      </c>
      <c r="L3726">
        <v>66796</v>
      </c>
      <c r="M3726" t="s">
        <v>20</v>
      </c>
      <c r="N3726" t="s">
        <v>20</v>
      </c>
      <c r="O3726" s="2">
        <v>1872</v>
      </c>
      <c r="P3726" s="1">
        <f>MEDIAN(Data_Source[Price (SAR)])</f>
        <v>58000</v>
      </c>
      <c r="Q3726" s="1" cm="1">
        <f t="array" ref="Q3726">MEDIAN(_xlfn._xlws.FILTER(Data_Source[Price (SAR)],Data_Source[Maker] = Data_Source[[#This Row],[Maker]]))</f>
        <v>65000</v>
      </c>
    </row>
    <row r="3727" spans="1:17" x14ac:dyDescent="0.35">
      <c r="A3727">
        <v>3726</v>
      </c>
      <c r="B3727" t="s">
        <v>82</v>
      </c>
      <c r="C3727" t="s">
        <v>105</v>
      </c>
      <c r="D3727">
        <v>2015</v>
      </c>
      <c r="E3727" s="9">
        <f ca="1">YEAR(TODAY())-Data_Source[[#This Row],[Year]]</f>
        <v>10</v>
      </c>
      <c r="F3727" t="s">
        <v>15</v>
      </c>
      <c r="G3727" t="s">
        <v>33</v>
      </c>
      <c r="H3727" t="s">
        <v>30</v>
      </c>
      <c r="I3727">
        <v>2</v>
      </c>
      <c r="J3727" t="s">
        <v>18</v>
      </c>
      <c r="K3727" t="s">
        <v>19</v>
      </c>
      <c r="L3727">
        <v>190000</v>
      </c>
      <c r="M3727" t="s">
        <v>20</v>
      </c>
      <c r="N3727" t="s">
        <v>20</v>
      </c>
      <c r="O3727" s="2">
        <v>38000</v>
      </c>
      <c r="P3727" s="1">
        <f>MEDIAN(Data_Source[Price (SAR)])</f>
        <v>58000</v>
      </c>
      <c r="Q3727" s="1" cm="1">
        <f t="array" ref="Q3727">MEDIAN(_xlfn._xlws.FILTER(Data_Source[Price (SAR)],Data_Source[Maker] = Data_Source[[#This Row],[Maker]]))</f>
        <v>40000</v>
      </c>
    </row>
    <row r="3728" spans="1:17" x14ac:dyDescent="0.35">
      <c r="A3728">
        <v>3727</v>
      </c>
      <c r="B3728" t="s">
        <v>48</v>
      </c>
      <c r="C3728" t="s">
        <v>106</v>
      </c>
      <c r="D3728">
        <v>2015</v>
      </c>
      <c r="E3728" s="9">
        <f ca="1">YEAR(TODAY())-Data_Source[[#This Row],[Year]]</f>
        <v>10</v>
      </c>
      <c r="F3728" t="s">
        <v>47</v>
      </c>
      <c r="G3728" t="s">
        <v>16</v>
      </c>
      <c r="H3728" t="s">
        <v>17</v>
      </c>
      <c r="I3728">
        <v>3</v>
      </c>
      <c r="J3728" t="s">
        <v>18</v>
      </c>
      <c r="K3728" t="s">
        <v>19</v>
      </c>
      <c r="L3728">
        <v>300000</v>
      </c>
      <c r="M3728" t="s">
        <v>20</v>
      </c>
      <c r="N3728" t="s">
        <v>20</v>
      </c>
      <c r="O3728" s="2">
        <v>188000</v>
      </c>
      <c r="P3728" s="1">
        <f>MEDIAN(Data_Source[Price (SAR)])</f>
        <v>58000</v>
      </c>
      <c r="Q3728" s="1" cm="1">
        <f t="array" ref="Q3728">MEDIAN(_xlfn._xlws.FILTER(Data_Source[Price (SAR)],Data_Source[Maker] = Data_Source[[#This Row],[Maker]]))</f>
        <v>145000</v>
      </c>
    </row>
    <row r="3729" spans="1:17" x14ac:dyDescent="0.35">
      <c r="A3729">
        <v>3728</v>
      </c>
      <c r="B3729" t="s">
        <v>21</v>
      </c>
      <c r="C3729" t="s">
        <v>315</v>
      </c>
      <c r="D3729">
        <v>2006</v>
      </c>
      <c r="E3729" s="9">
        <f ca="1">YEAR(TODAY())-Data_Source[[#This Row],[Year]]</f>
        <v>19</v>
      </c>
      <c r="F3729" t="s">
        <v>15</v>
      </c>
      <c r="G3729" t="s">
        <v>29</v>
      </c>
      <c r="H3729" t="s">
        <v>17</v>
      </c>
      <c r="I3729">
        <v>5.6</v>
      </c>
      <c r="J3729" t="s">
        <v>18</v>
      </c>
      <c r="K3729" t="s">
        <v>19</v>
      </c>
      <c r="L3729">
        <v>266000</v>
      </c>
      <c r="M3729" t="s">
        <v>42</v>
      </c>
      <c r="N3729" t="s">
        <v>64</v>
      </c>
      <c r="O3729" s="2">
        <v>25000</v>
      </c>
      <c r="P3729" s="1">
        <f>MEDIAN(Data_Source[Price (SAR)])</f>
        <v>58000</v>
      </c>
      <c r="Q3729" s="1" cm="1">
        <f t="array" ref="Q3729">MEDIAN(_xlfn._xlws.FILTER(Data_Source[Price (SAR)],Data_Source[Maker] = Data_Source[[#This Row],[Maker]]))</f>
        <v>36500</v>
      </c>
    </row>
    <row r="3730" spans="1:17" x14ac:dyDescent="0.35">
      <c r="A3730">
        <v>3729</v>
      </c>
      <c r="B3730" t="s">
        <v>76</v>
      </c>
      <c r="C3730" t="s">
        <v>235</v>
      </c>
      <c r="D3730">
        <v>2016</v>
      </c>
      <c r="E3730" s="9">
        <f ca="1">YEAR(TODAY())-Data_Source[[#This Row],[Year]]</f>
        <v>9</v>
      </c>
      <c r="F3730" t="s">
        <v>44</v>
      </c>
      <c r="G3730" t="s">
        <v>23</v>
      </c>
      <c r="H3730" t="s">
        <v>30</v>
      </c>
      <c r="I3730">
        <v>1.2</v>
      </c>
      <c r="J3730" t="s">
        <v>18</v>
      </c>
      <c r="K3730" t="s">
        <v>19</v>
      </c>
      <c r="L3730">
        <v>99200</v>
      </c>
      <c r="M3730" t="s">
        <v>45</v>
      </c>
      <c r="N3730" t="s">
        <v>539</v>
      </c>
      <c r="O3730" s="2">
        <v>45000</v>
      </c>
      <c r="P3730" s="1">
        <f>MEDIAN(Data_Source[Price (SAR)])</f>
        <v>58000</v>
      </c>
      <c r="Q3730" s="1" cm="1">
        <f t="array" ref="Q3730">MEDIAN(_xlfn._xlws.FILTER(Data_Source[Price (SAR)],Data_Source[Maker] = Data_Source[[#This Row],[Maker]]))</f>
        <v>55000</v>
      </c>
    </row>
    <row r="3731" spans="1:17" x14ac:dyDescent="0.35">
      <c r="A3731">
        <v>3730</v>
      </c>
      <c r="B3731" t="s">
        <v>36</v>
      </c>
      <c r="C3731" t="s">
        <v>200</v>
      </c>
      <c r="D3731">
        <v>2012</v>
      </c>
      <c r="E3731" s="9">
        <f ca="1">YEAR(TODAY())-Data_Source[[#This Row],[Year]]</f>
        <v>13</v>
      </c>
      <c r="F3731" t="s">
        <v>44</v>
      </c>
      <c r="G3731" t="s">
        <v>23</v>
      </c>
      <c r="H3731" t="s">
        <v>17</v>
      </c>
      <c r="I3731">
        <v>3.6</v>
      </c>
      <c r="J3731" t="s">
        <v>18</v>
      </c>
      <c r="K3731" t="s">
        <v>19</v>
      </c>
      <c r="L3731">
        <v>220000</v>
      </c>
      <c r="M3731" t="s">
        <v>20</v>
      </c>
      <c r="N3731" t="s">
        <v>20</v>
      </c>
      <c r="O3731" s="3">
        <v>40000</v>
      </c>
      <c r="P3731" s="1">
        <f>MEDIAN(Data_Source[Price (SAR)])</f>
        <v>58000</v>
      </c>
      <c r="Q3731" s="1" cm="1">
        <f t="array" ref="Q3731">MEDIAN(_xlfn._xlws.FILTER(Data_Source[Price (SAR)],Data_Source[Maker] = Data_Source[[#This Row],[Maker]]))</f>
        <v>72000</v>
      </c>
    </row>
    <row r="3732" spans="1:17" x14ac:dyDescent="0.35">
      <c r="A3732">
        <v>3731</v>
      </c>
      <c r="B3732" t="s">
        <v>34</v>
      </c>
      <c r="C3732" t="s">
        <v>124</v>
      </c>
      <c r="D3732">
        <v>2014</v>
      </c>
      <c r="E3732" s="9">
        <f ca="1">YEAR(TODAY())-Data_Source[[#This Row],[Year]]</f>
        <v>11</v>
      </c>
      <c r="F3732" t="s">
        <v>15</v>
      </c>
      <c r="G3732" t="s">
        <v>25</v>
      </c>
      <c r="H3732" t="s">
        <v>17</v>
      </c>
      <c r="I3732">
        <v>9</v>
      </c>
      <c r="J3732" t="s">
        <v>18</v>
      </c>
      <c r="K3732" t="s">
        <v>19</v>
      </c>
      <c r="L3732">
        <v>308000</v>
      </c>
      <c r="M3732" t="s">
        <v>126</v>
      </c>
      <c r="N3732" t="s">
        <v>126</v>
      </c>
      <c r="O3732" s="3">
        <v>75000</v>
      </c>
      <c r="P3732" s="1">
        <f>MEDIAN(Data_Source[Price (SAR)])</f>
        <v>58000</v>
      </c>
      <c r="Q3732" s="1" cm="1">
        <f t="array" ref="Q3732">MEDIAN(_xlfn._xlws.FILTER(Data_Source[Price (SAR)],Data_Source[Maker] = Data_Source[[#This Row],[Maker]]))</f>
        <v>65000</v>
      </c>
    </row>
    <row r="3733" spans="1:17" x14ac:dyDescent="0.35">
      <c r="A3733">
        <v>3732</v>
      </c>
      <c r="B3733" t="s">
        <v>27</v>
      </c>
      <c r="C3733" t="s">
        <v>88</v>
      </c>
      <c r="D3733">
        <v>2015</v>
      </c>
      <c r="E3733" s="9">
        <f ca="1">YEAR(TODAY())-Data_Source[[#This Row],[Year]]</f>
        <v>10</v>
      </c>
      <c r="F3733" t="s">
        <v>15</v>
      </c>
      <c r="G3733" t="s">
        <v>23</v>
      </c>
      <c r="H3733" t="s">
        <v>26</v>
      </c>
      <c r="I3733">
        <v>1.4</v>
      </c>
      <c r="J3733" t="s">
        <v>18</v>
      </c>
      <c r="K3733" t="s">
        <v>19</v>
      </c>
      <c r="L3733">
        <v>500000</v>
      </c>
      <c r="M3733" t="s">
        <v>42</v>
      </c>
      <c r="N3733" t="s">
        <v>64</v>
      </c>
      <c r="O3733" s="2">
        <v>22000</v>
      </c>
      <c r="P3733" s="1">
        <f>MEDIAN(Data_Source[Price (SAR)])</f>
        <v>58000</v>
      </c>
      <c r="Q3733" s="1" cm="1">
        <f t="array" ref="Q3733">MEDIAN(_xlfn._xlws.FILTER(Data_Source[Price (SAR)],Data_Source[Maker] = Data_Source[[#This Row],[Maker]]))</f>
        <v>42000</v>
      </c>
    </row>
    <row r="3734" spans="1:17" x14ac:dyDescent="0.35">
      <c r="A3734">
        <v>3733</v>
      </c>
      <c r="B3734" t="s">
        <v>48</v>
      </c>
      <c r="C3734" t="s">
        <v>214</v>
      </c>
      <c r="D3734">
        <v>2014</v>
      </c>
      <c r="E3734" s="9">
        <f ca="1">YEAR(TODAY())-Data_Source[[#This Row],[Year]]</f>
        <v>11</v>
      </c>
      <c r="F3734" t="s">
        <v>15</v>
      </c>
      <c r="G3734" t="s">
        <v>23</v>
      </c>
      <c r="H3734" t="s">
        <v>17</v>
      </c>
      <c r="I3734">
        <v>5.5</v>
      </c>
      <c r="J3734" t="s">
        <v>18</v>
      </c>
      <c r="K3734" t="s">
        <v>19</v>
      </c>
      <c r="L3734">
        <v>125000</v>
      </c>
      <c r="M3734" t="s">
        <v>20</v>
      </c>
      <c r="N3734" t="s">
        <v>20</v>
      </c>
      <c r="O3734" s="3">
        <v>245000</v>
      </c>
      <c r="P3734" s="1">
        <f>MEDIAN(Data_Source[Price (SAR)])</f>
        <v>58000</v>
      </c>
      <c r="Q3734" s="1" cm="1">
        <f t="array" ref="Q3734">MEDIAN(_xlfn._xlws.FILTER(Data_Source[Price (SAR)],Data_Source[Maker] = Data_Source[[#This Row],[Maker]]))</f>
        <v>145000</v>
      </c>
    </row>
    <row r="3735" spans="1:17" x14ac:dyDescent="0.35">
      <c r="A3735">
        <v>3734</v>
      </c>
      <c r="B3735" t="s">
        <v>76</v>
      </c>
      <c r="C3735" t="s">
        <v>240</v>
      </c>
      <c r="D3735">
        <v>2011</v>
      </c>
      <c r="E3735" s="9">
        <f ca="1">YEAR(TODAY())-Data_Source[[#This Row],[Year]]</f>
        <v>14</v>
      </c>
      <c r="F3735" t="s">
        <v>47</v>
      </c>
      <c r="G3735" t="s">
        <v>16</v>
      </c>
      <c r="H3735" t="s">
        <v>17</v>
      </c>
      <c r="I3735">
        <v>4.5999999999999996</v>
      </c>
      <c r="J3735" t="s">
        <v>18</v>
      </c>
      <c r="K3735" t="s">
        <v>19</v>
      </c>
      <c r="L3735">
        <v>150000</v>
      </c>
      <c r="M3735" t="s">
        <v>42</v>
      </c>
      <c r="N3735" t="s">
        <v>64</v>
      </c>
      <c r="O3735" s="3">
        <v>25000</v>
      </c>
      <c r="P3735" s="1">
        <f>MEDIAN(Data_Source[Price (SAR)])</f>
        <v>58000</v>
      </c>
      <c r="Q3735" s="1" cm="1">
        <f t="array" ref="Q3735">MEDIAN(_xlfn._xlws.FILTER(Data_Source[Price (SAR)],Data_Source[Maker] = Data_Source[[#This Row],[Maker]]))</f>
        <v>55000</v>
      </c>
    </row>
    <row r="3736" spans="1:17" x14ac:dyDescent="0.35">
      <c r="A3736">
        <v>3735</v>
      </c>
      <c r="B3736" t="s">
        <v>39</v>
      </c>
      <c r="C3736" t="s">
        <v>46</v>
      </c>
      <c r="D3736">
        <v>2020</v>
      </c>
      <c r="E3736" s="9">
        <f ca="1">YEAR(TODAY())-Data_Source[[#This Row],[Year]]</f>
        <v>5</v>
      </c>
      <c r="F3736" t="s">
        <v>15</v>
      </c>
      <c r="G3736" t="s">
        <v>29</v>
      </c>
      <c r="H3736" t="s">
        <v>30</v>
      </c>
      <c r="I3736">
        <v>4.9000000000000004</v>
      </c>
      <c r="J3736" t="s">
        <v>18</v>
      </c>
      <c r="K3736" t="s">
        <v>19</v>
      </c>
      <c r="L3736">
        <v>20000</v>
      </c>
      <c r="M3736" t="s">
        <v>138</v>
      </c>
      <c r="N3736" t="s">
        <v>64</v>
      </c>
      <c r="O3736" s="2">
        <v>172000</v>
      </c>
      <c r="P3736" s="1">
        <f>MEDIAN(Data_Source[Price (SAR)])</f>
        <v>58000</v>
      </c>
      <c r="Q3736" s="1" cm="1">
        <f t="array" ref="Q3736">MEDIAN(_xlfn._xlws.FILTER(Data_Source[Price (SAR)],Data_Source[Maker] = Data_Source[[#This Row],[Maker]]))</f>
        <v>60000</v>
      </c>
    </row>
    <row r="3737" spans="1:17" x14ac:dyDescent="0.35">
      <c r="A3737">
        <v>3736</v>
      </c>
      <c r="B3737" t="s">
        <v>60</v>
      </c>
      <c r="C3737" t="s">
        <v>80</v>
      </c>
      <c r="D3737">
        <v>2019</v>
      </c>
      <c r="E3737" s="9">
        <f ca="1">YEAR(TODAY())-Data_Source[[#This Row],[Year]]</f>
        <v>6</v>
      </c>
      <c r="F3737" t="s">
        <v>15</v>
      </c>
      <c r="G3737" t="s">
        <v>23</v>
      </c>
      <c r="H3737" t="s">
        <v>17</v>
      </c>
      <c r="I3737">
        <v>2</v>
      </c>
      <c r="J3737" t="s">
        <v>18</v>
      </c>
      <c r="K3737" t="s">
        <v>19</v>
      </c>
      <c r="L3737">
        <v>47000</v>
      </c>
      <c r="M3737" t="s">
        <v>42</v>
      </c>
      <c r="N3737" t="s">
        <v>64</v>
      </c>
      <c r="O3737" s="3">
        <v>190000</v>
      </c>
      <c r="P3737" s="1">
        <f>MEDIAN(Data_Source[Price (SAR)])</f>
        <v>58000</v>
      </c>
      <c r="Q3737" s="1" cm="1">
        <f t="array" ref="Q3737">MEDIAN(_xlfn._xlws.FILTER(Data_Source[Price (SAR)],Data_Source[Maker] = Data_Source[[#This Row],[Maker]]))</f>
        <v>142000</v>
      </c>
    </row>
    <row r="3738" spans="1:17" x14ac:dyDescent="0.35">
      <c r="A3738">
        <v>3737</v>
      </c>
      <c r="B3738" t="s">
        <v>76</v>
      </c>
      <c r="C3738" t="s">
        <v>112</v>
      </c>
      <c r="D3738">
        <v>2015</v>
      </c>
      <c r="E3738" s="9">
        <f ca="1">YEAR(TODAY())-Data_Source[[#This Row],[Year]]</f>
        <v>10</v>
      </c>
      <c r="F3738" t="s">
        <v>15</v>
      </c>
      <c r="G3738" t="s">
        <v>29</v>
      </c>
      <c r="H3738" t="s">
        <v>17</v>
      </c>
      <c r="I3738">
        <v>3.5</v>
      </c>
      <c r="J3738" t="s">
        <v>18</v>
      </c>
      <c r="K3738" t="s">
        <v>19</v>
      </c>
      <c r="L3738">
        <v>180000</v>
      </c>
      <c r="M3738" t="s">
        <v>20</v>
      </c>
      <c r="N3738" t="s">
        <v>20</v>
      </c>
      <c r="O3738" s="2">
        <v>60000</v>
      </c>
      <c r="P3738" s="1">
        <f>MEDIAN(Data_Source[Price (SAR)])</f>
        <v>58000</v>
      </c>
      <c r="Q3738" s="1" cm="1">
        <f t="array" ref="Q3738">MEDIAN(_xlfn._xlws.FILTER(Data_Source[Price (SAR)],Data_Source[Maker] = Data_Source[[#This Row],[Maker]]))</f>
        <v>55000</v>
      </c>
    </row>
    <row r="3739" spans="1:17" x14ac:dyDescent="0.35">
      <c r="A3739">
        <v>3738</v>
      </c>
      <c r="B3739" t="s">
        <v>21</v>
      </c>
      <c r="C3739" t="s">
        <v>207</v>
      </c>
      <c r="D3739">
        <v>2017</v>
      </c>
      <c r="E3739" s="9">
        <f ca="1">YEAR(TODAY())-Data_Source[[#This Row],[Year]]</f>
        <v>8</v>
      </c>
      <c r="F3739" t="s">
        <v>15</v>
      </c>
      <c r="G3739" t="s">
        <v>23</v>
      </c>
      <c r="H3739" t="s">
        <v>26</v>
      </c>
      <c r="I3739">
        <v>2.5</v>
      </c>
      <c r="J3739" t="s">
        <v>18</v>
      </c>
      <c r="K3739" t="s">
        <v>19</v>
      </c>
      <c r="L3739">
        <v>181000</v>
      </c>
      <c r="M3739" t="s">
        <v>42</v>
      </c>
      <c r="N3739" t="s">
        <v>64</v>
      </c>
      <c r="O3739" s="2">
        <v>37000</v>
      </c>
      <c r="P3739" s="1">
        <f>MEDIAN(Data_Source[Price (SAR)])</f>
        <v>58000</v>
      </c>
      <c r="Q3739" s="1" cm="1">
        <f t="array" ref="Q3739">MEDIAN(_xlfn._xlws.FILTER(Data_Source[Price (SAR)],Data_Source[Maker] = Data_Source[[#This Row],[Maker]]))</f>
        <v>36500</v>
      </c>
    </row>
    <row r="3740" spans="1:17" x14ac:dyDescent="0.35">
      <c r="A3740">
        <v>3739</v>
      </c>
      <c r="B3740" t="s">
        <v>60</v>
      </c>
      <c r="C3740" t="s">
        <v>80</v>
      </c>
      <c r="D3740">
        <v>2018</v>
      </c>
      <c r="E3740" s="9">
        <f ca="1">YEAR(TODAY())-Data_Source[[#This Row],[Year]]</f>
        <v>7</v>
      </c>
      <c r="F3740" t="s">
        <v>44</v>
      </c>
      <c r="G3740" t="s">
        <v>23</v>
      </c>
      <c r="H3740" t="s">
        <v>17</v>
      </c>
      <c r="I3740">
        <v>3.5</v>
      </c>
      <c r="J3740" t="s">
        <v>18</v>
      </c>
      <c r="K3740" t="s">
        <v>19</v>
      </c>
      <c r="L3740">
        <v>128000</v>
      </c>
      <c r="M3740" t="s">
        <v>20</v>
      </c>
      <c r="N3740" t="s">
        <v>20</v>
      </c>
      <c r="O3740" s="3">
        <v>93500</v>
      </c>
      <c r="P3740" s="1">
        <f>MEDIAN(Data_Source[Price (SAR)])</f>
        <v>58000</v>
      </c>
      <c r="Q3740" s="1" cm="1">
        <f t="array" ref="Q3740">MEDIAN(_xlfn._xlws.FILTER(Data_Source[Price (SAR)],Data_Source[Maker] = Data_Source[[#This Row],[Maker]]))</f>
        <v>142000</v>
      </c>
    </row>
    <row r="3741" spans="1:17" x14ac:dyDescent="0.35">
      <c r="A3741">
        <v>3740</v>
      </c>
      <c r="B3741" t="s">
        <v>39</v>
      </c>
      <c r="C3741" t="s">
        <v>205</v>
      </c>
      <c r="D3741">
        <v>2018</v>
      </c>
      <c r="E3741" s="9">
        <f ca="1">YEAR(TODAY())-Data_Source[[#This Row],[Year]]</f>
        <v>7</v>
      </c>
      <c r="F3741" t="s">
        <v>15</v>
      </c>
      <c r="G3741" t="s">
        <v>25</v>
      </c>
      <c r="H3741" t="s">
        <v>26</v>
      </c>
      <c r="I3741">
        <v>4.3</v>
      </c>
      <c r="J3741" t="s">
        <v>18</v>
      </c>
      <c r="K3741" t="s">
        <v>19</v>
      </c>
      <c r="L3741">
        <v>70000</v>
      </c>
      <c r="M3741" t="s">
        <v>170</v>
      </c>
      <c r="N3741" t="s">
        <v>543</v>
      </c>
      <c r="O3741" s="2">
        <v>77000</v>
      </c>
      <c r="P3741" s="1">
        <f>MEDIAN(Data_Source[Price (SAR)])</f>
        <v>58000</v>
      </c>
      <c r="Q3741" s="1" cm="1">
        <f t="array" ref="Q3741">MEDIAN(_xlfn._xlws.FILTER(Data_Source[Price (SAR)],Data_Source[Maker] = Data_Source[[#This Row],[Maker]]))</f>
        <v>60000</v>
      </c>
    </row>
    <row r="3742" spans="1:17" x14ac:dyDescent="0.35">
      <c r="A3742">
        <v>3741</v>
      </c>
      <c r="B3742" t="s">
        <v>27</v>
      </c>
      <c r="C3742" t="s">
        <v>88</v>
      </c>
      <c r="D3742">
        <v>2012</v>
      </c>
      <c r="E3742" s="9">
        <f ca="1">YEAR(TODAY())-Data_Source[[#This Row],[Year]]</f>
        <v>13</v>
      </c>
      <c r="F3742" t="s">
        <v>15</v>
      </c>
      <c r="G3742" t="s">
        <v>23</v>
      </c>
      <c r="H3742" t="s">
        <v>30</v>
      </c>
      <c r="I3742">
        <v>1.6</v>
      </c>
      <c r="J3742" t="s">
        <v>18</v>
      </c>
      <c r="K3742" t="s">
        <v>68</v>
      </c>
      <c r="L3742">
        <v>228000</v>
      </c>
      <c r="M3742" t="s">
        <v>42</v>
      </c>
      <c r="N3742" t="s">
        <v>64</v>
      </c>
      <c r="O3742" s="2">
        <v>15000</v>
      </c>
      <c r="P3742" s="1">
        <f>MEDIAN(Data_Source[Price (SAR)])</f>
        <v>58000</v>
      </c>
      <c r="Q3742" s="1" cm="1">
        <f t="array" ref="Q3742">MEDIAN(_xlfn._xlws.FILTER(Data_Source[Price (SAR)],Data_Source[Maker] = Data_Source[[#This Row],[Maker]]))</f>
        <v>42000</v>
      </c>
    </row>
    <row r="3743" spans="1:17" x14ac:dyDescent="0.35">
      <c r="A3743">
        <v>3742</v>
      </c>
      <c r="B3743" t="s">
        <v>34</v>
      </c>
      <c r="C3743" t="s">
        <v>66</v>
      </c>
      <c r="D3743">
        <v>2021</v>
      </c>
      <c r="E3743" s="9">
        <f ca="1">YEAR(TODAY())-Data_Source[[#This Row],[Year]]</f>
        <v>4</v>
      </c>
      <c r="F3743" t="s">
        <v>15</v>
      </c>
      <c r="G3743" t="s">
        <v>25</v>
      </c>
      <c r="H3743" t="s">
        <v>17</v>
      </c>
      <c r="I3743">
        <v>3.5</v>
      </c>
      <c r="J3743" t="s">
        <v>18</v>
      </c>
      <c r="K3743" t="s">
        <v>19</v>
      </c>
      <c r="L3743">
        <v>1800</v>
      </c>
      <c r="M3743" t="s">
        <v>42</v>
      </c>
      <c r="N3743" t="s">
        <v>64</v>
      </c>
      <c r="O3743" s="2">
        <v>182000</v>
      </c>
      <c r="P3743" s="1">
        <f>MEDIAN(Data_Source[Price (SAR)])</f>
        <v>58000</v>
      </c>
      <c r="Q3743" s="1" cm="1">
        <f t="array" ref="Q3743">MEDIAN(_xlfn._xlws.FILTER(Data_Source[Price (SAR)],Data_Source[Maker] = Data_Source[[#This Row],[Maker]]))</f>
        <v>65000</v>
      </c>
    </row>
    <row r="3744" spans="1:17" x14ac:dyDescent="0.35">
      <c r="A3744">
        <v>3743</v>
      </c>
      <c r="B3744" t="s">
        <v>27</v>
      </c>
      <c r="C3744" t="s">
        <v>89</v>
      </c>
      <c r="D3744">
        <v>2016</v>
      </c>
      <c r="E3744" s="9">
        <f ca="1">YEAR(TODAY())-Data_Source[[#This Row],[Year]]</f>
        <v>9</v>
      </c>
      <c r="F3744" t="s">
        <v>47</v>
      </c>
      <c r="G3744" t="s">
        <v>23</v>
      </c>
      <c r="H3744" t="s">
        <v>17</v>
      </c>
      <c r="I3744">
        <v>1.6</v>
      </c>
      <c r="J3744" t="s">
        <v>56</v>
      </c>
      <c r="K3744" t="s">
        <v>19</v>
      </c>
      <c r="L3744">
        <v>78220</v>
      </c>
      <c r="M3744" t="s">
        <v>59</v>
      </c>
      <c r="N3744" t="s">
        <v>59</v>
      </c>
      <c r="O3744" s="3">
        <v>62000</v>
      </c>
      <c r="P3744" s="1">
        <f>MEDIAN(Data_Source[Price (SAR)])</f>
        <v>58000</v>
      </c>
      <c r="Q3744" s="1" cm="1">
        <f t="array" ref="Q3744">MEDIAN(_xlfn._xlws.FILTER(Data_Source[Price (SAR)],Data_Source[Maker] = Data_Source[[#This Row],[Maker]]))</f>
        <v>42000</v>
      </c>
    </row>
    <row r="3745" spans="1:17" x14ac:dyDescent="0.35">
      <c r="A3745">
        <v>3744</v>
      </c>
      <c r="B3745" t="s">
        <v>48</v>
      </c>
      <c r="C3745" t="s">
        <v>149</v>
      </c>
      <c r="D3745">
        <v>2015</v>
      </c>
      <c r="E3745" s="9">
        <f ca="1">YEAR(TODAY())-Data_Source[[#This Row],[Year]]</f>
        <v>10</v>
      </c>
      <c r="F3745" t="s">
        <v>47</v>
      </c>
      <c r="G3745" t="s">
        <v>23</v>
      </c>
      <c r="H3745" t="s">
        <v>17</v>
      </c>
      <c r="I3745">
        <v>2</v>
      </c>
      <c r="J3745" t="s">
        <v>18</v>
      </c>
      <c r="K3745" t="s">
        <v>19</v>
      </c>
      <c r="L3745">
        <v>51201</v>
      </c>
      <c r="M3745" t="s">
        <v>20</v>
      </c>
      <c r="N3745" t="s">
        <v>20</v>
      </c>
      <c r="O3745" s="2">
        <v>119000</v>
      </c>
      <c r="P3745" s="1">
        <f>MEDIAN(Data_Source[Price (SAR)])</f>
        <v>58000</v>
      </c>
      <c r="Q3745" s="1" cm="1">
        <f t="array" ref="Q3745">MEDIAN(_xlfn._xlws.FILTER(Data_Source[Price (SAR)],Data_Source[Maker] = Data_Source[[#This Row],[Maker]]))</f>
        <v>145000</v>
      </c>
    </row>
    <row r="3746" spans="1:17" x14ac:dyDescent="0.35">
      <c r="A3746">
        <v>3745</v>
      </c>
      <c r="B3746" t="s">
        <v>34</v>
      </c>
      <c r="C3746" t="s">
        <v>124</v>
      </c>
      <c r="D3746">
        <v>2020</v>
      </c>
      <c r="E3746" s="9">
        <f ca="1">YEAR(TODAY())-Data_Source[[#This Row],[Year]]</f>
        <v>5</v>
      </c>
      <c r="F3746" t="s">
        <v>15</v>
      </c>
      <c r="G3746" t="s">
        <v>29</v>
      </c>
      <c r="H3746" t="s">
        <v>30</v>
      </c>
      <c r="I3746">
        <v>4</v>
      </c>
      <c r="J3746" t="s">
        <v>18</v>
      </c>
      <c r="K3746" t="s">
        <v>19</v>
      </c>
      <c r="L3746">
        <v>17000</v>
      </c>
      <c r="M3746" t="s">
        <v>20</v>
      </c>
      <c r="N3746" t="s">
        <v>20</v>
      </c>
      <c r="O3746" s="3">
        <v>140000</v>
      </c>
      <c r="P3746" s="1">
        <f>MEDIAN(Data_Source[Price (SAR)])</f>
        <v>58000</v>
      </c>
      <c r="Q3746" s="1" cm="1">
        <f t="array" ref="Q3746">MEDIAN(_xlfn._xlws.FILTER(Data_Source[Price (SAR)],Data_Source[Maker] = Data_Source[[#This Row],[Maker]]))</f>
        <v>65000</v>
      </c>
    </row>
    <row r="3747" spans="1:17" x14ac:dyDescent="0.35">
      <c r="A3747">
        <v>3746</v>
      </c>
      <c r="B3747" t="s">
        <v>76</v>
      </c>
      <c r="C3747" t="s">
        <v>125</v>
      </c>
      <c r="D3747">
        <v>2015</v>
      </c>
      <c r="E3747" s="9">
        <f ca="1">YEAR(TODAY())-Data_Source[[#This Row],[Year]]</f>
        <v>10</v>
      </c>
      <c r="F3747" t="s">
        <v>44</v>
      </c>
      <c r="G3747" t="s">
        <v>16</v>
      </c>
      <c r="H3747" t="s">
        <v>26</v>
      </c>
      <c r="I3747">
        <v>3.5</v>
      </c>
      <c r="J3747" t="s">
        <v>18</v>
      </c>
      <c r="K3747" t="s">
        <v>19</v>
      </c>
      <c r="L3747">
        <v>206400</v>
      </c>
      <c r="M3747" t="s">
        <v>20</v>
      </c>
      <c r="N3747" t="s">
        <v>20</v>
      </c>
      <c r="O3747" s="3">
        <v>53000</v>
      </c>
      <c r="P3747" s="1">
        <f>MEDIAN(Data_Source[Price (SAR)])</f>
        <v>58000</v>
      </c>
      <c r="Q3747" s="1" cm="1">
        <f t="array" ref="Q3747">MEDIAN(_xlfn._xlws.FILTER(Data_Source[Price (SAR)],Data_Source[Maker] = Data_Source[[#This Row],[Maker]]))</f>
        <v>55000</v>
      </c>
    </row>
    <row r="3748" spans="1:17" x14ac:dyDescent="0.35">
      <c r="A3748">
        <v>3747</v>
      </c>
      <c r="B3748" t="s">
        <v>34</v>
      </c>
      <c r="C3748" t="s">
        <v>127</v>
      </c>
      <c r="D3748">
        <v>2015</v>
      </c>
      <c r="E3748" s="9">
        <f ca="1">YEAR(TODAY())-Data_Source[[#This Row],[Year]]</f>
        <v>10</v>
      </c>
      <c r="F3748" t="s">
        <v>15</v>
      </c>
      <c r="G3748" t="s">
        <v>23</v>
      </c>
      <c r="H3748" t="s">
        <v>17</v>
      </c>
      <c r="I3748">
        <v>2.6</v>
      </c>
      <c r="J3748" t="s">
        <v>18</v>
      </c>
      <c r="K3748" t="s">
        <v>68</v>
      </c>
      <c r="L3748">
        <v>180000</v>
      </c>
      <c r="M3748" t="s">
        <v>64</v>
      </c>
      <c r="N3748" t="s">
        <v>64</v>
      </c>
      <c r="O3748" s="3">
        <v>80000</v>
      </c>
      <c r="P3748" s="1">
        <f>MEDIAN(Data_Source[Price (SAR)])</f>
        <v>58000</v>
      </c>
      <c r="Q3748" s="1" cm="1">
        <f t="array" ref="Q3748">MEDIAN(_xlfn._xlws.FILTER(Data_Source[Price (SAR)],Data_Source[Maker] = Data_Source[[#This Row],[Maker]]))</f>
        <v>65000</v>
      </c>
    </row>
    <row r="3749" spans="1:17" x14ac:dyDescent="0.35">
      <c r="A3749">
        <v>3748</v>
      </c>
      <c r="B3749" t="s">
        <v>21</v>
      </c>
      <c r="C3749" t="s">
        <v>218</v>
      </c>
      <c r="D3749">
        <v>2015</v>
      </c>
      <c r="E3749" s="9">
        <f ca="1">YEAR(TODAY())-Data_Source[[#This Row],[Year]]</f>
        <v>10</v>
      </c>
      <c r="F3749" t="s">
        <v>15</v>
      </c>
      <c r="G3749" t="s">
        <v>23</v>
      </c>
      <c r="H3749" t="s">
        <v>30</v>
      </c>
      <c r="I3749">
        <v>2.5</v>
      </c>
      <c r="J3749" t="s">
        <v>18</v>
      </c>
      <c r="K3749" t="s">
        <v>68</v>
      </c>
      <c r="L3749">
        <v>119000</v>
      </c>
      <c r="M3749" t="s">
        <v>248</v>
      </c>
      <c r="N3749" t="s">
        <v>540</v>
      </c>
      <c r="O3749" s="3">
        <v>45000</v>
      </c>
      <c r="P3749" s="1">
        <f>MEDIAN(Data_Source[Price (SAR)])</f>
        <v>58000</v>
      </c>
      <c r="Q3749" s="1" cm="1">
        <f t="array" ref="Q3749">MEDIAN(_xlfn._xlws.FILTER(Data_Source[Price (SAR)],Data_Source[Maker] = Data_Source[[#This Row],[Maker]]))</f>
        <v>36500</v>
      </c>
    </row>
    <row r="3750" spans="1:17" x14ac:dyDescent="0.35">
      <c r="A3750">
        <v>3749</v>
      </c>
      <c r="B3750" t="s">
        <v>31</v>
      </c>
      <c r="C3750" t="s">
        <v>32</v>
      </c>
      <c r="D3750">
        <v>2016</v>
      </c>
      <c r="E3750" s="9">
        <f ca="1">YEAR(TODAY())-Data_Source[[#This Row],[Year]]</f>
        <v>9</v>
      </c>
      <c r="F3750" t="s">
        <v>15</v>
      </c>
      <c r="G3750" t="s">
        <v>23</v>
      </c>
      <c r="H3750" t="s">
        <v>30</v>
      </c>
      <c r="I3750">
        <v>2.4</v>
      </c>
      <c r="J3750" t="s">
        <v>18</v>
      </c>
      <c r="K3750" t="s">
        <v>19</v>
      </c>
      <c r="L3750">
        <v>15000</v>
      </c>
      <c r="M3750" t="s">
        <v>59</v>
      </c>
      <c r="N3750" t="s">
        <v>59</v>
      </c>
      <c r="O3750" s="2">
        <v>65000</v>
      </c>
      <c r="P3750" s="1">
        <f>MEDIAN(Data_Source[Price (SAR)])</f>
        <v>58000</v>
      </c>
      <c r="Q3750" s="1" cm="1">
        <f t="array" ref="Q3750">MEDIAN(_xlfn._xlws.FILTER(Data_Source[Price (SAR)],Data_Source[Maker] = Data_Source[[#This Row],[Maker]]))</f>
        <v>60500</v>
      </c>
    </row>
    <row r="3751" spans="1:17" x14ac:dyDescent="0.35">
      <c r="A3751">
        <v>3750</v>
      </c>
      <c r="B3751" t="s">
        <v>281</v>
      </c>
      <c r="C3751" t="s">
        <v>328</v>
      </c>
      <c r="D3751">
        <v>2019</v>
      </c>
      <c r="E3751" s="9">
        <f ca="1">YEAR(TODAY())-Data_Source[[#This Row],[Year]]</f>
        <v>6</v>
      </c>
      <c r="F3751" t="s">
        <v>15</v>
      </c>
      <c r="G3751" t="s">
        <v>33</v>
      </c>
      <c r="H3751" t="s">
        <v>17</v>
      </c>
      <c r="I3751">
        <v>3</v>
      </c>
      <c r="J3751" t="s">
        <v>18</v>
      </c>
      <c r="K3751" t="s">
        <v>19</v>
      </c>
      <c r="L3751">
        <v>41000</v>
      </c>
      <c r="M3751" t="s">
        <v>45</v>
      </c>
      <c r="N3751" t="s">
        <v>539</v>
      </c>
      <c r="O3751" s="3">
        <v>325000</v>
      </c>
      <c r="P3751" s="1">
        <f>MEDIAN(Data_Source[Price (SAR)])</f>
        <v>58000</v>
      </c>
      <c r="Q3751" s="1" cm="1">
        <f t="array" ref="Q3751">MEDIAN(_xlfn._xlws.FILTER(Data_Source[Price (SAR)],Data_Source[Maker] = Data_Source[[#This Row],[Maker]]))</f>
        <v>91000</v>
      </c>
    </row>
    <row r="3752" spans="1:17" x14ac:dyDescent="0.35">
      <c r="A3752">
        <v>3751</v>
      </c>
      <c r="B3752" t="s">
        <v>34</v>
      </c>
      <c r="C3752" t="s">
        <v>72</v>
      </c>
      <c r="D3752">
        <v>2018</v>
      </c>
      <c r="E3752" s="9">
        <f ca="1">YEAR(TODAY())-Data_Source[[#This Row],[Year]]</f>
        <v>7</v>
      </c>
      <c r="F3752" t="s">
        <v>15</v>
      </c>
      <c r="G3752" t="s">
        <v>23</v>
      </c>
      <c r="H3752" t="s">
        <v>26</v>
      </c>
      <c r="I3752">
        <v>2.5</v>
      </c>
      <c r="J3752" t="s">
        <v>18</v>
      </c>
      <c r="K3752" t="s">
        <v>19</v>
      </c>
      <c r="L3752">
        <v>56000</v>
      </c>
      <c r="M3752" t="s">
        <v>20</v>
      </c>
      <c r="N3752" t="s">
        <v>20</v>
      </c>
      <c r="O3752" s="3">
        <v>71000</v>
      </c>
      <c r="P3752" s="1">
        <f>MEDIAN(Data_Source[Price (SAR)])</f>
        <v>58000</v>
      </c>
      <c r="Q3752" s="1" cm="1">
        <f t="array" ref="Q3752">MEDIAN(_xlfn._xlws.FILTER(Data_Source[Price (SAR)],Data_Source[Maker] = Data_Source[[#This Row],[Maker]]))</f>
        <v>65000</v>
      </c>
    </row>
    <row r="3753" spans="1:17" x14ac:dyDescent="0.35">
      <c r="A3753">
        <v>3752</v>
      </c>
      <c r="B3753" t="s">
        <v>36</v>
      </c>
      <c r="C3753" t="s">
        <v>115</v>
      </c>
      <c r="D3753">
        <v>1994</v>
      </c>
      <c r="E3753" s="9">
        <f ca="1">YEAR(TODAY())-Data_Source[[#This Row],[Year]]</f>
        <v>31</v>
      </c>
      <c r="F3753" t="s">
        <v>15</v>
      </c>
      <c r="G3753" t="s">
        <v>29</v>
      </c>
      <c r="H3753" t="s">
        <v>30</v>
      </c>
      <c r="I3753">
        <v>5.3</v>
      </c>
      <c r="J3753" t="s">
        <v>18</v>
      </c>
      <c r="K3753" t="s">
        <v>19</v>
      </c>
      <c r="L3753">
        <v>90531</v>
      </c>
      <c r="M3753" t="s">
        <v>20</v>
      </c>
      <c r="N3753" t="s">
        <v>20</v>
      </c>
      <c r="O3753" s="2">
        <v>9500</v>
      </c>
      <c r="P3753" s="1">
        <f>MEDIAN(Data_Source[Price (SAR)])</f>
        <v>58000</v>
      </c>
      <c r="Q3753" s="1" cm="1">
        <f t="array" ref="Q3753">MEDIAN(_xlfn._xlws.FILTER(Data_Source[Price (SAR)],Data_Source[Maker] = Data_Source[[#This Row],[Maker]]))</f>
        <v>72000</v>
      </c>
    </row>
    <row r="3754" spans="1:17" x14ac:dyDescent="0.35">
      <c r="A3754">
        <v>3753</v>
      </c>
      <c r="B3754" t="s">
        <v>134</v>
      </c>
      <c r="C3754" t="s">
        <v>136</v>
      </c>
      <c r="D3754">
        <v>2015</v>
      </c>
      <c r="E3754" s="9">
        <f ca="1">YEAR(TODAY())-Data_Source[[#This Row],[Year]]</f>
        <v>10</v>
      </c>
      <c r="F3754" t="s">
        <v>15</v>
      </c>
      <c r="G3754" t="s">
        <v>23</v>
      </c>
      <c r="H3754" t="s">
        <v>30</v>
      </c>
      <c r="I3754">
        <v>1.6</v>
      </c>
      <c r="J3754" t="s">
        <v>18</v>
      </c>
      <c r="K3754" t="s">
        <v>19</v>
      </c>
      <c r="L3754">
        <v>91000</v>
      </c>
      <c r="M3754" t="s">
        <v>45</v>
      </c>
      <c r="N3754" t="s">
        <v>539</v>
      </c>
      <c r="O3754" s="2">
        <v>20000</v>
      </c>
      <c r="P3754" s="1">
        <f>MEDIAN(Data_Source[Price (SAR)])</f>
        <v>58000</v>
      </c>
      <c r="Q3754" s="1" cm="1">
        <f t="array" ref="Q3754">MEDIAN(_xlfn._xlws.FILTER(Data_Source[Price (SAR)],Data_Source[Maker] = Data_Source[[#This Row],[Maker]]))</f>
        <v>26000</v>
      </c>
    </row>
    <row r="3755" spans="1:17" x14ac:dyDescent="0.35">
      <c r="A3755">
        <v>3754</v>
      </c>
      <c r="B3755" t="s">
        <v>34</v>
      </c>
      <c r="C3755" t="s">
        <v>55</v>
      </c>
      <c r="D3755">
        <v>2012</v>
      </c>
      <c r="E3755" s="9">
        <f ca="1">YEAR(TODAY())-Data_Source[[#This Row],[Year]]</f>
        <v>13</v>
      </c>
      <c r="F3755" t="s">
        <v>15</v>
      </c>
      <c r="G3755" t="s">
        <v>23</v>
      </c>
      <c r="H3755" t="s">
        <v>17</v>
      </c>
      <c r="I3755">
        <v>4</v>
      </c>
      <c r="J3755" t="s">
        <v>18</v>
      </c>
      <c r="K3755" t="s">
        <v>19</v>
      </c>
      <c r="L3755">
        <v>240000</v>
      </c>
      <c r="M3755" t="s">
        <v>70</v>
      </c>
      <c r="N3755" t="s">
        <v>70</v>
      </c>
      <c r="O3755" s="2">
        <v>70000</v>
      </c>
      <c r="P3755" s="1">
        <f>MEDIAN(Data_Source[Price (SAR)])</f>
        <v>58000</v>
      </c>
      <c r="Q3755" s="1" cm="1">
        <f t="array" ref="Q3755">MEDIAN(_xlfn._xlws.FILTER(Data_Source[Price (SAR)],Data_Source[Maker] = Data_Source[[#This Row],[Maker]]))</f>
        <v>65000</v>
      </c>
    </row>
    <row r="3756" spans="1:17" x14ac:dyDescent="0.35">
      <c r="A3756">
        <v>3755</v>
      </c>
      <c r="B3756" t="s">
        <v>48</v>
      </c>
      <c r="C3756" t="s">
        <v>427</v>
      </c>
      <c r="D3756">
        <v>1970</v>
      </c>
      <c r="E3756" s="9">
        <f ca="1">YEAR(TODAY())-Data_Source[[#This Row],[Year]]</f>
        <v>55</v>
      </c>
      <c r="F3756" t="s">
        <v>15</v>
      </c>
      <c r="G3756" t="s">
        <v>29</v>
      </c>
      <c r="H3756" t="s">
        <v>26</v>
      </c>
      <c r="I3756">
        <v>1</v>
      </c>
      <c r="J3756" t="s">
        <v>56</v>
      </c>
      <c r="K3756" t="s">
        <v>68</v>
      </c>
      <c r="L3756">
        <v>300000</v>
      </c>
      <c r="M3756" t="s">
        <v>126</v>
      </c>
      <c r="N3756" t="s">
        <v>126</v>
      </c>
      <c r="O3756" s="2">
        <v>45000</v>
      </c>
      <c r="P3756" s="1">
        <f>MEDIAN(Data_Source[Price (SAR)])</f>
        <v>58000</v>
      </c>
      <c r="Q3756" s="1" cm="1">
        <f t="array" ref="Q3756">MEDIAN(_xlfn._xlws.FILTER(Data_Source[Price (SAR)],Data_Source[Maker] = Data_Source[[#This Row],[Maker]]))</f>
        <v>145000</v>
      </c>
    </row>
    <row r="3757" spans="1:17" x14ac:dyDescent="0.35">
      <c r="A3757">
        <v>3756</v>
      </c>
      <c r="B3757" t="s">
        <v>76</v>
      </c>
      <c r="C3757" t="s">
        <v>147</v>
      </c>
      <c r="D3757">
        <v>2016</v>
      </c>
      <c r="E3757" s="9">
        <f ca="1">YEAR(TODAY())-Data_Source[[#This Row],[Year]]</f>
        <v>9</v>
      </c>
      <c r="F3757" t="s">
        <v>44</v>
      </c>
      <c r="G3757" t="s">
        <v>23</v>
      </c>
      <c r="H3757" t="s">
        <v>30</v>
      </c>
      <c r="I3757">
        <v>5</v>
      </c>
      <c r="J3757" t="s">
        <v>18</v>
      </c>
      <c r="K3757" t="s">
        <v>19</v>
      </c>
      <c r="L3757">
        <v>115000</v>
      </c>
      <c r="M3757" t="s">
        <v>59</v>
      </c>
      <c r="N3757" t="s">
        <v>59</v>
      </c>
      <c r="O3757" s="3">
        <v>93000</v>
      </c>
      <c r="P3757" s="1">
        <f>MEDIAN(Data_Source[Price (SAR)])</f>
        <v>58000</v>
      </c>
      <c r="Q3757" s="1" cm="1">
        <f t="array" ref="Q3757">MEDIAN(_xlfn._xlws.FILTER(Data_Source[Price (SAR)],Data_Source[Maker] = Data_Source[[#This Row],[Maker]]))</f>
        <v>55000</v>
      </c>
    </row>
    <row r="3758" spans="1:17" x14ac:dyDescent="0.35">
      <c r="A3758">
        <v>3757</v>
      </c>
      <c r="B3758" t="s">
        <v>36</v>
      </c>
      <c r="C3758" t="s">
        <v>115</v>
      </c>
      <c r="D3758">
        <v>2016</v>
      </c>
      <c r="E3758" s="9">
        <f ca="1">YEAR(TODAY())-Data_Source[[#This Row],[Year]]</f>
        <v>9</v>
      </c>
      <c r="F3758" t="s">
        <v>44</v>
      </c>
      <c r="G3758" t="s">
        <v>75</v>
      </c>
      <c r="H3758" t="s">
        <v>26</v>
      </c>
      <c r="I3758">
        <v>5.3</v>
      </c>
      <c r="J3758" t="s">
        <v>18</v>
      </c>
      <c r="K3758" t="s">
        <v>19</v>
      </c>
      <c r="L3758">
        <v>98000</v>
      </c>
      <c r="M3758" t="s">
        <v>20</v>
      </c>
      <c r="N3758" t="s">
        <v>20</v>
      </c>
      <c r="O3758" s="2">
        <v>140000</v>
      </c>
      <c r="P3758" s="1">
        <f>MEDIAN(Data_Source[Price (SAR)])</f>
        <v>58000</v>
      </c>
      <c r="Q3758" s="1" cm="1">
        <f t="array" ref="Q3758">MEDIAN(_xlfn._xlws.FILTER(Data_Source[Price (SAR)],Data_Source[Maker] = Data_Source[[#This Row],[Maker]]))</f>
        <v>72000</v>
      </c>
    </row>
    <row r="3759" spans="1:17" x14ac:dyDescent="0.35">
      <c r="A3759">
        <v>3758</v>
      </c>
      <c r="B3759" t="s">
        <v>174</v>
      </c>
      <c r="C3759" t="s">
        <v>208</v>
      </c>
      <c r="D3759">
        <v>2014</v>
      </c>
      <c r="E3759" s="9">
        <f ca="1">YEAR(TODAY())-Data_Source[[#This Row],[Year]]</f>
        <v>11</v>
      </c>
      <c r="F3759" t="s">
        <v>15</v>
      </c>
      <c r="G3759" t="s">
        <v>23</v>
      </c>
      <c r="H3759" t="s">
        <v>17</v>
      </c>
      <c r="I3759">
        <v>5</v>
      </c>
      <c r="J3759" t="s">
        <v>18</v>
      </c>
      <c r="K3759" t="s">
        <v>19</v>
      </c>
      <c r="L3759">
        <v>138000</v>
      </c>
      <c r="M3759" t="s">
        <v>20</v>
      </c>
      <c r="N3759" t="s">
        <v>20</v>
      </c>
      <c r="O3759" s="2">
        <v>105000</v>
      </c>
      <c r="P3759" s="1">
        <f>MEDIAN(Data_Source[Price (SAR)])</f>
        <v>58000</v>
      </c>
      <c r="Q3759" s="1" cm="1">
        <f t="array" ref="Q3759">MEDIAN(_xlfn._xlws.FILTER(Data_Source[Price (SAR)],Data_Source[Maker] = Data_Source[[#This Row],[Maker]]))</f>
        <v>110000</v>
      </c>
    </row>
    <row r="3760" spans="1:17" x14ac:dyDescent="0.35">
      <c r="A3760">
        <v>3759</v>
      </c>
      <c r="B3760" t="s">
        <v>48</v>
      </c>
      <c r="C3760" t="s">
        <v>106</v>
      </c>
      <c r="D3760">
        <v>2005</v>
      </c>
      <c r="E3760" s="9">
        <f ca="1">YEAR(TODAY())-Data_Source[[#This Row],[Year]]</f>
        <v>20</v>
      </c>
      <c r="F3760" t="s">
        <v>47</v>
      </c>
      <c r="G3760" t="s">
        <v>25</v>
      </c>
      <c r="H3760" t="s">
        <v>30</v>
      </c>
      <c r="I3760">
        <v>5</v>
      </c>
      <c r="J3760" t="s">
        <v>18</v>
      </c>
      <c r="K3760" t="s">
        <v>19</v>
      </c>
      <c r="L3760">
        <v>350000</v>
      </c>
      <c r="M3760" t="s">
        <v>20</v>
      </c>
      <c r="N3760" t="s">
        <v>20</v>
      </c>
      <c r="O3760" s="3">
        <v>20000</v>
      </c>
      <c r="P3760" s="1">
        <f>MEDIAN(Data_Source[Price (SAR)])</f>
        <v>58000</v>
      </c>
      <c r="Q3760" s="1" cm="1">
        <f t="array" ref="Q3760">MEDIAN(_xlfn._xlws.FILTER(Data_Source[Price (SAR)],Data_Source[Maker] = Data_Source[[#This Row],[Maker]]))</f>
        <v>145000</v>
      </c>
    </row>
    <row r="3761" spans="1:17" x14ac:dyDescent="0.35">
      <c r="A3761">
        <v>3760</v>
      </c>
      <c r="B3761" t="s">
        <v>39</v>
      </c>
      <c r="C3761" t="s">
        <v>205</v>
      </c>
      <c r="D3761">
        <v>2010</v>
      </c>
      <c r="E3761" s="9">
        <f ca="1">YEAR(TODAY())-Data_Source[[#This Row],[Year]]</f>
        <v>15</v>
      </c>
      <c r="F3761" t="s">
        <v>47</v>
      </c>
      <c r="G3761" t="s">
        <v>23</v>
      </c>
      <c r="H3761" t="s">
        <v>30</v>
      </c>
      <c r="I3761">
        <v>5.3</v>
      </c>
      <c r="J3761" t="s">
        <v>18</v>
      </c>
      <c r="K3761" t="s">
        <v>19</v>
      </c>
      <c r="L3761">
        <v>73000</v>
      </c>
      <c r="M3761" t="s">
        <v>155</v>
      </c>
      <c r="N3761" t="s">
        <v>539</v>
      </c>
      <c r="O3761" s="3">
        <v>37000</v>
      </c>
      <c r="P3761" s="1">
        <f>MEDIAN(Data_Source[Price (SAR)])</f>
        <v>58000</v>
      </c>
      <c r="Q3761" s="1" cm="1">
        <f t="array" ref="Q3761">MEDIAN(_xlfn._xlws.FILTER(Data_Source[Price (SAR)],Data_Source[Maker] = Data_Source[[#This Row],[Maker]]))</f>
        <v>60000</v>
      </c>
    </row>
    <row r="3762" spans="1:17" x14ac:dyDescent="0.35">
      <c r="A3762">
        <v>3761</v>
      </c>
      <c r="B3762" t="s">
        <v>27</v>
      </c>
      <c r="C3762" t="s">
        <v>91</v>
      </c>
      <c r="D3762">
        <v>2020</v>
      </c>
      <c r="E3762" s="9">
        <f ca="1">YEAR(TODAY())-Data_Source[[#This Row],[Year]]</f>
        <v>5</v>
      </c>
      <c r="F3762" t="s">
        <v>15</v>
      </c>
      <c r="G3762" t="s">
        <v>16</v>
      </c>
      <c r="H3762" t="s">
        <v>30</v>
      </c>
      <c r="I3762">
        <v>2.4</v>
      </c>
      <c r="J3762" t="s">
        <v>18</v>
      </c>
      <c r="K3762" t="s">
        <v>19</v>
      </c>
      <c r="L3762">
        <v>82000</v>
      </c>
      <c r="M3762" t="s">
        <v>20</v>
      </c>
      <c r="N3762" t="s">
        <v>20</v>
      </c>
      <c r="O3762" s="3">
        <v>88000</v>
      </c>
      <c r="P3762" s="1">
        <f>MEDIAN(Data_Source[Price (SAR)])</f>
        <v>58000</v>
      </c>
      <c r="Q3762" s="1" cm="1">
        <f t="array" ref="Q3762">MEDIAN(_xlfn._xlws.FILTER(Data_Source[Price (SAR)],Data_Source[Maker] = Data_Source[[#This Row],[Maker]]))</f>
        <v>42000</v>
      </c>
    </row>
    <row r="3763" spans="1:17" x14ac:dyDescent="0.35">
      <c r="A3763">
        <v>3762</v>
      </c>
      <c r="B3763" t="s">
        <v>373</v>
      </c>
      <c r="C3763" t="s">
        <v>374</v>
      </c>
      <c r="D3763">
        <v>2015</v>
      </c>
      <c r="E3763" s="9">
        <f ca="1">YEAR(TODAY())-Data_Source[[#This Row],[Year]]</f>
        <v>10</v>
      </c>
      <c r="F3763" t="s">
        <v>15</v>
      </c>
      <c r="G3763" t="s">
        <v>23</v>
      </c>
      <c r="H3763" t="s">
        <v>17</v>
      </c>
      <c r="I3763">
        <v>3</v>
      </c>
      <c r="J3763" t="s">
        <v>18</v>
      </c>
      <c r="K3763" t="s">
        <v>19</v>
      </c>
      <c r="L3763">
        <v>76000</v>
      </c>
      <c r="M3763" t="s">
        <v>211</v>
      </c>
      <c r="N3763" t="s">
        <v>539</v>
      </c>
      <c r="O3763" s="3">
        <v>150000</v>
      </c>
      <c r="P3763" s="1">
        <f>MEDIAN(Data_Source[Price (SAR)])</f>
        <v>58000</v>
      </c>
      <c r="Q3763" s="1" cm="1">
        <f t="array" ref="Q3763">MEDIAN(_xlfn._xlws.FILTER(Data_Source[Price (SAR)],Data_Source[Maker] = Data_Source[[#This Row],[Maker]]))</f>
        <v>148250</v>
      </c>
    </row>
    <row r="3764" spans="1:17" x14ac:dyDescent="0.35">
      <c r="A3764">
        <v>3763</v>
      </c>
      <c r="B3764" t="s">
        <v>48</v>
      </c>
      <c r="C3764" t="s">
        <v>50</v>
      </c>
      <c r="D3764">
        <v>2015</v>
      </c>
      <c r="E3764" s="9">
        <f ca="1">YEAR(TODAY())-Data_Source[[#This Row],[Year]]</f>
        <v>10</v>
      </c>
      <c r="F3764" t="s">
        <v>47</v>
      </c>
      <c r="G3764" t="s">
        <v>16</v>
      </c>
      <c r="H3764" t="s">
        <v>17</v>
      </c>
      <c r="I3764">
        <v>2.2000000000000002</v>
      </c>
      <c r="J3764" t="s">
        <v>56</v>
      </c>
      <c r="K3764" t="s">
        <v>19</v>
      </c>
      <c r="L3764">
        <v>127000</v>
      </c>
      <c r="M3764" t="s">
        <v>42</v>
      </c>
      <c r="N3764" t="s">
        <v>64</v>
      </c>
      <c r="O3764" s="3">
        <v>85000</v>
      </c>
      <c r="P3764" s="1">
        <f>MEDIAN(Data_Source[Price (SAR)])</f>
        <v>58000</v>
      </c>
      <c r="Q3764" s="1" cm="1">
        <f t="array" ref="Q3764">MEDIAN(_xlfn._xlws.FILTER(Data_Source[Price (SAR)],Data_Source[Maker] = Data_Source[[#This Row],[Maker]]))</f>
        <v>145000</v>
      </c>
    </row>
    <row r="3765" spans="1:17" x14ac:dyDescent="0.35">
      <c r="A3765">
        <v>3764</v>
      </c>
      <c r="B3765" t="s">
        <v>21</v>
      </c>
      <c r="C3765" t="s">
        <v>120</v>
      </c>
      <c r="D3765">
        <v>2015</v>
      </c>
      <c r="E3765" s="9">
        <f ca="1">YEAR(TODAY())-Data_Source[[#This Row],[Year]]</f>
        <v>10</v>
      </c>
      <c r="F3765" t="s">
        <v>15</v>
      </c>
      <c r="G3765" t="s">
        <v>23</v>
      </c>
      <c r="H3765" t="s">
        <v>30</v>
      </c>
      <c r="I3765">
        <v>2</v>
      </c>
      <c r="J3765" t="s">
        <v>18</v>
      </c>
      <c r="K3765" t="s">
        <v>68</v>
      </c>
      <c r="L3765">
        <v>182000</v>
      </c>
      <c r="M3765" t="s">
        <v>45</v>
      </c>
      <c r="N3765" t="s">
        <v>539</v>
      </c>
      <c r="O3765" s="2">
        <v>29000</v>
      </c>
      <c r="P3765" s="1">
        <f>MEDIAN(Data_Source[Price (SAR)])</f>
        <v>58000</v>
      </c>
      <c r="Q3765" s="1" cm="1">
        <f t="array" ref="Q3765">MEDIAN(_xlfn._xlws.FILTER(Data_Source[Price (SAR)],Data_Source[Maker] = Data_Source[[#This Row],[Maker]]))</f>
        <v>36500</v>
      </c>
    </row>
    <row r="3766" spans="1:17" x14ac:dyDescent="0.35">
      <c r="A3766">
        <v>3765</v>
      </c>
      <c r="B3766" t="s">
        <v>39</v>
      </c>
      <c r="C3766" t="s">
        <v>131</v>
      </c>
      <c r="D3766">
        <v>2006</v>
      </c>
      <c r="E3766" s="9">
        <f ca="1">YEAR(TODAY())-Data_Source[[#This Row],[Year]]</f>
        <v>19</v>
      </c>
      <c r="F3766" t="s">
        <v>15</v>
      </c>
      <c r="G3766" t="s">
        <v>29</v>
      </c>
      <c r="H3766" t="s">
        <v>26</v>
      </c>
      <c r="I3766">
        <v>3.6</v>
      </c>
      <c r="J3766" t="s">
        <v>18</v>
      </c>
      <c r="K3766" t="s">
        <v>19</v>
      </c>
      <c r="L3766">
        <v>380000</v>
      </c>
      <c r="M3766" t="s">
        <v>20</v>
      </c>
      <c r="N3766" t="s">
        <v>20</v>
      </c>
      <c r="O3766" s="2">
        <v>5000</v>
      </c>
      <c r="P3766" s="1">
        <f>MEDIAN(Data_Source[Price (SAR)])</f>
        <v>58000</v>
      </c>
      <c r="Q3766" s="1" cm="1">
        <f t="array" ref="Q3766">MEDIAN(_xlfn._xlws.FILTER(Data_Source[Price (SAR)],Data_Source[Maker] = Data_Source[[#This Row],[Maker]]))</f>
        <v>60000</v>
      </c>
    </row>
    <row r="3767" spans="1:17" x14ac:dyDescent="0.35">
      <c r="A3767">
        <v>3766</v>
      </c>
      <c r="B3767" t="s">
        <v>27</v>
      </c>
      <c r="C3767" t="s">
        <v>28</v>
      </c>
      <c r="D3767">
        <v>2019</v>
      </c>
      <c r="E3767" s="9">
        <f ca="1">YEAR(TODAY())-Data_Source[[#This Row],[Year]]</f>
        <v>6</v>
      </c>
      <c r="F3767" t="s">
        <v>15</v>
      </c>
      <c r="G3767" t="s">
        <v>23</v>
      </c>
      <c r="H3767" t="s">
        <v>26</v>
      </c>
      <c r="I3767">
        <v>1.6</v>
      </c>
      <c r="J3767" t="s">
        <v>18</v>
      </c>
      <c r="K3767" t="s">
        <v>19</v>
      </c>
      <c r="L3767">
        <v>67610</v>
      </c>
      <c r="M3767" t="s">
        <v>20</v>
      </c>
      <c r="N3767" t="s">
        <v>20</v>
      </c>
      <c r="O3767" s="3">
        <v>55500</v>
      </c>
      <c r="P3767" s="1">
        <f>MEDIAN(Data_Source[Price (SAR)])</f>
        <v>58000</v>
      </c>
      <c r="Q3767" s="1" cm="1">
        <f t="array" ref="Q3767">MEDIAN(_xlfn._xlws.FILTER(Data_Source[Price (SAR)],Data_Source[Maker] = Data_Source[[#This Row],[Maker]]))</f>
        <v>42000</v>
      </c>
    </row>
    <row r="3768" spans="1:17" x14ac:dyDescent="0.35">
      <c r="A3768">
        <v>3767</v>
      </c>
      <c r="B3768" t="s">
        <v>27</v>
      </c>
      <c r="C3768" t="s">
        <v>88</v>
      </c>
      <c r="D3768">
        <v>2019</v>
      </c>
      <c r="E3768" s="9">
        <f ca="1">YEAR(TODAY())-Data_Source[[#This Row],[Year]]</f>
        <v>6</v>
      </c>
      <c r="F3768" t="s">
        <v>15</v>
      </c>
      <c r="G3768" t="s">
        <v>23</v>
      </c>
      <c r="H3768" t="s">
        <v>26</v>
      </c>
      <c r="I3768">
        <v>1.4</v>
      </c>
      <c r="J3768" t="s">
        <v>18</v>
      </c>
      <c r="K3768" t="s">
        <v>19</v>
      </c>
      <c r="L3768">
        <v>96000</v>
      </c>
      <c r="M3768" t="s">
        <v>20</v>
      </c>
      <c r="N3768" t="s">
        <v>20</v>
      </c>
      <c r="O3768" s="3">
        <v>33500</v>
      </c>
      <c r="P3768" s="1">
        <f>MEDIAN(Data_Source[Price (SAR)])</f>
        <v>58000</v>
      </c>
      <c r="Q3768" s="1" cm="1">
        <f t="array" ref="Q3768">MEDIAN(_xlfn._xlws.FILTER(Data_Source[Price (SAR)],Data_Source[Maker] = Data_Source[[#This Row],[Maker]]))</f>
        <v>42000</v>
      </c>
    </row>
    <row r="3769" spans="1:17" x14ac:dyDescent="0.35">
      <c r="A3769">
        <v>3768</v>
      </c>
      <c r="B3769" t="s">
        <v>76</v>
      </c>
      <c r="C3769" t="s">
        <v>112</v>
      </c>
      <c r="D3769">
        <v>2013</v>
      </c>
      <c r="E3769" s="9">
        <f ca="1">YEAR(TODAY())-Data_Source[[#This Row],[Year]]</f>
        <v>12</v>
      </c>
      <c r="F3769" t="s">
        <v>15</v>
      </c>
      <c r="G3769" t="s">
        <v>25</v>
      </c>
      <c r="H3769" t="s">
        <v>17</v>
      </c>
      <c r="I3769">
        <v>3.5</v>
      </c>
      <c r="J3769" t="s">
        <v>18</v>
      </c>
      <c r="K3769" t="s">
        <v>19</v>
      </c>
      <c r="L3769">
        <v>128000</v>
      </c>
      <c r="M3769" t="s">
        <v>45</v>
      </c>
      <c r="N3769" t="s">
        <v>539</v>
      </c>
      <c r="O3769" s="3">
        <v>45000</v>
      </c>
      <c r="P3769" s="1">
        <f>MEDIAN(Data_Source[Price (SAR)])</f>
        <v>58000</v>
      </c>
      <c r="Q3769" s="1" cm="1">
        <f t="array" ref="Q3769">MEDIAN(_xlfn._xlws.FILTER(Data_Source[Price (SAR)],Data_Source[Maker] = Data_Source[[#This Row],[Maker]]))</f>
        <v>55000</v>
      </c>
    </row>
    <row r="3770" spans="1:17" x14ac:dyDescent="0.35">
      <c r="A3770">
        <v>3769</v>
      </c>
      <c r="B3770" t="s">
        <v>31</v>
      </c>
      <c r="C3770" t="s">
        <v>32</v>
      </c>
      <c r="D3770">
        <v>2013</v>
      </c>
      <c r="E3770" s="9">
        <f ca="1">YEAR(TODAY())-Data_Source[[#This Row],[Year]]</f>
        <v>12</v>
      </c>
      <c r="F3770" t="s">
        <v>15</v>
      </c>
      <c r="G3770" t="s">
        <v>29</v>
      </c>
      <c r="H3770" t="s">
        <v>30</v>
      </c>
      <c r="I3770">
        <v>2.4</v>
      </c>
      <c r="J3770" t="s">
        <v>18</v>
      </c>
      <c r="K3770" t="s">
        <v>19</v>
      </c>
      <c r="L3770">
        <v>250920</v>
      </c>
      <c r="M3770" t="s">
        <v>20</v>
      </c>
      <c r="N3770" t="s">
        <v>20</v>
      </c>
      <c r="O3770" s="2">
        <v>55000</v>
      </c>
      <c r="P3770" s="1">
        <f>MEDIAN(Data_Source[Price (SAR)])</f>
        <v>58000</v>
      </c>
      <c r="Q3770" s="1" cm="1">
        <f t="array" ref="Q3770">MEDIAN(_xlfn._xlws.FILTER(Data_Source[Price (SAR)],Data_Source[Maker] = Data_Source[[#This Row],[Maker]]))</f>
        <v>60500</v>
      </c>
    </row>
    <row r="3771" spans="1:17" x14ac:dyDescent="0.35">
      <c r="A3771">
        <v>3770</v>
      </c>
      <c r="B3771" t="s">
        <v>27</v>
      </c>
      <c r="C3771" t="s">
        <v>84</v>
      </c>
      <c r="D3771">
        <v>2017</v>
      </c>
      <c r="E3771" s="9">
        <f ca="1">YEAR(TODAY())-Data_Source[[#This Row],[Year]]</f>
        <v>8</v>
      </c>
      <c r="F3771" t="s">
        <v>15</v>
      </c>
      <c r="G3771" t="s">
        <v>33</v>
      </c>
      <c r="H3771" t="s">
        <v>26</v>
      </c>
      <c r="I3771">
        <v>2</v>
      </c>
      <c r="J3771" t="s">
        <v>18</v>
      </c>
      <c r="K3771" t="s">
        <v>19</v>
      </c>
      <c r="L3771">
        <v>124000</v>
      </c>
      <c r="M3771" t="s">
        <v>42</v>
      </c>
      <c r="N3771" t="s">
        <v>64</v>
      </c>
      <c r="O3771" s="2">
        <v>58500</v>
      </c>
      <c r="P3771" s="1">
        <f>MEDIAN(Data_Source[Price (SAR)])</f>
        <v>58000</v>
      </c>
      <c r="Q3771" s="1" cm="1">
        <f t="array" ref="Q3771">MEDIAN(_xlfn._xlws.FILTER(Data_Source[Price (SAR)],Data_Source[Maker] = Data_Source[[#This Row],[Maker]]))</f>
        <v>42000</v>
      </c>
    </row>
    <row r="3772" spans="1:17" x14ac:dyDescent="0.35">
      <c r="A3772">
        <v>3771</v>
      </c>
      <c r="B3772" t="s">
        <v>174</v>
      </c>
      <c r="C3772" t="s">
        <v>204</v>
      </c>
      <c r="D3772">
        <v>2019</v>
      </c>
      <c r="E3772" s="9">
        <f ca="1">YEAR(TODAY())-Data_Source[[#This Row],[Year]]</f>
        <v>6</v>
      </c>
      <c r="F3772" t="s">
        <v>15</v>
      </c>
      <c r="G3772" t="s">
        <v>29</v>
      </c>
      <c r="H3772" t="s">
        <v>17</v>
      </c>
      <c r="I3772">
        <v>2</v>
      </c>
      <c r="J3772" t="s">
        <v>18</v>
      </c>
      <c r="K3772" t="s">
        <v>19</v>
      </c>
      <c r="L3772">
        <v>40000</v>
      </c>
      <c r="M3772" t="s">
        <v>42</v>
      </c>
      <c r="N3772" t="s">
        <v>64</v>
      </c>
      <c r="O3772" s="3">
        <v>220000</v>
      </c>
      <c r="P3772" s="1">
        <f>MEDIAN(Data_Source[Price (SAR)])</f>
        <v>58000</v>
      </c>
      <c r="Q3772" s="1" cm="1">
        <f t="array" ref="Q3772">MEDIAN(_xlfn._xlws.FILTER(Data_Source[Price (SAR)],Data_Source[Maker] = Data_Source[[#This Row],[Maker]]))</f>
        <v>110000</v>
      </c>
    </row>
    <row r="3773" spans="1:17" x14ac:dyDescent="0.35">
      <c r="A3773">
        <v>3772</v>
      </c>
      <c r="B3773" t="s">
        <v>95</v>
      </c>
      <c r="C3773" t="s">
        <v>96</v>
      </c>
      <c r="D3773">
        <v>2013</v>
      </c>
      <c r="E3773" s="9">
        <f ca="1">YEAR(TODAY())-Data_Source[[#This Row],[Year]]</f>
        <v>12</v>
      </c>
      <c r="F3773" t="s">
        <v>15</v>
      </c>
      <c r="G3773" t="s">
        <v>102</v>
      </c>
      <c r="H3773" t="s">
        <v>30</v>
      </c>
      <c r="I3773">
        <v>3.8</v>
      </c>
      <c r="J3773" t="s">
        <v>18</v>
      </c>
      <c r="K3773" t="s">
        <v>19</v>
      </c>
      <c r="L3773">
        <v>137000</v>
      </c>
      <c r="M3773" t="s">
        <v>54</v>
      </c>
      <c r="N3773" t="s">
        <v>538</v>
      </c>
      <c r="O3773" s="2">
        <v>45000</v>
      </c>
      <c r="P3773" s="1">
        <f>MEDIAN(Data_Source[Price (SAR)])</f>
        <v>58000</v>
      </c>
      <c r="Q3773" s="1" cm="1">
        <f t="array" ref="Q3773">MEDIAN(_xlfn._xlws.FILTER(Data_Source[Price (SAR)],Data_Source[Maker] = Data_Source[[#This Row],[Maker]]))</f>
        <v>130000</v>
      </c>
    </row>
    <row r="3774" spans="1:17" x14ac:dyDescent="0.35">
      <c r="A3774">
        <v>3773</v>
      </c>
      <c r="B3774" t="s">
        <v>34</v>
      </c>
      <c r="C3774" t="s">
        <v>51</v>
      </c>
      <c r="D3774">
        <v>2017</v>
      </c>
      <c r="E3774" s="9">
        <f ca="1">YEAR(TODAY())-Data_Source[[#This Row],[Year]]</f>
        <v>8</v>
      </c>
      <c r="F3774" t="s">
        <v>15</v>
      </c>
      <c r="G3774" t="s">
        <v>25</v>
      </c>
      <c r="H3774" t="s">
        <v>26</v>
      </c>
      <c r="I3774">
        <v>1.6</v>
      </c>
      <c r="J3774" t="s">
        <v>18</v>
      </c>
      <c r="K3774" t="s">
        <v>19</v>
      </c>
      <c r="L3774">
        <v>98696</v>
      </c>
      <c r="M3774" t="s">
        <v>45</v>
      </c>
      <c r="N3774" t="s">
        <v>539</v>
      </c>
      <c r="O3774" s="3">
        <v>45000</v>
      </c>
      <c r="P3774" s="1">
        <f>MEDIAN(Data_Source[Price (SAR)])</f>
        <v>58000</v>
      </c>
      <c r="Q3774" s="1" cm="1">
        <f t="array" ref="Q3774">MEDIAN(_xlfn._xlws.FILTER(Data_Source[Price (SAR)],Data_Source[Maker] = Data_Source[[#This Row],[Maker]]))</f>
        <v>65000</v>
      </c>
    </row>
    <row r="3775" spans="1:17" x14ac:dyDescent="0.35">
      <c r="A3775">
        <v>3774</v>
      </c>
      <c r="B3775" t="s">
        <v>34</v>
      </c>
      <c r="C3775" t="s">
        <v>35</v>
      </c>
      <c r="D3775">
        <v>2011</v>
      </c>
      <c r="E3775" s="9">
        <f ca="1">YEAR(TODAY())-Data_Source[[#This Row],[Year]]</f>
        <v>14</v>
      </c>
      <c r="F3775" t="s">
        <v>15</v>
      </c>
      <c r="G3775" t="s">
        <v>23</v>
      </c>
      <c r="H3775" t="s">
        <v>17</v>
      </c>
      <c r="I3775">
        <v>4</v>
      </c>
      <c r="J3775" t="s">
        <v>18</v>
      </c>
      <c r="K3775" t="s">
        <v>19</v>
      </c>
      <c r="L3775">
        <v>273392</v>
      </c>
      <c r="M3775" t="s">
        <v>20</v>
      </c>
      <c r="N3775" t="s">
        <v>20</v>
      </c>
      <c r="O3775" s="2">
        <v>100000</v>
      </c>
      <c r="P3775" s="1">
        <f>MEDIAN(Data_Source[Price (SAR)])</f>
        <v>58000</v>
      </c>
      <c r="Q3775" s="1" cm="1">
        <f t="array" ref="Q3775">MEDIAN(_xlfn._xlws.FILTER(Data_Source[Price (SAR)],Data_Source[Maker] = Data_Source[[#This Row],[Maker]]))</f>
        <v>65000</v>
      </c>
    </row>
    <row r="3776" spans="1:17" x14ac:dyDescent="0.35">
      <c r="A3776">
        <v>3775</v>
      </c>
      <c r="B3776" t="s">
        <v>166</v>
      </c>
      <c r="C3776" t="s">
        <v>167</v>
      </c>
      <c r="D3776">
        <v>2020</v>
      </c>
      <c r="E3776" s="9">
        <f ca="1">YEAR(TODAY())-Data_Source[[#This Row],[Year]]</f>
        <v>5</v>
      </c>
      <c r="F3776" t="s">
        <v>47</v>
      </c>
      <c r="G3776" t="s">
        <v>25</v>
      </c>
      <c r="H3776" t="s">
        <v>26</v>
      </c>
      <c r="I3776">
        <v>1.4</v>
      </c>
      <c r="J3776" t="s">
        <v>18</v>
      </c>
      <c r="K3776" t="s">
        <v>19</v>
      </c>
      <c r="L3776">
        <v>46000</v>
      </c>
      <c r="M3776" t="s">
        <v>111</v>
      </c>
      <c r="N3776" t="s">
        <v>540</v>
      </c>
      <c r="O3776" s="2">
        <v>25000</v>
      </c>
      <c r="P3776" s="1">
        <f>MEDIAN(Data_Source[Price (SAR)])</f>
        <v>58000</v>
      </c>
      <c r="Q3776" s="1" cm="1">
        <f t="array" ref="Q3776">MEDIAN(_xlfn._xlws.FILTER(Data_Source[Price (SAR)],Data_Source[Maker] = Data_Source[[#This Row],[Maker]]))</f>
        <v>44000</v>
      </c>
    </row>
    <row r="3777" spans="1:17" x14ac:dyDescent="0.35">
      <c r="A3777">
        <v>3776</v>
      </c>
      <c r="B3777" t="s">
        <v>34</v>
      </c>
      <c r="C3777" t="s">
        <v>35</v>
      </c>
      <c r="D3777">
        <v>2013</v>
      </c>
      <c r="E3777" s="9">
        <f ca="1">YEAR(TODAY())-Data_Source[[#This Row],[Year]]</f>
        <v>12</v>
      </c>
      <c r="F3777" t="s">
        <v>44</v>
      </c>
      <c r="G3777" t="s">
        <v>78</v>
      </c>
      <c r="H3777" t="s">
        <v>17</v>
      </c>
      <c r="I3777">
        <v>1</v>
      </c>
      <c r="J3777" t="s">
        <v>18</v>
      </c>
      <c r="K3777" t="s">
        <v>68</v>
      </c>
      <c r="L3777">
        <v>378000</v>
      </c>
      <c r="M3777" t="s">
        <v>126</v>
      </c>
      <c r="N3777" t="s">
        <v>126</v>
      </c>
      <c r="O3777" s="2">
        <v>75000</v>
      </c>
      <c r="P3777" s="1">
        <f>MEDIAN(Data_Source[Price (SAR)])</f>
        <v>58000</v>
      </c>
      <c r="Q3777" s="1" cm="1">
        <f t="array" ref="Q3777">MEDIAN(_xlfn._xlws.FILTER(Data_Source[Price (SAR)],Data_Source[Maker] = Data_Source[[#This Row],[Maker]]))</f>
        <v>65000</v>
      </c>
    </row>
    <row r="3778" spans="1:17" x14ac:dyDescent="0.35">
      <c r="A3778">
        <v>3777</v>
      </c>
      <c r="B3778" t="s">
        <v>36</v>
      </c>
      <c r="C3778" t="s">
        <v>37</v>
      </c>
      <c r="D3778">
        <v>2012</v>
      </c>
      <c r="E3778" s="9">
        <f ca="1">YEAR(TODAY())-Data_Source[[#This Row],[Year]]</f>
        <v>13</v>
      </c>
      <c r="F3778" t="s">
        <v>15</v>
      </c>
      <c r="G3778" t="s">
        <v>38</v>
      </c>
      <c r="H3778" t="s">
        <v>26</v>
      </c>
      <c r="I3778">
        <v>5.3</v>
      </c>
      <c r="J3778" t="s">
        <v>18</v>
      </c>
      <c r="K3778" t="s">
        <v>19</v>
      </c>
      <c r="L3778">
        <v>177000</v>
      </c>
      <c r="M3778" t="s">
        <v>45</v>
      </c>
      <c r="N3778" t="s">
        <v>539</v>
      </c>
      <c r="O3778" s="3">
        <v>75000</v>
      </c>
      <c r="P3778" s="1">
        <f>MEDIAN(Data_Source[Price (SAR)])</f>
        <v>58000</v>
      </c>
      <c r="Q3778" s="1" cm="1">
        <f t="array" ref="Q3778">MEDIAN(_xlfn._xlws.FILTER(Data_Source[Price (SAR)],Data_Source[Maker] = Data_Source[[#This Row],[Maker]]))</f>
        <v>72000</v>
      </c>
    </row>
    <row r="3779" spans="1:17" x14ac:dyDescent="0.35">
      <c r="A3779">
        <v>3778</v>
      </c>
      <c r="B3779" t="s">
        <v>76</v>
      </c>
      <c r="C3779" t="s">
        <v>125</v>
      </c>
      <c r="D3779">
        <v>2013</v>
      </c>
      <c r="E3779" s="9">
        <f ca="1">YEAR(TODAY())-Data_Source[[#This Row],[Year]]</f>
        <v>12</v>
      </c>
      <c r="F3779" t="s">
        <v>47</v>
      </c>
      <c r="G3779" t="s">
        <v>23</v>
      </c>
      <c r="H3779" t="s">
        <v>17</v>
      </c>
      <c r="I3779">
        <v>3.5</v>
      </c>
      <c r="J3779" t="s">
        <v>18</v>
      </c>
      <c r="K3779" t="s">
        <v>19</v>
      </c>
      <c r="L3779">
        <v>111251</v>
      </c>
      <c r="M3779" t="s">
        <v>20</v>
      </c>
      <c r="N3779" t="s">
        <v>20</v>
      </c>
      <c r="O3779" s="3">
        <v>74000</v>
      </c>
      <c r="P3779" s="1">
        <f>MEDIAN(Data_Source[Price (SAR)])</f>
        <v>58000</v>
      </c>
      <c r="Q3779" s="1" cm="1">
        <f t="array" ref="Q3779">MEDIAN(_xlfn._xlws.FILTER(Data_Source[Price (SAR)],Data_Source[Maker] = Data_Source[[#This Row],[Maker]]))</f>
        <v>55000</v>
      </c>
    </row>
    <row r="3780" spans="1:17" x14ac:dyDescent="0.35">
      <c r="A3780">
        <v>3779</v>
      </c>
      <c r="B3780" t="s">
        <v>181</v>
      </c>
      <c r="C3780" t="s">
        <v>199</v>
      </c>
      <c r="D3780">
        <v>2016</v>
      </c>
      <c r="E3780" s="9">
        <f ca="1">YEAR(TODAY())-Data_Source[[#This Row],[Year]]</f>
        <v>9</v>
      </c>
      <c r="F3780" t="s">
        <v>44</v>
      </c>
      <c r="G3780" t="s">
        <v>23</v>
      </c>
      <c r="H3780" t="s">
        <v>30</v>
      </c>
      <c r="I3780">
        <v>3.5</v>
      </c>
      <c r="J3780" t="s">
        <v>18</v>
      </c>
      <c r="K3780" t="s">
        <v>19</v>
      </c>
      <c r="L3780">
        <v>209000</v>
      </c>
      <c r="M3780" t="s">
        <v>20</v>
      </c>
      <c r="N3780" t="s">
        <v>20</v>
      </c>
      <c r="O3780" s="2">
        <v>50000</v>
      </c>
      <c r="P3780" s="1">
        <f>MEDIAN(Data_Source[Price (SAR)])</f>
        <v>58000</v>
      </c>
      <c r="Q3780" s="1" cm="1">
        <f t="array" ref="Q3780">MEDIAN(_xlfn._xlws.FILTER(Data_Source[Price (SAR)],Data_Source[Maker] = Data_Source[[#This Row],[Maker]]))</f>
        <v>54000</v>
      </c>
    </row>
    <row r="3781" spans="1:17" x14ac:dyDescent="0.35">
      <c r="A3781">
        <v>3780</v>
      </c>
      <c r="B3781" t="s">
        <v>97</v>
      </c>
      <c r="C3781" t="s">
        <v>305</v>
      </c>
      <c r="D3781">
        <v>2019</v>
      </c>
      <c r="E3781" s="9">
        <f ca="1">YEAR(TODAY())-Data_Source[[#This Row],[Year]]</f>
        <v>6</v>
      </c>
      <c r="F3781" t="s">
        <v>15</v>
      </c>
      <c r="G3781" t="s">
        <v>75</v>
      </c>
      <c r="H3781" t="s">
        <v>17</v>
      </c>
      <c r="I3781">
        <v>2.4</v>
      </c>
      <c r="J3781" t="s">
        <v>18</v>
      </c>
      <c r="K3781" t="s">
        <v>19</v>
      </c>
      <c r="L3781">
        <v>32000</v>
      </c>
      <c r="M3781" t="s">
        <v>20</v>
      </c>
      <c r="N3781" t="s">
        <v>20</v>
      </c>
      <c r="O3781" s="3">
        <v>59500</v>
      </c>
      <c r="P3781" s="1">
        <f>MEDIAN(Data_Source[Price (SAR)])</f>
        <v>58000</v>
      </c>
      <c r="Q3781" s="1" cm="1">
        <f t="array" ref="Q3781">MEDIAN(_xlfn._xlws.FILTER(Data_Source[Price (SAR)],Data_Source[Maker] = Data_Source[[#This Row],[Maker]]))</f>
        <v>42500</v>
      </c>
    </row>
    <row r="3782" spans="1:17" x14ac:dyDescent="0.35">
      <c r="A3782">
        <v>3781</v>
      </c>
      <c r="B3782" t="s">
        <v>109</v>
      </c>
      <c r="C3782" t="s">
        <v>110</v>
      </c>
      <c r="D3782">
        <v>2018</v>
      </c>
      <c r="E3782" s="9">
        <f ca="1">YEAR(TODAY())-Data_Source[[#This Row],[Year]]</f>
        <v>7</v>
      </c>
      <c r="F3782" t="s">
        <v>15</v>
      </c>
      <c r="G3782" t="s">
        <v>25</v>
      </c>
      <c r="H3782" t="s">
        <v>30</v>
      </c>
      <c r="I3782">
        <v>1.6</v>
      </c>
      <c r="J3782" t="s">
        <v>18</v>
      </c>
      <c r="K3782" t="s">
        <v>19</v>
      </c>
      <c r="L3782">
        <v>5000</v>
      </c>
      <c r="M3782" t="s">
        <v>138</v>
      </c>
      <c r="N3782" t="s">
        <v>64</v>
      </c>
      <c r="O3782" s="3">
        <v>125000</v>
      </c>
      <c r="P3782" s="1">
        <f>MEDIAN(Data_Source[Price (SAR)])</f>
        <v>58000</v>
      </c>
      <c r="Q3782" s="1" cm="1">
        <f t="array" ref="Q3782">MEDIAN(_xlfn._xlws.FILTER(Data_Source[Price (SAR)],Data_Source[Maker] = Data_Source[[#This Row],[Maker]]))</f>
        <v>71000</v>
      </c>
    </row>
    <row r="3783" spans="1:17" x14ac:dyDescent="0.35">
      <c r="A3783">
        <v>3782</v>
      </c>
      <c r="B3783" t="s">
        <v>76</v>
      </c>
      <c r="C3783" t="s">
        <v>240</v>
      </c>
      <c r="D3783">
        <v>1998</v>
      </c>
      <c r="E3783" s="9">
        <f ca="1">YEAR(TODAY())-Data_Source[[#This Row],[Year]]</f>
        <v>27</v>
      </c>
      <c r="F3783" t="s">
        <v>15</v>
      </c>
      <c r="G3783" t="s">
        <v>213</v>
      </c>
      <c r="H3783" t="s">
        <v>26</v>
      </c>
      <c r="I3783">
        <v>4.5999999999999996</v>
      </c>
      <c r="J3783" t="s">
        <v>18</v>
      </c>
      <c r="K3783" t="s">
        <v>19</v>
      </c>
      <c r="L3783">
        <v>40000</v>
      </c>
      <c r="M3783" t="s">
        <v>20</v>
      </c>
      <c r="N3783" t="s">
        <v>20</v>
      </c>
      <c r="O3783" s="3">
        <v>5000</v>
      </c>
      <c r="P3783" s="1">
        <f>MEDIAN(Data_Source[Price (SAR)])</f>
        <v>58000</v>
      </c>
      <c r="Q3783" s="1" cm="1">
        <f t="array" ref="Q3783">MEDIAN(_xlfn._xlws.FILTER(Data_Source[Price (SAR)],Data_Source[Maker] = Data_Source[[#This Row],[Maker]]))</f>
        <v>55000</v>
      </c>
    </row>
    <row r="3784" spans="1:17" x14ac:dyDescent="0.35">
      <c r="A3784">
        <v>3783</v>
      </c>
      <c r="B3784" t="s">
        <v>36</v>
      </c>
      <c r="C3784" t="s">
        <v>37</v>
      </c>
      <c r="D3784">
        <v>2016</v>
      </c>
      <c r="E3784" s="9">
        <f ca="1">YEAR(TODAY())-Data_Source[[#This Row],[Year]]</f>
        <v>9</v>
      </c>
      <c r="F3784" t="s">
        <v>15</v>
      </c>
      <c r="G3784" t="s">
        <v>75</v>
      </c>
      <c r="H3784" t="s">
        <v>30</v>
      </c>
      <c r="I3784">
        <v>5.3</v>
      </c>
      <c r="J3784" t="s">
        <v>18</v>
      </c>
      <c r="K3784" t="s">
        <v>19</v>
      </c>
      <c r="L3784">
        <v>55106</v>
      </c>
      <c r="M3784" t="s">
        <v>20</v>
      </c>
      <c r="N3784" t="s">
        <v>20</v>
      </c>
      <c r="O3784" s="2">
        <v>150000</v>
      </c>
      <c r="P3784" s="1">
        <f>MEDIAN(Data_Source[Price (SAR)])</f>
        <v>58000</v>
      </c>
      <c r="Q3784" s="1" cm="1">
        <f t="array" ref="Q3784">MEDIAN(_xlfn._xlws.FILTER(Data_Source[Price (SAR)],Data_Source[Maker] = Data_Source[[#This Row],[Maker]]))</f>
        <v>72000</v>
      </c>
    </row>
    <row r="3785" spans="1:17" x14ac:dyDescent="0.35">
      <c r="A3785">
        <v>3784</v>
      </c>
      <c r="B3785" t="s">
        <v>34</v>
      </c>
      <c r="C3785" t="s">
        <v>51</v>
      </c>
      <c r="D3785">
        <v>2012</v>
      </c>
      <c r="E3785" s="9">
        <f ca="1">YEAR(TODAY())-Data_Source[[#This Row],[Year]]</f>
        <v>13</v>
      </c>
      <c r="F3785" t="s">
        <v>47</v>
      </c>
      <c r="G3785" t="s">
        <v>102</v>
      </c>
      <c r="H3785" t="s">
        <v>26</v>
      </c>
      <c r="I3785">
        <v>1.6</v>
      </c>
      <c r="J3785" t="s">
        <v>18</v>
      </c>
      <c r="K3785" t="s">
        <v>19</v>
      </c>
      <c r="L3785">
        <v>2755</v>
      </c>
      <c r="M3785" t="s">
        <v>64</v>
      </c>
      <c r="N3785" t="s">
        <v>64</v>
      </c>
      <c r="O3785" s="3">
        <v>25000</v>
      </c>
      <c r="P3785" s="1">
        <f>MEDIAN(Data_Source[Price (SAR)])</f>
        <v>58000</v>
      </c>
      <c r="Q3785" s="1" cm="1">
        <f t="array" ref="Q3785">MEDIAN(_xlfn._xlws.FILTER(Data_Source[Price (SAR)],Data_Source[Maker] = Data_Source[[#This Row],[Maker]]))</f>
        <v>65000</v>
      </c>
    </row>
    <row r="3786" spans="1:17" x14ac:dyDescent="0.35">
      <c r="A3786">
        <v>3785</v>
      </c>
      <c r="B3786" t="s">
        <v>34</v>
      </c>
      <c r="C3786" t="s">
        <v>41</v>
      </c>
      <c r="D3786">
        <v>2018</v>
      </c>
      <c r="E3786" s="9">
        <f ca="1">YEAR(TODAY())-Data_Source[[#This Row],[Year]]</f>
        <v>7</v>
      </c>
      <c r="F3786" t="s">
        <v>15</v>
      </c>
      <c r="G3786" t="s">
        <v>25</v>
      </c>
      <c r="H3786" t="s">
        <v>26</v>
      </c>
      <c r="I3786">
        <v>1.5</v>
      </c>
      <c r="J3786" t="s">
        <v>18</v>
      </c>
      <c r="K3786" t="s">
        <v>19</v>
      </c>
      <c r="L3786">
        <v>131000</v>
      </c>
      <c r="M3786" t="s">
        <v>42</v>
      </c>
      <c r="N3786" t="s">
        <v>64</v>
      </c>
      <c r="O3786" s="2">
        <v>35000</v>
      </c>
      <c r="P3786" s="1">
        <f>MEDIAN(Data_Source[Price (SAR)])</f>
        <v>58000</v>
      </c>
      <c r="Q3786" s="1" cm="1">
        <f t="array" ref="Q3786">MEDIAN(_xlfn._xlws.FILTER(Data_Source[Price (SAR)],Data_Source[Maker] = Data_Source[[#This Row],[Maker]]))</f>
        <v>65000</v>
      </c>
    </row>
    <row r="3787" spans="1:17" x14ac:dyDescent="0.35">
      <c r="A3787">
        <v>3786</v>
      </c>
      <c r="B3787" t="s">
        <v>34</v>
      </c>
      <c r="C3787" t="s">
        <v>43</v>
      </c>
      <c r="D3787">
        <v>2016</v>
      </c>
      <c r="E3787" s="9">
        <f ca="1">YEAR(TODAY())-Data_Source[[#This Row],[Year]]</f>
        <v>9</v>
      </c>
      <c r="F3787" t="s">
        <v>15</v>
      </c>
      <c r="G3787" t="s">
        <v>29</v>
      </c>
      <c r="H3787" t="s">
        <v>17</v>
      </c>
      <c r="I3787">
        <v>2.5</v>
      </c>
      <c r="J3787" t="s">
        <v>18</v>
      </c>
      <c r="K3787" t="s">
        <v>19</v>
      </c>
      <c r="L3787">
        <v>176000</v>
      </c>
      <c r="M3787" t="s">
        <v>155</v>
      </c>
      <c r="N3787" t="s">
        <v>539</v>
      </c>
      <c r="O3787" s="2">
        <v>69000</v>
      </c>
      <c r="P3787" s="1">
        <f>MEDIAN(Data_Source[Price (SAR)])</f>
        <v>58000</v>
      </c>
      <c r="Q3787" s="1" cm="1">
        <f t="array" ref="Q3787">MEDIAN(_xlfn._xlws.FILTER(Data_Source[Price (SAR)],Data_Source[Maker] = Data_Source[[#This Row],[Maker]]))</f>
        <v>65000</v>
      </c>
    </row>
    <row r="3788" spans="1:17" x14ac:dyDescent="0.35">
      <c r="A3788">
        <v>3787</v>
      </c>
      <c r="B3788" t="s">
        <v>34</v>
      </c>
      <c r="C3788" t="s">
        <v>43</v>
      </c>
      <c r="D3788">
        <v>2013</v>
      </c>
      <c r="E3788" s="9">
        <f ca="1">YEAR(TODAY())-Data_Source[[#This Row],[Year]]</f>
        <v>12</v>
      </c>
      <c r="F3788" t="s">
        <v>15</v>
      </c>
      <c r="G3788" t="s">
        <v>23</v>
      </c>
      <c r="H3788" t="s">
        <v>17</v>
      </c>
      <c r="I3788">
        <v>2.5</v>
      </c>
      <c r="J3788" t="s">
        <v>18</v>
      </c>
      <c r="K3788" t="s">
        <v>19</v>
      </c>
      <c r="L3788">
        <v>185000</v>
      </c>
      <c r="M3788" t="s">
        <v>20</v>
      </c>
      <c r="N3788" t="s">
        <v>20</v>
      </c>
      <c r="O3788" s="2">
        <v>42000</v>
      </c>
      <c r="P3788" s="1">
        <f>MEDIAN(Data_Source[Price (SAR)])</f>
        <v>58000</v>
      </c>
      <c r="Q3788" s="1" cm="1">
        <f t="array" ref="Q3788">MEDIAN(_xlfn._xlws.FILTER(Data_Source[Price (SAR)],Data_Source[Maker] = Data_Source[[#This Row],[Maker]]))</f>
        <v>65000</v>
      </c>
    </row>
    <row r="3789" spans="1:17" x14ac:dyDescent="0.35">
      <c r="A3789">
        <v>3788</v>
      </c>
      <c r="B3789" t="s">
        <v>99</v>
      </c>
      <c r="C3789">
        <v>5</v>
      </c>
      <c r="D3789">
        <v>2020</v>
      </c>
      <c r="E3789" s="9">
        <f ca="1">YEAR(TODAY())-Data_Source[[#This Row],[Year]]</f>
        <v>5</v>
      </c>
      <c r="F3789" t="s">
        <v>15</v>
      </c>
      <c r="G3789" t="s">
        <v>23</v>
      </c>
      <c r="H3789" t="s">
        <v>26</v>
      </c>
      <c r="I3789">
        <v>1.5</v>
      </c>
      <c r="J3789" t="s">
        <v>18</v>
      </c>
      <c r="K3789" t="s">
        <v>19</v>
      </c>
      <c r="L3789">
        <v>3500</v>
      </c>
      <c r="M3789" t="s">
        <v>45</v>
      </c>
      <c r="N3789" t="s">
        <v>539</v>
      </c>
      <c r="O3789" s="3">
        <v>41000</v>
      </c>
      <c r="P3789" s="1">
        <f>MEDIAN(Data_Source[Price (SAR)])</f>
        <v>58000</v>
      </c>
      <c r="Q3789" s="1" cm="1">
        <f t="array" ref="Q3789">MEDIAN(_xlfn._xlws.FILTER(Data_Source[Price (SAR)],Data_Source[Maker] = Data_Source[[#This Row],[Maker]]))</f>
        <v>48000</v>
      </c>
    </row>
    <row r="3790" spans="1:17" x14ac:dyDescent="0.35">
      <c r="A3790">
        <v>3789</v>
      </c>
      <c r="B3790" t="s">
        <v>34</v>
      </c>
      <c r="C3790" t="s">
        <v>145</v>
      </c>
      <c r="D3790">
        <v>2017</v>
      </c>
      <c r="E3790" s="9">
        <f ca="1">YEAR(TODAY())-Data_Source[[#This Row],[Year]]</f>
        <v>8</v>
      </c>
      <c r="F3790" t="s">
        <v>15</v>
      </c>
      <c r="G3790" t="s">
        <v>23</v>
      </c>
      <c r="H3790" t="s">
        <v>26</v>
      </c>
      <c r="I3790">
        <v>2.7</v>
      </c>
      <c r="J3790" t="s">
        <v>18</v>
      </c>
      <c r="K3790" t="s">
        <v>19</v>
      </c>
      <c r="L3790">
        <v>145997</v>
      </c>
      <c r="M3790" t="s">
        <v>45</v>
      </c>
      <c r="N3790" t="s">
        <v>539</v>
      </c>
      <c r="O3790" s="2">
        <v>64000</v>
      </c>
      <c r="P3790" s="1">
        <f>MEDIAN(Data_Source[Price (SAR)])</f>
        <v>58000</v>
      </c>
      <c r="Q3790" s="1" cm="1">
        <f t="array" ref="Q3790">MEDIAN(_xlfn._xlws.FILTER(Data_Source[Price (SAR)],Data_Source[Maker] = Data_Source[[#This Row],[Maker]]))</f>
        <v>65000</v>
      </c>
    </row>
    <row r="3791" spans="1:17" x14ac:dyDescent="0.35">
      <c r="A3791">
        <v>3790</v>
      </c>
      <c r="B3791" t="s">
        <v>82</v>
      </c>
      <c r="C3791" t="s">
        <v>156</v>
      </c>
      <c r="D3791">
        <v>2019</v>
      </c>
      <c r="E3791" s="9">
        <f ca="1">YEAR(TODAY())-Data_Source[[#This Row],[Year]]</f>
        <v>6</v>
      </c>
      <c r="F3791" t="s">
        <v>15</v>
      </c>
      <c r="G3791" t="s">
        <v>23</v>
      </c>
      <c r="H3791" t="s">
        <v>26</v>
      </c>
      <c r="I3791">
        <v>1.4</v>
      </c>
      <c r="J3791" t="s">
        <v>18</v>
      </c>
      <c r="K3791" t="s">
        <v>19</v>
      </c>
      <c r="L3791">
        <v>79000</v>
      </c>
      <c r="M3791" t="s">
        <v>42</v>
      </c>
      <c r="N3791" t="s">
        <v>64</v>
      </c>
      <c r="O3791" s="3">
        <v>31000</v>
      </c>
      <c r="P3791" s="1">
        <f>MEDIAN(Data_Source[Price (SAR)])</f>
        <v>58000</v>
      </c>
      <c r="Q3791" s="1" cm="1">
        <f t="array" ref="Q3791">MEDIAN(_xlfn._xlws.FILTER(Data_Source[Price (SAR)],Data_Source[Maker] = Data_Source[[#This Row],[Maker]]))</f>
        <v>40000</v>
      </c>
    </row>
    <row r="3792" spans="1:17" x14ac:dyDescent="0.35">
      <c r="A3792">
        <v>3791</v>
      </c>
      <c r="B3792" t="s">
        <v>73</v>
      </c>
      <c r="C3792">
        <v>6</v>
      </c>
      <c r="D3792">
        <v>2016</v>
      </c>
      <c r="E3792" s="9">
        <f ca="1">YEAR(TODAY())-Data_Source[[#This Row],[Year]]</f>
        <v>9</v>
      </c>
      <c r="F3792" t="s">
        <v>47</v>
      </c>
      <c r="G3792" t="s">
        <v>75</v>
      </c>
      <c r="H3792" t="s">
        <v>26</v>
      </c>
      <c r="I3792">
        <v>2.5</v>
      </c>
      <c r="J3792" t="s">
        <v>18</v>
      </c>
      <c r="K3792" t="s">
        <v>19</v>
      </c>
      <c r="L3792">
        <v>122000</v>
      </c>
      <c r="M3792" t="s">
        <v>59</v>
      </c>
      <c r="N3792" t="s">
        <v>59</v>
      </c>
      <c r="O3792" s="2">
        <v>53000</v>
      </c>
      <c r="P3792" s="1">
        <f>MEDIAN(Data_Source[Price (SAR)])</f>
        <v>58000</v>
      </c>
      <c r="Q3792" s="1" cm="1">
        <f t="array" ref="Q3792">MEDIAN(_xlfn._xlws.FILTER(Data_Source[Price (SAR)],Data_Source[Maker] = Data_Source[[#This Row],[Maker]]))</f>
        <v>56000</v>
      </c>
    </row>
    <row r="3793" spans="1:17" x14ac:dyDescent="0.35">
      <c r="A3793">
        <v>3792</v>
      </c>
      <c r="B3793" t="s">
        <v>82</v>
      </c>
      <c r="C3793" t="s">
        <v>142</v>
      </c>
      <c r="D3793">
        <v>2016</v>
      </c>
      <c r="E3793" s="9">
        <f ca="1">YEAR(TODAY())-Data_Source[[#This Row],[Year]]</f>
        <v>9</v>
      </c>
      <c r="F3793" t="s">
        <v>15</v>
      </c>
      <c r="G3793" t="s">
        <v>23</v>
      </c>
      <c r="H3793" t="s">
        <v>30</v>
      </c>
      <c r="I3793">
        <v>1.6</v>
      </c>
      <c r="J3793" t="s">
        <v>18</v>
      </c>
      <c r="K3793" t="s">
        <v>19</v>
      </c>
      <c r="L3793">
        <v>150000</v>
      </c>
      <c r="M3793" t="s">
        <v>42</v>
      </c>
      <c r="N3793" t="s">
        <v>64</v>
      </c>
      <c r="O3793" s="2">
        <v>30000</v>
      </c>
      <c r="P3793" s="1">
        <f>MEDIAN(Data_Source[Price (SAR)])</f>
        <v>58000</v>
      </c>
      <c r="Q3793" s="1" cm="1">
        <f t="array" ref="Q3793">MEDIAN(_xlfn._xlws.FILTER(Data_Source[Price (SAR)],Data_Source[Maker] = Data_Source[[#This Row],[Maker]]))</f>
        <v>40000</v>
      </c>
    </row>
    <row r="3794" spans="1:17" x14ac:dyDescent="0.35">
      <c r="A3794">
        <v>3793</v>
      </c>
      <c r="B3794" t="s">
        <v>82</v>
      </c>
      <c r="C3794" t="s">
        <v>164</v>
      </c>
      <c r="D3794">
        <v>2014</v>
      </c>
      <c r="E3794" s="9">
        <f ca="1">YEAR(TODAY())-Data_Source[[#This Row],[Year]]</f>
        <v>11</v>
      </c>
      <c r="F3794" t="s">
        <v>15</v>
      </c>
      <c r="G3794" t="s">
        <v>29</v>
      </c>
      <c r="H3794" t="s">
        <v>17</v>
      </c>
      <c r="I3794">
        <v>2.4</v>
      </c>
      <c r="J3794" t="s">
        <v>18</v>
      </c>
      <c r="K3794" t="s">
        <v>19</v>
      </c>
      <c r="L3794">
        <v>140000</v>
      </c>
      <c r="M3794" t="s">
        <v>45</v>
      </c>
      <c r="N3794" t="s">
        <v>539</v>
      </c>
      <c r="O3794" s="2">
        <v>45000</v>
      </c>
      <c r="P3794" s="1">
        <f>MEDIAN(Data_Source[Price (SAR)])</f>
        <v>58000</v>
      </c>
      <c r="Q3794" s="1" cm="1">
        <f t="array" ref="Q3794">MEDIAN(_xlfn._xlws.FILTER(Data_Source[Price (SAR)],Data_Source[Maker] = Data_Source[[#This Row],[Maker]]))</f>
        <v>40000</v>
      </c>
    </row>
    <row r="3795" spans="1:17" x14ac:dyDescent="0.35">
      <c r="A3795">
        <v>3794</v>
      </c>
      <c r="B3795" t="s">
        <v>34</v>
      </c>
      <c r="C3795" t="s">
        <v>51</v>
      </c>
      <c r="D3795">
        <v>2018</v>
      </c>
      <c r="E3795" s="9">
        <f ca="1">YEAR(TODAY())-Data_Source[[#This Row],[Year]]</f>
        <v>7</v>
      </c>
      <c r="F3795" t="s">
        <v>15</v>
      </c>
      <c r="G3795" t="s">
        <v>23</v>
      </c>
      <c r="H3795" t="s">
        <v>26</v>
      </c>
      <c r="I3795">
        <v>1.6</v>
      </c>
      <c r="J3795" t="s">
        <v>18</v>
      </c>
      <c r="K3795" t="s">
        <v>19</v>
      </c>
      <c r="L3795">
        <v>87000</v>
      </c>
      <c r="M3795" t="s">
        <v>20</v>
      </c>
      <c r="N3795" t="s">
        <v>20</v>
      </c>
      <c r="O3795" s="2">
        <v>49000</v>
      </c>
      <c r="P3795" s="1">
        <f>MEDIAN(Data_Source[Price (SAR)])</f>
        <v>58000</v>
      </c>
      <c r="Q3795" s="1" cm="1">
        <f t="array" ref="Q3795">MEDIAN(_xlfn._xlws.FILTER(Data_Source[Price (SAR)],Data_Source[Maker] = Data_Source[[#This Row],[Maker]]))</f>
        <v>65000</v>
      </c>
    </row>
    <row r="3796" spans="1:17" x14ac:dyDescent="0.35">
      <c r="A3796">
        <v>3795</v>
      </c>
      <c r="B3796" t="s">
        <v>60</v>
      </c>
      <c r="C3796" t="s">
        <v>148</v>
      </c>
      <c r="D3796">
        <v>2020</v>
      </c>
      <c r="E3796" s="9">
        <f ca="1">YEAR(TODAY())-Data_Source[[#This Row],[Year]]</f>
        <v>5</v>
      </c>
      <c r="F3796" t="s">
        <v>15</v>
      </c>
      <c r="G3796" t="s">
        <v>102</v>
      </c>
      <c r="H3796" t="s">
        <v>26</v>
      </c>
      <c r="I3796">
        <v>2</v>
      </c>
      <c r="J3796" t="s">
        <v>18</v>
      </c>
      <c r="K3796" t="s">
        <v>19</v>
      </c>
      <c r="L3796">
        <v>30000</v>
      </c>
      <c r="M3796" t="s">
        <v>42</v>
      </c>
      <c r="N3796" t="s">
        <v>64</v>
      </c>
      <c r="O3796" s="3">
        <v>160000</v>
      </c>
      <c r="P3796" s="1">
        <f>MEDIAN(Data_Source[Price (SAR)])</f>
        <v>58000</v>
      </c>
      <c r="Q3796" s="1" cm="1">
        <f t="array" ref="Q3796">MEDIAN(_xlfn._xlws.FILTER(Data_Source[Price (SAR)],Data_Source[Maker] = Data_Source[[#This Row],[Maker]]))</f>
        <v>142000</v>
      </c>
    </row>
    <row r="3797" spans="1:17" x14ac:dyDescent="0.35">
      <c r="A3797">
        <v>3796</v>
      </c>
      <c r="B3797" t="s">
        <v>39</v>
      </c>
      <c r="C3797" t="s">
        <v>131</v>
      </c>
      <c r="D3797">
        <v>2013</v>
      </c>
      <c r="E3797" s="9">
        <f ca="1">YEAR(TODAY())-Data_Source[[#This Row],[Year]]</f>
        <v>12</v>
      </c>
      <c r="F3797" t="s">
        <v>15</v>
      </c>
      <c r="G3797" t="s">
        <v>25</v>
      </c>
      <c r="H3797" t="s">
        <v>26</v>
      </c>
      <c r="I3797">
        <v>6</v>
      </c>
      <c r="J3797" t="s">
        <v>18</v>
      </c>
      <c r="K3797" t="s">
        <v>19</v>
      </c>
      <c r="L3797">
        <v>111000</v>
      </c>
      <c r="M3797" t="s">
        <v>45</v>
      </c>
      <c r="N3797" t="s">
        <v>539</v>
      </c>
      <c r="O3797" s="2">
        <v>79000</v>
      </c>
      <c r="P3797" s="1">
        <f>MEDIAN(Data_Source[Price (SAR)])</f>
        <v>58000</v>
      </c>
      <c r="Q3797" s="1" cm="1">
        <f t="array" ref="Q3797">MEDIAN(_xlfn._xlws.FILTER(Data_Source[Price (SAR)],Data_Source[Maker] = Data_Source[[#This Row],[Maker]]))</f>
        <v>60000</v>
      </c>
    </row>
    <row r="3798" spans="1:17" x14ac:dyDescent="0.35">
      <c r="A3798">
        <v>3797</v>
      </c>
      <c r="B3798" t="s">
        <v>21</v>
      </c>
      <c r="C3798" t="s">
        <v>22</v>
      </c>
      <c r="D3798">
        <v>2016</v>
      </c>
      <c r="E3798" s="9">
        <f ca="1">YEAR(TODAY())-Data_Source[[#This Row],[Year]]</f>
        <v>9</v>
      </c>
      <c r="F3798" t="s">
        <v>15</v>
      </c>
      <c r="G3798" t="s">
        <v>29</v>
      </c>
      <c r="H3798" t="s">
        <v>30</v>
      </c>
      <c r="I3798">
        <v>4</v>
      </c>
      <c r="J3798" t="s">
        <v>18</v>
      </c>
      <c r="K3798" t="s">
        <v>19</v>
      </c>
      <c r="L3798">
        <v>205</v>
      </c>
      <c r="M3798" t="s">
        <v>20</v>
      </c>
      <c r="N3798" t="s">
        <v>20</v>
      </c>
      <c r="O3798" s="2">
        <v>120000</v>
      </c>
      <c r="P3798" s="1">
        <f>MEDIAN(Data_Source[Price (SAR)])</f>
        <v>58000</v>
      </c>
      <c r="Q3798" s="1" cm="1">
        <f t="array" ref="Q3798">MEDIAN(_xlfn._xlws.FILTER(Data_Source[Price (SAR)],Data_Source[Maker] = Data_Source[[#This Row],[Maker]]))</f>
        <v>36500</v>
      </c>
    </row>
    <row r="3799" spans="1:17" x14ac:dyDescent="0.35">
      <c r="A3799">
        <v>3798</v>
      </c>
      <c r="B3799" t="s">
        <v>76</v>
      </c>
      <c r="C3799" t="s">
        <v>325</v>
      </c>
      <c r="D3799">
        <v>2009</v>
      </c>
      <c r="E3799" s="9">
        <f ca="1">YEAR(TODAY())-Data_Source[[#This Row],[Year]]</f>
        <v>16</v>
      </c>
      <c r="F3799" t="s">
        <v>15</v>
      </c>
      <c r="G3799" t="s">
        <v>94</v>
      </c>
      <c r="H3799" t="s">
        <v>26</v>
      </c>
      <c r="I3799">
        <v>3.5</v>
      </c>
      <c r="J3799" t="s">
        <v>18</v>
      </c>
      <c r="K3799" t="s">
        <v>19</v>
      </c>
      <c r="L3799">
        <v>357</v>
      </c>
      <c r="M3799" t="s">
        <v>20</v>
      </c>
      <c r="N3799" t="s">
        <v>20</v>
      </c>
      <c r="O3799" s="2">
        <v>20000</v>
      </c>
      <c r="P3799" s="1">
        <f>MEDIAN(Data_Source[Price (SAR)])</f>
        <v>58000</v>
      </c>
      <c r="Q3799" s="1" cm="1">
        <f t="array" ref="Q3799">MEDIAN(_xlfn._xlws.FILTER(Data_Source[Price (SAR)],Data_Source[Maker] = Data_Source[[#This Row],[Maker]]))</f>
        <v>55000</v>
      </c>
    </row>
    <row r="3800" spans="1:17" x14ac:dyDescent="0.35">
      <c r="A3800">
        <v>3799</v>
      </c>
      <c r="B3800" t="s">
        <v>34</v>
      </c>
      <c r="C3800" t="s">
        <v>35</v>
      </c>
      <c r="D3800">
        <v>2019</v>
      </c>
      <c r="E3800" s="9">
        <f ca="1">YEAR(TODAY())-Data_Source[[#This Row],[Year]]</f>
        <v>6</v>
      </c>
      <c r="F3800" t="s">
        <v>15</v>
      </c>
      <c r="G3800" t="s">
        <v>23</v>
      </c>
      <c r="H3800" t="s">
        <v>17</v>
      </c>
      <c r="I3800">
        <v>4.5999999999999996</v>
      </c>
      <c r="J3800" t="s">
        <v>18</v>
      </c>
      <c r="K3800" t="s">
        <v>19</v>
      </c>
      <c r="L3800">
        <v>101000</v>
      </c>
      <c r="M3800" t="s">
        <v>42</v>
      </c>
      <c r="N3800" t="s">
        <v>64</v>
      </c>
      <c r="O3800" s="3">
        <v>260000</v>
      </c>
      <c r="P3800" s="1">
        <f>MEDIAN(Data_Source[Price (SAR)])</f>
        <v>58000</v>
      </c>
      <c r="Q3800" s="1" cm="1">
        <f t="array" ref="Q3800">MEDIAN(_xlfn._xlws.FILTER(Data_Source[Price (SAR)],Data_Source[Maker] = Data_Source[[#This Row],[Maker]]))</f>
        <v>65000</v>
      </c>
    </row>
    <row r="3801" spans="1:17" x14ac:dyDescent="0.35">
      <c r="A3801">
        <v>3800</v>
      </c>
      <c r="B3801" t="s">
        <v>21</v>
      </c>
      <c r="C3801" t="s">
        <v>120</v>
      </c>
      <c r="D3801">
        <v>2016</v>
      </c>
      <c r="E3801" s="9">
        <f ca="1">YEAR(TODAY())-Data_Source[[#This Row],[Year]]</f>
        <v>9</v>
      </c>
      <c r="F3801" t="s">
        <v>15</v>
      </c>
      <c r="G3801" t="s">
        <v>23</v>
      </c>
      <c r="H3801" t="s">
        <v>30</v>
      </c>
      <c r="I3801">
        <v>2.4</v>
      </c>
      <c r="J3801" t="s">
        <v>18</v>
      </c>
      <c r="K3801" t="s">
        <v>68</v>
      </c>
      <c r="L3801">
        <v>125000</v>
      </c>
      <c r="M3801" t="s">
        <v>45</v>
      </c>
      <c r="N3801" t="s">
        <v>539</v>
      </c>
      <c r="O3801" s="3">
        <v>45000</v>
      </c>
      <c r="P3801" s="1">
        <f>MEDIAN(Data_Source[Price (SAR)])</f>
        <v>58000</v>
      </c>
      <c r="Q3801" s="1" cm="1">
        <f t="array" ref="Q3801">MEDIAN(_xlfn._xlws.FILTER(Data_Source[Price (SAR)],Data_Source[Maker] = Data_Source[[#This Row],[Maker]]))</f>
        <v>36500</v>
      </c>
    </row>
    <row r="3802" spans="1:17" x14ac:dyDescent="0.35">
      <c r="A3802">
        <v>3801</v>
      </c>
      <c r="B3802" t="s">
        <v>34</v>
      </c>
      <c r="C3802" t="s">
        <v>43</v>
      </c>
      <c r="D3802">
        <v>2012</v>
      </c>
      <c r="E3802" s="9">
        <f ca="1">YEAR(TODAY())-Data_Source[[#This Row],[Year]]</f>
        <v>13</v>
      </c>
      <c r="F3802" t="s">
        <v>15</v>
      </c>
      <c r="G3802" t="s">
        <v>23</v>
      </c>
      <c r="H3802" t="s">
        <v>26</v>
      </c>
      <c r="I3802">
        <v>2.4</v>
      </c>
      <c r="J3802" t="s">
        <v>18</v>
      </c>
      <c r="K3802" t="s">
        <v>19</v>
      </c>
      <c r="L3802">
        <v>217000</v>
      </c>
      <c r="M3802" t="s">
        <v>20</v>
      </c>
      <c r="N3802" t="s">
        <v>20</v>
      </c>
      <c r="O3802" s="2">
        <v>39500</v>
      </c>
      <c r="P3802" s="1">
        <f>MEDIAN(Data_Source[Price (SAR)])</f>
        <v>58000</v>
      </c>
      <c r="Q3802" s="1" cm="1">
        <f t="array" ref="Q3802">MEDIAN(_xlfn._xlws.FILTER(Data_Source[Price (SAR)],Data_Source[Maker] = Data_Source[[#This Row],[Maker]]))</f>
        <v>65000</v>
      </c>
    </row>
    <row r="3803" spans="1:17" x14ac:dyDescent="0.35">
      <c r="A3803">
        <v>3802</v>
      </c>
      <c r="B3803" t="s">
        <v>76</v>
      </c>
      <c r="C3803" t="s">
        <v>112</v>
      </c>
      <c r="D3803">
        <v>2016</v>
      </c>
      <c r="E3803" s="9">
        <f ca="1">YEAR(TODAY())-Data_Source[[#This Row],[Year]]</f>
        <v>9</v>
      </c>
      <c r="F3803" t="s">
        <v>47</v>
      </c>
      <c r="G3803" t="s">
        <v>23</v>
      </c>
      <c r="H3803" t="s">
        <v>17</v>
      </c>
      <c r="I3803">
        <v>3.5</v>
      </c>
      <c r="J3803" t="s">
        <v>18</v>
      </c>
      <c r="K3803" t="s">
        <v>19</v>
      </c>
      <c r="L3803">
        <v>200000</v>
      </c>
      <c r="M3803" t="s">
        <v>20</v>
      </c>
      <c r="N3803" t="s">
        <v>20</v>
      </c>
      <c r="O3803" s="2">
        <v>57000</v>
      </c>
      <c r="P3803" s="1">
        <f>MEDIAN(Data_Source[Price (SAR)])</f>
        <v>58000</v>
      </c>
      <c r="Q3803" s="1" cm="1">
        <f t="array" ref="Q3803">MEDIAN(_xlfn._xlws.FILTER(Data_Source[Price (SAR)],Data_Source[Maker] = Data_Source[[#This Row],[Maker]]))</f>
        <v>55000</v>
      </c>
    </row>
    <row r="3804" spans="1:17" x14ac:dyDescent="0.35">
      <c r="A3804">
        <v>3803</v>
      </c>
      <c r="B3804" t="s">
        <v>103</v>
      </c>
      <c r="C3804" t="s">
        <v>212</v>
      </c>
      <c r="D3804">
        <v>2019</v>
      </c>
      <c r="E3804" s="9">
        <f ca="1">YEAR(TODAY())-Data_Source[[#This Row],[Year]]</f>
        <v>6</v>
      </c>
      <c r="F3804" t="s">
        <v>15</v>
      </c>
      <c r="G3804" t="s">
        <v>75</v>
      </c>
      <c r="H3804" t="s">
        <v>30</v>
      </c>
      <c r="I3804">
        <v>3.6</v>
      </c>
      <c r="J3804" t="s">
        <v>18</v>
      </c>
      <c r="K3804" t="s">
        <v>19</v>
      </c>
      <c r="L3804">
        <v>26000</v>
      </c>
      <c r="M3804" t="s">
        <v>20</v>
      </c>
      <c r="N3804" t="s">
        <v>20</v>
      </c>
      <c r="O3804" s="2">
        <v>148000</v>
      </c>
      <c r="P3804" s="1">
        <f>MEDIAN(Data_Source[Price (SAR)])</f>
        <v>58000</v>
      </c>
      <c r="Q3804" s="1" cm="1">
        <f t="array" ref="Q3804">MEDIAN(_xlfn._xlws.FILTER(Data_Source[Price (SAR)],Data_Source[Maker] = Data_Source[[#This Row],[Maker]]))</f>
        <v>83000</v>
      </c>
    </row>
    <row r="3805" spans="1:17" x14ac:dyDescent="0.35">
      <c r="A3805">
        <v>3804</v>
      </c>
      <c r="B3805" t="s">
        <v>27</v>
      </c>
      <c r="C3805" t="s">
        <v>160</v>
      </c>
      <c r="D3805">
        <v>2014</v>
      </c>
      <c r="E3805" s="9">
        <f ca="1">YEAR(TODAY())-Data_Source[[#This Row],[Year]]</f>
        <v>11</v>
      </c>
      <c r="F3805" t="s">
        <v>47</v>
      </c>
      <c r="G3805" t="s">
        <v>23</v>
      </c>
      <c r="H3805" t="s">
        <v>26</v>
      </c>
      <c r="I3805">
        <v>2.5</v>
      </c>
      <c r="J3805" t="s">
        <v>56</v>
      </c>
      <c r="K3805" t="s">
        <v>19</v>
      </c>
      <c r="L3805">
        <v>220000</v>
      </c>
      <c r="M3805" t="s">
        <v>70</v>
      </c>
      <c r="N3805" t="s">
        <v>70</v>
      </c>
      <c r="O3805" s="3">
        <v>50000</v>
      </c>
      <c r="P3805" s="1">
        <f>MEDIAN(Data_Source[Price (SAR)])</f>
        <v>58000</v>
      </c>
      <c r="Q3805" s="1" cm="1">
        <f t="array" ref="Q3805">MEDIAN(_xlfn._xlws.FILTER(Data_Source[Price (SAR)],Data_Source[Maker] = Data_Source[[#This Row],[Maker]]))</f>
        <v>42000</v>
      </c>
    </row>
    <row r="3806" spans="1:17" x14ac:dyDescent="0.35">
      <c r="A3806">
        <v>3805</v>
      </c>
      <c r="B3806" t="s">
        <v>73</v>
      </c>
      <c r="C3806">
        <v>6</v>
      </c>
      <c r="D3806">
        <v>2014</v>
      </c>
      <c r="E3806" s="9">
        <f ca="1">YEAR(TODAY())-Data_Source[[#This Row],[Year]]</f>
        <v>11</v>
      </c>
      <c r="F3806" t="s">
        <v>15</v>
      </c>
      <c r="G3806" t="s">
        <v>23</v>
      </c>
      <c r="H3806" t="s">
        <v>17</v>
      </c>
      <c r="I3806">
        <v>2.5</v>
      </c>
      <c r="J3806" t="s">
        <v>18</v>
      </c>
      <c r="K3806" t="s">
        <v>19</v>
      </c>
      <c r="L3806">
        <v>232000</v>
      </c>
      <c r="M3806" t="s">
        <v>54</v>
      </c>
      <c r="N3806" t="s">
        <v>538</v>
      </c>
      <c r="O3806" s="3">
        <v>38000</v>
      </c>
      <c r="P3806" s="1">
        <f>MEDIAN(Data_Source[Price (SAR)])</f>
        <v>58000</v>
      </c>
      <c r="Q3806" s="1" cm="1">
        <f t="array" ref="Q3806">MEDIAN(_xlfn._xlws.FILTER(Data_Source[Price (SAR)],Data_Source[Maker] = Data_Source[[#This Row],[Maker]]))</f>
        <v>56000</v>
      </c>
    </row>
    <row r="3807" spans="1:17" x14ac:dyDescent="0.35">
      <c r="A3807">
        <v>3806</v>
      </c>
      <c r="B3807" t="s">
        <v>34</v>
      </c>
      <c r="C3807" t="s">
        <v>287</v>
      </c>
      <c r="D3807">
        <v>2014</v>
      </c>
      <c r="E3807" s="9">
        <f ca="1">YEAR(TODAY())-Data_Source[[#This Row],[Year]]</f>
        <v>11</v>
      </c>
      <c r="F3807" t="s">
        <v>15</v>
      </c>
      <c r="G3807" t="s">
        <v>23</v>
      </c>
      <c r="H3807" t="s">
        <v>30</v>
      </c>
      <c r="I3807">
        <v>2</v>
      </c>
      <c r="J3807" t="s">
        <v>18</v>
      </c>
      <c r="K3807" t="s">
        <v>68</v>
      </c>
      <c r="L3807">
        <v>188000</v>
      </c>
      <c r="M3807" t="s">
        <v>20</v>
      </c>
      <c r="N3807" t="s">
        <v>20</v>
      </c>
      <c r="O3807" s="2">
        <v>44000</v>
      </c>
      <c r="P3807" s="1">
        <f>MEDIAN(Data_Source[Price (SAR)])</f>
        <v>58000</v>
      </c>
      <c r="Q3807" s="1" cm="1">
        <f t="array" ref="Q3807">MEDIAN(_xlfn._xlws.FILTER(Data_Source[Price (SAR)],Data_Source[Maker] = Data_Source[[#This Row],[Maker]]))</f>
        <v>65000</v>
      </c>
    </row>
    <row r="3808" spans="1:17" x14ac:dyDescent="0.35">
      <c r="A3808">
        <v>3807</v>
      </c>
      <c r="B3808" t="s">
        <v>34</v>
      </c>
      <c r="C3808" t="s">
        <v>35</v>
      </c>
      <c r="D3808">
        <v>2006</v>
      </c>
      <c r="E3808" s="9">
        <f ca="1">YEAR(TODAY())-Data_Source[[#This Row],[Year]]</f>
        <v>19</v>
      </c>
      <c r="F3808" t="s">
        <v>44</v>
      </c>
      <c r="G3808" t="s">
        <v>23</v>
      </c>
      <c r="H3808" t="s">
        <v>17</v>
      </c>
      <c r="I3808">
        <v>4.7</v>
      </c>
      <c r="J3808" t="s">
        <v>18</v>
      </c>
      <c r="K3808" t="s">
        <v>19</v>
      </c>
      <c r="L3808">
        <v>382</v>
      </c>
      <c r="M3808" t="s">
        <v>155</v>
      </c>
      <c r="N3808" t="s">
        <v>539</v>
      </c>
      <c r="O3808" s="2">
        <v>45000</v>
      </c>
      <c r="P3808" s="1">
        <f>MEDIAN(Data_Source[Price (SAR)])</f>
        <v>58000</v>
      </c>
      <c r="Q3808" s="1" cm="1">
        <f t="array" ref="Q3808">MEDIAN(_xlfn._xlws.FILTER(Data_Source[Price (SAR)],Data_Source[Maker] = Data_Source[[#This Row],[Maker]]))</f>
        <v>65000</v>
      </c>
    </row>
    <row r="3809" spans="1:17" x14ac:dyDescent="0.35">
      <c r="A3809">
        <v>3808</v>
      </c>
      <c r="B3809" t="s">
        <v>48</v>
      </c>
      <c r="C3809" t="s">
        <v>49</v>
      </c>
      <c r="D3809">
        <v>2020</v>
      </c>
      <c r="E3809" s="9">
        <f ca="1">YEAR(TODAY())-Data_Source[[#This Row],[Year]]</f>
        <v>5</v>
      </c>
      <c r="F3809" t="s">
        <v>47</v>
      </c>
      <c r="G3809" t="s">
        <v>23</v>
      </c>
      <c r="H3809" t="s">
        <v>26</v>
      </c>
      <c r="I3809">
        <v>2</v>
      </c>
      <c r="J3809" t="s">
        <v>18</v>
      </c>
      <c r="K3809" t="s">
        <v>19</v>
      </c>
      <c r="L3809">
        <v>10000</v>
      </c>
      <c r="M3809" t="s">
        <v>20</v>
      </c>
      <c r="N3809" t="s">
        <v>20</v>
      </c>
      <c r="O3809" s="3">
        <v>195000</v>
      </c>
      <c r="P3809" s="1">
        <f>MEDIAN(Data_Source[Price (SAR)])</f>
        <v>58000</v>
      </c>
      <c r="Q3809" s="1" cm="1">
        <f t="array" ref="Q3809">MEDIAN(_xlfn._xlws.FILTER(Data_Source[Price (SAR)],Data_Source[Maker] = Data_Source[[#This Row],[Maker]]))</f>
        <v>145000</v>
      </c>
    </row>
    <row r="3810" spans="1:17" x14ac:dyDescent="0.35">
      <c r="A3810">
        <v>3809</v>
      </c>
      <c r="B3810" t="s">
        <v>82</v>
      </c>
      <c r="C3810" t="s">
        <v>142</v>
      </c>
      <c r="D3810">
        <v>2013</v>
      </c>
      <c r="E3810" s="9">
        <f ca="1">YEAR(TODAY())-Data_Source[[#This Row],[Year]]</f>
        <v>12</v>
      </c>
      <c r="F3810" t="s">
        <v>15</v>
      </c>
      <c r="G3810" t="s">
        <v>16</v>
      </c>
      <c r="H3810" t="s">
        <v>26</v>
      </c>
      <c r="I3810">
        <v>1.6</v>
      </c>
      <c r="J3810" t="s">
        <v>18</v>
      </c>
      <c r="K3810" t="s">
        <v>19</v>
      </c>
      <c r="L3810">
        <v>147</v>
      </c>
      <c r="M3810" t="s">
        <v>45</v>
      </c>
      <c r="N3810" t="s">
        <v>539</v>
      </c>
      <c r="O3810" s="2">
        <v>18000</v>
      </c>
      <c r="P3810" s="1">
        <f>MEDIAN(Data_Source[Price (SAR)])</f>
        <v>58000</v>
      </c>
      <c r="Q3810" s="1" cm="1">
        <f t="array" ref="Q3810">MEDIAN(_xlfn._xlws.FILTER(Data_Source[Price (SAR)],Data_Source[Maker] = Data_Source[[#This Row],[Maker]]))</f>
        <v>40000</v>
      </c>
    </row>
    <row r="3811" spans="1:17" x14ac:dyDescent="0.35">
      <c r="A3811">
        <v>3810</v>
      </c>
      <c r="B3811" t="s">
        <v>13</v>
      </c>
      <c r="C3811" t="s">
        <v>14</v>
      </c>
      <c r="D3811">
        <v>2018</v>
      </c>
      <c r="E3811" s="9">
        <f ca="1">YEAR(TODAY())-Data_Source[[#This Row],[Year]]</f>
        <v>7</v>
      </c>
      <c r="F3811" t="s">
        <v>15</v>
      </c>
      <c r="G3811" t="s">
        <v>16</v>
      </c>
      <c r="H3811" t="s">
        <v>17</v>
      </c>
      <c r="I3811">
        <v>5.7</v>
      </c>
      <c r="J3811" t="s">
        <v>18</v>
      </c>
      <c r="K3811" t="s">
        <v>19</v>
      </c>
      <c r="L3811">
        <v>34000</v>
      </c>
      <c r="M3811" t="s">
        <v>20</v>
      </c>
      <c r="N3811" t="s">
        <v>20</v>
      </c>
      <c r="O3811" s="2">
        <v>80000</v>
      </c>
      <c r="P3811" s="1">
        <f>MEDIAN(Data_Source[Price (SAR)])</f>
        <v>58000</v>
      </c>
      <c r="Q3811" s="1" cm="1">
        <f t="array" ref="Q3811">MEDIAN(_xlfn._xlws.FILTER(Data_Source[Price (SAR)],Data_Source[Maker] = Data_Source[[#This Row],[Maker]]))</f>
        <v>70000</v>
      </c>
    </row>
    <row r="3812" spans="1:17" x14ac:dyDescent="0.35">
      <c r="A3812">
        <v>3811</v>
      </c>
      <c r="B3812" t="s">
        <v>34</v>
      </c>
      <c r="C3812" t="s">
        <v>35</v>
      </c>
      <c r="D3812">
        <v>2014</v>
      </c>
      <c r="E3812" s="9">
        <f ca="1">YEAR(TODAY())-Data_Source[[#This Row],[Year]]</f>
        <v>11</v>
      </c>
      <c r="F3812" t="s">
        <v>15</v>
      </c>
      <c r="G3812" t="s">
        <v>16</v>
      </c>
      <c r="H3812" t="s">
        <v>17</v>
      </c>
      <c r="I3812">
        <v>4.5999999999999996</v>
      </c>
      <c r="J3812" t="s">
        <v>18</v>
      </c>
      <c r="K3812" t="s">
        <v>19</v>
      </c>
      <c r="L3812">
        <v>310000</v>
      </c>
      <c r="M3812" t="s">
        <v>401</v>
      </c>
      <c r="N3812" t="s">
        <v>255</v>
      </c>
      <c r="O3812" s="3">
        <v>100000</v>
      </c>
      <c r="P3812" s="1">
        <f>MEDIAN(Data_Source[Price (SAR)])</f>
        <v>58000</v>
      </c>
      <c r="Q3812" s="1" cm="1">
        <f t="array" ref="Q3812">MEDIAN(_xlfn._xlws.FILTER(Data_Source[Price (SAR)],Data_Source[Maker] = Data_Source[[#This Row],[Maker]]))</f>
        <v>65000</v>
      </c>
    </row>
    <row r="3813" spans="1:17" x14ac:dyDescent="0.35">
      <c r="A3813">
        <v>3812</v>
      </c>
      <c r="B3813" t="s">
        <v>73</v>
      </c>
      <c r="C3813">
        <v>6</v>
      </c>
      <c r="D3813">
        <v>2016</v>
      </c>
      <c r="E3813" s="9">
        <f ca="1">YEAR(TODAY())-Data_Source[[#This Row],[Year]]</f>
        <v>9</v>
      </c>
      <c r="F3813" t="s">
        <v>15</v>
      </c>
      <c r="G3813" t="s">
        <v>65</v>
      </c>
      <c r="H3813" t="s">
        <v>17</v>
      </c>
      <c r="I3813">
        <v>2.5</v>
      </c>
      <c r="J3813" t="s">
        <v>18</v>
      </c>
      <c r="K3813" t="s">
        <v>19</v>
      </c>
      <c r="L3813">
        <v>117000</v>
      </c>
      <c r="M3813" t="s">
        <v>187</v>
      </c>
      <c r="N3813" t="s">
        <v>539</v>
      </c>
      <c r="O3813" s="3">
        <v>72000</v>
      </c>
      <c r="P3813" s="1">
        <f>MEDIAN(Data_Source[Price (SAR)])</f>
        <v>58000</v>
      </c>
      <c r="Q3813" s="1" cm="1">
        <f t="array" ref="Q3813">MEDIAN(_xlfn._xlws.FILTER(Data_Source[Price (SAR)],Data_Source[Maker] = Data_Source[[#This Row],[Maker]]))</f>
        <v>56000</v>
      </c>
    </row>
    <row r="3814" spans="1:17" x14ac:dyDescent="0.35">
      <c r="A3814">
        <v>3813</v>
      </c>
      <c r="B3814" t="s">
        <v>48</v>
      </c>
      <c r="C3814" t="s">
        <v>106</v>
      </c>
      <c r="D3814">
        <v>2002</v>
      </c>
      <c r="E3814" s="9">
        <f ca="1">YEAR(TODAY())-Data_Source[[#This Row],[Year]]</f>
        <v>23</v>
      </c>
      <c r="F3814" t="s">
        <v>44</v>
      </c>
      <c r="G3814" t="s">
        <v>78</v>
      </c>
      <c r="H3814" t="s">
        <v>30</v>
      </c>
      <c r="I3814">
        <v>3</v>
      </c>
      <c r="J3814" t="s">
        <v>18</v>
      </c>
      <c r="K3814" t="s">
        <v>19</v>
      </c>
      <c r="L3814">
        <v>348</v>
      </c>
      <c r="M3814" t="s">
        <v>155</v>
      </c>
      <c r="N3814" t="s">
        <v>539</v>
      </c>
      <c r="O3814" s="3">
        <v>12500</v>
      </c>
      <c r="P3814" s="1">
        <f>MEDIAN(Data_Source[Price (SAR)])</f>
        <v>58000</v>
      </c>
      <c r="Q3814" s="1" cm="1">
        <f t="array" ref="Q3814">MEDIAN(_xlfn._xlws.FILTER(Data_Source[Price (SAR)],Data_Source[Maker] = Data_Source[[#This Row],[Maker]]))</f>
        <v>145000</v>
      </c>
    </row>
    <row r="3815" spans="1:17" x14ac:dyDescent="0.35">
      <c r="A3815">
        <v>3814</v>
      </c>
      <c r="B3815" t="s">
        <v>27</v>
      </c>
      <c r="C3815" t="s">
        <v>28</v>
      </c>
      <c r="D3815">
        <v>2017</v>
      </c>
      <c r="E3815" s="9">
        <f ca="1">YEAR(TODAY())-Data_Source[[#This Row],[Year]]</f>
        <v>8</v>
      </c>
      <c r="F3815" t="s">
        <v>47</v>
      </c>
      <c r="G3815" t="s">
        <v>23</v>
      </c>
      <c r="H3815" t="s">
        <v>30</v>
      </c>
      <c r="I3815">
        <v>1.6</v>
      </c>
      <c r="J3815" t="s">
        <v>56</v>
      </c>
      <c r="K3815" t="s">
        <v>19</v>
      </c>
      <c r="L3815">
        <v>91269</v>
      </c>
      <c r="M3815" t="s">
        <v>59</v>
      </c>
      <c r="N3815" t="s">
        <v>59</v>
      </c>
      <c r="O3815" s="2">
        <v>50000</v>
      </c>
      <c r="P3815" s="1">
        <f>MEDIAN(Data_Source[Price (SAR)])</f>
        <v>58000</v>
      </c>
      <c r="Q3815" s="1" cm="1">
        <f t="array" ref="Q3815">MEDIAN(_xlfn._xlws.FILTER(Data_Source[Price (SAR)],Data_Source[Maker] = Data_Source[[#This Row],[Maker]]))</f>
        <v>42000</v>
      </c>
    </row>
    <row r="3816" spans="1:17" x14ac:dyDescent="0.35">
      <c r="A3816">
        <v>3815</v>
      </c>
      <c r="B3816" t="s">
        <v>34</v>
      </c>
      <c r="C3816" t="s">
        <v>43</v>
      </c>
      <c r="D3816">
        <v>2002</v>
      </c>
      <c r="E3816" s="9">
        <f ca="1">YEAR(TODAY())-Data_Source[[#This Row],[Year]]</f>
        <v>23</v>
      </c>
      <c r="F3816" t="s">
        <v>47</v>
      </c>
      <c r="G3816" t="s">
        <v>213</v>
      </c>
      <c r="H3816" t="s">
        <v>26</v>
      </c>
      <c r="I3816">
        <v>2.4</v>
      </c>
      <c r="J3816" t="s">
        <v>18</v>
      </c>
      <c r="K3816" t="s">
        <v>68</v>
      </c>
      <c r="L3816">
        <v>450000</v>
      </c>
      <c r="M3816" t="s">
        <v>254</v>
      </c>
      <c r="N3816" t="s">
        <v>254</v>
      </c>
      <c r="O3816" s="2">
        <v>14000</v>
      </c>
      <c r="P3816" s="1">
        <f>MEDIAN(Data_Source[Price (SAR)])</f>
        <v>58000</v>
      </c>
      <c r="Q3816" s="1" cm="1">
        <f t="array" ref="Q3816">MEDIAN(_xlfn._xlws.FILTER(Data_Source[Price (SAR)],Data_Source[Maker] = Data_Source[[#This Row],[Maker]]))</f>
        <v>65000</v>
      </c>
    </row>
    <row r="3817" spans="1:17" x14ac:dyDescent="0.35">
      <c r="A3817">
        <v>3816</v>
      </c>
      <c r="B3817" t="s">
        <v>34</v>
      </c>
      <c r="C3817" t="s">
        <v>35</v>
      </c>
      <c r="D3817">
        <v>2019</v>
      </c>
      <c r="E3817" s="9">
        <f ca="1">YEAR(TODAY())-Data_Source[[#This Row],[Year]]</f>
        <v>6</v>
      </c>
      <c r="F3817" t="s">
        <v>15</v>
      </c>
      <c r="G3817" t="s">
        <v>23</v>
      </c>
      <c r="H3817" t="s">
        <v>17</v>
      </c>
      <c r="I3817">
        <v>4.5999999999999996</v>
      </c>
      <c r="J3817" t="s">
        <v>18</v>
      </c>
      <c r="K3817" t="s">
        <v>19</v>
      </c>
      <c r="L3817">
        <v>177900</v>
      </c>
      <c r="M3817" t="s">
        <v>20</v>
      </c>
      <c r="N3817" t="s">
        <v>20</v>
      </c>
      <c r="O3817" s="2">
        <v>220000</v>
      </c>
      <c r="P3817" s="1">
        <f>MEDIAN(Data_Source[Price (SAR)])</f>
        <v>58000</v>
      </c>
      <c r="Q3817" s="1" cm="1">
        <f t="array" ref="Q3817">MEDIAN(_xlfn._xlws.FILTER(Data_Source[Price (SAR)],Data_Source[Maker] = Data_Source[[#This Row],[Maker]]))</f>
        <v>65000</v>
      </c>
    </row>
    <row r="3818" spans="1:17" x14ac:dyDescent="0.35">
      <c r="A3818">
        <v>3817</v>
      </c>
      <c r="B3818" t="s">
        <v>34</v>
      </c>
      <c r="C3818" t="s">
        <v>161</v>
      </c>
      <c r="D3818">
        <v>2016</v>
      </c>
      <c r="E3818" s="9">
        <f ca="1">YEAR(TODAY())-Data_Source[[#This Row],[Year]]</f>
        <v>9</v>
      </c>
      <c r="F3818" t="s">
        <v>15</v>
      </c>
      <c r="G3818" t="s">
        <v>25</v>
      </c>
      <c r="H3818" t="s">
        <v>30</v>
      </c>
      <c r="I3818">
        <v>5.7</v>
      </c>
      <c r="J3818" t="s">
        <v>18</v>
      </c>
      <c r="K3818" t="s">
        <v>19</v>
      </c>
      <c r="L3818">
        <v>235000</v>
      </c>
      <c r="M3818" t="s">
        <v>45</v>
      </c>
      <c r="N3818" t="s">
        <v>539</v>
      </c>
      <c r="O3818" s="3">
        <v>86000</v>
      </c>
      <c r="P3818" s="1">
        <f>MEDIAN(Data_Source[Price (SAR)])</f>
        <v>58000</v>
      </c>
      <c r="Q3818" s="1" cm="1">
        <f t="array" ref="Q3818">MEDIAN(_xlfn._xlws.FILTER(Data_Source[Price (SAR)],Data_Source[Maker] = Data_Source[[#This Row],[Maker]]))</f>
        <v>65000</v>
      </c>
    </row>
    <row r="3819" spans="1:17" x14ac:dyDescent="0.35">
      <c r="A3819">
        <v>3818</v>
      </c>
      <c r="B3819" t="s">
        <v>76</v>
      </c>
      <c r="C3819" t="s">
        <v>125</v>
      </c>
      <c r="D3819">
        <v>2016</v>
      </c>
      <c r="E3819" s="9">
        <f ca="1">YEAR(TODAY())-Data_Source[[#This Row],[Year]]</f>
        <v>9</v>
      </c>
      <c r="F3819" t="s">
        <v>47</v>
      </c>
      <c r="G3819" t="s">
        <v>23</v>
      </c>
      <c r="H3819" t="s">
        <v>17</v>
      </c>
      <c r="I3819">
        <v>3.5</v>
      </c>
      <c r="J3819" t="s">
        <v>18</v>
      </c>
      <c r="K3819" t="s">
        <v>19</v>
      </c>
      <c r="L3819">
        <v>128644</v>
      </c>
      <c r="M3819" t="s">
        <v>20</v>
      </c>
      <c r="N3819" t="s">
        <v>20</v>
      </c>
      <c r="O3819" s="2">
        <v>118000</v>
      </c>
      <c r="P3819" s="1">
        <f>MEDIAN(Data_Source[Price (SAR)])</f>
        <v>58000</v>
      </c>
      <c r="Q3819" s="1" cm="1">
        <f t="array" ref="Q3819">MEDIAN(_xlfn._xlws.FILTER(Data_Source[Price (SAR)],Data_Source[Maker] = Data_Source[[#This Row],[Maker]]))</f>
        <v>55000</v>
      </c>
    </row>
    <row r="3820" spans="1:17" x14ac:dyDescent="0.35">
      <c r="A3820">
        <v>3819</v>
      </c>
      <c r="B3820" t="s">
        <v>34</v>
      </c>
      <c r="C3820" t="s">
        <v>51</v>
      </c>
      <c r="D3820">
        <v>2015</v>
      </c>
      <c r="E3820" s="9">
        <f ca="1">YEAR(TODAY())-Data_Source[[#This Row],[Year]]</f>
        <v>10</v>
      </c>
      <c r="F3820" t="s">
        <v>47</v>
      </c>
      <c r="G3820" t="s">
        <v>75</v>
      </c>
      <c r="H3820" t="s">
        <v>30</v>
      </c>
      <c r="I3820">
        <v>1.6</v>
      </c>
      <c r="J3820" t="s">
        <v>18</v>
      </c>
      <c r="K3820" t="s">
        <v>19</v>
      </c>
      <c r="L3820">
        <v>309000</v>
      </c>
      <c r="M3820" t="s">
        <v>211</v>
      </c>
      <c r="N3820" t="s">
        <v>539</v>
      </c>
      <c r="O3820" s="3">
        <v>32000</v>
      </c>
      <c r="P3820" s="1">
        <f>MEDIAN(Data_Source[Price (SAR)])</f>
        <v>58000</v>
      </c>
      <c r="Q3820" s="1" cm="1">
        <f t="array" ref="Q3820">MEDIAN(_xlfn._xlws.FILTER(Data_Source[Price (SAR)],Data_Source[Maker] = Data_Source[[#This Row],[Maker]]))</f>
        <v>65000</v>
      </c>
    </row>
    <row r="3821" spans="1:17" x14ac:dyDescent="0.35">
      <c r="A3821">
        <v>3820</v>
      </c>
      <c r="B3821" t="s">
        <v>48</v>
      </c>
      <c r="C3821" t="s">
        <v>149</v>
      </c>
      <c r="D3821">
        <v>2015</v>
      </c>
      <c r="E3821" s="9">
        <f ca="1">YEAR(TODAY())-Data_Source[[#This Row],[Year]]</f>
        <v>10</v>
      </c>
      <c r="F3821" t="s">
        <v>47</v>
      </c>
      <c r="G3821" t="s">
        <v>23</v>
      </c>
      <c r="H3821" t="s">
        <v>17</v>
      </c>
      <c r="I3821">
        <v>2</v>
      </c>
      <c r="J3821" t="s">
        <v>18</v>
      </c>
      <c r="K3821" t="s">
        <v>19</v>
      </c>
      <c r="L3821">
        <v>82000</v>
      </c>
      <c r="M3821" t="s">
        <v>45</v>
      </c>
      <c r="N3821" t="s">
        <v>539</v>
      </c>
      <c r="O3821" s="3">
        <v>109000</v>
      </c>
      <c r="P3821" s="1">
        <f>MEDIAN(Data_Source[Price (SAR)])</f>
        <v>58000</v>
      </c>
      <c r="Q3821" s="1" cm="1">
        <f t="array" ref="Q3821">MEDIAN(_xlfn._xlws.FILTER(Data_Source[Price (SAR)],Data_Source[Maker] = Data_Source[[#This Row],[Maker]]))</f>
        <v>145000</v>
      </c>
    </row>
    <row r="3822" spans="1:17" x14ac:dyDescent="0.35">
      <c r="A3822">
        <v>3821</v>
      </c>
      <c r="B3822" t="s">
        <v>34</v>
      </c>
      <c r="C3822" t="s">
        <v>43</v>
      </c>
      <c r="D3822">
        <v>2020</v>
      </c>
      <c r="E3822" s="9">
        <f ca="1">YEAR(TODAY())-Data_Source[[#This Row],[Year]]</f>
        <v>5</v>
      </c>
      <c r="F3822" t="s">
        <v>303</v>
      </c>
      <c r="G3822" t="s">
        <v>23</v>
      </c>
      <c r="H3822" t="s">
        <v>17</v>
      </c>
      <c r="I3822">
        <v>2.5</v>
      </c>
      <c r="J3822" t="s">
        <v>18</v>
      </c>
      <c r="K3822" t="s">
        <v>19</v>
      </c>
      <c r="L3822">
        <v>10616</v>
      </c>
      <c r="M3822" t="s">
        <v>54</v>
      </c>
      <c r="N3822" t="s">
        <v>538</v>
      </c>
      <c r="O3822" s="3">
        <v>104500</v>
      </c>
      <c r="P3822" s="1">
        <f>MEDIAN(Data_Source[Price (SAR)])</f>
        <v>58000</v>
      </c>
      <c r="Q3822" s="1" cm="1">
        <f t="array" ref="Q3822">MEDIAN(_xlfn._xlws.FILTER(Data_Source[Price (SAR)],Data_Source[Maker] = Data_Source[[#This Row],[Maker]]))</f>
        <v>65000</v>
      </c>
    </row>
    <row r="3823" spans="1:17" x14ac:dyDescent="0.35">
      <c r="A3823">
        <v>3822</v>
      </c>
      <c r="B3823" t="s">
        <v>185</v>
      </c>
      <c r="C3823" t="s">
        <v>186</v>
      </c>
      <c r="D3823">
        <v>2013</v>
      </c>
      <c r="E3823" s="9">
        <f ca="1">YEAR(TODAY())-Data_Source[[#This Row],[Year]]</f>
        <v>12</v>
      </c>
      <c r="F3823" t="s">
        <v>15</v>
      </c>
      <c r="G3823" t="s">
        <v>23</v>
      </c>
      <c r="H3823" t="s">
        <v>26</v>
      </c>
      <c r="I3823">
        <v>7</v>
      </c>
      <c r="J3823" t="s">
        <v>56</v>
      </c>
      <c r="K3823" t="s">
        <v>68</v>
      </c>
      <c r="L3823">
        <v>300</v>
      </c>
      <c r="M3823" t="s">
        <v>45</v>
      </c>
      <c r="N3823" t="s">
        <v>539</v>
      </c>
      <c r="O3823" s="2">
        <v>82000</v>
      </c>
      <c r="P3823" s="1">
        <f>MEDIAN(Data_Source[Price (SAR)])</f>
        <v>58000</v>
      </c>
      <c r="Q3823" s="1" cm="1">
        <f t="array" ref="Q3823">MEDIAN(_xlfn._xlws.FILTER(Data_Source[Price (SAR)],Data_Source[Maker] = Data_Source[[#This Row],[Maker]]))</f>
        <v>55500</v>
      </c>
    </row>
    <row r="3824" spans="1:17" x14ac:dyDescent="0.35">
      <c r="A3824">
        <v>3823</v>
      </c>
      <c r="B3824" t="s">
        <v>34</v>
      </c>
      <c r="C3824" t="s">
        <v>35</v>
      </c>
      <c r="D3824">
        <v>2019</v>
      </c>
      <c r="E3824" s="9">
        <f ca="1">YEAR(TODAY())-Data_Source[[#This Row],[Year]]</f>
        <v>6</v>
      </c>
      <c r="F3824" t="s">
        <v>15</v>
      </c>
      <c r="G3824" t="s">
        <v>23</v>
      </c>
      <c r="H3824" t="s">
        <v>17</v>
      </c>
      <c r="I3824">
        <v>4.5999999999999996</v>
      </c>
      <c r="J3824" t="s">
        <v>18</v>
      </c>
      <c r="K3824" t="s">
        <v>19</v>
      </c>
      <c r="L3824">
        <v>38000</v>
      </c>
      <c r="M3824" t="s">
        <v>42</v>
      </c>
      <c r="N3824" t="s">
        <v>64</v>
      </c>
      <c r="O3824" s="2">
        <v>248000</v>
      </c>
      <c r="P3824" s="1">
        <f>MEDIAN(Data_Source[Price (SAR)])</f>
        <v>58000</v>
      </c>
      <c r="Q3824" s="1" cm="1">
        <f t="array" ref="Q3824">MEDIAN(_xlfn._xlws.FILTER(Data_Source[Price (SAR)],Data_Source[Maker] = Data_Source[[#This Row],[Maker]]))</f>
        <v>65000</v>
      </c>
    </row>
    <row r="3825" spans="1:17" x14ac:dyDescent="0.35">
      <c r="A3825">
        <v>3824</v>
      </c>
      <c r="B3825" t="s">
        <v>181</v>
      </c>
      <c r="C3825" t="s">
        <v>380</v>
      </c>
      <c r="D3825">
        <v>2016</v>
      </c>
      <c r="E3825" s="9">
        <f ca="1">YEAR(TODAY())-Data_Source[[#This Row],[Year]]</f>
        <v>9</v>
      </c>
      <c r="F3825" t="s">
        <v>15</v>
      </c>
      <c r="G3825" t="s">
        <v>65</v>
      </c>
      <c r="H3825" t="s">
        <v>26</v>
      </c>
      <c r="I3825">
        <v>1.6</v>
      </c>
      <c r="J3825" t="s">
        <v>18</v>
      </c>
      <c r="K3825" t="s">
        <v>19</v>
      </c>
      <c r="L3825">
        <v>18000</v>
      </c>
      <c r="M3825" t="s">
        <v>42</v>
      </c>
      <c r="N3825" t="s">
        <v>64</v>
      </c>
      <c r="O3825" s="3">
        <v>39000</v>
      </c>
      <c r="P3825" s="1">
        <f>MEDIAN(Data_Source[Price (SAR)])</f>
        <v>58000</v>
      </c>
      <c r="Q3825" s="1" cm="1">
        <f t="array" ref="Q3825">MEDIAN(_xlfn._xlws.FILTER(Data_Source[Price (SAR)],Data_Source[Maker] = Data_Source[[#This Row],[Maker]]))</f>
        <v>54000</v>
      </c>
    </row>
    <row r="3826" spans="1:17" x14ac:dyDescent="0.35">
      <c r="A3826">
        <v>3825</v>
      </c>
      <c r="B3826" t="s">
        <v>21</v>
      </c>
      <c r="C3826" t="s">
        <v>22</v>
      </c>
      <c r="D3826">
        <v>2019</v>
      </c>
      <c r="E3826" s="9">
        <f ca="1">YEAR(TODAY())-Data_Source[[#This Row],[Year]]</f>
        <v>6</v>
      </c>
      <c r="F3826" t="s">
        <v>44</v>
      </c>
      <c r="G3826" t="s">
        <v>23</v>
      </c>
      <c r="H3826" t="s">
        <v>30</v>
      </c>
      <c r="I3826">
        <v>4</v>
      </c>
      <c r="J3826" t="s">
        <v>18</v>
      </c>
      <c r="K3826" t="s">
        <v>19</v>
      </c>
      <c r="L3826">
        <v>72000</v>
      </c>
      <c r="M3826" t="s">
        <v>254</v>
      </c>
      <c r="N3826" t="s">
        <v>254</v>
      </c>
      <c r="O3826" s="2">
        <v>160000</v>
      </c>
      <c r="P3826" s="1">
        <f>MEDIAN(Data_Source[Price (SAR)])</f>
        <v>58000</v>
      </c>
      <c r="Q3826" s="1" cm="1">
        <f t="array" ref="Q3826">MEDIAN(_xlfn._xlws.FILTER(Data_Source[Price (SAR)],Data_Source[Maker] = Data_Source[[#This Row],[Maker]]))</f>
        <v>36500</v>
      </c>
    </row>
    <row r="3827" spans="1:17" x14ac:dyDescent="0.35">
      <c r="A3827">
        <v>3826</v>
      </c>
      <c r="B3827" t="s">
        <v>60</v>
      </c>
      <c r="C3827" t="s">
        <v>241</v>
      </c>
      <c r="D3827">
        <v>2018</v>
      </c>
      <c r="E3827" s="9">
        <f ca="1">YEAR(TODAY())-Data_Source[[#This Row],[Year]]</f>
        <v>7</v>
      </c>
      <c r="F3827" t="s">
        <v>44</v>
      </c>
      <c r="G3827" t="s">
        <v>25</v>
      </c>
      <c r="H3827" t="s">
        <v>17</v>
      </c>
      <c r="I3827">
        <v>3.5</v>
      </c>
      <c r="J3827" t="s">
        <v>18</v>
      </c>
      <c r="K3827" t="s">
        <v>19</v>
      </c>
      <c r="L3827">
        <v>32000</v>
      </c>
      <c r="M3827" t="s">
        <v>20</v>
      </c>
      <c r="N3827" t="s">
        <v>20</v>
      </c>
      <c r="O3827" s="3">
        <v>290000</v>
      </c>
      <c r="P3827" s="1">
        <f>MEDIAN(Data_Source[Price (SAR)])</f>
        <v>58000</v>
      </c>
      <c r="Q3827" s="1" cm="1">
        <f t="array" ref="Q3827">MEDIAN(_xlfn._xlws.FILTER(Data_Source[Price (SAR)],Data_Source[Maker] = Data_Source[[#This Row],[Maker]]))</f>
        <v>142000</v>
      </c>
    </row>
    <row r="3828" spans="1:17" x14ac:dyDescent="0.35">
      <c r="A3828">
        <v>3827</v>
      </c>
      <c r="B3828" t="s">
        <v>27</v>
      </c>
      <c r="C3828" t="s">
        <v>93</v>
      </c>
      <c r="D3828">
        <v>2016</v>
      </c>
      <c r="E3828" s="9">
        <f ca="1">YEAR(TODAY())-Data_Source[[#This Row],[Year]]</f>
        <v>9</v>
      </c>
      <c r="F3828" t="s">
        <v>15</v>
      </c>
      <c r="G3828" t="s">
        <v>23</v>
      </c>
      <c r="H3828" t="s">
        <v>30</v>
      </c>
      <c r="I3828">
        <v>3</v>
      </c>
      <c r="J3828" t="s">
        <v>18</v>
      </c>
      <c r="K3828" t="s">
        <v>19</v>
      </c>
      <c r="L3828">
        <v>130000</v>
      </c>
      <c r="M3828" t="s">
        <v>20</v>
      </c>
      <c r="N3828" t="s">
        <v>20</v>
      </c>
      <c r="O3828" s="3">
        <v>50000</v>
      </c>
      <c r="P3828" s="1">
        <f>MEDIAN(Data_Source[Price (SAR)])</f>
        <v>58000</v>
      </c>
      <c r="Q3828" s="1" cm="1">
        <f t="array" ref="Q3828">MEDIAN(_xlfn._xlws.FILTER(Data_Source[Price (SAR)],Data_Source[Maker] = Data_Source[[#This Row],[Maker]]))</f>
        <v>42000</v>
      </c>
    </row>
    <row r="3829" spans="1:17" x14ac:dyDescent="0.35">
      <c r="A3829">
        <v>3828</v>
      </c>
      <c r="B3829" t="s">
        <v>21</v>
      </c>
      <c r="C3829" t="s">
        <v>207</v>
      </c>
      <c r="D3829">
        <v>2018</v>
      </c>
      <c r="E3829" s="9">
        <f ca="1">YEAR(TODAY())-Data_Source[[#This Row],[Year]]</f>
        <v>7</v>
      </c>
      <c r="F3829" t="s">
        <v>44</v>
      </c>
      <c r="G3829" t="s">
        <v>23</v>
      </c>
      <c r="H3829" t="s">
        <v>30</v>
      </c>
      <c r="I3829">
        <v>2.5</v>
      </c>
      <c r="J3829" t="s">
        <v>18</v>
      </c>
      <c r="K3829" t="s">
        <v>19</v>
      </c>
      <c r="L3829">
        <v>78592</v>
      </c>
      <c r="M3829" t="s">
        <v>59</v>
      </c>
      <c r="N3829" t="s">
        <v>59</v>
      </c>
      <c r="O3829" s="3">
        <v>64000</v>
      </c>
      <c r="P3829" s="1">
        <f>MEDIAN(Data_Source[Price (SAR)])</f>
        <v>58000</v>
      </c>
      <c r="Q3829" s="1" cm="1">
        <f t="array" ref="Q3829">MEDIAN(_xlfn._xlws.FILTER(Data_Source[Price (SAR)],Data_Source[Maker] = Data_Source[[#This Row],[Maker]]))</f>
        <v>36500</v>
      </c>
    </row>
    <row r="3830" spans="1:17" x14ac:dyDescent="0.35">
      <c r="A3830">
        <v>3829</v>
      </c>
      <c r="B3830" t="s">
        <v>21</v>
      </c>
      <c r="C3830" t="s">
        <v>207</v>
      </c>
      <c r="D3830">
        <v>2018</v>
      </c>
      <c r="E3830" s="9">
        <f ca="1">YEAR(TODAY())-Data_Source[[#This Row],[Year]]</f>
        <v>7</v>
      </c>
      <c r="F3830" t="s">
        <v>44</v>
      </c>
      <c r="G3830" t="s">
        <v>23</v>
      </c>
      <c r="H3830" t="s">
        <v>30</v>
      </c>
      <c r="I3830">
        <v>2.5</v>
      </c>
      <c r="J3830" t="s">
        <v>18</v>
      </c>
      <c r="K3830" t="s">
        <v>19</v>
      </c>
      <c r="L3830">
        <v>48096</v>
      </c>
      <c r="M3830" t="s">
        <v>20</v>
      </c>
      <c r="N3830" t="s">
        <v>20</v>
      </c>
      <c r="O3830" s="2">
        <v>68000</v>
      </c>
      <c r="P3830" s="1">
        <f>MEDIAN(Data_Source[Price (SAR)])</f>
        <v>58000</v>
      </c>
      <c r="Q3830" s="1" cm="1">
        <f t="array" ref="Q3830">MEDIAN(_xlfn._xlws.FILTER(Data_Source[Price (SAR)],Data_Source[Maker] = Data_Source[[#This Row],[Maker]]))</f>
        <v>36500</v>
      </c>
    </row>
    <row r="3831" spans="1:17" x14ac:dyDescent="0.35">
      <c r="A3831">
        <v>3830</v>
      </c>
      <c r="B3831" t="s">
        <v>76</v>
      </c>
      <c r="C3831" t="s">
        <v>77</v>
      </c>
      <c r="D3831">
        <v>2012</v>
      </c>
      <c r="E3831" s="9">
        <f ca="1">YEAR(TODAY())-Data_Source[[#This Row],[Year]]</f>
        <v>13</v>
      </c>
      <c r="F3831" t="s">
        <v>15</v>
      </c>
      <c r="G3831" t="s">
        <v>29</v>
      </c>
      <c r="H3831" t="s">
        <v>30</v>
      </c>
      <c r="I3831">
        <v>3.6</v>
      </c>
      <c r="J3831" t="s">
        <v>18</v>
      </c>
      <c r="K3831" t="s">
        <v>19</v>
      </c>
      <c r="L3831">
        <v>170000</v>
      </c>
      <c r="M3831" t="s">
        <v>20</v>
      </c>
      <c r="N3831" t="s">
        <v>20</v>
      </c>
      <c r="O3831" s="3">
        <v>45000</v>
      </c>
      <c r="P3831" s="1">
        <f>MEDIAN(Data_Source[Price (SAR)])</f>
        <v>58000</v>
      </c>
      <c r="Q3831" s="1" cm="1">
        <f t="array" ref="Q3831">MEDIAN(_xlfn._xlws.FILTER(Data_Source[Price (SAR)],Data_Source[Maker] = Data_Source[[#This Row],[Maker]]))</f>
        <v>55000</v>
      </c>
    </row>
    <row r="3832" spans="1:17" x14ac:dyDescent="0.35">
      <c r="A3832">
        <v>3831</v>
      </c>
      <c r="B3832" t="s">
        <v>27</v>
      </c>
      <c r="C3832" t="s">
        <v>91</v>
      </c>
      <c r="D3832">
        <v>2018</v>
      </c>
      <c r="E3832" s="9">
        <f ca="1">YEAR(TODAY())-Data_Source[[#This Row],[Year]]</f>
        <v>7</v>
      </c>
      <c r="F3832" t="s">
        <v>15</v>
      </c>
      <c r="G3832" t="s">
        <v>75</v>
      </c>
      <c r="H3832" t="s">
        <v>30</v>
      </c>
      <c r="I3832">
        <v>3.3</v>
      </c>
      <c r="J3832" t="s">
        <v>18</v>
      </c>
      <c r="K3832" t="s">
        <v>19</v>
      </c>
      <c r="L3832">
        <v>31000</v>
      </c>
      <c r="M3832" t="s">
        <v>20</v>
      </c>
      <c r="N3832" t="s">
        <v>20</v>
      </c>
      <c r="O3832" s="2">
        <v>75000</v>
      </c>
      <c r="P3832" s="1">
        <f>MEDIAN(Data_Source[Price (SAR)])</f>
        <v>58000</v>
      </c>
      <c r="Q3832" s="1" cm="1">
        <f t="array" ref="Q3832">MEDIAN(_xlfn._xlws.FILTER(Data_Source[Price (SAR)],Data_Source[Maker] = Data_Source[[#This Row],[Maker]]))</f>
        <v>42000</v>
      </c>
    </row>
    <row r="3833" spans="1:17" x14ac:dyDescent="0.35">
      <c r="A3833">
        <v>3832</v>
      </c>
      <c r="B3833" t="s">
        <v>39</v>
      </c>
      <c r="C3833" t="s">
        <v>286</v>
      </c>
      <c r="D3833">
        <v>2007</v>
      </c>
      <c r="E3833" s="9">
        <f ca="1">YEAR(TODAY())-Data_Source[[#This Row],[Year]]</f>
        <v>18</v>
      </c>
      <c r="F3833" t="s">
        <v>15</v>
      </c>
      <c r="G3833" t="s">
        <v>16</v>
      </c>
      <c r="H3833" t="s">
        <v>30</v>
      </c>
      <c r="I3833">
        <v>6</v>
      </c>
      <c r="J3833" t="s">
        <v>18</v>
      </c>
      <c r="K3833" t="s">
        <v>19</v>
      </c>
      <c r="L3833">
        <v>400</v>
      </c>
      <c r="M3833" t="s">
        <v>70</v>
      </c>
      <c r="N3833" t="s">
        <v>70</v>
      </c>
      <c r="O3833" s="2">
        <v>8000</v>
      </c>
      <c r="P3833" s="1">
        <f>MEDIAN(Data_Source[Price (SAR)])</f>
        <v>58000</v>
      </c>
      <c r="Q3833" s="1" cm="1">
        <f t="array" ref="Q3833">MEDIAN(_xlfn._xlws.FILTER(Data_Source[Price (SAR)],Data_Source[Maker] = Data_Source[[#This Row],[Maker]]))</f>
        <v>60000</v>
      </c>
    </row>
    <row r="3834" spans="1:17" x14ac:dyDescent="0.35">
      <c r="A3834">
        <v>3833</v>
      </c>
      <c r="B3834" t="s">
        <v>34</v>
      </c>
      <c r="C3834" t="s">
        <v>51</v>
      </c>
      <c r="D3834">
        <v>2017</v>
      </c>
      <c r="E3834" s="9">
        <f ca="1">YEAR(TODAY())-Data_Source[[#This Row],[Year]]</f>
        <v>8</v>
      </c>
      <c r="F3834" t="s">
        <v>15</v>
      </c>
      <c r="G3834" t="s">
        <v>23</v>
      </c>
      <c r="H3834" t="s">
        <v>26</v>
      </c>
      <c r="I3834">
        <v>1.6</v>
      </c>
      <c r="J3834" t="s">
        <v>18</v>
      </c>
      <c r="K3834" t="s">
        <v>19</v>
      </c>
      <c r="L3834">
        <v>66200</v>
      </c>
      <c r="M3834" t="s">
        <v>20</v>
      </c>
      <c r="N3834" t="s">
        <v>20</v>
      </c>
      <c r="O3834" s="2">
        <v>51000</v>
      </c>
      <c r="P3834" s="1">
        <f>MEDIAN(Data_Source[Price (SAR)])</f>
        <v>58000</v>
      </c>
      <c r="Q3834" s="1" cm="1">
        <f t="array" ref="Q3834">MEDIAN(_xlfn._xlws.FILTER(Data_Source[Price (SAR)],Data_Source[Maker] = Data_Source[[#This Row],[Maker]]))</f>
        <v>65000</v>
      </c>
    </row>
    <row r="3835" spans="1:17" x14ac:dyDescent="0.35">
      <c r="A3835">
        <v>3834</v>
      </c>
      <c r="B3835" t="s">
        <v>48</v>
      </c>
      <c r="C3835" t="s">
        <v>50</v>
      </c>
      <c r="D3835">
        <v>1998</v>
      </c>
      <c r="E3835" s="9">
        <f ca="1">YEAR(TODAY())-Data_Source[[#This Row],[Year]]</f>
        <v>27</v>
      </c>
      <c r="F3835" t="s">
        <v>15</v>
      </c>
      <c r="G3835" t="s">
        <v>38</v>
      </c>
      <c r="H3835" t="s">
        <v>17</v>
      </c>
      <c r="I3835">
        <v>3.2</v>
      </c>
      <c r="J3835" t="s">
        <v>18</v>
      </c>
      <c r="K3835" t="s">
        <v>19</v>
      </c>
      <c r="L3835">
        <v>490000</v>
      </c>
      <c r="M3835" t="s">
        <v>45</v>
      </c>
      <c r="N3835" t="s">
        <v>539</v>
      </c>
      <c r="O3835" s="2">
        <v>8500</v>
      </c>
      <c r="P3835" s="1">
        <f>MEDIAN(Data_Source[Price (SAR)])</f>
        <v>58000</v>
      </c>
      <c r="Q3835" s="1" cm="1">
        <f t="array" ref="Q3835">MEDIAN(_xlfn._xlws.FILTER(Data_Source[Price (SAR)],Data_Source[Maker] = Data_Source[[#This Row],[Maker]]))</f>
        <v>145000</v>
      </c>
    </row>
    <row r="3836" spans="1:17" x14ac:dyDescent="0.35">
      <c r="A3836">
        <v>3835</v>
      </c>
      <c r="B3836" t="s">
        <v>76</v>
      </c>
      <c r="C3836" t="s">
        <v>112</v>
      </c>
      <c r="D3836">
        <v>2019</v>
      </c>
      <c r="E3836" s="9">
        <f ca="1">YEAR(TODAY())-Data_Source[[#This Row],[Year]]</f>
        <v>6</v>
      </c>
      <c r="F3836" t="s">
        <v>15</v>
      </c>
      <c r="G3836" t="s">
        <v>23</v>
      </c>
      <c r="H3836" t="s">
        <v>26</v>
      </c>
      <c r="I3836">
        <v>3.5</v>
      </c>
      <c r="J3836" t="s">
        <v>18</v>
      </c>
      <c r="K3836" t="s">
        <v>19</v>
      </c>
      <c r="L3836">
        <v>62556</v>
      </c>
      <c r="M3836" t="s">
        <v>20</v>
      </c>
      <c r="N3836" t="s">
        <v>20</v>
      </c>
      <c r="O3836" s="2">
        <v>85000</v>
      </c>
      <c r="P3836" s="1">
        <f>MEDIAN(Data_Source[Price (SAR)])</f>
        <v>58000</v>
      </c>
      <c r="Q3836" s="1" cm="1">
        <f t="array" ref="Q3836">MEDIAN(_xlfn._xlws.FILTER(Data_Source[Price (SAR)],Data_Source[Maker] = Data_Source[[#This Row],[Maker]]))</f>
        <v>55000</v>
      </c>
    </row>
    <row r="3837" spans="1:17" x14ac:dyDescent="0.35">
      <c r="A3837">
        <v>3836</v>
      </c>
      <c r="B3837" t="s">
        <v>48</v>
      </c>
      <c r="C3837" t="s">
        <v>49</v>
      </c>
      <c r="D3837">
        <v>2020</v>
      </c>
      <c r="E3837" s="9">
        <f ca="1">YEAR(TODAY())-Data_Source[[#This Row],[Year]]</f>
        <v>5</v>
      </c>
      <c r="F3837" t="s">
        <v>47</v>
      </c>
      <c r="G3837" t="s">
        <v>16</v>
      </c>
      <c r="H3837" t="s">
        <v>17</v>
      </c>
      <c r="I3837">
        <v>2</v>
      </c>
      <c r="J3837" t="s">
        <v>18</v>
      </c>
      <c r="K3837" t="s">
        <v>19</v>
      </c>
      <c r="L3837">
        <v>15000</v>
      </c>
      <c r="M3837" t="s">
        <v>20</v>
      </c>
      <c r="N3837" t="s">
        <v>20</v>
      </c>
      <c r="O3837" s="3">
        <v>410000</v>
      </c>
      <c r="P3837" s="1">
        <f>MEDIAN(Data_Source[Price (SAR)])</f>
        <v>58000</v>
      </c>
      <c r="Q3837" s="1" cm="1">
        <f t="array" ref="Q3837">MEDIAN(_xlfn._xlws.FILTER(Data_Source[Price (SAR)],Data_Source[Maker] = Data_Source[[#This Row],[Maker]]))</f>
        <v>145000</v>
      </c>
    </row>
    <row r="3838" spans="1:17" x14ac:dyDescent="0.35">
      <c r="A3838">
        <v>3837</v>
      </c>
      <c r="B3838" t="s">
        <v>31</v>
      </c>
      <c r="C3838" t="s">
        <v>435</v>
      </c>
      <c r="D3838">
        <v>2014</v>
      </c>
      <c r="E3838" s="9">
        <f ca="1">YEAR(TODAY())-Data_Source[[#This Row],[Year]]</f>
        <v>11</v>
      </c>
      <c r="F3838" t="s">
        <v>15</v>
      </c>
      <c r="G3838" t="s">
        <v>23</v>
      </c>
      <c r="H3838" t="s">
        <v>30</v>
      </c>
      <c r="I3838">
        <v>2.4</v>
      </c>
      <c r="J3838" t="s">
        <v>18</v>
      </c>
      <c r="K3838" t="s">
        <v>19</v>
      </c>
      <c r="L3838">
        <v>215000</v>
      </c>
      <c r="M3838" t="s">
        <v>45</v>
      </c>
      <c r="N3838" t="s">
        <v>539</v>
      </c>
      <c r="O3838" s="2">
        <v>50000</v>
      </c>
      <c r="P3838" s="1">
        <f>MEDIAN(Data_Source[Price (SAR)])</f>
        <v>58000</v>
      </c>
      <c r="Q3838" s="1" cm="1">
        <f t="array" ref="Q3838">MEDIAN(_xlfn._xlws.FILTER(Data_Source[Price (SAR)],Data_Source[Maker] = Data_Source[[#This Row],[Maker]]))</f>
        <v>60500</v>
      </c>
    </row>
    <row r="3839" spans="1:17" x14ac:dyDescent="0.35">
      <c r="A3839">
        <v>3838</v>
      </c>
      <c r="B3839" t="s">
        <v>174</v>
      </c>
      <c r="C3839" t="s">
        <v>175</v>
      </c>
      <c r="D3839">
        <v>2018</v>
      </c>
      <c r="E3839" s="9">
        <f ca="1">YEAR(TODAY())-Data_Source[[#This Row],[Year]]</f>
        <v>7</v>
      </c>
      <c r="F3839" t="s">
        <v>15</v>
      </c>
      <c r="G3839" t="s">
        <v>33</v>
      </c>
      <c r="H3839" t="s">
        <v>30</v>
      </c>
      <c r="I3839">
        <v>6.8</v>
      </c>
      <c r="J3839" t="s">
        <v>18</v>
      </c>
      <c r="K3839" t="s">
        <v>19</v>
      </c>
      <c r="L3839">
        <v>18000</v>
      </c>
      <c r="M3839" t="s">
        <v>20</v>
      </c>
      <c r="N3839" t="s">
        <v>20</v>
      </c>
      <c r="O3839" s="3">
        <v>230000</v>
      </c>
      <c r="P3839" s="1">
        <f>MEDIAN(Data_Source[Price (SAR)])</f>
        <v>58000</v>
      </c>
      <c r="Q3839" s="1" cm="1">
        <f t="array" ref="Q3839">MEDIAN(_xlfn._xlws.FILTER(Data_Source[Price (SAR)],Data_Source[Maker] = Data_Source[[#This Row],[Maker]]))</f>
        <v>110000</v>
      </c>
    </row>
    <row r="3840" spans="1:17" x14ac:dyDescent="0.35">
      <c r="A3840">
        <v>3839</v>
      </c>
      <c r="B3840" t="s">
        <v>134</v>
      </c>
      <c r="C3840" t="s">
        <v>165</v>
      </c>
      <c r="D3840">
        <v>2017</v>
      </c>
      <c r="E3840" s="9">
        <f ca="1">YEAR(TODAY())-Data_Source[[#This Row],[Year]]</f>
        <v>8</v>
      </c>
      <c r="F3840" t="s">
        <v>15</v>
      </c>
      <c r="G3840" t="s">
        <v>23</v>
      </c>
      <c r="H3840" t="s">
        <v>26</v>
      </c>
      <c r="I3840">
        <v>2</v>
      </c>
      <c r="J3840" t="s">
        <v>18</v>
      </c>
      <c r="K3840" t="s">
        <v>19</v>
      </c>
      <c r="L3840">
        <v>49597</v>
      </c>
      <c r="M3840" t="s">
        <v>20</v>
      </c>
      <c r="N3840" t="s">
        <v>20</v>
      </c>
      <c r="O3840" s="2">
        <v>27500</v>
      </c>
      <c r="P3840" s="1">
        <f>MEDIAN(Data_Source[Price (SAR)])</f>
        <v>58000</v>
      </c>
      <c r="Q3840" s="1" cm="1">
        <f t="array" ref="Q3840">MEDIAN(_xlfn._xlws.FILTER(Data_Source[Price (SAR)],Data_Source[Maker] = Data_Source[[#This Row],[Maker]]))</f>
        <v>26000</v>
      </c>
    </row>
    <row r="3841" spans="1:17" x14ac:dyDescent="0.35">
      <c r="A3841">
        <v>3840</v>
      </c>
      <c r="B3841" t="s">
        <v>27</v>
      </c>
      <c r="C3841" t="s">
        <v>88</v>
      </c>
      <c r="D3841">
        <v>2018</v>
      </c>
      <c r="E3841" s="9">
        <f ca="1">YEAR(TODAY())-Data_Source[[#This Row],[Year]]</f>
        <v>7</v>
      </c>
      <c r="F3841" t="s">
        <v>15</v>
      </c>
      <c r="G3841" t="s">
        <v>23</v>
      </c>
      <c r="H3841" t="s">
        <v>26</v>
      </c>
      <c r="I3841">
        <v>1.4</v>
      </c>
      <c r="J3841" t="s">
        <v>18</v>
      </c>
      <c r="K3841" t="s">
        <v>19</v>
      </c>
      <c r="L3841">
        <v>128000</v>
      </c>
      <c r="M3841" t="s">
        <v>20</v>
      </c>
      <c r="N3841" t="s">
        <v>20</v>
      </c>
      <c r="O3841" s="3">
        <v>35000</v>
      </c>
      <c r="P3841" s="1">
        <f>MEDIAN(Data_Source[Price (SAR)])</f>
        <v>58000</v>
      </c>
      <c r="Q3841" s="1" cm="1">
        <f t="array" ref="Q3841">MEDIAN(_xlfn._xlws.FILTER(Data_Source[Price (SAR)],Data_Source[Maker] = Data_Source[[#This Row],[Maker]]))</f>
        <v>42000</v>
      </c>
    </row>
    <row r="3842" spans="1:17" x14ac:dyDescent="0.35">
      <c r="A3842">
        <v>3841</v>
      </c>
      <c r="B3842" t="s">
        <v>34</v>
      </c>
      <c r="C3842" t="s">
        <v>55</v>
      </c>
      <c r="D3842">
        <v>2019</v>
      </c>
      <c r="E3842" s="9">
        <f ca="1">YEAR(TODAY())-Data_Source[[#This Row],[Year]]</f>
        <v>6</v>
      </c>
      <c r="F3842" t="s">
        <v>44</v>
      </c>
      <c r="G3842" t="s">
        <v>23</v>
      </c>
      <c r="H3842" t="s">
        <v>17</v>
      </c>
      <c r="I3842">
        <v>4</v>
      </c>
      <c r="J3842" t="s">
        <v>18</v>
      </c>
      <c r="K3842" t="s">
        <v>19</v>
      </c>
      <c r="L3842">
        <v>19054</v>
      </c>
      <c r="M3842" t="s">
        <v>20</v>
      </c>
      <c r="N3842" t="s">
        <v>20</v>
      </c>
      <c r="O3842" s="3">
        <v>162500</v>
      </c>
      <c r="P3842" s="1">
        <f>MEDIAN(Data_Source[Price (SAR)])</f>
        <v>58000</v>
      </c>
      <c r="Q3842" s="1" cm="1">
        <f t="array" ref="Q3842">MEDIAN(_xlfn._xlws.FILTER(Data_Source[Price (SAR)],Data_Source[Maker] = Data_Source[[#This Row],[Maker]]))</f>
        <v>65000</v>
      </c>
    </row>
    <row r="3843" spans="1:17" x14ac:dyDescent="0.35">
      <c r="A3843">
        <v>3842</v>
      </c>
      <c r="B3843" t="s">
        <v>73</v>
      </c>
      <c r="C3843" t="s">
        <v>190</v>
      </c>
      <c r="D3843">
        <v>2020</v>
      </c>
      <c r="E3843" s="9">
        <f ca="1">YEAR(TODAY())-Data_Source[[#This Row],[Year]]</f>
        <v>5</v>
      </c>
      <c r="F3843" t="s">
        <v>44</v>
      </c>
      <c r="G3843" t="s">
        <v>65</v>
      </c>
      <c r="H3843" t="s">
        <v>26</v>
      </c>
      <c r="I3843">
        <v>2.5</v>
      </c>
      <c r="J3843" t="s">
        <v>18</v>
      </c>
      <c r="K3843" t="s">
        <v>19</v>
      </c>
      <c r="L3843">
        <v>4000</v>
      </c>
      <c r="M3843" t="s">
        <v>20</v>
      </c>
      <c r="N3843" t="s">
        <v>20</v>
      </c>
      <c r="O3843" s="3">
        <v>83500</v>
      </c>
      <c r="P3843" s="1">
        <f>MEDIAN(Data_Source[Price (SAR)])</f>
        <v>58000</v>
      </c>
      <c r="Q3843" s="1" cm="1">
        <f t="array" ref="Q3843">MEDIAN(_xlfn._xlws.FILTER(Data_Source[Price (SAR)],Data_Source[Maker] = Data_Source[[#This Row],[Maker]]))</f>
        <v>56000</v>
      </c>
    </row>
    <row r="3844" spans="1:17" x14ac:dyDescent="0.35">
      <c r="A3844">
        <v>3843</v>
      </c>
      <c r="B3844" t="s">
        <v>27</v>
      </c>
      <c r="C3844" t="s">
        <v>28</v>
      </c>
      <c r="D3844">
        <v>2019</v>
      </c>
      <c r="E3844" s="9">
        <f ca="1">YEAR(TODAY())-Data_Source[[#This Row],[Year]]</f>
        <v>6</v>
      </c>
      <c r="F3844" t="s">
        <v>15</v>
      </c>
      <c r="G3844" t="s">
        <v>23</v>
      </c>
      <c r="H3844" t="s">
        <v>26</v>
      </c>
      <c r="I3844">
        <v>1.6</v>
      </c>
      <c r="J3844" t="s">
        <v>18</v>
      </c>
      <c r="K3844" t="s">
        <v>19</v>
      </c>
      <c r="L3844">
        <v>64788</v>
      </c>
      <c r="M3844" t="s">
        <v>20</v>
      </c>
      <c r="N3844" t="s">
        <v>20</v>
      </c>
      <c r="O3844" s="2">
        <v>55500</v>
      </c>
      <c r="P3844" s="1">
        <f>MEDIAN(Data_Source[Price (SAR)])</f>
        <v>58000</v>
      </c>
      <c r="Q3844" s="1" cm="1">
        <f t="array" ref="Q3844">MEDIAN(_xlfn._xlws.FILTER(Data_Source[Price (SAR)],Data_Source[Maker] = Data_Source[[#This Row],[Maker]]))</f>
        <v>42000</v>
      </c>
    </row>
    <row r="3845" spans="1:17" x14ac:dyDescent="0.35">
      <c r="A3845">
        <v>3844</v>
      </c>
      <c r="B3845" t="s">
        <v>34</v>
      </c>
      <c r="C3845" t="s">
        <v>58</v>
      </c>
      <c r="D3845">
        <v>2009</v>
      </c>
      <c r="E3845" s="9">
        <f ca="1">YEAR(TODAY())-Data_Source[[#This Row],[Year]]</f>
        <v>16</v>
      </c>
      <c r="F3845" t="s">
        <v>15</v>
      </c>
      <c r="G3845" t="s">
        <v>25</v>
      </c>
      <c r="H3845" t="s">
        <v>26</v>
      </c>
      <c r="I3845">
        <v>2.7</v>
      </c>
      <c r="J3845" t="s">
        <v>18</v>
      </c>
      <c r="K3845" t="s">
        <v>68</v>
      </c>
      <c r="L3845">
        <v>530500</v>
      </c>
      <c r="M3845" t="s">
        <v>138</v>
      </c>
      <c r="N3845" t="s">
        <v>64</v>
      </c>
      <c r="O3845" s="2">
        <v>33000</v>
      </c>
      <c r="P3845" s="1">
        <f>MEDIAN(Data_Source[Price (SAR)])</f>
        <v>58000</v>
      </c>
      <c r="Q3845" s="1" cm="1">
        <f t="array" ref="Q3845">MEDIAN(_xlfn._xlws.FILTER(Data_Source[Price (SAR)],Data_Source[Maker] = Data_Source[[#This Row],[Maker]]))</f>
        <v>65000</v>
      </c>
    </row>
    <row r="3846" spans="1:17" x14ac:dyDescent="0.35">
      <c r="A3846">
        <v>3845</v>
      </c>
      <c r="B3846" t="s">
        <v>34</v>
      </c>
      <c r="C3846" t="s">
        <v>43</v>
      </c>
      <c r="D3846">
        <v>2017</v>
      </c>
      <c r="E3846" s="9">
        <f ca="1">YEAR(TODAY())-Data_Source[[#This Row],[Year]]</f>
        <v>8</v>
      </c>
      <c r="F3846" t="s">
        <v>15</v>
      </c>
      <c r="G3846" t="s">
        <v>23</v>
      </c>
      <c r="H3846" t="s">
        <v>26</v>
      </c>
      <c r="I3846">
        <v>2.5</v>
      </c>
      <c r="J3846" t="s">
        <v>18</v>
      </c>
      <c r="K3846" t="s">
        <v>19</v>
      </c>
      <c r="L3846">
        <v>126000</v>
      </c>
      <c r="M3846" t="s">
        <v>45</v>
      </c>
      <c r="N3846" t="s">
        <v>539</v>
      </c>
      <c r="O3846" s="3">
        <v>63000</v>
      </c>
      <c r="P3846" s="1">
        <f>MEDIAN(Data_Source[Price (SAR)])</f>
        <v>58000</v>
      </c>
      <c r="Q3846" s="1" cm="1">
        <f t="array" ref="Q3846">MEDIAN(_xlfn._xlws.FILTER(Data_Source[Price (SAR)],Data_Source[Maker] = Data_Source[[#This Row],[Maker]]))</f>
        <v>65000</v>
      </c>
    </row>
    <row r="3847" spans="1:17" x14ac:dyDescent="0.35">
      <c r="A3847">
        <v>3846</v>
      </c>
      <c r="B3847" t="s">
        <v>34</v>
      </c>
      <c r="C3847" t="s">
        <v>123</v>
      </c>
      <c r="D3847">
        <v>2017</v>
      </c>
      <c r="E3847" s="9">
        <f ca="1">YEAR(TODAY())-Data_Source[[#This Row],[Year]]</f>
        <v>8</v>
      </c>
      <c r="F3847" t="s">
        <v>15</v>
      </c>
      <c r="G3847" t="s">
        <v>23</v>
      </c>
      <c r="H3847" t="s">
        <v>17</v>
      </c>
      <c r="I3847">
        <v>2.7</v>
      </c>
      <c r="J3847" t="s">
        <v>18</v>
      </c>
      <c r="K3847" t="s">
        <v>68</v>
      </c>
      <c r="L3847">
        <v>62000</v>
      </c>
      <c r="M3847" t="s">
        <v>45</v>
      </c>
      <c r="N3847" t="s">
        <v>539</v>
      </c>
      <c r="O3847" s="2">
        <v>87000</v>
      </c>
      <c r="P3847" s="1">
        <f>MEDIAN(Data_Source[Price (SAR)])</f>
        <v>58000</v>
      </c>
      <c r="Q3847" s="1" cm="1">
        <f t="array" ref="Q3847">MEDIAN(_xlfn._xlws.FILTER(Data_Source[Price (SAR)],Data_Source[Maker] = Data_Source[[#This Row],[Maker]]))</f>
        <v>65000</v>
      </c>
    </row>
    <row r="3848" spans="1:17" x14ac:dyDescent="0.35">
      <c r="A3848">
        <v>3847</v>
      </c>
      <c r="B3848" t="s">
        <v>48</v>
      </c>
      <c r="C3848" t="s">
        <v>106</v>
      </c>
      <c r="D3848">
        <v>2000</v>
      </c>
      <c r="E3848" s="9">
        <f ca="1">YEAR(TODAY())-Data_Source[[#This Row],[Year]]</f>
        <v>25</v>
      </c>
      <c r="F3848" t="s">
        <v>15</v>
      </c>
      <c r="G3848" t="s">
        <v>16</v>
      </c>
      <c r="H3848" t="s">
        <v>30</v>
      </c>
      <c r="I3848">
        <v>3</v>
      </c>
      <c r="J3848" t="s">
        <v>18</v>
      </c>
      <c r="K3848" t="s">
        <v>19</v>
      </c>
      <c r="L3848">
        <v>100</v>
      </c>
      <c r="M3848" t="s">
        <v>45</v>
      </c>
      <c r="N3848" t="s">
        <v>539</v>
      </c>
      <c r="O3848" s="3">
        <v>15000</v>
      </c>
      <c r="P3848" s="1">
        <f>MEDIAN(Data_Source[Price (SAR)])</f>
        <v>58000</v>
      </c>
      <c r="Q3848" s="1" cm="1">
        <f t="array" ref="Q3848">MEDIAN(_xlfn._xlws.FILTER(Data_Source[Price (SAR)],Data_Source[Maker] = Data_Source[[#This Row],[Maker]]))</f>
        <v>145000</v>
      </c>
    </row>
    <row r="3849" spans="1:17" x14ac:dyDescent="0.35">
      <c r="A3849">
        <v>3848</v>
      </c>
      <c r="B3849" t="s">
        <v>34</v>
      </c>
      <c r="C3849" t="s">
        <v>55</v>
      </c>
      <c r="D3849">
        <v>2015</v>
      </c>
      <c r="E3849" s="9">
        <f ca="1">YEAR(TODAY())-Data_Source[[#This Row],[Year]]</f>
        <v>10</v>
      </c>
      <c r="F3849" t="s">
        <v>15</v>
      </c>
      <c r="G3849" t="s">
        <v>23</v>
      </c>
      <c r="H3849" t="s">
        <v>26</v>
      </c>
      <c r="I3849">
        <v>2.7</v>
      </c>
      <c r="J3849" t="s">
        <v>18</v>
      </c>
      <c r="K3849" t="s">
        <v>19</v>
      </c>
      <c r="L3849">
        <v>250000</v>
      </c>
      <c r="M3849" t="s">
        <v>45</v>
      </c>
      <c r="N3849" t="s">
        <v>539</v>
      </c>
      <c r="O3849" s="3">
        <v>78000</v>
      </c>
      <c r="P3849" s="1">
        <f>MEDIAN(Data_Source[Price (SAR)])</f>
        <v>58000</v>
      </c>
      <c r="Q3849" s="1" cm="1">
        <f t="array" ref="Q3849">MEDIAN(_xlfn._xlws.FILTER(Data_Source[Price (SAR)],Data_Source[Maker] = Data_Source[[#This Row],[Maker]]))</f>
        <v>65000</v>
      </c>
    </row>
    <row r="3850" spans="1:17" x14ac:dyDescent="0.35">
      <c r="A3850">
        <v>3849</v>
      </c>
      <c r="B3850" t="s">
        <v>73</v>
      </c>
      <c r="C3850">
        <v>6</v>
      </c>
      <c r="D3850">
        <v>2018</v>
      </c>
      <c r="E3850" s="9">
        <f ca="1">YEAR(TODAY())-Data_Source[[#This Row],[Year]]</f>
        <v>7</v>
      </c>
      <c r="F3850" t="s">
        <v>15</v>
      </c>
      <c r="G3850" t="s">
        <v>94</v>
      </c>
      <c r="H3850" t="s">
        <v>26</v>
      </c>
      <c r="I3850">
        <v>2.5</v>
      </c>
      <c r="J3850" t="s">
        <v>18</v>
      </c>
      <c r="K3850" t="s">
        <v>19</v>
      </c>
      <c r="L3850">
        <v>198</v>
      </c>
      <c r="M3850" t="s">
        <v>42</v>
      </c>
      <c r="N3850" t="s">
        <v>64</v>
      </c>
      <c r="O3850" s="3">
        <v>55000</v>
      </c>
      <c r="P3850" s="1">
        <f>MEDIAN(Data_Source[Price (SAR)])</f>
        <v>58000</v>
      </c>
      <c r="Q3850" s="1" cm="1">
        <f t="array" ref="Q3850">MEDIAN(_xlfn._xlws.FILTER(Data_Source[Price (SAR)],Data_Source[Maker] = Data_Source[[#This Row],[Maker]]))</f>
        <v>56000</v>
      </c>
    </row>
    <row r="3851" spans="1:17" x14ac:dyDescent="0.35">
      <c r="A3851">
        <v>3850</v>
      </c>
      <c r="B3851" t="s">
        <v>34</v>
      </c>
      <c r="C3851" t="s">
        <v>55</v>
      </c>
      <c r="D3851">
        <v>2018</v>
      </c>
      <c r="E3851" s="9">
        <f ca="1">YEAR(TODAY())-Data_Source[[#This Row],[Year]]</f>
        <v>7</v>
      </c>
      <c r="F3851" t="s">
        <v>15</v>
      </c>
      <c r="G3851" t="s">
        <v>23</v>
      </c>
      <c r="H3851" t="s">
        <v>30</v>
      </c>
      <c r="I3851">
        <v>4</v>
      </c>
      <c r="J3851" t="s">
        <v>18</v>
      </c>
      <c r="K3851" t="s">
        <v>19</v>
      </c>
      <c r="L3851">
        <v>56000</v>
      </c>
      <c r="M3851" t="s">
        <v>20</v>
      </c>
      <c r="N3851" t="s">
        <v>20</v>
      </c>
      <c r="O3851" s="3">
        <v>150000</v>
      </c>
      <c r="P3851" s="1">
        <f>MEDIAN(Data_Source[Price (SAR)])</f>
        <v>58000</v>
      </c>
      <c r="Q3851" s="1" cm="1">
        <f t="array" ref="Q3851">MEDIAN(_xlfn._xlws.FILTER(Data_Source[Price (SAR)],Data_Source[Maker] = Data_Source[[#This Row],[Maker]]))</f>
        <v>65000</v>
      </c>
    </row>
    <row r="3852" spans="1:17" x14ac:dyDescent="0.35">
      <c r="A3852">
        <v>3851</v>
      </c>
      <c r="B3852" t="s">
        <v>34</v>
      </c>
      <c r="C3852" t="s">
        <v>123</v>
      </c>
      <c r="D3852">
        <v>2017</v>
      </c>
      <c r="E3852" s="9">
        <f ca="1">YEAR(TODAY())-Data_Source[[#This Row],[Year]]</f>
        <v>8</v>
      </c>
      <c r="F3852" t="s">
        <v>15</v>
      </c>
      <c r="G3852" t="s">
        <v>23</v>
      </c>
      <c r="H3852" t="s">
        <v>30</v>
      </c>
      <c r="I3852">
        <v>2.7</v>
      </c>
      <c r="J3852" t="s">
        <v>18</v>
      </c>
      <c r="K3852" t="s">
        <v>68</v>
      </c>
      <c r="L3852">
        <v>384000</v>
      </c>
      <c r="M3852" t="s">
        <v>45</v>
      </c>
      <c r="N3852" t="s">
        <v>539</v>
      </c>
      <c r="O3852" s="2">
        <v>66000</v>
      </c>
      <c r="P3852" s="1">
        <f>MEDIAN(Data_Source[Price (SAR)])</f>
        <v>58000</v>
      </c>
      <c r="Q3852" s="1" cm="1">
        <f t="array" ref="Q3852">MEDIAN(_xlfn._xlws.FILTER(Data_Source[Price (SAR)],Data_Source[Maker] = Data_Source[[#This Row],[Maker]]))</f>
        <v>65000</v>
      </c>
    </row>
    <row r="3853" spans="1:17" x14ac:dyDescent="0.35">
      <c r="A3853">
        <v>3852</v>
      </c>
      <c r="B3853" t="s">
        <v>36</v>
      </c>
      <c r="C3853" t="s">
        <v>37</v>
      </c>
      <c r="D3853">
        <v>2012</v>
      </c>
      <c r="E3853" s="9">
        <f ca="1">YEAR(TODAY())-Data_Source[[#This Row],[Year]]</f>
        <v>13</v>
      </c>
      <c r="F3853" t="s">
        <v>15</v>
      </c>
      <c r="G3853" t="s">
        <v>75</v>
      </c>
      <c r="H3853" t="s">
        <v>26</v>
      </c>
      <c r="I3853">
        <v>5.3</v>
      </c>
      <c r="J3853" t="s">
        <v>18</v>
      </c>
      <c r="K3853" t="s">
        <v>19</v>
      </c>
      <c r="L3853">
        <v>65000</v>
      </c>
      <c r="M3853" t="s">
        <v>64</v>
      </c>
      <c r="N3853" t="s">
        <v>64</v>
      </c>
      <c r="O3853" s="3">
        <v>80000</v>
      </c>
      <c r="P3853" s="1">
        <f>MEDIAN(Data_Source[Price (SAR)])</f>
        <v>58000</v>
      </c>
      <c r="Q3853" s="1" cm="1">
        <f t="array" ref="Q3853">MEDIAN(_xlfn._xlws.FILTER(Data_Source[Price (SAR)],Data_Source[Maker] = Data_Source[[#This Row],[Maker]]))</f>
        <v>72000</v>
      </c>
    </row>
    <row r="3854" spans="1:17" x14ac:dyDescent="0.35">
      <c r="A3854">
        <v>3853</v>
      </c>
      <c r="B3854" t="s">
        <v>76</v>
      </c>
      <c r="C3854" t="s">
        <v>77</v>
      </c>
      <c r="D3854">
        <v>2017</v>
      </c>
      <c r="E3854" s="9">
        <f ca="1">YEAR(TODAY())-Data_Source[[#This Row],[Year]]</f>
        <v>8</v>
      </c>
      <c r="F3854" t="s">
        <v>44</v>
      </c>
      <c r="G3854" t="s">
        <v>23</v>
      </c>
      <c r="H3854" t="s">
        <v>26</v>
      </c>
      <c r="I3854">
        <v>3.5</v>
      </c>
      <c r="J3854" t="s">
        <v>18</v>
      </c>
      <c r="K3854" t="s">
        <v>19</v>
      </c>
      <c r="L3854">
        <v>90000</v>
      </c>
      <c r="M3854" t="s">
        <v>20</v>
      </c>
      <c r="N3854" t="s">
        <v>20</v>
      </c>
      <c r="O3854" s="3">
        <v>97000</v>
      </c>
      <c r="P3854" s="1">
        <f>MEDIAN(Data_Source[Price (SAR)])</f>
        <v>58000</v>
      </c>
      <c r="Q3854" s="1" cm="1">
        <f t="array" ref="Q3854">MEDIAN(_xlfn._xlws.FILTER(Data_Source[Price (SAR)],Data_Source[Maker] = Data_Source[[#This Row],[Maker]]))</f>
        <v>55000</v>
      </c>
    </row>
    <row r="3855" spans="1:17" x14ac:dyDescent="0.35">
      <c r="A3855">
        <v>3854</v>
      </c>
      <c r="B3855" t="s">
        <v>85</v>
      </c>
      <c r="C3855" t="s">
        <v>230</v>
      </c>
      <c r="D3855">
        <v>2015</v>
      </c>
      <c r="E3855" s="9">
        <f ca="1">YEAR(TODAY())-Data_Source[[#This Row],[Year]]</f>
        <v>10</v>
      </c>
      <c r="F3855" t="s">
        <v>15</v>
      </c>
      <c r="G3855" t="s">
        <v>16</v>
      </c>
      <c r="H3855" t="s">
        <v>17</v>
      </c>
      <c r="I3855">
        <v>3.8</v>
      </c>
      <c r="J3855" t="s">
        <v>18</v>
      </c>
      <c r="K3855" t="s">
        <v>19</v>
      </c>
      <c r="L3855">
        <v>180000</v>
      </c>
      <c r="M3855" t="s">
        <v>64</v>
      </c>
      <c r="N3855" t="s">
        <v>64</v>
      </c>
      <c r="O3855" s="3">
        <v>47500</v>
      </c>
      <c r="P3855" s="1">
        <f>MEDIAN(Data_Source[Price (SAR)])</f>
        <v>58000</v>
      </c>
      <c r="Q3855" s="1" cm="1">
        <f t="array" ref="Q3855">MEDIAN(_xlfn._xlws.FILTER(Data_Source[Price (SAR)],Data_Source[Maker] = Data_Source[[#This Row],[Maker]]))</f>
        <v>88000</v>
      </c>
    </row>
    <row r="3856" spans="1:17" x14ac:dyDescent="0.35">
      <c r="A3856">
        <v>3855</v>
      </c>
      <c r="B3856" t="s">
        <v>73</v>
      </c>
      <c r="C3856">
        <v>3</v>
      </c>
      <c r="D3856">
        <v>2016</v>
      </c>
      <c r="E3856" s="9">
        <f ca="1">YEAR(TODAY())-Data_Source[[#This Row],[Year]]</f>
        <v>9</v>
      </c>
      <c r="F3856" t="s">
        <v>44</v>
      </c>
      <c r="G3856" t="s">
        <v>29</v>
      </c>
      <c r="H3856" t="s">
        <v>26</v>
      </c>
      <c r="I3856">
        <v>1.6</v>
      </c>
      <c r="J3856" t="s">
        <v>18</v>
      </c>
      <c r="K3856" t="s">
        <v>19</v>
      </c>
      <c r="L3856">
        <v>165000</v>
      </c>
      <c r="M3856" t="s">
        <v>45</v>
      </c>
      <c r="N3856" t="s">
        <v>539</v>
      </c>
      <c r="O3856" s="2">
        <v>45000</v>
      </c>
      <c r="P3856" s="1">
        <f>MEDIAN(Data_Source[Price (SAR)])</f>
        <v>58000</v>
      </c>
      <c r="Q3856" s="1" cm="1">
        <f t="array" ref="Q3856">MEDIAN(_xlfn._xlws.FILTER(Data_Source[Price (SAR)],Data_Source[Maker] = Data_Source[[#This Row],[Maker]]))</f>
        <v>56000</v>
      </c>
    </row>
    <row r="3857" spans="1:17" x14ac:dyDescent="0.35">
      <c r="A3857">
        <v>3856</v>
      </c>
      <c r="B3857" t="s">
        <v>27</v>
      </c>
      <c r="C3857" t="s">
        <v>88</v>
      </c>
      <c r="D3857">
        <v>2019</v>
      </c>
      <c r="E3857" s="9">
        <f ca="1">YEAR(TODAY())-Data_Source[[#This Row],[Year]]</f>
        <v>6</v>
      </c>
      <c r="F3857" t="s">
        <v>15</v>
      </c>
      <c r="G3857" t="s">
        <v>29</v>
      </c>
      <c r="H3857" t="s">
        <v>26</v>
      </c>
      <c r="I3857">
        <v>1.4</v>
      </c>
      <c r="J3857" t="s">
        <v>18</v>
      </c>
      <c r="K3857" t="s">
        <v>19</v>
      </c>
      <c r="L3857">
        <v>78000</v>
      </c>
      <c r="M3857" t="s">
        <v>45</v>
      </c>
      <c r="N3857" t="s">
        <v>539</v>
      </c>
      <c r="O3857" s="2">
        <v>40000</v>
      </c>
      <c r="P3857" s="1">
        <f>MEDIAN(Data_Source[Price (SAR)])</f>
        <v>58000</v>
      </c>
      <c r="Q3857" s="1" cm="1">
        <f t="array" ref="Q3857">MEDIAN(_xlfn._xlws.FILTER(Data_Source[Price (SAR)],Data_Source[Maker] = Data_Source[[#This Row],[Maker]]))</f>
        <v>42000</v>
      </c>
    </row>
    <row r="3858" spans="1:17" x14ac:dyDescent="0.35">
      <c r="A3858">
        <v>3857</v>
      </c>
      <c r="B3858" t="s">
        <v>82</v>
      </c>
      <c r="C3858" t="s">
        <v>169</v>
      </c>
      <c r="D3858">
        <v>2016</v>
      </c>
      <c r="E3858" s="9">
        <f ca="1">YEAR(TODAY())-Data_Source[[#This Row],[Year]]</f>
        <v>9</v>
      </c>
      <c r="F3858" t="s">
        <v>15</v>
      </c>
      <c r="G3858" t="s">
        <v>16</v>
      </c>
      <c r="H3858" t="s">
        <v>17</v>
      </c>
      <c r="I3858">
        <v>3.3</v>
      </c>
      <c r="J3858" t="s">
        <v>18</v>
      </c>
      <c r="K3858" t="s">
        <v>19</v>
      </c>
      <c r="L3858">
        <v>120000</v>
      </c>
      <c r="M3858" t="s">
        <v>20</v>
      </c>
      <c r="N3858" t="s">
        <v>20</v>
      </c>
      <c r="O3858" s="3">
        <v>70000</v>
      </c>
      <c r="P3858" s="1">
        <f>MEDIAN(Data_Source[Price (SAR)])</f>
        <v>58000</v>
      </c>
      <c r="Q3858" s="1" cm="1">
        <f t="array" ref="Q3858">MEDIAN(_xlfn._xlws.FILTER(Data_Source[Price (SAR)],Data_Source[Maker] = Data_Source[[#This Row],[Maker]]))</f>
        <v>40000</v>
      </c>
    </row>
    <row r="3859" spans="1:17" x14ac:dyDescent="0.35">
      <c r="A3859">
        <v>3858</v>
      </c>
      <c r="B3859" t="s">
        <v>36</v>
      </c>
      <c r="C3859" t="s">
        <v>37</v>
      </c>
      <c r="D3859">
        <v>2013</v>
      </c>
      <c r="E3859" s="9">
        <f ca="1">YEAR(TODAY())-Data_Source[[#This Row],[Year]]</f>
        <v>12</v>
      </c>
      <c r="F3859" t="s">
        <v>15</v>
      </c>
      <c r="G3859" t="s">
        <v>94</v>
      </c>
      <c r="H3859" t="s">
        <v>30</v>
      </c>
      <c r="I3859">
        <v>5.3</v>
      </c>
      <c r="J3859" t="s">
        <v>18</v>
      </c>
      <c r="K3859" t="s">
        <v>19</v>
      </c>
      <c r="L3859">
        <v>150000</v>
      </c>
      <c r="M3859" t="s">
        <v>20</v>
      </c>
      <c r="N3859" t="s">
        <v>20</v>
      </c>
      <c r="O3859" s="3">
        <v>65000</v>
      </c>
      <c r="P3859" s="1">
        <f>MEDIAN(Data_Source[Price (SAR)])</f>
        <v>58000</v>
      </c>
      <c r="Q3859" s="1" cm="1">
        <f t="array" ref="Q3859">MEDIAN(_xlfn._xlws.FILTER(Data_Source[Price (SAR)],Data_Source[Maker] = Data_Source[[#This Row],[Maker]]))</f>
        <v>72000</v>
      </c>
    </row>
    <row r="3860" spans="1:17" x14ac:dyDescent="0.35">
      <c r="A3860">
        <v>3859</v>
      </c>
      <c r="B3860" t="s">
        <v>27</v>
      </c>
      <c r="C3860" t="s">
        <v>84</v>
      </c>
      <c r="D3860">
        <v>2016</v>
      </c>
      <c r="E3860" s="9">
        <f ca="1">YEAR(TODAY())-Data_Source[[#This Row],[Year]]</f>
        <v>9</v>
      </c>
      <c r="F3860" t="s">
        <v>15</v>
      </c>
      <c r="G3860" t="s">
        <v>29</v>
      </c>
      <c r="H3860" t="s">
        <v>26</v>
      </c>
      <c r="I3860">
        <v>2</v>
      </c>
      <c r="J3860" t="s">
        <v>18</v>
      </c>
      <c r="K3860" t="s">
        <v>19</v>
      </c>
      <c r="L3860">
        <v>155000</v>
      </c>
      <c r="M3860" t="s">
        <v>45</v>
      </c>
      <c r="N3860" t="s">
        <v>539</v>
      </c>
      <c r="O3860" s="3">
        <v>45000</v>
      </c>
      <c r="P3860" s="1">
        <f>MEDIAN(Data_Source[Price (SAR)])</f>
        <v>58000</v>
      </c>
      <c r="Q3860" s="1" cm="1">
        <f t="array" ref="Q3860">MEDIAN(_xlfn._xlws.FILTER(Data_Source[Price (SAR)],Data_Source[Maker] = Data_Source[[#This Row],[Maker]]))</f>
        <v>42000</v>
      </c>
    </row>
    <row r="3861" spans="1:17" x14ac:dyDescent="0.35">
      <c r="A3861">
        <v>3860</v>
      </c>
      <c r="B3861" t="s">
        <v>34</v>
      </c>
      <c r="C3861" t="s">
        <v>35</v>
      </c>
      <c r="D3861">
        <v>2019</v>
      </c>
      <c r="E3861" s="9">
        <f ca="1">YEAR(TODAY())-Data_Source[[#This Row],[Year]]</f>
        <v>6</v>
      </c>
      <c r="F3861" t="s">
        <v>15</v>
      </c>
      <c r="G3861" t="s">
        <v>23</v>
      </c>
      <c r="H3861" t="s">
        <v>17</v>
      </c>
      <c r="I3861">
        <v>5.7</v>
      </c>
      <c r="J3861" t="s">
        <v>18</v>
      </c>
      <c r="K3861" t="s">
        <v>19</v>
      </c>
      <c r="L3861">
        <v>6000</v>
      </c>
      <c r="M3861" t="s">
        <v>45</v>
      </c>
      <c r="N3861" t="s">
        <v>539</v>
      </c>
      <c r="O3861" s="2">
        <v>298000</v>
      </c>
      <c r="P3861" s="1">
        <f>MEDIAN(Data_Source[Price (SAR)])</f>
        <v>58000</v>
      </c>
      <c r="Q3861" s="1" cm="1">
        <f t="array" ref="Q3861">MEDIAN(_xlfn._xlws.FILTER(Data_Source[Price (SAR)],Data_Source[Maker] = Data_Source[[#This Row],[Maker]]))</f>
        <v>65000</v>
      </c>
    </row>
    <row r="3862" spans="1:17" x14ac:dyDescent="0.35">
      <c r="A3862">
        <v>3861</v>
      </c>
      <c r="B3862" t="s">
        <v>34</v>
      </c>
      <c r="C3862" t="s">
        <v>35</v>
      </c>
      <c r="D3862">
        <v>2015</v>
      </c>
      <c r="E3862" s="9">
        <f ca="1">YEAR(TODAY())-Data_Source[[#This Row],[Year]]</f>
        <v>10</v>
      </c>
      <c r="F3862" t="s">
        <v>15</v>
      </c>
      <c r="G3862" t="s">
        <v>23</v>
      </c>
      <c r="H3862" t="s">
        <v>17</v>
      </c>
      <c r="I3862">
        <v>4.5999999999999996</v>
      </c>
      <c r="J3862" t="s">
        <v>18</v>
      </c>
      <c r="K3862" t="s">
        <v>19</v>
      </c>
      <c r="L3862">
        <v>83000</v>
      </c>
      <c r="M3862" t="s">
        <v>45</v>
      </c>
      <c r="N3862" t="s">
        <v>539</v>
      </c>
      <c r="O3862" s="3">
        <v>160000</v>
      </c>
      <c r="P3862" s="1">
        <f>MEDIAN(Data_Source[Price (SAR)])</f>
        <v>58000</v>
      </c>
      <c r="Q3862" s="1" cm="1">
        <f t="array" ref="Q3862">MEDIAN(_xlfn._xlws.FILTER(Data_Source[Price (SAR)],Data_Source[Maker] = Data_Source[[#This Row],[Maker]]))</f>
        <v>65000</v>
      </c>
    </row>
    <row r="3863" spans="1:17" x14ac:dyDescent="0.35">
      <c r="A3863">
        <v>3862</v>
      </c>
      <c r="B3863" t="s">
        <v>36</v>
      </c>
      <c r="C3863" t="s">
        <v>146</v>
      </c>
      <c r="D3863">
        <v>2017</v>
      </c>
      <c r="E3863" s="9">
        <f ca="1">YEAR(TODAY())-Data_Source[[#This Row],[Year]]</f>
        <v>8</v>
      </c>
      <c r="F3863" t="s">
        <v>15</v>
      </c>
      <c r="G3863" t="s">
        <v>33</v>
      </c>
      <c r="H3863" t="s">
        <v>17</v>
      </c>
      <c r="I3863">
        <v>5.3</v>
      </c>
      <c r="J3863" t="s">
        <v>18</v>
      </c>
      <c r="K3863" t="s">
        <v>19</v>
      </c>
      <c r="L3863">
        <v>94000</v>
      </c>
      <c r="M3863" t="s">
        <v>45</v>
      </c>
      <c r="N3863" t="s">
        <v>539</v>
      </c>
      <c r="O3863" s="3">
        <v>117000</v>
      </c>
      <c r="P3863" s="1">
        <f>MEDIAN(Data_Source[Price (SAR)])</f>
        <v>58000</v>
      </c>
      <c r="Q3863" s="1" cm="1">
        <f t="array" ref="Q3863">MEDIAN(_xlfn._xlws.FILTER(Data_Source[Price (SAR)],Data_Source[Maker] = Data_Source[[#This Row],[Maker]]))</f>
        <v>72000</v>
      </c>
    </row>
    <row r="3864" spans="1:17" x14ac:dyDescent="0.35">
      <c r="A3864">
        <v>3863</v>
      </c>
      <c r="B3864" t="s">
        <v>34</v>
      </c>
      <c r="C3864" t="s">
        <v>127</v>
      </c>
      <c r="D3864">
        <v>1983</v>
      </c>
      <c r="E3864" s="9">
        <f ca="1">YEAR(TODAY())-Data_Source[[#This Row],[Year]]</f>
        <v>42</v>
      </c>
      <c r="F3864" t="s">
        <v>15</v>
      </c>
      <c r="G3864" t="s">
        <v>38</v>
      </c>
      <c r="H3864" t="s">
        <v>26</v>
      </c>
      <c r="I3864">
        <v>3.8</v>
      </c>
      <c r="J3864" t="s">
        <v>18</v>
      </c>
      <c r="K3864" t="s">
        <v>68</v>
      </c>
      <c r="L3864">
        <v>300000</v>
      </c>
      <c r="M3864" t="s">
        <v>45</v>
      </c>
      <c r="N3864" t="s">
        <v>539</v>
      </c>
      <c r="O3864" s="3">
        <v>14000</v>
      </c>
      <c r="P3864" s="1">
        <f>MEDIAN(Data_Source[Price (SAR)])</f>
        <v>58000</v>
      </c>
      <c r="Q3864" s="1" cm="1">
        <f t="array" ref="Q3864">MEDIAN(_xlfn._xlws.FILTER(Data_Source[Price (SAR)],Data_Source[Maker] = Data_Source[[#This Row],[Maker]]))</f>
        <v>65000</v>
      </c>
    </row>
    <row r="3865" spans="1:17" x14ac:dyDescent="0.35">
      <c r="A3865">
        <v>3864</v>
      </c>
      <c r="B3865" t="s">
        <v>76</v>
      </c>
      <c r="C3865" t="s">
        <v>112</v>
      </c>
      <c r="D3865">
        <v>2019</v>
      </c>
      <c r="E3865" s="9">
        <f ca="1">YEAR(TODAY())-Data_Source[[#This Row],[Year]]</f>
        <v>6</v>
      </c>
      <c r="F3865" t="s">
        <v>15</v>
      </c>
      <c r="G3865" t="s">
        <v>23</v>
      </c>
      <c r="H3865" t="s">
        <v>26</v>
      </c>
      <c r="I3865">
        <v>3.5</v>
      </c>
      <c r="J3865" t="s">
        <v>18</v>
      </c>
      <c r="K3865" t="s">
        <v>19</v>
      </c>
      <c r="L3865">
        <v>61817</v>
      </c>
      <c r="M3865" t="s">
        <v>20</v>
      </c>
      <c r="N3865" t="s">
        <v>20</v>
      </c>
      <c r="O3865" s="3">
        <v>85000</v>
      </c>
      <c r="P3865" s="1">
        <f>MEDIAN(Data_Source[Price (SAR)])</f>
        <v>58000</v>
      </c>
      <c r="Q3865" s="1" cm="1">
        <f t="array" ref="Q3865">MEDIAN(_xlfn._xlws.FILTER(Data_Source[Price (SAR)],Data_Source[Maker] = Data_Source[[#This Row],[Maker]]))</f>
        <v>55000</v>
      </c>
    </row>
    <row r="3866" spans="1:17" x14ac:dyDescent="0.35">
      <c r="A3866">
        <v>3865</v>
      </c>
      <c r="B3866" t="s">
        <v>76</v>
      </c>
      <c r="C3866" t="s">
        <v>240</v>
      </c>
      <c r="D3866">
        <v>1999</v>
      </c>
      <c r="E3866" s="9">
        <f ca="1">YEAR(TODAY())-Data_Source[[#This Row],[Year]]</f>
        <v>26</v>
      </c>
      <c r="F3866" t="s">
        <v>15</v>
      </c>
      <c r="G3866" t="s">
        <v>75</v>
      </c>
      <c r="H3866" t="s">
        <v>30</v>
      </c>
      <c r="I3866">
        <v>1</v>
      </c>
      <c r="J3866" t="s">
        <v>18</v>
      </c>
      <c r="K3866" t="s">
        <v>19</v>
      </c>
      <c r="L3866">
        <v>4000</v>
      </c>
      <c r="M3866" t="s">
        <v>20</v>
      </c>
      <c r="N3866" t="s">
        <v>20</v>
      </c>
      <c r="O3866" s="3">
        <v>10000</v>
      </c>
      <c r="P3866" s="1">
        <f>MEDIAN(Data_Source[Price (SAR)])</f>
        <v>58000</v>
      </c>
      <c r="Q3866" s="1" cm="1">
        <f t="array" ref="Q3866">MEDIAN(_xlfn._xlws.FILTER(Data_Source[Price (SAR)],Data_Source[Maker] = Data_Source[[#This Row],[Maker]]))</f>
        <v>55000</v>
      </c>
    </row>
    <row r="3867" spans="1:17" x14ac:dyDescent="0.35">
      <c r="A3867">
        <v>3866</v>
      </c>
      <c r="B3867" t="s">
        <v>97</v>
      </c>
      <c r="C3867" t="s">
        <v>98</v>
      </c>
      <c r="D3867">
        <v>2014</v>
      </c>
      <c r="E3867" s="9">
        <f ca="1">YEAR(TODAY())-Data_Source[[#This Row],[Year]]</f>
        <v>11</v>
      </c>
      <c r="F3867" t="s">
        <v>15</v>
      </c>
      <c r="G3867" t="s">
        <v>78</v>
      </c>
      <c r="H3867" t="s">
        <v>17</v>
      </c>
      <c r="I3867">
        <v>1.8</v>
      </c>
      <c r="J3867" t="s">
        <v>18</v>
      </c>
      <c r="K3867" t="s">
        <v>68</v>
      </c>
      <c r="L3867">
        <v>161300</v>
      </c>
      <c r="M3867" t="s">
        <v>20</v>
      </c>
      <c r="N3867" t="s">
        <v>20</v>
      </c>
      <c r="O3867" s="2">
        <v>12000</v>
      </c>
      <c r="P3867" s="1">
        <f>MEDIAN(Data_Source[Price (SAR)])</f>
        <v>58000</v>
      </c>
      <c r="Q3867" s="1" cm="1">
        <f t="array" ref="Q3867">MEDIAN(_xlfn._xlws.FILTER(Data_Source[Price (SAR)],Data_Source[Maker] = Data_Source[[#This Row],[Maker]]))</f>
        <v>42500</v>
      </c>
    </row>
    <row r="3868" spans="1:17" x14ac:dyDescent="0.35">
      <c r="A3868">
        <v>3867</v>
      </c>
      <c r="B3868" t="s">
        <v>47</v>
      </c>
      <c r="C3868" t="s">
        <v>47</v>
      </c>
      <c r="D3868">
        <v>2021</v>
      </c>
      <c r="E3868" s="9">
        <f ca="1">YEAR(TODAY())-Data_Source[[#This Row],[Year]]</f>
        <v>4</v>
      </c>
      <c r="F3868" t="s">
        <v>47</v>
      </c>
      <c r="G3868" t="s">
        <v>234</v>
      </c>
      <c r="H3868" t="s">
        <v>30</v>
      </c>
      <c r="I3868">
        <v>1.2</v>
      </c>
      <c r="J3868" t="s">
        <v>18</v>
      </c>
      <c r="K3868" t="s">
        <v>68</v>
      </c>
      <c r="L3868">
        <v>3000</v>
      </c>
      <c r="M3868" t="s">
        <v>42</v>
      </c>
      <c r="N3868" t="s">
        <v>64</v>
      </c>
      <c r="O3868" s="3">
        <v>5500</v>
      </c>
      <c r="P3868" s="1">
        <f>MEDIAN(Data_Source[Price (SAR)])</f>
        <v>58000</v>
      </c>
      <c r="Q3868" s="1" cm="1">
        <f t="array" ref="Q3868">MEDIAN(_xlfn._xlws.FILTER(Data_Source[Price (SAR)],Data_Source[Maker] = Data_Source[[#This Row],[Maker]]))</f>
        <v>32500</v>
      </c>
    </row>
    <row r="3869" spans="1:17" x14ac:dyDescent="0.35">
      <c r="A3869">
        <v>3868</v>
      </c>
      <c r="B3869" t="s">
        <v>48</v>
      </c>
      <c r="C3869" t="s">
        <v>149</v>
      </c>
      <c r="D3869">
        <v>2015</v>
      </c>
      <c r="E3869" s="9">
        <f ca="1">YEAR(TODAY())-Data_Source[[#This Row],[Year]]</f>
        <v>10</v>
      </c>
      <c r="F3869" t="s">
        <v>15</v>
      </c>
      <c r="G3869" t="s">
        <v>29</v>
      </c>
      <c r="H3869" t="s">
        <v>30</v>
      </c>
      <c r="I3869">
        <v>2</v>
      </c>
      <c r="J3869" t="s">
        <v>18</v>
      </c>
      <c r="K3869" t="s">
        <v>19</v>
      </c>
      <c r="L3869">
        <v>99000</v>
      </c>
      <c r="M3869" t="s">
        <v>42</v>
      </c>
      <c r="N3869" t="s">
        <v>64</v>
      </c>
      <c r="O3869" s="2">
        <v>91500</v>
      </c>
      <c r="P3869" s="1">
        <f>MEDIAN(Data_Source[Price (SAR)])</f>
        <v>58000</v>
      </c>
      <c r="Q3869" s="1" cm="1">
        <f t="array" ref="Q3869">MEDIAN(_xlfn._xlws.FILTER(Data_Source[Price (SAR)],Data_Source[Maker] = Data_Source[[#This Row],[Maker]]))</f>
        <v>145000</v>
      </c>
    </row>
    <row r="3870" spans="1:17" x14ac:dyDescent="0.35">
      <c r="A3870">
        <v>3869</v>
      </c>
      <c r="B3870" t="s">
        <v>82</v>
      </c>
      <c r="C3870" t="s">
        <v>156</v>
      </c>
      <c r="D3870">
        <v>2017</v>
      </c>
      <c r="E3870" s="9">
        <f ca="1">YEAR(TODAY())-Data_Source[[#This Row],[Year]]</f>
        <v>8</v>
      </c>
      <c r="F3870" t="s">
        <v>15</v>
      </c>
      <c r="G3870" t="s">
        <v>102</v>
      </c>
      <c r="H3870" t="s">
        <v>26</v>
      </c>
      <c r="I3870">
        <v>1.4</v>
      </c>
      <c r="J3870" t="s">
        <v>18</v>
      </c>
      <c r="K3870" t="s">
        <v>19</v>
      </c>
      <c r="L3870">
        <v>116000</v>
      </c>
      <c r="M3870" t="s">
        <v>59</v>
      </c>
      <c r="N3870" t="s">
        <v>59</v>
      </c>
      <c r="O3870" s="3">
        <v>29000</v>
      </c>
      <c r="P3870" s="1">
        <f>MEDIAN(Data_Source[Price (SAR)])</f>
        <v>58000</v>
      </c>
      <c r="Q3870" s="1" cm="1">
        <f t="array" ref="Q3870">MEDIAN(_xlfn._xlws.FILTER(Data_Source[Price (SAR)],Data_Source[Maker] = Data_Source[[#This Row],[Maker]]))</f>
        <v>40000</v>
      </c>
    </row>
    <row r="3871" spans="1:17" x14ac:dyDescent="0.35">
      <c r="A3871">
        <v>3870</v>
      </c>
      <c r="B3871" t="s">
        <v>34</v>
      </c>
      <c r="C3871" t="s">
        <v>35</v>
      </c>
      <c r="D3871">
        <v>2019</v>
      </c>
      <c r="E3871" s="9">
        <f ca="1">YEAR(TODAY())-Data_Source[[#This Row],[Year]]</f>
        <v>6</v>
      </c>
      <c r="F3871" t="s">
        <v>15</v>
      </c>
      <c r="G3871" t="s">
        <v>23</v>
      </c>
      <c r="H3871" t="s">
        <v>17</v>
      </c>
      <c r="I3871">
        <v>4.5999999999999996</v>
      </c>
      <c r="J3871" t="s">
        <v>18</v>
      </c>
      <c r="K3871" t="s">
        <v>19</v>
      </c>
      <c r="L3871">
        <v>52000</v>
      </c>
      <c r="M3871" t="s">
        <v>42</v>
      </c>
      <c r="N3871" t="s">
        <v>64</v>
      </c>
      <c r="O3871" s="3">
        <v>248000</v>
      </c>
      <c r="P3871" s="1">
        <f>MEDIAN(Data_Source[Price (SAR)])</f>
        <v>58000</v>
      </c>
      <c r="Q3871" s="1" cm="1">
        <f t="array" ref="Q3871">MEDIAN(_xlfn._xlws.FILTER(Data_Source[Price (SAR)],Data_Source[Maker] = Data_Source[[#This Row],[Maker]]))</f>
        <v>65000</v>
      </c>
    </row>
    <row r="3872" spans="1:17" x14ac:dyDescent="0.35">
      <c r="A3872">
        <v>3871</v>
      </c>
      <c r="B3872" t="s">
        <v>172</v>
      </c>
      <c r="C3872" t="s">
        <v>249</v>
      </c>
      <c r="D3872">
        <v>2021</v>
      </c>
      <c r="E3872" s="9">
        <f ca="1">YEAR(TODAY())-Data_Source[[#This Row],[Year]]</f>
        <v>4</v>
      </c>
      <c r="F3872" t="s">
        <v>15</v>
      </c>
      <c r="G3872" t="s">
        <v>94</v>
      </c>
      <c r="H3872" t="s">
        <v>17</v>
      </c>
      <c r="I3872">
        <v>1.5</v>
      </c>
      <c r="J3872" t="s">
        <v>18</v>
      </c>
      <c r="K3872" t="s">
        <v>19</v>
      </c>
      <c r="L3872">
        <v>2800</v>
      </c>
      <c r="M3872" t="s">
        <v>42</v>
      </c>
      <c r="N3872" t="s">
        <v>64</v>
      </c>
      <c r="O3872" s="3">
        <v>57000</v>
      </c>
      <c r="P3872" s="1">
        <f>MEDIAN(Data_Source[Price (SAR)])</f>
        <v>58000</v>
      </c>
      <c r="Q3872" s="1" cm="1">
        <f t="array" ref="Q3872">MEDIAN(_xlfn._xlws.FILTER(Data_Source[Price (SAR)],Data_Source[Maker] = Data_Source[[#This Row],[Maker]]))</f>
        <v>69000</v>
      </c>
    </row>
    <row r="3873" spans="1:17" x14ac:dyDescent="0.35">
      <c r="A3873">
        <v>3872</v>
      </c>
      <c r="B3873" t="s">
        <v>60</v>
      </c>
      <c r="C3873" t="s">
        <v>90</v>
      </c>
      <c r="D3873">
        <v>2015</v>
      </c>
      <c r="E3873" s="9">
        <f ca="1">YEAR(TODAY())-Data_Source[[#This Row],[Year]]</f>
        <v>10</v>
      </c>
      <c r="F3873" t="s">
        <v>15</v>
      </c>
      <c r="G3873" t="s">
        <v>23</v>
      </c>
      <c r="H3873" t="s">
        <v>17</v>
      </c>
      <c r="I3873">
        <v>5.7</v>
      </c>
      <c r="J3873" t="s">
        <v>18</v>
      </c>
      <c r="K3873" t="s">
        <v>19</v>
      </c>
      <c r="L3873">
        <v>105000</v>
      </c>
      <c r="M3873" t="s">
        <v>42</v>
      </c>
      <c r="N3873" t="s">
        <v>64</v>
      </c>
      <c r="O3873" s="3">
        <v>213000</v>
      </c>
      <c r="P3873" s="1">
        <f>MEDIAN(Data_Source[Price (SAR)])</f>
        <v>58000</v>
      </c>
      <c r="Q3873" s="1" cm="1">
        <f t="array" ref="Q3873">MEDIAN(_xlfn._xlws.FILTER(Data_Source[Price (SAR)],Data_Source[Maker] = Data_Source[[#This Row],[Maker]]))</f>
        <v>142000</v>
      </c>
    </row>
    <row r="3874" spans="1:17" x14ac:dyDescent="0.35">
      <c r="A3874">
        <v>3873</v>
      </c>
      <c r="B3874" t="s">
        <v>48</v>
      </c>
      <c r="C3874" t="s">
        <v>149</v>
      </c>
      <c r="D3874">
        <v>2017</v>
      </c>
      <c r="E3874" s="9">
        <f ca="1">YEAR(TODAY())-Data_Source[[#This Row],[Year]]</f>
        <v>8</v>
      </c>
      <c r="F3874" t="s">
        <v>47</v>
      </c>
      <c r="G3874" t="s">
        <v>25</v>
      </c>
      <c r="H3874" t="s">
        <v>17</v>
      </c>
      <c r="I3874">
        <v>2</v>
      </c>
      <c r="J3874" t="s">
        <v>18</v>
      </c>
      <c r="K3874" t="s">
        <v>19</v>
      </c>
      <c r="L3874">
        <v>96000</v>
      </c>
      <c r="M3874" t="s">
        <v>45</v>
      </c>
      <c r="N3874" t="s">
        <v>539</v>
      </c>
      <c r="O3874" s="2">
        <v>170000</v>
      </c>
      <c r="P3874" s="1">
        <f>MEDIAN(Data_Source[Price (SAR)])</f>
        <v>58000</v>
      </c>
      <c r="Q3874" s="1" cm="1">
        <f t="array" ref="Q3874">MEDIAN(_xlfn._xlws.FILTER(Data_Source[Price (SAR)],Data_Source[Maker] = Data_Source[[#This Row],[Maker]]))</f>
        <v>145000</v>
      </c>
    </row>
    <row r="3875" spans="1:17" x14ac:dyDescent="0.35">
      <c r="A3875">
        <v>3874</v>
      </c>
      <c r="B3875" t="s">
        <v>34</v>
      </c>
      <c r="C3875" t="s">
        <v>51</v>
      </c>
      <c r="D3875">
        <v>2015</v>
      </c>
      <c r="E3875" s="9">
        <f ca="1">YEAR(TODAY())-Data_Source[[#This Row],[Year]]</f>
        <v>10</v>
      </c>
      <c r="F3875" t="s">
        <v>15</v>
      </c>
      <c r="G3875" t="s">
        <v>23</v>
      </c>
      <c r="H3875" t="s">
        <v>26</v>
      </c>
      <c r="I3875">
        <v>1.6</v>
      </c>
      <c r="J3875" t="s">
        <v>18</v>
      </c>
      <c r="K3875" t="s">
        <v>19</v>
      </c>
      <c r="L3875">
        <v>36000</v>
      </c>
      <c r="M3875" t="s">
        <v>45</v>
      </c>
      <c r="N3875" t="s">
        <v>539</v>
      </c>
      <c r="O3875" s="2">
        <v>45000</v>
      </c>
      <c r="P3875" s="1">
        <f>MEDIAN(Data_Source[Price (SAR)])</f>
        <v>58000</v>
      </c>
      <c r="Q3875" s="1" cm="1">
        <f t="array" ref="Q3875">MEDIAN(_xlfn._xlws.FILTER(Data_Source[Price (SAR)],Data_Source[Maker] = Data_Source[[#This Row],[Maker]]))</f>
        <v>65000</v>
      </c>
    </row>
    <row r="3876" spans="1:17" x14ac:dyDescent="0.35">
      <c r="A3876">
        <v>3875</v>
      </c>
      <c r="B3876" t="s">
        <v>27</v>
      </c>
      <c r="C3876" t="s">
        <v>93</v>
      </c>
      <c r="D3876">
        <v>2019</v>
      </c>
      <c r="E3876" s="9">
        <f ca="1">YEAR(TODAY())-Data_Source[[#This Row],[Year]]</f>
        <v>6</v>
      </c>
      <c r="F3876" t="s">
        <v>15</v>
      </c>
      <c r="G3876" t="s">
        <v>29</v>
      </c>
      <c r="H3876" t="s">
        <v>26</v>
      </c>
      <c r="I3876">
        <v>3</v>
      </c>
      <c r="J3876" t="s">
        <v>18</v>
      </c>
      <c r="K3876" t="s">
        <v>19</v>
      </c>
      <c r="L3876">
        <v>74000</v>
      </c>
      <c r="M3876" t="s">
        <v>20</v>
      </c>
      <c r="N3876" t="s">
        <v>20</v>
      </c>
      <c r="O3876" s="2">
        <v>80000</v>
      </c>
      <c r="P3876" s="1">
        <f>MEDIAN(Data_Source[Price (SAR)])</f>
        <v>58000</v>
      </c>
      <c r="Q3876" s="1" cm="1">
        <f t="array" ref="Q3876">MEDIAN(_xlfn._xlws.FILTER(Data_Source[Price (SAR)],Data_Source[Maker] = Data_Source[[#This Row],[Maker]]))</f>
        <v>42000</v>
      </c>
    </row>
    <row r="3877" spans="1:17" x14ac:dyDescent="0.35">
      <c r="A3877">
        <v>3876</v>
      </c>
      <c r="B3877" t="s">
        <v>13</v>
      </c>
      <c r="C3877" t="s">
        <v>14</v>
      </c>
      <c r="D3877">
        <v>2005</v>
      </c>
      <c r="E3877" s="9">
        <f ca="1">YEAR(TODAY())-Data_Source[[#This Row],[Year]]</f>
        <v>20</v>
      </c>
      <c r="F3877" t="s">
        <v>15</v>
      </c>
      <c r="G3877" t="s">
        <v>16</v>
      </c>
      <c r="H3877" t="s">
        <v>17</v>
      </c>
      <c r="I3877">
        <v>5.7</v>
      </c>
      <c r="J3877" t="s">
        <v>18</v>
      </c>
      <c r="K3877" t="s">
        <v>19</v>
      </c>
      <c r="L3877">
        <v>300000</v>
      </c>
      <c r="M3877" t="s">
        <v>42</v>
      </c>
      <c r="N3877" t="s">
        <v>64</v>
      </c>
      <c r="O3877" s="3">
        <v>20000</v>
      </c>
      <c r="P3877" s="1">
        <f>MEDIAN(Data_Source[Price (SAR)])</f>
        <v>58000</v>
      </c>
      <c r="Q3877" s="1" cm="1">
        <f t="array" ref="Q3877">MEDIAN(_xlfn._xlws.FILTER(Data_Source[Price (SAR)],Data_Source[Maker] = Data_Source[[#This Row],[Maker]]))</f>
        <v>70000</v>
      </c>
    </row>
    <row r="3878" spans="1:17" x14ac:dyDescent="0.35">
      <c r="A3878">
        <v>3877</v>
      </c>
      <c r="B3878" t="s">
        <v>60</v>
      </c>
      <c r="C3878" t="s">
        <v>241</v>
      </c>
      <c r="D3878">
        <v>2015</v>
      </c>
      <c r="E3878" s="9">
        <f ca="1">YEAR(TODAY())-Data_Source[[#This Row],[Year]]</f>
        <v>10</v>
      </c>
      <c r="F3878" t="s">
        <v>47</v>
      </c>
      <c r="G3878" t="s">
        <v>23</v>
      </c>
      <c r="H3878" t="s">
        <v>30</v>
      </c>
      <c r="I3878">
        <v>4.5999999999999996</v>
      </c>
      <c r="J3878" t="s">
        <v>18</v>
      </c>
      <c r="K3878" t="s">
        <v>19</v>
      </c>
      <c r="L3878">
        <v>51000</v>
      </c>
      <c r="M3878" t="s">
        <v>20</v>
      </c>
      <c r="N3878" t="s">
        <v>20</v>
      </c>
      <c r="O3878" s="3">
        <v>200000</v>
      </c>
      <c r="P3878" s="1">
        <f>MEDIAN(Data_Source[Price (SAR)])</f>
        <v>58000</v>
      </c>
      <c r="Q3878" s="1" cm="1">
        <f t="array" ref="Q3878">MEDIAN(_xlfn._xlws.FILTER(Data_Source[Price (SAR)],Data_Source[Maker] = Data_Source[[#This Row],[Maker]]))</f>
        <v>142000</v>
      </c>
    </row>
    <row r="3879" spans="1:17" x14ac:dyDescent="0.35">
      <c r="A3879">
        <v>3878</v>
      </c>
      <c r="B3879" t="s">
        <v>174</v>
      </c>
      <c r="C3879" t="s">
        <v>204</v>
      </c>
      <c r="D3879">
        <v>2016</v>
      </c>
      <c r="E3879" s="9">
        <f ca="1">YEAR(TODAY())-Data_Source[[#This Row],[Year]]</f>
        <v>9</v>
      </c>
      <c r="F3879" t="s">
        <v>15</v>
      </c>
      <c r="G3879" t="s">
        <v>75</v>
      </c>
      <c r="H3879" t="s">
        <v>30</v>
      </c>
      <c r="I3879">
        <v>2</v>
      </c>
      <c r="J3879" t="s">
        <v>18</v>
      </c>
      <c r="K3879" t="s">
        <v>19</v>
      </c>
      <c r="L3879">
        <v>66000</v>
      </c>
      <c r="M3879" t="s">
        <v>20</v>
      </c>
      <c r="N3879" t="s">
        <v>20</v>
      </c>
      <c r="O3879" s="3">
        <v>90000</v>
      </c>
      <c r="P3879" s="1">
        <f>MEDIAN(Data_Source[Price (SAR)])</f>
        <v>58000</v>
      </c>
      <c r="Q3879" s="1" cm="1">
        <f t="array" ref="Q3879">MEDIAN(_xlfn._xlws.FILTER(Data_Source[Price (SAR)],Data_Source[Maker] = Data_Source[[#This Row],[Maker]]))</f>
        <v>110000</v>
      </c>
    </row>
    <row r="3880" spans="1:17" x14ac:dyDescent="0.35">
      <c r="A3880">
        <v>3879</v>
      </c>
      <c r="B3880" t="s">
        <v>166</v>
      </c>
      <c r="C3880" t="s">
        <v>167</v>
      </c>
      <c r="D3880">
        <v>2020</v>
      </c>
      <c r="E3880" s="9">
        <f ca="1">YEAR(TODAY())-Data_Source[[#This Row],[Year]]</f>
        <v>5</v>
      </c>
      <c r="F3880" t="s">
        <v>15</v>
      </c>
      <c r="G3880" t="s">
        <v>23</v>
      </c>
      <c r="H3880" t="s">
        <v>26</v>
      </c>
      <c r="I3880">
        <v>1.5</v>
      </c>
      <c r="J3880" t="s">
        <v>18</v>
      </c>
      <c r="K3880" t="s">
        <v>19</v>
      </c>
      <c r="L3880">
        <v>55531</v>
      </c>
      <c r="M3880" t="s">
        <v>20</v>
      </c>
      <c r="N3880" t="s">
        <v>20</v>
      </c>
      <c r="O3880" s="3">
        <v>27500</v>
      </c>
      <c r="P3880" s="1">
        <f>MEDIAN(Data_Source[Price (SAR)])</f>
        <v>58000</v>
      </c>
      <c r="Q3880" s="1" cm="1">
        <f t="array" ref="Q3880">MEDIAN(_xlfn._xlws.FILTER(Data_Source[Price (SAR)],Data_Source[Maker] = Data_Source[[#This Row],[Maker]]))</f>
        <v>44000</v>
      </c>
    </row>
    <row r="3881" spans="1:17" x14ac:dyDescent="0.35">
      <c r="A3881">
        <v>3880</v>
      </c>
      <c r="B3881" t="s">
        <v>34</v>
      </c>
      <c r="C3881" t="s">
        <v>41</v>
      </c>
      <c r="D3881">
        <v>2016</v>
      </c>
      <c r="E3881" s="9">
        <f ca="1">YEAR(TODAY())-Data_Source[[#This Row],[Year]]</f>
        <v>9</v>
      </c>
      <c r="F3881" t="s">
        <v>15</v>
      </c>
      <c r="G3881" t="s">
        <v>23</v>
      </c>
      <c r="H3881" t="s">
        <v>26</v>
      </c>
      <c r="I3881">
        <v>1.4</v>
      </c>
      <c r="J3881" t="s">
        <v>18</v>
      </c>
      <c r="K3881" t="s">
        <v>19</v>
      </c>
      <c r="L3881">
        <v>128000</v>
      </c>
      <c r="M3881" t="s">
        <v>45</v>
      </c>
      <c r="N3881" t="s">
        <v>539</v>
      </c>
      <c r="O3881" s="2">
        <v>25000</v>
      </c>
      <c r="P3881" s="1">
        <f>MEDIAN(Data_Source[Price (SAR)])</f>
        <v>58000</v>
      </c>
      <c r="Q3881" s="1" cm="1">
        <f t="array" ref="Q3881">MEDIAN(_xlfn._xlws.FILTER(Data_Source[Price (SAR)],Data_Source[Maker] = Data_Source[[#This Row],[Maker]]))</f>
        <v>65000</v>
      </c>
    </row>
    <row r="3882" spans="1:17" x14ac:dyDescent="0.35">
      <c r="A3882">
        <v>3881</v>
      </c>
      <c r="B3882" t="s">
        <v>34</v>
      </c>
      <c r="C3882" t="s">
        <v>55</v>
      </c>
      <c r="D3882">
        <v>2018</v>
      </c>
      <c r="E3882" s="9">
        <f ca="1">YEAR(TODAY())-Data_Source[[#This Row],[Year]]</f>
        <v>7</v>
      </c>
      <c r="F3882" t="s">
        <v>44</v>
      </c>
      <c r="G3882" t="s">
        <v>23</v>
      </c>
      <c r="H3882" t="s">
        <v>30</v>
      </c>
      <c r="I3882">
        <v>4</v>
      </c>
      <c r="J3882" t="s">
        <v>18</v>
      </c>
      <c r="K3882" t="s">
        <v>19</v>
      </c>
      <c r="L3882">
        <v>39000</v>
      </c>
      <c r="M3882" t="s">
        <v>20</v>
      </c>
      <c r="N3882" t="s">
        <v>20</v>
      </c>
      <c r="O3882" s="2">
        <v>131500</v>
      </c>
      <c r="P3882" s="1">
        <f>MEDIAN(Data_Source[Price (SAR)])</f>
        <v>58000</v>
      </c>
      <c r="Q3882" s="1" cm="1">
        <f t="array" ref="Q3882">MEDIAN(_xlfn._xlws.FILTER(Data_Source[Price (SAR)],Data_Source[Maker] = Data_Source[[#This Row],[Maker]]))</f>
        <v>65000</v>
      </c>
    </row>
    <row r="3883" spans="1:17" x14ac:dyDescent="0.35">
      <c r="A3883">
        <v>3882</v>
      </c>
      <c r="B3883" t="s">
        <v>39</v>
      </c>
      <c r="C3883" t="s">
        <v>46</v>
      </c>
      <c r="D3883">
        <v>2016</v>
      </c>
      <c r="E3883" s="9">
        <f ca="1">YEAR(TODAY())-Data_Source[[#This Row],[Year]]</f>
        <v>9</v>
      </c>
      <c r="F3883" t="s">
        <v>15</v>
      </c>
      <c r="G3883" t="s">
        <v>75</v>
      </c>
      <c r="H3883" t="s">
        <v>30</v>
      </c>
      <c r="I3883">
        <v>5.3</v>
      </c>
      <c r="J3883" t="s">
        <v>18</v>
      </c>
      <c r="K3883" t="s">
        <v>19</v>
      </c>
      <c r="L3883">
        <v>107320</v>
      </c>
      <c r="M3883" t="s">
        <v>20</v>
      </c>
      <c r="N3883" t="s">
        <v>20</v>
      </c>
      <c r="O3883" s="2">
        <v>130000</v>
      </c>
      <c r="P3883" s="1">
        <f>MEDIAN(Data_Source[Price (SAR)])</f>
        <v>58000</v>
      </c>
      <c r="Q3883" s="1" cm="1">
        <f t="array" ref="Q3883">MEDIAN(_xlfn._xlws.FILTER(Data_Source[Price (SAR)],Data_Source[Maker] = Data_Source[[#This Row],[Maker]]))</f>
        <v>60000</v>
      </c>
    </row>
    <row r="3884" spans="1:17" x14ac:dyDescent="0.35">
      <c r="A3884">
        <v>3883</v>
      </c>
      <c r="B3884" t="s">
        <v>221</v>
      </c>
      <c r="C3884" t="s">
        <v>222</v>
      </c>
      <c r="D3884">
        <v>2015</v>
      </c>
      <c r="E3884" s="9">
        <f ca="1">YEAR(TODAY())-Data_Source[[#This Row],[Year]]</f>
        <v>10</v>
      </c>
      <c r="F3884" t="s">
        <v>15</v>
      </c>
      <c r="G3884" t="s">
        <v>23</v>
      </c>
      <c r="H3884" t="s">
        <v>26</v>
      </c>
      <c r="I3884">
        <v>1.5</v>
      </c>
      <c r="J3884" t="s">
        <v>18</v>
      </c>
      <c r="K3884" t="s">
        <v>19</v>
      </c>
      <c r="L3884">
        <v>53000</v>
      </c>
      <c r="M3884" t="s">
        <v>42</v>
      </c>
      <c r="N3884" t="s">
        <v>64</v>
      </c>
      <c r="O3884" s="3">
        <v>30000</v>
      </c>
      <c r="P3884" s="1">
        <f>MEDIAN(Data_Source[Price (SAR)])</f>
        <v>58000</v>
      </c>
      <c r="Q3884" s="1" cm="1">
        <f t="array" ref="Q3884">MEDIAN(_xlfn._xlws.FILTER(Data_Source[Price (SAR)],Data_Source[Maker] = Data_Source[[#This Row],[Maker]]))</f>
        <v>32000</v>
      </c>
    </row>
    <row r="3885" spans="1:17" x14ac:dyDescent="0.35">
      <c r="A3885">
        <v>3884</v>
      </c>
      <c r="B3885" t="s">
        <v>34</v>
      </c>
      <c r="C3885" t="s">
        <v>41</v>
      </c>
      <c r="D3885">
        <v>2016</v>
      </c>
      <c r="E3885" s="9">
        <f ca="1">YEAR(TODAY())-Data_Source[[#This Row],[Year]]</f>
        <v>9</v>
      </c>
      <c r="F3885" t="s">
        <v>15</v>
      </c>
      <c r="G3885" t="s">
        <v>23</v>
      </c>
      <c r="H3885" t="s">
        <v>26</v>
      </c>
      <c r="I3885">
        <v>1.5</v>
      </c>
      <c r="J3885" t="s">
        <v>18</v>
      </c>
      <c r="K3885" t="s">
        <v>19</v>
      </c>
      <c r="L3885">
        <v>100</v>
      </c>
      <c r="M3885" t="s">
        <v>245</v>
      </c>
      <c r="N3885" t="s">
        <v>538</v>
      </c>
      <c r="O3885" s="2">
        <v>32000</v>
      </c>
      <c r="P3885" s="1">
        <f>MEDIAN(Data_Source[Price (SAR)])</f>
        <v>58000</v>
      </c>
      <c r="Q3885" s="1" cm="1">
        <f t="array" ref="Q3885">MEDIAN(_xlfn._xlws.FILTER(Data_Source[Price (SAR)],Data_Source[Maker] = Data_Source[[#This Row],[Maker]]))</f>
        <v>65000</v>
      </c>
    </row>
    <row r="3886" spans="1:17" x14ac:dyDescent="0.35">
      <c r="A3886">
        <v>3885</v>
      </c>
      <c r="B3886" t="s">
        <v>34</v>
      </c>
      <c r="C3886" t="s">
        <v>51</v>
      </c>
      <c r="D3886">
        <v>2006</v>
      </c>
      <c r="E3886" s="9">
        <f ca="1">YEAR(TODAY())-Data_Source[[#This Row],[Year]]</f>
        <v>19</v>
      </c>
      <c r="F3886" t="s">
        <v>44</v>
      </c>
      <c r="G3886" t="s">
        <v>78</v>
      </c>
      <c r="H3886" t="s">
        <v>17</v>
      </c>
      <c r="I3886">
        <v>1.8</v>
      </c>
      <c r="J3886" t="s">
        <v>18</v>
      </c>
      <c r="K3886" t="s">
        <v>68</v>
      </c>
      <c r="L3886">
        <v>320000</v>
      </c>
      <c r="M3886" t="s">
        <v>155</v>
      </c>
      <c r="N3886" t="s">
        <v>539</v>
      </c>
      <c r="O3886" s="3">
        <v>18000</v>
      </c>
      <c r="P3886" s="1">
        <f>MEDIAN(Data_Source[Price (SAR)])</f>
        <v>58000</v>
      </c>
      <c r="Q3886" s="1" cm="1">
        <f t="array" ref="Q3886">MEDIAN(_xlfn._xlws.FILTER(Data_Source[Price (SAR)],Data_Source[Maker] = Data_Source[[#This Row],[Maker]]))</f>
        <v>65000</v>
      </c>
    </row>
    <row r="3887" spans="1:17" x14ac:dyDescent="0.35">
      <c r="A3887">
        <v>3886</v>
      </c>
      <c r="B3887" t="s">
        <v>281</v>
      </c>
      <c r="C3887" t="s">
        <v>304</v>
      </c>
      <c r="D3887">
        <v>2018</v>
      </c>
      <c r="E3887" s="9">
        <f ca="1">YEAR(TODAY())-Data_Source[[#This Row],[Year]]</f>
        <v>7</v>
      </c>
      <c r="F3887" t="s">
        <v>15</v>
      </c>
      <c r="G3887" t="s">
        <v>23</v>
      </c>
      <c r="H3887" t="s">
        <v>17</v>
      </c>
      <c r="I3887">
        <v>3</v>
      </c>
      <c r="J3887" t="s">
        <v>18</v>
      </c>
      <c r="K3887" t="s">
        <v>19</v>
      </c>
      <c r="L3887">
        <v>79800</v>
      </c>
      <c r="M3887" t="s">
        <v>45</v>
      </c>
      <c r="N3887" t="s">
        <v>539</v>
      </c>
      <c r="O3887" s="2">
        <v>160000</v>
      </c>
      <c r="P3887" s="1">
        <f>MEDIAN(Data_Source[Price (SAR)])</f>
        <v>58000</v>
      </c>
      <c r="Q3887" s="1" cm="1">
        <f t="array" ref="Q3887">MEDIAN(_xlfn._xlws.FILTER(Data_Source[Price (SAR)],Data_Source[Maker] = Data_Source[[#This Row],[Maker]]))</f>
        <v>91000</v>
      </c>
    </row>
    <row r="3888" spans="1:17" x14ac:dyDescent="0.35">
      <c r="A3888">
        <v>3887</v>
      </c>
      <c r="B3888" t="s">
        <v>27</v>
      </c>
      <c r="C3888" t="s">
        <v>88</v>
      </c>
      <c r="D3888">
        <v>2018</v>
      </c>
      <c r="E3888" s="9">
        <f ca="1">YEAR(TODAY())-Data_Source[[#This Row],[Year]]</f>
        <v>7</v>
      </c>
      <c r="F3888" t="s">
        <v>15</v>
      </c>
      <c r="G3888" t="s">
        <v>23</v>
      </c>
      <c r="H3888" t="s">
        <v>26</v>
      </c>
      <c r="I3888">
        <v>1.4</v>
      </c>
      <c r="J3888" t="s">
        <v>18</v>
      </c>
      <c r="K3888" t="s">
        <v>19</v>
      </c>
      <c r="L3888">
        <v>51000</v>
      </c>
      <c r="M3888" t="s">
        <v>20</v>
      </c>
      <c r="N3888" t="s">
        <v>20</v>
      </c>
      <c r="O3888" s="2">
        <v>34000</v>
      </c>
      <c r="P3888" s="1">
        <f>MEDIAN(Data_Source[Price (SAR)])</f>
        <v>58000</v>
      </c>
      <c r="Q3888" s="1" cm="1">
        <f t="array" ref="Q3888">MEDIAN(_xlfn._xlws.FILTER(Data_Source[Price (SAR)],Data_Source[Maker] = Data_Source[[#This Row],[Maker]]))</f>
        <v>42000</v>
      </c>
    </row>
    <row r="3889" spans="1:17" x14ac:dyDescent="0.35">
      <c r="A3889">
        <v>3888</v>
      </c>
      <c r="B3889" t="s">
        <v>60</v>
      </c>
      <c r="C3889" t="s">
        <v>241</v>
      </c>
      <c r="D3889">
        <v>2014</v>
      </c>
      <c r="E3889" s="9">
        <f ca="1">YEAR(TODAY())-Data_Source[[#This Row],[Year]]</f>
        <v>11</v>
      </c>
      <c r="F3889" t="s">
        <v>15</v>
      </c>
      <c r="G3889" t="s">
        <v>23</v>
      </c>
      <c r="H3889" t="s">
        <v>17</v>
      </c>
      <c r="I3889">
        <v>4.5999999999999996</v>
      </c>
      <c r="J3889" t="s">
        <v>18</v>
      </c>
      <c r="K3889" t="s">
        <v>19</v>
      </c>
      <c r="L3889">
        <v>202000</v>
      </c>
      <c r="M3889" t="s">
        <v>20</v>
      </c>
      <c r="N3889" t="s">
        <v>20</v>
      </c>
      <c r="O3889" s="2">
        <v>133000</v>
      </c>
      <c r="P3889" s="1">
        <f>MEDIAN(Data_Source[Price (SAR)])</f>
        <v>58000</v>
      </c>
      <c r="Q3889" s="1" cm="1">
        <f t="array" ref="Q3889">MEDIAN(_xlfn._xlws.FILTER(Data_Source[Price (SAR)],Data_Source[Maker] = Data_Source[[#This Row],[Maker]]))</f>
        <v>142000</v>
      </c>
    </row>
    <row r="3890" spans="1:17" x14ac:dyDescent="0.35">
      <c r="A3890">
        <v>3889</v>
      </c>
      <c r="B3890" t="s">
        <v>34</v>
      </c>
      <c r="C3890" t="s">
        <v>162</v>
      </c>
      <c r="D3890">
        <v>2018</v>
      </c>
      <c r="E3890" s="9">
        <f ca="1">YEAR(TODAY())-Data_Source[[#This Row],[Year]]</f>
        <v>7</v>
      </c>
      <c r="F3890" t="s">
        <v>15</v>
      </c>
      <c r="G3890" t="s">
        <v>94</v>
      </c>
      <c r="H3890" t="s">
        <v>17</v>
      </c>
      <c r="I3890">
        <v>4</v>
      </c>
      <c r="J3890" t="s">
        <v>18</v>
      </c>
      <c r="K3890" t="s">
        <v>68</v>
      </c>
      <c r="L3890">
        <v>81499</v>
      </c>
      <c r="M3890" t="s">
        <v>20</v>
      </c>
      <c r="N3890" t="s">
        <v>20</v>
      </c>
      <c r="O3890" s="2">
        <v>123000</v>
      </c>
      <c r="P3890" s="1">
        <f>MEDIAN(Data_Source[Price (SAR)])</f>
        <v>58000</v>
      </c>
      <c r="Q3890" s="1" cm="1">
        <f t="array" ref="Q3890">MEDIAN(_xlfn._xlws.FILTER(Data_Source[Price (SAR)],Data_Source[Maker] = Data_Source[[#This Row],[Maker]]))</f>
        <v>65000</v>
      </c>
    </row>
    <row r="3891" spans="1:17" x14ac:dyDescent="0.35">
      <c r="A3891">
        <v>3890</v>
      </c>
      <c r="B3891" t="s">
        <v>39</v>
      </c>
      <c r="C3891" t="s">
        <v>46</v>
      </c>
      <c r="D3891">
        <v>2013</v>
      </c>
      <c r="E3891" s="9">
        <f ca="1">YEAR(TODAY())-Data_Source[[#This Row],[Year]]</f>
        <v>12</v>
      </c>
      <c r="F3891" t="s">
        <v>15</v>
      </c>
      <c r="G3891" t="s">
        <v>94</v>
      </c>
      <c r="H3891" t="s">
        <v>30</v>
      </c>
      <c r="I3891">
        <v>5.3</v>
      </c>
      <c r="J3891" t="s">
        <v>18</v>
      </c>
      <c r="K3891" t="s">
        <v>19</v>
      </c>
      <c r="L3891">
        <v>250000</v>
      </c>
      <c r="M3891" t="s">
        <v>20</v>
      </c>
      <c r="N3891" t="s">
        <v>20</v>
      </c>
      <c r="O3891" s="2">
        <v>70000</v>
      </c>
      <c r="P3891" s="1">
        <f>MEDIAN(Data_Source[Price (SAR)])</f>
        <v>58000</v>
      </c>
      <c r="Q3891" s="1" cm="1">
        <f t="array" ref="Q3891">MEDIAN(_xlfn._xlws.FILTER(Data_Source[Price (SAR)],Data_Source[Maker] = Data_Source[[#This Row],[Maker]]))</f>
        <v>60000</v>
      </c>
    </row>
    <row r="3892" spans="1:17" x14ac:dyDescent="0.35">
      <c r="A3892">
        <v>3891</v>
      </c>
      <c r="B3892" t="s">
        <v>21</v>
      </c>
      <c r="C3892" t="s">
        <v>355</v>
      </c>
      <c r="D3892">
        <v>2014</v>
      </c>
      <c r="E3892" s="9">
        <f ca="1">YEAR(TODAY())-Data_Source[[#This Row],[Year]]</f>
        <v>11</v>
      </c>
      <c r="F3892" t="s">
        <v>15</v>
      </c>
      <c r="G3892" t="s">
        <v>33</v>
      </c>
      <c r="H3892" t="s">
        <v>30</v>
      </c>
      <c r="I3892">
        <v>2</v>
      </c>
      <c r="J3892" t="s">
        <v>18</v>
      </c>
      <c r="K3892" t="s">
        <v>19</v>
      </c>
      <c r="L3892">
        <v>68000</v>
      </c>
      <c r="M3892" t="s">
        <v>20</v>
      </c>
      <c r="N3892" t="s">
        <v>20</v>
      </c>
      <c r="O3892" s="2">
        <v>35000</v>
      </c>
      <c r="P3892" s="1">
        <f>MEDIAN(Data_Source[Price (SAR)])</f>
        <v>58000</v>
      </c>
      <c r="Q3892" s="1" cm="1">
        <f t="array" ref="Q3892">MEDIAN(_xlfn._xlws.FILTER(Data_Source[Price (SAR)],Data_Source[Maker] = Data_Source[[#This Row],[Maker]]))</f>
        <v>36500</v>
      </c>
    </row>
    <row r="3893" spans="1:17" x14ac:dyDescent="0.35">
      <c r="A3893">
        <v>3892</v>
      </c>
      <c r="B3893" t="s">
        <v>73</v>
      </c>
      <c r="C3893">
        <v>3</v>
      </c>
      <c r="D3893">
        <v>2018</v>
      </c>
      <c r="E3893" s="9">
        <f ca="1">YEAR(TODAY())-Data_Source[[#This Row],[Year]]</f>
        <v>7</v>
      </c>
      <c r="F3893" t="s">
        <v>15</v>
      </c>
      <c r="G3893" t="s">
        <v>94</v>
      </c>
      <c r="H3893" t="s">
        <v>26</v>
      </c>
      <c r="I3893">
        <v>2</v>
      </c>
      <c r="J3893" t="s">
        <v>18</v>
      </c>
      <c r="K3893" t="s">
        <v>19</v>
      </c>
      <c r="L3893">
        <v>100000</v>
      </c>
      <c r="M3893" t="s">
        <v>20</v>
      </c>
      <c r="N3893" t="s">
        <v>20</v>
      </c>
      <c r="O3893" s="3">
        <v>53000</v>
      </c>
      <c r="P3893" s="1">
        <f>MEDIAN(Data_Source[Price (SAR)])</f>
        <v>58000</v>
      </c>
      <c r="Q3893" s="1" cm="1">
        <f t="array" ref="Q3893">MEDIAN(_xlfn._xlws.FILTER(Data_Source[Price (SAR)],Data_Source[Maker] = Data_Source[[#This Row],[Maker]]))</f>
        <v>56000</v>
      </c>
    </row>
    <row r="3894" spans="1:17" x14ac:dyDescent="0.35">
      <c r="A3894">
        <v>3893</v>
      </c>
      <c r="B3894" t="s">
        <v>174</v>
      </c>
      <c r="C3894" t="s">
        <v>175</v>
      </c>
      <c r="D3894">
        <v>2018</v>
      </c>
      <c r="E3894" s="9">
        <f ca="1">YEAR(TODAY())-Data_Source[[#This Row],[Year]]</f>
        <v>7</v>
      </c>
      <c r="F3894" t="s">
        <v>44</v>
      </c>
      <c r="G3894" t="s">
        <v>38</v>
      </c>
      <c r="H3894" t="s">
        <v>17</v>
      </c>
      <c r="I3894">
        <v>2</v>
      </c>
      <c r="J3894" t="s">
        <v>18</v>
      </c>
      <c r="K3894" t="s">
        <v>19</v>
      </c>
      <c r="L3894">
        <v>12500</v>
      </c>
      <c r="M3894" t="s">
        <v>253</v>
      </c>
      <c r="N3894" t="s">
        <v>539</v>
      </c>
      <c r="O3894" s="3">
        <v>250000</v>
      </c>
      <c r="P3894" s="1">
        <f>MEDIAN(Data_Source[Price (SAR)])</f>
        <v>58000</v>
      </c>
      <c r="Q3894" s="1" cm="1">
        <f t="array" ref="Q3894">MEDIAN(_xlfn._xlws.FILTER(Data_Source[Price (SAR)],Data_Source[Maker] = Data_Source[[#This Row],[Maker]]))</f>
        <v>110000</v>
      </c>
    </row>
    <row r="3895" spans="1:17" x14ac:dyDescent="0.35">
      <c r="A3895">
        <v>3894</v>
      </c>
      <c r="B3895" t="s">
        <v>36</v>
      </c>
      <c r="C3895" t="s">
        <v>115</v>
      </c>
      <c r="D3895">
        <v>1997</v>
      </c>
      <c r="E3895" s="9">
        <f ca="1">YEAR(TODAY())-Data_Source[[#This Row],[Year]]</f>
        <v>28</v>
      </c>
      <c r="F3895" t="s">
        <v>15</v>
      </c>
      <c r="G3895" t="s">
        <v>25</v>
      </c>
      <c r="H3895" t="s">
        <v>26</v>
      </c>
      <c r="I3895">
        <v>5.3</v>
      </c>
      <c r="J3895" t="s">
        <v>18</v>
      </c>
      <c r="K3895" t="s">
        <v>19</v>
      </c>
      <c r="L3895">
        <v>20000</v>
      </c>
      <c r="M3895" t="s">
        <v>59</v>
      </c>
      <c r="N3895" t="s">
        <v>59</v>
      </c>
      <c r="O3895" s="3">
        <v>45000</v>
      </c>
      <c r="P3895" s="1">
        <f>MEDIAN(Data_Source[Price (SAR)])</f>
        <v>58000</v>
      </c>
      <c r="Q3895" s="1" cm="1">
        <f t="array" ref="Q3895">MEDIAN(_xlfn._xlws.FILTER(Data_Source[Price (SAR)],Data_Source[Maker] = Data_Source[[#This Row],[Maker]]))</f>
        <v>72000</v>
      </c>
    </row>
    <row r="3896" spans="1:17" x14ac:dyDescent="0.35">
      <c r="A3896">
        <v>3895</v>
      </c>
      <c r="B3896" t="s">
        <v>34</v>
      </c>
      <c r="C3896" t="s">
        <v>43</v>
      </c>
      <c r="D3896">
        <v>2015</v>
      </c>
      <c r="E3896" s="9">
        <f ca="1">YEAR(TODAY())-Data_Source[[#This Row],[Year]]</f>
        <v>10</v>
      </c>
      <c r="F3896" t="s">
        <v>44</v>
      </c>
      <c r="G3896" t="s">
        <v>23</v>
      </c>
      <c r="H3896" t="s">
        <v>30</v>
      </c>
      <c r="I3896">
        <v>2.4</v>
      </c>
      <c r="J3896" t="s">
        <v>18</v>
      </c>
      <c r="K3896" t="s">
        <v>19</v>
      </c>
      <c r="L3896">
        <v>140000</v>
      </c>
      <c r="M3896" t="s">
        <v>54</v>
      </c>
      <c r="N3896" t="s">
        <v>538</v>
      </c>
      <c r="O3896" s="2">
        <v>45000</v>
      </c>
      <c r="P3896" s="1">
        <f>MEDIAN(Data_Source[Price (SAR)])</f>
        <v>58000</v>
      </c>
      <c r="Q3896" s="1" cm="1">
        <f t="array" ref="Q3896">MEDIAN(_xlfn._xlws.FILTER(Data_Source[Price (SAR)],Data_Source[Maker] = Data_Source[[#This Row],[Maker]]))</f>
        <v>65000</v>
      </c>
    </row>
    <row r="3897" spans="1:17" x14ac:dyDescent="0.35">
      <c r="A3897">
        <v>3896</v>
      </c>
      <c r="B3897" t="s">
        <v>34</v>
      </c>
      <c r="C3897" t="s">
        <v>58</v>
      </c>
      <c r="D3897">
        <v>2017</v>
      </c>
      <c r="E3897" s="9">
        <f ca="1">YEAR(TODAY())-Data_Source[[#This Row],[Year]]</f>
        <v>8</v>
      </c>
      <c r="F3897" t="s">
        <v>303</v>
      </c>
      <c r="G3897" t="s">
        <v>23</v>
      </c>
      <c r="H3897" t="s">
        <v>30</v>
      </c>
      <c r="I3897">
        <v>2.7</v>
      </c>
      <c r="J3897" t="s">
        <v>18</v>
      </c>
      <c r="K3897" t="s">
        <v>19</v>
      </c>
      <c r="L3897">
        <v>70000</v>
      </c>
      <c r="M3897" t="s">
        <v>155</v>
      </c>
      <c r="N3897" t="s">
        <v>539</v>
      </c>
      <c r="O3897" s="3">
        <v>75000</v>
      </c>
      <c r="P3897" s="1">
        <f>MEDIAN(Data_Source[Price (SAR)])</f>
        <v>58000</v>
      </c>
      <c r="Q3897" s="1" cm="1">
        <f t="array" ref="Q3897">MEDIAN(_xlfn._xlws.FILTER(Data_Source[Price (SAR)],Data_Source[Maker] = Data_Source[[#This Row],[Maker]]))</f>
        <v>65000</v>
      </c>
    </row>
    <row r="3898" spans="1:17" x14ac:dyDescent="0.35">
      <c r="A3898">
        <v>3897</v>
      </c>
      <c r="B3898" t="s">
        <v>174</v>
      </c>
      <c r="C3898" t="s">
        <v>175</v>
      </c>
      <c r="D3898">
        <v>2015</v>
      </c>
      <c r="E3898" s="9">
        <f ca="1">YEAR(TODAY())-Data_Source[[#This Row],[Year]]</f>
        <v>10</v>
      </c>
      <c r="F3898" t="s">
        <v>15</v>
      </c>
      <c r="G3898" t="s">
        <v>29</v>
      </c>
      <c r="H3898" t="s">
        <v>17</v>
      </c>
      <c r="I3898">
        <v>3</v>
      </c>
      <c r="J3898" t="s">
        <v>18</v>
      </c>
      <c r="K3898" t="s">
        <v>19</v>
      </c>
      <c r="L3898">
        <v>110000</v>
      </c>
      <c r="M3898" t="s">
        <v>42</v>
      </c>
      <c r="N3898" t="s">
        <v>64</v>
      </c>
      <c r="O3898" s="2">
        <v>107000</v>
      </c>
      <c r="P3898" s="1">
        <f>MEDIAN(Data_Source[Price (SAR)])</f>
        <v>58000</v>
      </c>
      <c r="Q3898" s="1" cm="1">
        <f t="array" ref="Q3898">MEDIAN(_xlfn._xlws.FILTER(Data_Source[Price (SAR)],Data_Source[Maker] = Data_Source[[#This Row],[Maker]]))</f>
        <v>110000</v>
      </c>
    </row>
    <row r="3899" spans="1:17" x14ac:dyDescent="0.35">
      <c r="A3899">
        <v>3898</v>
      </c>
      <c r="B3899" t="s">
        <v>85</v>
      </c>
      <c r="C3899" t="s">
        <v>87</v>
      </c>
      <c r="D3899">
        <v>2013</v>
      </c>
      <c r="E3899" s="9">
        <f ca="1">YEAR(TODAY())-Data_Source[[#This Row],[Year]]</f>
        <v>12</v>
      </c>
      <c r="F3899" t="s">
        <v>15</v>
      </c>
      <c r="G3899" t="s">
        <v>16</v>
      </c>
      <c r="H3899" t="s">
        <v>17</v>
      </c>
      <c r="I3899">
        <v>3.8</v>
      </c>
      <c r="J3899" t="s">
        <v>18</v>
      </c>
      <c r="K3899" t="s">
        <v>19</v>
      </c>
      <c r="L3899">
        <v>124</v>
      </c>
      <c r="M3899" t="s">
        <v>42</v>
      </c>
      <c r="N3899" t="s">
        <v>64</v>
      </c>
      <c r="O3899" s="2">
        <v>55000</v>
      </c>
      <c r="P3899" s="1">
        <f>MEDIAN(Data_Source[Price (SAR)])</f>
        <v>58000</v>
      </c>
      <c r="Q3899" s="1" cm="1">
        <f t="array" ref="Q3899">MEDIAN(_xlfn._xlws.FILTER(Data_Source[Price (SAR)],Data_Source[Maker] = Data_Source[[#This Row],[Maker]]))</f>
        <v>88000</v>
      </c>
    </row>
    <row r="3900" spans="1:17" x14ac:dyDescent="0.35">
      <c r="A3900">
        <v>3899</v>
      </c>
      <c r="B3900" t="s">
        <v>27</v>
      </c>
      <c r="C3900" t="s">
        <v>28</v>
      </c>
      <c r="D3900">
        <v>2020</v>
      </c>
      <c r="E3900" s="9">
        <f ca="1">YEAR(TODAY())-Data_Source[[#This Row],[Year]]</f>
        <v>5</v>
      </c>
      <c r="F3900" t="s">
        <v>15</v>
      </c>
      <c r="G3900" t="s">
        <v>75</v>
      </c>
      <c r="H3900" t="s">
        <v>26</v>
      </c>
      <c r="I3900">
        <v>1.6</v>
      </c>
      <c r="J3900" t="s">
        <v>18</v>
      </c>
      <c r="K3900" t="s">
        <v>19</v>
      </c>
      <c r="L3900">
        <v>15800</v>
      </c>
      <c r="M3900" t="s">
        <v>111</v>
      </c>
      <c r="N3900" t="s">
        <v>540</v>
      </c>
      <c r="O3900" s="2">
        <v>58000</v>
      </c>
      <c r="P3900" s="1">
        <f>MEDIAN(Data_Source[Price (SAR)])</f>
        <v>58000</v>
      </c>
      <c r="Q3900" s="1" cm="1">
        <f t="array" ref="Q3900">MEDIAN(_xlfn._xlws.FILTER(Data_Source[Price (SAR)],Data_Source[Maker] = Data_Source[[#This Row],[Maker]]))</f>
        <v>42000</v>
      </c>
    </row>
    <row r="3901" spans="1:17" x14ac:dyDescent="0.35">
      <c r="A3901">
        <v>3900</v>
      </c>
      <c r="B3901" t="s">
        <v>60</v>
      </c>
      <c r="C3901" t="s">
        <v>80</v>
      </c>
      <c r="D3901">
        <v>2008</v>
      </c>
      <c r="E3901" s="9">
        <f ca="1">YEAR(TODAY())-Data_Source[[#This Row],[Year]]</f>
        <v>17</v>
      </c>
      <c r="F3901" t="s">
        <v>47</v>
      </c>
      <c r="G3901" t="s">
        <v>16</v>
      </c>
      <c r="H3901" t="s">
        <v>17</v>
      </c>
      <c r="I3901">
        <v>3.5</v>
      </c>
      <c r="J3901" t="s">
        <v>18</v>
      </c>
      <c r="K3901" t="s">
        <v>19</v>
      </c>
      <c r="L3901">
        <v>206000</v>
      </c>
      <c r="M3901" t="s">
        <v>253</v>
      </c>
      <c r="N3901" t="s">
        <v>539</v>
      </c>
      <c r="O3901" s="3">
        <v>28000</v>
      </c>
      <c r="P3901" s="1">
        <f>MEDIAN(Data_Source[Price (SAR)])</f>
        <v>58000</v>
      </c>
      <c r="Q3901" s="1" cm="1">
        <f t="array" ref="Q3901">MEDIAN(_xlfn._xlws.FILTER(Data_Source[Price (SAR)],Data_Source[Maker] = Data_Source[[#This Row],[Maker]]))</f>
        <v>142000</v>
      </c>
    </row>
    <row r="3902" spans="1:17" x14ac:dyDescent="0.35">
      <c r="A3902">
        <v>3901</v>
      </c>
      <c r="B3902" t="s">
        <v>141</v>
      </c>
      <c r="C3902">
        <v>3008</v>
      </c>
      <c r="D3902">
        <v>2012</v>
      </c>
      <c r="E3902" s="9">
        <f ca="1">YEAR(TODAY())-Data_Source[[#This Row],[Year]]</f>
        <v>13</v>
      </c>
      <c r="F3902" t="s">
        <v>47</v>
      </c>
      <c r="G3902" t="s">
        <v>25</v>
      </c>
      <c r="H3902" t="s">
        <v>17</v>
      </c>
      <c r="I3902">
        <v>1.6</v>
      </c>
      <c r="J3902" t="s">
        <v>18</v>
      </c>
      <c r="K3902" t="s">
        <v>19</v>
      </c>
      <c r="L3902">
        <v>175000</v>
      </c>
      <c r="M3902" t="s">
        <v>64</v>
      </c>
      <c r="N3902" t="s">
        <v>64</v>
      </c>
      <c r="O3902" s="2">
        <v>20000</v>
      </c>
      <c r="P3902" s="1">
        <f>MEDIAN(Data_Source[Price (SAR)])</f>
        <v>58000</v>
      </c>
      <c r="Q3902" s="1" cm="1">
        <f t="array" ref="Q3902">MEDIAN(_xlfn._xlws.FILTER(Data_Source[Price (SAR)],Data_Source[Maker] = Data_Source[[#This Row],[Maker]]))</f>
        <v>23500</v>
      </c>
    </row>
    <row r="3903" spans="1:17" x14ac:dyDescent="0.35">
      <c r="A3903">
        <v>3902</v>
      </c>
      <c r="B3903" t="s">
        <v>27</v>
      </c>
      <c r="C3903" t="s">
        <v>88</v>
      </c>
      <c r="D3903">
        <v>2018</v>
      </c>
      <c r="E3903" s="9">
        <f ca="1">YEAR(TODAY())-Data_Source[[#This Row],[Year]]</f>
        <v>7</v>
      </c>
      <c r="F3903" t="s">
        <v>15</v>
      </c>
      <c r="G3903" t="s">
        <v>23</v>
      </c>
      <c r="H3903" t="s">
        <v>26</v>
      </c>
      <c r="I3903">
        <v>1.5</v>
      </c>
      <c r="J3903" t="s">
        <v>18</v>
      </c>
      <c r="K3903" t="s">
        <v>19</v>
      </c>
      <c r="L3903">
        <v>90400</v>
      </c>
      <c r="M3903" t="s">
        <v>45</v>
      </c>
      <c r="N3903" t="s">
        <v>539</v>
      </c>
      <c r="O3903" s="3">
        <v>32000</v>
      </c>
      <c r="P3903" s="1">
        <f>MEDIAN(Data_Source[Price (SAR)])</f>
        <v>58000</v>
      </c>
      <c r="Q3903" s="1" cm="1">
        <f t="array" ref="Q3903">MEDIAN(_xlfn._xlws.FILTER(Data_Source[Price (SAR)],Data_Source[Maker] = Data_Source[[#This Row],[Maker]]))</f>
        <v>42000</v>
      </c>
    </row>
    <row r="3904" spans="1:17" x14ac:dyDescent="0.35">
      <c r="A3904">
        <v>3903</v>
      </c>
      <c r="B3904" t="s">
        <v>181</v>
      </c>
      <c r="C3904" t="s">
        <v>199</v>
      </c>
      <c r="D3904">
        <v>2017</v>
      </c>
      <c r="E3904" s="9">
        <f ca="1">YEAR(TODAY())-Data_Source[[#This Row],[Year]]</f>
        <v>8</v>
      </c>
      <c r="F3904" t="s">
        <v>15</v>
      </c>
      <c r="G3904" t="s">
        <v>65</v>
      </c>
      <c r="H3904" t="s">
        <v>17</v>
      </c>
      <c r="I3904">
        <v>3.5</v>
      </c>
      <c r="J3904" t="s">
        <v>18</v>
      </c>
      <c r="K3904" t="s">
        <v>19</v>
      </c>
      <c r="L3904">
        <v>54000</v>
      </c>
      <c r="M3904" t="s">
        <v>42</v>
      </c>
      <c r="N3904" t="s">
        <v>64</v>
      </c>
      <c r="O3904" s="2">
        <v>73000</v>
      </c>
      <c r="P3904" s="1">
        <f>MEDIAN(Data_Source[Price (SAR)])</f>
        <v>58000</v>
      </c>
      <c r="Q3904" s="1" cm="1">
        <f t="array" ref="Q3904">MEDIAN(_xlfn._xlws.FILTER(Data_Source[Price (SAR)],Data_Source[Maker] = Data_Source[[#This Row],[Maker]]))</f>
        <v>54000</v>
      </c>
    </row>
    <row r="3905" spans="1:17" x14ac:dyDescent="0.35">
      <c r="A3905">
        <v>3904</v>
      </c>
      <c r="B3905" t="s">
        <v>34</v>
      </c>
      <c r="C3905" t="s">
        <v>35</v>
      </c>
      <c r="D3905">
        <v>2006</v>
      </c>
      <c r="E3905" s="9">
        <f ca="1">YEAR(TODAY())-Data_Source[[#This Row],[Year]]</f>
        <v>19</v>
      </c>
      <c r="F3905" t="s">
        <v>15</v>
      </c>
      <c r="G3905" t="s">
        <v>23</v>
      </c>
      <c r="H3905" t="s">
        <v>26</v>
      </c>
      <c r="I3905">
        <v>4.5</v>
      </c>
      <c r="J3905" t="s">
        <v>18</v>
      </c>
      <c r="K3905" t="s">
        <v>68</v>
      </c>
      <c r="L3905">
        <v>86000</v>
      </c>
      <c r="M3905" t="s">
        <v>45</v>
      </c>
      <c r="N3905" t="s">
        <v>539</v>
      </c>
      <c r="O3905" s="2">
        <v>90000</v>
      </c>
      <c r="P3905" s="1">
        <f>MEDIAN(Data_Source[Price (SAR)])</f>
        <v>58000</v>
      </c>
      <c r="Q3905" s="1" cm="1">
        <f t="array" ref="Q3905">MEDIAN(_xlfn._xlws.FILTER(Data_Source[Price (SAR)],Data_Source[Maker] = Data_Source[[#This Row],[Maker]]))</f>
        <v>65000</v>
      </c>
    </row>
    <row r="3906" spans="1:17" x14ac:dyDescent="0.35">
      <c r="A3906">
        <v>3905</v>
      </c>
      <c r="B3906" t="s">
        <v>21</v>
      </c>
      <c r="C3906" t="s">
        <v>24</v>
      </c>
      <c r="D3906">
        <v>2019</v>
      </c>
      <c r="E3906" s="9">
        <f ca="1">YEAR(TODAY())-Data_Source[[#This Row],[Year]]</f>
        <v>6</v>
      </c>
      <c r="F3906" t="s">
        <v>15</v>
      </c>
      <c r="G3906" t="s">
        <v>25</v>
      </c>
      <c r="H3906" t="s">
        <v>26</v>
      </c>
      <c r="I3906">
        <v>1.5</v>
      </c>
      <c r="J3906" t="s">
        <v>18</v>
      </c>
      <c r="K3906" t="s">
        <v>19</v>
      </c>
      <c r="L3906">
        <v>66000</v>
      </c>
      <c r="M3906" t="s">
        <v>54</v>
      </c>
      <c r="N3906" t="s">
        <v>538</v>
      </c>
      <c r="O3906" s="2">
        <v>29000</v>
      </c>
      <c r="P3906" s="1">
        <f>MEDIAN(Data_Source[Price (SAR)])</f>
        <v>58000</v>
      </c>
      <c r="Q3906" s="1" cm="1">
        <f t="array" ref="Q3906">MEDIAN(_xlfn._xlws.FILTER(Data_Source[Price (SAR)],Data_Source[Maker] = Data_Source[[#This Row],[Maker]]))</f>
        <v>36500</v>
      </c>
    </row>
    <row r="3907" spans="1:17" x14ac:dyDescent="0.35">
      <c r="A3907">
        <v>3906</v>
      </c>
      <c r="B3907" t="s">
        <v>82</v>
      </c>
      <c r="C3907" t="s">
        <v>83</v>
      </c>
      <c r="D3907">
        <v>2017</v>
      </c>
      <c r="E3907" s="9">
        <f ca="1">YEAR(TODAY())-Data_Source[[#This Row],[Year]]</f>
        <v>8</v>
      </c>
      <c r="F3907" t="s">
        <v>15</v>
      </c>
      <c r="G3907" t="s">
        <v>16</v>
      </c>
      <c r="H3907" t="s">
        <v>17</v>
      </c>
      <c r="I3907">
        <v>3.3</v>
      </c>
      <c r="J3907" t="s">
        <v>18</v>
      </c>
      <c r="K3907" t="s">
        <v>19</v>
      </c>
      <c r="L3907">
        <v>88000</v>
      </c>
      <c r="M3907" t="s">
        <v>20</v>
      </c>
      <c r="N3907" t="s">
        <v>20</v>
      </c>
      <c r="O3907" s="3">
        <v>83000</v>
      </c>
      <c r="P3907" s="1">
        <f>MEDIAN(Data_Source[Price (SAR)])</f>
        <v>58000</v>
      </c>
      <c r="Q3907" s="1" cm="1">
        <f t="array" ref="Q3907">MEDIAN(_xlfn._xlws.FILTER(Data_Source[Price (SAR)],Data_Source[Maker] = Data_Source[[#This Row],[Maker]]))</f>
        <v>40000</v>
      </c>
    </row>
    <row r="3908" spans="1:17" x14ac:dyDescent="0.35">
      <c r="A3908">
        <v>3907</v>
      </c>
      <c r="B3908" t="s">
        <v>60</v>
      </c>
      <c r="C3908" t="s">
        <v>309</v>
      </c>
      <c r="D3908">
        <v>2005</v>
      </c>
      <c r="E3908" s="9">
        <f ca="1">YEAR(TODAY())-Data_Source[[#This Row],[Year]]</f>
        <v>20</v>
      </c>
      <c r="F3908" t="s">
        <v>15</v>
      </c>
      <c r="G3908" t="s">
        <v>25</v>
      </c>
      <c r="H3908" t="s">
        <v>17</v>
      </c>
      <c r="I3908">
        <v>3.5</v>
      </c>
      <c r="J3908" t="s">
        <v>18</v>
      </c>
      <c r="K3908" t="s">
        <v>19</v>
      </c>
      <c r="L3908">
        <v>400000</v>
      </c>
      <c r="M3908" t="s">
        <v>42</v>
      </c>
      <c r="N3908" t="s">
        <v>64</v>
      </c>
      <c r="O3908" s="3">
        <v>50000</v>
      </c>
      <c r="P3908" s="1">
        <f>MEDIAN(Data_Source[Price (SAR)])</f>
        <v>58000</v>
      </c>
      <c r="Q3908" s="1" cm="1">
        <f t="array" ref="Q3908">MEDIAN(_xlfn._xlws.FILTER(Data_Source[Price (SAR)],Data_Source[Maker] = Data_Source[[#This Row],[Maker]]))</f>
        <v>142000</v>
      </c>
    </row>
    <row r="3909" spans="1:17" x14ac:dyDescent="0.35">
      <c r="A3909">
        <v>3908</v>
      </c>
      <c r="B3909" t="s">
        <v>62</v>
      </c>
      <c r="C3909" t="s">
        <v>63</v>
      </c>
      <c r="D3909">
        <v>2016</v>
      </c>
      <c r="E3909" s="9">
        <f ca="1">YEAR(TODAY())-Data_Source[[#This Row],[Year]]</f>
        <v>9</v>
      </c>
      <c r="F3909" t="s">
        <v>44</v>
      </c>
      <c r="G3909" t="s">
        <v>65</v>
      </c>
      <c r="H3909" t="s">
        <v>17</v>
      </c>
      <c r="I3909">
        <v>3.5</v>
      </c>
      <c r="J3909" t="s">
        <v>18</v>
      </c>
      <c r="K3909" t="s">
        <v>19</v>
      </c>
      <c r="L3909">
        <v>122000</v>
      </c>
      <c r="M3909" t="s">
        <v>42</v>
      </c>
      <c r="N3909" t="s">
        <v>64</v>
      </c>
      <c r="O3909" s="3">
        <v>176000</v>
      </c>
      <c r="P3909" s="1">
        <f>MEDIAN(Data_Source[Price (SAR)])</f>
        <v>58000</v>
      </c>
      <c r="Q3909" s="1" cm="1">
        <f t="array" ref="Q3909">MEDIAN(_xlfn._xlws.FILTER(Data_Source[Price (SAR)],Data_Source[Maker] = Data_Source[[#This Row],[Maker]]))</f>
        <v>242500</v>
      </c>
    </row>
    <row r="3910" spans="1:17" x14ac:dyDescent="0.35">
      <c r="A3910">
        <v>3909</v>
      </c>
      <c r="B3910" t="s">
        <v>34</v>
      </c>
      <c r="C3910" t="s">
        <v>123</v>
      </c>
      <c r="D3910">
        <v>2016</v>
      </c>
      <c r="E3910" s="9">
        <f ca="1">YEAR(TODAY())-Data_Source[[#This Row],[Year]]</f>
        <v>9</v>
      </c>
      <c r="F3910" t="s">
        <v>15</v>
      </c>
      <c r="G3910" t="s">
        <v>23</v>
      </c>
      <c r="H3910" t="s">
        <v>17</v>
      </c>
      <c r="I3910">
        <v>2.7</v>
      </c>
      <c r="J3910" t="s">
        <v>18</v>
      </c>
      <c r="K3910" t="s">
        <v>68</v>
      </c>
      <c r="L3910">
        <v>28000</v>
      </c>
      <c r="M3910" t="s">
        <v>45</v>
      </c>
      <c r="N3910" t="s">
        <v>539</v>
      </c>
      <c r="O3910" s="3">
        <v>94000</v>
      </c>
      <c r="P3910" s="1">
        <f>MEDIAN(Data_Source[Price (SAR)])</f>
        <v>58000</v>
      </c>
      <c r="Q3910" s="1" cm="1">
        <f t="array" ref="Q3910">MEDIAN(_xlfn._xlws.FILTER(Data_Source[Price (SAR)],Data_Source[Maker] = Data_Source[[#This Row],[Maker]]))</f>
        <v>65000</v>
      </c>
    </row>
    <row r="3911" spans="1:17" x14ac:dyDescent="0.35">
      <c r="A3911">
        <v>3910</v>
      </c>
      <c r="B3911" t="s">
        <v>13</v>
      </c>
      <c r="C3911" t="s">
        <v>356</v>
      </c>
      <c r="D3911">
        <v>2016</v>
      </c>
      <c r="E3911" s="9">
        <f ca="1">YEAR(TODAY())-Data_Source[[#This Row],[Year]]</f>
        <v>9</v>
      </c>
      <c r="F3911" t="s">
        <v>15</v>
      </c>
      <c r="G3911" t="s">
        <v>75</v>
      </c>
      <c r="H3911" t="s">
        <v>17</v>
      </c>
      <c r="I3911">
        <v>2.4</v>
      </c>
      <c r="J3911" t="s">
        <v>18</v>
      </c>
      <c r="K3911" t="s">
        <v>19</v>
      </c>
      <c r="L3911">
        <v>163000</v>
      </c>
      <c r="M3911" t="s">
        <v>20</v>
      </c>
      <c r="N3911" t="s">
        <v>20</v>
      </c>
      <c r="O3911" s="3">
        <v>42000</v>
      </c>
      <c r="P3911" s="1">
        <f>MEDIAN(Data_Source[Price (SAR)])</f>
        <v>58000</v>
      </c>
      <c r="Q3911" s="1" cm="1">
        <f t="array" ref="Q3911">MEDIAN(_xlfn._xlws.FILTER(Data_Source[Price (SAR)],Data_Source[Maker] = Data_Source[[#This Row],[Maker]]))</f>
        <v>70000</v>
      </c>
    </row>
    <row r="3912" spans="1:17" x14ac:dyDescent="0.35">
      <c r="A3912">
        <v>3911</v>
      </c>
      <c r="B3912" t="s">
        <v>34</v>
      </c>
      <c r="C3912" t="s">
        <v>43</v>
      </c>
      <c r="D3912">
        <v>2016</v>
      </c>
      <c r="E3912" s="9">
        <f ca="1">YEAR(TODAY())-Data_Source[[#This Row],[Year]]</f>
        <v>9</v>
      </c>
      <c r="F3912" t="s">
        <v>15</v>
      </c>
      <c r="G3912" t="s">
        <v>75</v>
      </c>
      <c r="H3912" t="s">
        <v>30</v>
      </c>
      <c r="I3912">
        <v>2.4</v>
      </c>
      <c r="J3912" t="s">
        <v>18</v>
      </c>
      <c r="K3912" t="s">
        <v>19</v>
      </c>
      <c r="L3912">
        <v>268000</v>
      </c>
      <c r="M3912" t="s">
        <v>20</v>
      </c>
      <c r="N3912" t="s">
        <v>20</v>
      </c>
      <c r="O3912" s="3">
        <v>58000</v>
      </c>
      <c r="P3912" s="1">
        <f>MEDIAN(Data_Source[Price (SAR)])</f>
        <v>58000</v>
      </c>
      <c r="Q3912" s="1" cm="1">
        <f t="array" ref="Q3912">MEDIAN(_xlfn._xlws.FILTER(Data_Source[Price (SAR)],Data_Source[Maker] = Data_Source[[#This Row],[Maker]]))</f>
        <v>65000</v>
      </c>
    </row>
    <row r="3913" spans="1:17" x14ac:dyDescent="0.35">
      <c r="A3913">
        <v>3912</v>
      </c>
      <c r="B3913" t="s">
        <v>34</v>
      </c>
      <c r="C3913" t="s">
        <v>55</v>
      </c>
      <c r="D3913">
        <v>2015</v>
      </c>
      <c r="E3913" s="9">
        <f ca="1">YEAR(TODAY())-Data_Source[[#This Row],[Year]]</f>
        <v>10</v>
      </c>
      <c r="F3913" t="s">
        <v>44</v>
      </c>
      <c r="G3913" t="s">
        <v>23</v>
      </c>
      <c r="H3913" t="s">
        <v>30</v>
      </c>
      <c r="I3913">
        <v>4</v>
      </c>
      <c r="J3913" t="s">
        <v>18</v>
      </c>
      <c r="K3913" t="s">
        <v>19</v>
      </c>
      <c r="L3913">
        <v>160000</v>
      </c>
      <c r="M3913" t="s">
        <v>45</v>
      </c>
      <c r="N3913" t="s">
        <v>539</v>
      </c>
      <c r="O3913" s="2">
        <v>98000</v>
      </c>
      <c r="P3913" s="1">
        <f>MEDIAN(Data_Source[Price (SAR)])</f>
        <v>58000</v>
      </c>
      <c r="Q3913" s="1" cm="1">
        <f t="array" ref="Q3913">MEDIAN(_xlfn._xlws.FILTER(Data_Source[Price (SAR)],Data_Source[Maker] = Data_Source[[#This Row],[Maker]]))</f>
        <v>65000</v>
      </c>
    </row>
    <row r="3914" spans="1:17" x14ac:dyDescent="0.35">
      <c r="A3914">
        <v>3913</v>
      </c>
      <c r="B3914" t="s">
        <v>39</v>
      </c>
      <c r="C3914" t="s">
        <v>131</v>
      </c>
      <c r="D3914">
        <v>2016</v>
      </c>
      <c r="E3914" s="9">
        <f ca="1">YEAR(TODAY())-Data_Source[[#This Row],[Year]]</f>
        <v>9</v>
      </c>
      <c r="F3914" t="s">
        <v>15</v>
      </c>
      <c r="G3914" t="s">
        <v>23</v>
      </c>
      <c r="H3914" t="s">
        <v>26</v>
      </c>
      <c r="I3914">
        <v>6</v>
      </c>
      <c r="J3914" t="s">
        <v>18</v>
      </c>
      <c r="K3914" t="s">
        <v>19</v>
      </c>
      <c r="L3914">
        <v>230000</v>
      </c>
      <c r="M3914" t="s">
        <v>20</v>
      </c>
      <c r="N3914" t="s">
        <v>20</v>
      </c>
      <c r="O3914" s="2">
        <v>75000</v>
      </c>
      <c r="P3914" s="1">
        <f>MEDIAN(Data_Source[Price (SAR)])</f>
        <v>58000</v>
      </c>
      <c r="Q3914" s="1" cm="1">
        <f t="array" ref="Q3914">MEDIAN(_xlfn._xlws.FILTER(Data_Source[Price (SAR)],Data_Source[Maker] = Data_Source[[#This Row],[Maker]]))</f>
        <v>60000</v>
      </c>
    </row>
    <row r="3915" spans="1:17" x14ac:dyDescent="0.35">
      <c r="A3915">
        <v>3914</v>
      </c>
      <c r="B3915" t="s">
        <v>36</v>
      </c>
      <c r="C3915" t="s">
        <v>115</v>
      </c>
      <c r="D3915">
        <v>2002</v>
      </c>
      <c r="E3915" s="9">
        <f ca="1">YEAR(TODAY())-Data_Source[[#This Row],[Year]]</f>
        <v>23</v>
      </c>
      <c r="F3915" t="s">
        <v>47</v>
      </c>
      <c r="G3915" t="s">
        <v>29</v>
      </c>
      <c r="H3915" t="s">
        <v>17</v>
      </c>
      <c r="I3915">
        <v>5.3</v>
      </c>
      <c r="J3915" t="s">
        <v>18</v>
      </c>
      <c r="K3915" t="s">
        <v>19</v>
      </c>
      <c r="L3915">
        <v>30000</v>
      </c>
      <c r="M3915" t="s">
        <v>20</v>
      </c>
      <c r="N3915" t="s">
        <v>20</v>
      </c>
      <c r="O3915" s="2">
        <v>9000</v>
      </c>
      <c r="P3915" s="1">
        <f>MEDIAN(Data_Source[Price (SAR)])</f>
        <v>58000</v>
      </c>
      <c r="Q3915" s="1" cm="1">
        <f t="array" ref="Q3915">MEDIAN(_xlfn._xlws.FILTER(Data_Source[Price (SAR)],Data_Source[Maker] = Data_Source[[#This Row],[Maker]]))</f>
        <v>72000</v>
      </c>
    </row>
    <row r="3916" spans="1:17" x14ac:dyDescent="0.35">
      <c r="A3916">
        <v>3915</v>
      </c>
      <c r="B3916" t="s">
        <v>36</v>
      </c>
      <c r="C3916" t="s">
        <v>146</v>
      </c>
      <c r="D3916">
        <v>2018</v>
      </c>
      <c r="E3916" s="9">
        <f ca="1">YEAR(TODAY())-Data_Source[[#This Row],[Year]]</f>
        <v>7</v>
      </c>
      <c r="F3916" t="s">
        <v>15</v>
      </c>
      <c r="G3916" t="s">
        <v>25</v>
      </c>
      <c r="H3916" t="s">
        <v>30</v>
      </c>
      <c r="I3916">
        <v>5.3</v>
      </c>
      <c r="J3916" t="s">
        <v>18</v>
      </c>
      <c r="K3916" t="s">
        <v>19</v>
      </c>
      <c r="L3916">
        <v>181313</v>
      </c>
      <c r="M3916" t="s">
        <v>20</v>
      </c>
      <c r="N3916" t="s">
        <v>20</v>
      </c>
      <c r="O3916" s="3">
        <v>131500</v>
      </c>
      <c r="P3916" s="1">
        <f>MEDIAN(Data_Source[Price (SAR)])</f>
        <v>58000</v>
      </c>
      <c r="Q3916" s="1" cm="1">
        <f t="array" ref="Q3916">MEDIAN(_xlfn._xlws.FILTER(Data_Source[Price (SAR)],Data_Source[Maker] = Data_Source[[#This Row],[Maker]]))</f>
        <v>72000</v>
      </c>
    </row>
    <row r="3917" spans="1:17" x14ac:dyDescent="0.35">
      <c r="A3917">
        <v>3916</v>
      </c>
      <c r="B3917" t="s">
        <v>174</v>
      </c>
      <c r="C3917" t="s">
        <v>208</v>
      </c>
      <c r="D3917">
        <v>2015</v>
      </c>
      <c r="E3917" s="9">
        <f ca="1">YEAR(TODAY())-Data_Source[[#This Row],[Year]]</f>
        <v>10</v>
      </c>
      <c r="F3917" t="s">
        <v>15</v>
      </c>
      <c r="G3917" t="s">
        <v>16</v>
      </c>
      <c r="H3917" t="s">
        <v>17</v>
      </c>
      <c r="I3917">
        <v>3.6</v>
      </c>
      <c r="J3917" t="s">
        <v>79</v>
      </c>
      <c r="K3917" t="s">
        <v>19</v>
      </c>
      <c r="L3917">
        <v>62300</v>
      </c>
      <c r="M3917" t="s">
        <v>45</v>
      </c>
      <c r="N3917" t="s">
        <v>539</v>
      </c>
      <c r="O3917" s="3">
        <v>140000</v>
      </c>
      <c r="P3917" s="1">
        <f>MEDIAN(Data_Source[Price (SAR)])</f>
        <v>58000</v>
      </c>
      <c r="Q3917" s="1" cm="1">
        <f t="array" ref="Q3917">MEDIAN(_xlfn._xlws.FILTER(Data_Source[Price (SAR)],Data_Source[Maker] = Data_Source[[#This Row],[Maker]]))</f>
        <v>110000</v>
      </c>
    </row>
    <row r="3918" spans="1:17" x14ac:dyDescent="0.35">
      <c r="A3918">
        <v>3917</v>
      </c>
      <c r="B3918" t="s">
        <v>34</v>
      </c>
      <c r="C3918" t="s">
        <v>35</v>
      </c>
      <c r="D3918">
        <v>2021</v>
      </c>
      <c r="E3918" s="9">
        <f ca="1">YEAR(TODAY())-Data_Source[[#This Row],[Year]]</f>
        <v>4</v>
      </c>
      <c r="F3918" t="s">
        <v>44</v>
      </c>
      <c r="G3918" t="s">
        <v>23</v>
      </c>
      <c r="H3918" t="s">
        <v>17</v>
      </c>
      <c r="I3918">
        <v>4.5999999999999996</v>
      </c>
      <c r="J3918" t="s">
        <v>18</v>
      </c>
      <c r="K3918" t="s">
        <v>19</v>
      </c>
      <c r="L3918">
        <v>9000</v>
      </c>
      <c r="M3918" t="s">
        <v>54</v>
      </c>
      <c r="N3918" t="s">
        <v>538</v>
      </c>
      <c r="O3918" s="3">
        <v>350000</v>
      </c>
      <c r="P3918" s="1">
        <f>MEDIAN(Data_Source[Price (SAR)])</f>
        <v>58000</v>
      </c>
      <c r="Q3918" s="1" cm="1">
        <f t="array" ref="Q3918">MEDIAN(_xlfn._xlws.FILTER(Data_Source[Price (SAR)],Data_Source[Maker] = Data_Source[[#This Row],[Maker]]))</f>
        <v>65000</v>
      </c>
    </row>
    <row r="3919" spans="1:17" x14ac:dyDescent="0.35">
      <c r="A3919">
        <v>3918</v>
      </c>
      <c r="B3919" t="s">
        <v>291</v>
      </c>
      <c r="C3919" t="s">
        <v>390</v>
      </c>
      <c r="D3919">
        <v>2020</v>
      </c>
      <c r="E3919" s="9">
        <f ca="1">YEAR(TODAY())-Data_Source[[#This Row],[Year]]</f>
        <v>5</v>
      </c>
      <c r="F3919" t="s">
        <v>15</v>
      </c>
      <c r="G3919" t="s">
        <v>16</v>
      </c>
      <c r="H3919" t="s">
        <v>26</v>
      </c>
      <c r="I3919">
        <v>1</v>
      </c>
      <c r="J3919" t="s">
        <v>18</v>
      </c>
      <c r="K3919" t="s">
        <v>19</v>
      </c>
      <c r="L3919">
        <v>300</v>
      </c>
      <c r="M3919" t="s">
        <v>42</v>
      </c>
      <c r="N3919" t="s">
        <v>64</v>
      </c>
      <c r="O3919" s="2">
        <v>772500</v>
      </c>
      <c r="P3919" s="1">
        <f>MEDIAN(Data_Source[Price (SAR)])</f>
        <v>58000</v>
      </c>
      <c r="Q3919" s="1" cm="1">
        <f t="array" ref="Q3919">MEDIAN(_xlfn._xlws.FILTER(Data_Source[Price (SAR)],Data_Source[Maker] = Data_Source[[#This Row],[Maker]]))</f>
        <v>310000</v>
      </c>
    </row>
    <row r="3920" spans="1:17" x14ac:dyDescent="0.35">
      <c r="A3920">
        <v>3919</v>
      </c>
      <c r="B3920" t="s">
        <v>60</v>
      </c>
      <c r="C3920" t="s">
        <v>61</v>
      </c>
      <c r="D3920">
        <v>2015</v>
      </c>
      <c r="E3920" s="9">
        <f ca="1">YEAR(TODAY())-Data_Source[[#This Row],[Year]]</f>
        <v>10</v>
      </c>
      <c r="F3920" t="s">
        <v>15</v>
      </c>
      <c r="G3920" t="s">
        <v>94</v>
      </c>
      <c r="H3920" t="s">
        <v>17</v>
      </c>
      <c r="I3920">
        <v>3.5</v>
      </c>
      <c r="J3920" t="s">
        <v>18</v>
      </c>
      <c r="K3920" t="s">
        <v>19</v>
      </c>
      <c r="L3920">
        <v>73000</v>
      </c>
      <c r="M3920" t="s">
        <v>42</v>
      </c>
      <c r="N3920" t="s">
        <v>64</v>
      </c>
      <c r="O3920" s="2">
        <v>110000</v>
      </c>
      <c r="P3920" s="1">
        <f>MEDIAN(Data_Source[Price (SAR)])</f>
        <v>58000</v>
      </c>
      <c r="Q3920" s="1" cm="1">
        <f t="array" ref="Q3920">MEDIAN(_xlfn._xlws.FILTER(Data_Source[Price (SAR)],Data_Source[Maker] = Data_Source[[#This Row],[Maker]]))</f>
        <v>142000</v>
      </c>
    </row>
    <row r="3921" spans="1:17" x14ac:dyDescent="0.35">
      <c r="A3921">
        <v>3920</v>
      </c>
      <c r="B3921" t="s">
        <v>34</v>
      </c>
      <c r="C3921" t="s">
        <v>43</v>
      </c>
      <c r="D3921">
        <v>2017</v>
      </c>
      <c r="E3921" s="9">
        <f ca="1">YEAR(TODAY())-Data_Source[[#This Row],[Year]]</f>
        <v>8</v>
      </c>
      <c r="F3921" t="s">
        <v>15</v>
      </c>
      <c r="G3921" t="s">
        <v>75</v>
      </c>
      <c r="H3921" t="s">
        <v>17</v>
      </c>
      <c r="I3921">
        <v>2.5</v>
      </c>
      <c r="J3921" t="s">
        <v>18</v>
      </c>
      <c r="K3921" t="s">
        <v>19</v>
      </c>
      <c r="L3921">
        <v>61000</v>
      </c>
      <c r="M3921" t="s">
        <v>20</v>
      </c>
      <c r="N3921" t="s">
        <v>20</v>
      </c>
      <c r="O3921" s="3">
        <v>77000</v>
      </c>
      <c r="P3921" s="1">
        <f>MEDIAN(Data_Source[Price (SAR)])</f>
        <v>58000</v>
      </c>
      <c r="Q3921" s="1" cm="1">
        <f t="array" ref="Q3921">MEDIAN(_xlfn._xlws.FILTER(Data_Source[Price (SAR)],Data_Source[Maker] = Data_Source[[#This Row],[Maker]]))</f>
        <v>65000</v>
      </c>
    </row>
    <row r="3922" spans="1:17" x14ac:dyDescent="0.35">
      <c r="A3922">
        <v>3921</v>
      </c>
      <c r="B3922" t="s">
        <v>27</v>
      </c>
      <c r="C3922" t="s">
        <v>160</v>
      </c>
      <c r="D3922">
        <v>2018</v>
      </c>
      <c r="E3922" s="9">
        <f ca="1">YEAR(TODAY())-Data_Source[[#This Row],[Year]]</f>
        <v>7</v>
      </c>
      <c r="F3922" t="s">
        <v>15</v>
      </c>
      <c r="G3922" t="s">
        <v>25</v>
      </c>
      <c r="H3922" t="s">
        <v>26</v>
      </c>
      <c r="I3922">
        <v>2.4</v>
      </c>
      <c r="J3922" t="s">
        <v>18</v>
      </c>
      <c r="K3922" t="s">
        <v>19</v>
      </c>
      <c r="L3922">
        <v>106327</v>
      </c>
      <c r="M3922" t="s">
        <v>20</v>
      </c>
      <c r="N3922" t="s">
        <v>20</v>
      </c>
      <c r="O3922" s="3">
        <v>61500</v>
      </c>
      <c r="P3922" s="1">
        <f>MEDIAN(Data_Source[Price (SAR)])</f>
        <v>58000</v>
      </c>
      <c r="Q3922" s="1" cm="1">
        <f t="array" ref="Q3922">MEDIAN(_xlfn._xlws.FILTER(Data_Source[Price (SAR)],Data_Source[Maker] = Data_Source[[#This Row],[Maker]]))</f>
        <v>42000</v>
      </c>
    </row>
    <row r="3923" spans="1:17" x14ac:dyDescent="0.35">
      <c r="A3923">
        <v>3922</v>
      </c>
      <c r="B3923" t="s">
        <v>34</v>
      </c>
      <c r="C3923" t="s">
        <v>43</v>
      </c>
      <c r="D3923">
        <v>2017</v>
      </c>
      <c r="E3923" s="9">
        <f ca="1">YEAR(TODAY())-Data_Source[[#This Row],[Year]]</f>
        <v>8</v>
      </c>
      <c r="F3923" t="s">
        <v>15</v>
      </c>
      <c r="G3923" t="s">
        <v>23</v>
      </c>
      <c r="H3923" t="s">
        <v>17</v>
      </c>
      <c r="I3923">
        <v>2.5</v>
      </c>
      <c r="J3923" t="s">
        <v>18</v>
      </c>
      <c r="K3923" t="s">
        <v>19</v>
      </c>
      <c r="L3923">
        <v>135000</v>
      </c>
      <c r="M3923" t="s">
        <v>45</v>
      </c>
      <c r="N3923" t="s">
        <v>539</v>
      </c>
      <c r="O3923" s="3">
        <v>73000</v>
      </c>
      <c r="P3923" s="1">
        <f>MEDIAN(Data_Source[Price (SAR)])</f>
        <v>58000</v>
      </c>
      <c r="Q3923" s="1" cm="1">
        <f t="array" ref="Q3923">MEDIAN(_xlfn._xlws.FILTER(Data_Source[Price (SAR)],Data_Source[Maker] = Data_Source[[#This Row],[Maker]]))</f>
        <v>65000</v>
      </c>
    </row>
    <row r="3924" spans="1:17" x14ac:dyDescent="0.35">
      <c r="A3924">
        <v>3923</v>
      </c>
      <c r="B3924" t="s">
        <v>27</v>
      </c>
      <c r="C3924" t="s">
        <v>88</v>
      </c>
      <c r="D3924">
        <v>2018</v>
      </c>
      <c r="E3924" s="9">
        <f ca="1">YEAR(TODAY())-Data_Source[[#This Row],[Year]]</f>
        <v>7</v>
      </c>
      <c r="F3924" t="s">
        <v>15</v>
      </c>
      <c r="G3924" t="s">
        <v>23</v>
      </c>
      <c r="H3924" t="s">
        <v>26</v>
      </c>
      <c r="I3924">
        <v>1.4</v>
      </c>
      <c r="J3924" t="s">
        <v>18</v>
      </c>
      <c r="K3924" t="s">
        <v>19</v>
      </c>
      <c r="L3924">
        <v>187000</v>
      </c>
      <c r="M3924" t="s">
        <v>42</v>
      </c>
      <c r="N3924" t="s">
        <v>64</v>
      </c>
      <c r="O3924" s="3">
        <v>29000</v>
      </c>
      <c r="P3924" s="1">
        <f>MEDIAN(Data_Source[Price (SAR)])</f>
        <v>58000</v>
      </c>
      <c r="Q3924" s="1" cm="1">
        <f t="array" ref="Q3924">MEDIAN(_xlfn._xlws.FILTER(Data_Source[Price (SAR)],Data_Source[Maker] = Data_Source[[#This Row],[Maker]]))</f>
        <v>42000</v>
      </c>
    </row>
    <row r="3925" spans="1:17" x14ac:dyDescent="0.35">
      <c r="A3925">
        <v>3924</v>
      </c>
      <c r="B3925" t="s">
        <v>36</v>
      </c>
      <c r="C3925" t="s">
        <v>37</v>
      </c>
      <c r="D3925">
        <v>2017</v>
      </c>
      <c r="E3925" s="9">
        <f ca="1">YEAR(TODAY())-Data_Source[[#This Row],[Year]]</f>
        <v>8</v>
      </c>
      <c r="F3925" t="s">
        <v>15</v>
      </c>
      <c r="G3925" t="s">
        <v>16</v>
      </c>
      <c r="H3925" t="s">
        <v>26</v>
      </c>
      <c r="I3925">
        <v>4</v>
      </c>
      <c r="J3925" t="s">
        <v>18</v>
      </c>
      <c r="K3925" t="s">
        <v>19</v>
      </c>
      <c r="L3925">
        <v>107</v>
      </c>
      <c r="M3925" t="s">
        <v>20</v>
      </c>
      <c r="N3925" t="s">
        <v>20</v>
      </c>
      <c r="O3925" s="2">
        <v>125000</v>
      </c>
      <c r="P3925" s="1">
        <f>MEDIAN(Data_Source[Price (SAR)])</f>
        <v>58000</v>
      </c>
      <c r="Q3925" s="1" cm="1">
        <f t="array" ref="Q3925">MEDIAN(_xlfn._xlws.FILTER(Data_Source[Price (SAR)],Data_Source[Maker] = Data_Source[[#This Row],[Maker]]))</f>
        <v>72000</v>
      </c>
    </row>
    <row r="3926" spans="1:17" x14ac:dyDescent="0.35">
      <c r="A3926">
        <v>3925</v>
      </c>
      <c r="B3926" t="s">
        <v>82</v>
      </c>
      <c r="C3926" t="s">
        <v>105</v>
      </c>
      <c r="D3926">
        <v>2015</v>
      </c>
      <c r="E3926" s="9">
        <f ca="1">YEAR(TODAY())-Data_Source[[#This Row],[Year]]</f>
        <v>10</v>
      </c>
      <c r="F3926" t="s">
        <v>15</v>
      </c>
      <c r="G3926" t="s">
        <v>65</v>
      </c>
      <c r="H3926" t="s">
        <v>26</v>
      </c>
      <c r="I3926">
        <v>2.4</v>
      </c>
      <c r="J3926" t="s">
        <v>18</v>
      </c>
      <c r="K3926" t="s">
        <v>19</v>
      </c>
      <c r="L3926">
        <v>156000</v>
      </c>
      <c r="M3926" t="s">
        <v>20</v>
      </c>
      <c r="N3926" t="s">
        <v>20</v>
      </c>
      <c r="O3926" s="3">
        <v>36000</v>
      </c>
      <c r="P3926" s="1">
        <f>MEDIAN(Data_Source[Price (SAR)])</f>
        <v>58000</v>
      </c>
      <c r="Q3926" s="1" cm="1">
        <f t="array" ref="Q3926">MEDIAN(_xlfn._xlws.FILTER(Data_Source[Price (SAR)],Data_Source[Maker] = Data_Source[[#This Row],[Maker]]))</f>
        <v>40000</v>
      </c>
    </row>
    <row r="3927" spans="1:17" x14ac:dyDescent="0.35">
      <c r="A3927">
        <v>3926</v>
      </c>
      <c r="B3927" t="s">
        <v>27</v>
      </c>
      <c r="C3927" t="s">
        <v>89</v>
      </c>
      <c r="D3927">
        <v>2019</v>
      </c>
      <c r="E3927" s="9">
        <f ca="1">YEAR(TODAY())-Data_Source[[#This Row],[Year]]</f>
        <v>6</v>
      </c>
      <c r="F3927" t="s">
        <v>15</v>
      </c>
      <c r="G3927" t="s">
        <v>23</v>
      </c>
      <c r="H3927" t="s">
        <v>26</v>
      </c>
      <c r="I3927">
        <v>2.4</v>
      </c>
      <c r="J3927" t="s">
        <v>18</v>
      </c>
      <c r="K3927" t="s">
        <v>19</v>
      </c>
      <c r="L3927">
        <v>94000</v>
      </c>
      <c r="M3927" t="s">
        <v>20</v>
      </c>
      <c r="N3927" t="s">
        <v>20</v>
      </c>
      <c r="O3927" s="2">
        <v>58000</v>
      </c>
      <c r="P3927" s="1">
        <f>MEDIAN(Data_Source[Price (SAR)])</f>
        <v>58000</v>
      </c>
      <c r="Q3927" s="1" cm="1">
        <f t="array" ref="Q3927">MEDIAN(_xlfn._xlws.FILTER(Data_Source[Price (SAR)],Data_Source[Maker] = Data_Source[[#This Row],[Maker]]))</f>
        <v>42000</v>
      </c>
    </row>
    <row r="3928" spans="1:17" x14ac:dyDescent="0.35">
      <c r="A3928">
        <v>3927</v>
      </c>
      <c r="B3928" t="s">
        <v>34</v>
      </c>
      <c r="C3928" t="s">
        <v>35</v>
      </c>
      <c r="D3928">
        <v>2019</v>
      </c>
      <c r="E3928" s="9">
        <f ca="1">YEAR(TODAY())-Data_Source[[#This Row],[Year]]</f>
        <v>6</v>
      </c>
      <c r="F3928" t="s">
        <v>47</v>
      </c>
      <c r="G3928" t="s">
        <v>23</v>
      </c>
      <c r="H3928" t="s">
        <v>17</v>
      </c>
      <c r="I3928">
        <v>5.7</v>
      </c>
      <c r="J3928" t="s">
        <v>18</v>
      </c>
      <c r="K3928" t="s">
        <v>19</v>
      </c>
      <c r="L3928">
        <v>12400</v>
      </c>
      <c r="M3928" t="s">
        <v>20</v>
      </c>
      <c r="N3928" t="s">
        <v>20</v>
      </c>
      <c r="O3928" s="3">
        <v>265000</v>
      </c>
      <c r="P3928" s="1">
        <f>MEDIAN(Data_Source[Price (SAR)])</f>
        <v>58000</v>
      </c>
      <c r="Q3928" s="1" cm="1">
        <f t="array" ref="Q3928">MEDIAN(_xlfn._xlws.FILTER(Data_Source[Price (SAR)],Data_Source[Maker] = Data_Source[[#This Row],[Maker]]))</f>
        <v>65000</v>
      </c>
    </row>
    <row r="3929" spans="1:17" x14ac:dyDescent="0.35">
      <c r="A3929">
        <v>3928</v>
      </c>
      <c r="B3929" t="s">
        <v>34</v>
      </c>
      <c r="C3929" t="s">
        <v>51</v>
      </c>
      <c r="D3929">
        <v>2016</v>
      </c>
      <c r="E3929" s="9">
        <f ca="1">YEAR(TODAY())-Data_Source[[#This Row],[Year]]</f>
        <v>9</v>
      </c>
      <c r="F3929" t="s">
        <v>15</v>
      </c>
      <c r="G3929" t="s">
        <v>23</v>
      </c>
      <c r="H3929" t="s">
        <v>30</v>
      </c>
      <c r="I3929">
        <v>1.6</v>
      </c>
      <c r="J3929" t="s">
        <v>18</v>
      </c>
      <c r="K3929" t="s">
        <v>19</v>
      </c>
      <c r="L3929">
        <v>138000</v>
      </c>
      <c r="M3929" t="s">
        <v>20</v>
      </c>
      <c r="N3929" t="s">
        <v>20</v>
      </c>
      <c r="O3929" s="3">
        <v>46000</v>
      </c>
      <c r="P3929" s="1">
        <f>MEDIAN(Data_Source[Price (SAR)])</f>
        <v>58000</v>
      </c>
      <c r="Q3929" s="1" cm="1">
        <f t="array" ref="Q3929">MEDIAN(_xlfn._xlws.FILTER(Data_Source[Price (SAR)],Data_Source[Maker] = Data_Source[[#This Row],[Maker]]))</f>
        <v>65000</v>
      </c>
    </row>
    <row r="3930" spans="1:17" x14ac:dyDescent="0.35">
      <c r="A3930">
        <v>3929</v>
      </c>
      <c r="B3930" t="s">
        <v>34</v>
      </c>
      <c r="C3930" t="s">
        <v>162</v>
      </c>
      <c r="D3930">
        <v>2021</v>
      </c>
      <c r="E3930" s="9">
        <f ca="1">YEAR(TODAY())-Data_Source[[#This Row],[Year]]</f>
        <v>4</v>
      </c>
      <c r="F3930" t="s">
        <v>44</v>
      </c>
      <c r="G3930" t="s">
        <v>94</v>
      </c>
      <c r="H3930" t="s">
        <v>17</v>
      </c>
      <c r="I3930">
        <v>4</v>
      </c>
      <c r="J3930" t="s">
        <v>18</v>
      </c>
      <c r="K3930" t="s">
        <v>68</v>
      </c>
      <c r="L3930">
        <v>1519</v>
      </c>
      <c r="M3930" t="s">
        <v>20</v>
      </c>
      <c r="N3930" t="s">
        <v>20</v>
      </c>
      <c r="O3930" s="2">
        <v>175000</v>
      </c>
      <c r="P3930" s="1">
        <f>MEDIAN(Data_Source[Price (SAR)])</f>
        <v>58000</v>
      </c>
      <c r="Q3930" s="1" cm="1">
        <f t="array" ref="Q3930">MEDIAN(_xlfn._xlws.FILTER(Data_Source[Price (SAR)],Data_Source[Maker] = Data_Source[[#This Row],[Maker]]))</f>
        <v>65000</v>
      </c>
    </row>
    <row r="3931" spans="1:17" x14ac:dyDescent="0.35">
      <c r="A3931">
        <v>3930</v>
      </c>
      <c r="B3931" t="s">
        <v>76</v>
      </c>
      <c r="C3931" t="s">
        <v>125</v>
      </c>
      <c r="D3931">
        <v>2017</v>
      </c>
      <c r="E3931" s="9">
        <f ca="1">YEAR(TODAY())-Data_Source[[#This Row],[Year]]</f>
        <v>8</v>
      </c>
      <c r="F3931" t="s">
        <v>44</v>
      </c>
      <c r="G3931" t="s">
        <v>23</v>
      </c>
      <c r="H3931" t="s">
        <v>26</v>
      </c>
      <c r="I3931">
        <v>3.5</v>
      </c>
      <c r="J3931" t="s">
        <v>18</v>
      </c>
      <c r="K3931" t="s">
        <v>19</v>
      </c>
      <c r="L3931">
        <v>94000</v>
      </c>
      <c r="M3931" t="s">
        <v>20</v>
      </c>
      <c r="N3931" t="s">
        <v>20</v>
      </c>
      <c r="O3931" s="3">
        <v>82000</v>
      </c>
      <c r="P3931" s="1">
        <f>MEDIAN(Data_Source[Price (SAR)])</f>
        <v>58000</v>
      </c>
      <c r="Q3931" s="1" cm="1">
        <f t="array" ref="Q3931">MEDIAN(_xlfn._xlws.FILTER(Data_Source[Price (SAR)],Data_Source[Maker] = Data_Source[[#This Row],[Maker]]))</f>
        <v>55000</v>
      </c>
    </row>
    <row r="3932" spans="1:17" x14ac:dyDescent="0.35">
      <c r="A3932">
        <v>3931</v>
      </c>
      <c r="B3932" t="s">
        <v>82</v>
      </c>
      <c r="C3932" t="s">
        <v>226</v>
      </c>
      <c r="D3932">
        <v>2014</v>
      </c>
      <c r="E3932" s="9">
        <f ca="1">YEAR(TODAY())-Data_Source[[#This Row],[Year]]</f>
        <v>11</v>
      </c>
      <c r="F3932" t="s">
        <v>15</v>
      </c>
      <c r="G3932" t="s">
        <v>196</v>
      </c>
      <c r="H3932" t="s">
        <v>30</v>
      </c>
      <c r="I3932">
        <v>1.6</v>
      </c>
      <c r="J3932" t="s">
        <v>18</v>
      </c>
      <c r="K3932" t="s">
        <v>19</v>
      </c>
      <c r="L3932">
        <v>157000</v>
      </c>
      <c r="M3932" t="s">
        <v>20</v>
      </c>
      <c r="N3932" t="s">
        <v>20</v>
      </c>
      <c r="O3932" s="2">
        <v>30000</v>
      </c>
      <c r="P3932" s="1">
        <f>MEDIAN(Data_Source[Price (SAR)])</f>
        <v>58000</v>
      </c>
      <c r="Q3932" s="1" cm="1">
        <f t="array" ref="Q3932">MEDIAN(_xlfn._xlws.FILTER(Data_Source[Price (SAR)],Data_Source[Maker] = Data_Source[[#This Row],[Maker]]))</f>
        <v>40000</v>
      </c>
    </row>
    <row r="3933" spans="1:17" x14ac:dyDescent="0.35">
      <c r="A3933">
        <v>3932</v>
      </c>
      <c r="B3933" t="s">
        <v>36</v>
      </c>
      <c r="C3933" t="s">
        <v>37</v>
      </c>
      <c r="D3933">
        <v>2017</v>
      </c>
      <c r="E3933" s="9">
        <f ca="1">YEAR(TODAY())-Data_Source[[#This Row],[Year]]</f>
        <v>8</v>
      </c>
      <c r="F3933" t="s">
        <v>15</v>
      </c>
      <c r="G3933" t="s">
        <v>78</v>
      </c>
      <c r="H3933" t="s">
        <v>30</v>
      </c>
      <c r="I3933">
        <v>5.3</v>
      </c>
      <c r="J3933" t="s">
        <v>18</v>
      </c>
      <c r="K3933" t="s">
        <v>19</v>
      </c>
      <c r="L3933">
        <v>30000</v>
      </c>
      <c r="M3933" t="s">
        <v>111</v>
      </c>
      <c r="N3933" t="s">
        <v>540</v>
      </c>
      <c r="O3933" s="2">
        <v>158000</v>
      </c>
      <c r="P3933" s="1">
        <f>MEDIAN(Data_Source[Price (SAR)])</f>
        <v>58000</v>
      </c>
      <c r="Q3933" s="1" cm="1">
        <f t="array" ref="Q3933">MEDIAN(_xlfn._xlws.FILTER(Data_Source[Price (SAR)],Data_Source[Maker] = Data_Source[[#This Row],[Maker]]))</f>
        <v>72000</v>
      </c>
    </row>
    <row r="3934" spans="1:17" x14ac:dyDescent="0.35">
      <c r="A3934">
        <v>3933</v>
      </c>
      <c r="B3934" t="s">
        <v>36</v>
      </c>
      <c r="C3934" t="s">
        <v>146</v>
      </c>
      <c r="D3934">
        <v>2021</v>
      </c>
      <c r="E3934" s="9">
        <f ca="1">YEAR(TODAY())-Data_Source[[#This Row],[Year]]</f>
        <v>4</v>
      </c>
      <c r="F3934" t="s">
        <v>15</v>
      </c>
      <c r="G3934" t="s">
        <v>29</v>
      </c>
      <c r="H3934" t="s">
        <v>17</v>
      </c>
      <c r="I3934">
        <v>5.3</v>
      </c>
      <c r="J3934" t="s">
        <v>18</v>
      </c>
      <c r="K3934" t="s">
        <v>19</v>
      </c>
      <c r="L3934">
        <v>2000</v>
      </c>
      <c r="M3934" t="s">
        <v>45</v>
      </c>
      <c r="N3934" t="s">
        <v>539</v>
      </c>
      <c r="O3934" s="2">
        <v>187000</v>
      </c>
      <c r="P3934" s="1">
        <f>MEDIAN(Data_Source[Price (SAR)])</f>
        <v>58000</v>
      </c>
      <c r="Q3934" s="1" cm="1">
        <f t="array" ref="Q3934">MEDIAN(_xlfn._xlws.FILTER(Data_Source[Price (SAR)],Data_Source[Maker] = Data_Source[[#This Row],[Maker]]))</f>
        <v>72000</v>
      </c>
    </row>
    <row r="3935" spans="1:17" x14ac:dyDescent="0.35">
      <c r="A3935">
        <v>3934</v>
      </c>
      <c r="B3935" t="s">
        <v>174</v>
      </c>
      <c r="C3935" t="s">
        <v>208</v>
      </c>
      <c r="D3935">
        <v>2019</v>
      </c>
      <c r="E3935" s="9">
        <f ca="1">YEAR(TODAY())-Data_Source[[#This Row],[Year]]</f>
        <v>6</v>
      </c>
      <c r="F3935" t="s">
        <v>44</v>
      </c>
      <c r="G3935" t="s">
        <v>16</v>
      </c>
      <c r="H3935" t="s">
        <v>17</v>
      </c>
      <c r="I3935">
        <v>3</v>
      </c>
      <c r="J3935" t="s">
        <v>18</v>
      </c>
      <c r="K3935" t="s">
        <v>19</v>
      </c>
      <c r="L3935">
        <v>14000</v>
      </c>
      <c r="M3935" t="s">
        <v>20</v>
      </c>
      <c r="N3935" t="s">
        <v>20</v>
      </c>
      <c r="O3935" s="3">
        <v>220000</v>
      </c>
      <c r="P3935" s="1">
        <f>MEDIAN(Data_Source[Price (SAR)])</f>
        <v>58000</v>
      </c>
      <c r="Q3935" s="1" cm="1">
        <f t="array" ref="Q3935">MEDIAN(_xlfn._xlws.FILTER(Data_Source[Price (SAR)],Data_Source[Maker] = Data_Source[[#This Row],[Maker]]))</f>
        <v>110000</v>
      </c>
    </row>
    <row r="3936" spans="1:17" x14ac:dyDescent="0.35">
      <c r="A3936">
        <v>3935</v>
      </c>
      <c r="B3936" t="s">
        <v>34</v>
      </c>
      <c r="C3936" t="s">
        <v>123</v>
      </c>
      <c r="D3936">
        <v>2016</v>
      </c>
      <c r="E3936" s="9">
        <f ca="1">YEAR(TODAY())-Data_Source[[#This Row],[Year]]</f>
        <v>9</v>
      </c>
      <c r="F3936" t="s">
        <v>15</v>
      </c>
      <c r="G3936" t="s">
        <v>23</v>
      </c>
      <c r="H3936" t="s">
        <v>17</v>
      </c>
      <c r="I3936">
        <v>2.7</v>
      </c>
      <c r="J3936" t="s">
        <v>18</v>
      </c>
      <c r="K3936" t="s">
        <v>68</v>
      </c>
      <c r="L3936">
        <v>190000</v>
      </c>
      <c r="M3936" t="s">
        <v>228</v>
      </c>
      <c r="N3936" t="s">
        <v>540</v>
      </c>
      <c r="O3936" s="2">
        <v>65000</v>
      </c>
      <c r="P3936" s="1">
        <f>MEDIAN(Data_Source[Price (SAR)])</f>
        <v>58000</v>
      </c>
      <c r="Q3936" s="1" cm="1">
        <f t="array" ref="Q3936">MEDIAN(_xlfn._xlws.FILTER(Data_Source[Price (SAR)],Data_Source[Maker] = Data_Source[[#This Row],[Maker]]))</f>
        <v>65000</v>
      </c>
    </row>
    <row r="3937" spans="1:17" x14ac:dyDescent="0.35">
      <c r="A3937">
        <v>3936</v>
      </c>
      <c r="B3937" t="s">
        <v>34</v>
      </c>
      <c r="C3937" t="s">
        <v>51</v>
      </c>
      <c r="D3937">
        <v>2020</v>
      </c>
      <c r="E3937" s="9">
        <f ca="1">YEAR(TODAY())-Data_Source[[#This Row],[Year]]</f>
        <v>5</v>
      </c>
      <c r="F3937" t="s">
        <v>15</v>
      </c>
      <c r="G3937" t="s">
        <v>29</v>
      </c>
      <c r="H3937" t="s">
        <v>17</v>
      </c>
      <c r="I3937">
        <v>1.6</v>
      </c>
      <c r="J3937" t="s">
        <v>18</v>
      </c>
      <c r="K3937" t="s">
        <v>19</v>
      </c>
      <c r="L3937">
        <v>58000</v>
      </c>
      <c r="M3937" t="s">
        <v>20</v>
      </c>
      <c r="N3937" t="s">
        <v>20</v>
      </c>
      <c r="O3937" s="3">
        <v>65000</v>
      </c>
      <c r="P3937" s="1">
        <f>MEDIAN(Data_Source[Price (SAR)])</f>
        <v>58000</v>
      </c>
      <c r="Q3937" s="1" cm="1">
        <f t="array" ref="Q3937">MEDIAN(_xlfn._xlws.FILTER(Data_Source[Price (SAR)],Data_Source[Maker] = Data_Source[[#This Row],[Maker]]))</f>
        <v>65000</v>
      </c>
    </row>
    <row r="3938" spans="1:17" x14ac:dyDescent="0.35">
      <c r="A3938">
        <v>3937</v>
      </c>
      <c r="B3938" t="s">
        <v>281</v>
      </c>
      <c r="C3938" t="s">
        <v>328</v>
      </c>
      <c r="D3938">
        <v>2013</v>
      </c>
      <c r="E3938" s="9">
        <f ca="1">YEAR(TODAY())-Data_Source[[#This Row],[Year]]</f>
        <v>12</v>
      </c>
      <c r="F3938" t="s">
        <v>15</v>
      </c>
      <c r="G3938" t="s">
        <v>33</v>
      </c>
      <c r="H3938" t="s">
        <v>17</v>
      </c>
      <c r="I3938">
        <v>3</v>
      </c>
      <c r="J3938" t="s">
        <v>18</v>
      </c>
      <c r="K3938" t="s">
        <v>19</v>
      </c>
      <c r="L3938">
        <v>130</v>
      </c>
      <c r="M3938" t="s">
        <v>20</v>
      </c>
      <c r="N3938" t="s">
        <v>20</v>
      </c>
      <c r="O3938" s="3">
        <v>91000</v>
      </c>
      <c r="P3938" s="1">
        <f>MEDIAN(Data_Source[Price (SAR)])</f>
        <v>58000</v>
      </c>
      <c r="Q3938" s="1" cm="1">
        <f t="array" ref="Q3938">MEDIAN(_xlfn._xlws.FILTER(Data_Source[Price (SAR)],Data_Source[Maker] = Data_Source[[#This Row],[Maker]]))</f>
        <v>91000</v>
      </c>
    </row>
    <row r="3939" spans="1:17" x14ac:dyDescent="0.35">
      <c r="A3939">
        <v>3938</v>
      </c>
      <c r="B3939" t="s">
        <v>60</v>
      </c>
      <c r="C3939" t="s">
        <v>90</v>
      </c>
      <c r="D3939">
        <v>2020</v>
      </c>
      <c r="E3939" s="9">
        <f ca="1">YEAR(TODAY())-Data_Source[[#This Row],[Year]]</f>
        <v>5</v>
      </c>
      <c r="F3939" t="s">
        <v>44</v>
      </c>
      <c r="G3939" t="s">
        <v>16</v>
      </c>
      <c r="H3939" t="s">
        <v>17</v>
      </c>
      <c r="I3939">
        <v>5.7</v>
      </c>
      <c r="J3939" t="s">
        <v>18</v>
      </c>
      <c r="K3939" t="s">
        <v>19</v>
      </c>
      <c r="L3939">
        <v>27000</v>
      </c>
      <c r="M3939" t="s">
        <v>20</v>
      </c>
      <c r="N3939" t="s">
        <v>20</v>
      </c>
      <c r="O3939" s="2">
        <v>418000</v>
      </c>
      <c r="P3939" s="1">
        <f>MEDIAN(Data_Source[Price (SAR)])</f>
        <v>58000</v>
      </c>
      <c r="Q3939" s="1" cm="1">
        <f t="array" ref="Q3939">MEDIAN(_xlfn._xlws.FILTER(Data_Source[Price (SAR)],Data_Source[Maker] = Data_Source[[#This Row],[Maker]]))</f>
        <v>142000</v>
      </c>
    </row>
    <row r="3940" spans="1:17" x14ac:dyDescent="0.35">
      <c r="A3940">
        <v>3939</v>
      </c>
      <c r="B3940" t="s">
        <v>60</v>
      </c>
      <c r="C3940" t="s">
        <v>241</v>
      </c>
      <c r="D3940">
        <v>2010</v>
      </c>
      <c r="E3940" s="9">
        <f ca="1">YEAR(TODAY())-Data_Source[[#This Row],[Year]]</f>
        <v>15</v>
      </c>
      <c r="F3940" t="s">
        <v>47</v>
      </c>
      <c r="G3940" t="s">
        <v>23</v>
      </c>
      <c r="H3940" t="s">
        <v>30</v>
      </c>
      <c r="I3940">
        <v>1.8</v>
      </c>
      <c r="J3940" t="s">
        <v>18</v>
      </c>
      <c r="K3940" t="s">
        <v>19</v>
      </c>
      <c r="L3940">
        <v>120000</v>
      </c>
      <c r="M3940" t="s">
        <v>138</v>
      </c>
      <c r="N3940" t="s">
        <v>64</v>
      </c>
      <c r="O3940" s="2">
        <v>77000</v>
      </c>
      <c r="P3940" s="1">
        <f>MEDIAN(Data_Source[Price (SAR)])</f>
        <v>58000</v>
      </c>
      <c r="Q3940" s="1" cm="1">
        <f t="array" ref="Q3940">MEDIAN(_xlfn._xlws.FILTER(Data_Source[Price (SAR)],Data_Source[Maker] = Data_Source[[#This Row],[Maker]]))</f>
        <v>142000</v>
      </c>
    </row>
    <row r="3941" spans="1:17" x14ac:dyDescent="0.35">
      <c r="A3941">
        <v>3940</v>
      </c>
      <c r="B3941" t="s">
        <v>39</v>
      </c>
      <c r="C3941" t="s">
        <v>71</v>
      </c>
      <c r="D3941">
        <v>2018</v>
      </c>
      <c r="E3941" s="9">
        <f ca="1">YEAR(TODAY())-Data_Source[[#This Row],[Year]]</f>
        <v>7</v>
      </c>
      <c r="F3941" t="s">
        <v>15</v>
      </c>
      <c r="G3941" t="s">
        <v>23</v>
      </c>
      <c r="H3941" t="s">
        <v>26</v>
      </c>
      <c r="I3941">
        <v>2</v>
      </c>
      <c r="J3941" t="s">
        <v>18</v>
      </c>
      <c r="K3941" t="s">
        <v>19</v>
      </c>
      <c r="L3941">
        <v>135000</v>
      </c>
      <c r="M3941" t="s">
        <v>59</v>
      </c>
      <c r="N3941" t="s">
        <v>59</v>
      </c>
      <c r="O3941" s="3">
        <v>46500</v>
      </c>
      <c r="P3941" s="1">
        <f>MEDIAN(Data_Source[Price (SAR)])</f>
        <v>58000</v>
      </c>
      <c r="Q3941" s="1" cm="1">
        <f t="array" ref="Q3941">MEDIAN(_xlfn._xlws.FILTER(Data_Source[Price (SAR)],Data_Source[Maker] = Data_Source[[#This Row],[Maker]]))</f>
        <v>60000</v>
      </c>
    </row>
    <row r="3942" spans="1:17" x14ac:dyDescent="0.35">
      <c r="A3942">
        <v>3941</v>
      </c>
      <c r="B3942" t="s">
        <v>60</v>
      </c>
      <c r="C3942" t="s">
        <v>80</v>
      </c>
      <c r="D3942">
        <v>2014</v>
      </c>
      <c r="E3942" s="9">
        <f ca="1">YEAR(TODAY())-Data_Source[[#This Row],[Year]]</f>
        <v>11</v>
      </c>
      <c r="F3942" t="s">
        <v>15</v>
      </c>
      <c r="G3942" t="s">
        <v>75</v>
      </c>
      <c r="H3942" t="s">
        <v>30</v>
      </c>
      <c r="I3942">
        <v>3.5</v>
      </c>
      <c r="J3942" t="s">
        <v>18</v>
      </c>
      <c r="K3942" t="s">
        <v>19</v>
      </c>
      <c r="L3942">
        <v>121000</v>
      </c>
      <c r="M3942" t="s">
        <v>45</v>
      </c>
      <c r="N3942" t="s">
        <v>539</v>
      </c>
      <c r="O3942" s="3">
        <v>90000</v>
      </c>
      <c r="P3942" s="1">
        <f>MEDIAN(Data_Source[Price (SAR)])</f>
        <v>58000</v>
      </c>
      <c r="Q3942" s="1" cm="1">
        <f t="array" ref="Q3942">MEDIAN(_xlfn._xlws.FILTER(Data_Source[Price (SAR)],Data_Source[Maker] = Data_Source[[#This Row],[Maker]]))</f>
        <v>142000</v>
      </c>
    </row>
    <row r="3943" spans="1:17" x14ac:dyDescent="0.35">
      <c r="A3943">
        <v>3942</v>
      </c>
      <c r="B3943" t="s">
        <v>27</v>
      </c>
      <c r="C3943" t="s">
        <v>28</v>
      </c>
      <c r="D3943">
        <v>2020</v>
      </c>
      <c r="E3943" s="9">
        <f ca="1">YEAR(TODAY())-Data_Source[[#This Row],[Year]]</f>
        <v>5</v>
      </c>
      <c r="F3943" t="s">
        <v>15</v>
      </c>
      <c r="G3943" t="s">
        <v>23</v>
      </c>
      <c r="H3943" t="s">
        <v>26</v>
      </c>
      <c r="I3943">
        <v>1.6</v>
      </c>
      <c r="J3943" t="s">
        <v>18</v>
      </c>
      <c r="K3943" t="s">
        <v>19</v>
      </c>
      <c r="L3943">
        <v>16925</v>
      </c>
      <c r="M3943" t="s">
        <v>20</v>
      </c>
      <c r="N3943" t="s">
        <v>20</v>
      </c>
      <c r="O3943" s="3">
        <v>57500</v>
      </c>
      <c r="P3943" s="1">
        <f>MEDIAN(Data_Source[Price (SAR)])</f>
        <v>58000</v>
      </c>
      <c r="Q3943" s="1" cm="1">
        <f t="array" ref="Q3943">MEDIAN(_xlfn._xlws.FILTER(Data_Source[Price (SAR)],Data_Source[Maker] = Data_Source[[#This Row],[Maker]]))</f>
        <v>42000</v>
      </c>
    </row>
    <row r="3944" spans="1:17" x14ac:dyDescent="0.35">
      <c r="A3944">
        <v>3943</v>
      </c>
      <c r="B3944" t="s">
        <v>21</v>
      </c>
      <c r="C3944" t="s">
        <v>24</v>
      </c>
      <c r="D3944">
        <v>2018</v>
      </c>
      <c r="E3944" s="9">
        <f ca="1">YEAR(TODAY())-Data_Source[[#This Row],[Year]]</f>
        <v>7</v>
      </c>
      <c r="F3944" t="s">
        <v>15</v>
      </c>
      <c r="G3944" t="s">
        <v>25</v>
      </c>
      <c r="H3944" t="s">
        <v>26</v>
      </c>
      <c r="I3944">
        <v>1.5</v>
      </c>
      <c r="J3944" t="s">
        <v>18</v>
      </c>
      <c r="K3944" t="s">
        <v>19</v>
      </c>
      <c r="L3944">
        <v>88000</v>
      </c>
      <c r="M3944" t="s">
        <v>20</v>
      </c>
      <c r="N3944" t="s">
        <v>20</v>
      </c>
      <c r="O3944" s="2">
        <v>29000</v>
      </c>
      <c r="P3944" s="1">
        <f>MEDIAN(Data_Source[Price (SAR)])</f>
        <v>58000</v>
      </c>
      <c r="Q3944" s="1" cm="1">
        <f t="array" ref="Q3944">MEDIAN(_xlfn._xlws.FILTER(Data_Source[Price (SAR)],Data_Source[Maker] = Data_Source[[#This Row],[Maker]]))</f>
        <v>36500</v>
      </c>
    </row>
    <row r="3945" spans="1:17" x14ac:dyDescent="0.35">
      <c r="A3945">
        <v>3944</v>
      </c>
      <c r="B3945" t="s">
        <v>181</v>
      </c>
      <c r="C3945" t="s">
        <v>250</v>
      </c>
      <c r="D3945">
        <v>2010</v>
      </c>
      <c r="E3945" s="9">
        <f ca="1">YEAR(TODAY())-Data_Source[[#This Row],[Year]]</f>
        <v>15</v>
      </c>
      <c r="F3945" t="s">
        <v>15</v>
      </c>
      <c r="G3945" t="s">
        <v>25</v>
      </c>
      <c r="H3945" t="s">
        <v>30</v>
      </c>
      <c r="I3945">
        <v>3</v>
      </c>
      <c r="J3945" t="s">
        <v>18</v>
      </c>
      <c r="K3945" t="s">
        <v>19</v>
      </c>
      <c r="L3945">
        <v>244</v>
      </c>
      <c r="M3945" t="s">
        <v>126</v>
      </c>
      <c r="N3945" t="s">
        <v>126</v>
      </c>
      <c r="O3945" s="2">
        <v>17000</v>
      </c>
      <c r="P3945" s="1">
        <f>MEDIAN(Data_Source[Price (SAR)])</f>
        <v>58000</v>
      </c>
      <c r="Q3945" s="1" cm="1">
        <f t="array" ref="Q3945">MEDIAN(_xlfn._xlws.FILTER(Data_Source[Price (SAR)],Data_Source[Maker] = Data_Source[[#This Row],[Maker]]))</f>
        <v>54000</v>
      </c>
    </row>
    <row r="3946" spans="1:17" x14ac:dyDescent="0.35">
      <c r="A3946">
        <v>3945</v>
      </c>
      <c r="B3946" t="s">
        <v>60</v>
      </c>
      <c r="C3946" t="s">
        <v>61</v>
      </c>
      <c r="D3946">
        <v>2017</v>
      </c>
      <c r="E3946" s="9">
        <f ca="1">YEAR(TODAY())-Data_Source[[#This Row],[Year]]</f>
        <v>8</v>
      </c>
      <c r="F3946" t="s">
        <v>15</v>
      </c>
      <c r="G3946" t="s">
        <v>16</v>
      </c>
      <c r="H3946" t="s">
        <v>30</v>
      </c>
      <c r="I3946">
        <v>3.5</v>
      </c>
      <c r="J3946" t="s">
        <v>18</v>
      </c>
      <c r="K3946" t="s">
        <v>19</v>
      </c>
      <c r="L3946">
        <v>71000</v>
      </c>
      <c r="M3946" t="s">
        <v>20</v>
      </c>
      <c r="N3946" t="s">
        <v>20</v>
      </c>
      <c r="O3946" s="3">
        <v>130000</v>
      </c>
      <c r="P3946" s="1">
        <f>MEDIAN(Data_Source[Price (SAR)])</f>
        <v>58000</v>
      </c>
      <c r="Q3946" s="1" cm="1">
        <f t="array" ref="Q3946">MEDIAN(_xlfn._xlws.FILTER(Data_Source[Price (SAR)],Data_Source[Maker] = Data_Source[[#This Row],[Maker]]))</f>
        <v>142000</v>
      </c>
    </row>
    <row r="3947" spans="1:17" x14ac:dyDescent="0.35">
      <c r="A3947">
        <v>3946</v>
      </c>
      <c r="B3947" t="s">
        <v>85</v>
      </c>
      <c r="C3947" t="s">
        <v>150</v>
      </c>
      <c r="D3947">
        <v>2019</v>
      </c>
      <c r="E3947" s="9">
        <f ca="1">YEAR(TODAY())-Data_Source[[#This Row],[Year]]</f>
        <v>6</v>
      </c>
      <c r="F3947" t="s">
        <v>15</v>
      </c>
      <c r="G3947" t="s">
        <v>29</v>
      </c>
      <c r="H3947" t="s">
        <v>30</v>
      </c>
      <c r="I3947">
        <v>2</v>
      </c>
      <c r="J3947" t="s">
        <v>18</v>
      </c>
      <c r="K3947" t="s">
        <v>19</v>
      </c>
      <c r="L3947">
        <v>11000</v>
      </c>
      <c r="M3947" t="s">
        <v>20</v>
      </c>
      <c r="N3947" t="s">
        <v>20</v>
      </c>
      <c r="O3947" s="2">
        <v>109000</v>
      </c>
      <c r="P3947" s="1">
        <f>MEDIAN(Data_Source[Price (SAR)])</f>
        <v>58000</v>
      </c>
      <c r="Q3947" s="1" cm="1">
        <f t="array" ref="Q3947">MEDIAN(_xlfn._xlws.FILTER(Data_Source[Price (SAR)],Data_Source[Maker] = Data_Source[[#This Row],[Maker]]))</f>
        <v>88000</v>
      </c>
    </row>
    <row r="3948" spans="1:17" x14ac:dyDescent="0.35">
      <c r="A3948">
        <v>3947</v>
      </c>
      <c r="B3948" t="s">
        <v>34</v>
      </c>
      <c r="C3948" t="s">
        <v>58</v>
      </c>
      <c r="D3948">
        <v>2010</v>
      </c>
      <c r="E3948" s="9">
        <f ca="1">YEAR(TODAY())-Data_Source[[#This Row],[Year]]</f>
        <v>15</v>
      </c>
      <c r="F3948" t="s">
        <v>15</v>
      </c>
      <c r="G3948" t="s">
        <v>25</v>
      </c>
      <c r="H3948" t="s">
        <v>17</v>
      </c>
      <c r="I3948">
        <v>2.7</v>
      </c>
      <c r="J3948" t="s">
        <v>18</v>
      </c>
      <c r="K3948" t="s">
        <v>68</v>
      </c>
      <c r="L3948">
        <v>450000</v>
      </c>
      <c r="M3948" t="s">
        <v>111</v>
      </c>
      <c r="N3948" t="s">
        <v>540</v>
      </c>
      <c r="O3948" s="2">
        <v>38000</v>
      </c>
      <c r="P3948" s="1">
        <f>MEDIAN(Data_Source[Price (SAR)])</f>
        <v>58000</v>
      </c>
      <c r="Q3948" s="1" cm="1">
        <f t="array" ref="Q3948">MEDIAN(_xlfn._xlws.FILTER(Data_Source[Price (SAR)],Data_Source[Maker] = Data_Source[[#This Row],[Maker]]))</f>
        <v>65000</v>
      </c>
    </row>
    <row r="3949" spans="1:17" x14ac:dyDescent="0.35">
      <c r="A3949">
        <v>3948</v>
      </c>
      <c r="B3949" t="s">
        <v>36</v>
      </c>
      <c r="C3949" t="s">
        <v>115</v>
      </c>
      <c r="D3949">
        <v>2006</v>
      </c>
      <c r="E3949" s="9">
        <f ca="1">YEAR(TODAY())-Data_Source[[#This Row],[Year]]</f>
        <v>19</v>
      </c>
      <c r="F3949" t="s">
        <v>47</v>
      </c>
      <c r="G3949" t="s">
        <v>78</v>
      </c>
      <c r="H3949" t="s">
        <v>30</v>
      </c>
      <c r="I3949">
        <v>5.3</v>
      </c>
      <c r="J3949" t="s">
        <v>18</v>
      </c>
      <c r="K3949" t="s">
        <v>19</v>
      </c>
      <c r="L3949">
        <v>238</v>
      </c>
      <c r="M3949" t="s">
        <v>20</v>
      </c>
      <c r="N3949" t="s">
        <v>20</v>
      </c>
      <c r="O3949" s="3">
        <v>30000</v>
      </c>
      <c r="P3949" s="1">
        <f>MEDIAN(Data_Source[Price (SAR)])</f>
        <v>58000</v>
      </c>
      <c r="Q3949" s="1" cm="1">
        <f t="array" ref="Q3949">MEDIAN(_xlfn._xlws.FILTER(Data_Source[Price (SAR)],Data_Source[Maker] = Data_Source[[#This Row],[Maker]]))</f>
        <v>72000</v>
      </c>
    </row>
    <row r="3950" spans="1:17" x14ac:dyDescent="0.35">
      <c r="A3950">
        <v>3949</v>
      </c>
      <c r="B3950" t="s">
        <v>76</v>
      </c>
      <c r="C3950" t="s">
        <v>151</v>
      </c>
      <c r="D3950">
        <v>2014</v>
      </c>
      <c r="E3950" s="9">
        <f ca="1">YEAR(TODAY())-Data_Source[[#This Row],[Year]]</f>
        <v>11</v>
      </c>
      <c r="F3950" t="s">
        <v>15</v>
      </c>
      <c r="G3950" t="s">
        <v>25</v>
      </c>
      <c r="H3950" t="s">
        <v>26</v>
      </c>
      <c r="I3950">
        <v>3.5</v>
      </c>
      <c r="J3950" t="s">
        <v>18</v>
      </c>
      <c r="K3950" t="s">
        <v>19</v>
      </c>
      <c r="L3950">
        <v>201000</v>
      </c>
      <c r="M3950" t="s">
        <v>45</v>
      </c>
      <c r="N3950" t="s">
        <v>539</v>
      </c>
      <c r="O3950" s="2">
        <v>57000</v>
      </c>
      <c r="P3950" s="1">
        <f>MEDIAN(Data_Source[Price (SAR)])</f>
        <v>58000</v>
      </c>
      <c r="Q3950" s="1" cm="1">
        <f t="array" ref="Q3950">MEDIAN(_xlfn._xlws.FILTER(Data_Source[Price (SAR)],Data_Source[Maker] = Data_Source[[#This Row],[Maker]]))</f>
        <v>55000</v>
      </c>
    </row>
    <row r="3951" spans="1:17" x14ac:dyDescent="0.35">
      <c r="A3951">
        <v>3950</v>
      </c>
      <c r="B3951" t="s">
        <v>34</v>
      </c>
      <c r="C3951" t="s">
        <v>41</v>
      </c>
      <c r="D3951">
        <v>2016</v>
      </c>
      <c r="E3951" s="9">
        <f ca="1">YEAR(TODAY())-Data_Source[[#This Row],[Year]]</f>
        <v>9</v>
      </c>
      <c r="F3951" t="s">
        <v>15</v>
      </c>
      <c r="G3951" t="s">
        <v>29</v>
      </c>
      <c r="H3951" t="s">
        <v>30</v>
      </c>
      <c r="I3951">
        <v>1.3</v>
      </c>
      <c r="J3951" t="s">
        <v>18</v>
      </c>
      <c r="K3951" t="s">
        <v>19</v>
      </c>
      <c r="L3951">
        <v>120000</v>
      </c>
      <c r="M3951" t="s">
        <v>20</v>
      </c>
      <c r="N3951" t="s">
        <v>20</v>
      </c>
      <c r="O3951" s="3">
        <v>20000</v>
      </c>
      <c r="P3951" s="1">
        <f>MEDIAN(Data_Source[Price (SAR)])</f>
        <v>58000</v>
      </c>
      <c r="Q3951" s="1" cm="1">
        <f t="array" ref="Q3951">MEDIAN(_xlfn._xlws.FILTER(Data_Source[Price (SAR)],Data_Source[Maker] = Data_Source[[#This Row],[Maker]]))</f>
        <v>65000</v>
      </c>
    </row>
    <row r="3952" spans="1:17" x14ac:dyDescent="0.35">
      <c r="A3952">
        <v>3951</v>
      </c>
      <c r="B3952" t="s">
        <v>39</v>
      </c>
      <c r="C3952" t="s">
        <v>131</v>
      </c>
      <c r="D3952">
        <v>2013</v>
      </c>
      <c r="E3952" s="9">
        <f ca="1">YEAR(TODAY())-Data_Source[[#This Row],[Year]]</f>
        <v>12</v>
      </c>
      <c r="F3952" t="s">
        <v>15</v>
      </c>
      <c r="G3952" t="s">
        <v>25</v>
      </c>
      <c r="H3952" t="s">
        <v>26</v>
      </c>
      <c r="I3952">
        <v>6</v>
      </c>
      <c r="J3952" t="s">
        <v>18</v>
      </c>
      <c r="K3952" t="s">
        <v>19</v>
      </c>
      <c r="L3952">
        <v>93000</v>
      </c>
      <c r="M3952" t="s">
        <v>45</v>
      </c>
      <c r="N3952" t="s">
        <v>539</v>
      </c>
      <c r="O3952" s="3">
        <v>79000</v>
      </c>
      <c r="P3952" s="1">
        <f>MEDIAN(Data_Source[Price (SAR)])</f>
        <v>58000</v>
      </c>
      <c r="Q3952" s="1" cm="1">
        <f t="array" ref="Q3952">MEDIAN(_xlfn._xlws.FILTER(Data_Source[Price (SAR)],Data_Source[Maker] = Data_Source[[#This Row],[Maker]]))</f>
        <v>60000</v>
      </c>
    </row>
    <row r="3953" spans="1:17" x14ac:dyDescent="0.35">
      <c r="A3953">
        <v>3952</v>
      </c>
      <c r="B3953" t="s">
        <v>76</v>
      </c>
      <c r="C3953" t="s">
        <v>151</v>
      </c>
      <c r="D3953">
        <v>2014</v>
      </c>
      <c r="E3953" s="9">
        <f ca="1">YEAR(TODAY())-Data_Source[[#This Row],[Year]]</f>
        <v>11</v>
      </c>
      <c r="F3953" t="s">
        <v>15</v>
      </c>
      <c r="G3953" t="s">
        <v>94</v>
      </c>
      <c r="H3953" t="s">
        <v>30</v>
      </c>
      <c r="I3953">
        <v>3.5</v>
      </c>
      <c r="J3953" t="s">
        <v>18</v>
      </c>
      <c r="K3953" t="s">
        <v>19</v>
      </c>
      <c r="L3953">
        <v>180000</v>
      </c>
      <c r="M3953" t="s">
        <v>45</v>
      </c>
      <c r="N3953" t="s">
        <v>539</v>
      </c>
      <c r="O3953" s="3">
        <v>47000</v>
      </c>
      <c r="P3953" s="1">
        <f>MEDIAN(Data_Source[Price (SAR)])</f>
        <v>58000</v>
      </c>
      <c r="Q3953" s="1" cm="1">
        <f t="array" ref="Q3953">MEDIAN(_xlfn._xlws.FILTER(Data_Source[Price (SAR)],Data_Source[Maker] = Data_Source[[#This Row],[Maker]]))</f>
        <v>55000</v>
      </c>
    </row>
    <row r="3954" spans="1:17" x14ac:dyDescent="0.35">
      <c r="A3954">
        <v>3953</v>
      </c>
      <c r="B3954" t="s">
        <v>34</v>
      </c>
      <c r="C3954" t="s">
        <v>35</v>
      </c>
      <c r="D3954">
        <v>2013</v>
      </c>
      <c r="E3954" s="9">
        <f ca="1">YEAR(TODAY())-Data_Source[[#This Row],[Year]]</f>
        <v>12</v>
      </c>
      <c r="F3954" t="s">
        <v>15</v>
      </c>
      <c r="G3954" t="s">
        <v>23</v>
      </c>
      <c r="H3954" t="s">
        <v>17</v>
      </c>
      <c r="I3954">
        <v>4.5999999999999996</v>
      </c>
      <c r="J3954" t="s">
        <v>18</v>
      </c>
      <c r="K3954" t="s">
        <v>19</v>
      </c>
      <c r="L3954">
        <v>276000</v>
      </c>
      <c r="M3954" t="s">
        <v>45</v>
      </c>
      <c r="N3954" t="s">
        <v>539</v>
      </c>
      <c r="O3954" s="2">
        <v>131000</v>
      </c>
      <c r="P3954" s="1">
        <f>MEDIAN(Data_Source[Price (SAR)])</f>
        <v>58000</v>
      </c>
      <c r="Q3954" s="1" cm="1">
        <f t="array" ref="Q3954">MEDIAN(_xlfn._xlws.FILTER(Data_Source[Price (SAR)],Data_Source[Maker] = Data_Source[[#This Row],[Maker]]))</f>
        <v>65000</v>
      </c>
    </row>
    <row r="3955" spans="1:17" x14ac:dyDescent="0.35">
      <c r="A3955">
        <v>3954</v>
      </c>
      <c r="B3955" t="s">
        <v>27</v>
      </c>
      <c r="C3955" t="s">
        <v>93</v>
      </c>
      <c r="D3955">
        <v>2016</v>
      </c>
      <c r="E3955" s="9">
        <f ca="1">YEAR(TODAY())-Data_Source[[#This Row],[Year]]</f>
        <v>9</v>
      </c>
      <c r="F3955" t="s">
        <v>15</v>
      </c>
      <c r="G3955" t="s">
        <v>23</v>
      </c>
      <c r="H3955" t="s">
        <v>30</v>
      </c>
      <c r="I3955">
        <v>2.4</v>
      </c>
      <c r="J3955" t="s">
        <v>18</v>
      </c>
      <c r="K3955" t="s">
        <v>19</v>
      </c>
      <c r="L3955">
        <v>36000</v>
      </c>
      <c r="M3955" t="s">
        <v>20</v>
      </c>
      <c r="N3955" t="s">
        <v>20</v>
      </c>
      <c r="O3955" s="3">
        <v>48000</v>
      </c>
      <c r="P3955" s="1">
        <f>MEDIAN(Data_Source[Price (SAR)])</f>
        <v>58000</v>
      </c>
      <c r="Q3955" s="1" cm="1">
        <f t="array" ref="Q3955">MEDIAN(_xlfn._xlws.FILTER(Data_Source[Price (SAR)],Data_Source[Maker] = Data_Source[[#This Row],[Maker]]))</f>
        <v>42000</v>
      </c>
    </row>
    <row r="3956" spans="1:17" x14ac:dyDescent="0.35">
      <c r="A3956">
        <v>3955</v>
      </c>
      <c r="B3956" t="s">
        <v>103</v>
      </c>
      <c r="C3956" t="s">
        <v>206</v>
      </c>
      <c r="D3956">
        <v>2016</v>
      </c>
      <c r="E3956" s="9">
        <f ca="1">YEAR(TODAY())-Data_Source[[#This Row],[Year]]</f>
        <v>9</v>
      </c>
      <c r="F3956" t="s">
        <v>44</v>
      </c>
      <c r="G3956" t="s">
        <v>29</v>
      </c>
      <c r="H3956" t="s">
        <v>17</v>
      </c>
      <c r="I3956">
        <v>2.4</v>
      </c>
      <c r="J3956" t="s">
        <v>18</v>
      </c>
      <c r="K3956" t="s">
        <v>19</v>
      </c>
      <c r="L3956">
        <v>81000</v>
      </c>
      <c r="M3956" t="s">
        <v>20</v>
      </c>
      <c r="N3956" t="s">
        <v>20</v>
      </c>
      <c r="O3956" s="2">
        <v>88000</v>
      </c>
      <c r="P3956" s="1">
        <f>MEDIAN(Data_Source[Price (SAR)])</f>
        <v>58000</v>
      </c>
      <c r="Q3956" s="1" cm="1">
        <f t="array" ref="Q3956">MEDIAN(_xlfn._xlws.FILTER(Data_Source[Price (SAR)],Data_Source[Maker] = Data_Source[[#This Row],[Maker]]))</f>
        <v>83000</v>
      </c>
    </row>
    <row r="3957" spans="1:17" x14ac:dyDescent="0.35">
      <c r="A3957">
        <v>3956</v>
      </c>
      <c r="B3957" t="s">
        <v>60</v>
      </c>
      <c r="C3957" t="s">
        <v>80</v>
      </c>
      <c r="D3957">
        <v>2017</v>
      </c>
      <c r="E3957" s="9">
        <f ca="1">YEAR(TODAY())-Data_Source[[#This Row],[Year]]</f>
        <v>8</v>
      </c>
      <c r="F3957" t="s">
        <v>47</v>
      </c>
      <c r="G3957" t="s">
        <v>78</v>
      </c>
      <c r="H3957" t="s">
        <v>17</v>
      </c>
      <c r="I3957">
        <v>3.5</v>
      </c>
      <c r="J3957" t="s">
        <v>18</v>
      </c>
      <c r="K3957" t="s">
        <v>19</v>
      </c>
      <c r="L3957">
        <v>34593</v>
      </c>
      <c r="M3957" t="s">
        <v>20</v>
      </c>
      <c r="N3957" t="s">
        <v>20</v>
      </c>
      <c r="O3957" s="3">
        <v>148000</v>
      </c>
      <c r="P3957" s="1">
        <f>MEDIAN(Data_Source[Price (SAR)])</f>
        <v>58000</v>
      </c>
      <c r="Q3957" s="1" cm="1">
        <f t="array" ref="Q3957">MEDIAN(_xlfn._xlws.FILTER(Data_Source[Price (SAR)],Data_Source[Maker] = Data_Source[[#This Row],[Maker]]))</f>
        <v>142000</v>
      </c>
    </row>
    <row r="3958" spans="1:17" x14ac:dyDescent="0.35">
      <c r="A3958">
        <v>3957</v>
      </c>
      <c r="B3958" t="s">
        <v>48</v>
      </c>
      <c r="C3958" t="s">
        <v>149</v>
      </c>
      <c r="D3958">
        <v>2018</v>
      </c>
      <c r="E3958" s="9">
        <f ca="1">YEAR(TODAY())-Data_Source[[#This Row],[Year]]</f>
        <v>7</v>
      </c>
      <c r="F3958" t="s">
        <v>47</v>
      </c>
      <c r="G3958" t="s">
        <v>29</v>
      </c>
      <c r="H3958" t="s">
        <v>17</v>
      </c>
      <c r="I3958">
        <v>2</v>
      </c>
      <c r="J3958" t="s">
        <v>18</v>
      </c>
      <c r="K3958" t="s">
        <v>19</v>
      </c>
      <c r="L3958">
        <v>82215</v>
      </c>
      <c r="M3958" t="s">
        <v>20</v>
      </c>
      <c r="N3958" t="s">
        <v>20</v>
      </c>
      <c r="O3958" s="3">
        <v>138000</v>
      </c>
      <c r="P3958" s="1">
        <f>MEDIAN(Data_Source[Price (SAR)])</f>
        <v>58000</v>
      </c>
      <c r="Q3958" s="1" cm="1">
        <f t="array" ref="Q3958">MEDIAN(_xlfn._xlws.FILTER(Data_Source[Price (SAR)],Data_Source[Maker] = Data_Source[[#This Row],[Maker]]))</f>
        <v>145000</v>
      </c>
    </row>
    <row r="3959" spans="1:17" x14ac:dyDescent="0.35">
      <c r="A3959">
        <v>3958</v>
      </c>
      <c r="B3959" t="s">
        <v>95</v>
      </c>
      <c r="C3959" t="s">
        <v>96</v>
      </c>
      <c r="D3959">
        <v>2012</v>
      </c>
      <c r="E3959" s="9">
        <f ca="1">YEAR(TODAY())-Data_Source[[#This Row],[Year]]</f>
        <v>13</v>
      </c>
      <c r="F3959" t="s">
        <v>15</v>
      </c>
      <c r="G3959" t="s">
        <v>102</v>
      </c>
      <c r="H3959" t="s">
        <v>30</v>
      </c>
      <c r="I3959">
        <v>3</v>
      </c>
      <c r="J3959" t="s">
        <v>18</v>
      </c>
      <c r="K3959" t="s">
        <v>19</v>
      </c>
      <c r="L3959">
        <v>70000</v>
      </c>
      <c r="M3959" t="s">
        <v>20</v>
      </c>
      <c r="N3959" t="s">
        <v>20</v>
      </c>
      <c r="O3959" s="2">
        <v>50000</v>
      </c>
      <c r="P3959" s="1">
        <f>MEDIAN(Data_Source[Price (SAR)])</f>
        <v>58000</v>
      </c>
      <c r="Q3959" s="1" cm="1">
        <f t="array" ref="Q3959">MEDIAN(_xlfn._xlws.FILTER(Data_Source[Price (SAR)],Data_Source[Maker] = Data_Source[[#This Row],[Maker]]))</f>
        <v>130000</v>
      </c>
    </row>
    <row r="3960" spans="1:17" x14ac:dyDescent="0.35">
      <c r="A3960">
        <v>3959</v>
      </c>
      <c r="B3960" t="s">
        <v>166</v>
      </c>
      <c r="C3960" t="s">
        <v>290</v>
      </c>
      <c r="D3960">
        <v>2019</v>
      </c>
      <c r="E3960" s="9">
        <f ca="1">YEAR(TODAY())-Data_Source[[#This Row],[Year]]</f>
        <v>6</v>
      </c>
      <c r="F3960" t="s">
        <v>15</v>
      </c>
      <c r="G3960" t="s">
        <v>29</v>
      </c>
      <c r="H3960" t="s">
        <v>17</v>
      </c>
      <c r="I3960">
        <v>1.8</v>
      </c>
      <c r="J3960" t="s">
        <v>18</v>
      </c>
      <c r="K3960" t="s">
        <v>19</v>
      </c>
      <c r="L3960">
        <v>83425</v>
      </c>
      <c r="M3960" t="s">
        <v>20</v>
      </c>
      <c r="N3960" t="s">
        <v>20</v>
      </c>
      <c r="O3960" s="3">
        <v>51500</v>
      </c>
      <c r="P3960" s="1">
        <f>MEDIAN(Data_Source[Price (SAR)])</f>
        <v>58000</v>
      </c>
      <c r="Q3960" s="1" cm="1">
        <f t="array" ref="Q3960">MEDIAN(_xlfn._xlws.FILTER(Data_Source[Price (SAR)],Data_Source[Maker] = Data_Source[[#This Row],[Maker]]))</f>
        <v>44000</v>
      </c>
    </row>
    <row r="3961" spans="1:17" x14ac:dyDescent="0.35">
      <c r="A3961">
        <v>3960</v>
      </c>
      <c r="B3961" t="s">
        <v>21</v>
      </c>
      <c r="C3961" t="s">
        <v>315</v>
      </c>
      <c r="D3961">
        <v>2007</v>
      </c>
      <c r="E3961" s="9">
        <f ca="1">YEAR(TODAY())-Data_Source[[#This Row],[Year]]</f>
        <v>18</v>
      </c>
      <c r="F3961" t="s">
        <v>15</v>
      </c>
      <c r="G3961" t="s">
        <v>16</v>
      </c>
      <c r="H3961" t="s">
        <v>26</v>
      </c>
      <c r="I3961">
        <v>5.6</v>
      </c>
      <c r="J3961" t="s">
        <v>18</v>
      </c>
      <c r="K3961" t="s">
        <v>19</v>
      </c>
      <c r="L3961">
        <v>240000</v>
      </c>
      <c r="M3961" t="s">
        <v>20</v>
      </c>
      <c r="N3961" t="s">
        <v>20</v>
      </c>
      <c r="O3961" s="2">
        <v>30000</v>
      </c>
      <c r="P3961" s="1">
        <f>MEDIAN(Data_Source[Price (SAR)])</f>
        <v>58000</v>
      </c>
      <c r="Q3961" s="1" cm="1">
        <f t="array" ref="Q3961">MEDIAN(_xlfn._xlws.FILTER(Data_Source[Price (SAR)],Data_Source[Maker] = Data_Source[[#This Row],[Maker]]))</f>
        <v>36500</v>
      </c>
    </row>
    <row r="3962" spans="1:17" x14ac:dyDescent="0.35">
      <c r="A3962">
        <v>3961</v>
      </c>
      <c r="B3962" t="s">
        <v>76</v>
      </c>
      <c r="C3962" t="s">
        <v>147</v>
      </c>
      <c r="D3962">
        <v>2012</v>
      </c>
      <c r="E3962" s="9">
        <f ca="1">YEAR(TODAY())-Data_Source[[#This Row],[Year]]</f>
        <v>13</v>
      </c>
      <c r="F3962" t="s">
        <v>15</v>
      </c>
      <c r="G3962" t="s">
        <v>16</v>
      </c>
      <c r="H3962" t="s">
        <v>26</v>
      </c>
      <c r="I3962">
        <v>3.6</v>
      </c>
      <c r="J3962" t="s">
        <v>18</v>
      </c>
      <c r="K3962" t="s">
        <v>19</v>
      </c>
      <c r="L3962">
        <v>235000</v>
      </c>
      <c r="M3962" t="s">
        <v>54</v>
      </c>
      <c r="N3962" t="s">
        <v>538</v>
      </c>
      <c r="O3962" s="3">
        <v>55000</v>
      </c>
      <c r="P3962" s="1">
        <f>MEDIAN(Data_Source[Price (SAR)])</f>
        <v>58000</v>
      </c>
      <c r="Q3962" s="1" cm="1">
        <f t="array" ref="Q3962">MEDIAN(_xlfn._xlws.FILTER(Data_Source[Price (SAR)],Data_Source[Maker] = Data_Source[[#This Row],[Maker]]))</f>
        <v>55000</v>
      </c>
    </row>
    <row r="3963" spans="1:17" x14ac:dyDescent="0.35">
      <c r="A3963">
        <v>3962</v>
      </c>
      <c r="B3963" t="s">
        <v>34</v>
      </c>
      <c r="C3963" t="s">
        <v>58</v>
      </c>
      <c r="D3963">
        <v>2019</v>
      </c>
      <c r="E3963" s="9">
        <f ca="1">YEAR(TODAY())-Data_Source[[#This Row],[Year]]</f>
        <v>6</v>
      </c>
      <c r="F3963" t="s">
        <v>15</v>
      </c>
      <c r="G3963" t="s">
        <v>23</v>
      </c>
      <c r="H3963" t="s">
        <v>26</v>
      </c>
      <c r="I3963">
        <v>2.7</v>
      </c>
      <c r="J3963" t="s">
        <v>18</v>
      </c>
      <c r="K3963" t="s">
        <v>19</v>
      </c>
      <c r="L3963">
        <v>100665</v>
      </c>
      <c r="M3963" t="s">
        <v>20</v>
      </c>
      <c r="N3963" t="s">
        <v>20</v>
      </c>
      <c r="O3963" s="2">
        <v>88500</v>
      </c>
      <c r="P3963" s="1">
        <f>MEDIAN(Data_Source[Price (SAR)])</f>
        <v>58000</v>
      </c>
      <c r="Q3963" s="1" cm="1">
        <f t="array" ref="Q3963">MEDIAN(_xlfn._xlws.FILTER(Data_Source[Price (SAR)],Data_Source[Maker] = Data_Source[[#This Row],[Maker]]))</f>
        <v>65000</v>
      </c>
    </row>
    <row r="3964" spans="1:17" x14ac:dyDescent="0.35">
      <c r="A3964">
        <v>3963</v>
      </c>
      <c r="B3964" t="s">
        <v>36</v>
      </c>
      <c r="C3964" t="s">
        <v>146</v>
      </c>
      <c r="D3964">
        <v>2016</v>
      </c>
      <c r="E3964" s="9">
        <f ca="1">YEAR(TODAY())-Data_Source[[#This Row],[Year]]</f>
        <v>9</v>
      </c>
      <c r="F3964" t="s">
        <v>15</v>
      </c>
      <c r="G3964" t="s">
        <v>65</v>
      </c>
      <c r="H3964" t="s">
        <v>26</v>
      </c>
      <c r="I3964">
        <v>5.3</v>
      </c>
      <c r="J3964" t="s">
        <v>18</v>
      </c>
      <c r="K3964" t="s">
        <v>19</v>
      </c>
      <c r="L3964">
        <v>205544</v>
      </c>
      <c r="M3964" t="s">
        <v>20</v>
      </c>
      <c r="N3964" t="s">
        <v>20</v>
      </c>
      <c r="O3964" s="3">
        <v>99500</v>
      </c>
      <c r="P3964" s="1">
        <f>MEDIAN(Data_Source[Price (SAR)])</f>
        <v>58000</v>
      </c>
      <c r="Q3964" s="1" cm="1">
        <f t="array" ref="Q3964">MEDIAN(_xlfn._xlws.FILTER(Data_Source[Price (SAR)],Data_Source[Maker] = Data_Source[[#This Row],[Maker]]))</f>
        <v>72000</v>
      </c>
    </row>
    <row r="3965" spans="1:17" x14ac:dyDescent="0.35">
      <c r="A3965">
        <v>3964</v>
      </c>
      <c r="B3965" t="s">
        <v>36</v>
      </c>
      <c r="C3965" t="s">
        <v>37</v>
      </c>
      <c r="D3965">
        <v>2008</v>
      </c>
      <c r="E3965" s="9">
        <f ca="1">YEAR(TODAY())-Data_Source[[#This Row],[Year]]</f>
        <v>17</v>
      </c>
      <c r="F3965" t="s">
        <v>15</v>
      </c>
      <c r="G3965" t="s">
        <v>16</v>
      </c>
      <c r="H3965" t="s">
        <v>26</v>
      </c>
      <c r="I3965">
        <v>5.3</v>
      </c>
      <c r="J3965" t="s">
        <v>18</v>
      </c>
      <c r="K3965" t="s">
        <v>19</v>
      </c>
      <c r="L3965">
        <v>440000</v>
      </c>
      <c r="M3965" t="s">
        <v>45</v>
      </c>
      <c r="N3965" t="s">
        <v>539</v>
      </c>
      <c r="O3965" s="2">
        <v>28000</v>
      </c>
      <c r="P3965" s="1">
        <f>MEDIAN(Data_Source[Price (SAR)])</f>
        <v>58000</v>
      </c>
      <c r="Q3965" s="1" cm="1">
        <f t="array" ref="Q3965">MEDIAN(_xlfn._xlws.FILTER(Data_Source[Price (SAR)],Data_Source[Maker] = Data_Source[[#This Row],[Maker]]))</f>
        <v>72000</v>
      </c>
    </row>
    <row r="3966" spans="1:17" x14ac:dyDescent="0.35">
      <c r="A3966">
        <v>3965</v>
      </c>
      <c r="B3966" t="s">
        <v>34</v>
      </c>
      <c r="C3966" t="s">
        <v>55</v>
      </c>
      <c r="D3966">
        <v>2014</v>
      </c>
      <c r="E3966" s="9">
        <f ca="1">YEAR(TODAY())-Data_Source[[#This Row],[Year]]</f>
        <v>11</v>
      </c>
      <c r="F3966" t="s">
        <v>15</v>
      </c>
      <c r="G3966" t="s">
        <v>23</v>
      </c>
      <c r="H3966" t="s">
        <v>17</v>
      </c>
      <c r="I3966">
        <v>2.7</v>
      </c>
      <c r="J3966" t="s">
        <v>18</v>
      </c>
      <c r="K3966" t="s">
        <v>19</v>
      </c>
      <c r="L3966">
        <v>157</v>
      </c>
      <c r="M3966" t="s">
        <v>42</v>
      </c>
      <c r="N3966" t="s">
        <v>64</v>
      </c>
      <c r="O3966" s="3">
        <v>80000</v>
      </c>
      <c r="P3966" s="1">
        <f>MEDIAN(Data_Source[Price (SAR)])</f>
        <v>58000</v>
      </c>
      <c r="Q3966" s="1" cm="1">
        <f t="array" ref="Q3966">MEDIAN(_xlfn._xlws.FILTER(Data_Source[Price (SAR)],Data_Source[Maker] = Data_Source[[#This Row],[Maker]]))</f>
        <v>65000</v>
      </c>
    </row>
    <row r="3967" spans="1:17" x14ac:dyDescent="0.35">
      <c r="A3967">
        <v>3966</v>
      </c>
      <c r="B3967" t="s">
        <v>39</v>
      </c>
      <c r="C3967" t="s">
        <v>46</v>
      </c>
      <c r="D3967">
        <v>2012</v>
      </c>
      <c r="E3967" s="9">
        <f ca="1">YEAR(TODAY())-Data_Source[[#This Row],[Year]]</f>
        <v>13</v>
      </c>
      <c r="F3967" t="s">
        <v>15</v>
      </c>
      <c r="G3967" t="s">
        <v>23</v>
      </c>
      <c r="H3967" t="s">
        <v>26</v>
      </c>
      <c r="I3967">
        <v>5.3</v>
      </c>
      <c r="J3967" t="s">
        <v>18</v>
      </c>
      <c r="K3967" t="s">
        <v>19</v>
      </c>
      <c r="L3967">
        <v>61000</v>
      </c>
      <c r="M3967" t="s">
        <v>42</v>
      </c>
      <c r="N3967" t="s">
        <v>64</v>
      </c>
      <c r="O3967" s="2">
        <v>80000</v>
      </c>
      <c r="P3967" s="1">
        <f>MEDIAN(Data_Source[Price (SAR)])</f>
        <v>58000</v>
      </c>
      <c r="Q3967" s="1" cm="1">
        <f t="array" ref="Q3967">MEDIAN(_xlfn._xlws.FILTER(Data_Source[Price (SAR)],Data_Source[Maker] = Data_Source[[#This Row],[Maker]]))</f>
        <v>60000</v>
      </c>
    </row>
    <row r="3968" spans="1:17" x14ac:dyDescent="0.35">
      <c r="A3968">
        <v>3967</v>
      </c>
      <c r="B3968" t="s">
        <v>82</v>
      </c>
      <c r="C3968" t="s">
        <v>83</v>
      </c>
      <c r="D3968">
        <v>2020</v>
      </c>
      <c r="E3968" s="9">
        <f ca="1">YEAR(TODAY())-Data_Source[[#This Row],[Year]]</f>
        <v>5</v>
      </c>
      <c r="F3968" t="s">
        <v>15</v>
      </c>
      <c r="G3968" t="s">
        <v>25</v>
      </c>
      <c r="H3968" t="s">
        <v>26</v>
      </c>
      <c r="I3968">
        <v>3.5</v>
      </c>
      <c r="J3968" t="s">
        <v>18</v>
      </c>
      <c r="K3968" t="s">
        <v>19</v>
      </c>
      <c r="L3968">
        <v>5000</v>
      </c>
      <c r="M3968" t="s">
        <v>42</v>
      </c>
      <c r="N3968" t="s">
        <v>64</v>
      </c>
      <c r="O3968" s="3">
        <v>108000</v>
      </c>
      <c r="P3968" s="1">
        <f>MEDIAN(Data_Source[Price (SAR)])</f>
        <v>58000</v>
      </c>
      <c r="Q3968" s="1" cm="1">
        <f t="array" ref="Q3968">MEDIAN(_xlfn._xlws.FILTER(Data_Source[Price (SAR)],Data_Source[Maker] = Data_Source[[#This Row],[Maker]]))</f>
        <v>40000</v>
      </c>
    </row>
    <row r="3969" spans="1:17" x14ac:dyDescent="0.35">
      <c r="A3969">
        <v>3968</v>
      </c>
      <c r="B3969" t="s">
        <v>34</v>
      </c>
      <c r="C3969" t="s">
        <v>35</v>
      </c>
      <c r="D3969">
        <v>2020</v>
      </c>
      <c r="E3969" s="9">
        <f ca="1">YEAR(TODAY())-Data_Source[[#This Row],[Year]]</f>
        <v>5</v>
      </c>
      <c r="F3969" t="s">
        <v>15</v>
      </c>
      <c r="G3969" t="s">
        <v>23</v>
      </c>
      <c r="H3969" t="s">
        <v>17</v>
      </c>
      <c r="I3969">
        <v>4.5999999999999996</v>
      </c>
      <c r="J3969" t="s">
        <v>18</v>
      </c>
      <c r="K3969" t="s">
        <v>19</v>
      </c>
      <c r="L3969">
        <v>59000</v>
      </c>
      <c r="M3969" t="s">
        <v>42</v>
      </c>
      <c r="N3969" t="s">
        <v>64</v>
      </c>
      <c r="O3969" s="2">
        <v>248000</v>
      </c>
      <c r="P3969" s="1">
        <f>MEDIAN(Data_Source[Price (SAR)])</f>
        <v>58000</v>
      </c>
      <c r="Q3969" s="1" cm="1">
        <f t="array" ref="Q3969">MEDIAN(_xlfn._xlws.FILTER(Data_Source[Price (SAR)],Data_Source[Maker] = Data_Source[[#This Row],[Maker]]))</f>
        <v>65000</v>
      </c>
    </row>
    <row r="3970" spans="1:17" x14ac:dyDescent="0.35">
      <c r="A3970">
        <v>3969</v>
      </c>
      <c r="B3970" t="s">
        <v>76</v>
      </c>
      <c r="C3970" t="s">
        <v>256</v>
      </c>
      <c r="D3970">
        <v>2016</v>
      </c>
      <c r="E3970" s="9">
        <f ca="1">YEAR(TODAY())-Data_Source[[#This Row],[Year]]</f>
        <v>9</v>
      </c>
      <c r="F3970" t="s">
        <v>47</v>
      </c>
      <c r="G3970" t="s">
        <v>65</v>
      </c>
      <c r="H3970" t="s">
        <v>17</v>
      </c>
      <c r="I3970">
        <v>3.7</v>
      </c>
      <c r="J3970" t="s">
        <v>18</v>
      </c>
      <c r="K3970" t="s">
        <v>19</v>
      </c>
      <c r="L3970">
        <v>103000</v>
      </c>
      <c r="M3970" t="s">
        <v>45</v>
      </c>
      <c r="N3970" t="s">
        <v>539</v>
      </c>
      <c r="O3970" s="2">
        <v>94000</v>
      </c>
      <c r="P3970" s="1">
        <f>MEDIAN(Data_Source[Price (SAR)])</f>
        <v>58000</v>
      </c>
      <c r="Q3970" s="1" cm="1">
        <f t="array" ref="Q3970">MEDIAN(_xlfn._xlws.FILTER(Data_Source[Price (SAR)],Data_Source[Maker] = Data_Source[[#This Row],[Maker]]))</f>
        <v>55000</v>
      </c>
    </row>
    <row r="3971" spans="1:17" x14ac:dyDescent="0.35">
      <c r="A3971">
        <v>3970</v>
      </c>
      <c r="B3971" t="s">
        <v>48</v>
      </c>
      <c r="C3971" t="s">
        <v>335</v>
      </c>
      <c r="D3971">
        <v>2007</v>
      </c>
      <c r="E3971" s="9">
        <f ca="1">YEAR(TODAY())-Data_Source[[#This Row],[Year]]</f>
        <v>18</v>
      </c>
      <c r="F3971" t="s">
        <v>15</v>
      </c>
      <c r="G3971" t="s">
        <v>29</v>
      </c>
      <c r="H3971" t="s">
        <v>17</v>
      </c>
      <c r="I3971">
        <v>6.3</v>
      </c>
      <c r="J3971" t="s">
        <v>18</v>
      </c>
      <c r="K3971" t="s">
        <v>19</v>
      </c>
      <c r="L3971">
        <v>340000</v>
      </c>
      <c r="M3971" t="s">
        <v>45</v>
      </c>
      <c r="N3971" t="s">
        <v>539</v>
      </c>
      <c r="O3971" s="3">
        <v>21000</v>
      </c>
      <c r="P3971" s="1">
        <f>MEDIAN(Data_Source[Price (SAR)])</f>
        <v>58000</v>
      </c>
      <c r="Q3971" s="1" cm="1">
        <f t="array" ref="Q3971">MEDIAN(_xlfn._xlws.FILTER(Data_Source[Price (SAR)],Data_Source[Maker] = Data_Source[[#This Row],[Maker]]))</f>
        <v>145000</v>
      </c>
    </row>
    <row r="3972" spans="1:17" x14ac:dyDescent="0.35">
      <c r="A3972">
        <v>3971</v>
      </c>
      <c r="B3972" t="s">
        <v>34</v>
      </c>
      <c r="C3972" t="s">
        <v>162</v>
      </c>
      <c r="D3972">
        <v>2016</v>
      </c>
      <c r="E3972" s="9">
        <f ca="1">YEAR(TODAY())-Data_Source[[#This Row],[Year]]</f>
        <v>9</v>
      </c>
      <c r="F3972" t="s">
        <v>44</v>
      </c>
      <c r="G3972" t="s">
        <v>23</v>
      </c>
      <c r="H3972" t="s">
        <v>17</v>
      </c>
      <c r="I3972">
        <v>4</v>
      </c>
      <c r="J3972" t="s">
        <v>18</v>
      </c>
      <c r="K3972" t="s">
        <v>68</v>
      </c>
      <c r="L3972">
        <v>315</v>
      </c>
      <c r="M3972" t="s">
        <v>45</v>
      </c>
      <c r="N3972" t="s">
        <v>539</v>
      </c>
      <c r="O3972" s="2">
        <v>85000</v>
      </c>
      <c r="P3972" s="1">
        <f>MEDIAN(Data_Source[Price (SAR)])</f>
        <v>58000</v>
      </c>
      <c r="Q3972" s="1" cm="1">
        <f t="array" ref="Q3972">MEDIAN(_xlfn._xlws.FILTER(Data_Source[Price (SAR)],Data_Source[Maker] = Data_Source[[#This Row],[Maker]]))</f>
        <v>65000</v>
      </c>
    </row>
    <row r="3973" spans="1:17" x14ac:dyDescent="0.35">
      <c r="A3973">
        <v>3972</v>
      </c>
      <c r="B3973" t="s">
        <v>27</v>
      </c>
      <c r="C3973" t="s">
        <v>91</v>
      </c>
      <c r="D3973">
        <v>2016</v>
      </c>
      <c r="E3973" s="9">
        <f ca="1">YEAR(TODAY())-Data_Source[[#This Row],[Year]]</f>
        <v>9</v>
      </c>
      <c r="F3973" t="s">
        <v>47</v>
      </c>
      <c r="G3973" t="s">
        <v>75</v>
      </c>
      <c r="H3973" t="s">
        <v>26</v>
      </c>
      <c r="I3973">
        <v>2</v>
      </c>
      <c r="J3973" t="s">
        <v>56</v>
      </c>
      <c r="K3973" t="s">
        <v>19</v>
      </c>
      <c r="L3973">
        <v>193000</v>
      </c>
      <c r="M3973" t="s">
        <v>45</v>
      </c>
      <c r="N3973" t="s">
        <v>539</v>
      </c>
      <c r="O3973" s="3">
        <v>61000</v>
      </c>
      <c r="P3973" s="1">
        <f>MEDIAN(Data_Source[Price (SAR)])</f>
        <v>58000</v>
      </c>
      <c r="Q3973" s="1" cm="1">
        <f t="array" ref="Q3973">MEDIAN(_xlfn._xlws.FILTER(Data_Source[Price (SAR)],Data_Source[Maker] = Data_Source[[#This Row],[Maker]]))</f>
        <v>42000</v>
      </c>
    </row>
    <row r="3974" spans="1:17" x14ac:dyDescent="0.35">
      <c r="A3974">
        <v>3973</v>
      </c>
      <c r="B3974" t="s">
        <v>60</v>
      </c>
      <c r="C3974" t="s">
        <v>309</v>
      </c>
      <c r="D3974">
        <v>2016</v>
      </c>
      <c r="E3974" s="9">
        <f ca="1">YEAR(TODAY())-Data_Source[[#This Row],[Year]]</f>
        <v>9</v>
      </c>
      <c r="F3974" t="s">
        <v>44</v>
      </c>
      <c r="G3974" t="s">
        <v>29</v>
      </c>
      <c r="H3974" t="s">
        <v>17</v>
      </c>
      <c r="I3974">
        <v>3.5</v>
      </c>
      <c r="J3974" t="s">
        <v>18</v>
      </c>
      <c r="K3974" t="s">
        <v>19</v>
      </c>
      <c r="L3974">
        <v>166</v>
      </c>
      <c r="M3974" t="s">
        <v>155</v>
      </c>
      <c r="N3974" t="s">
        <v>539</v>
      </c>
      <c r="O3974" s="2">
        <v>90000</v>
      </c>
      <c r="P3974" s="1">
        <f>MEDIAN(Data_Source[Price (SAR)])</f>
        <v>58000</v>
      </c>
      <c r="Q3974" s="1" cm="1">
        <f t="array" ref="Q3974">MEDIAN(_xlfn._xlws.FILTER(Data_Source[Price (SAR)],Data_Source[Maker] = Data_Source[[#This Row],[Maker]]))</f>
        <v>142000</v>
      </c>
    </row>
    <row r="3975" spans="1:17" x14ac:dyDescent="0.35">
      <c r="A3975">
        <v>3974</v>
      </c>
      <c r="B3975" t="s">
        <v>27</v>
      </c>
      <c r="C3975" t="s">
        <v>28</v>
      </c>
      <c r="D3975">
        <v>2018</v>
      </c>
      <c r="E3975" s="9">
        <f ca="1">YEAR(TODAY())-Data_Source[[#This Row],[Year]]</f>
        <v>7</v>
      </c>
      <c r="F3975" t="s">
        <v>15</v>
      </c>
      <c r="G3975" t="s">
        <v>29</v>
      </c>
      <c r="H3975" t="s">
        <v>30</v>
      </c>
      <c r="I3975">
        <v>2</v>
      </c>
      <c r="J3975" t="s">
        <v>18</v>
      </c>
      <c r="K3975" t="s">
        <v>19</v>
      </c>
      <c r="L3975">
        <v>200</v>
      </c>
      <c r="M3975" t="s">
        <v>253</v>
      </c>
      <c r="N3975" t="s">
        <v>539</v>
      </c>
      <c r="O3975" s="3">
        <v>1300</v>
      </c>
      <c r="P3975" s="1">
        <f>MEDIAN(Data_Source[Price (SAR)])</f>
        <v>58000</v>
      </c>
      <c r="Q3975" s="1" cm="1">
        <f t="array" ref="Q3975">MEDIAN(_xlfn._xlws.FILTER(Data_Source[Price (SAR)],Data_Source[Maker] = Data_Source[[#This Row],[Maker]]))</f>
        <v>42000</v>
      </c>
    </row>
    <row r="3976" spans="1:17" x14ac:dyDescent="0.35">
      <c r="A3976">
        <v>3975</v>
      </c>
      <c r="B3976" t="s">
        <v>34</v>
      </c>
      <c r="C3976" t="s">
        <v>35</v>
      </c>
      <c r="D3976">
        <v>2020</v>
      </c>
      <c r="E3976" s="9">
        <f ca="1">YEAR(TODAY())-Data_Source[[#This Row],[Year]]</f>
        <v>5</v>
      </c>
      <c r="F3976" t="s">
        <v>44</v>
      </c>
      <c r="G3976" t="s">
        <v>23</v>
      </c>
      <c r="H3976" t="s">
        <v>30</v>
      </c>
      <c r="I3976">
        <v>5.7</v>
      </c>
      <c r="J3976" t="s">
        <v>18</v>
      </c>
      <c r="K3976" t="s">
        <v>19</v>
      </c>
      <c r="L3976">
        <v>124000</v>
      </c>
      <c r="M3976" t="s">
        <v>42</v>
      </c>
      <c r="N3976" t="s">
        <v>64</v>
      </c>
      <c r="O3976" s="2">
        <v>250000</v>
      </c>
      <c r="P3976" s="1">
        <f>MEDIAN(Data_Source[Price (SAR)])</f>
        <v>58000</v>
      </c>
      <c r="Q3976" s="1" cm="1">
        <f t="array" ref="Q3976">MEDIAN(_xlfn._xlws.FILTER(Data_Source[Price (SAR)],Data_Source[Maker] = Data_Source[[#This Row],[Maker]]))</f>
        <v>65000</v>
      </c>
    </row>
    <row r="3977" spans="1:17" x14ac:dyDescent="0.35">
      <c r="A3977">
        <v>3976</v>
      </c>
      <c r="B3977" t="s">
        <v>21</v>
      </c>
      <c r="C3977" t="s">
        <v>207</v>
      </c>
      <c r="D3977">
        <v>2006</v>
      </c>
      <c r="E3977" s="9">
        <f ca="1">YEAR(TODAY())-Data_Source[[#This Row],[Year]]</f>
        <v>19</v>
      </c>
      <c r="F3977" t="s">
        <v>15</v>
      </c>
      <c r="G3977" t="s">
        <v>16</v>
      </c>
      <c r="H3977" t="s">
        <v>30</v>
      </c>
      <c r="I3977">
        <v>2.5</v>
      </c>
      <c r="J3977" t="s">
        <v>18</v>
      </c>
      <c r="K3977" t="s">
        <v>19</v>
      </c>
      <c r="L3977">
        <v>247000</v>
      </c>
      <c r="M3977" t="s">
        <v>20</v>
      </c>
      <c r="N3977" t="s">
        <v>20</v>
      </c>
      <c r="O3977" s="2">
        <v>15000</v>
      </c>
      <c r="P3977" s="1">
        <f>MEDIAN(Data_Source[Price (SAR)])</f>
        <v>58000</v>
      </c>
      <c r="Q3977" s="1" cm="1">
        <f t="array" ref="Q3977">MEDIAN(_xlfn._xlws.FILTER(Data_Source[Price (SAR)],Data_Source[Maker] = Data_Source[[#This Row],[Maker]]))</f>
        <v>36500</v>
      </c>
    </row>
    <row r="3978" spans="1:17" x14ac:dyDescent="0.35">
      <c r="A3978">
        <v>3977</v>
      </c>
      <c r="B3978" t="s">
        <v>31</v>
      </c>
      <c r="C3978" t="s">
        <v>32</v>
      </c>
      <c r="D3978">
        <v>2012</v>
      </c>
      <c r="E3978" s="9">
        <f ca="1">YEAR(TODAY())-Data_Source[[#This Row],[Year]]</f>
        <v>13</v>
      </c>
      <c r="F3978" t="s">
        <v>15</v>
      </c>
      <c r="G3978" t="s">
        <v>25</v>
      </c>
      <c r="H3978" t="s">
        <v>26</v>
      </c>
      <c r="I3978">
        <v>5</v>
      </c>
      <c r="J3978" t="s">
        <v>18</v>
      </c>
      <c r="K3978" t="s">
        <v>19</v>
      </c>
      <c r="L3978">
        <v>300000</v>
      </c>
      <c r="M3978" t="s">
        <v>248</v>
      </c>
      <c r="N3978" t="s">
        <v>540</v>
      </c>
      <c r="O3978" s="3">
        <v>30000</v>
      </c>
      <c r="P3978" s="1">
        <f>MEDIAN(Data_Source[Price (SAR)])</f>
        <v>58000</v>
      </c>
      <c r="Q3978" s="1" cm="1">
        <f t="array" ref="Q3978">MEDIAN(_xlfn._xlws.FILTER(Data_Source[Price (SAR)],Data_Source[Maker] = Data_Source[[#This Row],[Maker]]))</f>
        <v>60500</v>
      </c>
    </row>
    <row r="3979" spans="1:17" x14ac:dyDescent="0.35">
      <c r="A3979">
        <v>3978</v>
      </c>
      <c r="B3979" t="s">
        <v>39</v>
      </c>
      <c r="C3979" t="s">
        <v>143</v>
      </c>
      <c r="D3979">
        <v>2020</v>
      </c>
      <c r="E3979" s="9">
        <f ca="1">YEAR(TODAY())-Data_Source[[#This Row],[Year]]</f>
        <v>5</v>
      </c>
      <c r="F3979" t="s">
        <v>15</v>
      </c>
      <c r="G3979" t="s">
        <v>25</v>
      </c>
      <c r="H3979" t="s">
        <v>26</v>
      </c>
      <c r="I3979">
        <v>3.6</v>
      </c>
      <c r="J3979" t="s">
        <v>18</v>
      </c>
      <c r="K3979" t="s">
        <v>19</v>
      </c>
      <c r="L3979">
        <v>22800</v>
      </c>
      <c r="M3979" t="s">
        <v>54</v>
      </c>
      <c r="N3979" t="s">
        <v>538</v>
      </c>
      <c r="O3979" s="2">
        <v>100000</v>
      </c>
      <c r="P3979" s="1">
        <f>MEDIAN(Data_Source[Price (SAR)])</f>
        <v>58000</v>
      </c>
      <c r="Q3979" s="1" cm="1">
        <f t="array" ref="Q3979">MEDIAN(_xlfn._xlws.FILTER(Data_Source[Price (SAR)],Data_Source[Maker] = Data_Source[[#This Row],[Maker]]))</f>
        <v>60000</v>
      </c>
    </row>
    <row r="3980" spans="1:17" x14ac:dyDescent="0.35">
      <c r="A3980">
        <v>3979</v>
      </c>
      <c r="B3980" t="s">
        <v>34</v>
      </c>
      <c r="C3980" t="s">
        <v>66</v>
      </c>
      <c r="D3980">
        <v>2015</v>
      </c>
      <c r="E3980" s="9">
        <f ca="1">YEAR(TODAY())-Data_Source[[#This Row],[Year]]</f>
        <v>10</v>
      </c>
      <c r="F3980" t="s">
        <v>15</v>
      </c>
      <c r="G3980" t="s">
        <v>23</v>
      </c>
      <c r="H3980" t="s">
        <v>26</v>
      </c>
      <c r="I3980">
        <v>3.5</v>
      </c>
      <c r="J3980" t="s">
        <v>18</v>
      </c>
      <c r="K3980" t="s">
        <v>19</v>
      </c>
      <c r="L3980">
        <v>120000</v>
      </c>
      <c r="M3980" t="s">
        <v>45</v>
      </c>
      <c r="N3980" t="s">
        <v>539</v>
      </c>
      <c r="O3980" s="2">
        <v>66500</v>
      </c>
      <c r="P3980" s="1">
        <f>MEDIAN(Data_Source[Price (SAR)])</f>
        <v>58000</v>
      </c>
      <c r="Q3980" s="1" cm="1">
        <f t="array" ref="Q3980">MEDIAN(_xlfn._xlws.FILTER(Data_Source[Price (SAR)],Data_Source[Maker] = Data_Source[[#This Row],[Maker]]))</f>
        <v>65000</v>
      </c>
    </row>
    <row r="3981" spans="1:17" x14ac:dyDescent="0.35">
      <c r="A3981">
        <v>3980</v>
      </c>
      <c r="B3981" t="s">
        <v>21</v>
      </c>
      <c r="C3981" t="s">
        <v>24</v>
      </c>
      <c r="D3981">
        <v>2017</v>
      </c>
      <c r="E3981" s="9">
        <f ca="1">YEAR(TODAY())-Data_Source[[#This Row],[Year]]</f>
        <v>8</v>
      </c>
      <c r="F3981" t="s">
        <v>15</v>
      </c>
      <c r="G3981" t="s">
        <v>23</v>
      </c>
      <c r="H3981" t="s">
        <v>26</v>
      </c>
      <c r="I3981">
        <v>1.5</v>
      </c>
      <c r="J3981" t="s">
        <v>18</v>
      </c>
      <c r="K3981" t="s">
        <v>19</v>
      </c>
      <c r="L3981">
        <v>109763</v>
      </c>
      <c r="M3981" t="s">
        <v>20</v>
      </c>
      <c r="N3981" t="s">
        <v>20</v>
      </c>
      <c r="O3981" s="3">
        <v>21500</v>
      </c>
      <c r="P3981" s="1">
        <f>MEDIAN(Data_Source[Price (SAR)])</f>
        <v>58000</v>
      </c>
      <c r="Q3981" s="1" cm="1">
        <f t="array" ref="Q3981">MEDIAN(_xlfn._xlws.FILTER(Data_Source[Price (SAR)],Data_Source[Maker] = Data_Source[[#This Row],[Maker]]))</f>
        <v>36500</v>
      </c>
    </row>
    <row r="3982" spans="1:17" x14ac:dyDescent="0.35">
      <c r="A3982">
        <v>3981</v>
      </c>
      <c r="B3982" t="s">
        <v>27</v>
      </c>
      <c r="C3982" t="s">
        <v>88</v>
      </c>
      <c r="D3982">
        <v>2020</v>
      </c>
      <c r="E3982" s="9">
        <f ca="1">YEAR(TODAY())-Data_Source[[#This Row],[Year]]</f>
        <v>5</v>
      </c>
      <c r="F3982" t="s">
        <v>15</v>
      </c>
      <c r="G3982" t="s">
        <v>25</v>
      </c>
      <c r="H3982" t="s">
        <v>26</v>
      </c>
      <c r="I3982">
        <v>1.4</v>
      </c>
      <c r="J3982" t="s">
        <v>18</v>
      </c>
      <c r="K3982" t="s">
        <v>19</v>
      </c>
      <c r="L3982">
        <v>2600</v>
      </c>
      <c r="M3982" t="s">
        <v>155</v>
      </c>
      <c r="N3982" t="s">
        <v>539</v>
      </c>
      <c r="O3982" s="3">
        <v>45000</v>
      </c>
      <c r="P3982" s="1">
        <f>MEDIAN(Data_Source[Price (SAR)])</f>
        <v>58000</v>
      </c>
      <c r="Q3982" s="1" cm="1">
        <f t="array" ref="Q3982">MEDIAN(_xlfn._xlws.FILTER(Data_Source[Price (SAR)],Data_Source[Maker] = Data_Source[[#This Row],[Maker]]))</f>
        <v>42000</v>
      </c>
    </row>
    <row r="3983" spans="1:17" x14ac:dyDescent="0.35">
      <c r="A3983">
        <v>3982</v>
      </c>
      <c r="B3983" t="s">
        <v>27</v>
      </c>
      <c r="C3983" t="s">
        <v>88</v>
      </c>
      <c r="D3983">
        <v>2018</v>
      </c>
      <c r="E3983" s="9">
        <f ca="1">YEAR(TODAY())-Data_Source[[#This Row],[Year]]</f>
        <v>7</v>
      </c>
      <c r="F3983" t="s">
        <v>15</v>
      </c>
      <c r="G3983" t="s">
        <v>16</v>
      </c>
      <c r="H3983" t="s">
        <v>26</v>
      </c>
      <c r="I3983">
        <v>1.4</v>
      </c>
      <c r="J3983" t="s">
        <v>18</v>
      </c>
      <c r="K3983" t="s">
        <v>19</v>
      </c>
      <c r="L3983">
        <v>105000</v>
      </c>
      <c r="M3983" t="s">
        <v>20</v>
      </c>
      <c r="N3983" t="s">
        <v>20</v>
      </c>
      <c r="O3983" s="3">
        <v>35000</v>
      </c>
      <c r="P3983" s="1">
        <f>MEDIAN(Data_Source[Price (SAR)])</f>
        <v>58000</v>
      </c>
      <c r="Q3983" s="1" cm="1">
        <f t="array" ref="Q3983">MEDIAN(_xlfn._xlws.FILTER(Data_Source[Price (SAR)],Data_Source[Maker] = Data_Source[[#This Row],[Maker]]))</f>
        <v>42000</v>
      </c>
    </row>
    <row r="3984" spans="1:17" x14ac:dyDescent="0.35">
      <c r="A3984">
        <v>3983</v>
      </c>
      <c r="B3984" t="s">
        <v>34</v>
      </c>
      <c r="C3984" t="s">
        <v>35</v>
      </c>
      <c r="D3984">
        <v>2001</v>
      </c>
      <c r="E3984" s="9">
        <f ca="1">YEAR(TODAY())-Data_Source[[#This Row],[Year]]</f>
        <v>24</v>
      </c>
      <c r="F3984" t="s">
        <v>44</v>
      </c>
      <c r="G3984" t="s">
        <v>16</v>
      </c>
      <c r="H3984" t="s">
        <v>30</v>
      </c>
      <c r="I3984">
        <v>4.5999999999999996</v>
      </c>
      <c r="J3984" t="s">
        <v>18</v>
      </c>
      <c r="K3984" t="s">
        <v>19</v>
      </c>
      <c r="L3984">
        <v>390000</v>
      </c>
      <c r="M3984" t="s">
        <v>45</v>
      </c>
      <c r="N3984" t="s">
        <v>539</v>
      </c>
      <c r="O3984" s="2">
        <v>35000</v>
      </c>
      <c r="P3984" s="1">
        <f>MEDIAN(Data_Source[Price (SAR)])</f>
        <v>58000</v>
      </c>
      <c r="Q3984" s="1" cm="1">
        <f t="array" ref="Q3984">MEDIAN(_xlfn._xlws.FILTER(Data_Source[Price (SAR)],Data_Source[Maker] = Data_Source[[#This Row],[Maker]]))</f>
        <v>65000</v>
      </c>
    </row>
    <row r="3985" spans="1:17" x14ac:dyDescent="0.35">
      <c r="A3985">
        <v>3984</v>
      </c>
      <c r="B3985" t="s">
        <v>39</v>
      </c>
      <c r="C3985" t="s">
        <v>331</v>
      </c>
      <c r="D3985">
        <v>2006</v>
      </c>
      <c r="E3985" s="9">
        <f ca="1">YEAR(TODAY())-Data_Source[[#This Row],[Year]]</f>
        <v>19</v>
      </c>
      <c r="F3985" t="s">
        <v>47</v>
      </c>
      <c r="G3985" t="s">
        <v>196</v>
      </c>
      <c r="H3985" t="s">
        <v>26</v>
      </c>
      <c r="I3985">
        <v>6</v>
      </c>
      <c r="J3985" t="s">
        <v>18</v>
      </c>
      <c r="K3985" t="s">
        <v>19</v>
      </c>
      <c r="L3985">
        <v>470000</v>
      </c>
      <c r="M3985" t="s">
        <v>20</v>
      </c>
      <c r="N3985" t="s">
        <v>20</v>
      </c>
      <c r="O3985" s="3">
        <v>3000</v>
      </c>
      <c r="P3985" s="1">
        <f>MEDIAN(Data_Source[Price (SAR)])</f>
        <v>58000</v>
      </c>
      <c r="Q3985" s="1" cm="1">
        <f t="array" ref="Q3985">MEDIAN(_xlfn._xlws.FILTER(Data_Source[Price (SAR)],Data_Source[Maker] = Data_Source[[#This Row],[Maker]]))</f>
        <v>60000</v>
      </c>
    </row>
    <row r="3986" spans="1:17" x14ac:dyDescent="0.35">
      <c r="A3986">
        <v>3985</v>
      </c>
      <c r="B3986" t="s">
        <v>39</v>
      </c>
      <c r="C3986" t="s">
        <v>143</v>
      </c>
      <c r="D3986">
        <v>2009</v>
      </c>
      <c r="E3986" s="9">
        <f ca="1">YEAR(TODAY())-Data_Source[[#This Row],[Year]]</f>
        <v>16</v>
      </c>
      <c r="F3986" t="s">
        <v>47</v>
      </c>
      <c r="G3986" t="s">
        <v>33</v>
      </c>
      <c r="H3986" t="s">
        <v>30</v>
      </c>
      <c r="I3986">
        <v>3.6</v>
      </c>
      <c r="J3986" t="s">
        <v>18</v>
      </c>
      <c r="K3986" t="s">
        <v>19</v>
      </c>
      <c r="L3986">
        <v>325</v>
      </c>
      <c r="M3986" t="s">
        <v>54</v>
      </c>
      <c r="N3986" t="s">
        <v>538</v>
      </c>
      <c r="O3986" s="2">
        <v>18000</v>
      </c>
      <c r="P3986" s="1">
        <f>MEDIAN(Data_Source[Price (SAR)])</f>
        <v>58000</v>
      </c>
      <c r="Q3986" s="1" cm="1">
        <f t="array" ref="Q3986">MEDIAN(_xlfn._xlws.FILTER(Data_Source[Price (SAR)],Data_Source[Maker] = Data_Source[[#This Row],[Maker]]))</f>
        <v>60000</v>
      </c>
    </row>
    <row r="3987" spans="1:17" x14ac:dyDescent="0.35">
      <c r="A3987">
        <v>3986</v>
      </c>
      <c r="B3987" t="s">
        <v>39</v>
      </c>
      <c r="C3987" t="s">
        <v>46</v>
      </c>
      <c r="D3987">
        <v>2009</v>
      </c>
      <c r="E3987" s="9">
        <f ca="1">YEAR(TODAY())-Data_Source[[#This Row],[Year]]</f>
        <v>16</v>
      </c>
      <c r="F3987" t="s">
        <v>15</v>
      </c>
      <c r="G3987" t="s">
        <v>16</v>
      </c>
      <c r="H3987" t="s">
        <v>26</v>
      </c>
      <c r="I3987">
        <v>5.3</v>
      </c>
      <c r="J3987" t="s">
        <v>18</v>
      </c>
      <c r="K3987" t="s">
        <v>19</v>
      </c>
      <c r="L3987">
        <v>400</v>
      </c>
      <c r="M3987" t="s">
        <v>20</v>
      </c>
      <c r="N3987" t="s">
        <v>20</v>
      </c>
      <c r="O3987" s="3">
        <v>35000</v>
      </c>
      <c r="P3987" s="1">
        <f>MEDIAN(Data_Source[Price (SAR)])</f>
        <v>58000</v>
      </c>
      <c r="Q3987" s="1" cm="1">
        <f t="array" ref="Q3987">MEDIAN(_xlfn._xlws.FILTER(Data_Source[Price (SAR)],Data_Source[Maker] = Data_Source[[#This Row],[Maker]]))</f>
        <v>60000</v>
      </c>
    </row>
    <row r="3988" spans="1:17" x14ac:dyDescent="0.35">
      <c r="A3988">
        <v>3987</v>
      </c>
      <c r="B3988" t="s">
        <v>34</v>
      </c>
      <c r="C3988" t="s">
        <v>35</v>
      </c>
      <c r="D3988">
        <v>2018</v>
      </c>
      <c r="E3988" s="9">
        <f ca="1">YEAR(TODAY())-Data_Source[[#This Row],[Year]]</f>
        <v>7</v>
      </c>
      <c r="F3988" t="s">
        <v>44</v>
      </c>
      <c r="G3988" t="s">
        <v>16</v>
      </c>
      <c r="H3988" t="s">
        <v>17</v>
      </c>
      <c r="I3988">
        <v>5.7</v>
      </c>
      <c r="J3988" t="s">
        <v>18</v>
      </c>
      <c r="K3988" t="s">
        <v>19</v>
      </c>
      <c r="L3988">
        <v>61312</v>
      </c>
      <c r="M3988" t="s">
        <v>20</v>
      </c>
      <c r="N3988" t="s">
        <v>20</v>
      </c>
      <c r="O3988" s="2">
        <v>270000</v>
      </c>
      <c r="P3988" s="1">
        <f>MEDIAN(Data_Source[Price (SAR)])</f>
        <v>58000</v>
      </c>
      <c r="Q3988" s="1" cm="1">
        <f t="array" ref="Q3988">MEDIAN(_xlfn._xlws.FILTER(Data_Source[Price (SAR)],Data_Source[Maker] = Data_Source[[#This Row],[Maker]]))</f>
        <v>65000</v>
      </c>
    </row>
    <row r="3989" spans="1:17" x14ac:dyDescent="0.35">
      <c r="A3989">
        <v>3988</v>
      </c>
      <c r="B3989" t="s">
        <v>34</v>
      </c>
      <c r="C3989" t="s">
        <v>123</v>
      </c>
      <c r="D3989">
        <v>2014</v>
      </c>
      <c r="E3989" s="9">
        <f ca="1">YEAR(TODAY())-Data_Source[[#This Row],[Year]]</f>
        <v>11</v>
      </c>
      <c r="F3989" t="s">
        <v>15</v>
      </c>
      <c r="G3989" t="s">
        <v>23</v>
      </c>
      <c r="H3989" t="s">
        <v>17</v>
      </c>
      <c r="I3989">
        <v>2.7</v>
      </c>
      <c r="J3989" t="s">
        <v>18</v>
      </c>
      <c r="K3989" t="s">
        <v>68</v>
      </c>
      <c r="L3989">
        <v>180000</v>
      </c>
      <c r="M3989" t="s">
        <v>42</v>
      </c>
      <c r="N3989" t="s">
        <v>64</v>
      </c>
      <c r="O3989" s="2">
        <v>52000</v>
      </c>
      <c r="P3989" s="1">
        <f>MEDIAN(Data_Source[Price (SAR)])</f>
        <v>58000</v>
      </c>
      <c r="Q3989" s="1" cm="1">
        <f t="array" ref="Q3989">MEDIAN(_xlfn._xlws.FILTER(Data_Source[Price (SAR)],Data_Source[Maker] = Data_Source[[#This Row],[Maker]]))</f>
        <v>65000</v>
      </c>
    </row>
    <row r="3990" spans="1:17" x14ac:dyDescent="0.35">
      <c r="A3990">
        <v>3989</v>
      </c>
      <c r="B3990" t="s">
        <v>82</v>
      </c>
      <c r="C3990" t="s">
        <v>169</v>
      </c>
      <c r="D3990">
        <v>2016</v>
      </c>
      <c r="E3990" s="9">
        <f ca="1">YEAR(TODAY())-Data_Source[[#This Row],[Year]]</f>
        <v>9</v>
      </c>
      <c r="F3990" t="s">
        <v>15</v>
      </c>
      <c r="G3990" t="s">
        <v>23</v>
      </c>
      <c r="H3990" t="s">
        <v>30</v>
      </c>
      <c r="I3990">
        <v>3.3</v>
      </c>
      <c r="J3990" t="s">
        <v>18</v>
      </c>
      <c r="K3990" t="s">
        <v>19</v>
      </c>
      <c r="L3990">
        <v>160000</v>
      </c>
      <c r="M3990" t="s">
        <v>42</v>
      </c>
      <c r="N3990" t="s">
        <v>64</v>
      </c>
      <c r="O3990" s="3">
        <v>60000</v>
      </c>
      <c r="P3990" s="1">
        <f>MEDIAN(Data_Source[Price (SAR)])</f>
        <v>58000</v>
      </c>
      <c r="Q3990" s="1" cm="1">
        <f t="array" ref="Q3990">MEDIAN(_xlfn._xlws.FILTER(Data_Source[Price (SAR)],Data_Source[Maker] = Data_Source[[#This Row],[Maker]]))</f>
        <v>40000</v>
      </c>
    </row>
    <row r="3991" spans="1:17" x14ac:dyDescent="0.35">
      <c r="A3991">
        <v>3990</v>
      </c>
      <c r="B3991" t="s">
        <v>34</v>
      </c>
      <c r="C3991" t="s">
        <v>35</v>
      </c>
      <c r="D3991">
        <v>2013</v>
      </c>
      <c r="E3991" s="9">
        <f ca="1">YEAR(TODAY())-Data_Source[[#This Row],[Year]]</f>
        <v>12</v>
      </c>
      <c r="F3991" t="s">
        <v>15</v>
      </c>
      <c r="G3991" t="s">
        <v>23</v>
      </c>
      <c r="H3991" t="s">
        <v>17</v>
      </c>
      <c r="I3991">
        <v>4</v>
      </c>
      <c r="J3991" t="s">
        <v>18</v>
      </c>
      <c r="K3991" t="s">
        <v>19</v>
      </c>
      <c r="L3991">
        <v>200000</v>
      </c>
      <c r="M3991" t="s">
        <v>45</v>
      </c>
      <c r="N3991" t="s">
        <v>539</v>
      </c>
      <c r="O3991" s="3">
        <v>125000</v>
      </c>
      <c r="P3991" s="1">
        <f>MEDIAN(Data_Source[Price (SAR)])</f>
        <v>58000</v>
      </c>
      <c r="Q3991" s="1" cm="1">
        <f t="array" ref="Q3991">MEDIAN(_xlfn._xlws.FILTER(Data_Source[Price (SAR)],Data_Source[Maker] = Data_Source[[#This Row],[Maker]]))</f>
        <v>65000</v>
      </c>
    </row>
    <row r="3992" spans="1:17" x14ac:dyDescent="0.35">
      <c r="A3992">
        <v>3991</v>
      </c>
      <c r="B3992" t="s">
        <v>27</v>
      </c>
      <c r="C3992" t="s">
        <v>88</v>
      </c>
      <c r="D3992">
        <v>2017</v>
      </c>
      <c r="E3992" s="9">
        <f ca="1">YEAR(TODAY())-Data_Source[[#This Row],[Year]]</f>
        <v>8</v>
      </c>
      <c r="F3992" t="s">
        <v>15</v>
      </c>
      <c r="G3992" t="s">
        <v>23</v>
      </c>
      <c r="H3992" t="s">
        <v>26</v>
      </c>
      <c r="I3992">
        <v>1.4</v>
      </c>
      <c r="J3992" t="s">
        <v>18</v>
      </c>
      <c r="K3992" t="s">
        <v>19</v>
      </c>
      <c r="L3992">
        <v>135000</v>
      </c>
      <c r="M3992" t="s">
        <v>42</v>
      </c>
      <c r="N3992" t="s">
        <v>64</v>
      </c>
      <c r="O3992" s="2">
        <v>27500</v>
      </c>
      <c r="P3992" s="1">
        <f>MEDIAN(Data_Source[Price (SAR)])</f>
        <v>58000</v>
      </c>
      <c r="Q3992" s="1" cm="1">
        <f t="array" ref="Q3992">MEDIAN(_xlfn._xlws.FILTER(Data_Source[Price (SAR)],Data_Source[Maker] = Data_Source[[#This Row],[Maker]]))</f>
        <v>42000</v>
      </c>
    </row>
    <row r="3993" spans="1:17" x14ac:dyDescent="0.35">
      <c r="A3993">
        <v>3992</v>
      </c>
      <c r="B3993" t="s">
        <v>60</v>
      </c>
      <c r="C3993" t="s">
        <v>80</v>
      </c>
      <c r="D3993">
        <v>2013</v>
      </c>
      <c r="E3993" s="9">
        <f ca="1">YEAR(TODAY())-Data_Source[[#This Row],[Year]]</f>
        <v>12</v>
      </c>
      <c r="F3993" t="s">
        <v>15</v>
      </c>
      <c r="G3993" t="s">
        <v>16</v>
      </c>
      <c r="H3993" t="s">
        <v>17</v>
      </c>
      <c r="I3993">
        <v>3.6</v>
      </c>
      <c r="J3993" t="s">
        <v>18</v>
      </c>
      <c r="K3993" t="s">
        <v>19</v>
      </c>
      <c r="L3993">
        <v>137000</v>
      </c>
      <c r="M3993" t="s">
        <v>81</v>
      </c>
      <c r="N3993" t="s">
        <v>541</v>
      </c>
      <c r="O3993" s="3">
        <v>90000</v>
      </c>
      <c r="P3993" s="1">
        <f>MEDIAN(Data_Source[Price (SAR)])</f>
        <v>58000</v>
      </c>
      <c r="Q3993" s="1" cm="1">
        <f t="array" ref="Q3993">MEDIAN(_xlfn._xlws.FILTER(Data_Source[Price (SAR)],Data_Source[Maker] = Data_Source[[#This Row],[Maker]]))</f>
        <v>142000</v>
      </c>
    </row>
    <row r="3994" spans="1:17" x14ac:dyDescent="0.35">
      <c r="A3994">
        <v>3993</v>
      </c>
      <c r="B3994" t="s">
        <v>34</v>
      </c>
      <c r="C3994" t="s">
        <v>123</v>
      </c>
      <c r="D3994">
        <v>2014</v>
      </c>
      <c r="E3994" s="9">
        <f ca="1">YEAR(TODAY())-Data_Source[[#This Row],[Year]]</f>
        <v>11</v>
      </c>
      <c r="F3994" t="s">
        <v>44</v>
      </c>
      <c r="G3994" t="s">
        <v>23</v>
      </c>
      <c r="H3994" t="s">
        <v>17</v>
      </c>
      <c r="I3994">
        <v>2.4</v>
      </c>
      <c r="J3994" t="s">
        <v>18</v>
      </c>
      <c r="K3994" t="s">
        <v>68</v>
      </c>
      <c r="L3994">
        <v>230000</v>
      </c>
      <c r="M3994" t="s">
        <v>20</v>
      </c>
      <c r="N3994" t="s">
        <v>20</v>
      </c>
      <c r="O3994" s="2">
        <v>61000</v>
      </c>
      <c r="P3994" s="1">
        <f>MEDIAN(Data_Source[Price (SAR)])</f>
        <v>58000</v>
      </c>
      <c r="Q3994" s="1" cm="1">
        <f t="array" ref="Q3994">MEDIAN(_xlfn._xlws.FILTER(Data_Source[Price (SAR)],Data_Source[Maker] = Data_Source[[#This Row],[Maker]]))</f>
        <v>65000</v>
      </c>
    </row>
    <row r="3995" spans="1:17" x14ac:dyDescent="0.35">
      <c r="A3995">
        <v>3994</v>
      </c>
      <c r="B3995" t="s">
        <v>39</v>
      </c>
      <c r="C3995" t="s">
        <v>46</v>
      </c>
      <c r="D3995">
        <v>2012</v>
      </c>
      <c r="E3995" s="9">
        <f ca="1">YEAR(TODAY())-Data_Source[[#This Row],[Year]]</f>
        <v>13</v>
      </c>
      <c r="F3995" t="s">
        <v>15</v>
      </c>
      <c r="G3995" t="s">
        <v>38</v>
      </c>
      <c r="H3995" t="s">
        <v>30</v>
      </c>
      <c r="I3995">
        <v>4.8</v>
      </c>
      <c r="J3995" t="s">
        <v>18</v>
      </c>
      <c r="K3995" t="s">
        <v>19</v>
      </c>
      <c r="L3995">
        <v>100000</v>
      </c>
      <c r="M3995" t="s">
        <v>126</v>
      </c>
      <c r="N3995" t="s">
        <v>126</v>
      </c>
      <c r="O3995" s="3">
        <v>75000</v>
      </c>
      <c r="P3995" s="1">
        <f>MEDIAN(Data_Source[Price (SAR)])</f>
        <v>58000</v>
      </c>
      <c r="Q3995" s="1" cm="1">
        <f t="array" ref="Q3995">MEDIAN(_xlfn._xlws.FILTER(Data_Source[Price (SAR)],Data_Source[Maker] = Data_Source[[#This Row],[Maker]]))</f>
        <v>60000</v>
      </c>
    </row>
    <row r="3996" spans="1:17" x14ac:dyDescent="0.35">
      <c r="A3996">
        <v>3995</v>
      </c>
      <c r="B3996" t="s">
        <v>34</v>
      </c>
      <c r="C3996" t="s">
        <v>51</v>
      </c>
      <c r="D3996">
        <v>2009</v>
      </c>
      <c r="E3996" s="9">
        <f ca="1">YEAR(TODAY())-Data_Source[[#This Row],[Year]]</f>
        <v>16</v>
      </c>
      <c r="F3996" t="s">
        <v>15</v>
      </c>
      <c r="G3996" t="s">
        <v>102</v>
      </c>
      <c r="H3996" t="s">
        <v>26</v>
      </c>
      <c r="I3996">
        <v>1.6</v>
      </c>
      <c r="J3996" t="s">
        <v>18</v>
      </c>
      <c r="K3996" t="s">
        <v>19</v>
      </c>
      <c r="L3996">
        <v>480000</v>
      </c>
      <c r="M3996" t="s">
        <v>20</v>
      </c>
      <c r="N3996" t="s">
        <v>20</v>
      </c>
      <c r="O3996" s="3">
        <v>15000</v>
      </c>
      <c r="P3996" s="1">
        <f>MEDIAN(Data_Source[Price (SAR)])</f>
        <v>58000</v>
      </c>
      <c r="Q3996" s="1" cm="1">
        <f t="array" ref="Q3996">MEDIAN(_xlfn._xlws.FILTER(Data_Source[Price (SAR)],Data_Source[Maker] = Data_Source[[#This Row],[Maker]]))</f>
        <v>65000</v>
      </c>
    </row>
    <row r="3997" spans="1:17" x14ac:dyDescent="0.35">
      <c r="A3997">
        <v>3996</v>
      </c>
      <c r="B3997" t="s">
        <v>34</v>
      </c>
      <c r="C3997" t="s">
        <v>43</v>
      </c>
      <c r="D3997">
        <v>2019</v>
      </c>
      <c r="E3997" s="9">
        <f ca="1">YEAR(TODAY())-Data_Source[[#This Row],[Year]]</f>
        <v>6</v>
      </c>
      <c r="F3997" t="s">
        <v>15</v>
      </c>
      <c r="G3997" t="s">
        <v>23</v>
      </c>
      <c r="H3997" t="s">
        <v>17</v>
      </c>
      <c r="I3997">
        <v>3.5</v>
      </c>
      <c r="J3997" t="s">
        <v>18</v>
      </c>
      <c r="K3997" t="s">
        <v>19</v>
      </c>
      <c r="L3997">
        <v>86000</v>
      </c>
      <c r="M3997" t="s">
        <v>45</v>
      </c>
      <c r="N3997" t="s">
        <v>539</v>
      </c>
      <c r="O3997" s="3">
        <v>110000</v>
      </c>
      <c r="P3997" s="1">
        <f>MEDIAN(Data_Source[Price (SAR)])</f>
        <v>58000</v>
      </c>
      <c r="Q3997" s="1" cm="1">
        <f t="array" ref="Q3997">MEDIAN(_xlfn._xlws.FILTER(Data_Source[Price (SAR)],Data_Source[Maker] = Data_Source[[#This Row],[Maker]]))</f>
        <v>65000</v>
      </c>
    </row>
    <row r="3998" spans="1:17" x14ac:dyDescent="0.35">
      <c r="A3998">
        <v>3997</v>
      </c>
      <c r="B3998" t="s">
        <v>166</v>
      </c>
      <c r="C3998" t="s">
        <v>290</v>
      </c>
      <c r="D3998">
        <v>2020</v>
      </c>
      <c r="E3998" s="9">
        <f ca="1">YEAR(TODAY())-Data_Source[[#This Row],[Year]]</f>
        <v>5</v>
      </c>
      <c r="F3998" t="s">
        <v>15</v>
      </c>
      <c r="G3998" t="s">
        <v>29</v>
      </c>
      <c r="H3998" t="s">
        <v>17</v>
      </c>
      <c r="I3998">
        <v>1.8</v>
      </c>
      <c r="J3998" t="s">
        <v>18</v>
      </c>
      <c r="K3998" t="s">
        <v>19</v>
      </c>
      <c r="L3998">
        <v>44000</v>
      </c>
      <c r="M3998" t="s">
        <v>20</v>
      </c>
      <c r="N3998" t="s">
        <v>20</v>
      </c>
      <c r="O3998" s="3">
        <v>58000</v>
      </c>
      <c r="P3998" s="1">
        <f>MEDIAN(Data_Source[Price (SAR)])</f>
        <v>58000</v>
      </c>
      <c r="Q3998" s="1" cm="1">
        <f t="array" ref="Q3998">MEDIAN(_xlfn._xlws.FILTER(Data_Source[Price (SAR)],Data_Source[Maker] = Data_Source[[#This Row],[Maker]]))</f>
        <v>44000</v>
      </c>
    </row>
    <row r="3999" spans="1:17" x14ac:dyDescent="0.35">
      <c r="A3999">
        <v>3998</v>
      </c>
      <c r="B3999" t="s">
        <v>34</v>
      </c>
      <c r="C3999" t="s">
        <v>58</v>
      </c>
      <c r="D3999">
        <v>2015</v>
      </c>
      <c r="E3999" s="9">
        <f ca="1">YEAR(TODAY())-Data_Source[[#This Row],[Year]]</f>
        <v>10</v>
      </c>
      <c r="F3999" t="s">
        <v>15</v>
      </c>
      <c r="G3999" t="s">
        <v>23</v>
      </c>
      <c r="H3999" t="s">
        <v>17</v>
      </c>
      <c r="I3999">
        <v>4</v>
      </c>
      <c r="J3999" t="s">
        <v>18</v>
      </c>
      <c r="K3999" t="s">
        <v>19</v>
      </c>
      <c r="L3999">
        <v>26000</v>
      </c>
      <c r="M3999" t="s">
        <v>45</v>
      </c>
      <c r="N3999" t="s">
        <v>539</v>
      </c>
      <c r="O3999" s="3">
        <v>52000</v>
      </c>
      <c r="P3999" s="1">
        <f>MEDIAN(Data_Source[Price (SAR)])</f>
        <v>58000</v>
      </c>
      <c r="Q3999" s="1" cm="1">
        <f t="array" ref="Q3999">MEDIAN(_xlfn._xlws.FILTER(Data_Source[Price (SAR)],Data_Source[Maker] = Data_Source[[#This Row],[Maker]]))</f>
        <v>65000</v>
      </c>
    </row>
    <row r="4000" spans="1:17" x14ac:dyDescent="0.35">
      <c r="A4000">
        <v>3999</v>
      </c>
      <c r="B4000" t="s">
        <v>34</v>
      </c>
      <c r="C4000" t="s">
        <v>43</v>
      </c>
      <c r="D4000">
        <v>2018</v>
      </c>
      <c r="E4000" s="9">
        <f ca="1">YEAR(TODAY())-Data_Source[[#This Row],[Year]]</f>
        <v>7</v>
      </c>
      <c r="F4000" t="s">
        <v>15</v>
      </c>
      <c r="G4000" t="s">
        <v>94</v>
      </c>
      <c r="H4000" t="s">
        <v>26</v>
      </c>
      <c r="I4000">
        <v>2.5</v>
      </c>
      <c r="J4000" t="s">
        <v>18</v>
      </c>
      <c r="K4000" t="s">
        <v>19</v>
      </c>
      <c r="L4000">
        <v>85000</v>
      </c>
      <c r="M4000" t="s">
        <v>20</v>
      </c>
      <c r="N4000" t="s">
        <v>20</v>
      </c>
      <c r="O4000" s="2">
        <v>75000</v>
      </c>
      <c r="P4000" s="1">
        <f>MEDIAN(Data_Source[Price (SAR)])</f>
        <v>58000</v>
      </c>
      <c r="Q4000" s="1" cm="1">
        <f t="array" ref="Q4000">MEDIAN(_xlfn._xlws.FILTER(Data_Source[Price (SAR)],Data_Source[Maker] = Data_Source[[#This Row],[Maker]]))</f>
        <v>65000</v>
      </c>
    </row>
    <row r="4001" spans="1:17" x14ac:dyDescent="0.35">
      <c r="A4001">
        <v>4000</v>
      </c>
      <c r="B4001" t="s">
        <v>34</v>
      </c>
      <c r="C4001" t="s">
        <v>43</v>
      </c>
      <c r="D4001">
        <v>2006</v>
      </c>
      <c r="E4001" s="9">
        <f ca="1">YEAR(TODAY())-Data_Source[[#This Row],[Year]]</f>
        <v>19</v>
      </c>
      <c r="F4001" t="s">
        <v>15</v>
      </c>
      <c r="G4001" t="s">
        <v>102</v>
      </c>
      <c r="H4001" t="s">
        <v>30</v>
      </c>
      <c r="I4001">
        <v>2.4</v>
      </c>
      <c r="J4001" t="s">
        <v>18</v>
      </c>
      <c r="K4001" t="s">
        <v>19</v>
      </c>
      <c r="L4001">
        <v>240000</v>
      </c>
      <c r="M4001" t="s">
        <v>20</v>
      </c>
      <c r="N4001" t="s">
        <v>20</v>
      </c>
      <c r="O4001" s="2">
        <v>20000</v>
      </c>
      <c r="P4001" s="1">
        <f>MEDIAN(Data_Source[Price (SAR)])</f>
        <v>58000</v>
      </c>
      <c r="Q4001" s="1" cm="1">
        <f t="array" ref="Q4001">MEDIAN(_xlfn._xlws.FILTER(Data_Source[Price (SAR)],Data_Source[Maker] = Data_Source[[#This Row],[Maker]]))</f>
        <v>65000</v>
      </c>
    </row>
    <row r="4002" spans="1:17" x14ac:dyDescent="0.35">
      <c r="A4002">
        <v>4001</v>
      </c>
      <c r="B4002" t="s">
        <v>39</v>
      </c>
      <c r="C4002" t="s">
        <v>40</v>
      </c>
      <c r="D4002">
        <v>2019</v>
      </c>
      <c r="E4002" s="9">
        <f ca="1">YEAR(TODAY())-Data_Source[[#This Row],[Year]]</f>
        <v>6</v>
      </c>
      <c r="F4002" t="s">
        <v>44</v>
      </c>
      <c r="G4002" t="s">
        <v>23</v>
      </c>
      <c r="H4002" t="s">
        <v>26</v>
      </c>
      <c r="I4002">
        <v>3.5</v>
      </c>
      <c r="J4002" t="s">
        <v>18</v>
      </c>
      <c r="K4002" t="s">
        <v>19</v>
      </c>
      <c r="L4002">
        <v>16000</v>
      </c>
      <c r="M4002" t="s">
        <v>20</v>
      </c>
      <c r="N4002" t="s">
        <v>20</v>
      </c>
      <c r="O4002" s="2">
        <v>95000</v>
      </c>
      <c r="P4002" s="1">
        <f>MEDIAN(Data_Source[Price (SAR)])</f>
        <v>58000</v>
      </c>
      <c r="Q4002" s="1" cm="1">
        <f t="array" ref="Q4002">MEDIAN(_xlfn._xlws.FILTER(Data_Source[Price (SAR)],Data_Source[Maker] = Data_Source[[#This Row],[Maker]]))</f>
        <v>60000</v>
      </c>
    </row>
    <row r="4003" spans="1:17" x14ac:dyDescent="0.35">
      <c r="A4003">
        <v>4002</v>
      </c>
      <c r="B4003" t="s">
        <v>34</v>
      </c>
      <c r="C4003" t="s">
        <v>35</v>
      </c>
      <c r="D4003">
        <v>2021</v>
      </c>
      <c r="E4003" s="9">
        <f ca="1">YEAR(TODAY())-Data_Source[[#This Row],[Year]]</f>
        <v>4</v>
      </c>
      <c r="F4003" t="s">
        <v>44</v>
      </c>
      <c r="G4003" t="s">
        <v>23</v>
      </c>
      <c r="H4003" t="s">
        <v>17</v>
      </c>
      <c r="I4003">
        <v>4.5999999999999996</v>
      </c>
      <c r="J4003" t="s">
        <v>18</v>
      </c>
      <c r="K4003" t="s">
        <v>19</v>
      </c>
      <c r="L4003">
        <v>10000</v>
      </c>
      <c r="M4003" t="s">
        <v>45</v>
      </c>
      <c r="N4003" t="s">
        <v>539</v>
      </c>
      <c r="O4003" s="2">
        <v>290000</v>
      </c>
      <c r="P4003" s="1">
        <f>MEDIAN(Data_Source[Price (SAR)])</f>
        <v>58000</v>
      </c>
      <c r="Q4003" s="1" cm="1">
        <f t="array" ref="Q4003">MEDIAN(_xlfn._xlws.FILTER(Data_Source[Price (SAR)],Data_Source[Maker] = Data_Source[[#This Row],[Maker]]))</f>
        <v>65000</v>
      </c>
    </row>
    <row r="4004" spans="1:17" x14ac:dyDescent="0.35">
      <c r="A4004">
        <v>4003</v>
      </c>
      <c r="B4004" t="s">
        <v>62</v>
      </c>
      <c r="C4004" t="s">
        <v>63</v>
      </c>
      <c r="D4004">
        <v>2015</v>
      </c>
      <c r="E4004" s="9">
        <f ca="1">YEAR(TODAY())-Data_Source[[#This Row],[Year]]</f>
        <v>10</v>
      </c>
      <c r="F4004" t="s">
        <v>15</v>
      </c>
      <c r="G4004" t="s">
        <v>102</v>
      </c>
      <c r="H4004" t="s">
        <v>17</v>
      </c>
      <c r="I4004">
        <v>3</v>
      </c>
      <c r="J4004" t="s">
        <v>18</v>
      </c>
      <c r="K4004" t="s">
        <v>19</v>
      </c>
      <c r="L4004">
        <v>105000</v>
      </c>
      <c r="M4004" t="s">
        <v>45</v>
      </c>
      <c r="N4004" t="s">
        <v>539</v>
      </c>
      <c r="O4004" s="2">
        <v>190000</v>
      </c>
      <c r="P4004" s="1">
        <f>MEDIAN(Data_Source[Price (SAR)])</f>
        <v>58000</v>
      </c>
      <c r="Q4004" s="1" cm="1">
        <f t="array" ref="Q4004">MEDIAN(_xlfn._xlws.FILTER(Data_Source[Price (SAR)],Data_Source[Maker] = Data_Source[[#This Row],[Maker]]))</f>
        <v>242500</v>
      </c>
    </row>
    <row r="4005" spans="1:17" x14ac:dyDescent="0.35">
      <c r="A4005">
        <v>4004</v>
      </c>
      <c r="B4005" t="s">
        <v>76</v>
      </c>
      <c r="C4005" t="s">
        <v>77</v>
      </c>
      <c r="D4005">
        <v>2014</v>
      </c>
      <c r="E4005" s="9">
        <f ca="1">YEAR(TODAY())-Data_Source[[#This Row],[Year]]</f>
        <v>11</v>
      </c>
      <c r="F4005" t="s">
        <v>15</v>
      </c>
      <c r="G4005" t="s">
        <v>33</v>
      </c>
      <c r="H4005" t="s">
        <v>26</v>
      </c>
      <c r="I4005">
        <v>5.4</v>
      </c>
      <c r="J4005" t="s">
        <v>18</v>
      </c>
      <c r="K4005" t="s">
        <v>19</v>
      </c>
      <c r="L4005">
        <v>75000</v>
      </c>
      <c r="M4005" t="s">
        <v>20</v>
      </c>
      <c r="N4005" t="s">
        <v>20</v>
      </c>
      <c r="O4005" s="2">
        <v>60000</v>
      </c>
      <c r="P4005" s="1">
        <f>MEDIAN(Data_Source[Price (SAR)])</f>
        <v>58000</v>
      </c>
      <c r="Q4005" s="1" cm="1">
        <f t="array" ref="Q4005">MEDIAN(_xlfn._xlws.FILTER(Data_Source[Price (SAR)],Data_Source[Maker] = Data_Source[[#This Row],[Maker]]))</f>
        <v>55000</v>
      </c>
    </row>
    <row r="4006" spans="1:17" x14ac:dyDescent="0.35">
      <c r="A4006">
        <v>4005</v>
      </c>
      <c r="B4006" t="s">
        <v>181</v>
      </c>
      <c r="C4006" t="s">
        <v>490</v>
      </c>
      <c r="D4006">
        <v>2011</v>
      </c>
      <c r="E4006" s="9">
        <f ca="1">YEAR(TODAY())-Data_Source[[#This Row],[Year]]</f>
        <v>14</v>
      </c>
      <c r="F4006" t="s">
        <v>15</v>
      </c>
      <c r="G4006" t="s">
        <v>78</v>
      </c>
      <c r="H4006" t="s">
        <v>17</v>
      </c>
      <c r="I4006">
        <v>3.8</v>
      </c>
      <c r="J4006" t="s">
        <v>18</v>
      </c>
      <c r="K4006" t="s">
        <v>19</v>
      </c>
      <c r="L4006">
        <v>265000</v>
      </c>
      <c r="M4006" t="s">
        <v>70</v>
      </c>
      <c r="N4006" t="s">
        <v>70</v>
      </c>
      <c r="O4006" s="3">
        <v>12000</v>
      </c>
      <c r="P4006" s="1">
        <f>MEDIAN(Data_Source[Price (SAR)])</f>
        <v>58000</v>
      </c>
      <c r="Q4006" s="1" cm="1">
        <f t="array" ref="Q4006">MEDIAN(_xlfn._xlws.FILTER(Data_Source[Price (SAR)],Data_Source[Maker] = Data_Source[[#This Row],[Maker]]))</f>
        <v>54000</v>
      </c>
    </row>
    <row r="4007" spans="1:17" x14ac:dyDescent="0.35">
      <c r="A4007">
        <v>4006</v>
      </c>
      <c r="B4007" t="s">
        <v>128</v>
      </c>
      <c r="C4007" t="s">
        <v>419</v>
      </c>
      <c r="D4007">
        <v>2021</v>
      </c>
      <c r="E4007" s="9">
        <f ca="1">YEAR(TODAY())-Data_Source[[#This Row],[Year]]</f>
        <v>4</v>
      </c>
      <c r="F4007" t="s">
        <v>15</v>
      </c>
      <c r="G4007" t="s">
        <v>23</v>
      </c>
      <c r="H4007" t="s">
        <v>17</v>
      </c>
      <c r="I4007">
        <v>1.3</v>
      </c>
      <c r="J4007" t="s">
        <v>18</v>
      </c>
      <c r="K4007" t="s">
        <v>19</v>
      </c>
      <c r="L4007">
        <v>9000</v>
      </c>
      <c r="M4007" t="s">
        <v>155</v>
      </c>
      <c r="N4007" t="s">
        <v>539</v>
      </c>
      <c r="O4007" s="3">
        <v>57000</v>
      </c>
      <c r="P4007" s="1">
        <f>MEDIAN(Data_Source[Price (SAR)])</f>
        <v>58000</v>
      </c>
      <c r="Q4007" s="1" cm="1">
        <f t="array" ref="Q4007">MEDIAN(_xlfn._xlws.FILTER(Data_Source[Price (SAR)],Data_Source[Maker] = Data_Source[[#This Row],[Maker]]))</f>
        <v>57000</v>
      </c>
    </row>
    <row r="4008" spans="1:17" x14ac:dyDescent="0.35">
      <c r="A4008">
        <v>4007</v>
      </c>
      <c r="B4008" t="s">
        <v>34</v>
      </c>
      <c r="C4008" t="s">
        <v>145</v>
      </c>
      <c r="D4008">
        <v>2014</v>
      </c>
      <c r="E4008" s="9">
        <f ca="1">YEAR(TODAY())-Data_Source[[#This Row],[Year]]</f>
        <v>11</v>
      </c>
      <c r="F4008" t="s">
        <v>15</v>
      </c>
      <c r="G4008" t="s">
        <v>102</v>
      </c>
      <c r="H4008" t="s">
        <v>26</v>
      </c>
      <c r="I4008">
        <v>2.7</v>
      </c>
      <c r="J4008" t="s">
        <v>18</v>
      </c>
      <c r="K4008" t="s">
        <v>19</v>
      </c>
      <c r="L4008">
        <v>123000</v>
      </c>
      <c r="M4008" t="s">
        <v>45</v>
      </c>
      <c r="N4008" t="s">
        <v>539</v>
      </c>
      <c r="O4008" s="3">
        <v>33000</v>
      </c>
      <c r="P4008" s="1">
        <f>MEDIAN(Data_Source[Price (SAR)])</f>
        <v>58000</v>
      </c>
      <c r="Q4008" s="1" cm="1">
        <f t="array" ref="Q4008">MEDIAN(_xlfn._xlws.FILTER(Data_Source[Price (SAR)],Data_Source[Maker] = Data_Source[[#This Row],[Maker]]))</f>
        <v>65000</v>
      </c>
    </row>
    <row r="4009" spans="1:17" x14ac:dyDescent="0.35">
      <c r="A4009">
        <v>4008</v>
      </c>
      <c r="B4009" t="s">
        <v>60</v>
      </c>
      <c r="C4009" t="s">
        <v>80</v>
      </c>
      <c r="D4009">
        <v>2016</v>
      </c>
      <c r="E4009" s="9">
        <f ca="1">YEAR(TODAY())-Data_Source[[#This Row],[Year]]</f>
        <v>9</v>
      </c>
      <c r="F4009" t="s">
        <v>47</v>
      </c>
      <c r="G4009" t="s">
        <v>23</v>
      </c>
      <c r="H4009" t="s">
        <v>17</v>
      </c>
      <c r="I4009">
        <v>3.5</v>
      </c>
      <c r="J4009" t="s">
        <v>18</v>
      </c>
      <c r="K4009" t="s">
        <v>19</v>
      </c>
      <c r="L4009">
        <v>103000</v>
      </c>
      <c r="M4009" t="s">
        <v>42</v>
      </c>
      <c r="N4009" t="s">
        <v>64</v>
      </c>
      <c r="O4009" s="2">
        <v>102000</v>
      </c>
      <c r="P4009" s="1">
        <f>MEDIAN(Data_Source[Price (SAR)])</f>
        <v>58000</v>
      </c>
      <c r="Q4009" s="1" cm="1">
        <f t="array" ref="Q4009">MEDIAN(_xlfn._xlws.FILTER(Data_Source[Price (SAR)],Data_Source[Maker] = Data_Source[[#This Row],[Maker]]))</f>
        <v>142000</v>
      </c>
    </row>
    <row r="4010" spans="1:17" x14ac:dyDescent="0.35">
      <c r="A4010">
        <v>4009</v>
      </c>
      <c r="B4010" t="s">
        <v>99</v>
      </c>
      <c r="C4010">
        <v>5</v>
      </c>
      <c r="D4010">
        <v>2020</v>
      </c>
      <c r="E4010" s="9">
        <f ca="1">YEAR(TODAY())-Data_Source[[#This Row],[Year]]</f>
        <v>5</v>
      </c>
      <c r="F4010" t="s">
        <v>15</v>
      </c>
      <c r="G4010" t="s">
        <v>29</v>
      </c>
      <c r="H4010" t="s">
        <v>17</v>
      </c>
      <c r="I4010">
        <v>1.5</v>
      </c>
      <c r="J4010" t="s">
        <v>18</v>
      </c>
      <c r="K4010" t="s">
        <v>19</v>
      </c>
      <c r="L4010">
        <v>23000</v>
      </c>
      <c r="M4010" t="s">
        <v>20</v>
      </c>
      <c r="N4010" t="s">
        <v>20</v>
      </c>
      <c r="O4010" s="3">
        <v>44000</v>
      </c>
      <c r="P4010" s="1">
        <f>MEDIAN(Data_Source[Price (SAR)])</f>
        <v>58000</v>
      </c>
      <c r="Q4010" s="1" cm="1">
        <f t="array" ref="Q4010">MEDIAN(_xlfn._xlws.FILTER(Data_Source[Price (SAR)],Data_Source[Maker] = Data_Source[[#This Row],[Maker]]))</f>
        <v>48000</v>
      </c>
    </row>
    <row r="4011" spans="1:17" x14ac:dyDescent="0.35">
      <c r="A4011">
        <v>4010</v>
      </c>
      <c r="B4011" t="s">
        <v>27</v>
      </c>
      <c r="C4011" t="s">
        <v>93</v>
      </c>
      <c r="D4011">
        <v>2020</v>
      </c>
      <c r="E4011" s="9">
        <f ca="1">YEAR(TODAY())-Data_Source[[#This Row],[Year]]</f>
        <v>5</v>
      </c>
      <c r="F4011" t="s">
        <v>15</v>
      </c>
      <c r="G4011" t="s">
        <v>75</v>
      </c>
      <c r="H4011" t="s">
        <v>26</v>
      </c>
      <c r="I4011">
        <v>3.5</v>
      </c>
      <c r="J4011" t="s">
        <v>18</v>
      </c>
      <c r="K4011" t="s">
        <v>19</v>
      </c>
      <c r="L4011">
        <v>39000</v>
      </c>
      <c r="M4011" t="s">
        <v>42</v>
      </c>
      <c r="N4011" t="s">
        <v>64</v>
      </c>
      <c r="O4011" s="3">
        <v>99000</v>
      </c>
      <c r="P4011" s="1">
        <f>MEDIAN(Data_Source[Price (SAR)])</f>
        <v>58000</v>
      </c>
      <c r="Q4011" s="1" cm="1">
        <f t="array" ref="Q4011">MEDIAN(_xlfn._xlws.FILTER(Data_Source[Price (SAR)],Data_Source[Maker] = Data_Source[[#This Row],[Maker]]))</f>
        <v>42000</v>
      </c>
    </row>
    <row r="4012" spans="1:17" x14ac:dyDescent="0.35">
      <c r="A4012">
        <v>4011</v>
      </c>
      <c r="B4012" t="s">
        <v>34</v>
      </c>
      <c r="C4012" t="s">
        <v>35</v>
      </c>
      <c r="D4012">
        <v>2011</v>
      </c>
      <c r="E4012" s="9">
        <f ca="1">YEAR(TODAY())-Data_Source[[#This Row],[Year]]</f>
        <v>14</v>
      </c>
      <c r="F4012" t="s">
        <v>15</v>
      </c>
      <c r="G4012" t="s">
        <v>23</v>
      </c>
      <c r="H4012" t="s">
        <v>17</v>
      </c>
      <c r="I4012">
        <v>4.5999999999999996</v>
      </c>
      <c r="J4012" t="s">
        <v>18</v>
      </c>
      <c r="K4012" t="s">
        <v>19</v>
      </c>
      <c r="L4012">
        <v>79000</v>
      </c>
      <c r="M4012" t="s">
        <v>20</v>
      </c>
      <c r="N4012" t="s">
        <v>20</v>
      </c>
      <c r="O4012" s="2">
        <v>145000</v>
      </c>
      <c r="P4012" s="1">
        <f>MEDIAN(Data_Source[Price (SAR)])</f>
        <v>58000</v>
      </c>
      <c r="Q4012" s="1" cm="1">
        <f t="array" ref="Q4012">MEDIAN(_xlfn._xlws.FILTER(Data_Source[Price (SAR)],Data_Source[Maker] = Data_Source[[#This Row],[Maker]]))</f>
        <v>65000</v>
      </c>
    </row>
    <row r="4013" spans="1:17" x14ac:dyDescent="0.35">
      <c r="A4013">
        <v>4012</v>
      </c>
      <c r="B4013" t="s">
        <v>62</v>
      </c>
      <c r="C4013" t="s">
        <v>63</v>
      </c>
      <c r="D4013">
        <v>2019</v>
      </c>
      <c r="E4013" s="9">
        <f ca="1">YEAR(TODAY())-Data_Source[[#This Row],[Year]]</f>
        <v>6</v>
      </c>
      <c r="F4013" t="s">
        <v>47</v>
      </c>
      <c r="G4013" t="s">
        <v>16</v>
      </c>
      <c r="H4013" t="s">
        <v>17</v>
      </c>
      <c r="I4013">
        <v>5</v>
      </c>
      <c r="J4013" t="s">
        <v>18</v>
      </c>
      <c r="K4013" t="s">
        <v>19</v>
      </c>
      <c r="L4013">
        <v>1800</v>
      </c>
      <c r="M4013" t="s">
        <v>20</v>
      </c>
      <c r="N4013" t="s">
        <v>20</v>
      </c>
      <c r="O4013" s="2">
        <v>350000</v>
      </c>
      <c r="P4013" s="1">
        <f>MEDIAN(Data_Source[Price (SAR)])</f>
        <v>58000</v>
      </c>
      <c r="Q4013" s="1" cm="1">
        <f t="array" ref="Q4013">MEDIAN(_xlfn._xlws.FILTER(Data_Source[Price (SAR)],Data_Source[Maker] = Data_Source[[#This Row],[Maker]]))</f>
        <v>242500</v>
      </c>
    </row>
    <row r="4014" spans="1:17" x14ac:dyDescent="0.35">
      <c r="A4014">
        <v>4013</v>
      </c>
      <c r="B4014" t="s">
        <v>27</v>
      </c>
      <c r="C4014" t="s">
        <v>84</v>
      </c>
      <c r="D4014">
        <v>2018</v>
      </c>
      <c r="E4014" s="9">
        <f ca="1">YEAR(TODAY())-Data_Source[[#This Row],[Year]]</f>
        <v>7</v>
      </c>
      <c r="F4014" t="s">
        <v>15</v>
      </c>
      <c r="G4014" t="s">
        <v>25</v>
      </c>
      <c r="H4014" t="s">
        <v>26</v>
      </c>
      <c r="I4014">
        <v>2</v>
      </c>
      <c r="J4014" t="s">
        <v>18</v>
      </c>
      <c r="K4014" t="s">
        <v>19</v>
      </c>
      <c r="L4014">
        <v>120000</v>
      </c>
      <c r="M4014" t="s">
        <v>42</v>
      </c>
      <c r="N4014" t="s">
        <v>64</v>
      </c>
      <c r="O4014" s="2">
        <v>62000</v>
      </c>
      <c r="P4014" s="1">
        <f>MEDIAN(Data_Source[Price (SAR)])</f>
        <v>58000</v>
      </c>
      <c r="Q4014" s="1" cm="1">
        <f t="array" ref="Q4014">MEDIAN(_xlfn._xlws.FILTER(Data_Source[Price (SAR)],Data_Source[Maker] = Data_Source[[#This Row],[Maker]]))</f>
        <v>42000</v>
      </c>
    </row>
    <row r="4015" spans="1:17" x14ac:dyDescent="0.35">
      <c r="A4015">
        <v>4014</v>
      </c>
      <c r="B4015" t="s">
        <v>48</v>
      </c>
      <c r="C4015" t="s">
        <v>50</v>
      </c>
      <c r="D4015">
        <v>2021</v>
      </c>
      <c r="E4015" s="9">
        <f ca="1">YEAR(TODAY())-Data_Source[[#This Row],[Year]]</f>
        <v>4</v>
      </c>
      <c r="F4015" t="s">
        <v>15</v>
      </c>
      <c r="G4015" t="s">
        <v>16</v>
      </c>
      <c r="H4015" t="s">
        <v>17</v>
      </c>
      <c r="I4015">
        <v>2</v>
      </c>
      <c r="J4015" t="s">
        <v>18</v>
      </c>
      <c r="K4015" t="s">
        <v>19</v>
      </c>
      <c r="L4015">
        <v>7000</v>
      </c>
      <c r="M4015" t="s">
        <v>20</v>
      </c>
      <c r="N4015" t="s">
        <v>20</v>
      </c>
      <c r="O4015" s="3">
        <v>290000</v>
      </c>
      <c r="P4015" s="1">
        <f>MEDIAN(Data_Source[Price (SAR)])</f>
        <v>58000</v>
      </c>
      <c r="Q4015" s="1" cm="1">
        <f t="array" ref="Q4015">MEDIAN(_xlfn._xlws.FILTER(Data_Source[Price (SAR)],Data_Source[Maker] = Data_Source[[#This Row],[Maker]]))</f>
        <v>145000</v>
      </c>
    </row>
    <row r="4016" spans="1:17" x14ac:dyDescent="0.35">
      <c r="A4016">
        <v>4015</v>
      </c>
      <c r="B4016" t="s">
        <v>34</v>
      </c>
      <c r="C4016" t="s">
        <v>161</v>
      </c>
      <c r="D4016">
        <v>2016</v>
      </c>
      <c r="E4016" s="9">
        <f ca="1">YEAR(TODAY())-Data_Source[[#This Row],[Year]]</f>
        <v>9</v>
      </c>
      <c r="F4016" t="s">
        <v>15</v>
      </c>
      <c r="G4016" t="s">
        <v>23</v>
      </c>
      <c r="H4016" t="s">
        <v>17</v>
      </c>
      <c r="I4016">
        <v>5.7</v>
      </c>
      <c r="J4016" t="s">
        <v>18</v>
      </c>
      <c r="K4016" t="s">
        <v>19</v>
      </c>
      <c r="L4016">
        <v>134000</v>
      </c>
      <c r="M4016" t="s">
        <v>20</v>
      </c>
      <c r="N4016" t="s">
        <v>20</v>
      </c>
      <c r="O4016" s="2">
        <v>90000</v>
      </c>
      <c r="P4016" s="1">
        <f>MEDIAN(Data_Source[Price (SAR)])</f>
        <v>58000</v>
      </c>
      <c r="Q4016" s="1" cm="1">
        <f t="array" ref="Q4016">MEDIAN(_xlfn._xlws.FILTER(Data_Source[Price (SAR)],Data_Source[Maker] = Data_Source[[#This Row],[Maker]]))</f>
        <v>65000</v>
      </c>
    </row>
    <row r="4017" spans="1:17" x14ac:dyDescent="0.35">
      <c r="A4017">
        <v>4016</v>
      </c>
      <c r="B4017" t="s">
        <v>21</v>
      </c>
      <c r="C4017" t="s">
        <v>24</v>
      </c>
      <c r="D4017">
        <v>2018</v>
      </c>
      <c r="E4017" s="9">
        <f ca="1">YEAR(TODAY())-Data_Source[[#This Row],[Year]]</f>
        <v>7</v>
      </c>
      <c r="F4017" t="s">
        <v>15</v>
      </c>
      <c r="G4017" t="s">
        <v>29</v>
      </c>
      <c r="H4017" t="s">
        <v>26</v>
      </c>
      <c r="I4017">
        <v>1.5</v>
      </c>
      <c r="J4017" t="s">
        <v>18</v>
      </c>
      <c r="K4017" t="s">
        <v>19</v>
      </c>
      <c r="L4017">
        <v>105000</v>
      </c>
      <c r="M4017" t="s">
        <v>20</v>
      </c>
      <c r="N4017" t="s">
        <v>20</v>
      </c>
      <c r="O4017" s="3">
        <v>23000</v>
      </c>
      <c r="P4017" s="1">
        <f>MEDIAN(Data_Source[Price (SAR)])</f>
        <v>58000</v>
      </c>
      <c r="Q4017" s="1" cm="1">
        <f t="array" ref="Q4017">MEDIAN(_xlfn._xlws.FILTER(Data_Source[Price (SAR)],Data_Source[Maker] = Data_Source[[#This Row],[Maker]]))</f>
        <v>36500</v>
      </c>
    </row>
    <row r="4018" spans="1:17" x14ac:dyDescent="0.35">
      <c r="A4018">
        <v>4017</v>
      </c>
      <c r="B4018" t="s">
        <v>76</v>
      </c>
      <c r="C4018" t="s">
        <v>202</v>
      </c>
      <c r="D4018">
        <v>2016</v>
      </c>
      <c r="E4018" s="9">
        <f ca="1">YEAR(TODAY())-Data_Source[[#This Row],[Year]]</f>
        <v>9</v>
      </c>
      <c r="F4018" t="s">
        <v>15</v>
      </c>
      <c r="G4018" t="s">
        <v>16</v>
      </c>
      <c r="H4018" t="s">
        <v>26</v>
      </c>
      <c r="I4018">
        <v>1.5</v>
      </c>
      <c r="J4018" t="s">
        <v>18</v>
      </c>
      <c r="K4018" t="s">
        <v>19</v>
      </c>
      <c r="L4018">
        <v>217000</v>
      </c>
      <c r="M4018" t="s">
        <v>20</v>
      </c>
      <c r="N4018" t="s">
        <v>20</v>
      </c>
      <c r="O4018" s="3">
        <v>25000</v>
      </c>
      <c r="P4018" s="1">
        <f>MEDIAN(Data_Source[Price (SAR)])</f>
        <v>58000</v>
      </c>
      <c r="Q4018" s="1" cm="1">
        <f t="array" ref="Q4018">MEDIAN(_xlfn._xlws.FILTER(Data_Source[Price (SAR)],Data_Source[Maker] = Data_Source[[#This Row],[Maker]]))</f>
        <v>55000</v>
      </c>
    </row>
    <row r="4019" spans="1:17" x14ac:dyDescent="0.35">
      <c r="A4019">
        <v>4018</v>
      </c>
      <c r="B4019" t="s">
        <v>34</v>
      </c>
      <c r="C4019" t="s">
        <v>35</v>
      </c>
      <c r="D4019">
        <v>1999</v>
      </c>
      <c r="E4019" s="9">
        <f ca="1">YEAR(TODAY())-Data_Source[[#This Row],[Year]]</f>
        <v>26</v>
      </c>
      <c r="F4019" t="s">
        <v>47</v>
      </c>
      <c r="G4019" t="s">
        <v>25</v>
      </c>
      <c r="H4019" t="s">
        <v>30</v>
      </c>
      <c r="I4019">
        <v>4.5999999999999996</v>
      </c>
      <c r="J4019" t="s">
        <v>18</v>
      </c>
      <c r="K4019" t="s">
        <v>68</v>
      </c>
      <c r="L4019">
        <v>175000</v>
      </c>
      <c r="M4019" t="s">
        <v>20</v>
      </c>
      <c r="N4019" t="s">
        <v>20</v>
      </c>
      <c r="O4019" s="2">
        <v>57000</v>
      </c>
      <c r="P4019" s="1">
        <f>MEDIAN(Data_Source[Price (SAR)])</f>
        <v>58000</v>
      </c>
      <c r="Q4019" s="1" cm="1">
        <f t="array" ref="Q4019">MEDIAN(_xlfn._xlws.FILTER(Data_Source[Price (SAR)],Data_Source[Maker] = Data_Source[[#This Row],[Maker]]))</f>
        <v>65000</v>
      </c>
    </row>
    <row r="4020" spans="1:17" x14ac:dyDescent="0.35">
      <c r="A4020">
        <v>4019</v>
      </c>
      <c r="B4020" t="s">
        <v>27</v>
      </c>
      <c r="C4020" t="s">
        <v>84</v>
      </c>
      <c r="D4020">
        <v>2019</v>
      </c>
      <c r="E4020" s="9">
        <f ca="1">YEAR(TODAY())-Data_Source[[#This Row],[Year]]</f>
        <v>6</v>
      </c>
      <c r="F4020" t="s">
        <v>15</v>
      </c>
      <c r="G4020" t="s">
        <v>25</v>
      </c>
      <c r="H4020" t="s">
        <v>30</v>
      </c>
      <c r="I4020">
        <v>1.6</v>
      </c>
      <c r="J4020" t="s">
        <v>18</v>
      </c>
      <c r="K4020" t="s">
        <v>19</v>
      </c>
      <c r="L4020">
        <v>42000</v>
      </c>
      <c r="M4020" t="s">
        <v>20</v>
      </c>
      <c r="N4020" t="s">
        <v>20</v>
      </c>
      <c r="O4020" s="3">
        <v>75000</v>
      </c>
      <c r="P4020" s="1">
        <f>MEDIAN(Data_Source[Price (SAR)])</f>
        <v>58000</v>
      </c>
      <c r="Q4020" s="1" cm="1">
        <f t="array" ref="Q4020">MEDIAN(_xlfn._xlws.FILTER(Data_Source[Price (SAR)],Data_Source[Maker] = Data_Source[[#This Row],[Maker]]))</f>
        <v>42000</v>
      </c>
    </row>
    <row r="4021" spans="1:17" x14ac:dyDescent="0.35">
      <c r="A4021">
        <v>4020</v>
      </c>
      <c r="B4021" t="s">
        <v>39</v>
      </c>
      <c r="C4021" t="s">
        <v>131</v>
      </c>
      <c r="D4021">
        <v>2013</v>
      </c>
      <c r="E4021" s="9">
        <f ca="1">YEAR(TODAY())-Data_Source[[#This Row],[Year]]</f>
        <v>12</v>
      </c>
      <c r="F4021" t="s">
        <v>15</v>
      </c>
      <c r="G4021" t="s">
        <v>25</v>
      </c>
      <c r="H4021" t="s">
        <v>26</v>
      </c>
      <c r="I4021">
        <v>6</v>
      </c>
      <c r="J4021" t="s">
        <v>18</v>
      </c>
      <c r="K4021" t="s">
        <v>19</v>
      </c>
      <c r="L4021">
        <v>114000</v>
      </c>
      <c r="M4021" t="s">
        <v>45</v>
      </c>
      <c r="N4021" t="s">
        <v>539</v>
      </c>
      <c r="O4021" s="2">
        <v>79000</v>
      </c>
      <c r="P4021" s="1">
        <f>MEDIAN(Data_Source[Price (SAR)])</f>
        <v>58000</v>
      </c>
      <c r="Q4021" s="1" cm="1">
        <f t="array" ref="Q4021">MEDIAN(_xlfn._xlws.FILTER(Data_Source[Price (SAR)],Data_Source[Maker] = Data_Source[[#This Row],[Maker]]))</f>
        <v>60000</v>
      </c>
    </row>
    <row r="4022" spans="1:17" x14ac:dyDescent="0.35">
      <c r="A4022">
        <v>4021</v>
      </c>
      <c r="B4022" t="s">
        <v>281</v>
      </c>
      <c r="C4022" t="s">
        <v>408</v>
      </c>
      <c r="D4022">
        <v>2013</v>
      </c>
      <c r="E4022" s="9">
        <f ca="1">YEAR(TODAY())-Data_Source[[#This Row],[Year]]</f>
        <v>12</v>
      </c>
      <c r="F4022" t="s">
        <v>44</v>
      </c>
      <c r="G4022" t="s">
        <v>75</v>
      </c>
      <c r="H4022" t="s">
        <v>17</v>
      </c>
      <c r="I4022">
        <v>2</v>
      </c>
      <c r="J4022" t="s">
        <v>18</v>
      </c>
      <c r="K4022" t="s">
        <v>19</v>
      </c>
      <c r="L4022">
        <v>250000</v>
      </c>
      <c r="M4022" t="s">
        <v>20</v>
      </c>
      <c r="N4022" t="s">
        <v>20</v>
      </c>
      <c r="O4022" s="2">
        <v>45000</v>
      </c>
      <c r="P4022" s="1">
        <f>MEDIAN(Data_Source[Price (SAR)])</f>
        <v>58000</v>
      </c>
      <c r="Q4022" s="1" cm="1">
        <f t="array" ref="Q4022">MEDIAN(_xlfn._xlws.FILTER(Data_Source[Price (SAR)],Data_Source[Maker] = Data_Source[[#This Row],[Maker]]))</f>
        <v>91000</v>
      </c>
    </row>
    <row r="4023" spans="1:17" x14ac:dyDescent="0.35">
      <c r="A4023">
        <v>4022</v>
      </c>
      <c r="B4023" t="s">
        <v>103</v>
      </c>
      <c r="C4023" t="s">
        <v>104</v>
      </c>
      <c r="D4023">
        <v>2020</v>
      </c>
      <c r="E4023" s="9">
        <f ca="1">YEAR(TODAY())-Data_Source[[#This Row],[Year]]</f>
        <v>5</v>
      </c>
      <c r="F4023" t="s">
        <v>15</v>
      </c>
      <c r="G4023" t="s">
        <v>94</v>
      </c>
      <c r="H4023" t="s">
        <v>17</v>
      </c>
      <c r="I4023">
        <v>3.6</v>
      </c>
      <c r="J4023" t="s">
        <v>18</v>
      </c>
      <c r="K4023" t="s">
        <v>19</v>
      </c>
      <c r="L4023">
        <v>27500</v>
      </c>
      <c r="M4023" t="s">
        <v>155</v>
      </c>
      <c r="N4023" t="s">
        <v>539</v>
      </c>
      <c r="O4023" s="3">
        <v>160000</v>
      </c>
      <c r="P4023" s="1">
        <f>MEDIAN(Data_Source[Price (SAR)])</f>
        <v>58000</v>
      </c>
      <c r="Q4023" s="1" cm="1">
        <f t="array" ref="Q4023">MEDIAN(_xlfn._xlws.FILTER(Data_Source[Price (SAR)],Data_Source[Maker] = Data_Source[[#This Row],[Maker]]))</f>
        <v>83000</v>
      </c>
    </row>
    <row r="4024" spans="1:17" x14ac:dyDescent="0.35">
      <c r="A4024">
        <v>4023</v>
      </c>
      <c r="B4024" t="s">
        <v>76</v>
      </c>
      <c r="C4024" t="s">
        <v>77</v>
      </c>
      <c r="D4024">
        <v>2014</v>
      </c>
      <c r="E4024" s="9">
        <f ca="1">YEAR(TODAY())-Data_Source[[#This Row],[Year]]</f>
        <v>11</v>
      </c>
      <c r="F4024" t="s">
        <v>15</v>
      </c>
      <c r="G4024" t="s">
        <v>16</v>
      </c>
      <c r="H4024" t="s">
        <v>26</v>
      </c>
      <c r="I4024">
        <v>5.4</v>
      </c>
      <c r="J4024" t="s">
        <v>18</v>
      </c>
      <c r="K4024" t="s">
        <v>19</v>
      </c>
      <c r="L4024">
        <v>140</v>
      </c>
      <c r="M4024" t="s">
        <v>20</v>
      </c>
      <c r="N4024" t="s">
        <v>20</v>
      </c>
      <c r="O4024" s="3">
        <v>50000</v>
      </c>
      <c r="P4024" s="1">
        <f>MEDIAN(Data_Source[Price (SAR)])</f>
        <v>58000</v>
      </c>
      <c r="Q4024" s="1" cm="1">
        <f t="array" ref="Q4024">MEDIAN(_xlfn._xlws.FILTER(Data_Source[Price (SAR)],Data_Source[Maker] = Data_Source[[#This Row],[Maker]]))</f>
        <v>55000</v>
      </c>
    </row>
    <row r="4025" spans="1:17" x14ac:dyDescent="0.35">
      <c r="A4025">
        <v>4024</v>
      </c>
      <c r="B4025" t="s">
        <v>21</v>
      </c>
      <c r="C4025" t="s">
        <v>120</v>
      </c>
      <c r="D4025">
        <v>2015</v>
      </c>
      <c r="E4025" s="9">
        <f ca="1">YEAR(TODAY())-Data_Source[[#This Row],[Year]]</f>
        <v>10</v>
      </c>
      <c r="F4025" t="s">
        <v>15</v>
      </c>
      <c r="G4025" t="s">
        <v>23</v>
      </c>
      <c r="H4025" t="s">
        <v>30</v>
      </c>
      <c r="I4025">
        <v>2</v>
      </c>
      <c r="J4025" t="s">
        <v>18</v>
      </c>
      <c r="K4025" t="s">
        <v>68</v>
      </c>
      <c r="L4025">
        <v>130000</v>
      </c>
      <c r="M4025" t="s">
        <v>42</v>
      </c>
      <c r="N4025" t="s">
        <v>64</v>
      </c>
      <c r="O4025" s="2">
        <v>32000</v>
      </c>
      <c r="P4025" s="1">
        <f>MEDIAN(Data_Source[Price (SAR)])</f>
        <v>58000</v>
      </c>
      <c r="Q4025" s="1" cm="1">
        <f t="array" ref="Q4025">MEDIAN(_xlfn._xlws.FILTER(Data_Source[Price (SAR)],Data_Source[Maker] = Data_Source[[#This Row],[Maker]]))</f>
        <v>36500</v>
      </c>
    </row>
    <row r="4026" spans="1:17" x14ac:dyDescent="0.35">
      <c r="A4026">
        <v>4025</v>
      </c>
      <c r="B4026" t="s">
        <v>76</v>
      </c>
      <c r="C4026" t="s">
        <v>325</v>
      </c>
      <c r="D4026">
        <v>2012</v>
      </c>
      <c r="E4026" s="9">
        <f ca="1">YEAR(TODAY())-Data_Source[[#This Row],[Year]]</f>
        <v>13</v>
      </c>
      <c r="F4026" t="s">
        <v>15</v>
      </c>
      <c r="G4026" t="s">
        <v>94</v>
      </c>
      <c r="H4026" t="s">
        <v>17</v>
      </c>
      <c r="I4026">
        <v>3.5</v>
      </c>
      <c r="J4026" t="s">
        <v>18</v>
      </c>
      <c r="K4026" t="s">
        <v>19</v>
      </c>
      <c r="L4026">
        <v>395000</v>
      </c>
      <c r="M4026" t="s">
        <v>59</v>
      </c>
      <c r="N4026" t="s">
        <v>59</v>
      </c>
      <c r="O4026" s="2">
        <v>35000</v>
      </c>
      <c r="P4026" s="1">
        <f>MEDIAN(Data_Source[Price (SAR)])</f>
        <v>58000</v>
      </c>
      <c r="Q4026" s="1" cm="1">
        <f t="array" ref="Q4026">MEDIAN(_xlfn._xlws.FILTER(Data_Source[Price (SAR)],Data_Source[Maker] = Data_Source[[#This Row],[Maker]]))</f>
        <v>55000</v>
      </c>
    </row>
    <row r="4027" spans="1:17" x14ac:dyDescent="0.35">
      <c r="A4027">
        <v>4026</v>
      </c>
      <c r="B4027" t="s">
        <v>180</v>
      </c>
      <c r="C4027" t="s">
        <v>310</v>
      </c>
      <c r="D4027">
        <v>2019</v>
      </c>
      <c r="E4027" s="9">
        <f ca="1">YEAR(TODAY())-Data_Source[[#This Row],[Year]]</f>
        <v>6</v>
      </c>
      <c r="F4027" t="s">
        <v>15</v>
      </c>
      <c r="G4027" t="s">
        <v>29</v>
      </c>
      <c r="H4027" t="s">
        <v>17</v>
      </c>
      <c r="I4027">
        <v>3.6</v>
      </c>
      <c r="J4027" t="s">
        <v>18</v>
      </c>
      <c r="K4027" t="s">
        <v>19</v>
      </c>
      <c r="L4027">
        <v>36000</v>
      </c>
      <c r="M4027" t="s">
        <v>20</v>
      </c>
      <c r="N4027" t="s">
        <v>20</v>
      </c>
      <c r="O4027" s="3">
        <v>360000</v>
      </c>
      <c r="P4027" s="1">
        <f>MEDIAN(Data_Source[Price (SAR)])</f>
        <v>58000</v>
      </c>
      <c r="Q4027" s="1" cm="1">
        <f t="array" ref="Q4027">MEDIAN(_xlfn._xlws.FILTER(Data_Source[Price (SAR)],Data_Source[Maker] = Data_Source[[#This Row],[Maker]]))</f>
        <v>138000</v>
      </c>
    </row>
    <row r="4028" spans="1:17" x14ac:dyDescent="0.35">
      <c r="A4028">
        <v>4027</v>
      </c>
      <c r="B4028" t="s">
        <v>73</v>
      </c>
      <c r="C4028">
        <v>3</v>
      </c>
      <c r="D4028">
        <v>2018</v>
      </c>
      <c r="E4028" s="9">
        <f ca="1">YEAR(TODAY())-Data_Source[[#This Row],[Year]]</f>
        <v>7</v>
      </c>
      <c r="F4028" t="s">
        <v>15</v>
      </c>
      <c r="G4028" t="s">
        <v>75</v>
      </c>
      <c r="H4028" t="s">
        <v>26</v>
      </c>
      <c r="I4028">
        <v>2</v>
      </c>
      <c r="J4028" t="s">
        <v>18</v>
      </c>
      <c r="K4028" t="s">
        <v>19</v>
      </c>
      <c r="L4028">
        <v>31000</v>
      </c>
      <c r="M4028" t="s">
        <v>54</v>
      </c>
      <c r="N4028" t="s">
        <v>538</v>
      </c>
      <c r="O4028" s="2">
        <v>54000</v>
      </c>
      <c r="P4028" s="1">
        <f>MEDIAN(Data_Source[Price (SAR)])</f>
        <v>58000</v>
      </c>
      <c r="Q4028" s="1" cm="1">
        <f t="array" ref="Q4028">MEDIAN(_xlfn._xlws.FILTER(Data_Source[Price (SAR)],Data_Source[Maker] = Data_Source[[#This Row],[Maker]]))</f>
        <v>56000</v>
      </c>
    </row>
    <row r="4029" spans="1:17" x14ac:dyDescent="0.35">
      <c r="A4029">
        <v>4028</v>
      </c>
      <c r="B4029" t="s">
        <v>27</v>
      </c>
      <c r="C4029" t="s">
        <v>84</v>
      </c>
      <c r="D4029">
        <v>2017</v>
      </c>
      <c r="E4029" s="9">
        <f ca="1">YEAR(TODAY())-Data_Source[[#This Row],[Year]]</f>
        <v>8</v>
      </c>
      <c r="F4029" t="s">
        <v>15</v>
      </c>
      <c r="G4029" t="s">
        <v>29</v>
      </c>
      <c r="H4029" t="s">
        <v>26</v>
      </c>
      <c r="I4029">
        <v>2</v>
      </c>
      <c r="J4029" t="s">
        <v>18</v>
      </c>
      <c r="K4029" t="s">
        <v>19</v>
      </c>
      <c r="L4029">
        <v>120000</v>
      </c>
      <c r="M4029" t="s">
        <v>42</v>
      </c>
      <c r="N4029" t="s">
        <v>64</v>
      </c>
      <c r="O4029" s="2">
        <v>65000</v>
      </c>
      <c r="P4029" s="1">
        <f>MEDIAN(Data_Source[Price (SAR)])</f>
        <v>58000</v>
      </c>
      <c r="Q4029" s="1" cm="1">
        <f t="array" ref="Q4029">MEDIAN(_xlfn._xlws.FILTER(Data_Source[Price (SAR)],Data_Source[Maker] = Data_Source[[#This Row],[Maker]]))</f>
        <v>42000</v>
      </c>
    </row>
    <row r="4030" spans="1:17" x14ac:dyDescent="0.35">
      <c r="A4030">
        <v>4029</v>
      </c>
      <c r="B4030" t="s">
        <v>76</v>
      </c>
      <c r="C4030" t="s">
        <v>112</v>
      </c>
      <c r="D4030">
        <v>2019</v>
      </c>
      <c r="E4030" s="9">
        <f ca="1">YEAR(TODAY())-Data_Source[[#This Row],[Year]]</f>
        <v>6</v>
      </c>
      <c r="F4030" t="s">
        <v>15</v>
      </c>
      <c r="G4030" t="s">
        <v>23</v>
      </c>
      <c r="H4030" t="s">
        <v>26</v>
      </c>
      <c r="I4030">
        <v>2</v>
      </c>
      <c r="J4030" t="s">
        <v>18</v>
      </c>
      <c r="K4030" t="s">
        <v>19</v>
      </c>
      <c r="L4030">
        <v>60000</v>
      </c>
      <c r="M4030" t="s">
        <v>45</v>
      </c>
      <c r="N4030" t="s">
        <v>539</v>
      </c>
      <c r="O4030" s="2">
        <v>78000</v>
      </c>
      <c r="P4030" s="1">
        <f>MEDIAN(Data_Source[Price (SAR)])</f>
        <v>58000</v>
      </c>
      <c r="Q4030" s="1" cm="1">
        <f t="array" ref="Q4030">MEDIAN(_xlfn._xlws.FILTER(Data_Source[Price (SAR)],Data_Source[Maker] = Data_Source[[#This Row],[Maker]]))</f>
        <v>55000</v>
      </c>
    </row>
    <row r="4031" spans="1:17" x14ac:dyDescent="0.35">
      <c r="A4031">
        <v>4030</v>
      </c>
      <c r="B4031" t="s">
        <v>34</v>
      </c>
      <c r="C4031" t="s">
        <v>127</v>
      </c>
      <c r="D4031">
        <v>2015</v>
      </c>
      <c r="E4031" s="9">
        <f ca="1">YEAR(TODAY())-Data_Source[[#This Row],[Year]]</f>
        <v>10</v>
      </c>
      <c r="F4031" t="s">
        <v>15</v>
      </c>
      <c r="G4031" t="s">
        <v>75</v>
      </c>
      <c r="H4031" t="s">
        <v>30</v>
      </c>
      <c r="I4031">
        <v>4</v>
      </c>
      <c r="J4031" t="s">
        <v>18</v>
      </c>
      <c r="K4031" t="s">
        <v>68</v>
      </c>
      <c r="L4031">
        <v>360538</v>
      </c>
      <c r="M4031" t="s">
        <v>20</v>
      </c>
      <c r="N4031" t="s">
        <v>20</v>
      </c>
      <c r="O4031" s="3">
        <v>80000</v>
      </c>
      <c r="P4031" s="1">
        <f>MEDIAN(Data_Source[Price (SAR)])</f>
        <v>58000</v>
      </c>
      <c r="Q4031" s="1" cm="1">
        <f t="array" ref="Q4031">MEDIAN(_xlfn._xlws.FILTER(Data_Source[Price (SAR)],Data_Source[Maker] = Data_Source[[#This Row],[Maker]]))</f>
        <v>65000</v>
      </c>
    </row>
    <row r="4032" spans="1:17" x14ac:dyDescent="0.35">
      <c r="A4032">
        <v>4031</v>
      </c>
      <c r="B4032" t="s">
        <v>82</v>
      </c>
      <c r="C4032" t="s">
        <v>156</v>
      </c>
      <c r="D4032">
        <v>2008</v>
      </c>
      <c r="E4032" s="9">
        <f ca="1">YEAR(TODAY())-Data_Source[[#This Row],[Year]]</f>
        <v>17</v>
      </c>
      <c r="F4032" t="s">
        <v>15</v>
      </c>
      <c r="G4032" t="s">
        <v>102</v>
      </c>
      <c r="H4032" t="s">
        <v>26</v>
      </c>
      <c r="I4032">
        <v>1</v>
      </c>
      <c r="J4032" t="s">
        <v>18</v>
      </c>
      <c r="K4032" t="s">
        <v>68</v>
      </c>
      <c r="L4032">
        <v>323880</v>
      </c>
      <c r="M4032" t="s">
        <v>42</v>
      </c>
      <c r="N4032" t="s">
        <v>64</v>
      </c>
      <c r="O4032" s="3">
        <v>9000</v>
      </c>
      <c r="P4032" s="1">
        <f>MEDIAN(Data_Source[Price (SAR)])</f>
        <v>58000</v>
      </c>
      <c r="Q4032" s="1" cm="1">
        <f t="array" ref="Q4032">MEDIAN(_xlfn._xlws.FILTER(Data_Source[Price (SAR)],Data_Source[Maker] = Data_Source[[#This Row],[Maker]]))</f>
        <v>40000</v>
      </c>
    </row>
    <row r="4033" spans="1:17" x14ac:dyDescent="0.35">
      <c r="A4033">
        <v>4032</v>
      </c>
      <c r="B4033" t="s">
        <v>27</v>
      </c>
      <c r="C4033" t="s">
        <v>28</v>
      </c>
      <c r="D4033">
        <v>2019</v>
      </c>
      <c r="E4033" s="9">
        <f ca="1">YEAR(TODAY())-Data_Source[[#This Row],[Year]]</f>
        <v>6</v>
      </c>
      <c r="F4033" t="s">
        <v>15</v>
      </c>
      <c r="G4033" t="s">
        <v>23</v>
      </c>
      <c r="H4033" t="s">
        <v>26</v>
      </c>
      <c r="I4033">
        <v>1.6</v>
      </c>
      <c r="J4033" t="s">
        <v>18</v>
      </c>
      <c r="K4033" t="s">
        <v>19</v>
      </c>
      <c r="L4033">
        <v>31595</v>
      </c>
      <c r="M4033" t="s">
        <v>20</v>
      </c>
      <c r="N4033" t="s">
        <v>20</v>
      </c>
      <c r="O4033" s="2">
        <v>58000</v>
      </c>
      <c r="P4033" s="1">
        <f>MEDIAN(Data_Source[Price (SAR)])</f>
        <v>58000</v>
      </c>
      <c r="Q4033" s="1" cm="1">
        <f t="array" ref="Q4033">MEDIAN(_xlfn._xlws.FILTER(Data_Source[Price (SAR)],Data_Source[Maker] = Data_Source[[#This Row],[Maker]]))</f>
        <v>42000</v>
      </c>
    </row>
    <row r="4034" spans="1:17" x14ac:dyDescent="0.35">
      <c r="A4034">
        <v>4033</v>
      </c>
      <c r="B4034" t="s">
        <v>39</v>
      </c>
      <c r="C4034" t="s">
        <v>131</v>
      </c>
      <c r="D4034">
        <v>2013</v>
      </c>
      <c r="E4034" s="9">
        <f ca="1">YEAR(TODAY())-Data_Source[[#This Row],[Year]]</f>
        <v>12</v>
      </c>
      <c r="F4034" t="s">
        <v>15</v>
      </c>
      <c r="G4034" t="s">
        <v>23</v>
      </c>
      <c r="H4034" t="s">
        <v>26</v>
      </c>
      <c r="I4034">
        <v>6.2</v>
      </c>
      <c r="J4034" t="s">
        <v>18</v>
      </c>
      <c r="K4034" t="s">
        <v>19</v>
      </c>
      <c r="L4034">
        <v>209861</v>
      </c>
      <c r="M4034" t="s">
        <v>20</v>
      </c>
      <c r="N4034" t="s">
        <v>20</v>
      </c>
      <c r="O4034" s="3">
        <v>65000</v>
      </c>
      <c r="P4034" s="1">
        <f>MEDIAN(Data_Source[Price (SAR)])</f>
        <v>58000</v>
      </c>
      <c r="Q4034" s="1" cm="1">
        <f t="array" ref="Q4034">MEDIAN(_xlfn._xlws.FILTER(Data_Source[Price (SAR)],Data_Source[Maker] = Data_Source[[#This Row],[Maker]]))</f>
        <v>60000</v>
      </c>
    </row>
    <row r="4035" spans="1:17" x14ac:dyDescent="0.35">
      <c r="A4035">
        <v>4034</v>
      </c>
      <c r="B4035" t="s">
        <v>48</v>
      </c>
      <c r="C4035" t="s">
        <v>388</v>
      </c>
      <c r="D4035">
        <v>2013</v>
      </c>
      <c r="E4035" s="9">
        <f ca="1">YEAR(TODAY())-Data_Source[[#This Row],[Year]]</f>
        <v>12</v>
      </c>
      <c r="F4035" t="s">
        <v>15</v>
      </c>
      <c r="G4035" t="s">
        <v>23</v>
      </c>
      <c r="H4035" t="s">
        <v>17</v>
      </c>
      <c r="I4035">
        <v>5</v>
      </c>
      <c r="J4035" t="s">
        <v>18</v>
      </c>
      <c r="K4035" t="s">
        <v>19</v>
      </c>
      <c r="L4035">
        <v>147000</v>
      </c>
      <c r="M4035" t="s">
        <v>64</v>
      </c>
      <c r="N4035" t="s">
        <v>64</v>
      </c>
      <c r="O4035" s="2">
        <v>160000</v>
      </c>
      <c r="P4035" s="1">
        <f>MEDIAN(Data_Source[Price (SAR)])</f>
        <v>58000</v>
      </c>
      <c r="Q4035" s="1" cm="1">
        <f t="array" ref="Q4035">MEDIAN(_xlfn._xlws.FILTER(Data_Source[Price (SAR)],Data_Source[Maker] = Data_Source[[#This Row],[Maker]]))</f>
        <v>145000</v>
      </c>
    </row>
    <row r="4036" spans="1:17" x14ac:dyDescent="0.35">
      <c r="A4036">
        <v>4035</v>
      </c>
      <c r="B4036" t="s">
        <v>34</v>
      </c>
      <c r="C4036" t="s">
        <v>72</v>
      </c>
      <c r="D4036">
        <v>2014</v>
      </c>
      <c r="E4036" s="9">
        <f ca="1">YEAR(TODAY())-Data_Source[[#This Row],[Year]]</f>
        <v>11</v>
      </c>
      <c r="F4036" t="s">
        <v>15</v>
      </c>
      <c r="G4036" t="s">
        <v>16</v>
      </c>
      <c r="H4036" t="s">
        <v>17</v>
      </c>
      <c r="I4036">
        <v>2.5</v>
      </c>
      <c r="J4036" t="s">
        <v>18</v>
      </c>
      <c r="K4036" t="s">
        <v>19</v>
      </c>
      <c r="L4036">
        <v>155</v>
      </c>
      <c r="M4036" t="s">
        <v>20</v>
      </c>
      <c r="N4036" t="s">
        <v>20</v>
      </c>
      <c r="O4036" s="2">
        <v>55000</v>
      </c>
      <c r="P4036" s="1">
        <f>MEDIAN(Data_Source[Price (SAR)])</f>
        <v>58000</v>
      </c>
      <c r="Q4036" s="1" cm="1">
        <f t="array" ref="Q4036">MEDIAN(_xlfn._xlws.FILTER(Data_Source[Price (SAR)],Data_Source[Maker] = Data_Source[[#This Row],[Maker]]))</f>
        <v>65000</v>
      </c>
    </row>
    <row r="4037" spans="1:17" x14ac:dyDescent="0.35">
      <c r="A4037">
        <v>4036</v>
      </c>
      <c r="B4037" t="s">
        <v>181</v>
      </c>
      <c r="C4037" t="s">
        <v>378</v>
      </c>
      <c r="D4037">
        <v>2016</v>
      </c>
      <c r="E4037" s="9">
        <f ca="1">YEAR(TODAY())-Data_Source[[#This Row],[Year]]</f>
        <v>9</v>
      </c>
      <c r="F4037" t="s">
        <v>15</v>
      </c>
      <c r="G4037" t="s">
        <v>23</v>
      </c>
      <c r="H4037" t="s">
        <v>26</v>
      </c>
      <c r="I4037">
        <v>2.5</v>
      </c>
      <c r="J4037" t="s">
        <v>18</v>
      </c>
      <c r="K4037" t="s">
        <v>68</v>
      </c>
      <c r="L4037">
        <v>77000</v>
      </c>
      <c r="M4037" t="s">
        <v>45</v>
      </c>
      <c r="N4037" t="s">
        <v>539</v>
      </c>
      <c r="O4037" s="3">
        <v>38000</v>
      </c>
      <c r="P4037" s="1">
        <f>MEDIAN(Data_Source[Price (SAR)])</f>
        <v>58000</v>
      </c>
      <c r="Q4037" s="1" cm="1">
        <f t="array" ref="Q4037">MEDIAN(_xlfn._xlws.FILTER(Data_Source[Price (SAR)],Data_Source[Maker] = Data_Source[[#This Row],[Maker]]))</f>
        <v>54000</v>
      </c>
    </row>
    <row r="4038" spans="1:17" x14ac:dyDescent="0.35">
      <c r="A4038">
        <v>4037</v>
      </c>
      <c r="B4038" t="s">
        <v>34</v>
      </c>
      <c r="C4038" t="s">
        <v>35</v>
      </c>
      <c r="D4038">
        <v>2020</v>
      </c>
      <c r="E4038" s="9">
        <f ca="1">YEAR(TODAY())-Data_Source[[#This Row],[Year]]</f>
        <v>5</v>
      </c>
      <c r="F4038" t="s">
        <v>44</v>
      </c>
      <c r="G4038" t="s">
        <v>23</v>
      </c>
      <c r="H4038" t="s">
        <v>17</v>
      </c>
      <c r="I4038">
        <v>4.5999999999999996</v>
      </c>
      <c r="J4038" t="s">
        <v>18</v>
      </c>
      <c r="K4038" t="s">
        <v>19</v>
      </c>
      <c r="L4038">
        <v>19400</v>
      </c>
      <c r="M4038" t="s">
        <v>45</v>
      </c>
      <c r="N4038" t="s">
        <v>539</v>
      </c>
      <c r="O4038" s="3">
        <v>215000</v>
      </c>
      <c r="P4038" s="1">
        <f>MEDIAN(Data_Source[Price (SAR)])</f>
        <v>58000</v>
      </c>
      <c r="Q4038" s="1" cm="1">
        <f t="array" ref="Q4038">MEDIAN(_xlfn._xlws.FILTER(Data_Source[Price (SAR)],Data_Source[Maker] = Data_Source[[#This Row],[Maker]]))</f>
        <v>65000</v>
      </c>
    </row>
    <row r="4039" spans="1:17" x14ac:dyDescent="0.35">
      <c r="A4039">
        <v>4038</v>
      </c>
      <c r="B4039" t="s">
        <v>34</v>
      </c>
      <c r="C4039" t="s">
        <v>55</v>
      </c>
      <c r="D4039">
        <v>2016</v>
      </c>
      <c r="E4039" s="9">
        <f ca="1">YEAR(TODAY())-Data_Source[[#This Row],[Year]]</f>
        <v>9</v>
      </c>
      <c r="F4039" t="s">
        <v>15</v>
      </c>
      <c r="G4039" t="s">
        <v>23</v>
      </c>
      <c r="H4039" t="s">
        <v>17</v>
      </c>
      <c r="I4039">
        <v>4</v>
      </c>
      <c r="J4039" t="s">
        <v>18</v>
      </c>
      <c r="K4039" t="s">
        <v>19</v>
      </c>
      <c r="L4039">
        <v>143000</v>
      </c>
      <c r="M4039" t="s">
        <v>42</v>
      </c>
      <c r="N4039" t="s">
        <v>64</v>
      </c>
      <c r="O4039" s="3">
        <v>120000</v>
      </c>
      <c r="P4039" s="1">
        <f>MEDIAN(Data_Source[Price (SAR)])</f>
        <v>58000</v>
      </c>
      <c r="Q4039" s="1" cm="1">
        <f t="array" ref="Q4039">MEDIAN(_xlfn._xlws.FILTER(Data_Source[Price (SAR)],Data_Source[Maker] = Data_Source[[#This Row],[Maker]]))</f>
        <v>65000</v>
      </c>
    </row>
    <row r="4040" spans="1:17" x14ac:dyDescent="0.35">
      <c r="A4040">
        <v>4039</v>
      </c>
      <c r="B4040" t="s">
        <v>34</v>
      </c>
      <c r="C4040" t="s">
        <v>72</v>
      </c>
      <c r="D4040">
        <v>2015</v>
      </c>
      <c r="E4040" s="9">
        <f ca="1">YEAR(TODAY())-Data_Source[[#This Row],[Year]]</f>
        <v>10</v>
      </c>
      <c r="F4040" t="s">
        <v>15</v>
      </c>
      <c r="G4040" t="s">
        <v>23</v>
      </c>
      <c r="H4040" t="s">
        <v>26</v>
      </c>
      <c r="I4040">
        <v>2</v>
      </c>
      <c r="J4040" t="s">
        <v>18</v>
      </c>
      <c r="K4040" t="s">
        <v>19</v>
      </c>
      <c r="L4040">
        <v>129000</v>
      </c>
      <c r="M4040" t="s">
        <v>45</v>
      </c>
      <c r="N4040" t="s">
        <v>539</v>
      </c>
      <c r="O4040" s="3">
        <v>55000</v>
      </c>
      <c r="P4040" s="1">
        <f>MEDIAN(Data_Source[Price (SAR)])</f>
        <v>58000</v>
      </c>
      <c r="Q4040" s="1" cm="1">
        <f t="array" ref="Q4040">MEDIAN(_xlfn._xlws.FILTER(Data_Source[Price (SAR)],Data_Source[Maker] = Data_Source[[#This Row],[Maker]]))</f>
        <v>65000</v>
      </c>
    </row>
    <row r="4041" spans="1:17" x14ac:dyDescent="0.35">
      <c r="A4041">
        <v>4040</v>
      </c>
      <c r="B4041" t="s">
        <v>48</v>
      </c>
      <c r="C4041" t="s">
        <v>106</v>
      </c>
      <c r="D4041">
        <v>2015</v>
      </c>
      <c r="E4041" s="9">
        <f ca="1">YEAR(TODAY())-Data_Source[[#This Row],[Year]]</f>
        <v>10</v>
      </c>
      <c r="F4041" t="s">
        <v>44</v>
      </c>
      <c r="G4041" t="s">
        <v>23</v>
      </c>
      <c r="H4041" t="s">
        <v>17</v>
      </c>
      <c r="I4041">
        <v>3</v>
      </c>
      <c r="J4041" t="s">
        <v>18</v>
      </c>
      <c r="K4041" t="s">
        <v>19</v>
      </c>
      <c r="L4041">
        <v>96500</v>
      </c>
      <c r="M4041" t="s">
        <v>45</v>
      </c>
      <c r="N4041" t="s">
        <v>539</v>
      </c>
      <c r="O4041" s="2">
        <v>220000</v>
      </c>
      <c r="P4041" s="1">
        <f>MEDIAN(Data_Source[Price (SAR)])</f>
        <v>58000</v>
      </c>
      <c r="Q4041" s="1" cm="1">
        <f t="array" ref="Q4041">MEDIAN(_xlfn._xlws.FILTER(Data_Source[Price (SAR)],Data_Source[Maker] = Data_Source[[#This Row],[Maker]]))</f>
        <v>145000</v>
      </c>
    </row>
    <row r="4042" spans="1:17" x14ac:dyDescent="0.35">
      <c r="A4042">
        <v>4041</v>
      </c>
      <c r="B4042" t="s">
        <v>21</v>
      </c>
      <c r="C4042" t="s">
        <v>22</v>
      </c>
      <c r="D4042">
        <v>2014</v>
      </c>
      <c r="E4042" s="9">
        <f ca="1">YEAR(TODAY())-Data_Source[[#This Row],[Year]]</f>
        <v>11</v>
      </c>
      <c r="F4042" t="s">
        <v>15</v>
      </c>
      <c r="G4042" t="s">
        <v>78</v>
      </c>
      <c r="H4042" t="s">
        <v>17</v>
      </c>
      <c r="I4042">
        <v>4</v>
      </c>
      <c r="J4042" t="s">
        <v>18</v>
      </c>
      <c r="K4042" t="s">
        <v>19</v>
      </c>
      <c r="L4042">
        <v>158000</v>
      </c>
      <c r="M4042" t="s">
        <v>20</v>
      </c>
      <c r="N4042" t="s">
        <v>20</v>
      </c>
      <c r="O4042" s="2">
        <v>110000</v>
      </c>
      <c r="P4042" s="1">
        <f>MEDIAN(Data_Source[Price (SAR)])</f>
        <v>58000</v>
      </c>
      <c r="Q4042" s="1" cm="1">
        <f t="array" ref="Q4042">MEDIAN(_xlfn._xlws.FILTER(Data_Source[Price (SAR)],Data_Source[Maker] = Data_Source[[#This Row],[Maker]]))</f>
        <v>36500</v>
      </c>
    </row>
    <row r="4043" spans="1:17" x14ac:dyDescent="0.35">
      <c r="A4043">
        <v>4042</v>
      </c>
      <c r="B4043" t="s">
        <v>34</v>
      </c>
      <c r="C4043" t="s">
        <v>51</v>
      </c>
      <c r="D4043">
        <v>2018</v>
      </c>
      <c r="E4043" s="9">
        <f ca="1">YEAR(TODAY())-Data_Source[[#This Row],[Year]]</f>
        <v>7</v>
      </c>
      <c r="F4043" t="s">
        <v>15</v>
      </c>
      <c r="G4043" t="s">
        <v>23</v>
      </c>
      <c r="H4043" t="s">
        <v>26</v>
      </c>
      <c r="I4043">
        <v>1.6</v>
      </c>
      <c r="J4043" t="s">
        <v>18</v>
      </c>
      <c r="K4043" t="s">
        <v>19</v>
      </c>
      <c r="L4043">
        <v>46423</v>
      </c>
      <c r="M4043" t="s">
        <v>45</v>
      </c>
      <c r="N4043" t="s">
        <v>539</v>
      </c>
      <c r="O4043" s="3">
        <v>49000</v>
      </c>
      <c r="P4043" s="1">
        <f>MEDIAN(Data_Source[Price (SAR)])</f>
        <v>58000</v>
      </c>
      <c r="Q4043" s="1" cm="1">
        <f t="array" ref="Q4043">MEDIAN(_xlfn._xlws.FILTER(Data_Source[Price (SAR)],Data_Source[Maker] = Data_Source[[#This Row],[Maker]]))</f>
        <v>65000</v>
      </c>
    </row>
    <row r="4044" spans="1:17" x14ac:dyDescent="0.35">
      <c r="A4044">
        <v>4043</v>
      </c>
      <c r="B4044" t="s">
        <v>62</v>
      </c>
      <c r="C4044" t="s">
        <v>63</v>
      </c>
      <c r="D4044">
        <v>2019</v>
      </c>
      <c r="E4044" s="9">
        <f ca="1">YEAR(TODAY())-Data_Source[[#This Row],[Year]]</f>
        <v>6</v>
      </c>
      <c r="F4044" t="s">
        <v>47</v>
      </c>
      <c r="G4044" t="s">
        <v>23</v>
      </c>
      <c r="H4044" t="s">
        <v>17</v>
      </c>
      <c r="I4044">
        <v>5</v>
      </c>
      <c r="J4044" t="s">
        <v>18</v>
      </c>
      <c r="K4044" t="s">
        <v>19</v>
      </c>
      <c r="L4044">
        <v>36000</v>
      </c>
      <c r="M4044" t="s">
        <v>20</v>
      </c>
      <c r="N4044" t="s">
        <v>20</v>
      </c>
      <c r="O4044" s="3">
        <v>400000</v>
      </c>
      <c r="P4044" s="1">
        <f>MEDIAN(Data_Source[Price (SAR)])</f>
        <v>58000</v>
      </c>
      <c r="Q4044" s="1" cm="1">
        <f t="array" ref="Q4044">MEDIAN(_xlfn._xlws.FILTER(Data_Source[Price (SAR)],Data_Source[Maker] = Data_Source[[#This Row],[Maker]]))</f>
        <v>242500</v>
      </c>
    </row>
    <row r="4045" spans="1:17" x14ac:dyDescent="0.35">
      <c r="A4045">
        <v>4044</v>
      </c>
      <c r="B4045" t="s">
        <v>62</v>
      </c>
      <c r="C4045" t="s">
        <v>63</v>
      </c>
      <c r="D4045">
        <v>2018</v>
      </c>
      <c r="E4045" s="9">
        <f ca="1">YEAR(TODAY())-Data_Source[[#This Row],[Year]]</f>
        <v>7</v>
      </c>
      <c r="F4045" t="s">
        <v>15</v>
      </c>
      <c r="G4045" t="s">
        <v>16</v>
      </c>
      <c r="H4045" t="s">
        <v>17</v>
      </c>
      <c r="I4045">
        <v>5</v>
      </c>
      <c r="J4045" t="s">
        <v>18</v>
      </c>
      <c r="K4045" t="s">
        <v>19</v>
      </c>
      <c r="L4045">
        <v>44000</v>
      </c>
      <c r="M4045" t="s">
        <v>42</v>
      </c>
      <c r="N4045" t="s">
        <v>64</v>
      </c>
      <c r="O4045" s="2">
        <v>365000</v>
      </c>
      <c r="P4045" s="1">
        <f>MEDIAN(Data_Source[Price (SAR)])</f>
        <v>58000</v>
      </c>
      <c r="Q4045" s="1" cm="1">
        <f t="array" ref="Q4045">MEDIAN(_xlfn._xlws.FILTER(Data_Source[Price (SAR)],Data_Source[Maker] = Data_Source[[#This Row],[Maker]]))</f>
        <v>242500</v>
      </c>
    </row>
    <row r="4046" spans="1:17" x14ac:dyDescent="0.35">
      <c r="A4046">
        <v>4045</v>
      </c>
      <c r="B4046" t="s">
        <v>34</v>
      </c>
      <c r="C4046" t="s">
        <v>58</v>
      </c>
      <c r="D4046">
        <v>2017</v>
      </c>
      <c r="E4046" s="9">
        <f ca="1">YEAR(TODAY())-Data_Source[[#This Row],[Year]]</f>
        <v>8</v>
      </c>
      <c r="F4046" t="s">
        <v>15</v>
      </c>
      <c r="G4046" t="s">
        <v>75</v>
      </c>
      <c r="H4046" t="s">
        <v>17</v>
      </c>
      <c r="I4046">
        <v>4</v>
      </c>
      <c r="J4046" t="s">
        <v>18</v>
      </c>
      <c r="K4046" t="s">
        <v>19</v>
      </c>
      <c r="L4046">
        <v>102000</v>
      </c>
      <c r="M4046" t="s">
        <v>42</v>
      </c>
      <c r="N4046" t="s">
        <v>64</v>
      </c>
      <c r="O4046" s="2">
        <v>116500</v>
      </c>
      <c r="P4046" s="1">
        <f>MEDIAN(Data_Source[Price (SAR)])</f>
        <v>58000</v>
      </c>
      <c r="Q4046" s="1" cm="1">
        <f t="array" ref="Q4046">MEDIAN(_xlfn._xlws.FILTER(Data_Source[Price (SAR)],Data_Source[Maker] = Data_Source[[#This Row],[Maker]]))</f>
        <v>65000</v>
      </c>
    </row>
    <row r="4047" spans="1:17" x14ac:dyDescent="0.35">
      <c r="A4047">
        <v>4046</v>
      </c>
      <c r="B4047" t="s">
        <v>27</v>
      </c>
      <c r="C4047" t="s">
        <v>28</v>
      </c>
      <c r="D4047">
        <v>2019</v>
      </c>
      <c r="E4047" s="9">
        <f ca="1">YEAR(TODAY())-Data_Source[[#This Row],[Year]]</f>
        <v>6</v>
      </c>
      <c r="F4047" t="s">
        <v>15</v>
      </c>
      <c r="G4047" t="s">
        <v>29</v>
      </c>
      <c r="H4047" t="s">
        <v>30</v>
      </c>
      <c r="I4047">
        <v>2</v>
      </c>
      <c r="J4047" t="s">
        <v>18</v>
      </c>
      <c r="K4047" t="s">
        <v>19</v>
      </c>
      <c r="L4047">
        <v>35000</v>
      </c>
      <c r="M4047" t="s">
        <v>42</v>
      </c>
      <c r="N4047" t="s">
        <v>64</v>
      </c>
      <c r="O4047" s="2">
        <v>63500</v>
      </c>
      <c r="P4047" s="1">
        <f>MEDIAN(Data_Source[Price (SAR)])</f>
        <v>58000</v>
      </c>
      <c r="Q4047" s="1" cm="1">
        <f t="array" ref="Q4047">MEDIAN(_xlfn._xlws.FILTER(Data_Source[Price (SAR)],Data_Source[Maker] = Data_Source[[#This Row],[Maker]]))</f>
        <v>42000</v>
      </c>
    </row>
    <row r="4048" spans="1:17" x14ac:dyDescent="0.35">
      <c r="A4048">
        <v>4047</v>
      </c>
      <c r="B4048" t="s">
        <v>34</v>
      </c>
      <c r="C4048" t="s">
        <v>58</v>
      </c>
      <c r="D4048">
        <v>2020</v>
      </c>
      <c r="E4048" s="9">
        <f ca="1">YEAR(TODAY())-Data_Source[[#This Row],[Year]]</f>
        <v>5</v>
      </c>
      <c r="F4048" t="s">
        <v>15</v>
      </c>
      <c r="G4048" t="s">
        <v>25</v>
      </c>
      <c r="H4048" t="s">
        <v>26</v>
      </c>
      <c r="I4048">
        <v>4</v>
      </c>
      <c r="J4048" t="s">
        <v>18</v>
      </c>
      <c r="K4048" t="s">
        <v>19</v>
      </c>
      <c r="L4048">
        <v>21373</v>
      </c>
      <c r="M4048" t="s">
        <v>20</v>
      </c>
      <c r="N4048" t="s">
        <v>20</v>
      </c>
      <c r="O4048" s="2">
        <v>132000</v>
      </c>
      <c r="P4048" s="1">
        <f>MEDIAN(Data_Source[Price (SAR)])</f>
        <v>58000</v>
      </c>
      <c r="Q4048" s="1" cm="1">
        <f t="array" ref="Q4048">MEDIAN(_xlfn._xlws.FILTER(Data_Source[Price (SAR)],Data_Source[Maker] = Data_Source[[#This Row],[Maker]]))</f>
        <v>65000</v>
      </c>
    </row>
    <row r="4049" spans="1:17" x14ac:dyDescent="0.35">
      <c r="A4049">
        <v>4048</v>
      </c>
      <c r="B4049" t="s">
        <v>60</v>
      </c>
      <c r="C4049" t="s">
        <v>309</v>
      </c>
      <c r="D4049">
        <v>2015</v>
      </c>
      <c r="E4049" s="9">
        <f ca="1">YEAR(TODAY())-Data_Source[[#This Row],[Year]]</f>
        <v>10</v>
      </c>
      <c r="F4049" t="s">
        <v>47</v>
      </c>
      <c r="G4049" t="s">
        <v>23</v>
      </c>
      <c r="H4049" t="s">
        <v>17</v>
      </c>
      <c r="I4049">
        <v>3.5</v>
      </c>
      <c r="J4049" t="s">
        <v>18</v>
      </c>
      <c r="K4049" t="s">
        <v>19</v>
      </c>
      <c r="L4049">
        <v>132000</v>
      </c>
      <c r="M4049" t="s">
        <v>45</v>
      </c>
      <c r="N4049" t="s">
        <v>539</v>
      </c>
      <c r="O4049" s="3">
        <v>106000</v>
      </c>
      <c r="P4049" s="1">
        <f>MEDIAN(Data_Source[Price (SAR)])</f>
        <v>58000</v>
      </c>
      <c r="Q4049" s="1" cm="1">
        <f t="array" ref="Q4049">MEDIAN(_xlfn._xlws.FILTER(Data_Source[Price (SAR)],Data_Source[Maker] = Data_Source[[#This Row],[Maker]]))</f>
        <v>142000</v>
      </c>
    </row>
    <row r="4050" spans="1:17" x14ac:dyDescent="0.35">
      <c r="A4050">
        <v>4049</v>
      </c>
      <c r="B4050" t="s">
        <v>39</v>
      </c>
      <c r="C4050" t="s">
        <v>331</v>
      </c>
      <c r="D4050">
        <v>2006</v>
      </c>
      <c r="E4050" s="9">
        <f ca="1">YEAR(TODAY())-Data_Source[[#This Row],[Year]]</f>
        <v>19</v>
      </c>
      <c r="F4050" t="s">
        <v>15</v>
      </c>
      <c r="G4050" t="s">
        <v>25</v>
      </c>
      <c r="H4050" t="s">
        <v>26</v>
      </c>
      <c r="I4050">
        <v>3.8</v>
      </c>
      <c r="J4050" t="s">
        <v>18</v>
      </c>
      <c r="K4050" t="s">
        <v>19</v>
      </c>
      <c r="L4050">
        <v>306000</v>
      </c>
      <c r="M4050" t="s">
        <v>211</v>
      </c>
      <c r="N4050" t="s">
        <v>539</v>
      </c>
      <c r="O4050" s="2">
        <v>9000</v>
      </c>
      <c r="P4050" s="1">
        <f>MEDIAN(Data_Source[Price (SAR)])</f>
        <v>58000</v>
      </c>
      <c r="Q4050" s="1" cm="1">
        <f t="array" ref="Q4050">MEDIAN(_xlfn._xlws.FILTER(Data_Source[Price (SAR)],Data_Source[Maker] = Data_Source[[#This Row],[Maker]]))</f>
        <v>60000</v>
      </c>
    </row>
    <row r="4051" spans="1:17" x14ac:dyDescent="0.35">
      <c r="A4051">
        <v>4050</v>
      </c>
      <c r="B4051" t="s">
        <v>181</v>
      </c>
      <c r="C4051" t="s">
        <v>489</v>
      </c>
      <c r="D4051">
        <v>2014</v>
      </c>
      <c r="E4051" s="9">
        <f ca="1">YEAR(TODAY())-Data_Source[[#This Row],[Year]]</f>
        <v>11</v>
      </c>
      <c r="F4051" t="s">
        <v>15</v>
      </c>
      <c r="G4051" t="s">
        <v>23</v>
      </c>
      <c r="H4051" t="s">
        <v>26</v>
      </c>
      <c r="I4051">
        <v>2</v>
      </c>
      <c r="J4051" t="s">
        <v>18</v>
      </c>
      <c r="K4051" t="s">
        <v>68</v>
      </c>
      <c r="L4051">
        <v>120000</v>
      </c>
      <c r="M4051" t="s">
        <v>20</v>
      </c>
      <c r="N4051" t="s">
        <v>20</v>
      </c>
      <c r="O4051" s="2">
        <v>23000</v>
      </c>
      <c r="P4051" s="1">
        <f>MEDIAN(Data_Source[Price (SAR)])</f>
        <v>58000</v>
      </c>
      <c r="Q4051" s="1" cm="1">
        <f t="array" ref="Q4051">MEDIAN(_xlfn._xlws.FILTER(Data_Source[Price (SAR)],Data_Source[Maker] = Data_Source[[#This Row],[Maker]]))</f>
        <v>54000</v>
      </c>
    </row>
    <row r="4052" spans="1:17" x14ac:dyDescent="0.35">
      <c r="A4052">
        <v>4051</v>
      </c>
      <c r="B4052" t="s">
        <v>95</v>
      </c>
      <c r="C4052" t="s">
        <v>223</v>
      </c>
      <c r="D4052">
        <v>2009</v>
      </c>
      <c r="E4052" s="9">
        <f ca="1">YEAR(TODAY())-Data_Source[[#This Row],[Year]]</f>
        <v>16</v>
      </c>
      <c r="F4052" t="s">
        <v>15</v>
      </c>
      <c r="G4052" t="s">
        <v>23</v>
      </c>
      <c r="H4052" t="s">
        <v>17</v>
      </c>
      <c r="I4052">
        <v>6.2</v>
      </c>
      <c r="J4052" t="s">
        <v>18</v>
      </c>
      <c r="K4052" t="s">
        <v>19</v>
      </c>
      <c r="L4052">
        <v>219000</v>
      </c>
      <c r="M4052" t="s">
        <v>20</v>
      </c>
      <c r="N4052" t="s">
        <v>20</v>
      </c>
      <c r="O4052" s="2">
        <v>50000</v>
      </c>
      <c r="P4052" s="1">
        <f>MEDIAN(Data_Source[Price (SAR)])</f>
        <v>58000</v>
      </c>
      <c r="Q4052" s="1" cm="1">
        <f t="array" ref="Q4052">MEDIAN(_xlfn._xlws.FILTER(Data_Source[Price (SAR)],Data_Source[Maker] = Data_Source[[#This Row],[Maker]]))</f>
        <v>130000</v>
      </c>
    </row>
    <row r="4053" spans="1:17" x14ac:dyDescent="0.35">
      <c r="A4053">
        <v>4052</v>
      </c>
      <c r="B4053" t="s">
        <v>95</v>
      </c>
      <c r="C4053" t="s">
        <v>215</v>
      </c>
      <c r="D4053">
        <v>2017</v>
      </c>
      <c r="E4053" s="9">
        <f ca="1">YEAR(TODAY())-Data_Source[[#This Row],[Year]]</f>
        <v>8</v>
      </c>
      <c r="F4053" t="s">
        <v>15</v>
      </c>
      <c r="G4053" t="s">
        <v>23</v>
      </c>
      <c r="H4053" t="s">
        <v>26</v>
      </c>
      <c r="I4053">
        <v>3.6</v>
      </c>
      <c r="J4053" t="s">
        <v>18</v>
      </c>
      <c r="K4053" t="s">
        <v>19</v>
      </c>
      <c r="L4053">
        <v>24000</v>
      </c>
      <c r="M4053" t="s">
        <v>20</v>
      </c>
      <c r="N4053" t="s">
        <v>20</v>
      </c>
      <c r="O4053" s="2">
        <v>130000</v>
      </c>
      <c r="P4053" s="1">
        <f>MEDIAN(Data_Source[Price (SAR)])</f>
        <v>58000</v>
      </c>
      <c r="Q4053" s="1" cm="1">
        <f t="array" ref="Q4053">MEDIAN(_xlfn._xlws.FILTER(Data_Source[Price (SAR)],Data_Source[Maker] = Data_Source[[#This Row],[Maker]]))</f>
        <v>130000</v>
      </c>
    </row>
    <row r="4054" spans="1:17" x14ac:dyDescent="0.35">
      <c r="A4054">
        <v>4053</v>
      </c>
      <c r="B4054" t="s">
        <v>34</v>
      </c>
      <c r="C4054" t="s">
        <v>43</v>
      </c>
      <c r="D4054">
        <v>2008</v>
      </c>
      <c r="E4054" s="9">
        <f ca="1">YEAR(TODAY())-Data_Source[[#This Row],[Year]]</f>
        <v>17</v>
      </c>
      <c r="F4054" t="s">
        <v>15</v>
      </c>
      <c r="G4054" t="s">
        <v>23</v>
      </c>
      <c r="H4054" t="s">
        <v>26</v>
      </c>
      <c r="I4054">
        <v>2.4</v>
      </c>
      <c r="J4054" t="s">
        <v>18</v>
      </c>
      <c r="K4054" t="s">
        <v>68</v>
      </c>
      <c r="L4054">
        <v>388000</v>
      </c>
      <c r="M4054" t="s">
        <v>228</v>
      </c>
      <c r="N4054" t="s">
        <v>540</v>
      </c>
      <c r="O4054" s="3">
        <v>17000</v>
      </c>
      <c r="P4054" s="1">
        <f>MEDIAN(Data_Source[Price (SAR)])</f>
        <v>58000</v>
      </c>
      <c r="Q4054" s="1" cm="1">
        <f t="array" ref="Q4054">MEDIAN(_xlfn._xlws.FILTER(Data_Source[Price (SAR)],Data_Source[Maker] = Data_Source[[#This Row],[Maker]]))</f>
        <v>65000</v>
      </c>
    </row>
    <row r="4055" spans="1:17" x14ac:dyDescent="0.35">
      <c r="A4055">
        <v>4054</v>
      </c>
      <c r="B4055" t="s">
        <v>73</v>
      </c>
      <c r="C4055">
        <v>3</v>
      </c>
      <c r="D4055">
        <v>2018</v>
      </c>
      <c r="E4055" s="9">
        <f ca="1">YEAR(TODAY())-Data_Source[[#This Row],[Year]]</f>
        <v>7</v>
      </c>
      <c r="F4055" t="s">
        <v>15</v>
      </c>
      <c r="G4055" t="s">
        <v>75</v>
      </c>
      <c r="H4055" t="s">
        <v>26</v>
      </c>
      <c r="I4055">
        <v>1.8</v>
      </c>
      <c r="J4055" t="s">
        <v>18</v>
      </c>
      <c r="K4055" t="s">
        <v>19</v>
      </c>
      <c r="L4055">
        <v>53000</v>
      </c>
      <c r="M4055" t="s">
        <v>54</v>
      </c>
      <c r="N4055" t="s">
        <v>538</v>
      </c>
      <c r="O4055" s="3">
        <v>54000</v>
      </c>
      <c r="P4055" s="1">
        <f>MEDIAN(Data_Source[Price (SAR)])</f>
        <v>58000</v>
      </c>
      <c r="Q4055" s="1" cm="1">
        <f t="array" ref="Q4055">MEDIAN(_xlfn._xlws.FILTER(Data_Source[Price (SAR)],Data_Source[Maker] = Data_Source[[#This Row],[Maker]]))</f>
        <v>56000</v>
      </c>
    </row>
    <row r="4056" spans="1:17" x14ac:dyDescent="0.35">
      <c r="A4056">
        <v>4055</v>
      </c>
      <c r="B4056" t="s">
        <v>174</v>
      </c>
      <c r="C4056" t="s">
        <v>175</v>
      </c>
      <c r="D4056">
        <v>2018</v>
      </c>
      <c r="E4056" s="9">
        <f ca="1">YEAR(TODAY())-Data_Source[[#This Row],[Year]]</f>
        <v>7</v>
      </c>
      <c r="F4056" t="s">
        <v>15</v>
      </c>
      <c r="G4056" t="s">
        <v>23</v>
      </c>
      <c r="H4056" t="s">
        <v>17</v>
      </c>
      <c r="I4056">
        <v>2</v>
      </c>
      <c r="J4056" t="s">
        <v>18</v>
      </c>
      <c r="K4056" t="s">
        <v>19</v>
      </c>
      <c r="L4056">
        <v>52000</v>
      </c>
      <c r="M4056" t="s">
        <v>20</v>
      </c>
      <c r="N4056" t="s">
        <v>20</v>
      </c>
      <c r="O4056" s="2">
        <v>200000</v>
      </c>
      <c r="P4056" s="1">
        <f>MEDIAN(Data_Source[Price (SAR)])</f>
        <v>58000</v>
      </c>
      <c r="Q4056" s="1" cm="1">
        <f t="array" ref="Q4056">MEDIAN(_xlfn._xlws.FILTER(Data_Source[Price (SAR)],Data_Source[Maker] = Data_Source[[#This Row],[Maker]]))</f>
        <v>110000</v>
      </c>
    </row>
    <row r="4057" spans="1:17" x14ac:dyDescent="0.35">
      <c r="A4057">
        <v>4056</v>
      </c>
      <c r="B4057" t="s">
        <v>34</v>
      </c>
      <c r="C4057" t="s">
        <v>58</v>
      </c>
      <c r="D4057">
        <v>2019</v>
      </c>
      <c r="E4057" s="9">
        <f ca="1">YEAR(TODAY())-Data_Source[[#This Row],[Year]]</f>
        <v>6</v>
      </c>
      <c r="F4057" t="s">
        <v>15</v>
      </c>
      <c r="G4057" t="s">
        <v>23</v>
      </c>
      <c r="H4057" t="s">
        <v>26</v>
      </c>
      <c r="I4057">
        <v>2.7</v>
      </c>
      <c r="J4057" t="s">
        <v>18</v>
      </c>
      <c r="K4057" t="s">
        <v>19</v>
      </c>
      <c r="L4057">
        <v>113000</v>
      </c>
      <c r="M4057" t="s">
        <v>20</v>
      </c>
      <c r="N4057" t="s">
        <v>20</v>
      </c>
      <c r="O4057" s="3">
        <v>105000</v>
      </c>
      <c r="P4057" s="1">
        <f>MEDIAN(Data_Source[Price (SAR)])</f>
        <v>58000</v>
      </c>
      <c r="Q4057" s="1" cm="1">
        <f t="array" ref="Q4057">MEDIAN(_xlfn._xlws.FILTER(Data_Source[Price (SAR)],Data_Source[Maker] = Data_Source[[#This Row],[Maker]]))</f>
        <v>65000</v>
      </c>
    </row>
    <row r="4058" spans="1:17" x14ac:dyDescent="0.35">
      <c r="A4058">
        <v>4057</v>
      </c>
      <c r="B4058" t="s">
        <v>82</v>
      </c>
      <c r="C4058" t="s">
        <v>105</v>
      </c>
      <c r="D4058">
        <v>2018</v>
      </c>
      <c r="E4058" s="9">
        <f ca="1">YEAR(TODAY())-Data_Source[[#This Row],[Year]]</f>
        <v>7</v>
      </c>
      <c r="F4058" t="s">
        <v>15</v>
      </c>
      <c r="G4058" t="s">
        <v>65</v>
      </c>
      <c r="H4058" t="s">
        <v>26</v>
      </c>
      <c r="I4058">
        <v>2</v>
      </c>
      <c r="J4058" t="s">
        <v>18</v>
      </c>
      <c r="K4058" t="s">
        <v>19</v>
      </c>
      <c r="L4058">
        <v>101381</v>
      </c>
      <c r="M4058" t="s">
        <v>20</v>
      </c>
      <c r="N4058" t="s">
        <v>20</v>
      </c>
      <c r="O4058" s="2">
        <v>48500</v>
      </c>
      <c r="P4058" s="1">
        <f>MEDIAN(Data_Source[Price (SAR)])</f>
        <v>58000</v>
      </c>
      <c r="Q4058" s="1" cm="1">
        <f t="array" ref="Q4058">MEDIAN(_xlfn._xlws.FILTER(Data_Source[Price (SAR)],Data_Source[Maker] = Data_Source[[#This Row],[Maker]]))</f>
        <v>40000</v>
      </c>
    </row>
    <row r="4059" spans="1:17" x14ac:dyDescent="0.35">
      <c r="A4059">
        <v>4058</v>
      </c>
      <c r="B4059" t="s">
        <v>76</v>
      </c>
      <c r="C4059" t="s">
        <v>77</v>
      </c>
      <c r="D4059">
        <v>2013</v>
      </c>
      <c r="E4059" s="9">
        <f ca="1">YEAR(TODAY())-Data_Source[[#This Row],[Year]]</f>
        <v>12</v>
      </c>
      <c r="F4059" t="s">
        <v>15</v>
      </c>
      <c r="G4059" t="s">
        <v>23</v>
      </c>
      <c r="H4059" t="s">
        <v>26</v>
      </c>
      <c r="I4059">
        <v>5.4</v>
      </c>
      <c r="J4059" t="s">
        <v>18</v>
      </c>
      <c r="K4059" t="s">
        <v>19</v>
      </c>
      <c r="L4059">
        <v>78000</v>
      </c>
      <c r="M4059" t="s">
        <v>45</v>
      </c>
      <c r="N4059" t="s">
        <v>539</v>
      </c>
      <c r="O4059" s="2">
        <v>64000</v>
      </c>
      <c r="P4059" s="1">
        <f>MEDIAN(Data_Source[Price (SAR)])</f>
        <v>58000</v>
      </c>
      <c r="Q4059" s="1" cm="1">
        <f t="array" ref="Q4059">MEDIAN(_xlfn._xlws.FILTER(Data_Source[Price (SAR)],Data_Source[Maker] = Data_Source[[#This Row],[Maker]]))</f>
        <v>55000</v>
      </c>
    </row>
    <row r="4060" spans="1:17" x14ac:dyDescent="0.35">
      <c r="A4060">
        <v>4059</v>
      </c>
      <c r="B4060" t="s">
        <v>39</v>
      </c>
      <c r="C4060" t="s">
        <v>131</v>
      </c>
      <c r="D4060">
        <v>1990</v>
      </c>
      <c r="E4060" s="9">
        <f ca="1">YEAR(TODAY())-Data_Source[[#This Row],[Year]]</f>
        <v>35</v>
      </c>
      <c r="F4060" t="s">
        <v>47</v>
      </c>
      <c r="G4060" t="s">
        <v>102</v>
      </c>
      <c r="H4060" t="s">
        <v>17</v>
      </c>
      <c r="I4060">
        <v>1.6</v>
      </c>
      <c r="J4060" t="s">
        <v>18</v>
      </c>
      <c r="K4060" t="s">
        <v>19</v>
      </c>
      <c r="L4060">
        <v>92000</v>
      </c>
      <c r="M4060" t="s">
        <v>155</v>
      </c>
      <c r="N4060" t="s">
        <v>539</v>
      </c>
      <c r="O4060" s="2">
        <v>44000</v>
      </c>
      <c r="P4060" s="1">
        <f>MEDIAN(Data_Source[Price (SAR)])</f>
        <v>58000</v>
      </c>
      <c r="Q4060" s="1" cm="1">
        <f t="array" ref="Q4060">MEDIAN(_xlfn._xlws.FILTER(Data_Source[Price (SAR)],Data_Source[Maker] = Data_Source[[#This Row],[Maker]]))</f>
        <v>60000</v>
      </c>
    </row>
    <row r="4061" spans="1:17" x14ac:dyDescent="0.35">
      <c r="A4061">
        <v>4060</v>
      </c>
      <c r="B4061" t="s">
        <v>34</v>
      </c>
      <c r="C4061" t="s">
        <v>58</v>
      </c>
      <c r="D4061">
        <v>2015</v>
      </c>
      <c r="E4061" s="9">
        <f ca="1">YEAR(TODAY())-Data_Source[[#This Row],[Year]]</f>
        <v>10</v>
      </c>
      <c r="F4061" t="s">
        <v>44</v>
      </c>
      <c r="G4061" t="s">
        <v>25</v>
      </c>
      <c r="H4061" t="s">
        <v>26</v>
      </c>
      <c r="I4061">
        <v>2.7</v>
      </c>
      <c r="J4061" t="s">
        <v>18</v>
      </c>
      <c r="K4061" t="s">
        <v>19</v>
      </c>
      <c r="L4061">
        <v>243000</v>
      </c>
      <c r="M4061" t="s">
        <v>20</v>
      </c>
      <c r="N4061" t="s">
        <v>20</v>
      </c>
      <c r="O4061" s="3">
        <v>50000</v>
      </c>
      <c r="P4061" s="1">
        <f>MEDIAN(Data_Source[Price (SAR)])</f>
        <v>58000</v>
      </c>
      <c r="Q4061" s="1" cm="1">
        <f t="array" ref="Q4061">MEDIAN(_xlfn._xlws.FILTER(Data_Source[Price (SAR)],Data_Source[Maker] = Data_Source[[#This Row],[Maker]]))</f>
        <v>65000</v>
      </c>
    </row>
    <row r="4062" spans="1:17" x14ac:dyDescent="0.35">
      <c r="A4062">
        <v>4061</v>
      </c>
      <c r="B4062" t="s">
        <v>27</v>
      </c>
      <c r="C4062" t="s">
        <v>91</v>
      </c>
      <c r="D4062">
        <v>2013</v>
      </c>
      <c r="E4062" s="9">
        <f ca="1">YEAR(TODAY())-Data_Source[[#This Row],[Year]]</f>
        <v>12</v>
      </c>
      <c r="F4062" t="s">
        <v>15</v>
      </c>
      <c r="G4062" t="s">
        <v>75</v>
      </c>
      <c r="H4062" t="s">
        <v>30</v>
      </c>
      <c r="I4062">
        <v>3.3</v>
      </c>
      <c r="J4062" t="s">
        <v>18</v>
      </c>
      <c r="K4062" t="s">
        <v>19</v>
      </c>
      <c r="L4062">
        <v>205000</v>
      </c>
      <c r="M4062" t="s">
        <v>20</v>
      </c>
      <c r="N4062" t="s">
        <v>20</v>
      </c>
      <c r="O4062" s="2">
        <v>48000</v>
      </c>
      <c r="P4062" s="1">
        <f>MEDIAN(Data_Source[Price (SAR)])</f>
        <v>58000</v>
      </c>
      <c r="Q4062" s="1" cm="1">
        <f t="array" ref="Q4062">MEDIAN(_xlfn._xlws.FILTER(Data_Source[Price (SAR)],Data_Source[Maker] = Data_Source[[#This Row],[Maker]]))</f>
        <v>42000</v>
      </c>
    </row>
    <row r="4063" spans="1:17" x14ac:dyDescent="0.35">
      <c r="A4063">
        <v>4062</v>
      </c>
      <c r="B4063" t="s">
        <v>109</v>
      </c>
      <c r="C4063" t="s">
        <v>110</v>
      </c>
      <c r="D4063">
        <v>2019</v>
      </c>
      <c r="E4063" s="9">
        <f ca="1">YEAR(TODAY())-Data_Source[[#This Row],[Year]]</f>
        <v>6</v>
      </c>
      <c r="F4063" t="s">
        <v>15</v>
      </c>
      <c r="G4063" t="s">
        <v>29</v>
      </c>
      <c r="H4063" t="s">
        <v>17</v>
      </c>
      <c r="I4063">
        <v>3.6</v>
      </c>
      <c r="J4063" t="s">
        <v>18</v>
      </c>
      <c r="K4063" t="s">
        <v>19</v>
      </c>
      <c r="L4063">
        <v>78000</v>
      </c>
      <c r="M4063" t="s">
        <v>211</v>
      </c>
      <c r="N4063" t="s">
        <v>539</v>
      </c>
      <c r="O4063" s="3">
        <v>124000</v>
      </c>
      <c r="P4063" s="1">
        <f>MEDIAN(Data_Source[Price (SAR)])</f>
        <v>58000</v>
      </c>
      <c r="Q4063" s="1" cm="1">
        <f t="array" ref="Q4063">MEDIAN(_xlfn._xlws.FILTER(Data_Source[Price (SAR)],Data_Source[Maker] = Data_Source[[#This Row],[Maker]]))</f>
        <v>71000</v>
      </c>
    </row>
    <row r="4064" spans="1:17" x14ac:dyDescent="0.35">
      <c r="A4064">
        <v>4063</v>
      </c>
      <c r="B4064" t="s">
        <v>21</v>
      </c>
      <c r="C4064" t="s">
        <v>184</v>
      </c>
      <c r="D4064">
        <v>2020</v>
      </c>
      <c r="E4064" s="9">
        <f ca="1">YEAR(TODAY())-Data_Source[[#This Row],[Year]]</f>
        <v>5</v>
      </c>
      <c r="F4064" t="s">
        <v>15</v>
      </c>
      <c r="G4064" t="s">
        <v>25</v>
      </c>
      <c r="H4064" t="s">
        <v>30</v>
      </c>
      <c r="I4064">
        <v>2.5</v>
      </c>
      <c r="J4064" t="s">
        <v>18</v>
      </c>
      <c r="K4064" t="s">
        <v>19</v>
      </c>
      <c r="L4064">
        <v>23000</v>
      </c>
      <c r="M4064" t="s">
        <v>64</v>
      </c>
      <c r="N4064" t="s">
        <v>64</v>
      </c>
      <c r="O4064" s="3">
        <v>1473</v>
      </c>
      <c r="P4064" s="1">
        <f>MEDIAN(Data_Source[Price (SAR)])</f>
        <v>58000</v>
      </c>
      <c r="Q4064" s="1" cm="1">
        <f t="array" ref="Q4064">MEDIAN(_xlfn._xlws.FILTER(Data_Source[Price (SAR)],Data_Source[Maker] = Data_Source[[#This Row],[Maker]]))</f>
        <v>36500</v>
      </c>
    </row>
    <row r="4065" spans="1:17" x14ac:dyDescent="0.35">
      <c r="A4065">
        <v>4064</v>
      </c>
      <c r="B4065" t="s">
        <v>27</v>
      </c>
      <c r="C4065" t="s">
        <v>88</v>
      </c>
      <c r="D4065">
        <v>2018</v>
      </c>
      <c r="E4065" s="9">
        <f ca="1">YEAR(TODAY())-Data_Source[[#This Row],[Year]]</f>
        <v>7</v>
      </c>
      <c r="F4065" t="s">
        <v>15</v>
      </c>
      <c r="G4065" t="s">
        <v>23</v>
      </c>
      <c r="H4065" t="s">
        <v>26</v>
      </c>
      <c r="I4065">
        <v>1.4</v>
      </c>
      <c r="J4065" t="s">
        <v>18</v>
      </c>
      <c r="K4065" t="s">
        <v>19</v>
      </c>
      <c r="L4065">
        <v>90000</v>
      </c>
      <c r="M4065" t="s">
        <v>20</v>
      </c>
      <c r="N4065" t="s">
        <v>20</v>
      </c>
      <c r="O4065" s="2">
        <v>27000</v>
      </c>
      <c r="P4065" s="1">
        <f>MEDIAN(Data_Source[Price (SAR)])</f>
        <v>58000</v>
      </c>
      <c r="Q4065" s="1" cm="1">
        <f t="array" ref="Q4065">MEDIAN(_xlfn._xlws.FILTER(Data_Source[Price (SAR)],Data_Source[Maker] = Data_Source[[#This Row],[Maker]]))</f>
        <v>42000</v>
      </c>
    </row>
    <row r="4066" spans="1:17" x14ac:dyDescent="0.35">
      <c r="A4066">
        <v>4065</v>
      </c>
      <c r="B4066" t="s">
        <v>82</v>
      </c>
      <c r="C4066" t="s">
        <v>294</v>
      </c>
      <c r="D4066">
        <v>2013</v>
      </c>
      <c r="E4066" s="9">
        <f ca="1">YEAR(TODAY())-Data_Source[[#This Row],[Year]]</f>
        <v>12</v>
      </c>
      <c r="F4066" t="s">
        <v>15</v>
      </c>
      <c r="G4066" t="s">
        <v>25</v>
      </c>
      <c r="H4066" t="s">
        <v>17</v>
      </c>
      <c r="I4066">
        <v>3.3</v>
      </c>
      <c r="J4066" t="s">
        <v>18</v>
      </c>
      <c r="K4066" t="s">
        <v>19</v>
      </c>
      <c r="L4066">
        <v>293000</v>
      </c>
      <c r="M4066" t="s">
        <v>255</v>
      </c>
      <c r="N4066" t="s">
        <v>255</v>
      </c>
      <c r="O4066" s="3">
        <v>35000</v>
      </c>
      <c r="P4066" s="1">
        <f>MEDIAN(Data_Source[Price (SAR)])</f>
        <v>58000</v>
      </c>
      <c r="Q4066" s="1" cm="1">
        <f t="array" ref="Q4066">MEDIAN(_xlfn._xlws.FILTER(Data_Source[Price (SAR)],Data_Source[Maker] = Data_Source[[#This Row],[Maker]]))</f>
        <v>40000</v>
      </c>
    </row>
    <row r="4067" spans="1:17" x14ac:dyDescent="0.35">
      <c r="A4067">
        <v>4066</v>
      </c>
      <c r="B4067" t="s">
        <v>31</v>
      </c>
      <c r="C4067" t="s">
        <v>32</v>
      </c>
      <c r="D4067">
        <v>2019</v>
      </c>
      <c r="E4067" s="9">
        <f ca="1">YEAR(TODAY())-Data_Source[[#This Row],[Year]]</f>
        <v>6</v>
      </c>
      <c r="F4067" t="s">
        <v>15</v>
      </c>
      <c r="G4067" t="s">
        <v>25</v>
      </c>
      <c r="H4067" t="s">
        <v>30</v>
      </c>
      <c r="I4067">
        <v>1.5</v>
      </c>
      <c r="J4067" t="s">
        <v>18</v>
      </c>
      <c r="K4067" t="s">
        <v>19</v>
      </c>
      <c r="L4067">
        <v>11000</v>
      </c>
      <c r="M4067" t="s">
        <v>155</v>
      </c>
      <c r="N4067" t="s">
        <v>539</v>
      </c>
      <c r="O4067" s="3">
        <v>95800</v>
      </c>
      <c r="P4067" s="1">
        <f>MEDIAN(Data_Source[Price (SAR)])</f>
        <v>58000</v>
      </c>
      <c r="Q4067" s="1" cm="1">
        <f t="array" ref="Q4067">MEDIAN(_xlfn._xlws.FILTER(Data_Source[Price (SAR)],Data_Source[Maker] = Data_Source[[#This Row],[Maker]]))</f>
        <v>60500</v>
      </c>
    </row>
    <row r="4068" spans="1:17" x14ac:dyDescent="0.35">
      <c r="A4068">
        <v>4067</v>
      </c>
      <c r="B4068" t="s">
        <v>76</v>
      </c>
      <c r="C4068" t="s">
        <v>240</v>
      </c>
      <c r="D4068">
        <v>2011</v>
      </c>
      <c r="E4068" s="9">
        <f ca="1">YEAR(TODAY())-Data_Source[[#This Row],[Year]]</f>
        <v>14</v>
      </c>
      <c r="F4068" t="s">
        <v>47</v>
      </c>
      <c r="G4068" t="s">
        <v>16</v>
      </c>
      <c r="H4068" t="s">
        <v>17</v>
      </c>
      <c r="I4068">
        <v>4.5999999999999996</v>
      </c>
      <c r="J4068" t="s">
        <v>18</v>
      </c>
      <c r="K4068" t="s">
        <v>19</v>
      </c>
      <c r="L4068">
        <v>342</v>
      </c>
      <c r="M4068" t="s">
        <v>254</v>
      </c>
      <c r="N4068" t="s">
        <v>254</v>
      </c>
      <c r="O4068" s="3">
        <v>23000</v>
      </c>
      <c r="P4068" s="1">
        <f>MEDIAN(Data_Source[Price (SAR)])</f>
        <v>58000</v>
      </c>
      <c r="Q4068" s="1" cm="1">
        <f t="array" ref="Q4068">MEDIAN(_xlfn._xlws.FILTER(Data_Source[Price (SAR)],Data_Source[Maker] = Data_Source[[#This Row],[Maker]]))</f>
        <v>55000</v>
      </c>
    </row>
    <row r="4069" spans="1:17" x14ac:dyDescent="0.35">
      <c r="A4069">
        <v>4068</v>
      </c>
      <c r="B4069" t="s">
        <v>39</v>
      </c>
      <c r="C4069" t="s">
        <v>46</v>
      </c>
      <c r="D4069">
        <v>2016</v>
      </c>
      <c r="E4069" s="9">
        <f ca="1">YEAR(TODAY())-Data_Source[[#This Row],[Year]]</f>
        <v>9</v>
      </c>
      <c r="F4069" t="s">
        <v>15</v>
      </c>
      <c r="G4069" t="s">
        <v>94</v>
      </c>
      <c r="H4069" t="s">
        <v>26</v>
      </c>
      <c r="I4069">
        <v>5.3</v>
      </c>
      <c r="J4069" t="s">
        <v>18</v>
      </c>
      <c r="K4069" t="s">
        <v>19</v>
      </c>
      <c r="L4069">
        <v>223000</v>
      </c>
      <c r="M4069" t="s">
        <v>45</v>
      </c>
      <c r="N4069" t="s">
        <v>539</v>
      </c>
      <c r="O4069" s="3">
        <v>110000</v>
      </c>
      <c r="P4069" s="1">
        <f>MEDIAN(Data_Source[Price (SAR)])</f>
        <v>58000</v>
      </c>
      <c r="Q4069" s="1" cm="1">
        <f t="array" ref="Q4069">MEDIAN(_xlfn._xlws.FILTER(Data_Source[Price (SAR)],Data_Source[Maker] = Data_Source[[#This Row],[Maker]]))</f>
        <v>60000</v>
      </c>
    </row>
    <row r="4070" spans="1:17" x14ac:dyDescent="0.35">
      <c r="A4070">
        <v>4069</v>
      </c>
      <c r="B4070" t="s">
        <v>48</v>
      </c>
      <c r="C4070" t="s">
        <v>106</v>
      </c>
      <c r="D4070">
        <v>2015</v>
      </c>
      <c r="E4070" s="9">
        <f ca="1">YEAR(TODAY())-Data_Source[[#This Row],[Year]]</f>
        <v>10</v>
      </c>
      <c r="F4070" t="s">
        <v>44</v>
      </c>
      <c r="G4070" t="s">
        <v>29</v>
      </c>
      <c r="H4070" t="s">
        <v>17</v>
      </c>
      <c r="I4070">
        <v>3</v>
      </c>
      <c r="J4070" t="s">
        <v>18</v>
      </c>
      <c r="K4070" t="s">
        <v>19</v>
      </c>
      <c r="L4070">
        <v>53000</v>
      </c>
      <c r="M4070" t="s">
        <v>20</v>
      </c>
      <c r="N4070" t="s">
        <v>20</v>
      </c>
      <c r="O4070" s="2">
        <v>260000</v>
      </c>
      <c r="P4070" s="1">
        <f>MEDIAN(Data_Source[Price (SAR)])</f>
        <v>58000</v>
      </c>
      <c r="Q4070" s="1" cm="1">
        <f t="array" ref="Q4070">MEDIAN(_xlfn._xlws.FILTER(Data_Source[Price (SAR)],Data_Source[Maker] = Data_Source[[#This Row],[Maker]]))</f>
        <v>145000</v>
      </c>
    </row>
    <row r="4071" spans="1:17" x14ac:dyDescent="0.35">
      <c r="A4071">
        <v>4070</v>
      </c>
      <c r="B4071" t="s">
        <v>103</v>
      </c>
      <c r="C4071" t="s">
        <v>206</v>
      </c>
      <c r="D4071">
        <v>2015</v>
      </c>
      <c r="E4071" s="9">
        <f ca="1">YEAR(TODAY())-Data_Source[[#This Row],[Year]]</f>
        <v>10</v>
      </c>
      <c r="F4071" t="s">
        <v>15</v>
      </c>
      <c r="G4071" t="s">
        <v>25</v>
      </c>
      <c r="H4071" t="s">
        <v>17</v>
      </c>
      <c r="I4071">
        <v>2.4</v>
      </c>
      <c r="J4071" t="s">
        <v>18</v>
      </c>
      <c r="K4071" t="s">
        <v>19</v>
      </c>
      <c r="L4071">
        <v>180000</v>
      </c>
      <c r="M4071" t="s">
        <v>138</v>
      </c>
      <c r="N4071" t="s">
        <v>64</v>
      </c>
      <c r="O4071" s="2">
        <v>2122</v>
      </c>
      <c r="P4071" s="1">
        <f>MEDIAN(Data_Source[Price (SAR)])</f>
        <v>58000</v>
      </c>
      <c r="Q4071" s="1" cm="1">
        <f t="array" ref="Q4071">MEDIAN(_xlfn._xlws.FILTER(Data_Source[Price (SAR)],Data_Source[Maker] = Data_Source[[#This Row],[Maker]]))</f>
        <v>83000</v>
      </c>
    </row>
    <row r="4072" spans="1:17" x14ac:dyDescent="0.35">
      <c r="A4072">
        <v>4071</v>
      </c>
      <c r="B4072" t="s">
        <v>27</v>
      </c>
      <c r="C4072" t="s">
        <v>88</v>
      </c>
      <c r="D4072">
        <v>2019</v>
      </c>
      <c r="E4072" s="9">
        <f ca="1">YEAR(TODAY())-Data_Source[[#This Row],[Year]]</f>
        <v>6</v>
      </c>
      <c r="F4072" t="s">
        <v>15</v>
      </c>
      <c r="G4072" t="s">
        <v>29</v>
      </c>
      <c r="H4072" t="s">
        <v>26</v>
      </c>
      <c r="I4072">
        <v>1.4</v>
      </c>
      <c r="J4072" t="s">
        <v>18</v>
      </c>
      <c r="K4072" t="s">
        <v>19</v>
      </c>
      <c r="L4072">
        <v>48521</v>
      </c>
      <c r="M4072" t="s">
        <v>20</v>
      </c>
      <c r="N4072" t="s">
        <v>20</v>
      </c>
      <c r="O4072" s="3">
        <v>39500</v>
      </c>
      <c r="P4072" s="1">
        <f>MEDIAN(Data_Source[Price (SAR)])</f>
        <v>58000</v>
      </c>
      <c r="Q4072" s="1" cm="1">
        <f t="array" ref="Q4072">MEDIAN(_xlfn._xlws.FILTER(Data_Source[Price (SAR)],Data_Source[Maker] = Data_Source[[#This Row],[Maker]]))</f>
        <v>42000</v>
      </c>
    </row>
    <row r="4073" spans="1:17" x14ac:dyDescent="0.35">
      <c r="A4073">
        <v>4072</v>
      </c>
      <c r="B4073" t="s">
        <v>48</v>
      </c>
      <c r="C4073" t="s">
        <v>149</v>
      </c>
      <c r="D4073">
        <v>2016</v>
      </c>
      <c r="E4073" s="9">
        <f ca="1">YEAR(TODAY())-Data_Source[[#This Row],[Year]]</f>
        <v>9</v>
      </c>
      <c r="F4073" t="s">
        <v>15</v>
      </c>
      <c r="G4073" t="s">
        <v>23</v>
      </c>
      <c r="H4073" t="s">
        <v>17</v>
      </c>
      <c r="I4073">
        <v>2</v>
      </c>
      <c r="J4073" t="s">
        <v>18</v>
      </c>
      <c r="K4073" t="s">
        <v>19</v>
      </c>
      <c r="L4073">
        <v>93000</v>
      </c>
      <c r="M4073" t="s">
        <v>70</v>
      </c>
      <c r="N4073" t="s">
        <v>70</v>
      </c>
      <c r="O4073" s="2">
        <v>75000</v>
      </c>
      <c r="P4073" s="1">
        <f>MEDIAN(Data_Source[Price (SAR)])</f>
        <v>58000</v>
      </c>
      <c r="Q4073" s="1" cm="1">
        <f t="array" ref="Q4073">MEDIAN(_xlfn._xlws.FILTER(Data_Source[Price (SAR)],Data_Source[Maker] = Data_Source[[#This Row],[Maker]]))</f>
        <v>145000</v>
      </c>
    </row>
    <row r="4074" spans="1:17" x14ac:dyDescent="0.35">
      <c r="A4074">
        <v>4073</v>
      </c>
      <c r="B4074" t="s">
        <v>62</v>
      </c>
      <c r="C4074" t="s">
        <v>421</v>
      </c>
      <c r="D4074">
        <v>2021</v>
      </c>
      <c r="E4074" s="9">
        <f ca="1">YEAR(TODAY())-Data_Source[[#This Row],[Year]]</f>
        <v>4</v>
      </c>
      <c r="F4074" t="s">
        <v>15</v>
      </c>
      <c r="G4074" t="s">
        <v>16</v>
      </c>
      <c r="H4074" t="s">
        <v>17</v>
      </c>
      <c r="I4074">
        <v>3</v>
      </c>
      <c r="J4074" t="s">
        <v>18</v>
      </c>
      <c r="K4074" t="s">
        <v>19</v>
      </c>
      <c r="L4074">
        <v>100</v>
      </c>
      <c r="M4074" t="s">
        <v>42</v>
      </c>
      <c r="N4074" t="s">
        <v>64</v>
      </c>
      <c r="O4074" s="3">
        <v>450000</v>
      </c>
      <c r="P4074" s="1">
        <f>MEDIAN(Data_Source[Price (SAR)])</f>
        <v>58000</v>
      </c>
      <c r="Q4074" s="1" cm="1">
        <f t="array" ref="Q4074">MEDIAN(_xlfn._xlws.FILTER(Data_Source[Price (SAR)],Data_Source[Maker] = Data_Source[[#This Row],[Maker]]))</f>
        <v>242500</v>
      </c>
    </row>
    <row r="4075" spans="1:17" x14ac:dyDescent="0.35">
      <c r="A4075">
        <v>4074</v>
      </c>
      <c r="B4075" t="s">
        <v>82</v>
      </c>
      <c r="C4075" t="s">
        <v>105</v>
      </c>
      <c r="D4075">
        <v>2015</v>
      </c>
      <c r="E4075" s="9">
        <f ca="1">YEAR(TODAY())-Data_Source[[#This Row],[Year]]</f>
        <v>10</v>
      </c>
      <c r="F4075" t="s">
        <v>15</v>
      </c>
      <c r="G4075" t="s">
        <v>75</v>
      </c>
      <c r="H4075" t="s">
        <v>30</v>
      </c>
      <c r="I4075">
        <v>2.4</v>
      </c>
      <c r="J4075" t="s">
        <v>18</v>
      </c>
      <c r="K4075" t="s">
        <v>19</v>
      </c>
      <c r="L4075">
        <v>220000</v>
      </c>
      <c r="M4075" t="s">
        <v>187</v>
      </c>
      <c r="N4075" t="s">
        <v>539</v>
      </c>
      <c r="O4075" s="2">
        <v>42000</v>
      </c>
      <c r="P4075" s="1">
        <f>MEDIAN(Data_Source[Price (SAR)])</f>
        <v>58000</v>
      </c>
      <c r="Q4075" s="1" cm="1">
        <f t="array" ref="Q4075">MEDIAN(_xlfn._xlws.FILTER(Data_Source[Price (SAR)],Data_Source[Maker] = Data_Source[[#This Row],[Maker]]))</f>
        <v>40000</v>
      </c>
    </row>
    <row r="4076" spans="1:17" x14ac:dyDescent="0.35">
      <c r="A4076">
        <v>4075</v>
      </c>
      <c r="B4076" t="s">
        <v>27</v>
      </c>
      <c r="C4076" t="s">
        <v>89</v>
      </c>
      <c r="D4076">
        <v>2018</v>
      </c>
      <c r="E4076" s="9">
        <f ca="1">YEAR(TODAY())-Data_Source[[#This Row],[Year]]</f>
        <v>7</v>
      </c>
      <c r="F4076" t="s">
        <v>15</v>
      </c>
      <c r="G4076" t="s">
        <v>29</v>
      </c>
      <c r="H4076" t="s">
        <v>30</v>
      </c>
      <c r="I4076">
        <v>2.4</v>
      </c>
      <c r="J4076" t="s">
        <v>18</v>
      </c>
      <c r="K4076" t="s">
        <v>19</v>
      </c>
      <c r="L4076">
        <v>179000</v>
      </c>
      <c r="M4076" t="s">
        <v>64</v>
      </c>
      <c r="N4076" t="s">
        <v>64</v>
      </c>
      <c r="O4076" s="3">
        <v>42000</v>
      </c>
      <c r="P4076" s="1">
        <f>MEDIAN(Data_Source[Price (SAR)])</f>
        <v>58000</v>
      </c>
      <c r="Q4076" s="1" cm="1">
        <f t="array" ref="Q4076">MEDIAN(_xlfn._xlws.FILTER(Data_Source[Price (SAR)],Data_Source[Maker] = Data_Source[[#This Row],[Maker]]))</f>
        <v>42000</v>
      </c>
    </row>
    <row r="4077" spans="1:17" x14ac:dyDescent="0.35">
      <c r="A4077">
        <v>4076</v>
      </c>
      <c r="B4077" t="s">
        <v>82</v>
      </c>
      <c r="C4077" t="s">
        <v>142</v>
      </c>
      <c r="D4077">
        <v>2016</v>
      </c>
      <c r="E4077" s="9">
        <f ca="1">YEAR(TODAY())-Data_Source[[#This Row],[Year]]</f>
        <v>9</v>
      </c>
      <c r="F4077" t="s">
        <v>15</v>
      </c>
      <c r="G4077" t="s">
        <v>23</v>
      </c>
      <c r="H4077" t="s">
        <v>30</v>
      </c>
      <c r="I4077">
        <v>1.6</v>
      </c>
      <c r="J4077" t="s">
        <v>18</v>
      </c>
      <c r="K4077" t="s">
        <v>19</v>
      </c>
      <c r="L4077">
        <v>159</v>
      </c>
      <c r="M4077" t="s">
        <v>42</v>
      </c>
      <c r="N4077" t="s">
        <v>64</v>
      </c>
      <c r="O4077" s="2">
        <v>33000</v>
      </c>
      <c r="P4077" s="1">
        <f>MEDIAN(Data_Source[Price (SAR)])</f>
        <v>58000</v>
      </c>
      <c r="Q4077" s="1" cm="1">
        <f t="array" ref="Q4077">MEDIAN(_xlfn._xlws.FILTER(Data_Source[Price (SAR)],Data_Source[Maker] = Data_Source[[#This Row],[Maker]]))</f>
        <v>40000</v>
      </c>
    </row>
    <row r="4078" spans="1:17" x14ac:dyDescent="0.35">
      <c r="A4078">
        <v>4077</v>
      </c>
      <c r="B4078" t="s">
        <v>21</v>
      </c>
      <c r="C4078" t="s">
        <v>24</v>
      </c>
      <c r="D4078">
        <v>2019</v>
      </c>
      <c r="E4078" s="9">
        <f ca="1">YEAR(TODAY())-Data_Source[[#This Row],[Year]]</f>
        <v>6</v>
      </c>
      <c r="F4078" t="s">
        <v>15</v>
      </c>
      <c r="G4078" t="s">
        <v>25</v>
      </c>
      <c r="H4078" t="s">
        <v>26</v>
      </c>
      <c r="I4078">
        <v>1.5</v>
      </c>
      <c r="J4078" t="s">
        <v>18</v>
      </c>
      <c r="K4078" t="s">
        <v>19</v>
      </c>
      <c r="L4078">
        <v>72418</v>
      </c>
      <c r="M4078" t="s">
        <v>20</v>
      </c>
      <c r="N4078" t="s">
        <v>20</v>
      </c>
      <c r="O4078" s="3">
        <v>27500</v>
      </c>
      <c r="P4078" s="1">
        <f>MEDIAN(Data_Source[Price (SAR)])</f>
        <v>58000</v>
      </c>
      <c r="Q4078" s="1" cm="1">
        <f t="array" ref="Q4078">MEDIAN(_xlfn._xlws.FILTER(Data_Source[Price (SAR)],Data_Source[Maker] = Data_Source[[#This Row],[Maker]]))</f>
        <v>36500</v>
      </c>
    </row>
    <row r="4079" spans="1:17" x14ac:dyDescent="0.35">
      <c r="A4079">
        <v>4078</v>
      </c>
      <c r="B4079" t="s">
        <v>34</v>
      </c>
      <c r="C4079" t="s">
        <v>58</v>
      </c>
      <c r="D4079">
        <v>2019</v>
      </c>
      <c r="E4079" s="9">
        <f ca="1">YEAR(TODAY())-Data_Source[[#This Row],[Year]]</f>
        <v>6</v>
      </c>
      <c r="F4079" t="s">
        <v>15</v>
      </c>
      <c r="G4079" t="s">
        <v>23</v>
      </c>
      <c r="H4079" t="s">
        <v>30</v>
      </c>
      <c r="I4079">
        <v>2.7</v>
      </c>
      <c r="J4079" t="s">
        <v>18</v>
      </c>
      <c r="K4079" t="s">
        <v>19</v>
      </c>
      <c r="L4079">
        <v>37000</v>
      </c>
      <c r="M4079" t="s">
        <v>45</v>
      </c>
      <c r="N4079" t="s">
        <v>539</v>
      </c>
      <c r="O4079" s="3">
        <v>107000</v>
      </c>
      <c r="P4079" s="1">
        <f>MEDIAN(Data_Source[Price (SAR)])</f>
        <v>58000</v>
      </c>
      <c r="Q4079" s="1" cm="1">
        <f t="array" ref="Q4079">MEDIAN(_xlfn._xlws.FILTER(Data_Source[Price (SAR)],Data_Source[Maker] = Data_Source[[#This Row],[Maker]]))</f>
        <v>65000</v>
      </c>
    </row>
    <row r="4080" spans="1:17" x14ac:dyDescent="0.35">
      <c r="A4080">
        <v>4079</v>
      </c>
      <c r="B4080" t="s">
        <v>34</v>
      </c>
      <c r="C4080" t="s">
        <v>72</v>
      </c>
      <c r="D4080">
        <v>2018</v>
      </c>
      <c r="E4080" s="9">
        <f ca="1">YEAR(TODAY())-Data_Source[[#This Row],[Year]]</f>
        <v>7</v>
      </c>
      <c r="F4080" t="s">
        <v>15</v>
      </c>
      <c r="G4080" t="s">
        <v>23</v>
      </c>
      <c r="H4080" t="s">
        <v>26</v>
      </c>
      <c r="I4080">
        <v>2.5</v>
      </c>
      <c r="J4080" t="s">
        <v>18</v>
      </c>
      <c r="K4080" t="s">
        <v>19</v>
      </c>
      <c r="L4080">
        <v>153000</v>
      </c>
      <c r="M4080" t="s">
        <v>20</v>
      </c>
      <c r="N4080" t="s">
        <v>20</v>
      </c>
      <c r="O4080" s="3">
        <v>66000</v>
      </c>
      <c r="P4080" s="1">
        <f>MEDIAN(Data_Source[Price (SAR)])</f>
        <v>58000</v>
      </c>
      <c r="Q4080" s="1" cm="1">
        <f t="array" ref="Q4080">MEDIAN(_xlfn._xlws.FILTER(Data_Source[Price (SAR)],Data_Source[Maker] = Data_Source[[#This Row],[Maker]]))</f>
        <v>65000</v>
      </c>
    </row>
    <row r="4081" spans="1:17" x14ac:dyDescent="0.35">
      <c r="A4081">
        <v>4080</v>
      </c>
      <c r="B4081" t="s">
        <v>34</v>
      </c>
      <c r="C4081" t="s">
        <v>162</v>
      </c>
      <c r="D4081">
        <v>2019</v>
      </c>
      <c r="E4081" s="9">
        <f ca="1">YEAR(TODAY())-Data_Source[[#This Row],[Year]]</f>
        <v>6</v>
      </c>
      <c r="F4081" t="s">
        <v>15</v>
      </c>
      <c r="G4081" t="s">
        <v>78</v>
      </c>
      <c r="H4081" t="s">
        <v>17</v>
      </c>
      <c r="I4081">
        <v>4</v>
      </c>
      <c r="J4081" t="s">
        <v>18</v>
      </c>
      <c r="K4081" t="s">
        <v>68</v>
      </c>
      <c r="L4081">
        <v>58428</v>
      </c>
      <c r="M4081" t="s">
        <v>20</v>
      </c>
      <c r="N4081" t="s">
        <v>20</v>
      </c>
      <c r="O4081" s="2">
        <v>138500</v>
      </c>
      <c r="P4081" s="1">
        <f>MEDIAN(Data_Source[Price (SAR)])</f>
        <v>58000</v>
      </c>
      <c r="Q4081" s="1" cm="1">
        <f t="array" ref="Q4081">MEDIAN(_xlfn._xlws.FILTER(Data_Source[Price (SAR)],Data_Source[Maker] = Data_Source[[#This Row],[Maker]]))</f>
        <v>65000</v>
      </c>
    </row>
    <row r="4082" spans="1:17" x14ac:dyDescent="0.35">
      <c r="A4082">
        <v>4081</v>
      </c>
      <c r="B4082" t="s">
        <v>82</v>
      </c>
      <c r="C4082" t="s">
        <v>156</v>
      </c>
      <c r="D4082">
        <v>2016</v>
      </c>
      <c r="E4082" s="9">
        <f ca="1">YEAR(TODAY())-Data_Source[[#This Row],[Year]]</f>
        <v>9</v>
      </c>
      <c r="F4082" t="s">
        <v>15</v>
      </c>
      <c r="G4082" t="s">
        <v>29</v>
      </c>
      <c r="H4082" t="s">
        <v>26</v>
      </c>
      <c r="I4082">
        <v>1.4</v>
      </c>
      <c r="J4082" t="s">
        <v>18</v>
      </c>
      <c r="K4082" t="s">
        <v>19</v>
      </c>
      <c r="L4082">
        <v>272232</v>
      </c>
      <c r="M4082" t="s">
        <v>20</v>
      </c>
      <c r="N4082" t="s">
        <v>20</v>
      </c>
      <c r="O4082" s="3">
        <v>26500</v>
      </c>
      <c r="P4082" s="1">
        <f>MEDIAN(Data_Source[Price (SAR)])</f>
        <v>58000</v>
      </c>
      <c r="Q4082" s="1" cm="1">
        <f t="array" ref="Q4082">MEDIAN(_xlfn._xlws.FILTER(Data_Source[Price (SAR)],Data_Source[Maker] = Data_Source[[#This Row],[Maker]]))</f>
        <v>40000</v>
      </c>
    </row>
    <row r="4083" spans="1:17" x14ac:dyDescent="0.35">
      <c r="A4083">
        <v>4082</v>
      </c>
      <c r="B4083" t="s">
        <v>76</v>
      </c>
      <c r="C4083" t="s">
        <v>112</v>
      </c>
      <c r="D4083">
        <v>2019</v>
      </c>
      <c r="E4083" s="9">
        <f ca="1">YEAR(TODAY())-Data_Source[[#This Row],[Year]]</f>
        <v>6</v>
      </c>
      <c r="F4083" t="s">
        <v>15</v>
      </c>
      <c r="G4083" t="s">
        <v>23</v>
      </c>
      <c r="H4083" t="s">
        <v>30</v>
      </c>
      <c r="I4083">
        <v>2</v>
      </c>
      <c r="J4083" t="s">
        <v>18</v>
      </c>
      <c r="K4083" t="s">
        <v>19</v>
      </c>
      <c r="L4083">
        <v>89500</v>
      </c>
      <c r="M4083" t="s">
        <v>42</v>
      </c>
      <c r="N4083" t="s">
        <v>64</v>
      </c>
      <c r="O4083" s="2">
        <v>76000</v>
      </c>
      <c r="P4083" s="1">
        <f>MEDIAN(Data_Source[Price (SAR)])</f>
        <v>58000</v>
      </c>
      <c r="Q4083" s="1" cm="1">
        <f t="array" ref="Q4083">MEDIAN(_xlfn._xlws.FILTER(Data_Source[Price (SAR)],Data_Source[Maker] = Data_Source[[#This Row],[Maker]]))</f>
        <v>55000</v>
      </c>
    </row>
    <row r="4084" spans="1:17" x14ac:dyDescent="0.35">
      <c r="A4084">
        <v>4083</v>
      </c>
      <c r="B4084" t="s">
        <v>34</v>
      </c>
      <c r="C4084" t="s">
        <v>43</v>
      </c>
      <c r="D4084">
        <v>2015</v>
      </c>
      <c r="E4084" s="9">
        <f ca="1">YEAR(TODAY())-Data_Source[[#This Row],[Year]]</f>
        <v>10</v>
      </c>
      <c r="F4084" t="s">
        <v>44</v>
      </c>
      <c r="G4084" t="s">
        <v>23</v>
      </c>
      <c r="H4084" t="s">
        <v>26</v>
      </c>
      <c r="I4084">
        <v>2.4</v>
      </c>
      <c r="J4084" t="s">
        <v>18</v>
      </c>
      <c r="K4084" t="s">
        <v>19</v>
      </c>
      <c r="L4084">
        <v>161000</v>
      </c>
      <c r="M4084" t="s">
        <v>45</v>
      </c>
      <c r="N4084" t="s">
        <v>539</v>
      </c>
      <c r="O4084" s="2">
        <v>55000</v>
      </c>
      <c r="P4084" s="1">
        <f>MEDIAN(Data_Source[Price (SAR)])</f>
        <v>58000</v>
      </c>
      <c r="Q4084" s="1" cm="1">
        <f t="array" ref="Q4084">MEDIAN(_xlfn._xlws.FILTER(Data_Source[Price (SAR)],Data_Source[Maker] = Data_Source[[#This Row],[Maker]]))</f>
        <v>65000</v>
      </c>
    </row>
    <row r="4085" spans="1:17" x14ac:dyDescent="0.35">
      <c r="A4085">
        <v>4084</v>
      </c>
      <c r="B4085" t="s">
        <v>34</v>
      </c>
      <c r="C4085" t="s">
        <v>72</v>
      </c>
      <c r="D4085">
        <v>2018</v>
      </c>
      <c r="E4085" s="9">
        <f ca="1">YEAR(TODAY())-Data_Source[[#This Row],[Year]]</f>
        <v>7</v>
      </c>
      <c r="F4085" t="s">
        <v>15</v>
      </c>
      <c r="G4085" t="s">
        <v>23</v>
      </c>
      <c r="H4085" t="s">
        <v>26</v>
      </c>
      <c r="I4085">
        <v>2.5</v>
      </c>
      <c r="J4085" t="s">
        <v>18</v>
      </c>
      <c r="K4085" t="s">
        <v>19</v>
      </c>
      <c r="L4085">
        <v>82000</v>
      </c>
      <c r="M4085" t="s">
        <v>20</v>
      </c>
      <c r="N4085" t="s">
        <v>20</v>
      </c>
      <c r="O4085" s="2">
        <v>71000</v>
      </c>
      <c r="P4085" s="1">
        <f>MEDIAN(Data_Source[Price (SAR)])</f>
        <v>58000</v>
      </c>
      <c r="Q4085" s="1" cm="1">
        <f t="array" ref="Q4085">MEDIAN(_xlfn._xlws.FILTER(Data_Source[Price (SAR)],Data_Source[Maker] = Data_Source[[#This Row],[Maker]]))</f>
        <v>65000</v>
      </c>
    </row>
    <row r="4086" spans="1:17" x14ac:dyDescent="0.35">
      <c r="A4086">
        <v>4085</v>
      </c>
      <c r="B4086" t="s">
        <v>39</v>
      </c>
      <c r="C4086" t="s">
        <v>131</v>
      </c>
      <c r="D4086">
        <v>2015</v>
      </c>
      <c r="E4086" s="9">
        <f ca="1">YEAR(TODAY())-Data_Source[[#This Row],[Year]]</f>
        <v>10</v>
      </c>
      <c r="F4086" t="s">
        <v>15</v>
      </c>
      <c r="G4086" t="s">
        <v>23</v>
      </c>
      <c r="H4086" t="s">
        <v>26</v>
      </c>
      <c r="I4086">
        <v>6</v>
      </c>
      <c r="J4086" t="s">
        <v>18</v>
      </c>
      <c r="K4086" t="s">
        <v>19</v>
      </c>
      <c r="L4086">
        <v>244000</v>
      </c>
      <c r="M4086" t="s">
        <v>20</v>
      </c>
      <c r="N4086" t="s">
        <v>20</v>
      </c>
      <c r="O4086" s="3">
        <v>70000</v>
      </c>
      <c r="P4086" s="1">
        <f>MEDIAN(Data_Source[Price (SAR)])</f>
        <v>58000</v>
      </c>
      <c r="Q4086" s="1" cm="1">
        <f t="array" ref="Q4086">MEDIAN(_xlfn._xlws.FILTER(Data_Source[Price (SAR)],Data_Source[Maker] = Data_Source[[#This Row],[Maker]]))</f>
        <v>60000</v>
      </c>
    </row>
    <row r="4087" spans="1:17" x14ac:dyDescent="0.35">
      <c r="A4087">
        <v>4086</v>
      </c>
      <c r="B4087" t="s">
        <v>39</v>
      </c>
      <c r="C4087" t="s">
        <v>131</v>
      </c>
      <c r="D4087">
        <v>2013</v>
      </c>
      <c r="E4087" s="9">
        <f ca="1">YEAR(TODAY())-Data_Source[[#This Row],[Year]]</f>
        <v>12</v>
      </c>
      <c r="F4087" t="s">
        <v>47</v>
      </c>
      <c r="G4087" t="s">
        <v>23</v>
      </c>
      <c r="H4087" t="s">
        <v>30</v>
      </c>
      <c r="I4087">
        <v>6.2</v>
      </c>
      <c r="J4087" t="s">
        <v>18</v>
      </c>
      <c r="K4087" t="s">
        <v>19</v>
      </c>
      <c r="L4087">
        <v>193000</v>
      </c>
      <c r="M4087" t="s">
        <v>45</v>
      </c>
      <c r="N4087" t="s">
        <v>539</v>
      </c>
      <c r="O4087" s="3">
        <v>44000</v>
      </c>
      <c r="P4087" s="1">
        <f>MEDIAN(Data_Source[Price (SAR)])</f>
        <v>58000</v>
      </c>
      <c r="Q4087" s="1" cm="1">
        <f t="array" ref="Q4087">MEDIAN(_xlfn._xlws.FILTER(Data_Source[Price (SAR)],Data_Source[Maker] = Data_Source[[#This Row],[Maker]]))</f>
        <v>60000</v>
      </c>
    </row>
    <row r="4088" spans="1:17" x14ac:dyDescent="0.35">
      <c r="A4088">
        <v>4087</v>
      </c>
      <c r="B4088" t="s">
        <v>39</v>
      </c>
      <c r="C4088" t="s">
        <v>40</v>
      </c>
      <c r="D4088">
        <v>2015</v>
      </c>
      <c r="E4088" s="9">
        <f ca="1">YEAR(TODAY())-Data_Source[[#This Row],[Year]]</f>
        <v>10</v>
      </c>
      <c r="F4088" t="s">
        <v>47</v>
      </c>
      <c r="G4088" t="s">
        <v>25</v>
      </c>
      <c r="H4088" t="s">
        <v>17</v>
      </c>
      <c r="I4088">
        <v>3.5</v>
      </c>
      <c r="J4088" t="s">
        <v>18</v>
      </c>
      <c r="K4088" t="s">
        <v>19</v>
      </c>
      <c r="L4088">
        <v>106000</v>
      </c>
      <c r="M4088" t="s">
        <v>155</v>
      </c>
      <c r="N4088" t="s">
        <v>539</v>
      </c>
      <c r="O4088" s="3">
        <v>75000</v>
      </c>
      <c r="P4088" s="1">
        <f>MEDIAN(Data_Source[Price (SAR)])</f>
        <v>58000</v>
      </c>
      <c r="Q4088" s="1" cm="1">
        <f t="array" ref="Q4088">MEDIAN(_xlfn._xlws.FILTER(Data_Source[Price (SAR)],Data_Source[Maker] = Data_Source[[#This Row],[Maker]]))</f>
        <v>60000</v>
      </c>
    </row>
    <row r="4089" spans="1:17" x14ac:dyDescent="0.35">
      <c r="A4089">
        <v>4088</v>
      </c>
      <c r="B4089" t="s">
        <v>103</v>
      </c>
      <c r="C4089" t="s">
        <v>456</v>
      </c>
      <c r="D4089">
        <v>2012</v>
      </c>
      <c r="E4089" s="9">
        <f ca="1">YEAR(TODAY())-Data_Source[[#This Row],[Year]]</f>
        <v>13</v>
      </c>
      <c r="F4089" t="s">
        <v>15</v>
      </c>
      <c r="G4089" t="s">
        <v>25</v>
      </c>
      <c r="H4089" t="s">
        <v>30</v>
      </c>
      <c r="I4089">
        <v>3.7</v>
      </c>
      <c r="J4089" t="s">
        <v>18</v>
      </c>
      <c r="K4089" t="s">
        <v>19</v>
      </c>
      <c r="L4089">
        <v>247000</v>
      </c>
      <c r="M4089" t="s">
        <v>54</v>
      </c>
      <c r="N4089" t="s">
        <v>538</v>
      </c>
      <c r="O4089" s="2">
        <v>25000</v>
      </c>
      <c r="P4089" s="1">
        <f>MEDIAN(Data_Source[Price (SAR)])</f>
        <v>58000</v>
      </c>
      <c r="Q4089" s="1" cm="1">
        <f t="array" ref="Q4089">MEDIAN(_xlfn._xlws.FILTER(Data_Source[Price (SAR)],Data_Source[Maker] = Data_Source[[#This Row],[Maker]]))</f>
        <v>83000</v>
      </c>
    </row>
    <row r="4090" spans="1:17" x14ac:dyDescent="0.35">
      <c r="A4090">
        <v>4089</v>
      </c>
      <c r="B4090" t="s">
        <v>332</v>
      </c>
      <c r="C4090">
        <v>500</v>
      </c>
      <c r="D4090">
        <v>2019</v>
      </c>
      <c r="E4090" s="9">
        <f ca="1">YEAR(TODAY())-Data_Source[[#This Row],[Year]]</f>
        <v>6</v>
      </c>
      <c r="F4090" t="s">
        <v>15</v>
      </c>
      <c r="G4090" t="s">
        <v>29</v>
      </c>
      <c r="H4090" t="s">
        <v>30</v>
      </c>
      <c r="I4090">
        <v>1.4</v>
      </c>
      <c r="J4090" t="s">
        <v>18</v>
      </c>
      <c r="K4090" t="s">
        <v>19</v>
      </c>
      <c r="L4090">
        <v>28000</v>
      </c>
      <c r="M4090" t="s">
        <v>64</v>
      </c>
      <c r="N4090" t="s">
        <v>64</v>
      </c>
      <c r="O4090" s="3">
        <v>62000</v>
      </c>
      <c r="P4090" s="1">
        <f>MEDIAN(Data_Source[Price (SAR)])</f>
        <v>58000</v>
      </c>
      <c r="Q4090" s="1" cm="1">
        <f t="array" ref="Q4090">MEDIAN(_xlfn._xlws.FILTER(Data_Source[Price (SAR)],Data_Source[Maker] = Data_Source[[#This Row],[Maker]]))</f>
        <v>62000</v>
      </c>
    </row>
    <row r="4091" spans="1:17" x14ac:dyDescent="0.35">
      <c r="A4091">
        <v>4090</v>
      </c>
      <c r="B4091" t="s">
        <v>73</v>
      </c>
      <c r="C4091">
        <v>6</v>
      </c>
      <c r="D4091">
        <v>2014</v>
      </c>
      <c r="E4091" s="9">
        <f ca="1">YEAR(TODAY())-Data_Source[[#This Row],[Year]]</f>
        <v>11</v>
      </c>
      <c r="F4091" t="s">
        <v>47</v>
      </c>
      <c r="G4091" t="s">
        <v>16</v>
      </c>
      <c r="H4091" t="s">
        <v>17</v>
      </c>
      <c r="I4091">
        <v>2.5</v>
      </c>
      <c r="J4091" t="s">
        <v>18</v>
      </c>
      <c r="K4091" t="s">
        <v>68</v>
      </c>
      <c r="L4091">
        <v>201000</v>
      </c>
      <c r="M4091" t="s">
        <v>20</v>
      </c>
      <c r="N4091" t="s">
        <v>20</v>
      </c>
      <c r="O4091" s="2">
        <v>42000</v>
      </c>
      <c r="P4091" s="1">
        <f>MEDIAN(Data_Source[Price (SAR)])</f>
        <v>58000</v>
      </c>
      <c r="Q4091" s="1" cm="1">
        <f t="array" ref="Q4091">MEDIAN(_xlfn._xlws.FILTER(Data_Source[Price (SAR)],Data_Source[Maker] = Data_Source[[#This Row],[Maker]]))</f>
        <v>56000</v>
      </c>
    </row>
    <row r="4092" spans="1:17" x14ac:dyDescent="0.35">
      <c r="A4092">
        <v>4091</v>
      </c>
      <c r="B4092" t="s">
        <v>85</v>
      </c>
      <c r="C4092" t="s">
        <v>87</v>
      </c>
      <c r="D4092">
        <v>2019</v>
      </c>
      <c r="E4092" s="9">
        <f ca="1">YEAR(TODAY())-Data_Source[[#This Row],[Year]]</f>
        <v>6</v>
      </c>
      <c r="F4092" t="s">
        <v>15</v>
      </c>
      <c r="G4092" t="s">
        <v>23</v>
      </c>
      <c r="H4092" t="s">
        <v>30</v>
      </c>
      <c r="I4092">
        <v>3.8</v>
      </c>
      <c r="J4092" t="s">
        <v>18</v>
      </c>
      <c r="K4092" t="s">
        <v>19</v>
      </c>
      <c r="L4092">
        <v>84000</v>
      </c>
      <c r="M4092" t="s">
        <v>20</v>
      </c>
      <c r="N4092" t="s">
        <v>20</v>
      </c>
      <c r="O4092" s="2">
        <v>120000</v>
      </c>
      <c r="P4092" s="1">
        <f>MEDIAN(Data_Source[Price (SAR)])</f>
        <v>58000</v>
      </c>
      <c r="Q4092" s="1" cm="1">
        <f t="array" ref="Q4092">MEDIAN(_xlfn._xlws.FILTER(Data_Source[Price (SAR)],Data_Source[Maker] = Data_Source[[#This Row],[Maker]]))</f>
        <v>88000</v>
      </c>
    </row>
    <row r="4093" spans="1:17" x14ac:dyDescent="0.35">
      <c r="A4093">
        <v>4092</v>
      </c>
      <c r="B4093" t="s">
        <v>34</v>
      </c>
      <c r="C4093" t="s">
        <v>35</v>
      </c>
      <c r="D4093">
        <v>2013</v>
      </c>
      <c r="E4093" s="9">
        <f ca="1">YEAR(TODAY())-Data_Source[[#This Row],[Year]]</f>
        <v>12</v>
      </c>
      <c r="F4093" t="s">
        <v>15</v>
      </c>
      <c r="G4093" t="s">
        <v>23</v>
      </c>
      <c r="H4093" t="s">
        <v>17</v>
      </c>
      <c r="I4093">
        <v>4.5999999999999996</v>
      </c>
      <c r="J4093" t="s">
        <v>18</v>
      </c>
      <c r="K4093" t="s">
        <v>19</v>
      </c>
      <c r="L4093">
        <v>101000</v>
      </c>
      <c r="M4093" t="s">
        <v>111</v>
      </c>
      <c r="N4093" t="s">
        <v>540</v>
      </c>
      <c r="O4093" s="2">
        <v>150000</v>
      </c>
      <c r="P4093" s="1">
        <f>MEDIAN(Data_Source[Price (SAR)])</f>
        <v>58000</v>
      </c>
      <c r="Q4093" s="1" cm="1">
        <f t="array" ref="Q4093">MEDIAN(_xlfn._xlws.FILTER(Data_Source[Price (SAR)],Data_Source[Maker] = Data_Source[[#This Row],[Maker]]))</f>
        <v>65000</v>
      </c>
    </row>
    <row r="4094" spans="1:17" x14ac:dyDescent="0.35">
      <c r="A4094">
        <v>4093</v>
      </c>
      <c r="B4094" t="s">
        <v>27</v>
      </c>
      <c r="C4094" t="s">
        <v>91</v>
      </c>
      <c r="D4094">
        <v>2015</v>
      </c>
      <c r="E4094" s="9">
        <f ca="1">YEAR(TODAY())-Data_Source[[#This Row],[Year]]</f>
        <v>10</v>
      </c>
      <c r="F4094" t="s">
        <v>15</v>
      </c>
      <c r="G4094" t="s">
        <v>23</v>
      </c>
      <c r="H4094" t="s">
        <v>17</v>
      </c>
      <c r="I4094">
        <v>3.3</v>
      </c>
      <c r="J4094" t="s">
        <v>18</v>
      </c>
      <c r="K4094" t="s">
        <v>19</v>
      </c>
      <c r="L4094">
        <v>337946</v>
      </c>
      <c r="M4094" t="s">
        <v>187</v>
      </c>
      <c r="N4094" t="s">
        <v>539</v>
      </c>
      <c r="O4094" s="3">
        <v>45000</v>
      </c>
      <c r="P4094" s="1">
        <f>MEDIAN(Data_Source[Price (SAR)])</f>
        <v>58000</v>
      </c>
      <c r="Q4094" s="1" cm="1">
        <f t="array" ref="Q4094">MEDIAN(_xlfn._xlws.FILTER(Data_Source[Price (SAR)],Data_Source[Maker] = Data_Source[[#This Row],[Maker]]))</f>
        <v>42000</v>
      </c>
    </row>
    <row r="4095" spans="1:17" x14ac:dyDescent="0.35">
      <c r="A4095">
        <v>4094</v>
      </c>
      <c r="B4095" t="s">
        <v>21</v>
      </c>
      <c r="C4095" t="s">
        <v>24</v>
      </c>
      <c r="D4095">
        <v>2019</v>
      </c>
      <c r="E4095" s="9">
        <f ca="1">YEAR(TODAY())-Data_Source[[#This Row],[Year]]</f>
        <v>6</v>
      </c>
      <c r="F4095" t="s">
        <v>15</v>
      </c>
      <c r="G4095" t="s">
        <v>25</v>
      </c>
      <c r="H4095" t="s">
        <v>26</v>
      </c>
      <c r="I4095">
        <v>1.5</v>
      </c>
      <c r="J4095" t="s">
        <v>18</v>
      </c>
      <c r="K4095" t="s">
        <v>19</v>
      </c>
      <c r="L4095">
        <v>93762</v>
      </c>
      <c r="M4095" t="s">
        <v>20</v>
      </c>
      <c r="N4095" t="s">
        <v>20</v>
      </c>
      <c r="O4095" s="3">
        <v>26800</v>
      </c>
      <c r="P4095" s="1">
        <f>MEDIAN(Data_Source[Price (SAR)])</f>
        <v>58000</v>
      </c>
      <c r="Q4095" s="1" cm="1">
        <f t="array" ref="Q4095">MEDIAN(_xlfn._xlws.FILTER(Data_Source[Price (SAR)],Data_Source[Maker] = Data_Source[[#This Row],[Maker]]))</f>
        <v>36500</v>
      </c>
    </row>
    <row r="4096" spans="1:17" x14ac:dyDescent="0.35">
      <c r="A4096">
        <v>4095</v>
      </c>
      <c r="B4096" t="s">
        <v>27</v>
      </c>
      <c r="C4096" t="s">
        <v>93</v>
      </c>
      <c r="D4096">
        <v>2019</v>
      </c>
      <c r="E4096" s="9">
        <f ca="1">YEAR(TODAY())-Data_Source[[#This Row],[Year]]</f>
        <v>6</v>
      </c>
      <c r="F4096" t="s">
        <v>15</v>
      </c>
      <c r="G4096" t="s">
        <v>23</v>
      </c>
      <c r="H4096" t="s">
        <v>30</v>
      </c>
      <c r="I4096">
        <v>3.5</v>
      </c>
      <c r="J4096" t="s">
        <v>18</v>
      </c>
      <c r="K4096" t="s">
        <v>19</v>
      </c>
      <c r="L4096">
        <v>44271</v>
      </c>
      <c r="M4096" t="s">
        <v>45</v>
      </c>
      <c r="N4096" t="s">
        <v>539</v>
      </c>
      <c r="O4096" s="3">
        <v>95000</v>
      </c>
      <c r="P4096" s="1">
        <f>MEDIAN(Data_Source[Price (SAR)])</f>
        <v>58000</v>
      </c>
      <c r="Q4096" s="1" cm="1">
        <f t="array" ref="Q4096">MEDIAN(_xlfn._xlws.FILTER(Data_Source[Price (SAR)],Data_Source[Maker] = Data_Source[[#This Row],[Maker]]))</f>
        <v>42000</v>
      </c>
    </row>
    <row r="4097" spans="1:17" x14ac:dyDescent="0.35">
      <c r="A4097">
        <v>4096</v>
      </c>
      <c r="B4097" t="s">
        <v>48</v>
      </c>
      <c r="C4097" t="s">
        <v>50</v>
      </c>
      <c r="D4097">
        <v>2014</v>
      </c>
      <c r="E4097" s="9">
        <f ca="1">YEAR(TODAY())-Data_Source[[#This Row],[Year]]</f>
        <v>11</v>
      </c>
      <c r="F4097" t="s">
        <v>15</v>
      </c>
      <c r="G4097" t="s">
        <v>16</v>
      </c>
      <c r="H4097" t="s">
        <v>17</v>
      </c>
      <c r="I4097">
        <v>4</v>
      </c>
      <c r="J4097" t="s">
        <v>18</v>
      </c>
      <c r="K4097" t="s">
        <v>19</v>
      </c>
      <c r="L4097">
        <v>161000</v>
      </c>
      <c r="M4097" t="s">
        <v>45</v>
      </c>
      <c r="N4097" t="s">
        <v>539</v>
      </c>
      <c r="O4097" s="2">
        <v>95000</v>
      </c>
      <c r="P4097" s="1">
        <f>MEDIAN(Data_Source[Price (SAR)])</f>
        <v>58000</v>
      </c>
      <c r="Q4097" s="1" cm="1">
        <f t="array" ref="Q4097">MEDIAN(_xlfn._xlws.FILTER(Data_Source[Price (SAR)],Data_Source[Maker] = Data_Source[[#This Row],[Maker]]))</f>
        <v>145000</v>
      </c>
    </row>
    <row r="4098" spans="1:17" x14ac:dyDescent="0.35">
      <c r="A4098">
        <v>4097</v>
      </c>
      <c r="B4098" t="s">
        <v>73</v>
      </c>
      <c r="C4098">
        <v>3</v>
      </c>
      <c r="D4098">
        <v>2018</v>
      </c>
      <c r="E4098" s="9">
        <f ca="1">YEAR(TODAY())-Data_Source[[#This Row],[Year]]</f>
        <v>7</v>
      </c>
      <c r="F4098" t="s">
        <v>15</v>
      </c>
      <c r="G4098" t="s">
        <v>75</v>
      </c>
      <c r="H4098" t="s">
        <v>26</v>
      </c>
      <c r="I4098">
        <v>1.8</v>
      </c>
      <c r="J4098" t="s">
        <v>18</v>
      </c>
      <c r="K4098" t="s">
        <v>19</v>
      </c>
      <c r="L4098">
        <v>54000</v>
      </c>
      <c r="M4098" t="s">
        <v>54</v>
      </c>
      <c r="N4098" t="s">
        <v>538</v>
      </c>
      <c r="O4098" s="2">
        <v>54000</v>
      </c>
      <c r="P4098" s="1">
        <f>MEDIAN(Data_Source[Price (SAR)])</f>
        <v>58000</v>
      </c>
      <c r="Q4098" s="1" cm="1">
        <f t="array" ref="Q4098">MEDIAN(_xlfn._xlws.FILTER(Data_Source[Price (SAR)],Data_Source[Maker] = Data_Source[[#This Row],[Maker]]))</f>
        <v>56000</v>
      </c>
    </row>
    <row r="4099" spans="1:17" x14ac:dyDescent="0.35">
      <c r="A4099">
        <v>4098</v>
      </c>
      <c r="B4099" t="s">
        <v>48</v>
      </c>
      <c r="C4099" t="s">
        <v>106</v>
      </c>
      <c r="D4099">
        <v>2015</v>
      </c>
      <c r="E4099" s="9">
        <f ca="1">YEAR(TODAY())-Data_Source[[#This Row],[Year]]</f>
        <v>10</v>
      </c>
      <c r="F4099" t="s">
        <v>47</v>
      </c>
      <c r="G4099" t="s">
        <v>16</v>
      </c>
      <c r="H4099" t="s">
        <v>17</v>
      </c>
      <c r="I4099">
        <v>3</v>
      </c>
      <c r="J4099" t="s">
        <v>18</v>
      </c>
      <c r="K4099" t="s">
        <v>19</v>
      </c>
      <c r="L4099">
        <v>109000</v>
      </c>
      <c r="M4099" t="s">
        <v>20</v>
      </c>
      <c r="N4099" t="s">
        <v>20</v>
      </c>
      <c r="O4099" s="2">
        <v>199000</v>
      </c>
      <c r="P4099" s="1">
        <f>MEDIAN(Data_Source[Price (SAR)])</f>
        <v>58000</v>
      </c>
      <c r="Q4099" s="1" cm="1">
        <f t="array" ref="Q4099">MEDIAN(_xlfn._xlws.FILTER(Data_Source[Price (SAR)],Data_Source[Maker] = Data_Source[[#This Row],[Maker]]))</f>
        <v>145000</v>
      </c>
    </row>
    <row r="4100" spans="1:17" x14ac:dyDescent="0.35">
      <c r="A4100">
        <v>4099</v>
      </c>
      <c r="B4100" t="s">
        <v>62</v>
      </c>
      <c r="C4100" t="s">
        <v>63</v>
      </c>
      <c r="D4100">
        <v>2016</v>
      </c>
      <c r="E4100" s="9">
        <f ca="1">YEAR(TODAY())-Data_Source[[#This Row],[Year]]</f>
        <v>9</v>
      </c>
      <c r="F4100" t="s">
        <v>44</v>
      </c>
      <c r="G4100" t="s">
        <v>29</v>
      </c>
      <c r="H4100" t="s">
        <v>17</v>
      </c>
      <c r="I4100">
        <v>5</v>
      </c>
      <c r="J4100" t="s">
        <v>18</v>
      </c>
      <c r="K4100" t="s">
        <v>19</v>
      </c>
      <c r="L4100">
        <v>58000</v>
      </c>
      <c r="M4100" t="s">
        <v>20</v>
      </c>
      <c r="N4100" t="s">
        <v>20</v>
      </c>
      <c r="O4100" s="3">
        <v>250000</v>
      </c>
      <c r="P4100" s="1">
        <f>MEDIAN(Data_Source[Price (SAR)])</f>
        <v>58000</v>
      </c>
      <c r="Q4100" s="1" cm="1">
        <f t="array" ref="Q4100">MEDIAN(_xlfn._xlws.FILTER(Data_Source[Price (SAR)],Data_Source[Maker] = Data_Source[[#This Row],[Maker]]))</f>
        <v>242500</v>
      </c>
    </row>
    <row r="4101" spans="1:17" x14ac:dyDescent="0.35">
      <c r="A4101">
        <v>4100</v>
      </c>
      <c r="B4101" t="s">
        <v>27</v>
      </c>
      <c r="C4101" t="s">
        <v>88</v>
      </c>
      <c r="D4101">
        <v>2019</v>
      </c>
      <c r="E4101" s="9">
        <f ca="1">YEAR(TODAY())-Data_Source[[#This Row],[Year]]</f>
        <v>6</v>
      </c>
      <c r="F4101" t="s">
        <v>15</v>
      </c>
      <c r="G4101" t="s">
        <v>94</v>
      </c>
      <c r="H4101" t="s">
        <v>26</v>
      </c>
      <c r="I4101">
        <v>1.4</v>
      </c>
      <c r="J4101" t="s">
        <v>18</v>
      </c>
      <c r="K4101" t="s">
        <v>19</v>
      </c>
      <c r="L4101">
        <v>102113</v>
      </c>
      <c r="M4101" t="s">
        <v>20</v>
      </c>
      <c r="N4101" t="s">
        <v>20</v>
      </c>
      <c r="O4101" s="2">
        <v>39500</v>
      </c>
      <c r="P4101" s="1">
        <f>MEDIAN(Data_Source[Price (SAR)])</f>
        <v>58000</v>
      </c>
      <c r="Q4101" s="1" cm="1">
        <f t="array" ref="Q4101">MEDIAN(_xlfn._xlws.FILTER(Data_Source[Price (SAR)],Data_Source[Maker] = Data_Source[[#This Row],[Maker]]))</f>
        <v>42000</v>
      </c>
    </row>
    <row r="4102" spans="1:17" x14ac:dyDescent="0.35">
      <c r="A4102">
        <v>4101</v>
      </c>
      <c r="B4102" t="s">
        <v>31</v>
      </c>
      <c r="C4102" t="s">
        <v>32</v>
      </c>
      <c r="D4102">
        <v>2007</v>
      </c>
      <c r="E4102" s="9">
        <f ca="1">YEAR(TODAY())-Data_Source[[#This Row],[Year]]</f>
        <v>18</v>
      </c>
      <c r="F4102" t="s">
        <v>15</v>
      </c>
      <c r="G4102" t="s">
        <v>23</v>
      </c>
      <c r="H4102" t="s">
        <v>17</v>
      </c>
      <c r="I4102">
        <v>3</v>
      </c>
      <c r="J4102" t="s">
        <v>18</v>
      </c>
      <c r="K4102" t="s">
        <v>19</v>
      </c>
      <c r="L4102">
        <v>470000</v>
      </c>
      <c r="M4102" t="s">
        <v>64</v>
      </c>
      <c r="N4102" t="s">
        <v>64</v>
      </c>
      <c r="O4102" s="2">
        <v>15000</v>
      </c>
      <c r="P4102" s="1">
        <f>MEDIAN(Data_Source[Price (SAR)])</f>
        <v>58000</v>
      </c>
      <c r="Q4102" s="1" cm="1">
        <f t="array" ref="Q4102">MEDIAN(_xlfn._xlws.FILTER(Data_Source[Price (SAR)],Data_Source[Maker] = Data_Source[[#This Row],[Maker]]))</f>
        <v>60500</v>
      </c>
    </row>
    <row r="4103" spans="1:17" x14ac:dyDescent="0.35">
      <c r="A4103">
        <v>4102</v>
      </c>
      <c r="B4103" t="s">
        <v>107</v>
      </c>
      <c r="C4103" t="s">
        <v>108</v>
      </c>
      <c r="D4103">
        <v>2007</v>
      </c>
      <c r="E4103" s="9">
        <f ca="1">YEAR(TODAY())-Data_Source[[#This Row],[Year]]</f>
        <v>18</v>
      </c>
      <c r="F4103" t="s">
        <v>15</v>
      </c>
      <c r="G4103" t="s">
        <v>16</v>
      </c>
      <c r="H4103" t="s">
        <v>17</v>
      </c>
      <c r="I4103">
        <v>4.5</v>
      </c>
      <c r="J4103" t="s">
        <v>18</v>
      </c>
      <c r="K4103" t="s">
        <v>19</v>
      </c>
      <c r="L4103">
        <v>303000</v>
      </c>
      <c r="M4103" t="s">
        <v>20</v>
      </c>
      <c r="N4103" t="s">
        <v>20</v>
      </c>
      <c r="O4103" s="2">
        <v>10000</v>
      </c>
      <c r="P4103" s="1">
        <f>MEDIAN(Data_Source[Price (SAR)])</f>
        <v>58000</v>
      </c>
      <c r="Q4103" s="1" cm="1">
        <f t="array" ref="Q4103">MEDIAN(_xlfn._xlws.FILTER(Data_Source[Price (SAR)],Data_Source[Maker] = Data_Source[[#This Row],[Maker]]))</f>
        <v>73500</v>
      </c>
    </row>
    <row r="4104" spans="1:17" x14ac:dyDescent="0.35">
      <c r="A4104">
        <v>4103</v>
      </c>
      <c r="B4104" t="s">
        <v>60</v>
      </c>
      <c r="C4104" t="s">
        <v>80</v>
      </c>
      <c r="D4104">
        <v>2017</v>
      </c>
      <c r="E4104" s="9">
        <f ca="1">YEAR(TODAY())-Data_Source[[#This Row],[Year]]</f>
        <v>8</v>
      </c>
      <c r="F4104" t="s">
        <v>47</v>
      </c>
      <c r="G4104" t="s">
        <v>78</v>
      </c>
      <c r="H4104" t="s">
        <v>17</v>
      </c>
      <c r="I4104">
        <v>3.5</v>
      </c>
      <c r="J4104" t="s">
        <v>18</v>
      </c>
      <c r="K4104" t="s">
        <v>19</v>
      </c>
      <c r="L4104">
        <v>101000</v>
      </c>
      <c r="M4104" t="s">
        <v>155</v>
      </c>
      <c r="N4104" t="s">
        <v>539</v>
      </c>
      <c r="O4104" s="3">
        <v>119000</v>
      </c>
      <c r="P4104" s="1">
        <f>MEDIAN(Data_Source[Price (SAR)])</f>
        <v>58000</v>
      </c>
      <c r="Q4104" s="1" cm="1">
        <f t="array" ref="Q4104">MEDIAN(_xlfn._xlws.FILTER(Data_Source[Price (SAR)],Data_Source[Maker] = Data_Source[[#This Row],[Maker]]))</f>
        <v>142000</v>
      </c>
    </row>
    <row r="4105" spans="1:17" x14ac:dyDescent="0.35">
      <c r="A4105">
        <v>4104</v>
      </c>
      <c r="B4105" t="s">
        <v>76</v>
      </c>
      <c r="C4105" t="s">
        <v>112</v>
      </c>
      <c r="D4105">
        <v>2018</v>
      </c>
      <c r="E4105" s="9">
        <f ca="1">YEAR(TODAY())-Data_Source[[#This Row],[Year]]</f>
        <v>7</v>
      </c>
      <c r="F4105" t="s">
        <v>15</v>
      </c>
      <c r="G4105" t="s">
        <v>102</v>
      </c>
      <c r="H4105" t="s">
        <v>26</v>
      </c>
      <c r="I4105">
        <v>3.5</v>
      </c>
      <c r="J4105" t="s">
        <v>18</v>
      </c>
      <c r="K4105" t="s">
        <v>19</v>
      </c>
      <c r="L4105">
        <v>91769</v>
      </c>
      <c r="M4105" t="s">
        <v>20</v>
      </c>
      <c r="N4105" t="s">
        <v>20</v>
      </c>
      <c r="O4105" s="3">
        <v>68000</v>
      </c>
      <c r="P4105" s="1">
        <f>MEDIAN(Data_Source[Price (SAR)])</f>
        <v>58000</v>
      </c>
      <c r="Q4105" s="1" cm="1">
        <f t="array" ref="Q4105">MEDIAN(_xlfn._xlws.FILTER(Data_Source[Price (SAR)],Data_Source[Maker] = Data_Source[[#This Row],[Maker]]))</f>
        <v>55000</v>
      </c>
    </row>
    <row r="4106" spans="1:17" x14ac:dyDescent="0.35">
      <c r="A4106">
        <v>4105</v>
      </c>
      <c r="B4106" t="s">
        <v>31</v>
      </c>
      <c r="C4106" t="s">
        <v>57</v>
      </c>
      <c r="D4106">
        <v>2017</v>
      </c>
      <c r="E4106" s="9">
        <f ca="1">YEAR(TODAY())-Data_Source[[#This Row],[Year]]</f>
        <v>8</v>
      </c>
      <c r="F4106" t="s">
        <v>15</v>
      </c>
      <c r="G4106" t="s">
        <v>23</v>
      </c>
      <c r="H4106" t="s">
        <v>26</v>
      </c>
      <c r="I4106">
        <v>1.6</v>
      </c>
      <c r="J4106" t="s">
        <v>18</v>
      </c>
      <c r="K4106" t="s">
        <v>19</v>
      </c>
      <c r="L4106">
        <v>20258</v>
      </c>
      <c r="M4106" t="s">
        <v>20</v>
      </c>
      <c r="N4106" t="s">
        <v>20</v>
      </c>
      <c r="O4106" s="2">
        <v>61500</v>
      </c>
      <c r="P4106" s="1">
        <f>MEDIAN(Data_Source[Price (SAR)])</f>
        <v>58000</v>
      </c>
      <c r="Q4106" s="1" cm="1">
        <f t="array" ref="Q4106">MEDIAN(_xlfn._xlws.FILTER(Data_Source[Price (SAR)],Data_Source[Maker] = Data_Source[[#This Row],[Maker]]))</f>
        <v>60500</v>
      </c>
    </row>
    <row r="4107" spans="1:17" x14ac:dyDescent="0.35">
      <c r="A4107">
        <v>4106</v>
      </c>
      <c r="B4107" t="s">
        <v>181</v>
      </c>
      <c r="C4107" t="s">
        <v>199</v>
      </c>
      <c r="D4107">
        <v>2015</v>
      </c>
      <c r="E4107" s="9">
        <f ca="1">YEAR(TODAY())-Data_Source[[#This Row],[Year]]</f>
        <v>10</v>
      </c>
      <c r="F4107" t="s">
        <v>15</v>
      </c>
      <c r="G4107" t="s">
        <v>94</v>
      </c>
      <c r="H4107" t="s">
        <v>30</v>
      </c>
      <c r="I4107">
        <v>3.5</v>
      </c>
      <c r="J4107" t="s">
        <v>18</v>
      </c>
      <c r="K4107" t="s">
        <v>19</v>
      </c>
      <c r="L4107">
        <v>99000</v>
      </c>
      <c r="M4107" t="s">
        <v>155</v>
      </c>
      <c r="N4107" t="s">
        <v>539</v>
      </c>
      <c r="O4107" s="3">
        <v>55000</v>
      </c>
      <c r="P4107" s="1">
        <f>MEDIAN(Data_Source[Price (SAR)])</f>
        <v>58000</v>
      </c>
      <c r="Q4107" s="1" cm="1">
        <f t="array" ref="Q4107">MEDIAN(_xlfn._xlws.FILTER(Data_Source[Price (SAR)],Data_Source[Maker] = Data_Source[[#This Row],[Maker]]))</f>
        <v>54000</v>
      </c>
    </row>
    <row r="4108" spans="1:17" x14ac:dyDescent="0.35">
      <c r="A4108">
        <v>4107</v>
      </c>
      <c r="B4108" t="s">
        <v>34</v>
      </c>
      <c r="C4108" t="s">
        <v>41</v>
      </c>
      <c r="D4108">
        <v>2016</v>
      </c>
      <c r="E4108" s="9">
        <f ca="1">YEAR(TODAY())-Data_Source[[#This Row],[Year]]</f>
        <v>9</v>
      </c>
      <c r="F4108" t="s">
        <v>15</v>
      </c>
      <c r="G4108" t="s">
        <v>23</v>
      </c>
      <c r="H4108" t="s">
        <v>26</v>
      </c>
      <c r="I4108">
        <v>1.5</v>
      </c>
      <c r="J4108" t="s">
        <v>18</v>
      </c>
      <c r="K4108" t="s">
        <v>19</v>
      </c>
      <c r="L4108">
        <v>190000</v>
      </c>
      <c r="M4108" t="s">
        <v>45</v>
      </c>
      <c r="N4108" t="s">
        <v>539</v>
      </c>
      <c r="O4108" s="2">
        <v>26000</v>
      </c>
      <c r="P4108" s="1">
        <f>MEDIAN(Data_Source[Price (SAR)])</f>
        <v>58000</v>
      </c>
      <c r="Q4108" s="1" cm="1">
        <f t="array" ref="Q4108">MEDIAN(_xlfn._xlws.FILTER(Data_Source[Price (SAR)],Data_Source[Maker] = Data_Source[[#This Row],[Maker]]))</f>
        <v>65000</v>
      </c>
    </row>
    <row r="4109" spans="1:17" x14ac:dyDescent="0.35">
      <c r="A4109">
        <v>4108</v>
      </c>
      <c r="B4109" t="s">
        <v>76</v>
      </c>
      <c r="C4109" t="s">
        <v>112</v>
      </c>
      <c r="D4109">
        <v>2010</v>
      </c>
      <c r="E4109" s="9">
        <f ca="1">YEAR(TODAY())-Data_Source[[#This Row],[Year]]</f>
        <v>15</v>
      </c>
      <c r="F4109" t="s">
        <v>47</v>
      </c>
      <c r="G4109" t="s">
        <v>196</v>
      </c>
      <c r="H4109" t="s">
        <v>17</v>
      </c>
      <c r="I4109">
        <v>3.5</v>
      </c>
      <c r="J4109" t="s">
        <v>18</v>
      </c>
      <c r="K4109" t="s">
        <v>19</v>
      </c>
      <c r="L4109">
        <v>254000</v>
      </c>
      <c r="M4109" t="s">
        <v>211</v>
      </c>
      <c r="N4109" t="s">
        <v>539</v>
      </c>
      <c r="O4109" s="2">
        <v>35000</v>
      </c>
      <c r="P4109" s="1">
        <f>MEDIAN(Data_Source[Price (SAR)])</f>
        <v>58000</v>
      </c>
      <c r="Q4109" s="1" cm="1">
        <f t="array" ref="Q4109">MEDIAN(_xlfn._xlws.FILTER(Data_Source[Price (SAR)],Data_Source[Maker] = Data_Source[[#This Row],[Maker]]))</f>
        <v>55000</v>
      </c>
    </row>
    <row r="4110" spans="1:17" x14ac:dyDescent="0.35">
      <c r="A4110">
        <v>4109</v>
      </c>
      <c r="B4110" t="s">
        <v>76</v>
      </c>
      <c r="C4110" t="s">
        <v>77</v>
      </c>
      <c r="D4110">
        <v>2007</v>
      </c>
      <c r="E4110" s="9">
        <f ca="1">YEAR(TODAY())-Data_Source[[#This Row],[Year]]</f>
        <v>18</v>
      </c>
      <c r="F4110" t="s">
        <v>47</v>
      </c>
      <c r="G4110" t="s">
        <v>16</v>
      </c>
      <c r="H4110" t="s">
        <v>30</v>
      </c>
      <c r="I4110">
        <v>5.4</v>
      </c>
      <c r="J4110" t="s">
        <v>18</v>
      </c>
      <c r="K4110" t="s">
        <v>19</v>
      </c>
      <c r="L4110">
        <v>250000</v>
      </c>
      <c r="M4110" t="s">
        <v>20</v>
      </c>
      <c r="N4110" t="s">
        <v>20</v>
      </c>
      <c r="O4110" s="3">
        <v>25000</v>
      </c>
      <c r="P4110" s="1">
        <f>MEDIAN(Data_Source[Price (SAR)])</f>
        <v>58000</v>
      </c>
      <c r="Q4110" s="1" cm="1">
        <f t="array" ref="Q4110">MEDIAN(_xlfn._xlws.FILTER(Data_Source[Price (SAR)],Data_Source[Maker] = Data_Source[[#This Row],[Maker]]))</f>
        <v>55000</v>
      </c>
    </row>
    <row r="4111" spans="1:17" x14ac:dyDescent="0.35">
      <c r="A4111">
        <v>4110</v>
      </c>
      <c r="B4111" t="s">
        <v>181</v>
      </c>
      <c r="C4111" t="s">
        <v>199</v>
      </c>
      <c r="D4111">
        <v>2011</v>
      </c>
      <c r="E4111" s="9">
        <f ca="1">YEAR(TODAY())-Data_Source[[#This Row],[Year]]</f>
        <v>14</v>
      </c>
      <c r="F4111" t="s">
        <v>15</v>
      </c>
      <c r="G4111" t="s">
        <v>33</v>
      </c>
      <c r="H4111" t="s">
        <v>30</v>
      </c>
      <c r="I4111">
        <v>6</v>
      </c>
      <c r="J4111" t="s">
        <v>18</v>
      </c>
      <c r="K4111" t="s">
        <v>19</v>
      </c>
      <c r="L4111">
        <v>140000</v>
      </c>
      <c r="M4111" t="s">
        <v>253</v>
      </c>
      <c r="N4111" t="s">
        <v>539</v>
      </c>
      <c r="O4111" s="2">
        <v>38000</v>
      </c>
      <c r="P4111" s="1">
        <f>MEDIAN(Data_Source[Price (SAR)])</f>
        <v>58000</v>
      </c>
      <c r="Q4111" s="1" cm="1">
        <f t="array" ref="Q4111">MEDIAN(_xlfn._xlws.FILTER(Data_Source[Price (SAR)],Data_Source[Maker] = Data_Source[[#This Row],[Maker]]))</f>
        <v>54000</v>
      </c>
    </row>
    <row r="4112" spans="1:17" x14ac:dyDescent="0.35">
      <c r="A4112">
        <v>4111</v>
      </c>
      <c r="B4112" t="s">
        <v>21</v>
      </c>
      <c r="C4112" t="s">
        <v>24</v>
      </c>
      <c r="D4112">
        <v>2019</v>
      </c>
      <c r="E4112" s="9">
        <f ca="1">YEAR(TODAY())-Data_Source[[#This Row],[Year]]</f>
        <v>6</v>
      </c>
      <c r="F4112" t="s">
        <v>15</v>
      </c>
      <c r="G4112" t="s">
        <v>25</v>
      </c>
      <c r="H4112" t="s">
        <v>26</v>
      </c>
      <c r="I4112">
        <v>1.5</v>
      </c>
      <c r="J4112" t="s">
        <v>18</v>
      </c>
      <c r="K4112" t="s">
        <v>19</v>
      </c>
      <c r="L4112">
        <v>87537</v>
      </c>
      <c r="M4112" t="s">
        <v>20</v>
      </c>
      <c r="N4112" t="s">
        <v>20</v>
      </c>
      <c r="O4112" s="2">
        <v>26800</v>
      </c>
      <c r="P4112" s="1">
        <f>MEDIAN(Data_Source[Price (SAR)])</f>
        <v>58000</v>
      </c>
      <c r="Q4112" s="1" cm="1">
        <f t="array" ref="Q4112">MEDIAN(_xlfn._xlws.FILTER(Data_Source[Price (SAR)],Data_Source[Maker] = Data_Source[[#This Row],[Maker]]))</f>
        <v>36500</v>
      </c>
    </row>
    <row r="4113" spans="1:17" x14ac:dyDescent="0.35">
      <c r="A4113">
        <v>4112</v>
      </c>
      <c r="B4113" t="s">
        <v>39</v>
      </c>
      <c r="C4113" t="s">
        <v>115</v>
      </c>
      <c r="D4113">
        <v>2015</v>
      </c>
      <c r="E4113" s="9">
        <f ca="1">YEAR(TODAY())-Data_Source[[#This Row],[Year]]</f>
        <v>10</v>
      </c>
      <c r="F4113" t="s">
        <v>15</v>
      </c>
      <c r="G4113" t="s">
        <v>78</v>
      </c>
      <c r="H4113" t="s">
        <v>26</v>
      </c>
      <c r="I4113">
        <v>5.3</v>
      </c>
      <c r="J4113" t="s">
        <v>18</v>
      </c>
      <c r="K4113" t="s">
        <v>19</v>
      </c>
      <c r="L4113">
        <v>198506</v>
      </c>
      <c r="M4113" t="s">
        <v>20</v>
      </c>
      <c r="N4113" t="s">
        <v>20</v>
      </c>
      <c r="O4113" s="3">
        <v>111500</v>
      </c>
      <c r="P4113" s="1">
        <f>MEDIAN(Data_Source[Price (SAR)])</f>
        <v>58000</v>
      </c>
      <c r="Q4113" s="1" cm="1">
        <f t="array" ref="Q4113">MEDIAN(_xlfn._xlws.FILTER(Data_Source[Price (SAR)],Data_Source[Maker] = Data_Source[[#This Row],[Maker]]))</f>
        <v>60000</v>
      </c>
    </row>
    <row r="4114" spans="1:17" x14ac:dyDescent="0.35">
      <c r="A4114">
        <v>4113</v>
      </c>
      <c r="B4114" t="s">
        <v>39</v>
      </c>
      <c r="C4114" t="s">
        <v>46</v>
      </c>
      <c r="D4114">
        <v>2016</v>
      </c>
      <c r="E4114" s="9">
        <f ca="1">YEAR(TODAY())-Data_Source[[#This Row],[Year]]</f>
        <v>9</v>
      </c>
      <c r="F4114" t="s">
        <v>47</v>
      </c>
      <c r="G4114" t="s">
        <v>78</v>
      </c>
      <c r="H4114" t="s">
        <v>17</v>
      </c>
      <c r="I4114">
        <v>5.3</v>
      </c>
      <c r="J4114" t="s">
        <v>18</v>
      </c>
      <c r="K4114" t="s">
        <v>19</v>
      </c>
      <c r="L4114">
        <v>128000</v>
      </c>
      <c r="M4114" t="s">
        <v>20</v>
      </c>
      <c r="N4114" t="s">
        <v>20</v>
      </c>
      <c r="O4114" s="3">
        <v>164000</v>
      </c>
      <c r="P4114" s="1">
        <f>MEDIAN(Data_Source[Price (SAR)])</f>
        <v>58000</v>
      </c>
      <c r="Q4114" s="1" cm="1">
        <f t="array" ref="Q4114">MEDIAN(_xlfn._xlws.FILTER(Data_Source[Price (SAR)],Data_Source[Maker] = Data_Source[[#This Row],[Maker]]))</f>
        <v>60000</v>
      </c>
    </row>
    <row r="4115" spans="1:17" x14ac:dyDescent="0.35">
      <c r="A4115">
        <v>4114</v>
      </c>
      <c r="B4115" t="s">
        <v>48</v>
      </c>
      <c r="C4115" t="s">
        <v>106</v>
      </c>
      <c r="D4115">
        <v>2010</v>
      </c>
      <c r="E4115" s="9">
        <f ca="1">YEAR(TODAY())-Data_Source[[#This Row],[Year]]</f>
        <v>15</v>
      </c>
      <c r="F4115" t="s">
        <v>47</v>
      </c>
      <c r="G4115" t="s">
        <v>33</v>
      </c>
      <c r="H4115" t="s">
        <v>30</v>
      </c>
      <c r="I4115">
        <v>5.5</v>
      </c>
      <c r="J4115" t="s">
        <v>18</v>
      </c>
      <c r="K4115" t="s">
        <v>19</v>
      </c>
      <c r="L4115">
        <v>228811</v>
      </c>
      <c r="M4115" t="s">
        <v>155</v>
      </c>
      <c r="N4115" t="s">
        <v>539</v>
      </c>
      <c r="O4115" s="2">
        <v>70000</v>
      </c>
      <c r="P4115" s="1">
        <f>MEDIAN(Data_Source[Price (SAR)])</f>
        <v>58000</v>
      </c>
      <c r="Q4115" s="1" cm="1">
        <f t="array" ref="Q4115">MEDIAN(_xlfn._xlws.FILTER(Data_Source[Price (SAR)],Data_Source[Maker] = Data_Source[[#This Row],[Maker]]))</f>
        <v>145000</v>
      </c>
    </row>
    <row r="4116" spans="1:17" x14ac:dyDescent="0.35">
      <c r="A4116">
        <v>4115</v>
      </c>
      <c r="B4116" t="s">
        <v>34</v>
      </c>
      <c r="C4116" t="s">
        <v>124</v>
      </c>
      <c r="D4116">
        <v>2008</v>
      </c>
      <c r="E4116" s="9">
        <f ca="1">YEAR(TODAY())-Data_Source[[#This Row],[Year]]</f>
        <v>17</v>
      </c>
      <c r="F4116" t="s">
        <v>15</v>
      </c>
      <c r="G4116" t="s">
        <v>23</v>
      </c>
      <c r="H4116" t="s">
        <v>30</v>
      </c>
      <c r="I4116">
        <v>4</v>
      </c>
      <c r="J4116" t="s">
        <v>18</v>
      </c>
      <c r="K4116" t="s">
        <v>19</v>
      </c>
      <c r="L4116">
        <v>512000</v>
      </c>
      <c r="M4116" t="s">
        <v>20</v>
      </c>
      <c r="N4116" t="s">
        <v>20</v>
      </c>
      <c r="O4116" s="3">
        <v>40000</v>
      </c>
      <c r="P4116" s="1">
        <f>MEDIAN(Data_Source[Price (SAR)])</f>
        <v>58000</v>
      </c>
      <c r="Q4116" s="1" cm="1">
        <f t="array" ref="Q4116">MEDIAN(_xlfn._xlws.FILTER(Data_Source[Price (SAR)],Data_Source[Maker] = Data_Source[[#This Row],[Maker]]))</f>
        <v>65000</v>
      </c>
    </row>
    <row r="4117" spans="1:17" x14ac:dyDescent="0.35">
      <c r="A4117">
        <v>4116</v>
      </c>
      <c r="B4117" t="s">
        <v>97</v>
      </c>
      <c r="C4117" t="s">
        <v>242</v>
      </c>
      <c r="D4117">
        <v>2014</v>
      </c>
      <c r="E4117" s="9">
        <f ca="1">YEAR(TODAY())-Data_Source[[#This Row],[Year]]</f>
        <v>11</v>
      </c>
      <c r="F4117" t="s">
        <v>15</v>
      </c>
      <c r="G4117" t="s">
        <v>25</v>
      </c>
      <c r="H4117" t="s">
        <v>17</v>
      </c>
      <c r="I4117">
        <v>1.6</v>
      </c>
      <c r="J4117" t="s">
        <v>18</v>
      </c>
      <c r="K4117" t="s">
        <v>19</v>
      </c>
      <c r="L4117">
        <v>108800</v>
      </c>
      <c r="M4117" t="s">
        <v>45</v>
      </c>
      <c r="N4117" t="s">
        <v>539</v>
      </c>
      <c r="O4117" s="2">
        <v>12000</v>
      </c>
      <c r="P4117" s="1">
        <f>MEDIAN(Data_Source[Price (SAR)])</f>
        <v>58000</v>
      </c>
      <c r="Q4117" s="1" cm="1">
        <f t="array" ref="Q4117">MEDIAN(_xlfn._xlws.FILTER(Data_Source[Price (SAR)],Data_Source[Maker] = Data_Source[[#This Row],[Maker]]))</f>
        <v>42500</v>
      </c>
    </row>
    <row r="4118" spans="1:17" x14ac:dyDescent="0.35">
      <c r="A4118">
        <v>4117</v>
      </c>
      <c r="B4118" t="s">
        <v>21</v>
      </c>
      <c r="C4118" t="s">
        <v>218</v>
      </c>
      <c r="D4118">
        <v>2015</v>
      </c>
      <c r="E4118" s="9">
        <f ca="1">YEAR(TODAY())-Data_Source[[#This Row],[Year]]</f>
        <v>10</v>
      </c>
      <c r="F4118" t="s">
        <v>15</v>
      </c>
      <c r="G4118" t="s">
        <v>23</v>
      </c>
      <c r="H4118" t="s">
        <v>26</v>
      </c>
      <c r="I4118">
        <v>2.5</v>
      </c>
      <c r="J4118" t="s">
        <v>18</v>
      </c>
      <c r="K4118" t="s">
        <v>68</v>
      </c>
      <c r="L4118">
        <v>119000</v>
      </c>
      <c r="M4118" t="s">
        <v>170</v>
      </c>
      <c r="N4118" t="s">
        <v>543</v>
      </c>
      <c r="O4118" s="2">
        <v>37000</v>
      </c>
      <c r="P4118" s="1">
        <f>MEDIAN(Data_Source[Price (SAR)])</f>
        <v>58000</v>
      </c>
      <c r="Q4118" s="1" cm="1">
        <f t="array" ref="Q4118">MEDIAN(_xlfn._xlws.FILTER(Data_Source[Price (SAR)],Data_Source[Maker] = Data_Source[[#This Row],[Maker]]))</f>
        <v>36500</v>
      </c>
    </row>
    <row r="4119" spans="1:17" x14ac:dyDescent="0.35">
      <c r="A4119">
        <v>4118</v>
      </c>
      <c r="B4119" t="s">
        <v>27</v>
      </c>
      <c r="C4119" t="s">
        <v>88</v>
      </c>
      <c r="D4119">
        <v>2016</v>
      </c>
      <c r="E4119" s="9">
        <f ca="1">YEAR(TODAY())-Data_Source[[#This Row],[Year]]</f>
        <v>9</v>
      </c>
      <c r="F4119" t="s">
        <v>15</v>
      </c>
      <c r="G4119" t="s">
        <v>23</v>
      </c>
      <c r="H4119" t="s">
        <v>26</v>
      </c>
      <c r="I4119">
        <v>1.4</v>
      </c>
      <c r="J4119" t="s">
        <v>18</v>
      </c>
      <c r="K4119" t="s">
        <v>19</v>
      </c>
      <c r="L4119">
        <v>111</v>
      </c>
      <c r="M4119" t="s">
        <v>20</v>
      </c>
      <c r="N4119" t="s">
        <v>20</v>
      </c>
      <c r="O4119" s="3">
        <v>22000</v>
      </c>
      <c r="P4119" s="1">
        <f>MEDIAN(Data_Source[Price (SAR)])</f>
        <v>58000</v>
      </c>
      <c r="Q4119" s="1" cm="1">
        <f t="array" ref="Q4119">MEDIAN(_xlfn._xlws.FILTER(Data_Source[Price (SAR)],Data_Source[Maker] = Data_Source[[#This Row],[Maker]]))</f>
        <v>42000</v>
      </c>
    </row>
    <row r="4120" spans="1:17" x14ac:dyDescent="0.35">
      <c r="A4120">
        <v>4119</v>
      </c>
      <c r="B4120" t="s">
        <v>76</v>
      </c>
      <c r="C4120" t="s">
        <v>112</v>
      </c>
      <c r="D4120">
        <v>2019</v>
      </c>
      <c r="E4120" s="9">
        <f ca="1">YEAR(TODAY())-Data_Source[[#This Row],[Year]]</f>
        <v>6</v>
      </c>
      <c r="F4120" t="s">
        <v>15</v>
      </c>
      <c r="G4120" t="s">
        <v>23</v>
      </c>
      <c r="H4120" t="s">
        <v>26</v>
      </c>
      <c r="I4120">
        <v>3</v>
      </c>
      <c r="J4120" t="s">
        <v>18</v>
      </c>
      <c r="K4120" t="s">
        <v>19</v>
      </c>
      <c r="L4120">
        <v>77000</v>
      </c>
      <c r="M4120" t="s">
        <v>20</v>
      </c>
      <c r="N4120" t="s">
        <v>20</v>
      </c>
      <c r="O4120" s="3">
        <v>77000</v>
      </c>
      <c r="P4120" s="1">
        <f>MEDIAN(Data_Source[Price (SAR)])</f>
        <v>58000</v>
      </c>
      <c r="Q4120" s="1" cm="1">
        <f t="array" ref="Q4120">MEDIAN(_xlfn._xlws.FILTER(Data_Source[Price (SAR)],Data_Source[Maker] = Data_Source[[#This Row],[Maker]]))</f>
        <v>55000</v>
      </c>
    </row>
    <row r="4121" spans="1:17" x14ac:dyDescent="0.35">
      <c r="A4121">
        <v>4120</v>
      </c>
      <c r="B4121" t="s">
        <v>48</v>
      </c>
      <c r="C4121" t="s">
        <v>149</v>
      </c>
      <c r="D4121">
        <v>2014</v>
      </c>
      <c r="E4121" s="9">
        <f ca="1">YEAR(TODAY())-Data_Source[[#This Row],[Year]]</f>
        <v>11</v>
      </c>
      <c r="F4121" t="s">
        <v>15</v>
      </c>
      <c r="G4121" t="s">
        <v>23</v>
      </c>
      <c r="H4121" t="s">
        <v>30</v>
      </c>
      <c r="I4121">
        <v>2</v>
      </c>
      <c r="J4121" t="s">
        <v>18</v>
      </c>
      <c r="K4121" t="s">
        <v>19</v>
      </c>
      <c r="L4121">
        <v>270000</v>
      </c>
      <c r="M4121" t="s">
        <v>64</v>
      </c>
      <c r="N4121" t="s">
        <v>64</v>
      </c>
      <c r="O4121" s="3">
        <v>57000</v>
      </c>
      <c r="P4121" s="1">
        <f>MEDIAN(Data_Source[Price (SAR)])</f>
        <v>58000</v>
      </c>
      <c r="Q4121" s="1" cm="1">
        <f t="array" ref="Q4121">MEDIAN(_xlfn._xlws.FILTER(Data_Source[Price (SAR)],Data_Source[Maker] = Data_Source[[#This Row],[Maker]]))</f>
        <v>145000</v>
      </c>
    </row>
    <row r="4122" spans="1:17" x14ac:dyDescent="0.35">
      <c r="A4122">
        <v>4121</v>
      </c>
      <c r="B4122" t="s">
        <v>48</v>
      </c>
      <c r="C4122" t="s">
        <v>106</v>
      </c>
      <c r="D4122">
        <v>2015</v>
      </c>
      <c r="E4122" s="9">
        <f ca="1">YEAR(TODAY())-Data_Source[[#This Row],[Year]]</f>
        <v>10</v>
      </c>
      <c r="F4122" t="s">
        <v>47</v>
      </c>
      <c r="G4122" t="s">
        <v>16</v>
      </c>
      <c r="H4122" t="s">
        <v>17</v>
      </c>
      <c r="I4122">
        <v>1.6</v>
      </c>
      <c r="J4122" t="s">
        <v>18</v>
      </c>
      <c r="K4122" t="s">
        <v>19</v>
      </c>
      <c r="L4122">
        <v>90000</v>
      </c>
      <c r="M4122" t="s">
        <v>20</v>
      </c>
      <c r="N4122" t="s">
        <v>20</v>
      </c>
      <c r="O4122" s="3">
        <v>225000</v>
      </c>
      <c r="P4122" s="1">
        <f>MEDIAN(Data_Source[Price (SAR)])</f>
        <v>58000</v>
      </c>
      <c r="Q4122" s="1" cm="1">
        <f t="array" ref="Q4122">MEDIAN(_xlfn._xlws.FILTER(Data_Source[Price (SAR)],Data_Source[Maker] = Data_Source[[#This Row],[Maker]]))</f>
        <v>145000</v>
      </c>
    </row>
    <row r="4123" spans="1:17" x14ac:dyDescent="0.35">
      <c r="A4123">
        <v>4122</v>
      </c>
      <c r="B4123" t="s">
        <v>166</v>
      </c>
      <c r="C4123" t="s">
        <v>274</v>
      </c>
      <c r="D4123">
        <v>2021</v>
      </c>
      <c r="E4123" s="9">
        <f ca="1">YEAR(TODAY())-Data_Source[[#This Row],[Year]]</f>
        <v>4</v>
      </c>
      <c r="F4123" t="s">
        <v>15</v>
      </c>
      <c r="G4123" t="s">
        <v>102</v>
      </c>
      <c r="H4123" t="s">
        <v>17</v>
      </c>
      <c r="I4123">
        <v>1.6</v>
      </c>
      <c r="J4123" t="s">
        <v>18</v>
      </c>
      <c r="K4123" t="s">
        <v>19</v>
      </c>
      <c r="L4123">
        <v>2400</v>
      </c>
      <c r="M4123" t="s">
        <v>45</v>
      </c>
      <c r="N4123" t="s">
        <v>539</v>
      </c>
      <c r="O4123" s="3">
        <v>51000</v>
      </c>
      <c r="P4123" s="1">
        <f>MEDIAN(Data_Source[Price (SAR)])</f>
        <v>58000</v>
      </c>
      <c r="Q4123" s="1" cm="1">
        <f t="array" ref="Q4123">MEDIAN(_xlfn._xlws.FILTER(Data_Source[Price (SAR)],Data_Source[Maker] = Data_Source[[#This Row],[Maker]]))</f>
        <v>44000</v>
      </c>
    </row>
    <row r="4124" spans="1:17" x14ac:dyDescent="0.35">
      <c r="A4124">
        <v>4123</v>
      </c>
      <c r="B4124" t="s">
        <v>76</v>
      </c>
      <c r="C4124" t="s">
        <v>240</v>
      </c>
      <c r="D4124">
        <v>2011</v>
      </c>
      <c r="E4124" s="9">
        <f ca="1">YEAR(TODAY())-Data_Source[[#This Row],[Year]]</f>
        <v>14</v>
      </c>
      <c r="F4124" t="s">
        <v>15</v>
      </c>
      <c r="G4124" t="s">
        <v>75</v>
      </c>
      <c r="H4124" t="s">
        <v>26</v>
      </c>
      <c r="I4124">
        <v>4.5999999999999996</v>
      </c>
      <c r="J4124" t="s">
        <v>18</v>
      </c>
      <c r="K4124" t="s">
        <v>19</v>
      </c>
      <c r="L4124">
        <v>270</v>
      </c>
      <c r="M4124" t="s">
        <v>45</v>
      </c>
      <c r="N4124" t="s">
        <v>539</v>
      </c>
      <c r="O4124" s="3">
        <v>35000</v>
      </c>
      <c r="P4124" s="1">
        <f>MEDIAN(Data_Source[Price (SAR)])</f>
        <v>58000</v>
      </c>
      <c r="Q4124" s="1" cm="1">
        <f t="array" ref="Q4124">MEDIAN(_xlfn._xlws.FILTER(Data_Source[Price (SAR)],Data_Source[Maker] = Data_Source[[#This Row],[Maker]]))</f>
        <v>55000</v>
      </c>
    </row>
    <row r="4125" spans="1:17" x14ac:dyDescent="0.35">
      <c r="A4125">
        <v>4124</v>
      </c>
      <c r="B4125" t="s">
        <v>34</v>
      </c>
      <c r="C4125" t="s">
        <v>58</v>
      </c>
      <c r="D4125">
        <v>2021</v>
      </c>
      <c r="E4125" s="9">
        <f ca="1">YEAR(TODAY())-Data_Source[[#This Row],[Year]]</f>
        <v>4</v>
      </c>
      <c r="F4125" t="s">
        <v>15</v>
      </c>
      <c r="G4125" t="s">
        <v>29</v>
      </c>
      <c r="H4125" t="s">
        <v>26</v>
      </c>
      <c r="I4125">
        <v>2.7</v>
      </c>
      <c r="J4125" t="s">
        <v>18</v>
      </c>
      <c r="K4125" t="s">
        <v>19</v>
      </c>
      <c r="L4125">
        <v>3000</v>
      </c>
      <c r="M4125" t="s">
        <v>64</v>
      </c>
      <c r="N4125" t="s">
        <v>64</v>
      </c>
      <c r="O4125" s="3">
        <v>100000</v>
      </c>
      <c r="P4125" s="1">
        <f>MEDIAN(Data_Source[Price (SAR)])</f>
        <v>58000</v>
      </c>
      <c r="Q4125" s="1" cm="1">
        <f t="array" ref="Q4125">MEDIAN(_xlfn._xlws.FILTER(Data_Source[Price (SAR)],Data_Source[Maker] = Data_Source[[#This Row],[Maker]]))</f>
        <v>65000</v>
      </c>
    </row>
    <row r="4126" spans="1:17" x14ac:dyDescent="0.35">
      <c r="A4126">
        <v>4125</v>
      </c>
      <c r="B4126" t="s">
        <v>76</v>
      </c>
      <c r="C4126" t="s">
        <v>325</v>
      </c>
      <c r="D4126">
        <v>2013</v>
      </c>
      <c r="E4126" s="9">
        <f ca="1">YEAR(TODAY())-Data_Source[[#This Row],[Year]]</f>
        <v>12</v>
      </c>
      <c r="F4126" t="s">
        <v>15</v>
      </c>
      <c r="G4126" t="s">
        <v>16</v>
      </c>
      <c r="H4126" t="s">
        <v>26</v>
      </c>
      <c r="I4126">
        <v>6</v>
      </c>
      <c r="J4126" t="s">
        <v>18</v>
      </c>
      <c r="K4126" t="s">
        <v>19</v>
      </c>
      <c r="L4126">
        <v>277000</v>
      </c>
      <c r="M4126" t="s">
        <v>254</v>
      </c>
      <c r="N4126" t="s">
        <v>254</v>
      </c>
      <c r="O4126" s="2">
        <v>30000</v>
      </c>
      <c r="P4126" s="1">
        <f>MEDIAN(Data_Source[Price (SAR)])</f>
        <v>58000</v>
      </c>
      <c r="Q4126" s="1" cm="1">
        <f t="array" ref="Q4126">MEDIAN(_xlfn._xlws.FILTER(Data_Source[Price (SAR)],Data_Source[Maker] = Data_Source[[#This Row],[Maker]]))</f>
        <v>55000</v>
      </c>
    </row>
    <row r="4127" spans="1:17" x14ac:dyDescent="0.35">
      <c r="A4127">
        <v>4126</v>
      </c>
      <c r="B4127" t="s">
        <v>27</v>
      </c>
      <c r="C4127" t="s">
        <v>28</v>
      </c>
      <c r="D4127">
        <v>2014</v>
      </c>
      <c r="E4127" s="9">
        <f ca="1">YEAR(TODAY())-Data_Source[[#This Row],[Year]]</f>
        <v>11</v>
      </c>
      <c r="F4127" t="s">
        <v>15</v>
      </c>
      <c r="G4127" t="s">
        <v>23</v>
      </c>
      <c r="H4127" t="s">
        <v>17</v>
      </c>
      <c r="I4127">
        <v>1.6</v>
      </c>
      <c r="J4127" t="s">
        <v>18</v>
      </c>
      <c r="K4127" t="s">
        <v>19</v>
      </c>
      <c r="L4127">
        <v>410000</v>
      </c>
      <c r="M4127" t="s">
        <v>20</v>
      </c>
      <c r="N4127" t="s">
        <v>20</v>
      </c>
      <c r="O4127" s="2">
        <v>25000</v>
      </c>
      <c r="P4127" s="1">
        <f>MEDIAN(Data_Source[Price (SAR)])</f>
        <v>58000</v>
      </c>
      <c r="Q4127" s="1" cm="1">
        <f t="array" ref="Q4127">MEDIAN(_xlfn._xlws.FILTER(Data_Source[Price (SAR)],Data_Source[Maker] = Data_Source[[#This Row],[Maker]]))</f>
        <v>42000</v>
      </c>
    </row>
    <row r="4128" spans="1:17" x14ac:dyDescent="0.35">
      <c r="A4128">
        <v>4127</v>
      </c>
      <c r="B4128" t="s">
        <v>48</v>
      </c>
      <c r="C4128" t="s">
        <v>50</v>
      </c>
      <c r="D4128">
        <v>2008</v>
      </c>
      <c r="E4128" s="9">
        <f ca="1">YEAR(TODAY())-Data_Source[[#This Row],[Year]]</f>
        <v>17</v>
      </c>
      <c r="F4128" t="s">
        <v>47</v>
      </c>
      <c r="G4128" t="s">
        <v>33</v>
      </c>
      <c r="H4128" t="s">
        <v>17</v>
      </c>
      <c r="I4128">
        <v>3.5</v>
      </c>
      <c r="J4128" t="s">
        <v>18</v>
      </c>
      <c r="K4128" t="s">
        <v>19</v>
      </c>
      <c r="L4128">
        <v>243000</v>
      </c>
      <c r="M4128" t="s">
        <v>45</v>
      </c>
      <c r="N4128" t="s">
        <v>539</v>
      </c>
      <c r="O4128" s="3">
        <v>25000</v>
      </c>
      <c r="P4128" s="1">
        <f>MEDIAN(Data_Source[Price (SAR)])</f>
        <v>58000</v>
      </c>
      <c r="Q4128" s="1" cm="1">
        <f t="array" ref="Q4128">MEDIAN(_xlfn._xlws.FILTER(Data_Source[Price (SAR)],Data_Source[Maker] = Data_Source[[#This Row],[Maker]]))</f>
        <v>145000</v>
      </c>
    </row>
    <row r="4129" spans="1:17" x14ac:dyDescent="0.35">
      <c r="A4129">
        <v>4128</v>
      </c>
      <c r="B4129" t="s">
        <v>31</v>
      </c>
      <c r="C4129" t="s">
        <v>32</v>
      </c>
      <c r="D4129">
        <v>2004</v>
      </c>
      <c r="E4129" s="9">
        <f ca="1">YEAR(TODAY())-Data_Source[[#This Row],[Year]]</f>
        <v>21</v>
      </c>
      <c r="F4129" t="s">
        <v>15</v>
      </c>
      <c r="G4129" t="s">
        <v>16</v>
      </c>
      <c r="H4129" t="s">
        <v>30</v>
      </c>
      <c r="I4129">
        <v>1.5</v>
      </c>
      <c r="J4129" t="s">
        <v>18</v>
      </c>
      <c r="K4129" t="s">
        <v>19</v>
      </c>
      <c r="L4129">
        <v>400000</v>
      </c>
      <c r="M4129" t="s">
        <v>59</v>
      </c>
      <c r="N4129" t="s">
        <v>59</v>
      </c>
      <c r="O4129" s="3">
        <v>10000</v>
      </c>
      <c r="P4129" s="1">
        <f>MEDIAN(Data_Source[Price (SAR)])</f>
        <v>58000</v>
      </c>
      <c r="Q4129" s="1" cm="1">
        <f t="array" ref="Q4129">MEDIAN(_xlfn._xlws.FILTER(Data_Source[Price (SAR)],Data_Source[Maker] = Data_Source[[#This Row],[Maker]]))</f>
        <v>60500</v>
      </c>
    </row>
    <row r="4130" spans="1:17" x14ac:dyDescent="0.35">
      <c r="A4130">
        <v>4129</v>
      </c>
      <c r="B4130" t="s">
        <v>34</v>
      </c>
      <c r="C4130" t="s">
        <v>51</v>
      </c>
      <c r="D4130">
        <v>2018</v>
      </c>
      <c r="E4130" s="9">
        <f ca="1">YEAR(TODAY())-Data_Source[[#This Row],[Year]]</f>
        <v>7</v>
      </c>
      <c r="F4130" t="s">
        <v>15</v>
      </c>
      <c r="G4130" t="s">
        <v>23</v>
      </c>
      <c r="H4130" t="s">
        <v>26</v>
      </c>
      <c r="I4130">
        <v>1.6</v>
      </c>
      <c r="J4130" t="s">
        <v>18</v>
      </c>
      <c r="K4130" t="s">
        <v>19</v>
      </c>
      <c r="L4130">
        <v>7702</v>
      </c>
      <c r="M4130" t="s">
        <v>45</v>
      </c>
      <c r="N4130" t="s">
        <v>539</v>
      </c>
      <c r="O4130" s="2">
        <v>45000</v>
      </c>
      <c r="P4130" s="1">
        <f>MEDIAN(Data_Source[Price (SAR)])</f>
        <v>58000</v>
      </c>
      <c r="Q4130" s="1" cm="1">
        <f t="array" ref="Q4130">MEDIAN(_xlfn._xlws.FILTER(Data_Source[Price (SAR)],Data_Source[Maker] = Data_Source[[#This Row],[Maker]]))</f>
        <v>65000</v>
      </c>
    </row>
    <row r="4131" spans="1:17" x14ac:dyDescent="0.35">
      <c r="A4131">
        <v>4130</v>
      </c>
      <c r="B4131" t="s">
        <v>134</v>
      </c>
      <c r="C4131" t="s">
        <v>165</v>
      </c>
      <c r="D4131">
        <v>2017</v>
      </c>
      <c r="E4131" s="9">
        <f ca="1">YEAR(TODAY())-Data_Source[[#This Row],[Year]]</f>
        <v>8</v>
      </c>
      <c r="F4131" t="s">
        <v>15</v>
      </c>
      <c r="G4131" t="s">
        <v>33</v>
      </c>
      <c r="H4131" t="s">
        <v>17</v>
      </c>
      <c r="I4131">
        <v>2</v>
      </c>
      <c r="J4131" t="s">
        <v>18</v>
      </c>
      <c r="K4131" t="s">
        <v>19</v>
      </c>
      <c r="L4131">
        <v>106000</v>
      </c>
      <c r="M4131" t="s">
        <v>155</v>
      </c>
      <c r="N4131" t="s">
        <v>539</v>
      </c>
      <c r="O4131" s="3">
        <v>1128</v>
      </c>
      <c r="P4131" s="1">
        <f>MEDIAN(Data_Source[Price (SAR)])</f>
        <v>58000</v>
      </c>
      <c r="Q4131" s="1" cm="1">
        <f t="array" ref="Q4131">MEDIAN(_xlfn._xlws.FILTER(Data_Source[Price (SAR)],Data_Source[Maker] = Data_Source[[#This Row],[Maker]]))</f>
        <v>26000</v>
      </c>
    </row>
    <row r="4132" spans="1:17" x14ac:dyDescent="0.35">
      <c r="A4132">
        <v>4131</v>
      </c>
      <c r="B4132" t="s">
        <v>21</v>
      </c>
      <c r="C4132" t="s">
        <v>24</v>
      </c>
      <c r="D4132">
        <v>2019</v>
      </c>
      <c r="E4132" s="9">
        <f ca="1">YEAR(TODAY())-Data_Source[[#This Row],[Year]]</f>
        <v>6</v>
      </c>
      <c r="F4132" t="s">
        <v>15</v>
      </c>
      <c r="G4132" t="s">
        <v>25</v>
      </c>
      <c r="H4132" t="s">
        <v>26</v>
      </c>
      <c r="I4132">
        <v>1.5</v>
      </c>
      <c r="J4132" t="s">
        <v>18</v>
      </c>
      <c r="K4132" t="s">
        <v>19</v>
      </c>
      <c r="L4132">
        <v>88564</v>
      </c>
      <c r="M4132" t="s">
        <v>20</v>
      </c>
      <c r="N4132" t="s">
        <v>20</v>
      </c>
      <c r="O4132" s="3">
        <v>26800</v>
      </c>
      <c r="P4132" s="1">
        <f>MEDIAN(Data_Source[Price (SAR)])</f>
        <v>58000</v>
      </c>
      <c r="Q4132" s="1" cm="1">
        <f t="array" ref="Q4132">MEDIAN(_xlfn._xlws.FILTER(Data_Source[Price (SAR)],Data_Source[Maker] = Data_Source[[#This Row],[Maker]]))</f>
        <v>36500</v>
      </c>
    </row>
    <row r="4133" spans="1:17" x14ac:dyDescent="0.35">
      <c r="A4133">
        <v>4132</v>
      </c>
      <c r="B4133" t="s">
        <v>34</v>
      </c>
      <c r="C4133" t="s">
        <v>51</v>
      </c>
      <c r="D4133">
        <v>2014</v>
      </c>
      <c r="E4133" s="9">
        <f ca="1">YEAR(TODAY())-Data_Source[[#This Row],[Year]]</f>
        <v>11</v>
      </c>
      <c r="F4133" t="s">
        <v>44</v>
      </c>
      <c r="G4133" t="s">
        <v>23</v>
      </c>
      <c r="H4133" t="s">
        <v>17</v>
      </c>
      <c r="I4133">
        <v>1.6</v>
      </c>
      <c r="J4133" t="s">
        <v>18</v>
      </c>
      <c r="K4133" t="s">
        <v>19</v>
      </c>
      <c r="L4133">
        <v>197</v>
      </c>
      <c r="M4133" t="s">
        <v>155</v>
      </c>
      <c r="N4133" t="s">
        <v>539</v>
      </c>
      <c r="O4133" s="3">
        <v>29000</v>
      </c>
      <c r="P4133" s="1">
        <f>MEDIAN(Data_Source[Price (SAR)])</f>
        <v>58000</v>
      </c>
      <c r="Q4133" s="1" cm="1">
        <f t="array" ref="Q4133">MEDIAN(_xlfn._xlws.FILTER(Data_Source[Price (SAR)],Data_Source[Maker] = Data_Source[[#This Row],[Maker]]))</f>
        <v>65000</v>
      </c>
    </row>
    <row r="4134" spans="1:17" x14ac:dyDescent="0.35">
      <c r="A4134">
        <v>4133</v>
      </c>
      <c r="B4134" t="s">
        <v>27</v>
      </c>
      <c r="C4134" t="s">
        <v>28</v>
      </c>
      <c r="D4134">
        <v>2019</v>
      </c>
      <c r="E4134" s="9">
        <f ca="1">YEAR(TODAY())-Data_Source[[#This Row],[Year]]</f>
        <v>6</v>
      </c>
      <c r="F4134" t="s">
        <v>15</v>
      </c>
      <c r="G4134" t="s">
        <v>33</v>
      </c>
      <c r="H4134" t="s">
        <v>26</v>
      </c>
      <c r="I4134">
        <v>1.6</v>
      </c>
      <c r="J4134" t="s">
        <v>18</v>
      </c>
      <c r="K4134" t="s">
        <v>19</v>
      </c>
      <c r="L4134">
        <v>101364</v>
      </c>
      <c r="M4134" t="s">
        <v>20</v>
      </c>
      <c r="N4134" t="s">
        <v>20</v>
      </c>
      <c r="O4134" s="3">
        <v>50500</v>
      </c>
      <c r="P4134" s="1">
        <f>MEDIAN(Data_Source[Price (SAR)])</f>
        <v>58000</v>
      </c>
      <c r="Q4134" s="1" cm="1">
        <f t="array" ref="Q4134">MEDIAN(_xlfn._xlws.FILTER(Data_Source[Price (SAR)],Data_Source[Maker] = Data_Source[[#This Row],[Maker]]))</f>
        <v>42000</v>
      </c>
    </row>
    <row r="4135" spans="1:17" x14ac:dyDescent="0.35">
      <c r="A4135">
        <v>4134</v>
      </c>
      <c r="B4135" t="s">
        <v>76</v>
      </c>
      <c r="C4135" t="s">
        <v>77</v>
      </c>
      <c r="D4135">
        <v>2009</v>
      </c>
      <c r="E4135" s="9">
        <f ca="1">YEAR(TODAY())-Data_Source[[#This Row],[Year]]</f>
        <v>16</v>
      </c>
      <c r="F4135" t="s">
        <v>15</v>
      </c>
      <c r="G4135" t="s">
        <v>16</v>
      </c>
      <c r="H4135" t="s">
        <v>30</v>
      </c>
      <c r="I4135">
        <v>5.4</v>
      </c>
      <c r="J4135" t="s">
        <v>18</v>
      </c>
      <c r="K4135" t="s">
        <v>19</v>
      </c>
      <c r="L4135">
        <v>18500</v>
      </c>
      <c r="M4135" t="s">
        <v>138</v>
      </c>
      <c r="N4135" t="s">
        <v>64</v>
      </c>
      <c r="O4135" s="2">
        <v>35000</v>
      </c>
      <c r="P4135" s="1">
        <f>MEDIAN(Data_Source[Price (SAR)])</f>
        <v>58000</v>
      </c>
      <c r="Q4135" s="1" cm="1">
        <f t="array" ref="Q4135">MEDIAN(_xlfn._xlws.FILTER(Data_Source[Price (SAR)],Data_Source[Maker] = Data_Source[[#This Row],[Maker]]))</f>
        <v>55000</v>
      </c>
    </row>
    <row r="4136" spans="1:17" x14ac:dyDescent="0.35">
      <c r="A4136">
        <v>4135</v>
      </c>
      <c r="B4136" t="s">
        <v>27</v>
      </c>
      <c r="C4136" t="s">
        <v>84</v>
      </c>
      <c r="D4136">
        <v>2018</v>
      </c>
      <c r="E4136" s="9">
        <f ca="1">YEAR(TODAY())-Data_Source[[#This Row],[Year]]</f>
        <v>7</v>
      </c>
      <c r="F4136" t="s">
        <v>15</v>
      </c>
      <c r="G4136" t="s">
        <v>29</v>
      </c>
      <c r="H4136" t="s">
        <v>30</v>
      </c>
      <c r="I4136">
        <v>2</v>
      </c>
      <c r="J4136" t="s">
        <v>18</v>
      </c>
      <c r="K4136" t="s">
        <v>19</v>
      </c>
      <c r="L4136">
        <v>60000</v>
      </c>
      <c r="M4136" t="s">
        <v>42</v>
      </c>
      <c r="N4136" t="s">
        <v>64</v>
      </c>
      <c r="O4136" s="3">
        <v>70000</v>
      </c>
      <c r="P4136" s="1">
        <f>MEDIAN(Data_Source[Price (SAR)])</f>
        <v>58000</v>
      </c>
      <c r="Q4136" s="1" cm="1">
        <f t="array" ref="Q4136">MEDIAN(_xlfn._xlws.FILTER(Data_Source[Price (SAR)],Data_Source[Maker] = Data_Source[[#This Row],[Maker]]))</f>
        <v>42000</v>
      </c>
    </row>
    <row r="4137" spans="1:17" x14ac:dyDescent="0.35">
      <c r="A4137">
        <v>4136</v>
      </c>
      <c r="B4137" t="s">
        <v>36</v>
      </c>
      <c r="C4137" t="s">
        <v>37</v>
      </c>
      <c r="D4137">
        <v>2017</v>
      </c>
      <c r="E4137" s="9">
        <f ca="1">YEAR(TODAY())-Data_Source[[#This Row],[Year]]</f>
        <v>8</v>
      </c>
      <c r="F4137" t="s">
        <v>15</v>
      </c>
      <c r="G4137" t="s">
        <v>38</v>
      </c>
      <c r="H4137" t="s">
        <v>30</v>
      </c>
      <c r="I4137">
        <v>6</v>
      </c>
      <c r="J4137" t="s">
        <v>18</v>
      </c>
      <c r="K4137" t="s">
        <v>19</v>
      </c>
      <c r="L4137">
        <v>61339</v>
      </c>
      <c r="M4137" t="s">
        <v>20</v>
      </c>
      <c r="N4137" t="s">
        <v>20</v>
      </c>
      <c r="O4137" s="2">
        <v>155000</v>
      </c>
      <c r="P4137" s="1">
        <f>MEDIAN(Data_Source[Price (SAR)])</f>
        <v>58000</v>
      </c>
      <c r="Q4137" s="1" cm="1">
        <f t="array" ref="Q4137">MEDIAN(_xlfn._xlws.FILTER(Data_Source[Price (SAR)],Data_Source[Maker] = Data_Source[[#This Row],[Maker]]))</f>
        <v>72000</v>
      </c>
    </row>
    <row r="4138" spans="1:17" x14ac:dyDescent="0.35">
      <c r="A4138">
        <v>4137</v>
      </c>
      <c r="B4138" t="s">
        <v>27</v>
      </c>
      <c r="C4138" t="s">
        <v>84</v>
      </c>
      <c r="D4138">
        <v>2016</v>
      </c>
      <c r="E4138" s="9">
        <f ca="1">YEAR(TODAY())-Data_Source[[#This Row],[Year]]</f>
        <v>9</v>
      </c>
      <c r="F4138" t="s">
        <v>15</v>
      </c>
      <c r="G4138" t="s">
        <v>23</v>
      </c>
      <c r="H4138" t="s">
        <v>17</v>
      </c>
      <c r="I4138">
        <v>2.4</v>
      </c>
      <c r="J4138" t="s">
        <v>18</v>
      </c>
      <c r="K4138" t="s">
        <v>19</v>
      </c>
      <c r="L4138">
        <v>97000</v>
      </c>
      <c r="M4138" t="s">
        <v>54</v>
      </c>
      <c r="N4138" t="s">
        <v>538</v>
      </c>
      <c r="O4138" s="2">
        <v>63000</v>
      </c>
      <c r="P4138" s="1">
        <f>MEDIAN(Data_Source[Price (SAR)])</f>
        <v>58000</v>
      </c>
      <c r="Q4138" s="1" cm="1">
        <f t="array" ref="Q4138">MEDIAN(_xlfn._xlws.FILTER(Data_Source[Price (SAR)],Data_Source[Maker] = Data_Source[[#This Row],[Maker]]))</f>
        <v>42000</v>
      </c>
    </row>
    <row r="4139" spans="1:17" x14ac:dyDescent="0.35">
      <c r="A4139">
        <v>4138</v>
      </c>
      <c r="B4139" t="s">
        <v>73</v>
      </c>
      <c r="C4139">
        <v>3</v>
      </c>
      <c r="D4139">
        <v>2018</v>
      </c>
      <c r="E4139" s="9">
        <f ca="1">YEAR(TODAY())-Data_Source[[#This Row],[Year]]</f>
        <v>7</v>
      </c>
      <c r="F4139" t="s">
        <v>15</v>
      </c>
      <c r="G4139" t="s">
        <v>25</v>
      </c>
      <c r="H4139" t="s">
        <v>26</v>
      </c>
      <c r="I4139">
        <v>1.8</v>
      </c>
      <c r="J4139" t="s">
        <v>18</v>
      </c>
      <c r="K4139" t="s">
        <v>19</v>
      </c>
      <c r="L4139">
        <v>23000</v>
      </c>
      <c r="M4139" t="s">
        <v>54</v>
      </c>
      <c r="N4139" t="s">
        <v>538</v>
      </c>
      <c r="O4139" s="2">
        <v>55000</v>
      </c>
      <c r="P4139" s="1">
        <f>MEDIAN(Data_Source[Price (SAR)])</f>
        <v>58000</v>
      </c>
      <c r="Q4139" s="1" cm="1">
        <f t="array" ref="Q4139">MEDIAN(_xlfn._xlws.FILTER(Data_Source[Price (SAR)],Data_Source[Maker] = Data_Source[[#This Row],[Maker]]))</f>
        <v>56000</v>
      </c>
    </row>
    <row r="4140" spans="1:17" x14ac:dyDescent="0.35">
      <c r="A4140">
        <v>4139</v>
      </c>
      <c r="B4140" t="s">
        <v>34</v>
      </c>
      <c r="C4140" t="s">
        <v>41</v>
      </c>
      <c r="D4140">
        <v>2018</v>
      </c>
      <c r="E4140" s="9">
        <f ca="1">YEAR(TODAY())-Data_Source[[#This Row],[Year]]</f>
        <v>7</v>
      </c>
      <c r="F4140" t="s">
        <v>15</v>
      </c>
      <c r="G4140" t="s">
        <v>23</v>
      </c>
      <c r="H4140" t="s">
        <v>26</v>
      </c>
      <c r="I4140">
        <v>1.5</v>
      </c>
      <c r="J4140" t="s">
        <v>18</v>
      </c>
      <c r="K4140" t="s">
        <v>19</v>
      </c>
      <c r="L4140">
        <v>98000</v>
      </c>
      <c r="M4140" t="s">
        <v>42</v>
      </c>
      <c r="N4140" t="s">
        <v>64</v>
      </c>
      <c r="O4140" s="3">
        <v>35000</v>
      </c>
      <c r="P4140" s="1">
        <f>MEDIAN(Data_Source[Price (SAR)])</f>
        <v>58000</v>
      </c>
      <c r="Q4140" s="1" cm="1">
        <f t="array" ref="Q4140">MEDIAN(_xlfn._xlws.FILTER(Data_Source[Price (SAR)],Data_Source[Maker] = Data_Source[[#This Row],[Maker]]))</f>
        <v>65000</v>
      </c>
    </row>
    <row r="4141" spans="1:17" x14ac:dyDescent="0.35">
      <c r="A4141">
        <v>4140</v>
      </c>
      <c r="B4141" t="s">
        <v>27</v>
      </c>
      <c r="C4141" t="s">
        <v>89</v>
      </c>
      <c r="D4141">
        <v>2020</v>
      </c>
      <c r="E4141" s="9">
        <f ca="1">YEAR(TODAY())-Data_Source[[#This Row],[Year]]</f>
        <v>5</v>
      </c>
      <c r="F4141" t="s">
        <v>15</v>
      </c>
      <c r="G4141" t="s">
        <v>23</v>
      </c>
      <c r="H4141" t="s">
        <v>30</v>
      </c>
      <c r="I4141">
        <v>2.5</v>
      </c>
      <c r="J4141" t="s">
        <v>18</v>
      </c>
      <c r="K4141" t="s">
        <v>19</v>
      </c>
      <c r="L4141">
        <v>14000</v>
      </c>
      <c r="M4141" t="s">
        <v>138</v>
      </c>
      <c r="N4141" t="s">
        <v>64</v>
      </c>
      <c r="O4141" s="3">
        <v>1430</v>
      </c>
      <c r="P4141" s="1">
        <f>MEDIAN(Data_Source[Price (SAR)])</f>
        <v>58000</v>
      </c>
      <c r="Q4141" s="1" cm="1">
        <f t="array" ref="Q4141">MEDIAN(_xlfn._xlws.FILTER(Data_Source[Price (SAR)],Data_Source[Maker] = Data_Source[[#This Row],[Maker]]))</f>
        <v>42000</v>
      </c>
    </row>
    <row r="4142" spans="1:17" x14ac:dyDescent="0.35">
      <c r="A4142">
        <v>4141</v>
      </c>
      <c r="B4142" t="s">
        <v>21</v>
      </c>
      <c r="C4142" t="s">
        <v>22</v>
      </c>
      <c r="D4142">
        <v>2009</v>
      </c>
      <c r="E4142" s="9">
        <f ca="1">YEAR(TODAY())-Data_Source[[#This Row],[Year]]</f>
        <v>16</v>
      </c>
      <c r="F4142" t="s">
        <v>15</v>
      </c>
      <c r="G4142" t="s">
        <v>23</v>
      </c>
      <c r="H4142" t="s">
        <v>30</v>
      </c>
      <c r="I4142">
        <v>1.6</v>
      </c>
      <c r="J4142" t="s">
        <v>18</v>
      </c>
      <c r="K4142" t="s">
        <v>68</v>
      </c>
      <c r="L4142">
        <v>150</v>
      </c>
      <c r="M4142" t="s">
        <v>255</v>
      </c>
      <c r="N4142" t="s">
        <v>255</v>
      </c>
      <c r="O4142" s="2">
        <v>70000</v>
      </c>
      <c r="P4142" s="1">
        <f>MEDIAN(Data_Source[Price (SAR)])</f>
        <v>58000</v>
      </c>
      <c r="Q4142" s="1" cm="1">
        <f t="array" ref="Q4142">MEDIAN(_xlfn._xlws.FILTER(Data_Source[Price (SAR)],Data_Source[Maker] = Data_Source[[#This Row],[Maker]]))</f>
        <v>36500</v>
      </c>
    </row>
    <row r="4143" spans="1:17" x14ac:dyDescent="0.35">
      <c r="A4143">
        <v>4142</v>
      </c>
      <c r="B4143" t="s">
        <v>27</v>
      </c>
      <c r="C4143" t="s">
        <v>28</v>
      </c>
      <c r="D4143">
        <v>2018</v>
      </c>
      <c r="E4143" s="9">
        <f ca="1">YEAR(TODAY())-Data_Source[[#This Row],[Year]]</f>
        <v>7</v>
      </c>
      <c r="F4143" t="s">
        <v>15</v>
      </c>
      <c r="G4143" t="s">
        <v>29</v>
      </c>
      <c r="H4143" t="s">
        <v>30</v>
      </c>
      <c r="I4143">
        <v>1.6</v>
      </c>
      <c r="J4143" t="s">
        <v>18</v>
      </c>
      <c r="K4143" t="s">
        <v>19</v>
      </c>
      <c r="L4143">
        <v>96000</v>
      </c>
      <c r="M4143" t="s">
        <v>20</v>
      </c>
      <c r="N4143" t="s">
        <v>20</v>
      </c>
      <c r="O4143" s="2">
        <v>47000</v>
      </c>
      <c r="P4143" s="1">
        <f>MEDIAN(Data_Source[Price (SAR)])</f>
        <v>58000</v>
      </c>
      <c r="Q4143" s="1" cm="1">
        <f t="array" ref="Q4143">MEDIAN(_xlfn._xlws.FILTER(Data_Source[Price (SAR)],Data_Source[Maker] = Data_Source[[#This Row],[Maker]]))</f>
        <v>42000</v>
      </c>
    </row>
    <row r="4144" spans="1:17" x14ac:dyDescent="0.35">
      <c r="A4144">
        <v>4143</v>
      </c>
      <c r="B4144" t="s">
        <v>60</v>
      </c>
      <c r="C4144" t="s">
        <v>198</v>
      </c>
      <c r="D4144">
        <v>2013</v>
      </c>
      <c r="E4144" s="9">
        <f ca="1">YEAR(TODAY())-Data_Source[[#This Row],[Year]]</f>
        <v>12</v>
      </c>
      <c r="F4144" t="s">
        <v>15</v>
      </c>
      <c r="G4144" t="s">
        <v>38</v>
      </c>
      <c r="H4144" t="s">
        <v>30</v>
      </c>
      <c r="I4144">
        <v>3.5</v>
      </c>
      <c r="J4144" t="s">
        <v>18</v>
      </c>
      <c r="K4144" t="s">
        <v>19</v>
      </c>
      <c r="L4144">
        <v>287000</v>
      </c>
      <c r="M4144" t="s">
        <v>20</v>
      </c>
      <c r="N4144" t="s">
        <v>20</v>
      </c>
      <c r="O4144" s="3">
        <v>85000</v>
      </c>
      <c r="P4144" s="1">
        <f>MEDIAN(Data_Source[Price (SAR)])</f>
        <v>58000</v>
      </c>
      <c r="Q4144" s="1" cm="1">
        <f t="array" ref="Q4144">MEDIAN(_xlfn._xlws.FILTER(Data_Source[Price (SAR)],Data_Source[Maker] = Data_Source[[#This Row],[Maker]]))</f>
        <v>142000</v>
      </c>
    </row>
    <row r="4145" spans="1:17" x14ac:dyDescent="0.35">
      <c r="A4145">
        <v>4144</v>
      </c>
      <c r="B4145" t="s">
        <v>34</v>
      </c>
      <c r="C4145" t="s">
        <v>123</v>
      </c>
      <c r="D4145">
        <v>2016</v>
      </c>
      <c r="E4145" s="9">
        <f ca="1">YEAR(TODAY())-Data_Source[[#This Row],[Year]]</f>
        <v>9</v>
      </c>
      <c r="F4145" t="s">
        <v>15</v>
      </c>
      <c r="G4145" t="s">
        <v>23</v>
      </c>
      <c r="H4145" t="s">
        <v>26</v>
      </c>
      <c r="I4145">
        <v>2.7</v>
      </c>
      <c r="J4145" t="s">
        <v>18</v>
      </c>
      <c r="K4145" t="s">
        <v>68</v>
      </c>
      <c r="L4145">
        <v>266949</v>
      </c>
      <c r="M4145" t="s">
        <v>45</v>
      </c>
      <c r="N4145" t="s">
        <v>539</v>
      </c>
      <c r="O4145" s="3">
        <v>63000</v>
      </c>
      <c r="P4145" s="1">
        <f>MEDIAN(Data_Source[Price (SAR)])</f>
        <v>58000</v>
      </c>
      <c r="Q4145" s="1" cm="1">
        <f t="array" ref="Q4145">MEDIAN(_xlfn._xlws.FILTER(Data_Source[Price (SAR)],Data_Source[Maker] = Data_Source[[#This Row],[Maker]]))</f>
        <v>65000</v>
      </c>
    </row>
    <row r="4146" spans="1:17" x14ac:dyDescent="0.35">
      <c r="A4146">
        <v>4145</v>
      </c>
      <c r="B4146" t="s">
        <v>21</v>
      </c>
      <c r="C4146" t="s">
        <v>218</v>
      </c>
      <c r="D4146">
        <v>2014</v>
      </c>
      <c r="E4146" s="9">
        <f ca="1">YEAR(TODAY())-Data_Source[[#This Row],[Year]]</f>
        <v>11</v>
      </c>
      <c r="F4146" t="s">
        <v>15</v>
      </c>
      <c r="G4146" t="s">
        <v>23</v>
      </c>
      <c r="H4146" t="s">
        <v>30</v>
      </c>
      <c r="I4146">
        <v>2.5</v>
      </c>
      <c r="J4146" t="s">
        <v>18</v>
      </c>
      <c r="K4146" t="s">
        <v>19</v>
      </c>
      <c r="L4146">
        <v>178754</v>
      </c>
      <c r="M4146" t="s">
        <v>20</v>
      </c>
      <c r="N4146" t="s">
        <v>20</v>
      </c>
      <c r="O4146" s="3">
        <v>45000</v>
      </c>
      <c r="P4146" s="1">
        <f>MEDIAN(Data_Source[Price (SAR)])</f>
        <v>58000</v>
      </c>
      <c r="Q4146" s="1" cm="1">
        <f t="array" ref="Q4146">MEDIAN(_xlfn._xlws.FILTER(Data_Source[Price (SAR)],Data_Source[Maker] = Data_Source[[#This Row],[Maker]]))</f>
        <v>36500</v>
      </c>
    </row>
    <row r="4147" spans="1:17" x14ac:dyDescent="0.35">
      <c r="A4147">
        <v>4146</v>
      </c>
      <c r="B4147" t="s">
        <v>76</v>
      </c>
      <c r="C4147" t="s">
        <v>112</v>
      </c>
      <c r="D4147">
        <v>2015</v>
      </c>
      <c r="E4147" s="9">
        <f ca="1">YEAR(TODAY())-Data_Source[[#This Row],[Year]]</f>
        <v>10</v>
      </c>
      <c r="F4147" t="s">
        <v>47</v>
      </c>
      <c r="G4147" t="s">
        <v>23</v>
      </c>
      <c r="H4147" t="s">
        <v>17</v>
      </c>
      <c r="I4147">
        <v>3.2</v>
      </c>
      <c r="J4147" t="s">
        <v>18</v>
      </c>
      <c r="K4147" t="s">
        <v>19</v>
      </c>
      <c r="L4147">
        <v>135000</v>
      </c>
      <c r="M4147" t="s">
        <v>45</v>
      </c>
      <c r="N4147" t="s">
        <v>539</v>
      </c>
      <c r="O4147" s="2">
        <v>74000</v>
      </c>
      <c r="P4147" s="1">
        <f>MEDIAN(Data_Source[Price (SAR)])</f>
        <v>58000</v>
      </c>
      <c r="Q4147" s="1" cm="1">
        <f t="array" ref="Q4147">MEDIAN(_xlfn._xlws.FILTER(Data_Source[Price (SAR)],Data_Source[Maker] = Data_Source[[#This Row],[Maker]]))</f>
        <v>55000</v>
      </c>
    </row>
    <row r="4148" spans="1:17" x14ac:dyDescent="0.35">
      <c r="A4148">
        <v>4147</v>
      </c>
      <c r="B4148" t="s">
        <v>73</v>
      </c>
      <c r="C4148" t="s">
        <v>74</v>
      </c>
      <c r="D4148">
        <v>2015</v>
      </c>
      <c r="E4148" s="9">
        <f ca="1">YEAR(TODAY())-Data_Source[[#This Row],[Year]]</f>
        <v>10</v>
      </c>
      <c r="F4148" t="s">
        <v>15</v>
      </c>
      <c r="G4148" t="s">
        <v>33</v>
      </c>
      <c r="H4148" t="s">
        <v>17</v>
      </c>
      <c r="I4148">
        <v>2.7</v>
      </c>
      <c r="J4148" t="s">
        <v>18</v>
      </c>
      <c r="K4148" t="s">
        <v>19</v>
      </c>
      <c r="L4148">
        <v>78000</v>
      </c>
      <c r="M4148" t="s">
        <v>42</v>
      </c>
      <c r="N4148" t="s">
        <v>64</v>
      </c>
      <c r="O4148" s="2">
        <v>57000</v>
      </c>
      <c r="P4148" s="1">
        <f>MEDIAN(Data_Source[Price (SAR)])</f>
        <v>58000</v>
      </c>
      <c r="Q4148" s="1" cm="1">
        <f t="array" ref="Q4148">MEDIAN(_xlfn._xlws.FILTER(Data_Source[Price (SAR)],Data_Source[Maker] = Data_Source[[#This Row],[Maker]]))</f>
        <v>56000</v>
      </c>
    </row>
    <row r="4149" spans="1:17" x14ac:dyDescent="0.35">
      <c r="A4149">
        <v>4148</v>
      </c>
      <c r="B4149" t="s">
        <v>21</v>
      </c>
      <c r="C4149" t="s">
        <v>24</v>
      </c>
      <c r="D4149">
        <v>2019</v>
      </c>
      <c r="E4149" s="9">
        <f ca="1">YEAR(TODAY())-Data_Source[[#This Row],[Year]]</f>
        <v>6</v>
      </c>
      <c r="F4149" t="s">
        <v>15</v>
      </c>
      <c r="G4149" t="s">
        <v>29</v>
      </c>
      <c r="H4149" t="s">
        <v>26</v>
      </c>
      <c r="I4149">
        <v>1.5</v>
      </c>
      <c r="J4149" t="s">
        <v>18</v>
      </c>
      <c r="K4149" t="s">
        <v>19</v>
      </c>
      <c r="L4149">
        <v>106007</v>
      </c>
      <c r="M4149" t="s">
        <v>20</v>
      </c>
      <c r="N4149" t="s">
        <v>20</v>
      </c>
      <c r="O4149" s="2">
        <v>26800</v>
      </c>
      <c r="P4149" s="1">
        <f>MEDIAN(Data_Source[Price (SAR)])</f>
        <v>58000</v>
      </c>
      <c r="Q4149" s="1" cm="1">
        <f t="array" ref="Q4149">MEDIAN(_xlfn._xlws.FILTER(Data_Source[Price (SAR)],Data_Source[Maker] = Data_Source[[#This Row],[Maker]]))</f>
        <v>36500</v>
      </c>
    </row>
    <row r="4150" spans="1:17" x14ac:dyDescent="0.35">
      <c r="A4150">
        <v>4149</v>
      </c>
      <c r="B4150" t="s">
        <v>48</v>
      </c>
      <c r="C4150" t="s">
        <v>106</v>
      </c>
      <c r="D4150">
        <v>2020</v>
      </c>
      <c r="E4150" s="9">
        <f ca="1">YEAR(TODAY())-Data_Source[[#This Row],[Year]]</f>
        <v>5</v>
      </c>
      <c r="F4150" t="s">
        <v>15</v>
      </c>
      <c r="G4150" t="s">
        <v>16</v>
      </c>
      <c r="H4150" t="s">
        <v>17</v>
      </c>
      <c r="I4150">
        <v>3.5</v>
      </c>
      <c r="J4150" t="s">
        <v>18</v>
      </c>
      <c r="K4150" t="s">
        <v>19</v>
      </c>
      <c r="L4150">
        <v>19700</v>
      </c>
      <c r="M4150" t="s">
        <v>45</v>
      </c>
      <c r="N4150" t="s">
        <v>539</v>
      </c>
      <c r="O4150" s="2">
        <v>395000</v>
      </c>
      <c r="P4150" s="1">
        <f>MEDIAN(Data_Source[Price (SAR)])</f>
        <v>58000</v>
      </c>
      <c r="Q4150" s="1" cm="1">
        <f t="array" ref="Q4150">MEDIAN(_xlfn._xlws.FILTER(Data_Source[Price (SAR)],Data_Source[Maker] = Data_Source[[#This Row],[Maker]]))</f>
        <v>145000</v>
      </c>
    </row>
    <row r="4151" spans="1:17" x14ac:dyDescent="0.35">
      <c r="A4151">
        <v>4150</v>
      </c>
      <c r="B4151" t="s">
        <v>27</v>
      </c>
      <c r="C4151" t="s">
        <v>84</v>
      </c>
      <c r="D4151">
        <v>2018</v>
      </c>
      <c r="E4151" s="9">
        <f ca="1">YEAR(TODAY())-Data_Source[[#This Row],[Year]]</f>
        <v>7</v>
      </c>
      <c r="F4151" t="s">
        <v>47</v>
      </c>
      <c r="G4151" t="s">
        <v>25</v>
      </c>
      <c r="H4151" t="s">
        <v>30</v>
      </c>
      <c r="I4151">
        <v>2</v>
      </c>
      <c r="J4151" t="s">
        <v>18</v>
      </c>
      <c r="K4151" t="s">
        <v>19</v>
      </c>
      <c r="L4151">
        <v>100000</v>
      </c>
      <c r="M4151" t="s">
        <v>42</v>
      </c>
      <c r="N4151" t="s">
        <v>64</v>
      </c>
      <c r="O4151" s="3">
        <v>60000</v>
      </c>
      <c r="P4151" s="1">
        <f>MEDIAN(Data_Source[Price (SAR)])</f>
        <v>58000</v>
      </c>
      <c r="Q4151" s="1" cm="1">
        <f t="array" ref="Q4151">MEDIAN(_xlfn._xlws.FILTER(Data_Source[Price (SAR)],Data_Source[Maker] = Data_Source[[#This Row],[Maker]]))</f>
        <v>42000</v>
      </c>
    </row>
    <row r="4152" spans="1:17" x14ac:dyDescent="0.35">
      <c r="A4152">
        <v>4151</v>
      </c>
      <c r="B4152" t="s">
        <v>31</v>
      </c>
      <c r="C4152" t="s">
        <v>157</v>
      </c>
      <c r="D4152">
        <v>2012</v>
      </c>
      <c r="E4152" s="9">
        <f ca="1">YEAR(TODAY())-Data_Source[[#This Row],[Year]]</f>
        <v>13</v>
      </c>
      <c r="F4152" t="s">
        <v>15</v>
      </c>
      <c r="G4152" t="s">
        <v>94</v>
      </c>
      <c r="H4152" t="s">
        <v>26</v>
      </c>
      <c r="I4152">
        <v>2.4</v>
      </c>
      <c r="J4152" t="s">
        <v>18</v>
      </c>
      <c r="K4152" t="s">
        <v>19</v>
      </c>
      <c r="L4152">
        <v>178000</v>
      </c>
      <c r="M4152" t="s">
        <v>20</v>
      </c>
      <c r="N4152" t="s">
        <v>20</v>
      </c>
      <c r="O4152" s="3">
        <v>32000</v>
      </c>
      <c r="P4152" s="1">
        <f>MEDIAN(Data_Source[Price (SAR)])</f>
        <v>58000</v>
      </c>
      <c r="Q4152" s="1" cm="1">
        <f t="array" ref="Q4152">MEDIAN(_xlfn._xlws.FILTER(Data_Source[Price (SAR)],Data_Source[Maker] = Data_Source[[#This Row],[Maker]]))</f>
        <v>60500</v>
      </c>
    </row>
    <row r="4153" spans="1:17" x14ac:dyDescent="0.35">
      <c r="A4153">
        <v>4152</v>
      </c>
      <c r="B4153" t="s">
        <v>21</v>
      </c>
      <c r="C4153" t="s">
        <v>218</v>
      </c>
      <c r="D4153">
        <v>2015</v>
      </c>
      <c r="E4153" s="9">
        <f ca="1">YEAR(TODAY())-Data_Source[[#This Row],[Year]]</f>
        <v>10</v>
      </c>
      <c r="F4153" t="s">
        <v>47</v>
      </c>
      <c r="G4153" t="s">
        <v>23</v>
      </c>
      <c r="H4153" t="s">
        <v>17</v>
      </c>
      <c r="I4153">
        <v>2.5</v>
      </c>
      <c r="J4153" t="s">
        <v>18</v>
      </c>
      <c r="K4153" t="s">
        <v>19</v>
      </c>
      <c r="L4153">
        <v>19000</v>
      </c>
      <c r="M4153" t="s">
        <v>42</v>
      </c>
      <c r="N4153" t="s">
        <v>64</v>
      </c>
      <c r="O4153" s="3">
        <v>38000</v>
      </c>
      <c r="P4153" s="1">
        <f>MEDIAN(Data_Source[Price (SAR)])</f>
        <v>58000</v>
      </c>
      <c r="Q4153" s="1" cm="1">
        <f t="array" ref="Q4153">MEDIAN(_xlfn._xlws.FILTER(Data_Source[Price (SAR)],Data_Source[Maker] = Data_Source[[#This Row],[Maker]]))</f>
        <v>36500</v>
      </c>
    </row>
    <row r="4154" spans="1:17" x14ac:dyDescent="0.35">
      <c r="A4154">
        <v>4153</v>
      </c>
      <c r="B4154" t="s">
        <v>181</v>
      </c>
      <c r="C4154" t="s">
        <v>199</v>
      </c>
      <c r="D4154">
        <v>2016</v>
      </c>
      <c r="E4154" s="9">
        <f ca="1">YEAR(TODAY())-Data_Source[[#This Row],[Year]]</f>
        <v>9</v>
      </c>
      <c r="F4154" t="s">
        <v>44</v>
      </c>
      <c r="G4154" t="s">
        <v>23</v>
      </c>
      <c r="H4154" t="s">
        <v>17</v>
      </c>
      <c r="I4154">
        <v>3.8</v>
      </c>
      <c r="J4154" t="s">
        <v>18</v>
      </c>
      <c r="K4154" t="s">
        <v>19</v>
      </c>
      <c r="L4154">
        <v>193000</v>
      </c>
      <c r="M4154" t="s">
        <v>42</v>
      </c>
      <c r="N4154" t="s">
        <v>64</v>
      </c>
      <c r="O4154" s="3">
        <v>58000</v>
      </c>
      <c r="P4154" s="1">
        <f>MEDIAN(Data_Source[Price (SAR)])</f>
        <v>58000</v>
      </c>
      <c r="Q4154" s="1" cm="1">
        <f t="array" ref="Q4154">MEDIAN(_xlfn._xlws.FILTER(Data_Source[Price (SAR)],Data_Source[Maker] = Data_Source[[#This Row],[Maker]]))</f>
        <v>54000</v>
      </c>
    </row>
    <row r="4155" spans="1:17" x14ac:dyDescent="0.35">
      <c r="A4155">
        <v>4154</v>
      </c>
      <c r="B4155" t="s">
        <v>73</v>
      </c>
      <c r="C4155">
        <v>3</v>
      </c>
      <c r="D4155">
        <v>2018</v>
      </c>
      <c r="E4155" s="9">
        <f ca="1">YEAR(TODAY())-Data_Source[[#This Row],[Year]]</f>
        <v>7</v>
      </c>
      <c r="F4155" t="s">
        <v>15</v>
      </c>
      <c r="G4155" t="s">
        <v>25</v>
      </c>
      <c r="H4155" t="s">
        <v>26</v>
      </c>
      <c r="I4155">
        <v>1.6</v>
      </c>
      <c r="J4155" t="s">
        <v>18</v>
      </c>
      <c r="K4155" t="s">
        <v>19</v>
      </c>
      <c r="L4155">
        <v>90000</v>
      </c>
      <c r="M4155" t="s">
        <v>42</v>
      </c>
      <c r="N4155" t="s">
        <v>64</v>
      </c>
      <c r="O4155" s="2">
        <v>41000</v>
      </c>
      <c r="P4155" s="1">
        <f>MEDIAN(Data_Source[Price (SAR)])</f>
        <v>58000</v>
      </c>
      <c r="Q4155" s="1" cm="1">
        <f t="array" ref="Q4155">MEDIAN(_xlfn._xlws.FILTER(Data_Source[Price (SAR)],Data_Source[Maker] = Data_Source[[#This Row],[Maker]]))</f>
        <v>56000</v>
      </c>
    </row>
    <row r="4156" spans="1:17" x14ac:dyDescent="0.35">
      <c r="A4156">
        <v>4155</v>
      </c>
      <c r="B4156" t="s">
        <v>36</v>
      </c>
      <c r="C4156" t="s">
        <v>37</v>
      </c>
      <c r="D4156">
        <v>2013</v>
      </c>
      <c r="E4156" s="9">
        <f ca="1">YEAR(TODAY())-Data_Source[[#This Row],[Year]]</f>
        <v>12</v>
      </c>
      <c r="F4156" t="s">
        <v>15</v>
      </c>
      <c r="G4156" t="s">
        <v>78</v>
      </c>
      <c r="H4156" t="s">
        <v>26</v>
      </c>
      <c r="I4156">
        <v>4</v>
      </c>
      <c r="J4156" t="s">
        <v>18</v>
      </c>
      <c r="K4156" t="s">
        <v>19</v>
      </c>
      <c r="L4156">
        <v>141000</v>
      </c>
      <c r="M4156" t="s">
        <v>42</v>
      </c>
      <c r="N4156" t="s">
        <v>64</v>
      </c>
      <c r="O4156" s="2">
        <v>80000</v>
      </c>
      <c r="P4156" s="1">
        <f>MEDIAN(Data_Source[Price (SAR)])</f>
        <v>58000</v>
      </c>
      <c r="Q4156" s="1" cm="1">
        <f t="array" ref="Q4156">MEDIAN(_xlfn._xlws.FILTER(Data_Source[Price (SAR)],Data_Source[Maker] = Data_Source[[#This Row],[Maker]]))</f>
        <v>72000</v>
      </c>
    </row>
    <row r="4157" spans="1:17" x14ac:dyDescent="0.35">
      <c r="A4157">
        <v>4156</v>
      </c>
      <c r="B4157" t="s">
        <v>73</v>
      </c>
      <c r="C4157" t="s">
        <v>257</v>
      </c>
      <c r="D4157">
        <v>2019</v>
      </c>
      <c r="E4157" s="9">
        <f ca="1">YEAR(TODAY())-Data_Source[[#This Row],[Year]]</f>
        <v>6</v>
      </c>
      <c r="F4157" t="s">
        <v>15</v>
      </c>
      <c r="G4157" t="s">
        <v>75</v>
      </c>
      <c r="H4157" t="s">
        <v>26</v>
      </c>
      <c r="I4157">
        <v>2</v>
      </c>
      <c r="J4157" t="s">
        <v>18</v>
      </c>
      <c r="K4157" t="s">
        <v>19</v>
      </c>
      <c r="L4157">
        <v>57000</v>
      </c>
      <c r="M4157" t="s">
        <v>42</v>
      </c>
      <c r="N4157" t="s">
        <v>64</v>
      </c>
      <c r="O4157" s="3">
        <v>55000</v>
      </c>
      <c r="P4157" s="1">
        <f>MEDIAN(Data_Source[Price (SAR)])</f>
        <v>58000</v>
      </c>
      <c r="Q4157" s="1" cm="1">
        <f t="array" ref="Q4157">MEDIAN(_xlfn._xlws.FILTER(Data_Source[Price (SAR)],Data_Source[Maker] = Data_Source[[#This Row],[Maker]]))</f>
        <v>56000</v>
      </c>
    </row>
    <row r="4158" spans="1:17" x14ac:dyDescent="0.35">
      <c r="A4158">
        <v>4157</v>
      </c>
      <c r="B4158" t="s">
        <v>21</v>
      </c>
      <c r="C4158" t="s">
        <v>207</v>
      </c>
      <c r="D4158">
        <v>2011</v>
      </c>
      <c r="E4158" s="9">
        <f ca="1">YEAR(TODAY())-Data_Source[[#This Row],[Year]]</f>
        <v>14</v>
      </c>
      <c r="F4158" t="s">
        <v>15</v>
      </c>
      <c r="G4158" t="s">
        <v>25</v>
      </c>
      <c r="H4158" t="s">
        <v>17</v>
      </c>
      <c r="I4158">
        <v>2.5</v>
      </c>
      <c r="J4158" t="s">
        <v>18</v>
      </c>
      <c r="K4158" t="s">
        <v>19</v>
      </c>
      <c r="L4158">
        <v>18500</v>
      </c>
      <c r="M4158" t="s">
        <v>111</v>
      </c>
      <c r="N4158" t="s">
        <v>540</v>
      </c>
      <c r="O4158" s="2">
        <v>22000</v>
      </c>
      <c r="P4158" s="1">
        <f>MEDIAN(Data_Source[Price (SAR)])</f>
        <v>58000</v>
      </c>
      <c r="Q4158" s="1" cm="1">
        <f t="array" ref="Q4158">MEDIAN(_xlfn._xlws.FILTER(Data_Source[Price (SAR)],Data_Source[Maker] = Data_Source[[#This Row],[Maker]]))</f>
        <v>36500</v>
      </c>
    </row>
    <row r="4159" spans="1:17" x14ac:dyDescent="0.35">
      <c r="A4159">
        <v>4158</v>
      </c>
      <c r="B4159" t="s">
        <v>39</v>
      </c>
      <c r="C4159" t="s">
        <v>46</v>
      </c>
      <c r="D4159">
        <v>2016</v>
      </c>
      <c r="E4159" s="9">
        <f ca="1">YEAR(TODAY())-Data_Source[[#This Row],[Year]]</f>
        <v>9</v>
      </c>
      <c r="F4159" t="s">
        <v>15</v>
      </c>
      <c r="G4159" t="s">
        <v>75</v>
      </c>
      <c r="H4159" t="s">
        <v>26</v>
      </c>
      <c r="I4159">
        <v>5.3</v>
      </c>
      <c r="J4159" t="s">
        <v>18</v>
      </c>
      <c r="K4159" t="s">
        <v>19</v>
      </c>
      <c r="L4159">
        <v>124000</v>
      </c>
      <c r="M4159" t="s">
        <v>45</v>
      </c>
      <c r="N4159" t="s">
        <v>539</v>
      </c>
      <c r="O4159" s="3">
        <v>120000</v>
      </c>
      <c r="P4159" s="1">
        <f>MEDIAN(Data_Source[Price (SAR)])</f>
        <v>58000</v>
      </c>
      <c r="Q4159" s="1" cm="1">
        <f t="array" ref="Q4159">MEDIAN(_xlfn._xlws.FILTER(Data_Source[Price (SAR)],Data_Source[Maker] = Data_Source[[#This Row],[Maker]]))</f>
        <v>60000</v>
      </c>
    </row>
    <row r="4160" spans="1:17" x14ac:dyDescent="0.35">
      <c r="A4160">
        <v>4159</v>
      </c>
      <c r="B4160" t="s">
        <v>48</v>
      </c>
      <c r="C4160" t="s">
        <v>106</v>
      </c>
      <c r="D4160">
        <v>2018</v>
      </c>
      <c r="E4160" s="9">
        <f ca="1">YEAR(TODAY())-Data_Source[[#This Row],[Year]]</f>
        <v>7</v>
      </c>
      <c r="F4160" t="s">
        <v>15</v>
      </c>
      <c r="G4160" t="s">
        <v>29</v>
      </c>
      <c r="H4160" t="s">
        <v>17</v>
      </c>
      <c r="I4160">
        <v>3</v>
      </c>
      <c r="J4160" t="s">
        <v>18</v>
      </c>
      <c r="K4160" t="s">
        <v>19</v>
      </c>
      <c r="L4160">
        <v>73000</v>
      </c>
      <c r="M4160" t="s">
        <v>20</v>
      </c>
      <c r="N4160" t="s">
        <v>20</v>
      </c>
      <c r="O4160" s="2">
        <v>345000</v>
      </c>
      <c r="P4160" s="1">
        <f>MEDIAN(Data_Source[Price (SAR)])</f>
        <v>58000</v>
      </c>
      <c r="Q4160" s="1" cm="1">
        <f t="array" ref="Q4160">MEDIAN(_xlfn._xlws.FILTER(Data_Source[Price (SAR)],Data_Source[Maker] = Data_Source[[#This Row],[Maker]]))</f>
        <v>145000</v>
      </c>
    </row>
    <row r="4161" spans="1:17" x14ac:dyDescent="0.35">
      <c r="A4161">
        <v>4160</v>
      </c>
      <c r="B4161" t="s">
        <v>139</v>
      </c>
      <c r="C4161" t="s">
        <v>354</v>
      </c>
      <c r="D4161">
        <v>2020</v>
      </c>
      <c r="E4161" s="9">
        <f ca="1">YEAR(TODAY())-Data_Source[[#This Row],[Year]]</f>
        <v>5</v>
      </c>
      <c r="F4161" t="s">
        <v>15</v>
      </c>
      <c r="G4161" t="s">
        <v>75</v>
      </c>
      <c r="H4161" t="s">
        <v>17</v>
      </c>
      <c r="I4161">
        <v>1.6</v>
      </c>
      <c r="J4161" t="s">
        <v>18</v>
      </c>
      <c r="K4161" t="s">
        <v>19</v>
      </c>
      <c r="L4161">
        <v>5900</v>
      </c>
      <c r="M4161" t="s">
        <v>42</v>
      </c>
      <c r="N4161" t="s">
        <v>64</v>
      </c>
      <c r="O4161" s="2">
        <v>77500</v>
      </c>
      <c r="P4161" s="1">
        <f>MEDIAN(Data_Source[Price (SAR)])</f>
        <v>58000</v>
      </c>
      <c r="Q4161" s="1" cm="1">
        <f t="array" ref="Q4161">MEDIAN(_xlfn._xlws.FILTER(Data_Source[Price (SAR)],Data_Source[Maker] = Data_Source[[#This Row],[Maker]]))</f>
        <v>28000</v>
      </c>
    </row>
    <row r="4162" spans="1:17" x14ac:dyDescent="0.35">
      <c r="A4162">
        <v>4161</v>
      </c>
      <c r="B4162" t="s">
        <v>60</v>
      </c>
      <c r="C4162" t="s">
        <v>80</v>
      </c>
      <c r="D4162">
        <v>2013</v>
      </c>
      <c r="E4162" s="9">
        <f ca="1">YEAR(TODAY())-Data_Source[[#This Row],[Year]]</f>
        <v>12</v>
      </c>
      <c r="F4162" t="s">
        <v>15</v>
      </c>
      <c r="G4162" t="s">
        <v>16</v>
      </c>
      <c r="H4162" t="s">
        <v>17</v>
      </c>
      <c r="I4162">
        <v>1.6</v>
      </c>
      <c r="J4162" t="s">
        <v>18</v>
      </c>
      <c r="K4162" t="s">
        <v>19</v>
      </c>
      <c r="L4162">
        <v>263000</v>
      </c>
      <c r="M4162" t="s">
        <v>45</v>
      </c>
      <c r="N4162" t="s">
        <v>539</v>
      </c>
      <c r="O4162" s="2">
        <v>66000</v>
      </c>
      <c r="P4162" s="1">
        <f>MEDIAN(Data_Source[Price (SAR)])</f>
        <v>58000</v>
      </c>
      <c r="Q4162" s="1" cm="1">
        <f t="array" ref="Q4162">MEDIAN(_xlfn._xlws.FILTER(Data_Source[Price (SAR)],Data_Source[Maker] = Data_Source[[#This Row],[Maker]]))</f>
        <v>142000</v>
      </c>
    </row>
    <row r="4163" spans="1:17" x14ac:dyDescent="0.35">
      <c r="A4163">
        <v>4162</v>
      </c>
      <c r="B4163" t="s">
        <v>34</v>
      </c>
      <c r="C4163" t="s">
        <v>43</v>
      </c>
      <c r="D4163">
        <v>2017</v>
      </c>
      <c r="E4163" s="9">
        <f ca="1">YEAR(TODAY())-Data_Source[[#This Row],[Year]]</f>
        <v>8</v>
      </c>
      <c r="F4163" t="s">
        <v>15</v>
      </c>
      <c r="G4163" t="s">
        <v>25</v>
      </c>
      <c r="H4163" t="s">
        <v>26</v>
      </c>
      <c r="I4163">
        <v>2.5</v>
      </c>
      <c r="J4163" t="s">
        <v>18</v>
      </c>
      <c r="K4163" t="s">
        <v>19</v>
      </c>
      <c r="L4163">
        <v>327000</v>
      </c>
      <c r="M4163" t="s">
        <v>45</v>
      </c>
      <c r="N4163" t="s">
        <v>539</v>
      </c>
      <c r="O4163" s="2">
        <v>46000</v>
      </c>
      <c r="P4163" s="1">
        <f>MEDIAN(Data_Source[Price (SAR)])</f>
        <v>58000</v>
      </c>
      <c r="Q4163" s="1" cm="1">
        <f t="array" ref="Q4163">MEDIAN(_xlfn._xlws.FILTER(Data_Source[Price (SAR)],Data_Source[Maker] = Data_Source[[#This Row],[Maker]]))</f>
        <v>65000</v>
      </c>
    </row>
    <row r="4164" spans="1:17" x14ac:dyDescent="0.35">
      <c r="A4164">
        <v>4163</v>
      </c>
      <c r="B4164" t="s">
        <v>34</v>
      </c>
      <c r="C4164" t="s">
        <v>123</v>
      </c>
      <c r="D4164">
        <v>2016</v>
      </c>
      <c r="E4164" s="9">
        <f ca="1">YEAR(TODAY())-Data_Source[[#This Row],[Year]]</f>
        <v>9</v>
      </c>
      <c r="F4164" t="s">
        <v>44</v>
      </c>
      <c r="G4164" t="s">
        <v>23</v>
      </c>
      <c r="H4164" t="s">
        <v>26</v>
      </c>
      <c r="I4164">
        <v>2</v>
      </c>
      <c r="J4164" t="s">
        <v>18</v>
      </c>
      <c r="K4164" t="s">
        <v>68</v>
      </c>
      <c r="L4164">
        <v>202332</v>
      </c>
      <c r="M4164" t="s">
        <v>20</v>
      </c>
      <c r="N4164" t="s">
        <v>20</v>
      </c>
      <c r="O4164" s="3">
        <v>57000</v>
      </c>
      <c r="P4164" s="1">
        <f>MEDIAN(Data_Source[Price (SAR)])</f>
        <v>58000</v>
      </c>
      <c r="Q4164" s="1" cm="1">
        <f t="array" ref="Q4164">MEDIAN(_xlfn._xlws.FILTER(Data_Source[Price (SAR)],Data_Source[Maker] = Data_Source[[#This Row],[Maker]]))</f>
        <v>65000</v>
      </c>
    </row>
    <row r="4165" spans="1:17" x14ac:dyDescent="0.35">
      <c r="A4165">
        <v>4164</v>
      </c>
      <c r="B4165" t="s">
        <v>76</v>
      </c>
      <c r="C4165" t="s">
        <v>112</v>
      </c>
      <c r="D4165">
        <v>2018</v>
      </c>
      <c r="E4165" s="9">
        <f ca="1">YEAR(TODAY())-Data_Source[[#This Row],[Year]]</f>
        <v>7</v>
      </c>
      <c r="F4165" t="s">
        <v>15</v>
      </c>
      <c r="G4165" t="s">
        <v>75</v>
      </c>
      <c r="H4165" t="s">
        <v>26</v>
      </c>
      <c r="I4165">
        <v>3.6</v>
      </c>
      <c r="J4165" t="s">
        <v>18</v>
      </c>
      <c r="K4165" t="s">
        <v>19</v>
      </c>
      <c r="L4165">
        <v>78000</v>
      </c>
      <c r="M4165" t="s">
        <v>20</v>
      </c>
      <c r="N4165" t="s">
        <v>20</v>
      </c>
      <c r="O4165" s="3">
        <v>92000</v>
      </c>
      <c r="P4165" s="1">
        <f>MEDIAN(Data_Source[Price (SAR)])</f>
        <v>58000</v>
      </c>
      <c r="Q4165" s="1" cm="1">
        <f t="array" ref="Q4165">MEDIAN(_xlfn._xlws.FILTER(Data_Source[Price (SAR)],Data_Source[Maker] = Data_Source[[#This Row],[Maker]]))</f>
        <v>55000</v>
      </c>
    </row>
    <row r="4166" spans="1:17" x14ac:dyDescent="0.35">
      <c r="A4166">
        <v>4165</v>
      </c>
      <c r="B4166" t="s">
        <v>31</v>
      </c>
      <c r="C4166" t="s">
        <v>32</v>
      </c>
      <c r="D4166">
        <v>2018</v>
      </c>
      <c r="E4166" s="9">
        <f ca="1">YEAR(TODAY())-Data_Source[[#This Row],[Year]]</f>
        <v>7</v>
      </c>
      <c r="F4166" t="s">
        <v>44</v>
      </c>
      <c r="G4166" t="s">
        <v>23</v>
      </c>
      <c r="H4166" t="s">
        <v>30</v>
      </c>
      <c r="I4166">
        <v>1.5</v>
      </c>
      <c r="J4166" t="s">
        <v>18</v>
      </c>
      <c r="K4166" t="s">
        <v>19</v>
      </c>
      <c r="L4166">
        <v>53146</v>
      </c>
      <c r="M4166" t="s">
        <v>20</v>
      </c>
      <c r="N4166" t="s">
        <v>20</v>
      </c>
      <c r="O4166" s="3">
        <v>91500</v>
      </c>
      <c r="P4166" s="1">
        <f>MEDIAN(Data_Source[Price (SAR)])</f>
        <v>58000</v>
      </c>
      <c r="Q4166" s="1" cm="1">
        <f t="array" ref="Q4166">MEDIAN(_xlfn._xlws.FILTER(Data_Source[Price (SAR)],Data_Source[Maker] = Data_Source[[#This Row],[Maker]]))</f>
        <v>60500</v>
      </c>
    </row>
    <row r="4167" spans="1:17" x14ac:dyDescent="0.35">
      <c r="A4167">
        <v>4166</v>
      </c>
      <c r="B4167" t="s">
        <v>21</v>
      </c>
      <c r="C4167" t="s">
        <v>24</v>
      </c>
      <c r="D4167">
        <v>2017</v>
      </c>
      <c r="E4167" s="9">
        <f ca="1">YEAR(TODAY())-Data_Source[[#This Row],[Year]]</f>
        <v>8</v>
      </c>
      <c r="F4167" t="s">
        <v>15</v>
      </c>
      <c r="G4167" t="s">
        <v>23</v>
      </c>
      <c r="H4167" t="s">
        <v>26</v>
      </c>
      <c r="I4167">
        <v>1.5</v>
      </c>
      <c r="J4167" t="s">
        <v>18</v>
      </c>
      <c r="K4167" t="s">
        <v>19</v>
      </c>
      <c r="L4167">
        <v>58000</v>
      </c>
      <c r="M4167" t="s">
        <v>54</v>
      </c>
      <c r="N4167" t="s">
        <v>538</v>
      </c>
      <c r="O4167" s="2">
        <v>24500</v>
      </c>
      <c r="P4167" s="1">
        <f>MEDIAN(Data_Source[Price (SAR)])</f>
        <v>58000</v>
      </c>
      <c r="Q4167" s="1" cm="1">
        <f t="array" ref="Q4167">MEDIAN(_xlfn._xlws.FILTER(Data_Source[Price (SAR)],Data_Source[Maker] = Data_Source[[#This Row],[Maker]]))</f>
        <v>36500</v>
      </c>
    </row>
    <row r="4168" spans="1:17" x14ac:dyDescent="0.35">
      <c r="A4168">
        <v>4167</v>
      </c>
      <c r="B4168" t="s">
        <v>34</v>
      </c>
      <c r="C4168" t="s">
        <v>123</v>
      </c>
      <c r="D4168">
        <v>2018</v>
      </c>
      <c r="E4168" s="9">
        <f ca="1">YEAR(TODAY())-Data_Source[[#This Row],[Year]]</f>
        <v>7</v>
      </c>
      <c r="F4168" t="s">
        <v>15</v>
      </c>
      <c r="G4168" t="s">
        <v>23</v>
      </c>
      <c r="H4168" t="s">
        <v>30</v>
      </c>
      <c r="I4168">
        <v>2.7</v>
      </c>
      <c r="J4168" t="s">
        <v>18</v>
      </c>
      <c r="K4168" t="s">
        <v>68</v>
      </c>
      <c r="L4168">
        <v>192700</v>
      </c>
      <c r="M4168" t="s">
        <v>45</v>
      </c>
      <c r="N4168" t="s">
        <v>539</v>
      </c>
      <c r="O4168" s="3">
        <v>78000</v>
      </c>
      <c r="P4168" s="1">
        <f>MEDIAN(Data_Source[Price (SAR)])</f>
        <v>58000</v>
      </c>
      <c r="Q4168" s="1" cm="1">
        <f t="array" ref="Q4168">MEDIAN(_xlfn._xlws.FILTER(Data_Source[Price (SAR)],Data_Source[Maker] = Data_Source[[#This Row],[Maker]]))</f>
        <v>65000</v>
      </c>
    </row>
    <row r="4169" spans="1:17" x14ac:dyDescent="0.35">
      <c r="A4169">
        <v>4168</v>
      </c>
      <c r="B4169" t="s">
        <v>27</v>
      </c>
      <c r="C4169" t="s">
        <v>28</v>
      </c>
      <c r="D4169">
        <v>2017</v>
      </c>
      <c r="E4169" s="9">
        <f ca="1">YEAR(TODAY())-Data_Source[[#This Row],[Year]]</f>
        <v>8</v>
      </c>
      <c r="F4169" t="s">
        <v>15</v>
      </c>
      <c r="G4169" t="s">
        <v>29</v>
      </c>
      <c r="H4169" t="s">
        <v>26</v>
      </c>
      <c r="I4169">
        <v>2</v>
      </c>
      <c r="J4169" t="s">
        <v>18</v>
      </c>
      <c r="K4169" t="s">
        <v>19</v>
      </c>
      <c r="L4169">
        <v>146000</v>
      </c>
      <c r="M4169" t="s">
        <v>20</v>
      </c>
      <c r="N4169" t="s">
        <v>20</v>
      </c>
      <c r="O4169" s="2">
        <v>40000</v>
      </c>
      <c r="P4169" s="1">
        <f>MEDIAN(Data_Source[Price (SAR)])</f>
        <v>58000</v>
      </c>
      <c r="Q4169" s="1" cm="1">
        <f t="array" ref="Q4169">MEDIAN(_xlfn._xlws.FILTER(Data_Source[Price (SAR)],Data_Source[Maker] = Data_Source[[#This Row],[Maker]]))</f>
        <v>42000</v>
      </c>
    </row>
    <row r="4170" spans="1:17" x14ac:dyDescent="0.35">
      <c r="A4170">
        <v>4169</v>
      </c>
      <c r="B4170" t="s">
        <v>34</v>
      </c>
      <c r="C4170" t="s">
        <v>123</v>
      </c>
      <c r="D4170">
        <v>2016</v>
      </c>
      <c r="E4170" s="9">
        <f ca="1">YEAR(TODAY())-Data_Source[[#This Row],[Year]]</f>
        <v>9</v>
      </c>
      <c r="F4170" t="s">
        <v>15</v>
      </c>
      <c r="G4170" t="s">
        <v>23</v>
      </c>
      <c r="H4170" t="s">
        <v>26</v>
      </c>
      <c r="I4170">
        <v>1.4</v>
      </c>
      <c r="J4170" t="s">
        <v>18</v>
      </c>
      <c r="K4170" t="s">
        <v>68</v>
      </c>
      <c r="L4170">
        <v>8700</v>
      </c>
      <c r="M4170" t="s">
        <v>20</v>
      </c>
      <c r="N4170" t="s">
        <v>20</v>
      </c>
      <c r="O4170" s="3">
        <v>80000</v>
      </c>
      <c r="P4170" s="1">
        <f>MEDIAN(Data_Source[Price (SAR)])</f>
        <v>58000</v>
      </c>
      <c r="Q4170" s="1" cm="1">
        <f t="array" ref="Q4170">MEDIAN(_xlfn._xlws.FILTER(Data_Source[Price (SAR)],Data_Source[Maker] = Data_Source[[#This Row],[Maker]]))</f>
        <v>65000</v>
      </c>
    </row>
    <row r="4171" spans="1:17" x14ac:dyDescent="0.35">
      <c r="A4171">
        <v>4170</v>
      </c>
      <c r="B4171" t="s">
        <v>34</v>
      </c>
      <c r="C4171" t="s">
        <v>287</v>
      </c>
      <c r="D4171">
        <v>2015</v>
      </c>
      <c r="E4171" s="9">
        <f ca="1">YEAR(TODAY())-Data_Source[[#This Row],[Year]]</f>
        <v>10</v>
      </c>
      <c r="F4171" t="s">
        <v>44</v>
      </c>
      <c r="G4171" t="s">
        <v>23</v>
      </c>
      <c r="H4171" t="s">
        <v>30</v>
      </c>
      <c r="I4171">
        <v>2.7</v>
      </c>
      <c r="J4171" t="s">
        <v>18</v>
      </c>
      <c r="K4171" t="s">
        <v>68</v>
      </c>
      <c r="L4171">
        <v>23000</v>
      </c>
      <c r="M4171" t="s">
        <v>20</v>
      </c>
      <c r="N4171" t="s">
        <v>20</v>
      </c>
      <c r="O4171" s="2">
        <v>49000</v>
      </c>
      <c r="P4171" s="1">
        <f>MEDIAN(Data_Source[Price (SAR)])</f>
        <v>58000</v>
      </c>
      <c r="Q4171" s="1" cm="1">
        <f t="array" ref="Q4171">MEDIAN(_xlfn._xlws.FILTER(Data_Source[Price (SAR)],Data_Source[Maker] = Data_Source[[#This Row],[Maker]]))</f>
        <v>65000</v>
      </c>
    </row>
    <row r="4172" spans="1:17" x14ac:dyDescent="0.35">
      <c r="A4172">
        <v>4171</v>
      </c>
      <c r="B4172" t="s">
        <v>27</v>
      </c>
      <c r="C4172" t="s">
        <v>89</v>
      </c>
      <c r="D4172">
        <v>2018</v>
      </c>
      <c r="E4172" s="9">
        <f ca="1">YEAR(TODAY())-Data_Source[[#This Row],[Year]]</f>
        <v>7</v>
      </c>
      <c r="F4172" t="s">
        <v>15</v>
      </c>
      <c r="G4172" t="s">
        <v>29</v>
      </c>
      <c r="H4172" t="s">
        <v>26</v>
      </c>
      <c r="I4172">
        <v>2.4</v>
      </c>
      <c r="J4172" t="s">
        <v>18</v>
      </c>
      <c r="K4172" t="s">
        <v>19</v>
      </c>
      <c r="L4172">
        <v>125000</v>
      </c>
      <c r="M4172" t="s">
        <v>42</v>
      </c>
      <c r="N4172" t="s">
        <v>64</v>
      </c>
      <c r="O4172" s="2">
        <v>57000</v>
      </c>
      <c r="P4172" s="1">
        <f>MEDIAN(Data_Source[Price (SAR)])</f>
        <v>58000</v>
      </c>
      <c r="Q4172" s="1" cm="1">
        <f t="array" ref="Q4172">MEDIAN(_xlfn._xlws.FILTER(Data_Source[Price (SAR)],Data_Source[Maker] = Data_Source[[#This Row],[Maker]]))</f>
        <v>42000</v>
      </c>
    </row>
    <row r="4173" spans="1:17" x14ac:dyDescent="0.35">
      <c r="A4173">
        <v>4172</v>
      </c>
      <c r="B4173" t="s">
        <v>31</v>
      </c>
      <c r="C4173" t="s">
        <v>32</v>
      </c>
      <c r="D4173">
        <v>2010</v>
      </c>
      <c r="E4173" s="9">
        <f ca="1">YEAR(TODAY())-Data_Source[[#This Row],[Year]]</f>
        <v>15</v>
      </c>
      <c r="F4173" t="s">
        <v>47</v>
      </c>
      <c r="G4173" t="s">
        <v>196</v>
      </c>
      <c r="H4173" t="s">
        <v>17</v>
      </c>
      <c r="I4173">
        <v>2.4</v>
      </c>
      <c r="J4173" t="s">
        <v>18</v>
      </c>
      <c r="K4173" t="s">
        <v>19</v>
      </c>
      <c r="L4173">
        <v>205</v>
      </c>
      <c r="M4173" t="s">
        <v>42</v>
      </c>
      <c r="N4173" t="s">
        <v>64</v>
      </c>
      <c r="O4173" s="3">
        <v>30000</v>
      </c>
      <c r="P4173" s="1">
        <f>MEDIAN(Data_Source[Price (SAR)])</f>
        <v>58000</v>
      </c>
      <c r="Q4173" s="1" cm="1">
        <f t="array" ref="Q4173">MEDIAN(_xlfn._xlws.FILTER(Data_Source[Price (SAR)],Data_Source[Maker] = Data_Source[[#This Row],[Maker]]))</f>
        <v>60500</v>
      </c>
    </row>
    <row r="4174" spans="1:17" x14ac:dyDescent="0.35">
      <c r="A4174">
        <v>4173</v>
      </c>
      <c r="B4174" t="s">
        <v>27</v>
      </c>
      <c r="C4174" t="s">
        <v>28</v>
      </c>
      <c r="D4174">
        <v>2018</v>
      </c>
      <c r="E4174" s="9">
        <f ca="1">YEAR(TODAY())-Data_Source[[#This Row],[Year]]</f>
        <v>7</v>
      </c>
      <c r="F4174" t="s">
        <v>15</v>
      </c>
      <c r="G4174" t="s">
        <v>29</v>
      </c>
      <c r="H4174" t="s">
        <v>26</v>
      </c>
      <c r="I4174">
        <v>1.6</v>
      </c>
      <c r="J4174" t="s">
        <v>18</v>
      </c>
      <c r="K4174" t="s">
        <v>19</v>
      </c>
      <c r="L4174">
        <v>144000</v>
      </c>
      <c r="M4174" t="s">
        <v>42</v>
      </c>
      <c r="N4174" t="s">
        <v>64</v>
      </c>
      <c r="O4174" s="2">
        <v>45000</v>
      </c>
      <c r="P4174" s="1">
        <f>MEDIAN(Data_Source[Price (SAR)])</f>
        <v>58000</v>
      </c>
      <c r="Q4174" s="1" cm="1">
        <f t="array" ref="Q4174">MEDIAN(_xlfn._xlws.FILTER(Data_Source[Price (SAR)],Data_Source[Maker] = Data_Source[[#This Row],[Maker]]))</f>
        <v>42000</v>
      </c>
    </row>
    <row r="4175" spans="1:17" x14ac:dyDescent="0.35">
      <c r="A4175">
        <v>4174</v>
      </c>
      <c r="B4175" t="s">
        <v>34</v>
      </c>
      <c r="C4175" t="s">
        <v>72</v>
      </c>
      <c r="D4175">
        <v>2018</v>
      </c>
      <c r="E4175" s="9">
        <f ca="1">YEAR(TODAY())-Data_Source[[#This Row],[Year]]</f>
        <v>7</v>
      </c>
      <c r="F4175" t="s">
        <v>15</v>
      </c>
      <c r="G4175" t="s">
        <v>23</v>
      </c>
      <c r="H4175" t="s">
        <v>26</v>
      </c>
      <c r="I4175">
        <v>2.5</v>
      </c>
      <c r="J4175" t="s">
        <v>18</v>
      </c>
      <c r="K4175" t="s">
        <v>19</v>
      </c>
      <c r="L4175">
        <v>163000</v>
      </c>
      <c r="M4175" t="s">
        <v>20</v>
      </c>
      <c r="N4175" t="s">
        <v>20</v>
      </c>
      <c r="O4175" s="3">
        <v>69500</v>
      </c>
      <c r="P4175" s="1">
        <f>MEDIAN(Data_Source[Price (SAR)])</f>
        <v>58000</v>
      </c>
      <c r="Q4175" s="1" cm="1">
        <f t="array" ref="Q4175">MEDIAN(_xlfn._xlws.FILTER(Data_Source[Price (SAR)],Data_Source[Maker] = Data_Source[[#This Row],[Maker]]))</f>
        <v>65000</v>
      </c>
    </row>
    <row r="4176" spans="1:17" x14ac:dyDescent="0.35">
      <c r="A4176">
        <v>4175</v>
      </c>
      <c r="B4176" t="s">
        <v>82</v>
      </c>
      <c r="C4176" t="s">
        <v>164</v>
      </c>
      <c r="D4176">
        <v>2019</v>
      </c>
      <c r="E4176" s="9">
        <f ca="1">YEAR(TODAY())-Data_Source[[#This Row],[Year]]</f>
        <v>6</v>
      </c>
      <c r="F4176" t="s">
        <v>15</v>
      </c>
      <c r="G4176" t="s">
        <v>78</v>
      </c>
      <c r="H4176" t="s">
        <v>26</v>
      </c>
      <c r="I4176">
        <v>1.6</v>
      </c>
      <c r="J4176" t="s">
        <v>18</v>
      </c>
      <c r="K4176" t="s">
        <v>19</v>
      </c>
      <c r="L4176">
        <v>75000</v>
      </c>
      <c r="M4176" t="s">
        <v>155</v>
      </c>
      <c r="N4176" t="s">
        <v>539</v>
      </c>
      <c r="O4176" s="2">
        <v>60000</v>
      </c>
      <c r="P4176" s="1">
        <f>MEDIAN(Data_Source[Price (SAR)])</f>
        <v>58000</v>
      </c>
      <c r="Q4176" s="1" cm="1">
        <f t="array" ref="Q4176">MEDIAN(_xlfn._xlws.FILTER(Data_Source[Price (SAR)],Data_Source[Maker] = Data_Source[[#This Row],[Maker]]))</f>
        <v>40000</v>
      </c>
    </row>
    <row r="4177" spans="1:17" x14ac:dyDescent="0.35">
      <c r="A4177">
        <v>4176</v>
      </c>
      <c r="B4177" t="s">
        <v>27</v>
      </c>
      <c r="C4177" t="s">
        <v>28</v>
      </c>
      <c r="D4177">
        <v>2013</v>
      </c>
      <c r="E4177" s="9">
        <f ca="1">YEAR(TODAY())-Data_Source[[#This Row],[Year]]</f>
        <v>12</v>
      </c>
      <c r="F4177" t="s">
        <v>15</v>
      </c>
      <c r="G4177" t="s">
        <v>102</v>
      </c>
      <c r="H4177" t="s">
        <v>30</v>
      </c>
      <c r="I4177">
        <v>2</v>
      </c>
      <c r="J4177" t="s">
        <v>18</v>
      </c>
      <c r="K4177" t="s">
        <v>19</v>
      </c>
      <c r="L4177">
        <v>300000</v>
      </c>
      <c r="M4177" t="s">
        <v>111</v>
      </c>
      <c r="N4177" t="s">
        <v>540</v>
      </c>
      <c r="O4177" s="3">
        <v>20000</v>
      </c>
      <c r="P4177" s="1">
        <f>MEDIAN(Data_Source[Price (SAR)])</f>
        <v>58000</v>
      </c>
      <c r="Q4177" s="1" cm="1">
        <f t="array" ref="Q4177">MEDIAN(_xlfn._xlws.FILTER(Data_Source[Price (SAR)],Data_Source[Maker] = Data_Source[[#This Row],[Maker]]))</f>
        <v>42000</v>
      </c>
    </row>
    <row r="4178" spans="1:17" x14ac:dyDescent="0.35">
      <c r="A4178">
        <v>4177</v>
      </c>
      <c r="B4178" t="s">
        <v>82</v>
      </c>
      <c r="C4178" t="s">
        <v>117</v>
      </c>
      <c r="D4178">
        <v>2017</v>
      </c>
      <c r="E4178" s="9">
        <f ca="1">YEAR(TODAY())-Data_Source[[#This Row],[Year]]</f>
        <v>8</v>
      </c>
      <c r="F4178" t="s">
        <v>15</v>
      </c>
      <c r="G4178" t="s">
        <v>65</v>
      </c>
      <c r="H4178" t="s">
        <v>26</v>
      </c>
      <c r="I4178">
        <v>1</v>
      </c>
      <c r="J4178" t="s">
        <v>18</v>
      </c>
      <c r="K4178" t="s">
        <v>19</v>
      </c>
      <c r="L4178">
        <v>158000</v>
      </c>
      <c r="M4178" t="s">
        <v>54</v>
      </c>
      <c r="N4178" t="s">
        <v>538</v>
      </c>
      <c r="O4178" s="2">
        <v>22500</v>
      </c>
      <c r="P4178" s="1">
        <f>MEDIAN(Data_Source[Price (SAR)])</f>
        <v>58000</v>
      </c>
      <c r="Q4178" s="1" cm="1">
        <f t="array" ref="Q4178">MEDIAN(_xlfn._xlws.FILTER(Data_Source[Price (SAR)],Data_Source[Maker] = Data_Source[[#This Row],[Maker]]))</f>
        <v>40000</v>
      </c>
    </row>
    <row r="4179" spans="1:17" x14ac:dyDescent="0.35">
      <c r="A4179">
        <v>4178</v>
      </c>
      <c r="B4179" t="s">
        <v>27</v>
      </c>
      <c r="C4179" t="s">
        <v>28</v>
      </c>
      <c r="D4179">
        <v>2013</v>
      </c>
      <c r="E4179" s="9">
        <f ca="1">YEAR(TODAY())-Data_Source[[#This Row],[Year]]</f>
        <v>12</v>
      </c>
      <c r="F4179" t="s">
        <v>15</v>
      </c>
      <c r="G4179" t="s">
        <v>94</v>
      </c>
      <c r="H4179" t="s">
        <v>17</v>
      </c>
      <c r="I4179">
        <v>2</v>
      </c>
      <c r="J4179" t="s">
        <v>18</v>
      </c>
      <c r="K4179" t="s">
        <v>19</v>
      </c>
      <c r="L4179">
        <v>189000</v>
      </c>
      <c r="M4179" t="s">
        <v>111</v>
      </c>
      <c r="N4179" t="s">
        <v>540</v>
      </c>
      <c r="O4179" s="2">
        <v>23000</v>
      </c>
      <c r="P4179" s="1">
        <f>MEDIAN(Data_Source[Price (SAR)])</f>
        <v>58000</v>
      </c>
      <c r="Q4179" s="1" cm="1">
        <f t="array" ref="Q4179">MEDIAN(_xlfn._xlws.FILTER(Data_Source[Price (SAR)],Data_Source[Maker] = Data_Source[[#This Row],[Maker]]))</f>
        <v>42000</v>
      </c>
    </row>
    <row r="4180" spans="1:17" x14ac:dyDescent="0.35">
      <c r="A4180">
        <v>4179</v>
      </c>
      <c r="B4180" t="s">
        <v>85</v>
      </c>
      <c r="C4180" t="s">
        <v>87</v>
      </c>
      <c r="D4180">
        <v>2018</v>
      </c>
      <c r="E4180" s="9">
        <f ca="1">YEAR(TODAY())-Data_Source[[#This Row],[Year]]</f>
        <v>7</v>
      </c>
      <c r="F4180" t="s">
        <v>15</v>
      </c>
      <c r="G4180" t="s">
        <v>25</v>
      </c>
      <c r="H4180" t="s">
        <v>30</v>
      </c>
      <c r="I4180">
        <v>3.8</v>
      </c>
      <c r="J4180" t="s">
        <v>18</v>
      </c>
      <c r="K4180" t="s">
        <v>19</v>
      </c>
      <c r="L4180">
        <v>70000</v>
      </c>
      <c r="M4180" t="s">
        <v>20</v>
      </c>
      <c r="N4180" t="s">
        <v>20</v>
      </c>
      <c r="O4180" s="2">
        <v>110000</v>
      </c>
      <c r="P4180" s="1">
        <f>MEDIAN(Data_Source[Price (SAR)])</f>
        <v>58000</v>
      </c>
      <c r="Q4180" s="1" cm="1">
        <f t="array" ref="Q4180">MEDIAN(_xlfn._xlws.FILTER(Data_Source[Price (SAR)],Data_Source[Maker] = Data_Source[[#This Row],[Maker]]))</f>
        <v>88000</v>
      </c>
    </row>
    <row r="4181" spans="1:17" x14ac:dyDescent="0.35">
      <c r="A4181">
        <v>4180</v>
      </c>
      <c r="B4181" t="s">
        <v>34</v>
      </c>
      <c r="C4181" t="s">
        <v>35</v>
      </c>
      <c r="D4181">
        <v>2013</v>
      </c>
      <c r="E4181" s="9">
        <f ca="1">YEAR(TODAY())-Data_Source[[#This Row],[Year]]</f>
        <v>12</v>
      </c>
      <c r="F4181" t="s">
        <v>44</v>
      </c>
      <c r="G4181" t="s">
        <v>23</v>
      </c>
      <c r="H4181" t="s">
        <v>17</v>
      </c>
      <c r="I4181">
        <v>1</v>
      </c>
      <c r="J4181" t="s">
        <v>18</v>
      </c>
      <c r="K4181" t="s">
        <v>19</v>
      </c>
      <c r="L4181">
        <v>495</v>
      </c>
      <c r="M4181" t="s">
        <v>20</v>
      </c>
      <c r="N4181" t="s">
        <v>20</v>
      </c>
      <c r="O4181" s="3">
        <v>90000</v>
      </c>
      <c r="P4181" s="1">
        <f>MEDIAN(Data_Source[Price (SAR)])</f>
        <v>58000</v>
      </c>
      <c r="Q4181" s="1" cm="1">
        <f t="array" ref="Q4181">MEDIAN(_xlfn._xlws.FILTER(Data_Source[Price (SAR)],Data_Source[Maker] = Data_Source[[#This Row],[Maker]]))</f>
        <v>65000</v>
      </c>
    </row>
    <row r="4182" spans="1:17" x14ac:dyDescent="0.35">
      <c r="A4182">
        <v>4181</v>
      </c>
      <c r="B4182" t="s">
        <v>181</v>
      </c>
      <c r="C4182" t="s">
        <v>378</v>
      </c>
      <c r="D4182">
        <v>2015</v>
      </c>
      <c r="E4182" s="9">
        <f ca="1">YEAR(TODAY())-Data_Source[[#This Row],[Year]]</f>
        <v>10</v>
      </c>
      <c r="F4182" t="s">
        <v>15</v>
      </c>
      <c r="G4182" t="s">
        <v>23</v>
      </c>
      <c r="H4182" t="s">
        <v>26</v>
      </c>
      <c r="I4182">
        <v>2.5</v>
      </c>
      <c r="J4182" t="s">
        <v>18</v>
      </c>
      <c r="K4182" t="s">
        <v>68</v>
      </c>
      <c r="L4182">
        <v>103000</v>
      </c>
      <c r="M4182" t="s">
        <v>42</v>
      </c>
      <c r="N4182" t="s">
        <v>64</v>
      </c>
      <c r="O4182" s="2">
        <v>30000</v>
      </c>
      <c r="P4182" s="1">
        <f>MEDIAN(Data_Source[Price (SAR)])</f>
        <v>58000</v>
      </c>
      <c r="Q4182" s="1" cm="1">
        <f t="array" ref="Q4182">MEDIAN(_xlfn._xlws.FILTER(Data_Source[Price (SAR)],Data_Source[Maker] = Data_Source[[#This Row],[Maker]]))</f>
        <v>54000</v>
      </c>
    </row>
    <row r="4183" spans="1:17" x14ac:dyDescent="0.35">
      <c r="A4183">
        <v>4182</v>
      </c>
      <c r="B4183" t="s">
        <v>34</v>
      </c>
      <c r="C4183" t="s">
        <v>51</v>
      </c>
      <c r="D4183">
        <v>2018</v>
      </c>
      <c r="E4183" s="9">
        <f ca="1">YEAR(TODAY())-Data_Source[[#This Row],[Year]]</f>
        <v>7</v>
      </c>
      <c r="F4183" t="s">
        <v>15</v>
      </c>
      <c r="G4183" t="s">
        <v>25</v>
      </c>
      <c r="H4183" t="s">
        <v>26</v>
      </c>
      <c r="I4183">
        <v>1.6</v>
      </c>
      <c r="J4183" t="s">
        <v>18</v>
      </c>
      <c r="K4183" t="s">
        <v>19</v>
      </c>
      <c r="L4183">
        <v>28000</v>
      </c>
      <c r="M4183" t="s">
        <v>20</v>
      </c>
      <c r="N4183" t="s">
        <v>20</v>
      </c>
      <c r="O4183" s="3">
        <v>54000</v>
      </c>
      <c r="P4183" s="1">
        <f>MEDIAN(Data_Source[Price (SAR)])</f>
        <v>58000</v>
      </c>
      <c r="Q4183" s="1" cm="1">
        <f t="array" ref="Q4183">MEDIAN(_xlfn._xlws.FILTER(Data_Source[Price (SAR)],Data_Source[Maker] = Data_Source[[#This Row],[Maker]]))</f>
        <v>65000</v>
      </c>
    </row>
    <row r="4184" spans="1:17" x14ac:dyDescent="0.35">
      <c r="A4184">
        <v>4183</v>
      </c>
      <c r="B4184" t="s">
        <v>27</v>
      </c>
      <c r="C4184" t="s">
        <v>160</v>
      </c>
      <c r="D4184">
        <v>2013</v>
      </c>
      <c r="E4184" s="9">
        <f ca="1">YEAR(TODAY())-Data_Source[[#This Row],[Year]]</f>
        <v>12</v>
      </c>
      <c r="F4184" t="s">
        <v>15</v>
      </c>
      <c r="G4184" t="s">
        <v>23</v>
      </c>
      <c r="H4184" t="s">
        <v>30</v>
      </c>
      <c r="I4184">
        <v>2.4</v>
      </c>
      <c r="J4184" t="s">
        <v>18</v>
      </c>
      <c r="K4184" t="s">
        <v>19</v>
      </c>
      <c r="L4184">
        <v>318000</v>
      </c>
      <c r="M4184" t="s">
        <v>20</v>
      </c>
      <c r="N4184" t="s">
        <v>20</v>
      </c>
      <c r="O4184" s="3">
        <v>26000</v>
      </c>
      <c r="P4184" s="1">
        <f>MEDIAN(Data_Source[Price (SAR)])</f>
        <v>58000</v>
      </c>
      <c r="Q4184" s="1" cm="1">
        <f t="array" ref="Q4184">MEDIAN(_xlfn._xlws.FILTER(Data_Source[Price (SAR)],Data_Source[Maker] = Data_Source[[#This Row],[Maker]]))</f>
        <v>42000</v>
      </c>
    </row>
    <row r="4185" spans="1:17" x14ac:dyDescent="0.35">
      <c r="A4185">
        <v>4184</v>
      </c>
      <c r="B4185" t="s">
        <v>62</v>
      </c>
      <c r="C4185" t="s">
        <v>63</v>
      </c>
      <c r="D4185">
        <v>2020</v>
      </c>
      <c r="E4185" s="9">
        <f ca="1">YEAR(TODAY())-Data_Source[[#This Row],[Year]]</f>
        <v>5</v>
      </c>
      <c r="F4185" t="s">
        <v>44</v>
      </c>
      <c r="G4185" t="s">
        <v>23</v>
      </c>
      <c r="H4185" t="s">
        <v>17</v>
      </c>
      <c r="I4185">
        <v>5</v>
      </c>
      <c r="J4185" t="s">
        <v>18</v>
      </c>
      <c r="K4185" t="s">
        <v>19</v>
      </c>
      <c r="L4185">
        <v>65000</v>
      </c>
      <c r="M4185" t="s">
        <v>20</v>
      </c>
      <c r="N4185" t="s">
        <v>20</v>
      </c>
      <c r="O4185" s="3">
        <v>435000</v>
      </c>
      <c r="P4185" s="1">
        <f>MEDIAN(Data_Source[Price (SAR)])</f>
        <v>58000</v>
      </c>
      <c r="Q4185" s="1" cm="1">
        <f t="array" ref="Q4185">MEDIAN(_xlfn._xlws.FILTER(Data_Source[Price (SAR)],Data_Source[Maker] = Data_Source[[#This Row],[Maker]]))</f>
        <v>242500</v>
      </c>
    </row>
    <row r="4186" spans="1:17" x14ac:dyDescent="0.35">
      <c r="A4186">
        <v>4185</v>
      </c>
      <c r="B4186" t="s">
        <v>82</v>
      </c>
      <c r="C4186" t="s">
        <v>243</v>
      </c>
      <c r="D4186">
        <v>2015</v>
      </c>
      <c r="E4186" s="9">
        <f ca="1">YEAR(TODAY())-Data_Source[[#This Row],[Year]]</f>
        <v>10</v>
      </c>
      <c r="F4186" t="s">
        <v>15</v>
      </c>
      <c r="G4186" t="s">
        <v>23</v>
      </c>
      <c r="H4186" t="s">
        <v>26</v>
      </c>
      <c r="I4186">
        <v>2</v>
      </c>
      <c r="J4186" t="s">
        <v>18</v>
      </c>
      <c r="K4186" t="s">
        <v>19</v>
      </c>
      <c r="L4186">
        <v>147</v>
      </c>
      <c r="M4186" t="s">
        <v>20</v>
      </c>
      <c r="N4186" t="s">
        <v>20</v>
      </c>
      <c r="O4186" s="2">
        <v>32000</v>
      </c>
      <c r="P4186" s="1">
        <f>MEDIAN(Data_Source[Price (SAR)])</f>
        <v>58000</v>
      </c>
      <c r="Q4186" s="1" cm="1">
        <f t="array" ref="Q4186">MEDIAN(_xlfn._xlws.FILTER(Data_Source[Price (SAR)],Data_Source[Maker] = Data_Source[[#This Row],[Maker]]))</f>
        <v>40000</v>
      </c>
    </row>
    <row r="4187" spans="1:17" x14ac:dyDescent="0.35">
      <c r="A4187">
        <v>4186</v>
      </c>
      <c r="B4187" t="s">
        <v>76</v>
      </c>
      <c r="C4187" t="s">
        <v>112</v>
      </c>
      <c r="D4187">
        <v>2016</v>
      </c>
      <c r="E4187" s="9">
        <f ca="1">YEAR(TODAY())-Data_Source[[#This Row],[Year]]</f>
        <v>9</v>
      </c>
      <c r="F4187" t="s">
        <v>47</v>
      </c>
      <c r="G4187" t="s">
        <v>75</v>
      </c>
      <c r="H4187" t="s">
        <v>17</v>
      </c>
      <c r="I4187">
        <v>3.5</v>
      </c>
      <c r="J4187" t="s">
        <v>18</v>
      </c>
      <c r="K4187" t="s">
        <v>19</v>
      </c>
      <c r="L4187">
        <v>105</v>
      </c>
      <c r="M4187" t="s">
        <v>20</v>
      </c>
      <c r="N4187" t="s">
        <v>20</v>
      </c>
      <c r="O4187" s="2">
        <v>83000</v>
      </c>
      <c r="P4187" s="1">
        <f>MEDIAN(Data_Source[Price (SAR)])</f>
        <v>58000</v>
      </c>
      <c r="Q4187" s="1" cm="1">
        <f t="array" ref="Q4187">MEDIAN(_xlfn._xlws.FILTER(Data_Source[Price (SAR)],Data_Source[Maker] = Data_Source[[#This Row],[Maker]]))</f>
        <v>55000</v>
      </c>
    </row>
    <row r="4188" spans="1:17" x14ac:dyDescent="0.35">
      <c r="A4188">
        <v>4187</v>
      </c>
      <c r="B4188" t="s">
        <v>76</v>
      </c>
      <c r="C4188" t="s">
        <v>77</v>
      </c>
      <c r="D4188">
        <v>2017</v>
      </c>
      <c r="E4188" s="9">
        <f ca="1">YEAR(TODAY())-Data_Source[[#This Row],[Year]]</f>
        <v>8</v>
      </c>
      <c r="F4188" t="s">
        <v>15</v>
      </c>
      <c r="G4188" t="s">
        <v>75</v>
      </c>
      <c r="H4188" t="s">
        <v>26</v>
      </c>
      <c r="I4188">
        <v>3.5</v>
      </c>
      <c r="J4188" t="s">
        <v>18</v>
      </c>
      <c r="K4188" t="s">
        <v>19</v>
      </c>
      <c r="L4188">
        <v>123000</v>
      </c>
      <c r="M4188" t="s">
        <v>20</v>
      </c>
      <c r="N4188" t="s">
        <v>20</v>
      </c>
      <c r="O4188" s="2">
        <v>85000</v>
      </c>
      <c r="P4188" s="1">
        <f>MEDIAN(Data_Source[Price (SAR)])</f>
        <v>58000</v>
      </c>
      <c r="Q4188" s="1" cm="1">
        <f t="array" ref="Q4188">MEDIAN(_xlfn._xlws.FILTER(Data_Source[Price (SAR)],Data_Source[Maker] = Data_Source[[#This Row],[Maker]]))</f>
        <v>55000</v>
      </c>
    </row>
    <row r="4189" spans="1:17" x14ac:dyDescent="0.35">
      <c r="A4189">
        <v>4188</v>
      </c>
      <c r="B4189" t="s">
        <v>21</v>
      </c>
      <c r="C4189" t="s">
        <v>24</v>
      </c>
      <c r="D4189">
        <v>2019</v>
      </c>
      <c r="E4189" s="9">
        <f ca="1">YEAR(TODAY())-Data_Source[[#This Row],[Year]]</f>
        <v>6</v>
      </c>
      <c r="F4189" t="s">
        <v>15</v>
      </c>
      <c r="G4189" t="s">
        <v>25</v>
      </c>
      <c r="H4189" t="s">
        <v>26</v>
      </c>
      <c r="I4189">
        <v>1.5</v>
      </c>
      <c r="J4189" t="s">
        <v>18</v>
      </c>
      <c r="K4189" t="s">
        <v>19</v>
      </c>
      <c r="L4189">
        <v>105739</v>
      </c>
      <c r="M4189" t="s">
        <v>20</v>
      </c>
      <c r="N4189" t="s">
        <v>20</v>
      </c>
      <c r="O4189" s="3">
        <v>26800</v>
      </c>
      <c r="P4189" s="1">
        <f>MEDIAN(Data_Source[Price (SAR)])</f>
        <v>58000</v>
      </c>
      <c r="Q4189" s="1" cm="1">
        <f t="array" ref="Q4189">MEDIAN(_xlfn._xlws.FILTER(Data_Source[Price (SAR)],Data_Source[Maker] = Data_Source[[#This Row],[Maker]]))</f>
        <v>36500</v>
      </c>
    </row>
    <row r="4190" spans="1:17" x14ac:dyDescent="0.35">
      <c r="A4190">
        <v>4189</v>
      </c>
      <c r="B4190" t="s">
        <v>76</v>
      </c>
      <c r="C4190" t="s">
        <v>151</v>
      </c>
      <c r="D4190">
        <v>2016</v>
      </c>
      <c r="E4190" s="9">
        <f ca="1">YEAR(TODAY())-Data_Source[[#This Row],[Year]]</f>
        <v>9</v>
      </c>
      <c r="F4190" t="s">
        <v>47</v>
      </c>
      <c r="G4190" t="s">
        <v>25</v>
      </c>
      <c r="H4190" t="s">
        <v>26</v>
      </c>
      <c r="I4190">
        <v>3.5</v>
      </c>
      <c r="J4190" t="s">
        <v>18</v>
      </c>
      <c r="K4190" t="s">
        <v>19</v>
      </c>
      <c r="L4190">
        <v>183000</v>
      </c>
      <c r="M4190" t="s">
        <v>155</v>
      </c>
      <c r="N4190" t="s">
        <v>539</v>
      </c>
      <c r="O4190" s="3">
        <v>60000</v>
      </c>
      <c r="P4190" s="1">
        <f>MEDIAN(Data_Source[Price (SAR)])</f>
        <v>58000</v>
      </c>
      <c r="Q4190" s="1" cm="1">
        <f t="array" ref="Q4190">MEDIAN(_xlfn._xlws.FILTER(Data_Source[Price (SAR)],Data_Source[Maker] = Data_Source[[#This Row],[Maker]]))</f>
        <v>55000</v>
      </c>
    </row>
    <row r="4191" spans="1:17" x14ac:dyDescent="0.35">
      <c r="A4191">
        <v>4190</v>
      </c>
      <c r="B4191" t="s">
        <v>85</v>
      </c>
      <c r="C4191" t="s">
        <v>230</v>
      </c>
      <c r="D4191">
        <v>2015</v>
      </c>
      <c r="E4191" s="9">
        <f ca="1">YEAR(TODAY())-Data_Source[[#This Row],[Year]]</f>
        <v>10</v>
      </c>
      <c r="F4191" t="s">
        <v>44</v>
      </c>
      <c r="G4191" t="s">
        <v>23</v>
      </c>
      <c r="H4191" t="s">
        <v>30</v>
      </c>
      <c r="I4191">
        <v>3.8</v>
      </c>
      <c r="J4191" t="s">
        <v>18</v>
      </c>
      <c r="K4191" t="s">
        <v>19</v>
      </c>
      <c r="L4191">
        <v>85343</v>
      </c>
      <c r="M4191" t="s">
        <v>81</v>
      </c>
      <c r="N4191" t="s">
        <v>541</v>
      </c>
      <c r="O4191" s="3">
        <v>81000</v>
      </c>
      <c r="P4191" s="1">
        <f>MEDIAN(Data_Source[Price (SAR)])</f>
        <v>58000</v>
      </c>
      <c r="Q4191" s="1" cm="1">
        <f t="array" ref="Q4191">MEDIAN(_xlfn._xlws.FILTER(Data_Source[Price (SAR)],Data_Source[Maker] = Data_Source[[#This Row],[Maker]]))</f>
        <v>88000</v>
      </c>
    </row>
    <row r="4192" spans="1:17" x14ac:dyDescent="0.35">
      <c r="A4192">
        <v>4191</v>
      </c>
      <c r="B4192" t="s">
        <v>27</v>
      </c>
      <c r="C4192" t="s">
        <v>154</v>
      </c>
      <c r="D4192">
        <v>2020</v>
      </c>
      <c r="E4192" s="9">
        <f ca="1">YEAR(TODAY())-Data_Source[[#This Row],[Year]]</f>
        <v>5</v>
      </c>
      <c r="F4192" t="s">
        <v>15</v>
      </c>
      <c r="G4192" t="s">
        <v>23</v>
      </c>
      <c r="H4192" t="s">
        <v>26</v>
      </c>
      <c r="I4192">
        <v>1.6</v>
      </c>
      <c r="J4192" t="s">
        <v>18</v>
      </c>
      <c r="K4192" t="s">
        <v>19</v>
      </c>
      <c r="L4192">
        <v>16576</v>
      </c>
      <c r="M4192" t="s">
        <v>20</v>
      </c>
      <c r="N4192" t="s">
        <v>20</v>
      </c>
      <c r="O4192" s="2">
        <v>59500</v>
      </c>
      <c r="P4192" s="1">
        <f>MEDIAN(Data_Source[Price (SAR)])</f>
        <v>58000</v>
      </c>
      <c r="Q4192" s="1" cm="1">
        <f t="array" ref="Q4192">MEDIAN(_xlfn._xlws.FILTER(Data_Source[Price (SAR)],Data_Source[Maker] = Data_Source[[#This Row],[Maker]]))</f>
        <v>42000</v>
      </c>
    </row>
    <row r="4193" spans="1:17" x14ac:dyDescent="0.35">
      <c r="A4193">
        <v>4192</v>
      </c>
      <c r="B4193" t="s">
        <v>34</v>
      </c>
      <c r="C4193" t="s">
        <v>287</v>
      </c>
      <c r="D4193">
        <v>2017</v>
      </c>
      <c r="E4193" s="9">
        <f ca="1">YEAR(TODAY())-Data_Source[[#This Row],[Year]]</f>
        <v>8</v>
      </c>
      <c r="F4193" t="s">
        <v>15</v>
      </c>
      <c r="G4193" t="s">
        <v>23</v>
      </c>
      <c r="H4193" t="s">
        <v>26</v>
      </c>
      <c r="I4193">
        <v>2.7</v>
      </c>
      <c r="J4193" t="s">
        <v>18</v>
      </c>
      <c r="K4193" t="s">
        <v>68</v>
      </c>
      <c r="L4193">
        <v>81000</v>
      </c>
      <c r="M4193" t="s">
        <v>20</v>
      </c>
      <c r="N4193" t="s">
        <v>20</v>
      </c>
      <c r="O4193" s="3">
        <v>79000</v>
      </c>
      <c r="P4193" s="1">
        <f>MEDIAN(Data_Source[Price (SAR)])</f>
        <v>58000</v>
      </c>
      <c r="Q4193" s="1" cm="1">
        <f t="array" ref="Q4193">MEDIAN(_xlfn._xlws.FILTER(Data_Source[Price (SAR)],Data_Source[Maker] = Data_Source[[#This Row],[Maker]]))</f>
        <v>65000</v>
      </c>
    </row>
    <row r="4194" spans="1:17" x14ac:dyDescent="0.35">
      <c r="A4194">
        <v>4193</v>
      </c>
      <c r="B4194" t="s">
        <v>34</v>
      </c>
      <c r="C4194" t="s">
        <v>51</v>
      </c>
      <c r="D4194">
        <v>2018</v>
      </c>
      <c r="E4194" s="9">
        <f ca="1">YEAR(TODAY())-Data_Source[[#This Row],[Year]]</f>
        <v>7</v>
      </c>
      <c r="F4194" t="s">
        <v>15</v>
      </c>
      <c r="G4194" t="s">
        <v>29</v>
      </c>
      <c r="H4194" t="s">
        <v>26</v>
      </c>
      <c r="I4194">
        <v>1.6</v>
      </c>
      <c r="J4194" t="s">
        <v>18</v>
      </c>
      <c r="K4194" t="s">
        <v>19</v>
      </c>
      <c r="L4194">
        <v>121000</v>
      </c>
      <c r="M4194" t="s">
        <v>42</v>
      </c>
      <c r="N4194" t="s">
        <v>64</v>
      </c>
      <c r="O4194" s="3">
        <v>48000</v>
      </c>
      <c r="P4194" s="1">
        <f>MEDIAN(Data_Source[Price (SAR)])</f>
        <v>58000</v>
      </c>
      <c r="Q4194" s="1" cm="1">
        <f t="array" ref="Q4194">MEDIAN(_xlfn._xlws.FILTER(Data_Source[Price (SAR)],Data_Source[Maker] = Data_Source[[#This Row],[Maker]]))</f>
        <v>65000</v>
      </c>
    </row>
    <row r="4195" spans="1:17" x14ac:dyDescent="0.35">
      <c r="A4195">
        <v>4194</v>
      </c>
      <c r="B4195" t="s">
        <v>62</v>
      </c>
      <c r="C4195" t="s">
        <v>63</v>
      </c>
      <c r="D4195">
        <v>2011</v>
      </c>
      <c r="E4195" s="9">
        <f ca="1">YEAR(TODAY())-Data_Source[[#This Row],[Year]]</f>
        <v>14</v>
      </c>
      <c r="F4195" t="s">
        <v>15</v>
      </c>
      <c r="G4195" t="s">
        <v>23</v>
      </c>
      <c r="H4195" t="s">
        <v>17</v>
      </c>
      <c r="I4195">
        <v>5</v>
      </c>
      <c r="J4195" t="s">
        <v>18</v>
      </c>
      <c r="K4195" t="s">
        <v>19</v>
      </c>
      <c r="L4195">
        <v>196000</v>
      </c>
      <c r="M4195" t="s">
        <v>42</v>
      </c>
      <c r="N4195" t="s">
        <v>64</v>
      </c>
      <c r="O4195" s="2">
        <v>55000</v>
      </c>
      <c r="P4195" s="1">
        <f>MEDIAN(Data_Source[Price (SAR)])</f>
        <v>58000</v>
      </c>
      <c r="Q4195" s="1" cm="1">
        <f t="array" ref="Q4195">MEDIAN(_xlfn._xlws.FILTER(Data_Source[Price (SAR)],Data_Source[Maker] = Data_Source[[#This Row],[Maker]]))</f>
        <v>242500</v>
      </c>
    </row>
    <row r="4196" spans="1:17" x14ac:dyDescent="0.35">
      <c r="A4196">
        <v>4195</v>
      </c>
      <c r="B4196" t="s">
        <v>21</v>
      </c>
      <c r="C4196" t="s">
        <v>22</v>
      </c>
      <c r="D4196">
        <v>2017</v>
      </c>
      <c r="E4196" s="9">
        <f ca="1">YEAR(TODAY())-Data_Source[[#This Row],[Year]]</f>
        <v>8</v>
      </c>
      <c r="F4196" t="s">
        <v>15</v>
      </c>
      <c r="G4196" t="s">
        <v>23</v>
      </c>
      <c r="H4196" t="s">
        <v>26</v>
      </c>
      <c r="I4196">
        <v>4</v>
      </c>
      <c r="J4196" t="s">
        <v>18</v>
      </c>
      <c r="K4196" t="s">
        <v>19</v>
      </c>
      <c r="L4196">
        <v>198000</v>
      </c>
      <c r="M4196" t="s">
        <v>45</v>
      </c>
      <c r="N4196" t="s">
        <v>539</v>
      </c>
      <c r="O4196" s="3">
        <v>114000</v>
      </c>
      <c r="P4196" s="1">
        <f>MEDIAN(Data_Source[Price (SAR)])</f>
        <v>58000</v>
      </c>
      <c r="Q4196" s="1" cm="1">
        <f t="array" ref="Q4196">MEDIAN(_xlfn._xlws.FILTER(Data_Source[Price (SAR)],Data_Source[Maker] = Data_Source[[#This Row],[Maker]]))</f>
        <v>36500</v>
      </c>
    </row>
    <row r="4197" spans="1:17" x14ac:dyDescent="0.35">
      <c r="A4197">
        <v>4196</v>
      </c>
      <c r="B4197" t="s">
        <v>34</v>
      </c>
      <c r="C4197" t="s">
        <v>145</v>
      </c>
      <c r="D4197">
        <v>2016</v>
      </c>
      <c r="E4197" s="9">
        <f ca="1">YEAR(TODAY())-Data_Source[[#This Row],[Year]]</f>
        <v>9</v>
      </c>
      <c r="F4197" t="s">
        <v>15</v>
      </c>
      <c r="G4197" t="s">
        <v>23</v>
      </c>
      <c r="H4197" t="s">
        <v>30</v>
      </c>
      <c r="I4197">
        <v>2.7</v>
      </c>
      <c r="J4197" t="s">
        <v>18</v>
      </c>
      <c r="K4197" t="s">
        <v>19</v>
      </c>
      <c r="L4197">
        <v>224000</v>
      </c>
      <c r="M4197" t="s">
        <v>54</v>
      </c>
      <c r="N4197" t="s">
        <v>538</v>
      </c>
      <c r="O4197" s="2">
        <v>62000</v>
      </c>
      <c r="P4197" s="1">
        <f>MEDIAN(Data_Source[Price (SAR)])</f>
        <v>58000</v>
      </c>
      <c r="Q4197" s="1" cm="1">
        <f t="array" ref="Q4197">MEDIAN(_xlfn._xlws.FILTER(Data_Source[Price (SAR)],Data_Source[Maker] = Data_Source[[#This Row],[Maker]]))</f>
        <v>65000</v>
      </c>
    </row>
    <row r="4198" spans="1:17" x14ac:dyDescent="0.35">
      <c r="A4198">
        <v>4197</v>
      </c>
      <c r="B4198" t="s">
        <v>27</v>
      </c>
      <c r="C4198" t="s">
        <v>88</v>
      </c>
      <c r="D4198">
        <v>2018</v>
      </c>
      <c r="E4198" s="9">
        <f ca="1">YEAR(TODAY())-Data_Source[[#This Row],[Year]]</f>
        <v>7</v>
      </c>
      <c r="F4198" t="s">
        <v>15</v>
      </c>
      <c r="G4198" t="s">
        <v>25</v>
      </c>
      <c r="H4198" t="s">
        <v>26</v>
      </c>
      <c r="I4198">
        <v>1.4</v>
      </c>
      <c r="J4198" t="s">
        <v>18</v>
      </c>
      <c r="K4198" t="s">
        <v>19</v>
      </c>
      <c r="L4198">
        <v>96000</v>
      </c>
      <c r="M4198" t="s">
        <v>42</v>
      </c>
      <c r="N4198" t="s">
        <v>64</v>
      </c>
      <c r="O4198" s="3">
        <v>34000</v>
      </c>
      <c r="P4198" s="1">
        <f>MEDIAN(Data_Source[Price (SAR)])</f>
        <v>58000</v>
      </c>
      <c r="Q4198" s="1" cm="1">
        <f t="array" ref="Q4198">MEDIAN(_xlfn._xlws.FILTER(Data_Source[Price (SAR)],Data_Source[Maker] = Data_Source[[#This Row],[Maker]]))</f>
        <v>42000</v>
      </c>
    </row>
    <row r="4199" spans="1:17" x14ac:dyDescent="0.35">
      <c r="A4199">
        <v>4198</v>
      </c>
      <c r="B4199" t="s">
        <v>39</v>
      </c>
      <c r="C4199" t="s">
        <v>40</v>
      </c>
      <c r="D4199">
        <v>2017</v>
      </c>
      <c r="E4199" s="9">
        <f ca="1">YEAR(TODAY())-Data_Source[[#This Row],[Year]]</f>
        <v>8</v>
      </c>
      <c r="F4199" t="s">
        <v>44</v>
      </c>
      <c r="G4199" t="s">
        <v>16</v>
      </c>
      <c r="H4199" t="s">
        <v>26</v>
      </c>
      <c r="I4199">
        <v>3.5</v>
      </c>
      <c r="J4199" t="s">
        <v>18</v>
      </c>
      <c r="K4199" t="s">
        <v>19</v>
      </c>
      <c r="L4199">
        <v>89000</v>
      </c>
      <c r="M4199" t="s">
        <v>20</v>
      </c>
      <c r="N4199" t="s">
        <v>20</v>
      </c>
      <c r="O4199" s="3">
        <v>62000</v>
      </c>
      <c r="P4199" s="1">
        <f>MEDIAN(Data_Source[Price (SAR)])</f>
        <v>58000</v>
      </c>
      <c r="Q4199" s="1" cm="1">
        <f t="array" ref="Q4199">MEDIAN(_xlfn._xlws.FILTER(Data_Source[Price (SAR)],Data_Source[Maker] = Data_Source[[#This Row],[Maker]]))</f>
        <v>60000</v>
      </c>
    </row>
    <row r="4200" spans="1:17" x14ac:dyDescent="0.35">
      <c r="A4200">
        <v>4199</v>
      </c>
      <c r="B4200" t="s">
        <v>76</v>
      </c>
      <c r="C4200" t="s">
        <v>240</v>
      </c>
      <c r="D4200">
        <v>2011</v>
      </c>
      <c r="E4200" s="9">
        <f ca="1">YEAR(TODAY())-Data_Source[[#This Row],[Year]]</f>
        <v>14</v>
      </c>
      <c r="F4200" t="s">
        <v>47</v>
      </c>
      <c r="G4200" t="s">
        <v>102</v>
      </c>
      <c r="H4200" t="s">
        <v>30</v>
      </c>
      <c r="I4200">
        <v>4.5999999999999996</v>
      </c>
      <c r="J4200" t="s">
        <v>18</v>
      </c>
      <c r="K4200" t="s">
        <v>19</v>
      </c>
      <c r="L4200">
        <v>150000</v>
      </c>
      <c r="M4200" t="s">
        <v>64</v>
      </c>
      <c r="N4200" t="s">
        <v>64</v>
      </c>
      <c r="O4200" s="2">
        <v>38000</v>
      </c>
      <c r="P4200" s="1">
        <f>MEDIAN(Data_Source[Price (SAR)])</f>
        <v>58000</v>
      </c>
      <c r="Q4200" s="1" cm="1">
        <f t="array" ref="Q4200">MEDIAN(_xlfn._xlws.FILTER(Data_Source[Price (SAR)],Data_Source[Maker] = Data_Source[[#This Row],[Maker]]))</f>
        <v>55000</v>
      </c>
    </row>
    <row r="4201" spans="1:17" x14ac:dyDescent="0.35">
      <c r="A4201">
        <v>4200</v>
      </c>
      <c r="B4201" t="s">
        <v>76</v>
      </c>
      <c r="C4201" t="s">
        <v>125</v>
      </c>
      <c r="D4201">
        <v>2016</v>
      </c>
      <c r="E4201" s="9">
        <f ca="1">YEAR(TODAY())-Data_Source[[#This Row],[Year]]</f>
        <v>9</v>
      </c>
      <c r="F4201" t="s">
        <v>44</v>
      </c>
      <c r="G4201" t="s">
        <v>29</v>
      </c>
      <c r="H4201" t="s">
        <v>17</v>
      </c>
      <c r="I4201">
        <v>3.5</v>
      </c>
      <c r="J4201" t="s">
        <v>18</v>
      </c>
      <c r="K4201" t="s">
        <v>19</v>
      </c>
      <c r="L4201">
        <v>76677</v>
      </c>
      <c r="M4201" t="s">
        <v>20</v>
      </c>
      <c r="N4201" t="s">
        <v>20</v>
      </c>
      <c r="O4201" s="2">
        <v>111500</v>
      </c>
      <c r="P4201" s="1">
        <f>MEDIAN(Data_Source[Price (SAR)])</f>
        <v>58000</v>
      </c>
      <c r="Q4201" s="1" cm="1">
        <f t="array" ref="Q4201">MEDIAN(_xlfn._xlws.FILTER(Data_Source[Price (SAR)],Data_Source[Maker] = Data_Source[[#This Row],[Maker]]))</f>
        <v>55000</v>
      </c>
    </row>
    <row r="4202" spans="1:17" x14ac:dyDescent="0.35">
      <c r="A4202">
        <v>4201</v>
      </c>
      <c r="B4202" t="s">
        <v>34</v>
      </c>
      <c r="C4202" t="s">
        <v>145</v>
      </c>
      <c r="D4202">
        <v>2016</v>
      </c>
      <c r="E4202" s="9">
        <f ca="1">YEAR(TODAY())-Data_Source[[#This Row],[Year]]</f>
        <v>9</v>
      </c>
      <c r="F4202" t="s">
        <v>15</v>
      </c>
      <c r="G4202" t="s">
        <v>25</v>
      </c>
      <c r="H4202" t="s">
        <v>30</v>
      </c>
      <c r="I4202">
        <v>2.7</v>
      </c>
      <c r="J4202" t="s">
        <v>18</v>
      </c>
      <c r="K4202" t="s">
        <v>19</v>
      </c>
      <c r="L4202">
        <v>179600</v>
      </c>
      <c r="M4202" t="s">
        <v>45</v>
      </c>
      <c r="N4202" t="s">
        <v>539</v>
      </c>
      <c r="O4202" s="2">
        <v>51000</v>
      </c>
      <c r="P4202" s="1">
        <f>MEDIAN(Data_Source[Price (SAR)])</f>
        <v>58000</v>
      </c>
      <c r="Q4202" s="1" cm="1">
        <f t="array" ref="Q4202">MEDIAN(_xlfn._xlws.FILTER(Data_Source[Price (SAR)],Data_Source[Maker] = Data_Source[[#This Row],[Maker]]))</f>
        <v>65000</v>
      </c>
    </row>
    <row r="4203" spans="1:17" x14ac:dyDescent="0.35">
      <c r="A4203">
        <v>4202</v>
      </c>
      <c r="B4203" t="s">
        <v>39</v>
      </c>
      <c r="C4203" t="s">
        <v>115</v>
      </c>
      <c r="D4203">
        <v>2016</v>
      </c>
      <c r="E4203" s="9">
        <f ca="1">YEAR(TODAY())-Data_Source[[#This Row],[Year]]</f>
        <v>9</v>
      </c>
      <c r="F4203" t="s">
        <v>15</v>
      </c>
      <c r="G4203" t="s">
        <v>23</v>
      </c>
      <c r="H4203" t="s">
        <v>26</v>
      </c>
      <c r="I4203">
        <v>5.3</v>
      </c>
      <c r="J4203" t="s">
        <v>18</v>
      </c>
      <c r="K4203" t="s">
        <v>19</v>
      </c>
      <c r="L4203">
        <v>174000</v>
      </c>
      <c r="M4203" t="s">
        <v>45</v>
      </c>
      <c r="N4203" t="s">
        <v>539</v>
      </c>
      <c r="O4203" s="2">
        <v>103000</v>
      </c>
      <c r="P4203" s="1">
        <f>MEDIAN(Data_Source[Price (SAR)])</f>
        <v>58000</v>
      </c>
      <c r="Q4203" s="1" cm="1">
        <f t="array" ref="Q4203">MEDIAN(_xlfn._xlws.FILTER(Data_Source[Price (SAR)],Data_Source[Maker] = Data_Source[[#This Row],[Maker]]))</f>
        <v>60000</v>
      </c>
    </row>
    <row r="4204" spans="1:17" x14ac:dyDescent="0.35">
      <c r="A4204">
        <v>4203</v>
      </c>
      <c r="B4204" t="s">
        <v>48</v>
      </c>
      <c r="C4204" t="s">
        <v>50</v>
      </c>
      <c r="D4204">
        <v>2017</v>
      </c>
      <c r="E4204" s="9">
        <f ca="1">YEAR(TODAY())-Data_Source[[#This Row],[Year]]</f>
        <v>8</v>
      </c>
      <c r="F4204" t="s">
        <v>47</v>
      </c>
      <c r="G4204" t="s">
        <v>23</v>
      </c>
      <c r="H4204" t="s">
        <v>17</v>
      </c>
      <c r="I4204">
        <v>2</v>
      </c>
      <c r="J4204" t="s">
        <v>18</v>
      </c>
      <c r="K4204" t="s">
        <v>19</v>
      </c>
      <c r="L4204">
        <v>58000</v>
      </c>
      <c r="M4204" t="s">
        <v>45</v>
      </c>
      <c r="N4204" t="s">
        <v>539</v>
      </c>
      <c r="O4204" s="3">
        <v>177000</v>
      </c>
      <c r="P4204" s="1">
        <f>MEDIAN(Data_Source[Price (SAR)])</f>
        <v>58000</v>
      </c>
      <c r="Q4204" s="1" cm="1">
        <f t="array" ref="Q4204">MEDIAN(_xlfn._xlws.FILTER(Data_Source[Price (SAR)],Data_Source[Maker] = Data_Source[[#This Row],[Maker]]))</f>
        <v>145000</v>
      </c>
    </row>
    <row r="4205" spans="1:17" x14ac:dyDescent="0.35">
      <c r="A4205">
        <v>4204</v>
      </c>
      <c r="B4205" t="s">
        <v>31</v>
      </c>
      <c r="C4205" t="s">
        <v>32</v>
      </c>
      <c r="D4205">
        <v>2017</v>
      </c>
      <c r="E4205" s="9">
        <f ca="1">YEAR(TODAY())-Data_Source[[#This Row],[Year]]</f>
        <v>8</v>
      </c>
      <c r="F4205" t="s">
        <v>15</v>
      </c>
      <c r="G4205" t="s">
        <v>33</v>
      </c>
      <c r="H4205" t="s">
        <v>17</v>
      </c>
      <c r="I4205">
        <v>3.5</v>
      </c>
      <c r="J4205" t="s">
        <v>18</v>
      </c>
      <c r="K4205" t="s">
        <v>19</v>
      </c>
      <c r="L4205">
        <v>25400</v>
      </c>
      <c r="M4205" t="s">
        <v>42</v>
      </c>
      <c r="N4205" t="s">
        <v>64</v>
      </c>
      <c r="O4205" s="2">
        <v>90000</v>
      </c>
      <c r="P4205" s="1">
        <f>MEDIAN(Data_Source[Price (SAR)])</f>
        <v>58000</v>
      </c>
      <c r="Q4205" s="1" cm="1">
        <f t="array" ref="Q4205">MEDIAN(_xlfn._xlws.FILTER(Data_Source[Price (SAR)],Data_Source[Maker] = Data_Source[[#This Row],[Maker]]))</f>
        <v>60500</v>
      </c>
    </row>
    <row r="4206" spans="1:17" x14ac:dyDescent="0.35">
      <c r="A4206">
        <v>4205</v>
      </c>
      <c r="B4206" t="s">
        <v>39</v>
      </c>
      <c r="C4206" t="s">
        <v>71</v>
      </c>
      <c r="D4206">
        <v>2016</v>
      </c>
      <c r="E4206" s="9">
        <f ca="1">YEAR(TODAY())-Data_Source[[#This Row],[Year]]</f>
        <v>9</v>
      </c>
      <c r="F4206" t="s">
        <v>15</v>
      </c>
      <c r="G4206" t="s">
        <v>23</v>
      </c>
      <c r="H4206" t="s">
        <v>17</v>
      </c>
      <c r="I4206">
        <v>3.6</v>
      </c>
      <c r="J4206" t="s">
        <v>18</v>
      </c>
      <c r="K4206" t="s">
        <v>19</v>
      </c>
      <c r="L4206">
        <v>105000</v>
      </c>
      <c r="M4206" t="s">
        <v>45</v>
      </c>
      <c r="N4206" t="s">
        <v>539</v>
      </c>
      <c r="O4206" s="3">
        <v>47000</v>
      </c>
      <c r="P4206" s="1">
        <f>MEDIAN(Data_Source[Price (SAR)])</f>
        <v>58000</v>
      </c>
      <c r="Q4206" s="1" cm="1">
        <f t="array" ref="Q4206">MEDIAN(_xlfn._xlws.FILTER(Data_Source[Price (SAR)],Data_Source[Maker] = Data_Source[[#This Row],[Maker]]))</f>
        <v>60000</v>
      </c>
    </row>
    <row r="4207" spans="1:17" x14ac:dyDescent="0.35">
      <c r="A4207">
        <v>4206</v>
      </c>
      <c r="B4207" t="s">
        <v>21</v>
      </c>
      <c r="C4207" t="s">
        <v>315</v>
      </c>
      <c r="D4207">
        <v>2006</v>
      </c>
      <c r="E4207" s="9">
        <f ca="1">YEAR(TODAY())-Data_Source[[#This Row],[Year]]</f>
        <v>19</v>
      </c>
      <c r="F4207" t="s">
        <v>15</v>
      </c>
      <c r="G4207" t="s">
        <v>16</v>
      </c>
      <c r="H4207" t="s">
        <v>17</v>
      </c>
      <c r="I4207">
        <v>5.6</v>
      </c>
      <c r="J4207" t="s">
        <v>18</v>
      </c>
      <c r="K4207" t="s">
        <v>19</v>
      </c>
      <c r="L4207">
        <v>184000</v>
      </c>
      <c r="M4207" t="s">
        <v>42</v>
      </c>
      <c r="N4207" t="s">
        <v>64</v>
      </c>
      <c r="O4207" s="3">
        <v>30000</v>
      </c>
      <c r="P4207" s="1">
        <f>MEDIAN(Data_Source[Price (SAR)])</f>
        <v>58000</v>
      </c>
      <c r="Q4207" s="1" cm="1">
        <f t="array" ref="Q4207">MEDIAN(_xlfn._xlws.FILTER(Data_Source[Price (SAR)],Data_Source[Maker] = Data_Source[[#This Row],[Maker]]))</f>
        <v>36500</v>
      </c>
    </row>
    <row r="4208" spans="1:17" x14ac:dyDescent="0.35">
      <c r="A4208">
        <v>4207</v>
      </c>
      <c r="B4208" t="s">
        <v>118</v>
      </c>
      <c r="C4208" t="s">
        <v>119</v>
      </c>
      <c r="D4208">
        <v>2021</v>
      </c>
      <c r="E4208" s="9">
        <f ca="1">YEAR(TODAY())-Data_Source[[#This Row],[Year]]</f>
        <v>4</v>
      </c>
      <c r="F4208" t="s">
        <v>15</v>
      </c>
      <c r="G4208" t="s">
        <v>23</v>
      </c>
      <c r="H4208" t="s">
        <v>17</v>
      </c>
      <c r="I4208">
        <v>2</v>
      </c>
      <c r="J4208" t="s">
        <v>18</v>
      </c>
      <c r="K4208" t="s">
        <v>19</v>
      </c>
      <c r="L4208">
        <v>4000</v>
      </c>
      <c r="M4208" t="s">
        <v>54</v>
      </c>
      <c r="N4208" t="s">
        <v>538</v>
      </c>
      <c r="O4208" s="3">
        <v>95000</v>
      </c>
      <c r="P4208" s="1">
        <f>MEDIAN(Data_Source[Price (SAR)])</f>
        <v>58000</v>
      </c>
      <c r="Q4208" s="1" cm="1">
        <f t="array" ref="Q4208">MEDIAN(_xlfn._xlws.FILTER(Data_Source[Price (SAR)],Data_Source[Maker] = Data_Source[[#This Row],[Maker]]))</f>
        <v>48098.5</v>
      </c>
    </row>
    <row r="4209" spans="1:17" x14ac:dyDescent="0.35">
      <c r="A4209">
        <v>4208</v>
      </c>
      <c r="B4209" t="s">
        <v>27</v>
      </c>
      <c r="C4209" t="s">
        <v>160</v>
      </c>
      <c r="D4209">
        <v>2018</v>
      </c>
      <c r="E4209" s="9">
        <f ca="1">YEAR(TODAY())-Data_Source[[#This Row],[Year]]</f>
        <v>7</v>
      </c>
      <c r="F4209" t="s">
        <v>15</v>
      </c>
      <c r="G4209" t="s">
        <v>23</v>
      </c>
      <c r="H4209" t="s">
        <v>30</v>
      </c>
      <c r="I4209">
        <v>2.4</v>
      </c>
      <c r="J4209" t="s">
        <v>18</v>
      </c>
      <c r="K4209" t="s">
        <v>19</v>
      </c>
      <c r="L4209">
        <v>100</v>
      </c>
      <c r="M4209" t="s">
        <v>111</v>
      </c>
      <c r="N4209" t="s">
        <v>540</v>
      </c>
      <c r="O4209" s="3">
        <v>70000</v>
      </c>
      <c r="P4209" s="1">
        <f>MEDIAN(Data_Source[Price (SAR)])</f>
        <v>58000</v>
      </c>
      <c r="Q4209" s="1" cm="1">
        <f t="array" ref="Q4209">MEDIAN(_xlfn._xlws.FILTER(Data_Source[Price (SAR)],Data_Source[Maker] = Data_Source[[#This Row],[Maker]]))</f>
        <v>42000</v>
      </c>
    </row>
    <row r="4210" spans="1:17" x14ac:dyDescent="0.35">
      <c r="A4210">
        <v>4209</v>
      </c>
      <c r="B4210" t="s">
        <v>76</v>
      </c>
      <c r="C4210" t="s">
        <v>112</v>
      </c>
      <c r="D4210">
        <v>2012</v>
      </c>
      <c r="E4210" s="9">
        <f ca="1">YEAR(TODAY())-Data_Source[[#This Row],[Year]]</f>
        <v>13</v>
      </c>
      <c r="F4210" t="s">
        <v>15</v>
      </c>
      <c r="G4210" t="s">
        <v>23</v>
      </c>
      <c r="H4210" t="s">
        <v>30</v>
      </c>
      <c r="I4210">
        <v>3.5</v>
      </c>
      <c r="J4210" t="s">
        <v>18</v>
      </c>
      <c r="K4210" t="s">
        <v>19</v>
      </c>
      <c r="L4210">
        <v>327000</v>
      </c>
      <c r="M4210" t="s">
        <v>45</v>
      </c>
      <c r="N4210" t="s">
        <v>539</v>
      </c>
      <c r="O4210" s="2">
        <v>35000</v>
      </c>
      <c r="P4210" s="1">
        <f>MEDIAN(Data_Source[Price (SAR)])</f>
        <v>58000</v>
      </c>
      <c r="Q4210" s="1" cm="1">
        <f t="array" ref="Q4210">MEDIAN(_xlfn._xlws.FILTER(Data_Source[Price (SAR)],Data_Source[Maker] = Data_Source[[#This Row],[Maker]]))</f>
        <v>55000</v>
      </c>
    </row>
    <row r="4211" spans="1:17" x14ac:dyDescent="0.35">
      <c r="A4211">
        <v>4210</v>
      </c>
      <c r="B4211" t="s">
        <v>76</v>
      </c>
      <c r="C4211" t="s">
        <v>112</v>
      </c>
      <c r="D4211">
        <v>2018</v>
      </c>
      <c r="E4211" s="9">
        <f ca="1">YEAR(TODAY())-Data_Source[[#This Row],[Year]]</f>
        <v>7</v>
      </c>
      <c r="F4211" t="s">
        <v>15</v>
      </c>
      <c r="G4211" t="s">
        <v>75</v>
      </c>
      <c r="H4211" t="s">
        <v>26</v>
      </c>
      <c r="I4211">
        <v>3.5</v>
      </c>
      <c r="J4211" t="s">
        <v>18</v>
      </c>
      <c r="K4211" t="s">
        <v>19</v>
      </c>
      <c r="L4211">
        <v>63000</v>
      </c>
      <c r="M4211" t="s">
        <v>42</v>
      </c>
      <c r="N4211" t="s">
        <v>64</v>
      </c>
      <c r="O4211" s="2">
        <v>80000</v>
      </c>
      <c r="P4211" s="1">
        <f>MEDIAN(Data_Source[Price (SAR)])</f>
        <v>58000</v>
      </c>
      <c r="Q4211" s="1" cm="1">
        <f t="array" ref="Q4211">MEDIAN(_xlfn._xlws.FILTER(Data_Source[Price (SAR)],Data_Source[Maker] = Data_Source[[#This Row],[Maker]]))</f>
        <v>55000</v>
      </c>
    </row>
    <row r="4212" spans="1:17" x14ac:dyDescent="0.35">
      <c r="A4212">
        <v>4211</v>
      </c>
      <c r="B4212" t="s">
        <v>31</v>
      </c>
      <c r="C4212" t="s">
        <v>32</v>
      </c>
      <c r="D4212">
        <v>2017</v>
      </c>
      <c r="E4212" s="9">
        <f ca="1">YEAR(TODAY())-Data_Source[[#This Row],[Year]]</f>
        <v>8</v>
      </c>
      <c r="F4212" t="s">
        <v>44</v>
      </c>
      <c r="G4212" t="s">
        <v>23</v>
      </c>
      <c r="H4212" t="s">
        <v>17</v>
      </c>
      <c r="I4212">
        <v>3.5</v>
      </c>
      <c r="J4212" t="s">
        <v>18</v>
      </c>
      <c r="K4212" t="s">
        <v>19</v>
      </c>
      <c r="L4212">
        <v>46179</v>
      </c>
      <c r="M4212" t="s">
        <v>20</v>
      </c>
      <c r="N4212" t="s">
        <v>20</v>
      </c>
      <c r="O4212" s="3">
        <v>111500</v>
      </c>
      <c r="P4212" s="1">
        <f>MEDIAN(Data_Source[Price (SAR)])</f>
        <v>58000</v>
      </c>
      <c r="Q4212" s="1" cm="1">
        <f t="array" ref="Q4212">MEDIAN(_xlfn._xlws.FILTER(Data_Source[Price (SAR)],Data_Source[Maker] = Data_Source[[#This Row],[Maker]]))</f>
        <v>60500</v>
      </c>
    </row>
    <row r="4213" spans="1:17" x14ac:dyDescent="0.35">
      <c r="A4213">
        <v>4212</v>
      </c>
      <c r="B4213" t="s">
        <v>62</v>
      </c>
      <c r="C4213" t="s">
        <v>63</v>
      </c>
      <c r="D4213">
        <v>2015</v>
      </c>
      <c r="E4213" s="9">
        <f ca="1">YEAR(TODAY())-Data_Source[[#This Row],[Year]]</f>
        <v>10</v>
      </c>
      <c r="F4213" t="s">
        <v>15</v>
      </c>
      <c r="G4213" t="s">
        <v>23</v>
      </c>
      <c r="H4213" t="s">
        <v>26</v>
      </c>
      <c r="I4213">
        <v>2</v>
      </c>
      <c r="J4213" t="s">
        <v>18</v>
      </c>
      <c r="K4213" t="s">
        <v>19</v>
      </c>
      <c r="L4213">
        <v>94000</v>
      </c>
      <c r="M4213" t="s">
        <v>45</v>
      </c>
      <c r="N4213" t="s">
        <v>539</v>
      </c>
      <c r="O4213" s="3">
        <v>96000</v>
      </c>
      <c r="P4213" s="1">
        <f>MEDIAN(Data_Source[Price (SAR)])</f>
        <v>58000</v>
      </c>
      <c r="Q4213" s="1" cm="1">
        <f t="array" ref="Q4213">MEDIAN(_xlfn._xlws.FILTER(Data_Source[Price (SAR)],Data_Source[Maker] = Data_Source[[#This Row],[Maker]]))</f>
        <v>242500</v>
      </c>
    </row>
    <row r="4214" spans="1:17" x14ac:dyDescent="0.35">
      <c r="A4214">
        <v>4213</v>
      </c>
      <c r="B4214" t="s">
        <v>39</v>
      </c>
      <c r="C4214" t="s">
        <v>205</v>
      </c>
      <c r="D4214">
        <v>2012</v>
      </c>
      <c r="E4214" s="9">
        <f ca="1">YEAR(TODAY())-Data_Source[[#This Row],[Year]]</f>
        <v>13</v>
      </c>
      <c r="F4214" t="s">
        <v>15</v>
      </c>
      <c r="G4214" t="s">
        <v>65</v>
      </c>
      <c r="H4214" t="s">
        <v>30</v>
      </c>
      <c r="I4214">
        <v>5.3</v>
      </c>
      <c r="J4214" t="s">
        <v>18</v>
      </c>
      <c r="K4214" t="s">
        <v>19</v>
      </c>
      <c r="L4214">
        <v>180000</v>
      </c>
      <c r="M4214" t="s">
        <v>20</v>
      </c>
      <c r="N4214" t="s">
        <v>20</v>
      </c>
      <c r="O4214" s="2">
        <v>50000</v>
      </c>
      <c r="P4214" s="1">
        <f>MEDIAN(Data_Source[Price (SAR)])</f>
        <v>58000</v>
      </c>
      <c r="Q4214" s="1" cm="1">
        <f t="array" ref="Q4214">MEDIAN(_xlfn._xlws.FILTER(Data_Source[Price (SAR)],Data_Source[Maker] = Data_Source[[#This Row],[Maker]]))</f>
        <v>60000</v>
      </c>
    </row>
    <row r="4215" spans="1:17" x14ac:dyDescent="0.35">
      <c r="A4215">
        <v>4214</v>
      </c>
      <c r="B4215" t="s">
        <v>34</v>
      </c>
      <c r="C4215" t="s">
        <v>162</v>
      </c>
      <c r="D4215">
        <v>2021</v>
      </c>
      <c r="E4215" s="9">
        <f ca="1">YEAR(TODAY())-Data_Source[[#This Row],[Year]]</f>
        <v>4</v>
      </c>
      <c r="F4215" t="s">
        <v>15</v>
      </c>
      <c r="G4215" t="s">
        <v>75</v>
      </c>
      <c r="H4215" t="s">
        <v>17</v>
      </c>
      <c r="I4215">
        <v>4</v>
      </c>
      <c r="J4215" t="s">
        <v>18</v>
      </c>
      <c r="K4215" t="s">
        <v>68</v>
      </c>
      <c r="L4215">
        <v>7456</v>
      </c>
      <c r="M4215" t="s">
        <v>20</v>
      </c>
      <c r="N4215" t="s">
        <v>20</v>
      </c>
      <c r="O4215" s="2">
        <v>146500</v>
      </c>
      <c r="P4215" s="1">
        <f>MEDIAN(Data_Source[Price (SAR)])</f>
        <v>58000</v>
      </c>
      <c r="Q4215" s="1" cm="1">
        <f t="array" ref="Q4215">MEDIAN(_xlfn._xlws.FILTER(Data_Source[Price (SAR)],Data_Source[Maker] = Data_Source[[#This Row],[Maker]]))</f>
        <v>65000</v>
      </c>
    </row>
    <row r="4216" spans="1:17" x14ac:dyDescent="0.35">
      <c r="A4216">
        <v>4215</v>
      </c>
      <c r="B4216" t="s">
        <v>365</v>
      </c>
      <c r="C4216" t="s">
        <v>366</v>
      </c>
      <c r="D4216">
        <v>2008</v>
      </c>
      <c r="E4216" s="9">
        <f ca="1">YEAR(TODAY())-Data_Source[[#This Row],[Year]]</f>
        <v>17</v>
      </c>
      <c r="F4216" t="s">
        <v>47</v>
      </c>
      <c r="G4216" t="s">
        <v>65</v>
      </c>
      <c r="H4216" t="s">
        <v>17</v>
      </c>
      <c r="I4216">
        <v>3.5</v>
      </c>
      <c r="J4216" t="s">
        <v>18</v>
      </c>
      <c r="K4216" t="s">
        <v>19</v>
      </c>
      <c r="L4216">
        <v>340000</v>
      </c>
      <c r="M4216" t="s">
        <v>20</v>
      </c>
      <c r="N4216" t="s">
        <v>20</v>
      </c>
      <c r="O4216" s="2">
        <v>21000</v>
      </c>
      <c r="P4216" s="1">
        <f>MEDIAN(Data_Source[Price (SAR)])</f>
        <v>58000</v>
      </c>
      <c r="Q4216" s="1" cm="1">
        <f t="array" ref="Q4216">MEDIAN(_xlfn._xlws.FILTER(Data_Source[Price (SAR)],Data_Source[Maker] = Data_Source[[#This Row],[Maker]]))</f>
        <v>30000</v>
      </c>
    </row>
    <row r="4217" spans="1:17" x14ac:dyDescent="0.35">
      <c r="A4217">
        <v>4216</v>
      </c>
      <c r="B4217" t="s">
        <v>27</v>
      </c>
      <c r="C4217" t="s">
        <v>28</v>
      </c>
      <c r="D4217">
        <v>2020</v>
      </c>
      <c r="E4217" s="9">
        <f ca="1">YEAR(TODAY())-Data_Source[[#This Row],[Year]]</f>
        <v>5</v>
      </c>
      <c r="F4217" t="s">
        <v>44</v>
      </c>
      <c r="G4217" t="s">
        <v>23</v>
      </c>
      <c r="H4217" t="s">
        <v>30</v>
      </c>
      <c r="I4217">
        <v>2</v>
      </c>
      <c r="J4217" t="s">
        <v>18</v>
      </c>
      <c r="K4217" t="s">
        <v>19</v>
      </c>
      <c r="L4217">
        <v>10000</v>
      </c>
      <c r="M4217" t="s">
        <v>45</v>
      </c>
      <c r="N4217" t="s">
        <v>539</v>
      </c>
      <c r="O4217" s="2">
        <v>63000</v>
      </c>
      <c r="P4217" s="1">
        <f>MEDIAN(Data_Source[Price (SAR)])</f>
        <v>58000</v>
      </c>
      <c r="Q4217" s="1" cm="1">
        <f t="array" ref="Q4217">MEDIAN(_xlfn._xlws.FILTER(Data_Source[Price (SAR)],Data_Source[Maker] = Data_Source[[#This Row],[Maker]]))</f>
        <v>42000</v>
      </c>
    </row>
    <row r="4218" spans="1:17" x14ac:dyDescent="0.35">
      <c r="A4218">
        <v>4217</v>
      </c>
      <c r="B4218" t="s">
        <v>34</v>
      </c>
      <c r="C4218" t="s">
        <v>35</v>
      </c>
      <c r="D4218">
        <v>2015</v>
      </c>
      <c r="E4218" s="9">
        <f ca="1">YEAR(TODAY())-Data_Source[[#This Row],[Year]]</f>
        <v>10</v>
      </c>
      <c r="F4218" t="s">
        <v>15</v>
      </c>
      <c r="G4218" t="s">
        <v>23</v>
      </c>
      <c r="H4218" t="s">
        <v>17</v>
      </c>
      <c r="I4218">
        <v>4.5999999999999996</v>
      </c>
      <c r="J4218" t="s">
        <v>18</v>
      </c>
      <c r="K4218" t="s">
        <v>19</v>
      </c>
      <c r="L4218">
        <v>1500000</v>
      </c>
      <c r="M4218" t="s">
        <v>20</v>
      </c>
      <c r="N4218" t="s">
        <v>20</v>
      </c>
      <c r="O4218" s="3">
        <v>150000</v>
      </c>
      <c r="P4218" s="1">
        <f>MEDIAN(Data_Source[Price (SAR)])</f>
        <v>58000</v>
      </c>
      <c r="Q4218" s="1" cm="1">
        <f t="array" ref="Q4218">MEDIAN(_xlfn._xlws.FILTER(Data_Source[Price (SAR)],Data_Source[Maker] = Data_Source[[#This Row],[Maker]]))</f>
        <v>65000</v>
      </c>
    </row>
    <row r="4219" spans="1:17" x14ac:dyDescent="0.35">
      <c r="A4219">
        <v>4218</v>
      </c>
      <c r="B4219" t="s">
        <v>27</v>
      </c>
      <c r="C4219" t="s">
        <v>89</v>
      </c>
      <c r="D4219">
        <v>2017</v>
      </c>
      <c r="E4219" s="9">
        <f ca="1">YEAR(TODAY())-Data_Source[[#This Row],[Year]]</f>
        <v>8</v>
      </c>
      <c r="F4219" t="s">
        <v>15</v>
      </c>
      <c r="G4219" t="s">
        <v>23</v>
      </c>
      <c r="H4219" t="s">
        <v>17</v>
      </c>
      <c r="I4219">
        <v>2.4</v>
      </c>
      <c r="J4219" t="s">
        <v>18</v>
      </c>
      <c r="K4219" t="s">
        <v>19</v>
      </c>
      <c r="L4219">
        <v>88718</v>
      </c>
      <c r="M4219" t="s">
        <v>20</v>
      </c>
      <c r="N4219" t="s">
        <v>20</v>
      </c>
      <c r="O4219" s="2">
        <v>58000</v>
      </c>
      <c r="P4219" s="1">
        <f>MEDIAN(Data_Source[Price (SAR)])</f>
        <v>58000</v>
      </c>
      <c r="Q4219" s="1" cm="1">
        <f t="array" ref="Q4219">MEDIAN(_xlfn._xlws.FILTER(Data_Source[Price (SAR)],Data_Source[Maker] = Data_Source[[#This Row],[Maker]]))</f>
        <v>42000</v>
      </c>
    </row>
    <row r="4220" spans="1:17" x14ac:dyDescent="0.35">
      <c r="A4220">
        <v>4219</v>
      </c>
      <c r="B4220" t="s">
        <v>60</v>
      </c>
      <c r="C4220" t="s">
        <v>90</v>
      </c>
      <c r="D4220">
        <v>2015</v>
      </c>
      <c r="E4220" s="9">
        <f ca="1">YEAR(TODAY())-Data_Source[[#This Row],[Year]]</f>
        <v>10</v>
      </c>
      <c r="F4220" t="s">
        <v>15</v>
      </c>
      <c r="G4220" t="s">
        <v>78</v>
      </c>
      <c r="H4220" t="s">
        <v>30</v>
      </c>
      <c r="I4220">
        <v>5.7</v>
      </c>
      <c r="J4220" t="s">
        <v>18</v>
      </c>
      <c r="K4220" t="s">
        <v>19</v>
      </c>
      <c r="L4220">
        <v>100000</v>
      </c>
      <c r="M4220" t="s">
        <v>138</v>
      </c>
      <c r="N4220" t="s">
        <v>64</v>
      </c>
      <c r="O4220" s="2">
        <v>195000</v>
      </c>
      <c r="P4220" s="1">
        <f>MEDIAN(Data_Source[Price (SAR)])</f>
        <v>58000</v>
      </c>
      <c r="Q4220" s="1" cm="1">
        <f t="array" ref="Q4220">MEDIAN(_xlfn._xlws.FILTER(Data_Source[Price (SAR)],Data_Source[Maker] = Data_Source[[#This Row],[Maker]]))</f>
        <v>142000</v>
      </c>
    </row>
    <row r="4221" spans="1:17" x14ac:dyDescent="0.35">
      <c r="A4221">
        <v>4220</v>
      </c>
      <c r="B4221" t="s">
        <v>82</v>
      </c>
      <c r="C4221" t="s">
        <v>105</v>
      </c>
      <c r="D4221">
        <v>2018</v>
      </c>
      <c r="E4221" s="9">
        <f ca="1">YEAR(TODAY())-Data_Source[[#This Row],[Year]]</f>
        <v>7</v>
      </c>
      <c r="F4221" t="s">
        <v>15</v>
      </c>
      <c r="G4221" t="s">
        <v>16</v>
      </c>
      <c r="H4221" t="s">
        <v>26</v>
      </c>
      <c r="I4221">
        <v>2</v>
      </c>
      <c r="J4221" t="s">
        <v>18</v>
      </c>
      <c r="K4221" t="s">
        <v>19</v>
      </c>
      <c r="L4221">
        <v>135000</v>
      </c>
      <c r="M4221" t="s">
        <v>45</v>
      </c>
      <c r="N4221" t="s">
        <v>539</v>
      </c>
      <c r="O4221" s="3">
        <v>1345</v>
      </c>
      <c r="P4221" s="1">
        <f>MEDIAN(Data_Source[Price (SAR)])</f>
        <v>58000</v>
      </c>
      <c r="Q4221" s="1" cm="1">
        <f t="array" ref="Q4221">MEDIAN(_xlfn._xlws.FILTER(Data_Source[Price (SAR)],Data_Source[Maker] = Data_Source[[#This Row],[Maker]]))</f>
        <v>40000</v>
      </c>
    </row>
    <row r="4222" spans="1:17" x14ac:dyDescent="0.35">
      <c r="A4222">
        <v>4221</v>
      </c>
      <c r="B4222" t="s">
        <v>39</v>
      </c>
      <c r="C4222" t="s">
        <v>286</v>
      </c>
      <c r="D4222">
        <v>2005</v>
      </c>
      <c r="E4222" s="9">
        <f ca="1">YEAR(TODAY())-Data_Source[[#This Row],[Year]]</f>
        <v>20</v>
      </c>
      <c r="F4222" t="s">
        <v>47</v>
      </c>
      <c r="G4222" t="s">
        <v>102</v>
      </c>
      <c r="H4222" t="s">
        <v>17</v>
      </c>
      <c r="I4222">
        <v>2</v>
      </c>
      <c r="J4222" t="s">
        <v>18</v>
      </c>
      <c r="K4222" t="s">
        <v>19</v>
      </c>
      <c r="L4222">
        <v>213000</v>
      </c>
      <c r="M4222" t="s">
        <v>170</v>
      </c>
      <c r="N4222" t="s">
        <v>543</v>
      </c>
      <c r="O4222" s="2">
        <v>13500</v>
      </c>
      <c r="P4222" s="1">
        <f>MEDIAN(Data_Source[Price (SAR)])</f>
        <v>58000</v>
      </c>
      <c r="Q4222" s="1" cm="1">
        <f t="array" ref="Q4222">MEDIAN(_xlfn._xlws.FILTER(Data_Source[Price (SAR)],Data_Source[Maker] = Data_Source[[#This Row],[Maker]]))</f>
        <v>60000</v>
      </c>
    </row>
    <row r="4223" spans="1:17" x14ac:dyDescent="0.35">
      <c r="A4223">
        <v>4222</v>
      </c>
      <c r="B4223" t="s">
        <v>39</v>
      </c>
      <c r="C4223" t="s">
        <v>131</v>
      </c>
      <c r="D4223">
        <v>2016</v>
      </c>
      <c r="E4223" s="9">
        <f ca="1">YEAR(TODAY())-Data_Source[[#This Row],[Year]]</f>
        <v>9</v>
      </c>
      <c r="F4223" t="s">
        <v>15</v>
      </c>
      <c r="G4223" t="s">
        <v>29</v>
      </c>
      <c r="H4223" t="s">
        <v>30</v>
      </c>
      <c r="I4223">
        <v>6</v>
      </c>
      <c r="J4223" t="s">
        <v>18</v>
      </c>
      <c r="K4223" t="s">
        <v>19</v>
      </c>
      <c r="L4223">
        <v>208647</v>
      </c>
      <c r="M4223" t="s">
        <v>20</v>
      </c>
      <c r="N4223" t="s">
        <v>20</v>
      </c>
      <c r="O4223" s="3">
        <v>74000</v>
      </c>
      <c r="P4223" s="1">
        <f>MEDIAN(Data_Source[Price (SAR)])</f>
        <v>58000</v>
      </c>
      <c r="Q4223" s="1" cm="1">
        <f t="array" ref="Q4223">MEDIAN(_xlfn._xlws.FILTER(Data_Source[Price (SAR)],Data_Source[Maker] = Data_Source[[#This Row],[Maker]]))</f>
        <v>60000</v>
      </c>
    </row>
    <row r="4224" spans="1:17" x14ac:dyDescent="0.35">
      <c r="A4224">
        <v>4223</v>
      </c>
      <c r="B4224" t="s">
        <v>73</v>
      </c>
      <c r="C4224" t="s">
        <v>257</v>
      </c>
      <c r="D4224">
        <v>2018</v>
      </c>
      <c r="E4224" s="9">
        <f ca="1">YEAR(TODAY())-Data_Source[[#This Row],[Year]]</f>
        <v>7</v>
      </c>
      <c r="F4224" t="s">
        <v>15</v>
      </c>
      <c r="G4224" t="s">
        <v>102</v>
      </c>
      <c r="H4224" t="s">
        <v>30</v>
      </c>
      <c r="I4224">
        <v>2.9</v>
      </c>
      <c r="J4224" t="s">
        <v>18</v>
      </c>
      <c r="K4224" t="s">
        <v>19</v>
      </c>
      <c r="L4224">
        <v>78000</v>
      </c>
      <c r="M4224" t="s">
        <v>54</v>
      </c>
      <c r="N4224" t="s">
        <v>538</v>
      </c>
      <c r="O4224" s="2">
        <v>54000</v>
      </c>
      <c r="P4224" s="1">
        <f>MEDIAN(Data_Source[Price (SAR)])</f>
        <v>58000</v>
      </c>
      <c r="Q4224" s="1" cm="1">
        <f t="array" ref="Q4224">MEDIAN(_xlfn._xlws.FILTER(Data_Source[Price (SAR)],Data_Source[Maker] = Data_Source[[#This Row],[Maker]]))</f>
        <v>56000</v>
      </c>
    </row>
    <row r="4225" spans="1:17" x14ac:dyDescent="0.35">
      <c r="A4225">
        <v>4224</v>
      </c>
      <c r="B4225" t="s">
        <v>31</v>
      </c>
      <c r="C4225" t="s">
        <v>32</v>
      </c>
      <c r="D4225">
        <v>2017</v>
      </c>
      <c r="E4225" s="9">
        <f ca="1">YEAR(TODAY())-Data_Source[[#This Row],[Year]]</f>
        <v>8</v>
      </c>
      <c r="F4225" t="s">
        <v>15</v>
      </c>
      <c r="G4225" t="s">
        <v>23</v>
      </c>
      <c r="H4225" t="s">
        <v>26</v>
      </c>
      <c r="I4225">
        <v>1</v>
      </c>
      <c r="J4225" t="s">
        <v>18</v>
      </c>
      <c r="K4225" t="s">
        <v>19</v>
      </c>
      <c r="L4225">
        <v>63000</v>
      </c>
      <c r="M4225" t="s">
        <v>20</v>
      </c>
      <c r="N4225" t="s">
        <v>20</v>
      </c>
      <c r="O4225" s="3">
        <v>88000</v>
      </c>
      <c r="P4225" s="1">
        <f>MEDIAN(Data_Source[Price (SAR)])</f>
        <v>58000</v>
      </c>
      <c r="Q4225" s="1" cm="1">
        <f t="array" ref="Q4225">MEDIAN(_xlfn._xlws.FILTER(Data_Source[Price (SAR)],Data_Source[Maker] = Data_Source[[#This Row],[Maker]]))</f>
        <v>60500</v>
      </c>
    </row>
    <row r="4226" spans="1:17" x14ac:dyDescent="0.35">
      <c r="A4226">
        <v>4225</v>
      </c>
      <c r="B4226" t="s">
        <v>34</v>
      </c>
      <c r="C4226" t="s">
        <v>41</v>
      </c>
      <c r="D4226">
        <v>2019</v>
      </c>
      <c r="E4226" s="9">
        <f ca="1">YEAR(TODAY())-Data_Source[[#This Row],[Year]]</f>
        <v>6</v>
      </c>
      <c r="F4226" t="s">
        <v>15</v>
      </c>
      <c r="G4226" t="s">
        <v>23</v>
      </c>
      <c r="H4226" t="s">
        <v>26</v>
      </c>
      <c r="I4226">
        <v>1.5</v>
      </c>
      <c r="J4226" t="s">
        <v>18</v>
      </c>
      <c r="K4226" t="s">
        <v>19</v>
      </c>
      <c r="L4226">
        <v>33504</v>
      </c>
      <c r="M4226" t="s">
        <v>20</v>
      </c>
      <c r="N4226" t="s">
        <v>20</v>
      </c>
      <c r="O4226" s="3">
        <v>38000</v>
      </c>
      <c r="P4226" s="1">
        <f>MEDIAN(Data_Source[Price (SAR)])</f>
        <v>58000</v>
      </c>
      <c r="Q4226" s="1" cm="1">
        <f t="array" ref="Q4226">MEDIAN(_xlfn._xlws.FILTER(Data_Source[Price (SAR)],Data_Source[Maker] = Data_Source[[#This Row],[Maker]]))</f>
        <v>65000</v>
      </c>
    </row>
    <row r="4227" spans="1:17" x14ac:dyDescent="0.35">
      <c r="A4227">
        <v>4226</v>
      </c>
      <c r="B4227" t="s">
        <v>219</v>
      </c>
      <c r="C4227" t="s">
        <v>413</v>
      </c>
      <c r="D4227">
        <v>2015</v>
      </c>
      <c r="E4227" s="9">
        <f ca="1">YEAR(TODAY())-Data_Source[[#This Row],[Year]]</f>
        <v>10</v>
      </c>
      <c r="F4227" t="s">
        <v>47</v>
      </c>
      <c r="G4227" t="s">
        <v>16</v>
      </c>
      <c r="H4227" t="s">
        <v>30</v>
      </c>
      <c r="I4227">
        <v>1.8</v>
      </c>
      <c r="J4227" t="s">
        <v>18</v>
      </c>
      <c r="K4227" t="s">
        <v>19</v>
      </c>
      <c r="L4227">
        <v>89000</v>
      </c>
      <c r="M4227" t="s">
        <v>42</v>
      </c>
      <c r="N4227" t="s">
        <v>64</v>
      </c>
      <c r="O4227" s="3">
        <v>54000</v>
      </c>
      <c r="P4227" s="1">
        <f>MEDIAN(Data_Source[Price (SAR)])</f>
        <v>58000</v>
      </c>
      <c r="Q4227" s="1" cm="1">
        <f t="array" ref="Q4227">MEDIAN(_xlfn._xlws.FILTER(Data_Source[Price (SAR)],Data_Source[Maker] = Data_Source[[#This Row],[Maker]]))</f>
        <v>49500</v>
      </c>
    </row>
    <row r="4228" spans="1:17" x14ac:dyDescent="0.35">
      <c r="A4228">
        <v>4227</v>
      </c>
      <c r="B4228" t="s">
        <v>34</v>
      </c>
      <c r="C4228" t="s">
        <v>51</v>
      </c>
      <c r="D4228">
        <v>2013</v>
      </c>
      <c r="E4228" s="9">
        <f ca="1">YEAR(TODAY())-Data_Source[[#This Row],[Year]]</f>
        <v>12</v>
      </c>
      <c r="F4228" t="s">
        <v>15</v>
      </c>
      <c r="G4228" t="s">
        <v>23</v>
      </c>
      <c r="H4228" t="s">
        <v>26</v>
      </c>
      <c r="I4228">
        <v>2</v>
      </c>
      <c r="J4228" t="s">
        <v>18</v>
      </c>
      <c r="K4228" t="s">
        <v>19</v>
      </c>
      <c r="L4228">
        <v>183000</v>
      </c>
      <c r="M4228" t="s">
        <v>59</v>
      </c>
      <c r="N4228" t="s">
        <v>59</v>
      </c>
      <c r="O4228" s="2">
        <v>30000</v>
      </c>
      <c r="P4228" s="1">
        <f>MEDIAN(Data_Source[Price (SAR)])</f>
        <v>58000</v>
      </c>
      <c r="Q4228" s="1" cm="1">
        <f t="array" ref="Q4228">MEDIAN(_xlfn._xlws.FILTER(Data_Source[Price (SAR)],Data_Source[Maker] = Data_Source[[#This Row],[Maker]]))</f>
        <v>65000</v>
      </c>
    </row>
    <row r="4229" spans="1:17" x14ac:dyDescent="0.35">
      <c r="A4229">
        <v>4228</v>
      </c>
      <c r="B4229" t="s">
        <v>27</v>
      </c>
      <c r="C4229" t="s">
        <v>28</v>
      </c>
      <c r="D4229">
        <v>2016</v>
      </c>
      <c r="E4229" s="9">
        <f ca="1">YEAR(TODAY())-Data_Source[[#This Row],[Year]]</f>
        <v>9</v>
      </c>
      <c r="F4229" t="s">
        <v>47</v>
      </c>
      <c r="G4229" t="s">
        <v>23</v>
      </c>
      <c r="H4229" t="s">
        <v>17</v>
      </c>
      <c r="I4229">
        <v>1.6</v>
      </c>
      <c r="J4229" t="s">
        <v>56</v>
      </c>
      <c r="K4229" t="s">
        <v>19</v>
      </c>
      <c r="L4229">
        <v>74000</v>
      </c>
      <c r="M4229" t="s">
        <v>42</v>
      </c>
      <c r="N4229" t="s">
        <v>64</v>
      </c>
      <c r="O4229" s="3">
        <v>50000</v>
      </c>
      <c r="P4229" s="1">
        <f>MEDIAN(Data_Source[Price (SAR)])</f>
        <v>58000</v>
      </c>
      <c r="Q4229" s="1" cm="1">
        <f t="array" ref="Q4229">MEDIAN(_xlfn._xlws.FILTER(Data_Source[Price (SAR)],Data_Source[Maker] = Data_Source[[#This Row],[Maker]]))</f>
        <v>42000</v>
      </c>
    </row>
    <row r="4230" spans="1:17" x14ac:dyDescent="0.35">
      <c r="A4230">
        <v>4229</v>
      </c>
      <c r="B4230" t="s">
        <v>76</v>
      </c>
      <c r="C4230" t="s">
        <v>125</v>
      </c>
      <c r="D4230">
        <v>2016</v>
      </c>
      <c r="E4230" s="9">
        <f ca="1">YEAR(TODAY())-Data_Source[[#This Row],[Year]]</f>
        <v>9</v>
      </c>
      <c r="F4230" t="s">
        <v>47</v>
      </c>
      <c r="G4230" t="s">
        <v>94</v>
      </c>
      <c r="H4230" t="s">
        <v>17</v>
      </c>
      <c r="I4230">
        <v>3.5</v>
      </c>
      <c r="J4230" t="s">
        <v>18</v>
      </c>
      <c r="K4230" t="s">
        <v>19</v>
      </c>
      <c r="L4230">
        <v>106115</v>
      </c>
      <c r="M4230" t="s">
        <v>20</v>
      </c>
      <c r="N4230" t="s">
        <v>20</v>
      </c>
      <c r="O4230" s="2">
        <v>122000</v>
      </c>
      <c r="P4230" s="1">
        <f>MEDIAN(Data_Source[Price (SAR)])</f>
        <v>58000</v>
      </c>
      <c r="Q4230" s="1" cm="1">
        <f t="array" ref="Q4230">MEDIAN(_xlfn._xlws.FILTER(Data_Source[Price (SAR)],Data_Source[Maker] = Data_Source[[#This Row],[Maker]]))</f>
        <v>55000</v>
      </c>
    </row>
    <row r="4231" spans="1:17" x14ac:dyDescent="0.35">
      <c r="A4231">
        <v>4230</v>
      </c>
      <c r="B4231" t="s">
        <v>34</v>
      </c>
      <c r="C4231" t="s">
        <v>58</v>
      </c>
      <c r="D4231">
        <v>2010</v>
      </c>
      <c r="E4231" s="9">
        <f ca="1">YEAR(TODAY())-Data_Source[[#This Row],[Year]]</f>
        <v>15</v>
      </c>
      <c r="F4231" t="s">
        <v>15</v>
      </c>
      <c r="G4231" t="s">
        <v>25</v>
      </c>
      <c r="H4231" t="s">
        <v>17</v>
      </c>
      <c r="I4231">
        <v>4</v>
      </c>
      <c r="J4231" t="s">
        <v>18</v>
      </c>
      <c r="K4231" t="s">
        <v>19</v>
      </c>
      <c r="L4231">
        <v>317000</v>
      </c>
      <c r="M4231" t="s">
        <v>20</v>
      </c>
      <c r="N4231" t="s">
        <v>20</v>
      </c>
      <c r="O4231" s="3">
        <v>43000</v>
      </c>
      <c r="P4231" s="1">
        <f>MEDIAN(Data_Source[Price (SAR)])</f>
        <v>58000</v>
      </c>
      <c r="Q4231" s="1" cm="1">
        <f t="array" ref="Q4231">MEDIAN(_xlfn._xlws.FILTER(Data_Source[Price (SAR)],Data_Source[Maker] = Data_Source[[#This Row],[Maker]]))</f>
        <v>65000</v>
      </c>
    </row>
    <row r="4232" spans="1:17" x14ac:dyDescent="0.35">
      <c r="A4232">
        <v>4231</v>
      </c>
      <c r="B4232" t="s">
        <v>34</v>
      </c>
      <c r="C4232" t="s">
        <v>55</v>
      </c>
      <c r="D4232">
        <v>2013</v>
      </c>
      <c r="E4232" s="9">
        <f ca="1">YEAR(TODAY())-Data_Source[[#This Row],[Year]]</f>
        <v>12</v>
      </c>
      <c r="F4232" t="s">
        <v>15</v>
      </c>
      <c r="G4232" t="s">
        <v>75</v>
      </c>
      <c r="H4232" t="s">
        <v>17</v>
      </c>
      <c r="I4232">
        <v>3.8</v>
      </c>
      <c r="J4232" t="s">
        <v>18</v>
      </c>
      <c r="K4232" t="s">
        <v>19</v>
      </c>
      <c r="L4232">
        <v>108000</v>
      </c>
      <c r="M4232" t="s">
        <v>20</v>
      </c>
      <c r="N4232" t="s">
        <v>20</v>
      </c>
      <c r="O4232" s="3">
        <v>87000</v>
      </c>
      <c r="P4232" s="1">
        <f>MEDIAN(Data_Source[Price (SAR)])</f>
        <v>58000</v>
      </c>
      <c r="Q4232" s="1" cm="1">
        <f t="array" ref="Q4232">MEDIAN(_xlfn._xlws.FILTER(Data_Source[Price (SAR)],Data_Source[Maker] = Data_Source[[#This Row],[Maker]]))</f>
        <v>65000</v>
      </c>
    </row>
    <row r="4233" spans="1:17" x14ac:dyDescent="0.35">
      <c r="A4233">
        <v>4232</v>
      </c>
      <c r="B4233" t="s">
        <v>103</v>
      </c>
      <c r="C4233" t="s">
        <v>104</v>
      </c>
      <c r="D4233">
        <v>2013</v>
      </c>
      <c r="E4233" s="9">
        <f ca="1">YEAR(TODAY())-Data_Source[[#This Row],[Year]]</f>
        <v>12</v>
      </c>
      <c r="F4233" t="s">
        <v>44</v>
      </c>
      <c r="G4233" t="s">
        <v>16</v>
      </c>
      <c r="H4233" t="s">
        <v>17</v>
      </c>
      <c r="I4233">
        <v>6.4</v>
      </c>
      <c r="J4233" t="s">
        <v>18</v>
      </c>
      <c r="K4233" t="s">
        <v>19</v>
      </c>
      <c r="L4233">
        <v>136000</v>
      </c>
      <c r="M4233" t="s">
        <v>81</v>
      </c>
      <c r="N4233" t="s">
        <v>541</v>
      </c>
      <c r="O4233" s="3">
        <v>85000</v>
      </c>
      <c r="P4233" s="1">
        <f>MEDIAN(Data_Source[Price (SAR)])</f>
        <v>58000</v>
      </c>
      <c r="Q4233" s="1" cm="1">
        <f t="array" ref="Q4233">MEDIAN(_xlfn._xlws.FILTER(Data_Source[Price (SAR)],Data_Source[Maker] = Data_Source[[#This Row],[Maker]]))</f>
        <v>83000</v>
      </c>
    </row>
    <row r="4234" spans="1:17" x14ac:dyDescent="0.35">
      <c r="A4234">
        <v>4233</v>
      </c>
      <c r="B4234" t="s">
        <v>34</v>
      </c>
      <c r="C4234" t="s">
        <v>35</v>
      </c>
      <c r="D4234">
        <v>2015</v>
      </c>
      <c r="E4234" s="9">
        <f ca="1">YEAR(TODAY())-Data_Source[[#This Row],[Year]]</f>
        <v>10</v>
      </c>
      <c r="F4234" t="s">
        <v>15</v>
      </c>
      <c r="G4234" t="s">
        <v>23</v>
      </c>
      <c r="H4234" t="s">
        <v>17</v>
      </c>
      <c r="I4234">
        <v>4.5999999999999996</v>
      </c>
      <c r="J4234" t="s">
        <v>18</v>
      </c>
      <c r="K4234" t="s">
        <v>19</v>
      </c>
      <c r="L4234">
        <v>264000</v>
      </c>
      <c r="M4234" t="s">
        <v>42</v>
      </c>
      <c r="N4234" t="s">
        <v>64</v>
      </c>
      <c r="O4234" s="2">
        <v>140000</v>
      </c>
      <c r="P4234" s="1">
        <f>MEDIAN(Data_Source[Price (SAR)])</f>
        <v>58000</v>
      </c>
      <c r="Q4234" s="1" cm="1">
        <f t="array" ref="Q4234">MEDIAN(_xlfn._xlws.FILTER(Data_Source[Price (SAR)],Data_Source[Maker] = Data_Source[[#This Row],[Maker]]))</f>
        <v>65000</v>
      </c>
    </row>
    <row r="4235" spans="1:17" x14ac:dyDescent="0.35">
      <c r="A4235">
        <v>4234</v>
      </c>
      <c r="B4235" t="s">
        <v>76</v>
      </c>
      <c r="C4235" t="s">
        <v>256</v>
      </c>
      <c r="D4235">
        <v>2007</v>
      </c>
      <c r="E4235" s="9">
        <f ca="1">YEAR(TODAY())-Data_Source[[#This Row],[Year]]</f>
        <v>18</v>
      </c>
      <c r="F4235" t="s">
        <v>15</v>
      </c>
      <c r="G4235" t="s">
        <v>16</v>
      </c>
      <c r="H4235" t="s">
        <v>17</v>
      </c>
      <c r="I4235">
        <v>2.2999999999999998</v>
      </c>
      <c r="J4235" t="s">
        <v>18</v>
      </c>
      <c r="K4235" t="s">
        <v>68</v>
      </c>
      <c r="L4235">
        <v>300000</v>
      </c>
      <c r="M4235" t="s">
        <v>42</v>
      </c>
      <c r="N4235" t="s">
        <v>64</v>
      </c>
      <c r="O4235" s="3">
        <v>28000</v>
      </c>
      <c r="P4235" s="1">
        <f>MEDIAN(Data_Source[Price (SAR)])</f>
        <v>58000</v>
      </c>
      <c r="Q4235" s="1" cm="1">
        <f t="array" ref="Q4235">MEDIAN(_xlfn._xlws.FILTER(Data_Source[Price (SAR)],Data_Source[Maker] = Data_Source[[#This Row],[Maker]]))</f>
        <v>55000</v>
      </c>
    </row>
    <row r="4236" spans="1:17" x14ac:dyDescent="0.35">
      <c r="A4236">
        <v>4235</v>
      </c>
      <c r="B4236" t="s">
        <v>27</v>
      </c>
      <c r="C4236" t="s">
        <v>89</v>
      </c>
      <c r="D4236">
        <v>2016</v>
      </c>
      <c r="E4236" s="9">
        <f ca="1">YEAR(TODAY())-Data_Source[[#This Row],[Year]]</f>
        <v>9</v>
      </c>
      <c r="F4236" t="s">
        <v>303</v>
      </c>
      <c r="G4236" t="s">
        <v>75</v>
      </c>
      <c r="H4236" t="s">
        <v>30</v>
      </c>
      <c r="I4236">
        <v>2.4</v>
      </c>
      <c r="J4236" t="s">
        <v>18</v>
      </c>
      <c r="K4236" t="s">
        <v>19</v>
      </c>
      <c r="L4236">
        <v>258000</v>
      </c>
      <c r="M4236" t="s">
        <v>155</v>
      </c>
      <c r="N4236" t="s">
        <v>539</v>
      </c>
      <c r="O4236" s="2">
        <v>38000</v>
      </c>
      <c r="P4236" s="1">
        <f>MEDIAN(Data_Source[Price (SAR)])</f>
        <v>58000</v>
      </c>
      <c r="Q4236" s="1" cm="1">
        <f t="array" ref="Q4236">MEDIAN(_xlfn._xlws.FILTER(Data_Source[Price (SAR)],Data_Source[Maker] = Data_Source[[#This Row],[Maker]]))</f>
        <v>42000</v>
      </c>
    </row>
    <row r="4237" spans="1:17" x14ac:dyDescent="0.35">
      <c r="A4237">
        <v>4236</v>
      </c>
      <c r="B4237" t="s">
        <v>95</v>
      </c>
      <c r="C4237" t="s">
        <v>223</v>
      </c>
      <c r="D4237">
        <v>2016</v>
      </c>
      <c r="E4237" s="9">
        <f ca="1">YEAR(TODAY())-Data_Source[[#This Row],[Year]]</f>
        <v>9</v>
      </c>
      <c r="F4237" t="s">
        <v>44</v>
      </c>
      <c r="G4237" t="s">
        <v>16</v>
      </c>
      <c r="H4237" t="s">
        <v>30</v>
      </c>
      <c r="I4237">
        <v>6.2</v>
      </c>
      <c r="J4237" t="s">
        <v>18</v>
      </c>
      <c r="K4237" t="s">
        <v>19</v>
      </c>
      <c r="L4237">
        <v>130000</v>
      </c>
      <c r="M4237" t="s">
        <v>45</v>
      </c>
      <c r="N4237" t="s">
        <v>539</v>
      </c>
      <c r="O4237" s="2">
        <v>180000</v>
      </c>
      <c r="P4237" s="1">
        <f>MEDIAN(Data_Source[Price (SAR)])</f>
        <v>58000</v>
      </c>
      <c r="Q4237" s="1" cm="1">
        <f t="array" ref="Q4237">MEDIAN(_xlfn._xlws.FILTER(Data_Source[Price (SAR)],Data_Source[Maker] = Data_Source[[#This Row],[Maker]]))</f>
        <v>130000</v>
      </c>
    </row>
    <row r="4238" spans="1:17" x14ac:dyDescent="0.35">
      <c r="A4238">
        <v>4237</v>
      </c>
      <c r="B4238" t="s">
        <v>27</v>
      </c>
      <c r="C4238" t="s">
        <v>88</v>
      </c>
      <c r="D4238">
        <v>2017</v>
      </c>
      <c r="E4238" s="9">
        <f ca="1">YEAR(TODAY())-Data_Source[[#This Row],[Year]]</f>
        <v>8</v>
      </c>
      <c r="F4238" t="s">
        <v>15</v>
      </c>
      <c r="G4238" t="s">
        <v>23</v>
      </c>
      <c r="H4238" t="s">
        <v>26</v>
      </c>
      <c r="I4238">
        <v>1.4</v>
      </c>
      <c r="J4238" t="s">
        <v>18</v>
      </c>
      <c r="K4238" t="s">
        <v>19</v>
      </c>
      <c r="L4238">
        <v>88000</v>
      </c>
      <c r="M4238" t="s">
        <v>45</v>
      </c>
      <c r="N4238" t="s">
        <v>539</v>
      </c>
      <c r="O4238" s="2">
        <v>34000</v>
      </c>
      <c r="P4238" s="1">
        <f>MEDIAN(Data_Source[Price (SAR)])</f>
        <v>58000</v>
      </c>
      <c r="Q4238" s="1" cm="1">
        <f t="array" ref="Q4238">MEDIAN(_xlfn._xlws.FILTER(Data_Source[Price (SAR)],Data_Source[Maker] = Data_Source[[#This Row],[Maker]]))</f>
        <v>42000</v>
      </c>
    </row>
    <row r="4239" spans="1:17" x14ac:dyDescent="0.35">
      <c r="A4239">
        <v>4238</v>
      </c>
      <c r="B4239" t="s">
        <v>27</v>
      </c>
      <c r="C4239" t="s">
        <v>89</v>
      </c>
      <c r="D4239">
        <v>2016</v>
      </c>
      <c r="E4239" s="9">
        <f ca="1">YEAR(TODAY())-Data_Source[[#This Row],[Year]]</f>
        <v>9</v>
      </c>
      <c r="F4239" t="s">
        <v>47</v>
      </c>
      <c r="G4239" t="s">
        <v>16</v>
      </c>
      <c r="H4239" t="s">
        <v>30</v>
      </c>
      <c r="I4239">
        <v>2.4</v>
      </c>
      <c r="J4239" t="s">
        <v>56</v>
      </c>
      <c r="K4239" t="s">
        <v>19</v>
      </c>
      <c r="L4239">
        <v>152000</v>
      </c>
      <c r="M4239" t="s">
        <v>59</v>
      </c>
      <c r="N4239" t="s">
        <v>59</v>
      </c>
      <c r="O4239" s="2">
        <v>52000</v>
      </c>
      <c r="P4239" s="1">
        <f>MEDIAN(Data_Source[Price (SAR)])</f>
        <v>58000</v>
      </c>
      <c r="Q4239" s="1" cm="1">
        <f t="array" ref="Q4239">MEDIAN(_xlfn._xlws.FILTER(Data_Source[Price (SAR)],Data_Source[Maker] = Data_Source[[#This Row],[Maker]]))</f>
        <v>42000</v>
      </c>
    </row>
    <row r="4240" spans="1:17" x14ac:dyDescent="0.35">
      <c r="A4240">
        <v>4239</v>
      </c>
      <c r="B4240" t="s">
        <v>27</v>
      </c>
      <c r="C4240" t="s">
        <v>160</v>
      </c>
      <c r="D4240">
        <v>2018</v>
      </c>
      <c r="E4240" s="9">
        <f ca="1">YEAR(TODAY())-Data_Source[[#This Row],[Year]]</f>
        <v>7</v>
      </c>
      <c r="F4240" t="s">
        <v>15</v>
      </c>
      <c r="G4240" t="s">
        <v>29</v>
      </c>
      <c r="H4240" t="s">
        <v>26</v>
      </c>
      <c r="I4240">
        <v>2.4</v>
      </c>
      <c r="J4240" t="s">
        <v>18</v>
      </c>
      <c r="K4240" t="s">
        <v>19</v>
      </c>
      <c r="L4240">
        <v>129000</v>
      </c>
      <c r="M4240" t="s">
        <v>20</v>
      </c>
      <c r="N4240" t="s">
        <v>20</v>
      </c>
      <c r="O4240" s="3">
        <v>55000</v>
      </c>
      <c r="P4240" s="1">
        <f>MEDIAN(Data_Source[Price (SAR)])</f>
        <v>58000</v>
      </c>
      <c r="Q4240" s="1" cm="1">
        <f t="array" ref="Q4240">MEDIAN(_xlfn._xlws.FILTER(Data_Source[Price (SAR)],Data_Source[Maker] = Data_Source[[#This Row],[Maker]]))</f>
        <v>42000</v>
      </c>
    </row>
    <row r="4241" spans="1:17" x14ac:dyDescent="0.35">
      <c r="A4241">
        <v>4240</v>
      </c>
      <c r="B4241" t="s">
        <v>34</v>
      </c>
      <c r="C4241" t="s">
        <v>162</v>
      </c>
      <c r="D4241">
        <v>2021</v>
      </c>
      <c r="E4241" s="9">
        <f ca="1">YEAR(TODAY())-Data_Source[[#This Row],[Year]]</f>
        <v>4</v>
      </c>
      <c r="F4241" t="s">
        <v>15</v>
      </c>
      <c r="G4241" t="s">
        <v>75</v>
      </c>
      <c r="H4241" t="s">
        <v>30</v>
      </c>
      <c r="I4241">
        <v>4</v>
      </c>
      <c r="J4241" t="s">
        <v>18</v>
      </c>
      <c r="K4241" t="s">
        <v>68</v>
      </c>
      <c r="L4241">
        <v>7000</v>
      </c>
      <c r="M4241" t="s">
        <v>111</v>
      </c>
      <c r="N4241" t="s">
        <v>540</v>
      </c>
      <c r="O4241" s="2">
        <v>125000</v>
      </c>
      <c r="P4241" s="1">
        <f>MEDIAN(Data_Source[Price (SAR)])</f>
        <v>58000</v>
      </c>
      <c r="Q4241" s="1" cm="1">
        <f t="array" ref="Q4241">MEDIAN(_xlfn._xlws.FILTER(Data_Source[Price (SAR)],Data_Source[Maker] = Data_Source[[#This Row],[Maker]]))</f>
        <v>65000</v>
      </c>
    </row>
    <row r="4242" spans="1:17" x14ac:dyDescent="0.35">
      <c r="A4242">
        <v>4241</v>
      </c>
      <c r="B4242" t="s">
        <v>34</v>
      </c>
      <c r="C4242" t="s">
        <v>58</v>
      </c>
      <c r="D4242">
        <v>2009</v>
      </c>
      <c r="E4242" s="9">
        <f ca="1">YEAR(TODAY())-Data_Source[[#This Row],[Year]]</f>
        <v>16</v>
      </c>
      <c r="F4242" t="s">
        <v>15</v>
      </c>
      <c r="G4242" t="s">
        <v>25</v>
      </c>
      <c r="H4242" t="s">
        <v>30</v>
      </c>
      <c r="I4242">
        <v>2.7</v>
      </c>
      <c r="J4242" t="s">
        <v>18</v>
      </c>
      <c r="K4242" t="s">
        <v>19</v>
      </c>
      <c r="L4242">
        <v>270000</v>
      </c>
      <c r="M4242" t="s">
        <v>155</v>
      </c>
      <c r="N4242" t="s">
        <v>539</v>
      </c>
      <c r="O4242" s="3">
        <v>35000</v>
      </c>
      <c r="P4242" s="1">
        <f>MEDIAN(Data_Source[Price (SAR)])</f>
        <v>58000</v>
      </c>
      <c r="Q4242" s="1" cm="1">
        <f t="array" ref="Q4242">MEDIAN(_xlfn._xlws.FILTER(Data_Source[Price (SAR)],Data_Source[Maker] = Data_Source[[#This Row],[Maker]]))</f>
        <v>65000</v>
      </c>
    </row>
    <row r="4243" spans="1:17" x14ac:dyDescent="0.35">
      <c r="A4243">
        <v>4242</v>
      </c>
      <c r="B4243" t="s">
        <v>34</v>
      </c>
      <c r="C4243" t="s">
        <v>58</v>
      </c>
      <c r="D4243">
        <v>2016</v>
      </c>
      <c r="E4243" s="9">
        <f ca="1">YEAR(TODAY())-Data_Source[[#This Row],[Year]]</f>
        <v>9</v>
      </c>
      <c r="F4243" t="s">
        <v>44</v>
      </c>
      <c r="G4243" t="s">
        <v>29</v>
      </c>
      <c r="H4243" t="s">
        <v>17</v>
      </c>
      <c r="I4243">
        <v>2.7</v>
      </c>
      <c r="J4243" t="s">
        <v>18</v>
      </c>
      <c r="K4243" t="s">
        <v>19</v>
      </c>
      <c r="L4243">
        <v>185000</v>
      </c>
      <c r="M4243" t="s">
        <v>20</v>
      </c>
      <c r="N4243" t="s">
        <v>20</v>
      </c>
      <c r="O4243" s="2">
        <v>73000</v>
      </c>
      <c r="P4243" s="1">
        <f>MEDIAN(Data_Source[Price (SAR)])</f>
        <v>58000</v>
      </c>
      <c r="Q4243" s="1" cm="1">
        <f t="array" ref="Q4243">MEDIAN(_xlfn._xlws.FILTER(Data_Source[Price (SAR)],Data_Source[Maker] = Data_Source[[#This Row],[Maker]]))</f>
        <v>65000</v>
      </c>
    </row>
    <row r="4244" spans="1:17" x14ac:dyDescent="0.35">
      <c r="A4244">
        <v>4243</v>
      </c>
      <c r="B4244" t="s">
        <v>31</v>
      </c>
      <c r="C4244" t="s">
        <v>32</v>
      </c>
      <c r="D4244">
        <v>2010</v>
      </c>
      <c r="E4244" s="9">
        <f ca="1">YEAR(TODAY())-Data_Source[[#This Row],[Year]]</f>
        <v>15</v>
      </c>
      <c r="F4244" t="s">
        <v>15</v>
      </c>
      <c r="G4244" t="s">
        <v>25</v>
      </c>
      <c r="H4244" t="s">
        <v>17</v>
      </c>
      <c r="I4244">
        <v>2.4</v>
      </c>
      <c r="J4244" t="s">
        <v>18</v>
      </c>
      <c r="K4244" t="s">
        <v>19</v>
      </c>
      <c r="L4244">
        <v>300000</v>
      </c>
      <c r="M4244" t="s">
        <v>20</v>
      </c>
      <c r="N4244" t="s">
        <v>20</v>
      </c>
      <c r="O4244" s="3">
        <v>32000</v>
      </c>
      <c r="P4244" s="1">
        <f>MEDIAN(Data_Source[Price (SAR)])</f>
        <v>58000</v>
      </c>
      <c r="Q4244" s="1" cm="1">
        <f t="array" ref="Q4244">MEDIAN(_xlfn._xlws.FILTER(Data_Source[Price (SAR)],Data_Source[Maker] = Data_Source[[#This Row],[Maker]]))</f>
        <v>60500</v>
      </c>
    </row>
    <row r="4245" spans="1:17" x14ac:dyDescent="0.35">
      <c r="A4245">
        <v>4244</v>
      </c>
      <c r="B4245" t="s">
        <v>27</v>
      </c>
      <c r="C4245" t="s">
        <v>88</v>
      </c>
      <c r="D4245">
        <v>2019</v>
      </c>
      <c r="E4245" s="9">
        <f ca="1">YEAR(TODAY())-Data_Source[[#This Row],[Year]]</f>
        <v>6</v>
      </c>
      <c r="F4245" t="s">
        <v>15</v>
      </c>
      <c r="G4245" t="s">
        <v>94</v>
      </c>
      <c r="H4245" t="s">
        <v>26</v>
      </c>
      <c r="I4245">
        <v>1.4</v>
      </c>
      <c r="J4245" t="s">
        <v>18</v>
      </c>
      <c r="K4245" t="s">
        <v>19</v>
      </c>
      <c r="L4245">
        <v>82903</v>
      </c>
      <c r="M4245" t="s">
        <v>20</v>
      </c>
      <c r="N4245" t="s">
        <v>20</v>
      </c>
      <c r="O4245" s="3">
        <v>39500</v>
      </c>
      <c r="P4245" s="1">
        <f>MEDIAN(Data_Source[Price (SAR)])</f>
        <v>58000</v>
      </c>
      <c r="Q4245" s="1" cm="1">
        <f t="array" ref="Q4245">MEDIAN(_xlfn._xlws.FILTER(Data_Source[Price (SAR)],Data_Source[Maker] = Data_Source[[#This Row],[Maker]]))</f>
        <v>42000</v>
      </c>
    </row>
    <row r="4246" spans="1:17" x14ac:dyDescent="0.35">
      <c r="A4246">
        <v>4245</v>
      </c>
      <c r="B4246" t="s">
        <v>34</v>
      </c>
      <c r="C4246" t="s">
        <v>35</v>
      </c>
      <c r="D4246">
        <v>2006</v>
      </c>
      <c r="E4246" s="9">
        <f ca="1">YEAR(TODAY())-Data_Source[[#This Row],[Year]]</f>
        <v>19</v>
      </c>
      <c r="F4246" t="s">
        <v>44</v>
      </c>
      <c r="G4246" t="s">
        <v>102</v>
      </c>
      <c r="H4246" t="s">
        <v>17</v>
      </c>
      <c r="I4246">
        <v>4.5999999999999996</v>
      </c>
      <c r="J4246" t="s">
        <v>18</v>
      </c>
      <c r="K4246" t="s">
        <v>19</v>
      </c>
      <c r="L4246">
        <v>285</v>
      </c>
      <c r="M4246" t="s">
        <v>228</v>
      </c>
      <c r="N4246" t="s">
        <v>540</v>
      </c>
      <c r="O4246" s="2">
        <v>65000</v>
      </c>
      <c r="P4246" s="1">
        <f>MEDIAN(Data_Source[Price (SAR)])</f>
        <v>58000</v>
      </c>
      <c r="Q4246" s="1" cm="1">
        <f t="array" ref="Q4246">MEDIAN(_xlfn._xlws.FILTER(Data_Source[Price (SAR)],Data_Source[Maker] = Data_Source[[#This Row],[Maker]]))</f>
        <v>65000</v>
      </c>
    </row>
    <row r="4247" spans="1:17" x14ac:dyDescent="0.35">
      <c r="A4247">
        <v>4246</v>
      </c>
      <c r="B4247" t="s">
        <v>34</v>
      </c>
      <c r="C4247" t="s">
        <v>145</v>
      </c>
      <c r="D4247">
        <v>2015</v>
      </c>
      <c r="E4247" s="9">
        <f ca="1">YEAR(TODAY())-Data_Source[[#This Row],[Year]]</f>
        <v>10</v>
      </c>
      <c r="F4247" t="s">
        <v>15</v>
      </c>
      <c r="G4247" t="s">
        <v>23</v>
      </c>
      <c r="H4247" t="s">
        <v>17</v>
      </c>
      <c r="I4247">
        <v>2.7</v>
      </c>
      <c r="J4247" t="s">
        <v>18</v>
      </c>
      <c r="K4247" t="s">
        <v>19</v>
      </c>
      <c r="L4247">
        <v>170000</v>
      </c>
      <c r="M4247" t="s">
        <v>64</v>
      </c>
      <c r="N4247" t="s">
        <v>64</v>
      </c>
      <c r="O4247" s="2">
        <v>50000</v>
      </c>
      <c r="P4247" s="1">
        <f>MEDIAN(Data_Source[Price (SAR)])</f>
        <v>58000</v>
      </c>
      <c r="Q4247" s="1" cm="1">
        <f t="array" ref="Q4247">MEDIAN(_xlfn._xlws.FILTER(Data_Source[Price (SAR)],Data_Source[Maker] = Data_Source[[#This Row],[Maker]]))</f>
        <v>65000</v>
      </c>
    </row>
    <row r="4248" spans="1:17" x14ac:dyDescent="0.35">
      <c r="A4248">
        <v>4247</v>
      </c>
      <c r="B4248" t="s">
        <v>27</v>
      </c>
      <c r="C4248" t="s">
        <v>154</v>
      </c>
      <c r="D4248">
        <v>2020</v>
      </c>
      <c r="E4248" s="9">
        <f ca="1">YEAR(TODAY())-Data_Source[[#This Row],[Year]]</f>
        <v>5</v>
      </c>
      <c r="F4248" t="s">
        <v>15</v>
      </c>
      <c r="G4248" t="s">
        <v>23</v>
      </c>
      <c r="H4248" t="s">
        <v>26</v>
      </c>
      <c r="I4248">
        <v>1.6</v>
      </c>
      <c r="J4248" t="s">
        <v>18</v>
      </c>
      <c r="K4248" t="s">
        <v>19</v>
      </c>
      <c r="L4248">
        <v>13736</v>
      </c>
      <c r="M4248" t="s">
        <v>20</v>
      </c>
      <c r="N4248" t="s">
        <v>20</v>
      </c>
      <c r="O4248" s="2">
        <v>60000</v>
      </c>
      <c r="P4248" s="1">
        <f>MEDIAN(Data_Source[Price (SAR)])</f>
        <v>58000</v>
      </c>
      <c r="Q4248" s="1" cm="1">
        <f t="array" ref="Q4248">MEDIAN(_xlfn._xlws.FILTER(Data_Source[Price (SAR)],Data_Source[Maker] = Data_Source[[#This Row],[Maker]]))</f>
        <v>42000</v>
      </c>
    </row>
    <row r="4249" spans="1:17" x14ac:dyDescent="0.35">
      <c r="A4249">
        <v>4248</v>
      </c>
      <c r="B4249" t="s">
        <v>34</v>
      </c>
      <c r="C4249" t="s">
        <v>41</v>
      </c>
      <c r="D4249">
        <v>2019</v>
      </c>
      <c r="E4249" s="9">
        <f ca="1">YEAR(TODAY())-Data_Source[[#This Row],[Year]]</f>
        <v>6</v>
      </c>
      <c r="F4249" t="s">
        <v>15</v>
      </c>
      <c r="G4249" t="s">
        <v>23</v>
      </c>
      <c r="H4249" t="s">
        <v>26</v>
      </c>
      <c r="I4249">
        <v>1.5</v>
      </c>
      <c r="J4249" t="s">
        <v>18</v>
      </c>
      <c r="K4249" t="s">
        <v>19</v>
      </c>
      <c r="L4249">
        <v>86000</v>
      </c>
      <c r="M4249" t="s">
        <v>42</v>
      </c>
      <c r="N4249" t="s">
        <v>64</v>
      </c>
      <c r="O4249" s="2">
        <v>35500</v>
      </c>
      <c r="P4249" s="1">
        <f>MEDIAN(Data_Source[Price (SAR)])</f>
        <v>58000</v>
      </c>
      <c r="Q4249" s="1" cm="1">
        <f t="array" ref="Q4249">MEDIAN(_xlfn._xlws.FILTER(Data_Source[Price (SAR)],Data_Source[Maker] = Data_Source[[#This Row],[Maker]]))</f>
        <v>65000</v>
      </c>
    </row>
    <row r="4250" spans="1:17" x14ac:dyDescent="0.35">
      <c r="A4250">
        <v>4249</v>
      </c>
      <c r="B4250" t="s">
        <v>34</v>
      </c>
      <c r="C4250" t="s">
        <v>35</v>
      </c>
      <c r="D4250">
        <v>2009</v>
      </c>
      <c r="E4250" s="9">
        <f ca="1">YEAR(TODAY())-Data_Source[[#This Row],[Year]]</f>
        <v>16</v>
      </c>
      <c r="F4250" t="s">
        <v>15</v>
      </c>
      <c r="G4250" t="s">
        <v>23</v>
      </c>
      <c r="H4250" t="s">
        <v>17</v>
      </c>
      <c r="I4250">
        <v>5.7</v>
      </c>
      <c r="J4250" t="s">
        <v>18</v>
      </c>
      <c r="K4250" t="s">
        <v>19</v>
      </c>
      <c r="L4250">
        <v>470000</v>
      </c>
      <c r="M4250" t="s">
        <v>395</v>
      </c>
      <c r="N4250" t="s">
        <v>255</v>
      </c>
      <c r="O4250" s="3">
        <v>76000</v>
      </c>
      <c r="P4250" s="1">
        <f>MEDIAN(Data_Source[Price (SAR)])</f>
        <v>58000</v>
      </c>
      <c r="Q4250" s="1" cm="1">
        <f t="array" ref="Q4250">MEDIAN(_xlfn._xlws.FILTER(Data_Source[Price (SAR)],Data_Source[Maker] = Data_Source[[#This Row],[Maker]]))</f>
        <v>65000</v>
      </c>
    </row>
    <row r="4251" spans="1:17" x14ac:dyDescent="0.35">
      <c r="A4251">
        <v>4250</v>
      </c>
      <c r="B4251" t="s">
        <v>21</v>
      </c>
      <c r="C4251" t="s">
        <v>24</v>
      </c>
      <c r="D4251">
        <v>2011</v>
      </c>
      <c r="E4251" s="9">
        <f ca="1">YEAR(TODAY())-Data_Source[[#This Row],[Year]]</f>
        <v>14</v>
      </c>
      <c r="F4251" t="s">
        <v>15</v>
      </c>
      <c r="G4251" t="s">
        <v>23</v>
      </c>
      <c r="H4251" t="s">
        <v>26</v>
      </c>
      <c r="I4251">
        <v>1.4</v>
      </c>
      <c r="J4251" t="s">
        <v>18</v>
      </c>
      <c r="K4251" t="s">
        <v>19</v>
      </c>
      <c r="L4251">
        <v>108000</v>
      </c>
      <c r="M4251" t="s">
        <v>20</v>
      </c>
      <c r="N4251" t="s">
        <v>20</v>
      </c>
      <c r="O4251" s="2">
        <v>19000</v>
      </c>
      <c r="P4251" s="1">
        <f>MEDIAN(Data_Source[Price (SAR)])</f>
        <v>58000</v>
      </c>
      <c r="Q4251" s="1" cm="1">
        <f t="array" ref="Q4251">MEDIAN(_xlfn._xlws.FILTER(Data_Source[Price (SAR)],Data_Source[Maker] = Data_Source[[#This Row],[Maker]]))</f>
        <v>36500</v>
      </c>
    </row>
    <row r="4252" spans="1:17" x14ac:dyDescent="0.35">
      <c r="A4252">
        <v>4251</v>
      </c>
      <c r="B4252" t="s">
        <v>180</v>
      </c>
      <c r="C4252" t="s">
        <v>333</v>
      </c>
      <c r="D4252">
        <v>2015</v>
      </c>
      <c r="E4252" s="9">
        <f ca="1">YEAR(TODAY())-Data_Source[[#This Row],[Year]]</f>
        <v>10</v>
      </c>
      <c r="F4252" t="s">
        <v>15</v>
      </c>
      <c r="G4252" t="s">
        <v>75</v>
      </c>
      <c r="H4252" t="s">
        <v>17</v>
      </c>
      <c r="I4252">
        <v>3.5</v>
      </c>
      <c r="J4252" t="s">
        <v>18</v>
      </c>
      <c r="K4252" t="s">
        <v>19</v>
      </c>
      <c r="L4252">
        <v>93000</v>
      </c>
      <c r="M4252" t="s">
        <v>42</v>
      </c>
      <c r="N4252" t="s">
        <v>64</v>
      </c>
      <c r="O4252" s="2">
        <v>138000</v>
      </c>
      <c r="P4252" s="1">
        <f>MEDIAN(Data_Source[Price (SAR)])</f>
        <v>58000</v>
      </c>
      <c r="Q4252" s="1" cm="1">
        <f t="array" ref="Q4252">MEDIAN(_xlfn._xlws.FILTER(Data_Source[Price (SAR)],Data_Source[Maker] = Data_Source[[#This Row],[Maker]]))</f>
        <v>138000</v>
      </c>
    </row>
    <row r="4253" spans="1:17" x14ac:dyDescent="0.35">
      <c r="A4253">
        <v>4252</v>
      </c>
      <c r="B4253" t="s">
        <v>36</v>
      </c>
      <c r="C4253" t="s">
        <v>146</v>
      </c>
      <c r="D4253">
        <v>2013</v>
      </c>
      <c r="E4253" s="9">
        <f ca="1">YEAR(TODAY())-Data_Source[[#This Row],[Year]]</f>
        <v>12</v>
      </c>
      <c r="F4253" t="s">
        <v>15</v>
      </c>
      <c r="G4253" t="s">
        <v>25</v>
      </c>
      <c r="H4253" t="s">
        <v>26</v>
      </c>
      <c r="I4253">
        <v>5.3</v>
      </c>
      <c r="J4253" t="s">
        <v>18</v>
      </c>
      <c r="K4253" t="s">
        <v>19</v>
      </c>
      <c r="L4253">
        <v>292000</v>
      </c>
      <c r="M4253" t="s">
        <v>45</v>
      </c>
      <c r="N4253" t="s">
        <v>539</v>
      </c>
      <c r="O4253" s="3">
        <v>45000</v>
      </c>
      <c r="P4253" s="1">
        <f>MEDIAN(Data_Source[Price (SAR)])</f>
        <v>58000</v>
      </c>
      <c r="Q4253" s="1" cm="1">
        <f t="array" ref="Q4253">MEDIAN(_xlfn._xlws.FILTER(Data_Source[Price (SAR)],Data_Source[Maker] = Data_Source[[#This Row],[Maker]]))</f>
        <v>72000</v>
      </c>
    </row>
    <row r="4254" spans="1:17" x14ac:dyDescent="0.35">
      <c r="A4254">
        <v>4253</v>
      </c>
      <c r="B4254" t="s">
        <v>34</v>
      </c>
      <c r="C4254" t="s">
        <v>145</v>
      </c>
      <c r="D4254">
        <v>2017</v>
      </c>
      <c r="E4254" s="9">
        <f ca="1">YEAR(TODAY())-Data_Source[[#This Row],[Year]]</f>
        <v>8</v>
      </c>
      <c r="F4254" t="s">
        <v>15</v>
      </c>
      <c r="G4254" t="s">
        <v>23</v>
      </c>
      <c r="H4254" t="s">
        <v>17</v>
      </c>
      <c r="I4254">
        <v>2.7</v>
      </c>
      <c r="J4254" t="s">
        <v>18</v>
      </c>
      <c r="K4254" t="s">
        <v>19</v>
      </c>
      <c r="L4254">
        <v>135000</v>
      </c>
      <c r="M4254" t="s">
        <v>42</v>
      </c>
      <c r="N4254" t="s">
        <v>64</v>
      </c>
      <c r="O4254" s="3">
        <v>61000</v>
      </c>
      <c r="P4254" s="1">
        <f>MEDIAN(Data_Source[Price (SAR)])</f>
        <v>58000</v>
      </c>
      <c r="Q4254" s="1" cm="1">
        <f t="array" ref="Q4254">MEDIAN(_xlfn._xlws.FILTER(Data_Source[Price (SAR)],Data_Source[Maker] = Data_Source[[#This Row],[Maker]]))</f>
        <v>65000</v>
      </c>
    </row>
    <row r="4255" spans="1:17" x14ac:dyDescent="0.35">
      <c r="A4255">
        <v>4254</v>
      </c>
      <c r="B4255" t="s">
        <v>13</v>
      </c>
      <c r="C4255" t="s">
        <v>14</v>
      </c>
      <c r="D4255">
        <v>2016</v>
      </c>
      <c r="E4255" s="9">
        <f ca="1">YEAR(TODAY())-Data_Source[[#This Row],[Year]]</f>
        <v>9</v>
      </c>
      <c r="F4255" t="s">
        <v>47</v>
      </c>
      <c r="G4255" t="s">
        <v>29</v>
      </c>
      <c r="H4255" t="s">
        <v>17</v>
      </c>
      <c r="I4255">
        <v>3.6</v>
      </c>
      <c r="J4255" t="s">
        <v>18</v>
      </c>
      <c r="K4255" t="s">
        <v>19</v>
      </c>
      <c r="L4255">
        <v>121000</v>
      </c>
      <c r="M4255" t="s">
        <v>59</v>
      </c>
      <c r="N4255" t="s">
        <v>59</v>
      </c>
      <c r="O4255" s="2">
        <v>72000</v>
      </c>
      <c r="P4255" s="1">
        <f>MEDIAN(Data_Source[Price (SAR)])</f>
        <v>58000</v>
      </c>
      <c r="Q4255" s="1" cm="1">
        <f t="array" ref="Q4255">MEDIAN(_xlfn._xlws.FILTER(Data_Source[Price (SAR)],Data_Source[Maker] = Data_Source[[#This Row],[Maker]]))</f>
        <v>70000</v>
      </c>
    </row>
    <row r="4256" spans="1:17" x14ac:dyDescent="0.35">
      <c r="A4256">
        <v>4255</v>
      </c>
      <c r="B4256" t="s">
        <v>73</v>
      </c>
      <c r="C4256" t="s">
        <v>74</v>
      </c>
      <c r="D4256">
        <v>2016</v>
      </c>
      <c r="E4256" s="9">
        <f ca="1">YEAR(TODAY())-Data_Source[[#This Row],[Year]]</f>
        <v>9</v>
      </c>
      <c r="F4256" t="s">
        <v>15</v>
      </c>
      <c r="G4256" t="s">
        <v>16</v>
      </c>
      <c r="H4256" t="s">
        <v>17</v>
      </c>
      <c r="I4256">
        <v>2.5</v>
      </c>
      <c r="J4256" t="s">
        <v>18</v>
      </c>
      <c r="K4256" t="s">
        <v>19</v>
      </c>
      <c r="L4256">
        <v>229000</v>
      </c>
      <c r="M4256" t="s">
        <v>155</v>
      </c>
      <c r="N4256" t="s">
        <v>539</v>
      </c>
      <c r="O4256" s="3">
        <v>63000</v>
      </c>
      <c r="P4256" s="1">
        <f>MEDIAN(Data_Source[Price (SAR)])</f>
        <v>58000</v>
      </c>
      <c r="Q4256" s="1" cm="1">
        <f t="array" ref="Q4256">MEDIAN(_xlfn._xlws.FILTER(Data_Source[Price (SAR)],Data_Source[Maker] = Data_Source[[#This Row],[Maker]]))</f>
        <v>56000</v>
      </c>
    </row>
    <row r="4257" spans="1:17" x14ac:dyDescent="0.35">
      <c r="A4257">
        <v>4256</v>
      </c>
      <c r="B4257" t="s">
        <v>27</v>
      </c>
      <c r="C4257" t="s">
        <v>91</v>
      </c>
      <c r="D4257">
        <v>2016</v>
      </c>
      <c r="E4257" s="9">
        <f ca="1">YEAR(TODAY())-Data_Source[[#This Row],[Year]]</f>
        <v>9</v>
      </c>
      <c r="F4257" t="s">
        <v>15</v>
      </c>
      <c r="G4257" t="s">
        <v>23</v>
      </c>
      <c r="H4257" t="s">
        <v>17</v>
      </c>
      <c r="I4257">
        <v>3.3</v>
      </c>
      <c r="J4257" t="s">
        <v>18</v>
      </c>
      <c r="K4257" t="s">
        <v>19</v>
      </c>
      <c r="L4257">
        <v>131000</v>
      </c>
      <c r="M4257" t="s">
        <v>155</v>
      </c>
      <c r="N4257" t="s">
        <v>539</v>
      </c>
      <c r="O4257" s="3">
        <v>60000</v>
      </c>
      <c r="P4257" s="1">
        <f>MEDIAN(Data_Source[Price (SAR)])</f>
        <v>58000</v>
      </c>
      <c r="Q4257" s="1" cm="1">
        <f t="array" ref="Q4257">MEDIAN(_xlfn._xlws.FILTER(Data_Source[Price (SAR)],Data_Source[Maker] = Data_Source[[#This Row],[Maker]]))</f>
        <v>42000</v>
      </c>
    </row>
    <row r="4258" spans="1:17" x14ac:dyDescent="0.35">
      <c r="A4258">
        <v>4257</v>
      </c>
      <c r="B4258" t="s">
        <v>31</v>
      </c>
      <c r="C4258" t="s">
        <v>32</v>
      </c>
      <c r="D4258">
        <v>2018</v>
      </c>
      <c r="E4258" s="9">
        <f ca="1">YEAR(TODAY())-Data_Source[[#This Row],[Year]]</f>
        <v>7</v>
      </c>
      <c r="F4258" t="s">
        <v>15</v>
      </c>
      <c r="G4258" t="s">
        <v>23</v>
      </c>
      <c r="H4258" t="s">
        <v>30</v>
      </c>
      <c r="I4258">
        <v>1.5</v>
      </c>
      <c r="J4258" t="s">
        <v>18</v>
      </c>
      <c r="K4258" t="s">
        <v>19</v>
      </c>
      <c r="L4258">
        <v>140000</v>
      </c>
      <c r="M4258" t="s">
        <v>211</v>
      </c>
      <c r="N4258" t="s">
        <v>539</v>
      </c>
      <c r="O4258" s="2">
        <v>85000</v>
      </c>
      <c r="P4258" s="1">
        <f>MEDIAN(Data_Source[Price (SAR)])</f>
        <v>58000</v>
      </c>
      <c r="Q4258" s="1" cm="1">
        <f t="array" ref="Q4258">MEDIAN(_xlfn._xlws.FILTER(Data_Source[Price (SAR)],Data_Source[Maker] = Data_Source[[#This Row],[Maker]]))</f>
        <v>60500</v>
      </c>
    </row>
    <row r="4259" spans="1:17" x14ac:dyDescent="0.35">
      <c r="A4259">
        <v>4258</v>
      </c>
      <c r="B4259" t="s">
        <v>27</v>
      </c>
      <c r="C4259" t="s">
        <v>89</v>
      </c>
      <c r="D4259">
        <v>2018</v>
      </c>
      <c r="E4259" s="9">
        <f ca="1">YEAR(TODAY())-Data_Source[[#This Row],[Year]]</f>
        <v>7</v>
      </c>
      <c r="F4259" t="s">
        <v>15</v>
      </c>
      <c r="G4259" t="s">
        <v>23</v>
      </c>
      <c r="H4259" t="s">
        <v>30</v>
      </c>
      <c r="I4259">
        <v>2.4</v>
      </c>
      <c r="J4259" t="s">
        <v>18</v>
      </c>
      <c r="K4259" t="s">
        <v>19</v>
      </c>
      <c r="L4259">
        <v>72000</v>
      </c>
      <c r="M4259" t="s">
        <v>111</v>
      </c>
      <c r="N4259" t="s">
        <v>540</v>
      </c>
      <c r="O4259" s="3">
        <v>65000</v>
      </c>
      <c r="P4259" s="1">
        <f>MEDIAN(Data_Source[Price (SAR)])</f>
        <v>58000</v>
      </c>
      <c r="Q4259" s="1" cm="1">
        <f t="array" ref="Q4259">MEDIAN(_xlfn._xlws.FILTER(Data_Source[Price (SAR)],Data_Source[Maker] = Data_Source[[#This Row],[Maker]]))</f>
        <v>42000</v>
      </c>
    </row>
    <row r="4260" spans="1:17" x14ac:dyDescent="0.35">
      <c r="A4260">
        <v>4259</v>
      </c>
      <c r="B4260" t="s">
        <v>174</v>
      </c>
      <c r="C4260" t="s">
        <v>204</v>
      </c>
      <c r="D4260">
        <v>2011</v>
      </c>
      <c r="E4260" s="9">
        <f ca="1">YEAR(TODAY())-Data_Source[[#This Row],[Year]]</f>
        <v>14</v>
      </c>
      <c r="F4260" t="s">
        <v>15</v>
      </c>
      <c r="G4260" t="s">
        <v>25</v>
      </c>
      <c r="H4260" t="s">
        <v>30</v>
      </c>
      <c r="I4260">
        <v>3</v>
      </c>
      <c r="J4260" t="s">
        <v>18</v>
      </c>
      <c r="K4260" t="s">
        <v>19</v>
      </c>
      <c r="L4260">
        <v>276000</v>
      </c>
      <c r="M4260" t="s">
        <v>20</v>
      </c>
      <c r="N4260" t="s">
        <v>20</v>
      </c>
      <c r="O4260" s="2">
        <v>65000</v>
      </c>
      <c r="P4260" s="1">
        <f>MEDIAN(Data_Source[Price (SAR)])</f>
        <v>58000</v>
      </c>
      <c r="Q4260" s="1" cm="1">
        <f t="array" ref="Q4260">MEDIAN(_xlfn._xlws.FILTER(Data_Source[Price (SAR)],Data_Source[Maker] = Data_Source[[#This Row],[Maker]]))</f>
        <v>110000</v>
      </c>
    </row>
    <row r="4261" spans="1:17" x14ac:dyDescent="0.35">
      <c r="A4261">
        <v>4260</v>
      </c>
      <c r="B4261" t="s">
        <v>95</v>
      </c>
      <c r="C4261" t="s">
        <v>223</v>
      </c>
      <c r="D4261">
        <v>2015</v>
      </c>
      <c r="E4261" s="9">
        <f ca="1">YEAR(TODAY())-Data_Source[[#This Row],[Year]]</f>
        <v>10</v>
      </c>
      <c r="F4261" t="s">
        <v>15</v>
      </c>
      <c r="G4261" t="s">
        <v>16</v>
      </c>
      <c r="H4261" t="s">
        <v>17</v>
      </c>
      <c r="I4261">
        <v>6.2</v>
      </c>
      <c r="J4261" t="s">
        <v>18</v>
      </c>
      <c r="K4261" t="s">
        <v>19</v>
      </c>
      <c r="L4261">
        <v>88000</v>
      </c>
      <c r="M4261" t="s">
        <v>42</v>
      </c>
      <c r="N4261" t="s">
        <v>64</v>
      </c>
      <c r="O4261" s="3">
        <v>160000</v>
      </c>
      <c r="P4261" s="1">
        <f>MEDIAN(Data_Source[Price (SAR)])</f>
        <v>58000</v>
      </c>
      <c r="Q4261" s="1" cm="1">
        <f t="array" ref="Q4261">MEDIAN(_xlfn._xlws.FILTER(Data_Source[Price (SAR)],Data_Source[Maker] = Data_Source[[#This Row],[Maker]]))</f>
        <v>130000</v>
      </c>
    </row>
    <row r="4262" spans="1:17" x14ac:dyDescent="0.35">
      <c r="A4262">
        <v>4261</v>
      </c>
      <c r="B4262" t="s">
        <v>281</v>
      </c>
      <c r="C4262" t="s">
        <v>338</v>
      </c>
      <c r="D4262">
        <v>2020</v>
      </c>
      <c r="E4262" s="9">
        <f ca="1">YEAR(TODAY())-Data_Source[[#This Row],[Year]]</f>
        <v>5</v>
      </c>
      <c r="F4262" t="s">
        <v>15</v>
      </c>
      <c r="G4262" t="s">
        <v>65</v>
      </c>
      <c r="H4262" t="s">
        <v>30</v>
      </c>
      <c r="I4262">
        <v>1.4</v>
      </c>
      <c r="J4262" t="s">
        <v>18</v>
      </c>
      <c r="K4262" t="s">
        <v>19</v>
      </c>
      <c r="L4262">
        <v>6000</v>
      </c>
      <c r="M4262" t="s">
        <v>42</v>
      </c>
      <c r="N4262" t="s">
        <v>64</v>
      </c>
      <c r="O4262" s="2">
        <v>105000</v>
      </c>
      <c r="P4262" s="1">
        <f>MEDIAN(Data_Source[Price (SAR)])</f>
        <v>58000</v>
      </c>
      <c r="Q4262" s="1" cm="1">
        <f t="array" ref="Q4262">MEDIAN(_xlfn._xlws.FILTER(Data_Source[Price (SAR)],Data_Source[Maker] = Data_Source[[#This Row],[Maker]]))</f>
        <v>91000</v>
      </c>
    </row>
    <row r="4263" spans="1:17" x14ac:dyDescent="0.35">
      <c r="A4263">
        <v>4262</v>
      </c>
      <c r="B4263" t="s">
        <v>60</v>
      </c>
      <c r="C4263" t="s">
        <v>90</v>
      </c>
      <c r="D4263">
        <v>2012</v>
      </c>
      <c r="E4263" s="9">
        <f ca="1">YEAR(TODAY())-Data_Source[[#This Row],[Year]]</f>
        <v>13</v>
      </c>
      <c r="F4263" t="s">
        <v>47</v>
      </c>
      <c r="G4263" t="s">
        <v>23</v>
      </c>
      <c r="H4263" t="s">
        <v>17</v>
      </c>
      <c r="I4263">
        <v>5.7</v>
      </c>
      <c r="J4263" t="s">
        <v>18</v>
      </c>
      <c r="K4263" t="s">
        <v>19</v>
      </c>
      <c r="L4263">
        <v>394</v>
      </c>
      <c r="M4263" t="s">
        <v>20</v>
      </c>
      <c r="N4263" t="s">
        <v>20</v>
      </c>
      <c r="O4263" s="3">
        <v>136000</v>
      </c>
      <c r="P4263" s="1">
        <f>MEDIAN(Data_Source[Price (SAR)])</f>
        <v>58000</v>
      </c>
      <c r="Q4263" s="1" cm="1">
        <f t="array" ref="Q4263">MEDIAN(_xlfn._xlws.FILTER(Data_Source[Price (SAR)],Data_Source[Maker] = Data_Source[[#This Row],[Maker]]))</f>
        <v>142000</v>
      </c>
    </row>
    <row r="4264" spans="1:17" x14ac:dyDescent="0.35">
      <c r="A4264">
        <v>4263</v>
      </c>
      <c r="B4264" t="s">
        <v>21</v>
      </c>
      <c r="C4264" t="s">
        <v>24</v>
      </c>
      <c r="D4264">
        <v>2019</v>
      </c>
      <c r="E4264" s="9">
        <f ca="1">YEAR(TODAY())-Data_Source[[#This Row],[Year]]</f>
        <v>6</v>
      </c>
      <c r="F4264" t="s">
        <v>15</v>
      </c>
      <c r="G4264" t="s">
        <v>25</v>
      </c>
      <c r="H4264" t="s">
        <v>26</v>
      </c>
      <c r="I4264">
        <v>1.5</v>
      </c>
      <c r="J4264" t="s">
        <v>18</v>
      </c>
      <c r="K4264" t="s">
        <v>19</v>
      </c>
      <c r="L4264">
        <v>98659</v>
      </c>
      <c r="M4264" t="s">
        <v>20</v>
      </c>
      <c r="N4264" t="s">
        <v>20</v>
      </c>
      <c r="O4264" s="2">
        <v>27500</v>
      </c>
      <c r="P4264" s="1">
        <f>MEDIAN(Data_Source[Price (SAR)])</f>
        <v>58000</v>
      </c>
      <c r="Q4264" s="1" cm="1">
        <f t="array" ref="Q4264">MEDIAN(_xlfn._xlws.FILTER(Data_Source[Price (SAR)],Data_Source[Maker] = Data_Source[[#This Row],[Maker]]))</f>
        <v>36500</v>
      </c>
    </row>
    <row r="4265" spans="1:17" x14ac:dyDescent="0.35">
      <c r="A4265">
        <v>4264</v>
      </c>
      <c r="B4265" t="s">
        <v>27</v>
      </c>
      <c r="C4265" t="s">
        <v>89</v>
      </c>
      <c r="D4265">
        <v>2019</v>
      </c>
      <c r="E4265" s="9">
        <f ca="1">YEAR(TODAY())-Data_Source[[#This Row],[Year]]</f>
        <v>6</v>
      </c>
      <c r="F4265" t="s">
        <v>15</v>
      </c>
      <c r="G4265" t="s">
        <v>23</v>
      </c>
      <c r="H4265" t="s">
        <v>30</v>
      </c>
      <c r="I4265">
        <v>2.4</v>
      </c>
      <c r="J4265" t="s">
        <v>18</v>
      </c>
      <c r="K4265" t="s">
        <v>19</v>
      </c>
      <c r="L4265">
        <v>92000</v>
      </c>
      <c r="M4265" t="s">
        <v>45</v>
      </c>
      <c r="N4265" t="s">
        <v>539</v>
      </c>
      <c r="O4265" s="3">
        <v>84000</v>
      </c>
      <c r="P4265" s="1">
        <f>MEDIAN(Data_Source[Price (SAR)])</f>
        <v>58000</v>
      </c>
      <c r="Q4265" s="1" cm="1">
        <f t="array" ref="Q4265">MEDIAN(_xlfn._xlws.FILTER(Data_Source[Price (SAR)],Data_Source[Maker] = Data_Source[[#This Row],[Maker]]))</f>
        <v>42000</v>
      </c>
    </row>
    <row r="4266" spans="1:17" x14ac:dyDescent="0.35">
      <c r="A4266">
        <v>4265</v>
      </c>
      <c r="B4266" t="s">
        <v>34</v>
      </c>
      <c r="C4266" t="s">
        <v>41</v>
      </c>
      <c r="D4266">
        <v>2015</v>
      </c>
      <c r="E4266" s="9">
        <f ca="1">YEAR(TODAY())-Data_Source[[#This Row],[Year]]</f>
        <v>10</v>
      </c>
      <c r="F4266" t="s">
        <v>15</v>
      </c>
      <c r="G4266" t="s">
        <v>29</v>
      </c>
      <c r="H4266" t="s">
        <v>26</v>
      </c>
      <c r="I4266">
        <v>1.5</v>
      </c>
      <c r="J4266" t="s">
        <v>18</v>
      </c>
      <c r="K4266" t="s">
        <v>19</v>
      </c>
      <c r="L4266">
        <v>185000</v>
      </c>
      <c r="M4266" t="s">
        <v>42</v>
      </c>
      <c r="N4266" t="s">
        <v>64</v>
      </c>
      <c r="O4266" s="3">
        <v>15000</v>
      </c>
      <c r="P4266" s="1">
        <f>MEDIAN(Data_Source[Price (SAR)])</f>
        <v>58000</v>
      </c>
      <c r="Q4266" s="1" cm="1">
        <f t="array" ref="Q4266">MEDIAN(_xlfn._xlws.FILTER(Data_Source[Price (SAR)],Data_Source[Maker] = Data_Source[[#This Row],[Maker]]))</f>
        <v>65000</v>
      </c>
    </row>
    <row r="4267" spans="1:17" x14ac:dyDescent="0.35">
      <c r="A4267">
        <v>4266</v>
      </c>
      <c r="B4267" t="s">
        <v>62</v>
      </c>
      <c r="C4267" t="s">
        <v>63</v>
      </c>
      <c r="D4267">
        <v>2014</v>
      </c>
      <c r="E4267" s="9">
        <f ca="1">YEAR(TODAY())-Data_Source[[#This Row],[Year]]</f>
        <v>11</v>
      </c>
      <c r="F4267" t="s">
        <v>15</v>
      </c>
      <c r="G4267" t="s">
        <v>23</v>
      </c>
      <c r="H4267" t="s">
        <v>17</v>
      </c>
      <c r="I4267">
        <v>5</v>
      </c>
      <c r="J4267" t="s">
        <v>18</v>
      </c>
      <c r="K4267" t="s">
        <v>19</v>
      </c>
      <c r="L4267">
        <v>97500</v>
      </c>
      <c r="M4267" t="s">
        <v>42</v>
      </c>
      <c r="N4267" t="s">
        <v>64</v>
      </c>
      <c r="O4267" s="3">
        <v>195000</v>
      </c>
      <c r="P4267" s="1">
        <f>MEDIAN(Data_Source[Price (SAR)])</f>
        <v>58000</v>
      </c>
      <c r="Q4267" s="1" cm="1">
        <f t="array" ref="Q4267">MEDIAN(_xlfn._xlws.FILTER(Data_Source[Price (SAR)],Data_Source[Maker] = Data_Source[[#This Row],[Maker]]))</f>
        <v>242500</v>
      </c>
    </row>
    <row r="4268" spans="1:17" x14ac:dyDescent="0.35">
      <c r="A4268">
        <v>4267</v>
      </c>
      <c r="B4268" t="s">
        <v>97</v>
      </c>
      <c r="C4268" t="s">
        <v>275</v>
      </c>
      <c r="D4268">
        <v>2020</v>
      </c>
      <c r="E4268" s="9">
        <f ca="1">YEAR(TODAY())-Data_Source[[#This Row],[Year]]</f>
        <v>5</v>
      </c>
      <c r="F4268" t="s">
        <v>15</v>
      </c>
      <c r="G4268" t="s">
        <v>65</v>
      </c>
      <c r="H4268" t="s">
        <v>30</v>
      </c>
      <c r="I4268">
        <v>1.5</v>
      </c>
      <c r="J4268" t="s">
        <v>18</v>
      </c>
      <c r="K4268" t="s">
        <v>19</v>
      </c>
      <c r="L4268">
        <v>280</v>
      </c>
      <c r="M4268" t="s">
        <v>45</v>
      </c>
      <c r="N4268" t="s">
        <v>539</v>
      </c>
      <c r="O4268" s="2">
        <v>62000</v>
      </c>
      <c r="P4268" s="1">
        <f>MEDIAN(Data_Source[Price (SAR)])</f>
        <v>58000</v>
      </c>
      <c r="Q4268" s="1" cm="1">
        <f t="array" ref="Q4268">MEDIAN(_xlfn._xlws.FILTER(Data_Source[Price (SAR)],Data_Source[Maker] = Data_Source[[#This Row],[Maker]]))</f>
        <v>42500</v>
      </c>
    </row>
    <row r="4269" spans="1:17" x14ac:dyDescent="0.35">
      <c r="A4269">
        <v>4268</v>
      </c>
      <c r="B4269" t="s">
        <v>27</v>
      </c>
      <c r="C4269" t="s">
        <v>28</v>
      </c>
      <c r="D4269">
        <v>2020</v>
      </c>
      <c r="E4269" s="9">
        <f ca="1">YEAR(TODAY())-Data_Source[[#This Row],[Year]]</f>
        <v>5</v>
      </c>
      <c r="F4269" t="s">
        <v>15</v>
      </c>
      <c r="G4269" t="s">
        <v>23</v>
      </c>
      <c r="H4269" t="s">
        <v>26</v>
      </c>
      <c r="I4269">
        <v>1.6</v>
      </c>
      <c r="J4269" t="s">
        <v>18</v>
      </c>
      <c r="K4269" t="s">
        <v>19</v>
      </c>
      <c r="L4269">
        <v>9495</v>
      </c>
      <c r="M4269" t="s">
        <v>20</v>
      </c>
      <c r="N4269" t="s">
        <v>20</v>
      </c>
      <c r="O4269" s="3">
        <v>59500</v>
      </c>
      <c r="P4269" s="1">
        <f>MEDIAN(Data_Source[Price (SAR)])</f>
        <v>58000</v>
      </c>
      <c r="Q4269" s="1" cm="1">
        <f t="array" ref="Q4269">MEDIAN(_xlfn._xlws.FILTER(Data_Source[Price (SAR)],Data_Source[Maker] = Data_Source[[#This Row],[Maker]]))</f>
        <v>42000</v>
      </c>
    </row>
    <row r="4270" spans="1:17" x14ac:dyDescent="0.35">
      <c r="A4270">
        <v>4269</v>
      </c>
      <c r="B4270" t="s">
        <v>76</v>
      </c>
      <c r="C4270" t="s">
        <v>112</v>
      </c>
      <c r="D4270">
        <v>2015</v>
      </c>
      <c r="E4270" s="9">
        <f ca="1">YEAR(TODAY())-Data_Source[[#This Row],[Year]]</f>
        <v>10</v>
      </c>
      <c r="F4270" t="s">
        <v>47</v>
      </c>
      <c r="G4270" t="s">
        <v>23</v>
      </c>
      <c r="H4270" t="s">
        <v>17</v>
      </c>
      <c r="I4270">
        <v>3</v>
      </c>
      <c r="J4270" t="s">
        <v>18</v>
      </c>
      <c r="K4270" t="s">
        <v>19</v>
      </c>
      <c r="L4270">
        <v>217000</v>
      </c>
      <c r="M4270" t="s">
        <v>20</v>
      </c>
      <c r="N4270" t="s">
        <v>20</v>
      </c>
      <c r="O4270" s="3">
        <v>49000</v>
      </c>
      <c r="P4270" s="1">
        <f>MEDIAN(Data_Source[Price (SAR)])</f>
        <v>58000</v>
      </c>
      <c r="Q4270" s="1" cm="1">
        <f t="array" ref="Q4270">MEDIAN(_xlfn._xlws.FILTER(Data_Source[Price (SAR)],Data_Source[Maker] = Data_Source[[#This Row],[Maker]]))</f>
        <v>55000</v>
      </c>
    </row>
    <row r="4271" spans="1:17" x14ac:dyDescent="0.35">
      <c r="A4271">
        <v>4270</v>
      </c>
      <c r="B4271" t="s">
        <v>21</v>
      </c>
      <c r="C4271" t="s">
        <v>22</v>
      </c>
      <c r="D4271">
        <v>2016</v>
      </c>
      <c r="E4271" s="9">
        <f ca="1">YEAR(TODAY())-Data_Source[[#This Row],[Year]]</f>
        <v>9</v>
      </c>
      <c r="F4271" t="s">
        <v>44</v>
      </c>
      <c r="G4271" t="s">
        <v>16</v>
      </c>
      <c r="H4271" t="s">
        <v>17</v>
      </c>
      <c r="I4271">
        <v>4</v>
      </c>
      <c r="J4271" t="s">
        <v>18</v>
      </c>
      <c r="K4271" t="s">
        <v>19</v>
      </c>
      <c r="L4271">
        <v>92000</v>
      </c>
      <c r="M4271" t="s">
        <v>20</v>
      </c>
      <c r="N4271" t="s">
        <v>20</v>
      </c>
      <c r="O4271" s="3">
        <v>175000</v>
      </c>
      <c r="P4271" s="1">
        <f>MEDIAN(Data_Source[Price (SAR)])</f>
        <v>58000</v>
      </c>
      <c r="Q4271" s="1" cm="1">
        <f t="array" ref="Q4271">MEDIAN(_xlfn._xlws.FILTER(Data_Source[Price (SAR)],Data_Source[Maker] = Data_Source[[#This Row],[Maker]]))</f>
        <v>36500</v>
      </c>
    </row>
    <row r="4272" spans="1:17" x14ac:dyDescent="0.35">
      <c r="A4272">
        <v>4271</v>
      </c>
      <c r="B4272" t="s">
        <v>34</v>
      </c>
      <c r="C4272" t="s">
        <v>43</v>
      </c>
      <c r="D4272">
        <v>2019</v>
      </c>
      <c r="E4272" s="9">
        <f ca="1">YEAR(TODAY())-Data_Source[[#This Row],[Year]]</f>
        <v>6</v>
      </c>
      <c r="F4272" t="s">
        <v>15</v>
      </c>
      <c r="G4272" t="s">
        <v>16</v>
      </c>
      <c r="H4272" t="s">
        <v>26</v>
      </c>
      <c r="I4272">
        <v>2.5</v>
      </c>
      <c r="J4272" t="s">
        <v>79</v>
      </c>
      <c r="K4272" t="s">
        <v>19</v>
      </c>
      <c r="L4272">
        <v>55000</v>
      </c>
      <c r="M4272" t="s">
        <v>64</v>
      </c>
      <c r="N4272" t="s">
        <v>64</v>
      </c>
      <c r="O4272" s="3">
        <v>80000</v>
      </c>
      <c r="P4272" s="1">
        <f>MEDIAN(Data_Source[Price (SAR)])</f>
        <v>58000</v>
      </c>
      <c r="Q4272" s="1" cm="1">
        <f t="array" ref="Q4272">MEDIAN(_xlfn._xlws.FILTER(Data_Source[Price (SAR)],Data_Source[Maker] = Data_Source[[#This Row],[Maker]]))</f>
        <v>65000</v>
      </c>
    </row>
    <row r="4273" spans="1:17" x14ac:dyDescent="0.35">
      <c r="A4273">
        <v>4272</v>
      </c>
      <c r="B4273" t="s">
        <v>76</v>
      </c>
      <c r="C4273" t="s">
        <v>125</v>
      </c>
      <c r="D4273">
        <v>2016</v>
      </c>
      <c r="E4273" s="9">
        <f ca="1">YEAR(TODAY())-Data_Source[[#This Row],[Year]]</f>
        <v>9</v>
      </c>
      <c r="F4273" t="s">
        <v>44</v>
      </c>
      <c r="G4273" t="s">
        <v>16</v>
      </c>
      <c r="H4273" t="s">
        <v>26</v>
      </c>
      <c r="I4273">
        <v>3.5</v>
      </c>
      <c r="J4273" t="s">
        <v>18</v>
      </c>
      <c r="K4273" t="s">
        <v>19</v>
      </c>
      <c r="L4273">
        <v>111000</v>
      </c>
      <c r="M4273" t="s">
        <v>20</v>
      </c>
      <c r="N4273" t="s">
        <v>20</v>
      </c>
      <c r="O4273" s="2">
        <v>75000</v>
      </c>
      <c r="P4273" s="1">
        <f>MEDIAN(Data_Source[Price (SAR)])</f>
        <v>58000</v>
      </c>
      <c r="Q4273" s="1" cm="1">
        <f t="array" ref="Q4273">MEDIAN(_xlfn._xlws.FILTER(Data_Source[Price (SAR)],Data_Source[Maker] = Data_Source[[#This Row],[Maker]]))</f>
        <v>55000</v>
      </c>
    </row>
    <row r="4274" spans="1:17" x14ac:dyDescent="0.35">
      <c r="A4274">
        <v>4273</v>
      </c>
      <c r="B4274" t="s">
        <v>34</v>
      </c>
      <c r="C4274" t="s">
        <v>51</v>
      </c>
      <c r="D4274">
        <v>1997</v>
      </c>
      <c r="E4274" s="9">
        <f ca="1">YEAR(TODAY())-Data_Source[[#This Row],[Year]]</f>
        <v>28</v>
      </c>
      <c r="F4274" t="s">
        <v>47</v>
      </c>
      <c r="G4274" t="s">
        <v>23</v>
      </c>
      <c r="H4274" t="s">
        <v>26</v>
      </c>
      <c r="I4274">
        <v>1.3</v>
      </c>
      <c r="J4274" t="s">
        <v>18</v>
      </c>
      <c r="K4274" t="s">
        <v>68</v>
      </c>
      <c r="L4274">
        <v>32500</v>
      </c>
      <c r="M4274" t="s">
        <v>45</v>
      </c>
      <c r="N4274" t="s">
        <v>539</v>
      </c>
      <c r="O4274" s="3">
        <v>7000</v>
      </c>
      <c r="P4274" s="1">
        <f>MEDIAN(Data_Source[Price (SAR)])</f>
        <v>58000</v>
      </c>
      <c r="Q4274" s="1" cm="1">
        <f t="array" ref="Q4274">MEDIAN(_xlfn._xlws.FILTER(Data_Source[Price (SAR)],Data_Source[Maker] = Data_Source[[#This Row],[Maker]]))</f>
        <v>65000</v>
      </c>
    </row>
    <row r="4275" spans="1:17" x14ac:dyDescent="0.35">
      <c r="A4275">
        <v>4274</v>
      </c>
      <c r="B4275" t="s">
        <v>21</v>
      </c>
      <c r="C4275" t="s">
        <v>231</v>
      </c>
      <c r="D4275">
        <v>2016</v>
      </c>
      <c r="E4275" s="9">
        <f ca="1">YEAR(TODAY())-Data_Source[[#This Row],[Year]]</f>
        <v>9</v>
      </c>
      <c r="F4275" t="s">
        <v>15</v>
      </c>
      <c r="G4275" t="s">
        <v>25</v>
      </c>
      <c r="H4275" t="s">
        <v>26</v>
      </c>
      <c r="I4275">
        <v>1.6</v>
      </c>
      <c r="J4275" t="s">
        <v>18</v>
      </c>
      <c r="K4275" t="s">
        <v>19</v>
      </c>
      <c r="L4275">
        <v>96000</v>
      </c>
      <c r="M4275" t="s">
        <v>20</v>
      </c>
      <c r="N4275" t="s">
        <v>20</v>
      </c>
      <c r="O4275" s="2">
        <v>31000</v>
      </c>
      <c r="P4275" s="1">
        <f>MEDIAN(Data_Source[Price (SAR)])</f>
        <v>58000</v>
      </c>
      <c r="Q4275" s="1" cm="1">
        <f t="array" ref="Q4275">MEDIAN(_xlfn._xlws.FILTER(Data_Source[Price (SAR)],Data_Source[Maker] = Data_Source[[#This Row],[Maker]]))</f>
        <v>36500</v>
      </c>
    </row>
    <row r="4276" spans="1:17" x14ac:dyDescent="0.35">
      <c r="A4276">
        <v>4275</v>
      </c>
      <c r="B4276" t="s">
        <v>48</v>
      </c>
      <c r="C4276" t="s">
        <v>50</v>
      </c>
      <c r="D4276">
        <v>2019</v>
      </c>
      <c r="E4276" s="9">
        <f ca="1">YEAR(TODAY())-Data_Source[[#This Row],[Year]]</f>
        <v>6</v>
      </c>
      <c r="F4276" t="s">
        <v>47</v>
      </c>
      <c r="G4276" t="s">
        <v>16</v>
      </c>
      <c r="H4276" t="s">
        <v>26</v>
      </c>
      <c r="I4276">
        <v>2</v>
      </c>
      <c r="J4276" t="s">
        <v>18</v>
      </c>
      <c r="K4276" t="s">
        <v>19</v>
      </c>
      <c r="L4276">
        <v>38000</v>
      </c>
      <c r="M4276" t="s">
        <v>20</v>
      </c>
      <c r="N4276" t="s">
        <v>20</v>
      </c>
      <c r="O4276" s="3">
        <v>216000</v>
      </c>
      <c r="P4276" s="1">
        <f>MEDIAN(Data_Source[Price (SAR)])</f>
        <v>58000</v>
      </c>
      <c r="Q4276" s="1" cm="1">
        <f t="array" ref="Q4276">MEDIAN(_xlfn._xlws.FILTER(Data_Source[Price (SAR)],Data_Source[Maker] = Data_Source[[#This Row],[Maker]]))</f>
        <v>145000</v>
      </c>
    </row>
    <row r="4277" spans="1:17" x14ac:dyDescent="0.35">
      <c r="A4277">
        <v>4276</v>
      </c>
      <c r="B4277" t="s">
        <v>39</v>
      </c>
      <c r="C4277" t="s">
        <v>40</v>
      </c>
      <c r="D4277">
        <v>2015</v>
      </c>
      <c r="E4277" s="9">
        <f ca="1">YEAR(TODAY())-Data_Source[[#This Row],[Year]]</f>
        <v>10</v>
      </c>
      <c r="F4277" t="s">
        <v>47</v>
      </c>
      <c r="G4277" t="s">
        <v>25</v>
      </c>
      <c r="H4277" t="s">
        <v>17</v>
      </c>
      <c r="I4277">
        <v>3.6</v>
      </c>
      <c r="J4277" t="s">
        <v>18</v>
      </c>
      <c r="K4277" t="s">
        <v>19</v>
      </c>
      <c r="L4277">
        <v>106000</v>
      </c>
      <c r="M4277" t="s">
        <v>45</v>
      </c>
      <c r="N4277" t="s">
        <v>539</v>
      </c>
      <c r="O4277" s="2">
        <v>79000</v>
      </c>
      <c r="P4277" s="1">
        <f>MEDIAN(Data_Source[Price (SAR)])</f>
        <v>58000</v>
      </c>
      <c r="Q4277" s="1" cm="1">
        <f t="array" ref="Q4277">MEDIAN(_xlfn._xlws.FILTER(Data_Source[Price (SAR)],Data_Source[Maker] = Data_Source[[#This Row],[Maker]]))</f>
        <v>60000</v>
      </c>
    </row>
    <row r="4278" spans="1:17" x14ac:dyDescent="0.35">
      <c r="A4278">
        <v>4277</v>
      </c>
      <c r="B4278" t="s">
        <v>85</v>
      </c>
      <c r="C4278" t="s">
        <v>116</v>
      </c>
      <c r="D4278">
        <v>2015</v>
      </c>
      <c r="E4278" s="9">
        <f ca="1">YEAR(TODAY())-Data_Source[[#This Row],[Year]]</f>
        <v>10</v>
      </c>
      <c r="F4278" t="s">
        <v>15</v>
      </c>
      <c r="G4278" t="s">
        <v>65</v>
      </c>
      <c r="H4278" t="s">
        <v>17</v>
      </c>
      <c r="I4278">
        <v>3.8</v>
      </c>
      <c r="J4278" t="s">
        <v>18</v>
      </c>
      <c r="K4278" t="s">
        <v>19</v>
      </c>
      <c r="L4278">
        <v>194000</v>
      </c>
      <c r="M4278" t="s">
        <v>20</v>
      </c>
      <c r="N4278" t="s">
        <v>20</v>
      </c>
      <c r="O4278" s="3">
        <v>85000</v>
      </c>
      <c r="P4278" s="1">
        <f>MEDIAN(Data_Source[Price (SAR)])</f>
        <v>58000</v>
      </c>
      <c r="Q4278" s="1" cm="1">
        <f t="array" ref="Q4278">MEDIAN(_xlfn._xlws.FILTER(Data_Source[Price (SAR)],Data_Source[Maker] = Data_Source[[#This Row],[Maker]]))</f>
        <v>88000</v>
      </c>
    </row>
    <row r="4279" spans="1:17" x14ac:dyDescent="0.35">
      <c r="A4279">
        <v>4278</v>
      </c>
      <c r="B4279" t="s">
        <v>36</v>
      </c>
      <c r="C4279" t="s">
        <v>37</v>
      </c>
      <c r="D4279">
        <v>2011</v>
      </c>
      <c r="E4279" s="9">
        <f ca="1">YEAR(TODAY())-Data_Source[[#This Row],[Year]]</f>
        <v>14</v>
      </c>
      <c r="F4279" t="s">
        <v>15</v>
      </c>
      <c r="G4279" t="s">
        <v>23</v>
      </c>
      <c r="H4279" t="s">
        <v>17</v>
      </c>
      <c r="I4279">
        <v>8</v>
      </c>
      <c r="J4279" t="s">
        <v>18</v>
      </c>
      <c r="K4279" t="s">
        <v>19</v>
      </c>
      <c r="L4279">
        <v>200</v>
      </c>
      <c r="M4279" t="s">
        <v>138</v>
      </c>
      <c r="N4279" t="s">
        <v>64</v>
      </c>
      <c r="O4279" s="2">
        <v>70000</v>
      </c>
      <c r="P4279" s="1">
        <f>MEDIAN(Data_Source[Price (SAR)])</f>
        <v>58000</v>
      </c>
      <c r="Q4279" s="1" cm="1">
        <f t="array" ref="Q4279">MEDIAN(_xlfn._xlws.FILTER(Data_Source[Price (SAR)],Data_Source[Maker] = Data_Source[[#This Row],[Maker]]))</f>
        <v>72000</v>
      </c>
    </row>
    <row r="4280" spans="1:17" x14ac:dyDescent="0.35">
      <c r="A4280">
        <v>4279</v>
      </c>
      <c r="B4280" t="s">
        <v>48</v>
      </c>
      <c r="C4280" t="s">
        <v>149</v>
      </c>
      <c r="D4280">
        <v>2017</v>
      </c>
      <c r="E4280" s="9">
        <f ca="1">YEAR(TODAY())-Data_Source[[#This Row],[Year]]</f>
        <v>8</v>
      </c>
      <c r="F4280" t="s">
        <v>15</v>
      </c>
      <c r="G4280" t="s">
        <v>29</v>
      </c>
      <c r="H4280" t="s">
        <v>17</v>
      </c>
      <c r="I4280">
        <v>4</v>
      </c>
      <c r="J4280" t="s">
        <v>18</v>
      </c>
      <c r="K4280" t="s">
        <v>19</v>
      </c>
      <c r="L4280">
        <v>80000</v>
      </c>
      <c r="M4280" t="s">
        <v>45</v>
      </c>
      <c r="N4280" t="s">
        <v>539</v>
      </c>
      <c r="O4280" s="3">
        <v>270000</v>
      </c>
      <c r="P4280" s="1">
        <f>MEDIAN(Data_Source[Price (SAR)])</f>
        <v>58000</v>
      </c>
      <c r="Q4280" s="1" cm="1">
        <f t="array" ref="Q4280">MEDIAN(_xlfn._xlws.FILTER(Data_Source[Price (SAR)],Data_Source[Maker] = Data_Source[[#This Row],[Maker]]))</f>
        <v>145000</v>
      </c>
    </row>
    <row r="4281" spans="1:17" x14ac:dyDescent="0.35">
      <c r="A4281">
        <v>4280</v>
      </c>
      <c r="B4281" t="s">
        <v>39</v>
      </c>
      <c r="C4281" t="s">
        <v>46</v>
      </c>
      <c r="D4281">
        <v>2016</v>
      </c>
      <c r="E4281" s="9">
        <f ca="1">YEAR(TODAY())-Data_Source[[#This Row],[Year]]</f>
        <v>9</v>
      </c>
      <c r="F4281" t="s">
        <v>47</v>
      </c>
      <c r="G4281" t="s">
        <v>23</v>
      </c>
      <c r="H4281" t="s">
        <v>17</v>
      </c>
      <c r="I4281">
        <v>5.3</v>
      </c>
      <c r="J4281" t="s">
        <v>18</v>
      </c>
      <c r="K4281" t="s">
        <v>19</v>
      </c>
      <c r="L4281">
        <v>110000</v>
      </c>
      <c r="M4281" t="s">
        <v>45</v>
      </c>
      <c r="N4281" t="s">
        <v>539</v>
      </c>
      <c r="O4281" s="3">
        <v>144000</v>
      </c>
      <c r="P4281" s="1">
        <f>MEDIAN(Data_Source[Price (SAR)])</f>
        <v>58000</v>
      </c>
      <c r="Q4281" s="1" cm="1">
        <f t="array" ref="Q4281">MEDIAN(_xlfn._xlws.FILTER(Data_Source[Price (SAR)],Data_Source[Maker] = Data_Source[[#This Row],[Maker]]))</f>
        <v>60000</v>
      </c>
    </row>
    <row r="4282" spans="1:17" x14ac:dyDescent="0.35">
      <c r="A4282">
        <v>4281</v>
      </c>
      <c r="B4282" t="s">
        <v>27</v>
      </c>
      <c r="C4282" t="s">
        <v>88</v>
      </c>
      <c r="D4282">
        <v>2018</v>
      </c>
      <c r="E4282" s="9">
        <f ca="1">YEAR(TODAY())-Data_Source[[#This Row],[Year]]</f>
        <v>7</v>
      </c>
      <c r="F4282" t="s">
        <v>15</v>
      </c>
      <c r="G4282" t="s">
        <v>25</v>
      </c>
      <c r="H4282" t="s">
        <v>26</v>
      </c>
      <c r="I4282">
        <v>1.4</v>
      </c>
      <c r="J4282" t="s">
        <v>18</v>
      </c>
      <c r="K4282" t="s">
        <v>19</v>
      </c>
      <c r="L4282">
        <v>97300</v>
      </c>
      <c r="M4282" t="s">
        <v>45</v>
      </c>
      <c r="N4282" t="s">
        <v>539</v>
      </c>
      <c r="O4282" s="3">
        <v>31000</v>
      </c>
      <c r="P4282" s="1">
        <f>MEDIAN(Data_Source[Price (SAR)])</f>
        <v>58000</v>
      </c>
      <c r="Q4282" s="1" cm="1">
        <f t="array" ref="Q4282">MEDIAN(_xlfn._xlws.FILTER(Data_Source[Price (SAR)],Data_Source[Maker] = Data_Source[[#This Row],[Maker]]))</f>
        <v>42000</v>
      </c>
    </row>
    <row r="4283" spans="1:17" x14ac:dyDescent="0.35">
      <c r="A4283">
        <v>4282</v>
      </c>
      <c r="B4283" t="s">
        <v>36</v>
      </c>
      <c r="C4283" t="s">
        <v>37</v>
      </c>
      <c r="D4283">
        <v>2011</v>
      </c>
      <c r="E4283" s="9">
        <f ca="1">YEAR(TODAY())-Data_Source[[#This Row],[Year]]</f>
        <v>14</v>
      </c>
      <c r="F4283" t="s">
        <v>15</v>
      </c>
      <c r="G4283" t="s">
        <v>94</v>
      </c>
      <c r="H4283" t="s">
        <v>26</v>
      </c>
      <c r="I4283">
        <v>5.3</v>
      </c>
      <c r="J4283" t="s">
        <v>18</v>
      </c>
      <c r="K4283" t="s">
        <v>19</v>
      </c>
      <c r="L4283">
        <v>293</v>
      </c>
      <c r="M4283" t="s">
        <v>170</v>
      </c>
      <c r="N4283" t="s">
        <v>543</v>
      </c>
      <c r="O4283" s="2">
        <v>47000</v>
      </c>
      <c r="P4283" s="1">
        <f>MEDIAN(Data_Source[Price (SAR)])</f>
        <v>58000</v>
      </c>
      <c r="Q4283" s="1" cm="1">
        <f t="array" ref="Q4283">MEDIAN(_xlfn._xlws.FILTER(Data_Source[Price (SAR)],Data_Source[Maker] = Data_Source[[#This Row],[Maker]]))</f>
        <v>72000</v>
      </c>
    </row>
    <row r="4284" spans="1:17" x14ac:dyDescent="0.35">
      <c r="A4284">
        <v>4283</v>
      </c>
      <c r="B4284" t="s">
        <v>34</v>
      </c>
      <c r="C4284" t="s">
        <v>58</v>
      </c>
      <c r="D4284">
        <v>2017</v>
      </c>
      <c r="E4284" s="9">
        <f ca="1">YEAR(TODAY())-Data_Source[[#This Row],[Year]]</f>
        <v>8</v>
      </c>
      <c r="F4284" t="s">
        <v>15</v>
      </c>
      <c r="G4284" t="s">
        <v>23</v>
      </c>
      <c r="H4284" t="s">
        <v>30</v>
      </c>
      <c r="I4284">
        <v>2.7</v>
      </c>
      <c r="J4284" t="s">
        <v>18</v>
      </c>
      <c r="K4284" t="s">
        <v>19</v>
      </c>
      <c r="L4284">
        <v>12000</v>
      </c>
      <c r="M4284" t="s">
        <v>42</v>
      </c>
      <c r="N4284" t="s">
        <v>64</v>
      </c>
      <c r="O4284" s="2">
        <v>80000</v>
      </c>
      <c r="P4284" s="1">
        <f>MEDIAN(Data_Source[Price (SAR)])</f>
        <v>58000</v>
      </c>
      <c r="Q4284" s="1" cm="1">
        <f t="array" ref="Q4284">MEDIAN(_xlfn._xlws.FILTER(Data_Source[Price (SAR)],Data_Source[Maker] = Data_Source[[#This Row],[Maker]]))</f>
        <v>65000</v>
      </c>
    </row>
    <row r="4285" spans="1:17" x14ac:dyDescent="0.35">
      <c r="A4285">
        <v>4284</v>
      </c>
      <c r="B4285" t="s">
        <v>82</v>
      </c>
      <c r="C4285" t="s">
        <v>164</v>
      </c>
      <c r="D4285">
        <v>2021</v>
      </c>
      <c r="E4285" s="9">
        <f ca="1">YEAR(TODAY())-Data_Source[[#This Row],[Year]]</f>
        <v>4</v>
      </c>
      <c r="F4285" t="s">
        <v>15</v>
      </c>
      <c r="G4285" t="s">
        <v>29</v>
      </c>
      <c r="H4285" t="s">
        <v>26</v>
      </c>
      <c r="I4285">
        <v>1.6</v>
      </c>
      <c r="J4285" t="s">
        <v>18</v>
      </c>
      <c r="K4285" t="s">
        <v>19</v>
      </c>
      <c r="L4285">
        <v>4000</v>
      </c>
      <c r="M4285" t="s">
        <v>45</v>
      </c>
      <c r="N4285" t="s">
        <v>539</v>
      </c>
      <c r="O4285" s="3">
        <v>75000</v>
      </c>
      <c r="P4285" s="1">
        <f>MEDIAN(Data_Source[Price (SAR)])</f>
        <v>58000</v>
      </c>
      <c r="Q4285" s="1" cm="1">
        <f t="array" ref="Q4285">MEDIAN(_xlfn._xlws.FILTER(Data_Source[Price (SAR)],Data_Source[Maker] = Data_Source[[#This Row],[Maker]]))</f>
        <v>40000</v>
      </c>
    </row>
    <row r="4286" spans="1:17" x14ac:dyDescent="0.35">
      <c r="A4286">
        <v>4285</v>
      </c>
      <c r="B4286" t="s">
        <v>21</v>
      </c>
      <c r="C4286" t="s">
        <v>24</v>
      </c>
      <c r="D4286">
        <v>2019</v>
      </c>
      <c r="E4286" s="9">
        <f ca="1">YEAR(TODAY())-Data_Source[[#This Row],[Year]]</f>
        <v>6</v>
      </c>
      <c r="F4286" t="s">
        <v>15</v>
      </c>
      <c r="G4286" t="s">
        <v>25</v>
      </c>
      <c r="H4286" t="s">
        <v>26</v>
      </c>
      <c r="I4286">
        <v>1.5</v>
      </c>
      <c r="J4286" t="s">
        <v>18</v>
      </c>
      <c r="K4286" t="s">
        <v>19</v>
      </c>
      <c r="L4286">
        <v>95623</v>
      </c>
      <c r="M4286" t="s">
        <v>20</v>
      </c>
      <c r="N4286" t="s">
        <v>20</v>
      </c>
      <c r="O4286" s="3">
        <v>27500</v>
      </c>
      <c r="P4286" s="1">
        <f>MEDIAN(Data_Source[Price (SAR)])</f>
        <v>58000</v>
      </c>
      <c r="Q4286" s="1" cm="1">
        <f t="array" ref="Q4286">MEDIAN(_xlfn._xlws.FILTER(Data_Source[Price (SAR)],Data_Source[Maker] = Data_Source[[#This Row],[Maker]]))</f>
        <v>36500</v>
      </c>
    </row>
    <row r="4287" spans="1:17" x14ac:dyDescent="0.35">
      <c r="A4287">
        <v>4286</v>
      </c>
      <c r="B4287" t="s">
        <v>174</v>
      </c>
      <c r="C4287" t="s">
        <v>175</v>
      </c>
      <c r="D4287">
        <v>2020</v>
      </c>
      <c r="E4287" s="9">
        <f ca="1">YEAR(TODAY())-Data_Source[[#This Row],[Year]]</f>
        <v>5</v>
      </c>
      <c r="F4287" t="s">
        <v>44</v>
      </c>
      <c r="G4287" t="s">
        <v>16</v>
      </c>
      <c r="H4287" t="s">
        <v>17</v>
      </c>
      <c r="I4287">
        <v>2</v>
      </c>
      <c r="J4287" t="s">
        <v>18</v>
      </c>
      <c r="K4287" t="s">
        <v>19</v>
      </c>
      <c r="L4287">
        <v>14000</v>
      </c>
      <c r="M4287" t="s">
        <v>20</v>
      </c>
      <c r="N4287" t="s">
        <v>20</v>
      </c>
      <c r="O4287" s="3">
        <v>349000</v>
      </c>
      <c r="P4287" s="1">
        <f>MEDIAN(Data_Source[Price (SAR)])</f>
        <v>58000</v>
      </c>
      <c r="Q4287" s="1" cm="1">
        <f t="array" ref="Q4287">MEDIAN(_xlfn._xlws.FILTER(Data_Source[Price (SAR)],Data_Source[Maker] = Data_Source[[#This Row],[Maker]]))</f>
        <v>110000</v>
      </c>
    </row>
    <row r="4288" spans="1:17" x14ac:dyDescent="0.35">
      <c r="A4288">
        <v>4287</v>
      </c>
      <c r="B4288" t="s">
        <v>34</v>
      </c>
      <c r="C4288" t="s">
        <v>43</v>
      </c>
      <c r="D4288">
        <v>2013</v>
      </c>
      <c r="E4288" s="9">
        <f ca="1">YEAR(TODAY())-Data_Source[[#This Row],[Year]]</f>
        <v>12</v>
      </c>
      <c r="F4288" t="s">
        <v>47</v>
      </c>
      <c r="G4288" t="s">
        <v>16</v>
      </c>
      <c r="H4288" t="s">
        <v>26</v>
      </c>
      <c r="I4288">
        <v>2.5</v>
      </c>
      <c r="J4288" t="s">
        <v>18</v>
      </c>
      <c r="K4288" t="s">
        <v>19</v>
      </c>
      <c r="L4288">
        <v>214</v>
      </c>
      <c r="M4288" t="s">
        <v>45</v>
      </c>
      <c r="N4288" t="s">
        <v>539</v>
      </c>
      <c r="O4288" s="2">
        <v>42000</v>
      </c>
      <c r="P4288" s="1">
        <f>MEDIAN(Data_Source[Price (SAR)])</f>
        <v>58000</v>
      </c>
      <c r="Q4288" s="1" cm="1">
        <f t="array" ref="Q4288">MEDIAN(_xlfn._xlws.FILTER(Data_Source[Price (SAR)],Data_Source[Maker] = Data_Source[[#This Row],[Maker]]))</f>
        <v>65000</v>
      </c>
    </row>
    <row r="4289" spans="1:17" x14ac:dyDescent="0.35">
      <c r="A4289">
        <v>4288</v>
      </c>
      <c r="B4289" t="s">
        <v>76</v>
      </c>
      <c r="C4289" t="s">
        <v>112</v>
      </c>
      <c r="D4289">
        <v>2015</v>
      </c>
      <c r="E4289" s="9">
        <f ca="1">YEAR(TODAY())-Data_Source[[#This Row],[Year]]</f>
        <v>10</v>
      </c>
      <c r="F4289" t="s">
        <v>47</v>
      </c>
      <c r="G4289" t="s">
        <v>29</v>
      </c>
      <c r="H4289" t="s">
        <v>17</v>
      </c>
      <c r="I4289">
        <v>3.5</v>
      </c>
      <c r="J4289" t="s">
        <v>18</v>
      </c>
      <c r="K4289" t="s">
        <v>19</v>
      </c>
      <c r="L4289">
        <v>92000</v>
      </c>
      <c r="M4289" t="s">
        <v>45</v>
      </c>
      <c r="N4289" t="s">
        <v>539</v>
      </c>
      <c r="O4289" s="3">
        <v>72000</v>
      </c>
      <c r="P4289" s="1">
        <f>MEDIAN(Data_Source[Price (SAR)])</f>
        <v>58000</v>
      </c>
      <c r="Q4289" s="1" cm="1">
        <f t="array" ref="Q4289">MEDIAN(_xlfn._xlws.FILTER(Data_Source[Price (SAR)],Data_Source[Maker] = Data_Source[[#This Row],[Maker]]))</f>
        <v>55000</v>
      </c>
    </row>
    <row r="4290" spans="1:17" x14ac:dyDescent="0.35">
      <c r="A4290">
        <v>4289</v>
      </c>
      <c r="B4290" t="s">
        <v>39</v>
      </c>
      <c r="C4290" t="s">
        <v>131</v>
      </c>
      <c r="D4290">
        <v>2013</v>
      </c>
      <c r="E4290" s="9">
        <f ca="1">YEAR(TODAY())-Data_Source[[#This Row],[Year]]</f>
        <v>12</v>
      </c>
      <c r="F4290" t="s">
        <v>15</v>
      </c>
      <c r="G4290" t="s">
        <v>29</v>
      </c>
      <c r="H4290" t="s">
        <v>26</v>
      </c>
      <c r="I4290">
        <v>6</v>
      </c>
      <c r="J4290" t="s">
        <v>18</v>
      </c>
      <c r="K4290" t="s">
        <v>19</v>
      </c>
      <c r="L4290">
        <v>130000</v>
      </c>
      <c r="M4290" t="s">
        <v>20</v>
      </c>
      <c r="N4290" t="s">
        <v>20</v>
      </c>
      <c r="O4290" s="2">
        <v>75000</v>
      </c>
      <c r="P4290" s="1">
        <f>MEDIAN(Data_Source[Price (SAR)])</f>
        <v>58000</v>
      </c>
      <c r="Q4290" s="1" cm="1">
        <f t="array" ref="Q4290">MEDIAN(_xlfn._xlws.FILTER(Data_Source[Price (SAR)],Data_Source[Maker] = Data_Source[[#This Row],[Maker]]))</f>
        <v>60000</v>
      </c>
    </row>
    <row r="4291" spans="1:17" x14ac:dyDescent="0.35">
      <c r="A4291">
        <v>4290</v>
      </c>
      <c r="B4291" t="s">
        <v>27</v>
      </c>
      <c r="C4291" t="s">
        <v>89</v>
      </c>
      <c r="D4291">
        <v>2020</v>
      </c>
      <c r="E4291" s="9">
        <f ca="1">YEAR(TODAY())-Data_Source[[#This Row],[Year]]</f>
        <v>5</v>
      </c>
      <c r="F4291" t="s">
        <v>15</v>
      </c>
      <c r="G4291" t="s">
        <v>75</v>
      </c>
      <c r="H4291" t="s">
        <v>30</v>
      </c>
      <c r="I4291">
        <v>2.5</v>
      </c>
      <c r="J4291" t="s">
        <v>18</v>
      </c>
      <c r="K4291" t="s">
        <v>19</v>
      </c>
      <c r="L4291">
        <v>22000</v>
      </c>
      <c r="M4291" t="s">
        <v>20</v>
      </c>
      <c r="N4291" t="s">
        <v>20</v>
      </c>
      <c r="O4291" s="2">
        <v>85000</v>
      </c>
      <c r="P4291" s="1">
        <f>MEDIAN(Data_Source[Price (SAR)])</f>
        <v>58000</v>
      </c>
      <c r="Q4291" s="1" cm="1">
        <f t="array" ref="Q4291">MEDIAN(_xlfn._xlws.FILTER(Data_Source[Price (SAR)],Data_Source[Maker] = Data_Source[[#This Row],[Maker]]))</f>
        <v>42000</v>
      </c>
    </row>
    <row r="4292" spans="1:17" x14ac:dyDescent="0.35">
      <c r="A4292">
        <v>4291</v>
      </c>
      <c r="B4292" t="s">
        <v>76</v>
      </c>
      <c r="C4292" t="s">
        <v>77</v>
      </c>
      <c r="D4292">
        <v>2003</v>
      </c>
      <c r="E4292" s="9">
        <f ca="1">YEAR(TODAY())-Data_Source[[#This Row],[Year]]</f>
        <v>22</v>
      </c>
      <c r="F4292" t="s">
        <v>47</v>
      </c>
      <c r="G4292" t="s">
        <v>196</v>
      </c>
      <c r="H4292" t="s">
        <v>17</v>
      </c>
      <c r="I4292">
        <v>5.4</v>
      </c>
      <c r="J4292" t="s">
        <v>18</v>
      </c>
      <c r="K4292" t="s">
        <v>19</v>
      </c>
      <c r="L4292">
        <v>364800</v>
      </c>
      <c r="M4292" t="s">
        <v>64</v>
      </c>
      <c r="N4292" t="s">
        <v>64</v>
      </c>
      <c r="O4292" s="3">
        <v>11000</v>
      </c>
      <c r="P4292" s="1">
        <f>MEDIAN(Data_Source[Price (SAR)])</f>
        <v>58000</v>
      </c>
      <c r="Q4292" s="1" cm="1">
        <f t="array" ref="Q4292">MEDIAN(_xlfn._xlws.FILTER(Data_Source[Price (SAR)],Data_Source[Maker] = Data_Source[[#This Row],[Maker]]))</f>
        <v>55000</v>
      </c>
    </row>
    <row r="4293" spans="1:17" x14ac:dyDescent="0.35">
      <c r="A4293">
        <v>4292</v>
      </c>
      <c r="B4293" t="s">
        <v>76</v>
      </c>
      <c r="C4293" t="s">
        <v>240</v>
      </c>
      <c r="D4293">
        <v>2011</v>
      </c>
      <c r="E4293" s="9">
        <f ca="1">YEAR(TODAY())-Data_Source[[#This Row],[Year]]</f>
        <v>14</v>
      </c>
      <c r="F4293" t="s">
        <v>15</v>
      </c>
      <c r="G4293" t="s">
        <v>75</v>
      </c>
      <c r="H4293" t="s">
        <v>26</v>
      </c>
      <c r="I4293">
        <v>4.7</v>
      </c>
      <c r="J4293" t="s">
        <v>18</v>
      </c>
      <c r="K4293" t="s">
        <v>19</v>
      </c>
      <c r="L4293">
        <v>318000</v>
      </c>
      <c r="M4293" t="s">
        <v>54</v>
      </c>
      <c r="N4293" t="s">
        <v>538</v>
      </c>
      <c r="O4293" s="3">
        <v>30000</v>
      </c>
      <c r="P4293" s="1">
        <f>MEDIAN(Data_Source[Price (SAR)])</f>
        <v>58000</v>
      </c>
      <c r="Q4293" s="1" cm="1">
        <f t="array" ref="Q4293">MEDIAN(_xlfn._xlws.FILTER(Data_Source[Price (SAR)],Data_Source[Maker] = Data_Source[[#This Row],[Maker]]))</f>
        <v>55000</v>
      </c>
    </row>
    <row r="4294" spans="1:17" x14ac:dyDescent="0.35">
      <c r="A4294">
        <v>4293</v>
      </c>
      <c r="B4294" t="s">
        <v>109</v>
      </c>
      <c r="C4294" t="s">
        <v>110</v>
      </c>
      <c r="D4294">
        <v>2019</v>
      </c>
      <c r="E4294" s="9">
        <f ca="1">YEAR(TODAY())-Data_Source[[#This Row],[Year]]</f>
        <v>6</v>
      </c>
      <c r="F4294" t="s">
        <v>15</v>
      </c>
      <c r="G4294" t="s">
        <v>75</v>
      </c>
      <c r="H4294" t="s">
        <v>30</v>
      </c>
      <c r="I4294">
        <v>3.6</v>
      </c>
      <c r="J4294" t="s">
        <v>18</v>
      </c>
      <c r="K4294" t="s">
        <v>19</v>
      </c>
      <c r="L4294">
        <v>76000</v>
      </c>
      <c r="M4294" t="s">
        <v>59</v>
      </c>
      <c r="N4294" t="s">
        <v>59</v>
      </c>
      <c r="O4294" s="3">
        <v>102000</v>
      </c>
      <c r="P4294" s="1">
        <f>MEDIAN(Data_Source[Price (SAR)])</f>
        <v>58000</v>
      </c>
      <c r="Q4294" s="1" cm="1">
        <f t="array" ref="Q4294">MEDIAN(_xlfn._xlws.FILTER(Data_Source[Price (SAR)],Data_Source[Maker] = Data_Source[[#This Row],[Maker]]))</f>
        <v>71000</v>
      </c>
    </row>
    <row r="4295" spans="1:17" x14ac:dyDescent="0.35">
      <c r="A4295">
        <v>4294</v>
      </c>
      <c r="B4295" t="s">
        <v>76</v>
      </c>
      <c r="C4295" t="s">
        <v>112</v>
      </c>
      <c r="D4295">
        <v>2014</v>
      </c>
      <c r="E4295" s="9">
        <f ca="1">YEAR(TODAY())-Data_Source[[#This Row],[Year]]</f>
        <v>11</v>
      </c>
      <c r="F4295" t="s">
        <v>15</v>
      </c>
      <c r="G4295" t="s">
        <v>94</v>
      </c>
      <c r="H4295" t="s">
        <v>26</v>
      </c>
      <c r="I4295">
        <v>3.5</v>
      </c>
      <c r="J4295" t="s">
        <v>18</v>
      </c>
      <c r="K4295" t="s">
        <v>19</v>
      </c>
      <c r="L4295">
        <v>211886</v>
      </c>
      <c r="M4295" t="s">
        <v>155</v>
      </c>
      <c r="N4295" t="s">
        <v>539</v>
      </c>
      <c r="O4295" s="3">
        <v>42000</v>
      </c>
      <c r="P4295" s="1">
        <f>MEDIAN(Data_Source[Price (SAR)])</f>
        <v>58000</v>
      </c>
      <c r="Q4295" s="1" cm="1">
        <f t="array" ref="Q4295">MEDIAN(_xlfn._xlws.FILTER(Data_Source[Price (SAR)],Data_Source[Maker] = Data_Source[[#This Row],[Maker]]))</f>
        <v>55000</v>
      </c>
    </row>
    <row r="4296" spans="1:17" x14ac:dyDescent="0.35">
      <c r="A4296">
        <v>4295</v>
      </c>
      <c r="B4296" t="s">
        <v>36</v>
      </c>
      <c r="C4296" t="s">
        <v>37</v>
      </c>
      <c r="D4296">
        <v>2010</v>
      </c>
      <c r="E4296" s="9">
        <f ca="1">YEAR(TODAY())-Data_Source[[#This Row],[Year]]</f>
        <v>15</v>
      </c>
      <c r="F4296" t="s">
        <v>15</v>
      </c>
      <c r="G4296" t="s">
        <v>78</v>
      </c>
      <c r="H4296" t="s">
        <v>30</v>
      </c>
      <c r="I4296">
        <v>5.3</v>
      </c>
      <c r="J4296" t="s">
        <v>18</v>
      </c>
      <c r="K4296" t="s">
        <v>19</v>
      </c>
      <c r="L4296">
        <v>340000</v>
      </c>
      <c r="M4296" t="s">
        <v>170</v>
      </c>
      <c r="N4296" t="s">
        <v>543</v>
      </c>
      <c r="O4296" s="3">
        <v>62000</v>
      </c>
      <c r="P4296" s="1">
        <f>MEDIAN(Data_Source[Price (SAR)])</f>
        <v>58000</v>
      </c>
      <c r="Q4296" s="1" cm="1">
        <f t="array" ref="Q4296">MEDIAN(_xlfn._xlws.FILTER(Data_Source[Price (SAR)],Data_Source[Maker] = Data_Source[[#This Row],[Maker]]))</f>
        <v>72000</v>
      </c>
    </row>
    <row r="4297" spans="1:17" x14ac:dyDescent="0.35">
      <c r="A4297">
        <v>4296</v>
      </c>
      <c r="B4297" t="s">
        <v>39</v>
      </c>
      <c r="C4297" t="s">
        <v>143</v>
      </c>
      <c r="D4297">
        <v>2011</v>
      </c>
      <c r="E4297" s="9">
        <f ca="1">YEAR(TODAY())-Data_Source[[#This Row],[Year]]</f>
        <v>14</v>
      </c>
      <c r="F4297" t="s">
        <v>15</v>
      </c>
      <c r="G4297" t="s">
        <v>94</v>
      </c>
      <c r="H4297" t="s">
        <v>26</v>
      </c>
      <c r="I4297">
        <v>3.6</v>
      </c>
      <c r="J4297" t="s">
        <v>18</v>
      </c>
      <c r="K4297" t="s">
        <v>19</v>
      </c>
      <c r="L4297">
        <v>138000</v>
      </c>
      <c r="M4297" t="s">
        <v>155</v>
      </c>
      <c r="N4297" t="s">
        <v>539</v>
      </c>
      <c r="O4297" s="3">
        <v>24000</v>
      </c>
      <c r="P4297" s="1">
        <f>MEDIAN(Data_Source[Price (SAR)])</f>
        <v>58000</v>
      </c>
      <c r="Q4297" s="1" cm="1">
        <f t="array" ref="Q4297">MEDIAN(_xlfn._xlws.FILTER(Data_Source[Price (SAR)],Data_Source[Maker] = Data_Source[[#This Row],[Maker]]))</f>
        <v>60000</v>
      </c>
    </row>
    <row r="4298" spans="1:17" x14ac:dyDescent="0.35">
      <c r="A4298">
        <v>4297</v>
      </c>
      <c r="B4298" t="s">
        <v>109</v>
      </c>
      <c r="C4298" t="s">
        <v>227</v>
      </c>
      <c r="D4298">
        <v>2013</v>
      </c>
      <c r="E4298" s="9">
        <f ca="1">YEAR(TODAY())-Data_Source[[#This Row],[Year]]</f>
        <v>12</v>
      </c>
      <c r="F4298" t="s">
        <v>15</v>
      </c>
      <c r="G4298" t="s">
        <v>65</v>
      </c>
      <c r="H4298" t="s">
        <v>30</v>
      </c>
      <c r="I4298">
        <v>5.7</v>
      </c>
      <c r="J4298" t="s">
        <v>18</v>
      </c>
      <c r="K4298" t="s">
        <v>19</v>
      </c>
      <c r="L4298">
        <v>487100</v>
      </c>
      <c r="M4298" t="s">
        <v>245</v>
      </c>
      <c r="N4298" t="s">
        <v>538</v>
      </c>
      <c r="O4298" s="2">
        <v>35000</v>
      </c>
      <c r="P4298" s="1">
        <f>MEDIAN(Data_Source[Price (SAR)])</f>
        <v>58000</v>
      </c>
      <c r="Q4298" s="1" cm="1">
        <f t="array" ref="Q4298">MEDIAN(_xlfn._xlws.FILTER(Data_Source[Price (SAR)],Data_Source[Maker] = Data_Source[[#This Row],[Maker]]))</f>
        <v>71000</v>
      </c>
    </row>
    <row r="4299" spans="1:17" x14ac:dyDescent="0.35">
      <c r="A4299">
        <v>4298</v>
      </c>
      <c r="B4299" t="s">
        <v>34</v>
      </c>
      <c r="C4299" t="s">
        <v>43</v>
      </c>
      <c r="D4299">
        <v>2016</v>
      </c>
      <c r="E4299" s="9">
        <f ca="1">YEAR(TODAY())-Data_Source[[#This Row],[Year]]</f>
        <v>9</v>
      </c>
      <c r="F4299" t="s">
        <v>15</v>
      </c>
      <c r="G4299" t="s">
        <v>23</v>
      </c>
      <c r="H4299" t="s">
        <v>17</v>
      </c>
      <c r="I4299">
        <v>2.5</v>
      </c>
      <c r="J4299" t="s">
        <v>18</v>
      </c>
      <c r="K4299" t="s">
        <v>19</v>
      </c>
      <c r="L4299">
        <v>145000</v>
      </c>
      <c r="M4299" t="s">
        <v>155</v>
      </c>
      <c r="N4299" t="s">
        <v>539</v>
      </c>
      <c r="O4299" s="3">
        <v>67000</v>
      </c>
      <c r="P4299" s="1">
        <f>MEDIAN(Data_Source[Price (SAR)])</f>
        <v>58000</v>
      </c>
      <c r="Q4299" s="1" cm="1">
        <f t="array" ref="Q4299">MEDIAN(_xlfn._xlws.FILTER(Data_Source[Price (SAR)],Data_Source[Maker] = Data_Source[[#This Row],[Maker]]))</f>
        <v>65000</v>
      </c>
    </row>
    <row r="4300" spans="1:17" x14ac:dyDescent="0.35">
      <c r="A4300">
        <v>4299</v>
      </c>
      <c r="B4300" t="s">
        <v>34</v>
      </c>
      <c r="C4300" t="s">
        <v>124</v>
      </c>
      <c r="D4300">
        <v>2016</v>
      </c>
      <c r="E4300" s="9">
        <f ca="1">YEAR(TODAY())-Data_Source[[#This Row],[Year]]</f>
        <v>9</v>
      </c>
      <c r="F4300" t="s">
        <v>44</v>
      </c>
      <c r="G4300" t="s">
        <v>23</v>
      </c>
      <c r="H4300" t="s">
        <v>17</v>
      </c>
      <c r="I4300">
        <v>4</v>
      </c>
      <c r="J4300" t="s">
        <v>18</v>
      </c>
      <c r="K4300" t="s">
        <v>19</v>
      </c>
      <c r="L4300">
        <v>64866</v>
      </c>
      <c r="M4300" t="s">
        <v>64</v>
      </c>
      <c r="N4300" t="s">
        <v>64</v>
      </c>
      <c r="O4300" s="3">
        <v>125000</v>
      </c>
      <c r="P4300" s="1">
        <f>MEDIAN(Data_Source[Price (SAR)])</f>
        <v>58000</v>
      </c>
      <c r="Q4300" s="1" cm="1">
        <f t="array" ref="Q4300">MEDIAN(_xlfn._xlws.FILTER(Data_Source[Price (SAR)],Data_Source[Maker] = Data_Source[[#This Row],[Maker]]))</f>
        <v>65000</v>
      </c>
    </row>
    <row r="4301" spans="1:17" x14ac:dyDescent="0.35">
      <c r="A4301">
        <v>4300</v>
      </c>
      <c r="B4301" t="s">
        <v>34</v>
      </c>
      <c r="C4301" t="s">
        <v>123</v>
      </c>
      <c r="D4301">
        <v>2015</v>
      </c>
      <c r="E4301" s="9">
        <f ca="1">YEAR(TODAY())-Data_Source[[#This Row],[Year]]</f>
        <v>10</v>
      </c>
      <c r="F4301" t="s">
        <v>15</v>
      </c>
      <c r="G4301" t="s">
        <v>23</v>
      </c>
      <c r="H4301" t="s">
        <v>17</v>
      </c>
      <c r="I4301">
        <v>2.7</v>
      </c>
      <c r="J4301" t="s">
        <v>18</v>
      </c>
      <c r="K4301" t="s">
        <v>68</v>
      </c>
      <c r="L4301">
        <v>184000</v>
      </c>
      <c r="M4301" t="s">
        <v>111</v>
      </c>
      <c r="N4301" t="s">
        <v>540</v>
      </c>
      <c r="O4301" s="3">
        <v>70000</v>
      </c>
      <c r="P4301" s="1">
        <f>MEDIAN(Data_Source[Price (SAR)])</f>
        <v>58000</v>
      </c>
      <c r="Q4301" s="1" cm="1">
        <f t="array" ref="Q4301">MEDIAN(_xlfn._xlws.FILTER(Data_Source[Price (SAR)],Data_Source[Maker] = Data_Source[[#This Row],[Maker]]))</f>
        <v>65000</v>
      </c>
    </row>
    <row r="4302" spans="1:17" x14ac:dyDescent="0.35">
      <c r="A4302">
        <v>4301</v>
      </c>
      <c r="B4302" t="s">
        <v>34</v>
      </c>
      <c r="C4302" t="s">
        <v>43</v>
      </c>
      <c r="D4302">
        <v>2003</v>
      </c>
      <c r="E4302" s="9">
        <f ca="1">YEAR(TODAY())-Data_Source[[#This Row],[Year]]</f>
        <v>22</v>
      </c>
      <c r="F4302" t="s">
        <v>15</v>
      </c>
      <c r="G4302" t="s">
        <v>213</v>
      </c>
      <c r="H4302" t="s">
        <v>26</v>
      </c>
      <c r="I4302">
        <v>2.4</v>
      </c>
      <c r="J4302" t="s">
        <v>18</v>
      </c>
      <c r="K4302" t="s">
        <v>68</v>
      </c>
      <c r="L4302">
        <v>600000</v>
      </c>
      <c r="M4302" t="s">
        <v>253</v>
      </c>
      <c r="N4302" t="s">
        <v>539</v>
      </c>
      <c r="O4302" s="2">
        <v>17000</v>
      </c>
      <c r="P4302" s="1">
        <f>MEDIAN(Data_Source[Price (SAR)])</f>
        <v>58000</v>
      </c>
      <c r="Q4302" s="1" cm="1">
        <f t="array" ref="Q4302">MEDIAN(_xlfn._xlws.FILTER(Data_Source[Price (SAR)],Data_Source[Maker] = Data_Source[[#This Row],[Maker]]))</f>
        <v>65000</v>
      </c>
    </row>
    <row r="4303" spans="1:17" x14ac:dyDescent="0.35">
      <c r="A4303">
        <v>4302</v>
      </c>
      <c r="B4303" t="s">
        <v>76</v>
      </c>
      <c r="C4303" t="s">
        <v>325</v>
      </c>
      <c r="D4303">
        <v>2014</v>
      </c>
      <c r="E4303" s="9">
        <f ca="1">YEAR(TODAY())-Data_Source[[#This Row],[Year]]</f>
        <v>11</v>
      </c>
      <c r="F4303" t="s">
        <v>15</v>
      </c>
      <c r="G4303" t="s">
        <v>23</v>
      </c>
      <c r="H4303" t="s">
        <v>17</v>
      </c>
      <c r="I4303">
        <v>3.5</v>
      </c>
      <c r="J4303" t="s">
        <v>18</v>
      </c>
      <c r="K4303" t="s">
        <v>19</v>
      </c>
      <c r="L4303">
        <v>186000</v>
      </c>
      <c r="M4303" t="s">
        <v>155</v>
      </c>
      <c r="N4303" t="s">
        <v>539</v>
      </c>
      <c r="O4303" s="2">
        <v>54000</v>
      </c>
      <c r="P4303" s="1">
        <f>MEDIAN(Data_Source[Price (SAR)])</f>
        <v>58000</v>
      </c>
      <c r="Q4303" s="1" cm="1">
        <f t="array" ref="Q4303">MEDIAN(_xlfn._xlws.FILTER(Data_Source[Price (SAR)],Data_Source[Maker] = Data_Source[[#This Row],[Maker]]))</f>
        <v>55000</v>
      </c>
    </row>
    <row r="4304" spans="1:17" x14ac:dyDescent="0.35">
      <c r="A4304">
        <v>4303</v>
      </c>
      <c r="B4304" t="s">
        <v>85</v>
      </c>
      <c r="C4304" t="s">
        <v>87</v>
      </c>
      <c r="D4304">
        <v>2016</v>
      </c>
      <c r="E4304" s="9">
        <f ca="1">YEAR(TODAY())-Data_Source[[#This Row],[Year]]</f>
        <v>9</v>
      </c>
      <c r="F4304" t="s">
        <v>15</v>
      </c>
      <c r="G4304" t="s">
        <v>23</v>
      </c>
      <c r="H4304" t="s">
        <v>30</v>
      </c>
      <c r="I4304">
        <v>3.5</v>
      </c>
      <c r="J4304" t="s">
        <v>18</v>
      </c>
      <c r="K4304" t="s">
        <v>19</v>
      </c>
      <c r="L4304">
        <v>168000</v>
      </c>
      <c r="M4304" t="s">
        <v>20</v>
      </c>
      <c r="N4304" t="s">
        <v>20</v>
      </c>
      <c r="O4304" s="3">
        <v>80000</v>
      </c>
      <c r="P4304" s="1">
        <f>MEDIAN(Data_Source[Price (SAR)])</f>
        <v>58000</v>
      </c>
      <c r="Q4304" s="1" cm="1">
        <f t="array" ref="Q4304">MEDIAN(_xlfn._xlws.FILTER(Data_Source[Price (SAR)],Data_Source[Maker] = Data_Source[[#This Row],[Maker]]))</f>
        <v>88000</v>
      </c>
    </row>
    <row r="4305" spans="1:17" x14ac:dyDescent="0.35">
      <c r="A4305">
        <v>4304</v>
      </c>
      <c r="B4305" t="s">
        <v>34</v>
      </c>
      <c r="C4305" t="s">
        <v>72</v>
      </c>
      <c r="D4305">
        <v>2018</v>
      </c>
      <c r="E4305" s="9">
        <f ca="1">YEAR(TODAY())-Data_Source[[#This Row],[Year]]</f>
        <v>7</v>
      </c>
      <c r="F4305" t="s">
        <v>15</v>
      </c>
      <c r="G4305" t="s">
        <v>23</v>
      </c>
      <c r="H4305" t="s">
        <v>26</v>
      </c>
      <c r="I4305">
        <v>2.5</v>
      </c>
      <c r="J4305" t="s">
        <v>18</v>
      </c>
      <c r="K4305" t="s">
        <v>19</v>
      </c>
      <c r="L4305">
        <v>173000</v>
      </c>
      <c r="M4305" t="s">
        <v>20</v>
      </c>
      <c r="N4305" t="s">
        <v>20</v>
      </c>
      <c r="O4305" s="2">
        <v>69500</v>
      </c>
      <c r="P4305" s="1">
        <f>MEDIAN(Data_Source[Price (SAR)])</f>
        <v>58000</v>
      </c>
      <c r="Q4305" s="1" cm="1">
        <f t="array" ref="Q4305">MEDIAN(_xlfn._xlws.FILTER(Data_Source[Price (SAR)],Data_Source[Maker] = Data_Source[[#This Row],[Maker]]))</f>
        <v>65000</v>
      </c>
    </row>
    <row r="4306" spans="1:17" x14ac:dyDescent="0.35">
      <c r="A4306">
        <v>4305</v>
      </c>
      <c r="B4306" t="s">
        <v>181</v>
      </c>
      <c r="C4306" t="s">
        <v>182</v>
      </c>
      <c r="D4306">
        <v>2018</v>
      </c>
      <c r="E4306" s="9">
        <f ca="1">YEAR(TODAY())-Data_Source[[#This Row],[Year]]</f>
        <v>7</v>
      </c>
      <c r="F4306" t="s">
        <v>15</v>
      </c>
      <c r="G4306" t="s">
        <v>23</v>
      </c>
      <c r="H4306" t="s">
        <v>26</v>
      </c>
      <c r="I4306">
        <v>1.2</v>
      </c>
      <c r="J4306" t="s">
        <v>18</v>
      </c>
      <c r="K4306" t="s">
        <v>19</v>
      </c>
      <c r="L4306">
        <v>68000</v>
      </c>
      <c r="M4306" t="s">
        <v>54</v>
      </c>
      <c r="N4306" t="s">
        <v>538</v>
      </c>
      <c r="O4306" s="2">
        <v>26500</v>
      </c>
      <c r="P4306" s="1">
        <f>MEDIAN(Data_Source[Price (SAR)])</f>
        <v>58000</v>
      </c>
      <c r="Q4306" s="1" cm="1">
        <f t="array" ref="Q4306">MEDIAN(_xlfn._xlws.FILTER(Data_Source[Price (SAR)],Data_Source[Maker] = Data_Source[[#This Row],[Maker]]))</f>
        <v>54000</v>
      </c>
    </row>
    <row r="4307" spans="1:17" x14ac:dyDescent="0.35">
      <c r="A4307">
        <v>4306</v>
      </c>
      <c r="B4307" t="s">
        <v>27</v>
      </c>
      <c r="C4307" t="s">
        <v>91</v>
      </c>
      <c r="D4307">
        <v>2015</v>
      </c>
      <c r="E4307" s="9">
        <f ca="1">YEAR(TODAY())-Data_Source[[#This Row],[Year]]</f>
        <v>10</v>
      </c>
      <c r="F4307" t="s">
        <v>44</v>
      </c>
      <c r="G4307" t="s">
        <v>25</v>
      </c>
      <c r="H4307" t="s">
        <v>17</v>
      </c>
      <c r="I4307">
        <v>3.3</v>
      </c>
      <c r="J4307" t="s">
        <v>18</v>
      </c>
      <c r="K4307" t="s">
        <v>19</v>
      </c>
      <c r="L4307">
        <v>350000</v>
      </c>
      <c r="M4307" t="s">
        <v>20</v>
      </c>
      <c r="N4307" t="s">
        <v>20</v>
      </c>
      <c r="O4307" s="3">
        <v>52000</v>
      </c>
      <c r="P4307" s="1">
        <f>MEDIAN(Data_Source[Price (SAR)])</f>
        <v>58000</v>
      </c>
      <c r="Q4307" s="1" cm="1">
        <f t="array" ref="Q4307">MEDIAN(_xlfn._xlws.FILTER(Data_Source[Price (SAR)],Data_Source[Maker] = Data_Source[[#This Row],[Maker]]))</f>
        <v>42000</v>
      </c>
    </row>
    <row r="4308" spans="1:17" x14ac:dyDescent="0.35">
      <c r="A4308">
        <v>4307</v>
      </c>
      <c r="B4308" t="s">
        <v>76</v>
      </c>
      <c r="C4308" t="s">
        <v>77</v>
      </c>
      <c r="D4308">
        <v>2006</v>
      </c>
      <c r="E4308" s="9">
        <f ca="1">YEAR(TODAY())-Data_Source[[#This Row],[Year]]</f>
        <v>19</v>
      </c>
      <c r="F4308" t="s">
        <v>47</v>
      </c>
      <c r="G4308" t="s">
        <v>25</v>
      </c>
      <c r="H4308" t="s">
        <v>26</v>
      </c>
      <c r="I4308">
        <v>5.4</v>
      </c>
      <c r="J4308" t="s">
        <v>18</v>
      </c>
      <c r="K4308" t="s">
        <v>19</v>
      </c>
      <c r="L4308">
        <v>400</v>
      </c>
      <c r="M4308" t="s">
        <v>54</v>
      </c>
      <c r="N4308" t="s">
        <v>538</v>
      </c>
      <c r="O4308" s="2">
        <v>20000</v>
      </c>
      <c r="P4308" s="1">
        <f>MEDIAN(Data_Source[Price (SAR)])</f>
        <v>58000</v>
      </c>
      <c r="Q4308" s="1" cm="1">
        <f t="array" ref="Q4308">MEDIAN(_xlfn._xlws.FILTER(Data_Source[Price (SAR)],Data_Source[Maker] = Data_Source[[#This Row],[Maker]]))</f>
        <v>55000</v>
      </c>
    </row>
    <row r="4309" spans="1:17" x14ac:dyDescent="0.35">
      <c r="A4309">
        <v>4308</v>
      </c>
      <c r="B4309" t="s">
        <v>27</v>
      </c>
      <c r="C4309" t="s">
        <v>89</v>
      </c>
      <c r="D4309">
        <v>2013</v>
      </c>
      <c r="E4309" s="9">
        <f ca="1">YEAR(TODAY())-Data_Source[[#This Row],[Year]]</f>
        <v>12</v>
      </c>
      <c r="F4309" t="s">
        <v>15</v>
      </c>
      <c r="G4309" t="s">
        <v>23</v>
      </c>
      <c r="H4309" t="s">
        <v>26</v>
      </c>
      <c r="I4309">
        <v>2.4</v>
      </c>
      <c r="J4309" t="s">
        <v>18</v>
      </c>
      <c r="K4309" t="s">
        <v>68</v>
      </c>
      <c r="L4309">
        <v>490000</v>
      </c>
      <c r="M4309" t="s">
        <v>187</v>
      </c>
      <c r="N4309" t="s">
        <v>539</v>
      </c>
      <c r="O4309" s="3">
        <v>16000</v>
      </c>
      <c r="P4309" s="1">
        <f>MEDIAN(Data_Source[Price (SAR)])</f>
        <v>58000</v>
      </c>
      <c r="Q4309" s="1" cm="1">
        <f t="array" ref="Q4309">MEDIAN(_xlfn._xlws.FILTER(Data_Source[Price (SAR)],Data_Source[Maker] = Data_Source[[#This Row],[Maker]]))</f>
        <v>42000</v>
      </c>
    </row>
    <row r="4310" spans="1:17" x14ac:dyDescent="0.35">
      <c r="A4310">
        <v>4309</v>
      </c>
      <c r="B4310" t="s">
        <v>73</v>
      </c>
      <c r="C4310">
        <v>6</v>
      </c>
      <c r="D4310">
        <v>2016</v>
      </c>
      <c r="E4310" s="9">
        <f ca="1">YEAR(TODAY())-Data_Source[[#This Row],[Year]]</f>
        <v>9</v>
      </c>
      <c r="F4310" t="s">
        <v>15</v>
      </c>
      <c r="G4310" t="s">
        <v>23</v>
      </c>
      <c r="H4310" t="s">
        <v>30</v>
      </c>
      <c r="I4310">
        <v>2.5</v>
      </c>
      <c r="J4310" t="s">
        <v>18</v>
      </c>
      <c r="K4310" t="s">
        <v>19</v>
      </c>
      <c r="L4310">
        <v>100000</v>
      </c>
      <c r="M4310" t="s">
        <v>54</v>
      </c>
      <c r="N4310" t="s">
        <v>538</v>
      </c>
      <c r="O4310" s="3">
        <v>57000</v>
      </c>
      <c r="P4310" s="1">
        <f>MEDIAN(Data_Source[Price (SAR)])</f>
        <v>58000</v>
      </c>
      <c r="Q4310" s="1" cm="1">
        <f t="array" ref="Q4310">MEDIAN(_xlfn._xlws.FILTER(Data_Source[Price (SAR)],Data_Source[Maker] = Data_Source[[#This Row],[Maker]]))</f>
        <v>56000</v>
      </c>
    </row>
    <row r="4311" spans="1:17" x14ac:dyDescent="0.35">
      <c r="A4311">
        <v>4310</v>
      </c>
      <c r="B4311" t="s">
        <v>34</v>
      </c>
      <c r="C4311" t="s">
        <v>51</v>
      </c>
      <c r="D4311">
        <v>2016</v>
      </c>
      <c r="E4311" s="9">
        <f ca="1">YEAR(TODAY())-Data_Source[[#This Row],[Year]]</f>
        <v>9</v>
      </c>
      <c r="F4311" t="s">
        <v>15</v>
      </c>
      <c r="G4311" t="s">
        <v>29</v>
      </c>
      <c r="H4311" t="s">
        <v>26</v>
      </c>
      <c r="I4311">
        <v>1.6</v>
      </c>
      <c r="J4311" t="s">
        <v>18</v>
      </c>
      <c r="K4311" t="s">
        <v>19</v>
      </c>
      <c r="L4311">
        <v>139000</v>
      </c>
      <c r="M4311" t="s">
        <v>42</v>
      </c>
      <c r="N4311" t="s">
        <v>64</v>
      </c>
      <c r="O4311" s="3">
        <v>38000</v>
      </c>
      <c r="P4311" s="1">
        <f>MEDIAN(Data_Source[Price (SAR)])</f>
        <v>58000</v>
      </c>
      <c r="Q4311" s="1" cm="1">
        <f t="array" ref="Q4311">MEDIAN(_xlfn._xlws.FILTER(Data_Source[Price (SAR)],Data_Source[Maker] = Data_Source[[#This Row],[Maker]]))</f>
        <v>65000</v>
      </c>
    </row>
    <row r="4312" spans="1:17" x14ac:dyDescent="0.35">
      <c r="A4312">
        <v>4311</v>
      </c>
      <c r="B4312" t="s">
        <v>27</v>
      </c>
      <c r="C4312" t="s">
        <v>28</v>
      </c>
      <c r="D4312">
        <v>2017</v>
      </c>
      <c r="E4312" s="9">
        <f ca="1">YEAR(TODAY())-Data_Source[[#This Row],[Year]]</f>
        <v>8</v>
      </c>
      <c r="F4312" t="s">
        <v>47</v>
      </c>
      <c r="G4312" t="s">
        <v>25</v>
      </c>
      <c r="H4312" t="s">
        <v>26</v>
      </c>
      <c r="I4312">
        <v>1.6</v>
      </c>
      <c r="J4312" t="s">
        <v>56</v>
      </c>
      <c r="K4312" t="s">
        <v>19</v>
      </c>
      <c r="L4312">
        <v>86000</v>
      </c>
      <c r="M4312" t="s">
        <v>45</v>
      </c>
      <c r="N4312" t="s">
        <v>539</v>
      </c>
      <c r="O4312" s="3">
        <v>47000</v>
      </c>
      <c r="P4312" s="1">
        <f>MEDIAN(Data_Source[Price (SAR)])</f>
        <v>58000</v>
      </c>
      <c r="Q4312" s="1" cm="1">
        <f t="array" ref="Q4312">MEDIAN(_xlfn._xlws.FILTER(Data_Source[Price (SAR)],Data_Source[Maker] = Data_Source[[#This Row],[Maker]]))</f>
        <v>42000</v>
      </c>
    </row>
    <row r="4313" spans="1:17" x14ac:dyDescent="0.35">
      <c r="A4313">
        <v>4312</v>
      </c>
      <c r="B4313" t="s">
        <v>181</v>
      </c>
      <c r="C4313" t="s">
        <v>199</v>
      </c>
      <c r="D4313">
        <v>2017</v>
      </c>
      <c r="E4313" s="9">
        <f ca="1">YEAR(TODAY())-Data_Source[[#This Row],[Year]]</f>
        <v>8</v>
      </c>
      <c r="F4313" t="s">
        <v>44</v>
      </c>
      <c r="G4313" t="s">
        <v>23</v>
      </c>
      <c r="H4313" t="s">
        <v>17</v>
      </c>
      <c r="I4313">
        <v>3.2</v>
      </c>
      <c r="J4313" t="s">
        <v>56</v>
      </c>
      <c r="K4313" t="s">
        <v>19</v>
      </c>
      <c r="L4313">
        <v>80000</v>
      </c>
      <c r="M4313" t="s">
        <v>59</v>
      </c>
      <c r="N4313" t="s">
        <v>59</v>
      </c>
      <c r="O4313" s="3">
        <v>89500</v>
      </c>
      <c r="P4313" s="1">
        <f>MEDIAN(Data_Source[Price (SAR)])</f>
        <v>58000</v>
      </c>
      <c r="Q4313" s="1" cm="1">
        <f t="array" ref="Q4313">MEDIAN(_xlfn._xlws.FILTER(Data_Source[Price (SAR)],Data_Source[Maker] = Data_Source[[#This Row],[Maker]]))</f>
        <v>54000</v>
      </c>
    </row>
    <row r="4314" spans="1:17" x14ac:dyDescent="0.35">
      <c r="A4314">
        <v>4313</v>
      </c>
      <c r="B4314" t="s">
        <v>36</v>
      </c>
      <c r="C4314" t="s">
        <v>37</v>
      </c>
      <c r="D4314">
        <v>2010</v>
      </c>
      <c r="E4314" s="9">
        <f ca="1">YEAR(TODAY())-Data_Source[[#This Row],[Year]]</f>
        <v>15</v>
      </c>
      <c r="F4314" t="s">
        <v>15</v>
      </c>
      <c r="G4314" t="s">
        <v>25</v>
      </c>
      <c r="H4314" t="s">
        <v>17</v>
      </c>
      <c r="I4314">
        <v>6.2</v>
      </c>
      <c r="J4314" t="s">
        <v>18</v>
      </c>
      <c r="K4314" t="s">
        <v>19</v>
      </c>
      <c r="L4314">
        <v>256</v>
      </c>
      <c r="M4314" t="s">
        <v>81</v>
      </c>
      <c r="N4314" t="s">
        <v>541</v>
      </c>
      <c r="O4314" s="2">
        <v>30000</v>
      </c>
      <c r="P4314" s="1">
        <f>MEDIAN(Data_Source[Price (SAR)])</f>
        <v>58000</v>
      </c>
      <c r="Q4314" s="1" cm="1">
        <f t="array" ref="Q4314">MEDIAN(_xlfn._xlws.FILTER(Data_Source[Price (SAR)],Data_Source[Maker] = Data_Source[[#This Row],[Maker]]))</f>
        <v>72000</v>
      </c>
    </row>
    <row r="4315" spans="1:17" x14ac:dyDescent="0.35">
      <c r="A4315">
        <v>4314</v>
      </c>
      <c r="B4315" t="s">
        <v>36</v>
      </c>
      <c r="C4315" t="s">
        <v>37</v>
      </c>
      <c r="D4315">
        <v>2011</v>
      </c>
      <c r="E4315" s="9">
        <f ca="1">YEAR(TODAY())-Data_Source[[#This Row],[Year]]</f>
        <v>14</v>
      </c>
      <c r="F4315" t="s">
        <v>15</v>
      </c>
      <c r="G4315" t="s">
        <v>16</v>
      </c>
      <c r="H4315" t="s">
        <v>30</v>
      </c>
      <c r="I4315">
        <v>5.3</v>
      </c>
      <c r="J4315" t="s">
        <v>18</v>
      </c>
      <c r="K4315" t="s">
        <v>19</v>
      </c>
      <c r="L4315">
        <v>307216</v>
      </c>
      <c r="M4315" t="s">
        <v>70</v>
      </c>
      <c r="N4315" t="s">
        <v>70</v>
      </c>
      <c r="O4315" s="3">
        <v>30000</v>
      </c>
      <c r="P4315" s="1">
        <f>MEDIAN(Data_Source[Price (SAR)])</f>
        <v>58000</v>
      </c>
      <c r="Q4315" s="1" cm="1">
        <f t="array" ref="Q4315">MEDIAN(_xlfn._xlws.FILTER(Data_Source[Price (SAR)],Data_Source[Maker] = Data_Source[[#This Row],[Maker]]))</f>
        <v>72000</v>
      </c>
    </row>
    <row r="4316" spans="1:17" x14ac:dyDescent="0.35">
      <c r="A4316">
        <v>4315</v>
      </c>
      <c r="B4316" t="s">
        <v>34</v>
      </c>
      <c r="C4316" t="s">
        <v>35</v>
      </c>
      <c r="D4316">
        <v>2013</v>
      </c>
      <c r="E4316" s="9">
        <f ca="1">YEAR(TODAY())-Data_Source[[#This Row],[Year]]</f>
        <v>12</v>
      </c>
      <c r="F4316" t="s">
        <v>15</v>
      </c>
      <c r="G4316" t="s">
        <v>23</v>
      </c>
      <c r="H4316" t="s">
        <v>30</v>
      </c>
      <c r="I4316">
        <v>4.5999999999999996</v>
      </c>
      <c r="J4316" t="s">
        <v>18</v>
      </c>
      <c r="K4316" t="s">
        <v>19</v>
      </c>
      <c r="L4316">
        <v>283</v>
      </c>
      <c r="M4316" t="s">
        <v>54</v>
      </c>
      <c r="N4316" t="s">
        <v>538</v>
      </c>
      <c r="O4316" s="2">
        <v>100000</v>
      </c>
      <c r="P4316" s="1">
        <f>MEDIAN(Data_Source[Price (SAR)])</f>
        <v>58000</v>
      </c>
      <c r="Q4316" s="1" cm="1">
        <f t="array" ref="Q4316">MEDIAN(_xlfn._xlws.FILTER(Data_Source[Price (SAR)],Data_Source[Maker] = Data_Source[[#This Row],[Maker]]))</f>
        <v>65000</v>
      </c>
    </row>
    <row r="4317" spans="1:17" x14ac:dyDescent="0.35">
      <c r="A4317">
        <v>4316</v>
      </c>
      <c r="B4317" t="s">
        <v>166</v>
      </c>
      <c r="C4317" t="s">
        <v>290</v>
      </c>
      <c r="D4317">
        <v>2021</v>
      </c>
      <c r="E4317" s="9">
        <f ca="1">YEAR(TODAY())-Data_Source[[#This Row],[Year]]</f>
        <v>4</v>
      </c>
      <c r="F4317" t="s">
        <v>15</v>
      </c>
      <c r="G4317" t="s">
        <v>65</v>
      </c>
      <c r="H4317" t="s">
        <v>26</v>
      </c>
      <c r="I4317">
        <v>1.6</v>
      </c>
      <c r="J4317" t="s">
        <v>18</v>
      </c>
      <c r="K4317" t="s">
        <v>19</v>
      </c>
      <c r="L4317">
        <v>8000</v>
      </c>
      <c r="M4317" t="s">
        <v>42</v>
      </c>
      <c r="N4317" t="s">
        <v>64</v>
      </c>
      <c r="O4317" s="2">
        <v>62000</v>
      </c>
      <c r="P4317" s="1">
        <f>MEDIAN(Data_Source[Price (SAR)])</f>
        <v>58000</v>
      </c>
      <c r="Q4317" s="1" cm="1">
        <f t="array" ref="Q4317">MEDIAN(_xlfn._xlws.FILTER(Data_Source[Price (SAR)],Data_Source[Maker] = Data_Source[[#This Row],[Maker]]))</f>
        <v>44000</v>
      </c>
    </row>
    <row r="4318" spans="1:17" x14ac:dyDescent="0.35">
      <c r="A4318">
        <v>4317</v>
      </c>
      <c r="B4318" t="s">
        <v>34</v>
      </c>
      <c r="C4318" t="s">
        <v>51</v>
      </c>
      <c r="D4318">
        <v>2018</v>
      </c>
      <c r="E4318" s="9">
        <f ca="1">YEAR(TODAY())-Data_Source[[#This Row],[Year]]</f>
        <v>7</v>
      </c>
      <c r="F4318" t="s">
        <v>15</v>
      </c>
      <c r="G4318" t="s">
        <v>23</v>
      </c>
      <c r="H4318" t="s">
        <v>26</v>
      </c>
      <c r="I4318">
        <v>1.6</v>
      </c>
      <c r="J4318" t="s">
        <v>18</v>
      </c>
      <c r="K4318" t="s">
        <v>19</v>
      </c>
      <c r="L4318">
        <v>65000</v>
      </c>
      <c r="M4318" t="s">
        <v>42</v>
      </c>
      <c r="N4318" t="s">
        <v>64</v>
      </c>
      <c r="O4318" s="2">
        <v>57000</v>
      </c>
      <c r="P4318" s="1">
        <f>MEDIAN(Data_Source[Price (SAR)])</f>
        <v>58000</v>
      </c>
      <c r="Q4318" s="1" cm="1">
        <f t="array" ref="Q4318">MEDIAN(_xlfn._xlws.FILTER(Data_Source[Price (SAR)],Data_Source[Maker] = Data_Source[[#This Row],[Maker]]))</f>
        <v>65000</v>
      </c>
    </row>
    <row r="4319" spans="1:17" x14ac:dyDescent="0.35">
      <c r="A4319">
        <v>4318</v>
      </c>
      <c r="B4319" t="s">
        <v>103</v>
      </c>
      <c r="C4319" t="s">
        <v>104</v>
      </c>
      <c r="D4319">
        <v>2015</v>
      </c>
      <c r="E4319" s="9">
        <f ca="1">YEAR(TODAY())-Data_Source[[#This Row],[Year]]</f>
        <v>10</v>
      </c>
      <c r="F4319" t="s">
        <v>15</v>
      </c>
      <c r="G4319" t="s">
        <v>25</v>
      </c>
      <c r="H4319" t="s">
        <v>17</v>
      </c>
      <c r="I4319">
        <v>5.7</v>
      </c>
      <c r="J4319" t="s">
        <v>18</v>
      </c>
      <c r="K4319" t="s">
        <v>19</v>
      </c>
      <c r="L4319">
        <v>146000</v>
      </c>
      <c r="M4319" t="s">
        <v>20</v>
      </c>
      <c r="N4319" t="s">
        <v>20</v>
      </c>
      <c r="O4319" s="2">
        <v>95000</v>
      </c>
      <c r="P4319" s="1">
        <f>MEDIAN(Data_Source[Price (SAR)])</f>
        <v>58000</v>
      </c>
      <c r="Q4319" s="1" cm="1">
        <f t="array" ref="Q4319">MEDIAN(_xlfn._xlws.FILTER(Data_Source[Price (SAR)],Data_Source[Maker] = Data_Source[[#This Row],[Maker]]))</f>
        <v>83000</v>
      </c>
    </row>
    <row r="4320" spans="1:17" x14ac:dyDescent="0.35">
      <c r="A4320">
        <v>4319</v>
      </c>
      <c r="B4320" t="s">
        <v>76</v>
      </c>
      <c r="C4320" t="s">
        <v>77</v>
      </c>
      <c r="D4320">
        <v>2013</v>
      </c>
      <c r="E4320" s="9">
        <f ca="1">YEAR(TODAY())-Data_Source[[#This Row],[Year]]</f>
        <v>12</v>
      </c>
      <c r="F4320" t="s">
        <v>15</v>
      </c>
      <c r="G4320" t="s">
        <v>65</v>
      </c>
      <c r="H4320" t="s">
        <v>26</v>
      </c>
      <c r="I4320">
        <v>5.4</v>
      </c>
      <c r="J4320" t="s">
        <v>18</v>
      </c>
      <c r="K4320" t="s">
        <v>19</v>
      </c>
      <c r="L4320">
        <v>21700</v>
      </c>
      <c r="M4320" t="s">
        <v>45</v>
      </c>
      <c r="N4320" t="s">
        <v>539</v>
      </c>
      <c r="O4320" s="3">
        <v>35000</v>
      </c>
      <c r="P4320" s="1">
        <f>MEDIAN(Data_Source[Price (SAR)])</f>
        <v>58000</v>
      </c>
      <c r="Q4320" s="1" cm="1">
        <f t="array" ref="Q4320">MEDIAN(_xlfn._xlws.FILTER(Data_Source[Price (SAR)],Data_Source[Maker] = Data_Source[[#This Row],[Maker]]))</f>
        <v>55000</v>
      </c>
    </row>
    <row r="4321" spans="1:17" x14ac:dyDescent="0.35">
      <c r="A4321">
        <v>4320</v>
      </c>
      <c r="B4321" t="s">
        <v>85</v>
      </c>
      <c r="C4321" t="s">
        <v>87</v>
      </c>
      <c r="D4321">
        <v>2019</v>
      </c>
      <c r="E4321" s="9">
        <f ca="1">YEAR(TODAY())-Data_Source[[#This Row],[Year]]</f>
        <v>6</v>
      </c>
      <c r="F4321" t="s">
        <v>15</v>
      </c>
      <c r="G4321" t="s">
        <v>25</v>
      </c>
      <c r="H4321" t="s">
        <v>30</v>
      </c>
      <c r="I4321">
        <v>3.8</v>
      </c>
      <c r="J4321" t="s">
        <v>18</v>
      </c>
      <c r="K4321" t="s">
        <v>19</v>
      </c>
      <c r="L4321">
        <v>66000</v>
      </c>
      <c r="M4321" t="s">
        <v>20</v>
      </c>
      <c r="N4321" t="s">
        <v>20</v>
      </c>
      <c r="O4321" s="2">
        <v>120000</v>
      </c>
      <c r="P4321" s="1">
        <f>MEDIAN(Data_Source[Price (SAR)])</f>
        <v>58000</v>
      </c>
      <c r="Q4321" s="1" cm="1">
        <f t="array" ref="Q4321">MEDIAN(_xlfn._xlws.FILTER(Data_Source[Price (SAR)],Data_Source[Maker] = Data_Source[[#This Row],[Maker]]))</f>
        <v>88000</v>
      </c>
    </row>
    <row r="4322" spans="1:17" x14ac:dyDescent="0.35">
      <c r="A4322">
        <v>4321</v>
      </c>
      <c r="B4322" t="s">
        <v>34</v>
      </c>
      <c r="C4322" t="s">
        <v>35</v>
      </c>
      <c r="D4322">
        <v>2016</v>
      </c>
      <c r="E4322" s="9">
        <f ca="1">YEAR(TODAY())-Data_Source[[#This Row],[Year]]</f>
        <v>9</v>
      </c>
      <c r="F4322" t="s">
        <v>15</v>
      </c>
      <c r="G4322" t="s">
        <v>23</v>
      </c>
      <c r="H4322" t="s">
        <v>17</v>
      </c>
      <c r="I4322">
        <v>4</v>
      </c>
      <c r="J4322" t="s">
        <v>18</v>
      </c>
      <c r="K4322" t="s">
        <v>19</v>
      </c>
      <c r="L4322">
        <v>179812</v>
      </c>
      <c r="M4322" t="s">
        <v>59</v>
      </c>
      <c r="N4322" t="s">
        <v>59</v>
      </c>
      <c r="O4322" s="3">
        <v>155000</v>
      </c>
      <c r="P4322" s="1">
        <f>MEDIAN(Data_Source[Price (SAR)])</f>
        <v>58000</v>
      </c>
      <c r="Q4322" s="1" cm="1">
        <f t="array" ref="Q4322">MEDIAN(_xlfn._xlws.FILTER(Data_Source[Price (SAR)],Data_Source[Maker] = Data_Source[[#This Row],[Maker]]))</f>
        <v>65000</v>
      </c>
    </row>
    <row r="4323" spans="1:17" x14ac:dyDescent="0.35">
      <c r="A4323">
        <v>4322</v>
      </c>
      <c r="B4323" t="s">
        <v>21</v>
      </c>
      <c r="C4323" t="s">
        <v>423</v>
      </c>
      <c r="D4323">
        <v>1999</v>
      </c>
      <c r="E4323" s="9">
        <f ca="1">YEAR(TODAY())-Data_Source[[#This Row],[Year]]</f>
        <v>26</v>
      </c>
      <c r="F4323" t="s">
        <v>15</v>
      </c>
      <c r="G4323" t="s">
        <v>23</v>
      </c>
      <c r="H4323" t="s">
        <v>17</v>
      </c>
      <c r="I4323">
        <v>3</v>
      </c>
      <c r="J4323" t="s">
        <v>18</v>
      </c>
      <c r="K4323" t="s">
        <v>19</v>
      </c>
      <c r="L4323">
        <v>147500</v>
      </c>
      <c r="M4323" t="s">
        <v>20</v>
      </c>
      <c r="N4323" t="s">
        <v>20</v>
      </c>
      <c r="O4323" s="2">
        <v>27500</v>
      </c>
      <c r="P4323" s="1">
        <f>MEDIAN(Data_Source[Price (SAR)])</f>
        <v>58000</v>
      </c>
      <c r="Q4323" s="1" cm="1">
        <f t="array" ref="Q4323">MEDIAN(_xlfn._xlws.FILTER(Data_Source[Price (SAR)],Data_Source[Maker] = Data_Source[[#This Row],[Maker]]))</f>
        <v>36500</v>
      </c>
    </row>
    <row r="4324" spans="1:17" x14ac:dyDescent="0.35">
      <c r="A4324">
        <v>4323</v>
      </c>
      <c r="B4324" t="s">
        <v>109</v>
      </c>
      <c r="C4324" t="s">
        <v>227</v>
      </c>
      <c r="D4324">
        <v>2012</v>
      </c>
      <c r="E4324" s="9">
        <f ca="1">YEAR(TODAY())-Data_Source[[#This Row],[Year]]</f>
        <v>13</v>
      </c>
      <c r="F4324" t="s">
        <v>15</v>
      </c>
      <c r="G4324" t="s">
        <v>23</v>
      </c>
      <c r="H4324" t="s">
        <v>17</v>
      </c>
      <c r="I4324">
        <v>6</v>
      </c>
      <c r="J4324" t="s">
        <v>18</v>
      </c>
      <c r="K4324" t="s">
        <v>19</v>
      </c>
      <c r="L4324">
        <v>284000</v>
      </c>
      <c r="M4324" t="s">
        <v>42</v>
      </c>
      <c r="N4324" t="s">
        <v>64</v>
      </c>
      <c r="O4324" s="3">
        <v>33000</v>
      </c>
      <c r="P4324" s="1">
        <f>MEDIAN(Data_Source[Price (SAR)])</f>
        <v>58000</v>
      </c>
      <c r="Q4324" s="1" cm="1">
        <f t="array" ref="Q4324">MEDIAN(_xlfn._xlws.FILTER(Data_Source[Price (SAR)],Data_Source[Maker] = Data_Source[[#This Row],[Maker]]))</f>
        <v>71000</v>
      </c>
    </row>
    <row r="4325" spans="1:17" x14ac:dyDescent="0.35">
      <c r="A4325">
        <v>4324</v>
      </c>
      <c r="B4325" t="s">
        <v>99</v>
      </c>
      <c r="C4325">
        <v>6</v>
      </c>
      <c r="D4325">
        <v>2014</v>
      </c>
      <c r="E4325" s="9">
        <f ca="1">YEAR(TODAY())-Data_Source[[#This Row],[Year]]</f>
        <v>11</v>
      </c>
      <c r="F4325" t="s">
        <v>44</v>
      </c>
      <c r="G4325" t="s">
        <v>29</v>
      </c>
      <c r="H4325" t="s">
        <v>17</v>
      </c>
      <c r="I4325">
        <v>1.8</v>
      </c>
      <c r="J4325" t="s">
        <v>18</v>
      </c>
      <c r="K4325" t="s">
        <v>19</v>
      </c>
      <c r="L4325">
        <v>79000</v>
      </c>
      <c r="M4325" t="s">
        <v>20</v>
      </c>
      <c r="N4325" t="s">
        <v>20</v>
      </c>
      <c r="O4325" s="3">
        <v>23000</v>
      </c>
      <c r="P4325" s="1">
        <f>MEDIAN(Data_Source[Price (SAR)])</f>
        <v>58000</v>
      </c>
      <c r="Q4325" s="1" cm="1">
        <f t="array" ref="Q4325">MEDIAN(_xlfn._xlws.FILTER(Data_Source[Price (SAR)],Data_Source[Maker] = Data_Source[[#This Row],[Maker]]))</f>
        <v>48000</v>
      </c>
    </row>
    <row r="4326" spans="1:17" x14ac:dyDescent="0.35">
      <c r="A4326">
        <v>4325</v>
      </c>
      <c r="B4326" t="s">
        <v>27</v>
      </c>
      <c r="C4326" t="s">
        <v>28</v>
      </c>
      <c r="D4326">
        <v>2017</v>
      </c>
      <c r="E4326" s="9">
        <f ca="1">YEAR(TODAY())-Data_Source[[#This Row],[Year]]</f>
        <v>8</v>
      </c>
      <c r="F4326" t="s">
        <v>15</v>
      </c>
      <c r="G4326" t="s">
        <v>23</v>
      </c>
      <c r="H4326" t="s">
        <v>30</v>
      </c>
      <c r="I4326">
        <v>2</v>
      </c>
      <c r="J4326" t="s">
        <v>18</v>
      </c>
      <c r="K4326" t="s">
        <v>19</v>
      </c>
      <c r="L4326">
        <v>237356</v>
      </c>
      <c r="M4326" t="s">
        <v>20</v>
      </c>
      <c r="N4326" t="s">
        <v>20</v>
      </c>
      <c r="O4326" s="2">
        <v>42000</v>
      </c>
      <c r="P4326" s="1">
        <f>MEDIAN(Data_Source[Price (SAR)])</f>
        <v>58000</v>
      </c>
      <c r="Q4326" s="1" cm="1">
        <f t="array" ref="Q4326">MEDIAN(_xlfn._xlws.FILTER(Data_Source[Price (SAR)],Data_Source[Maker] = Data_Source[[#This Row],[Maker]]))</f>
        <v>42000</v>
      </c>
    </row>
    <row r="4327" spans="1:17" x14ac:dyDescent="0.35">
      <c r="A4327">
        <v>4326</v>
      </c>
      <c r="B4327" t="s">
        <v>73</v>
      </c>
      <c r="C4327">
        <v>3</v>
      </c>
      <c r="D4327">
        <v>2018</v>
      </c>
      <c r="E4327" s="9">
        <f ca="1">YEAR(TODAY())-Data_Source[[#This Row],[Year]]</f>
        <v>7</v>
      </c>
      <c r="F4327" t="s">
        <v>15</v>
      </c>
      <c r="G4327" t="s">
        <v>16</v>
      </c>
      <c r="H4327" t="s">
        <v>26</v>
      </c>
      <c r="I4327">
        <v>1.6</v>
      </c>
      <c r="J4327" t="s">
        <v>18</v>
      </c>
      <c r="K4327" t="s">
        <v>19</v>
      </c>
      <c r="L4327">
        <v>105000</v>
      </c>
      <c r="M4327" t="s">
        <v>42</v>
      </c>
      <c r="N4327" t="s">
        <v>64</v>
      </c>
      <c r="O4327" s="2">
        <v>38000</v>
      </c>
      <c r="P4327" s="1">
        <f>MEDIAN(Data_Source[Price (SAR)])</f>
        <v>58000</v>
      </c>
      <c r="Q4327" s="1" cm="1">
        <f t="array" ref="Q4327">MEDIAN(_xlfn._xlws.FILTER(Data_Source[Price (SAR)],Data_Source[Maker] = Data_Source[[#This Row],[Maker]]))</f>
        <v>56000</v>
      </c>
    </row>
    <row r="4328" spans="1:17" x14ac:dyDescent="0.35">
      <c r="A4328">
        <v>4327</v>
      </c>
      <c r="B4328" t="s">
        <v>27</v>
      </c>
      <c r="C4328" t="s">
        <v>89</v>
      </c>
      <c r="D4328">
        <v>2019</v>
      </c>
      <c r="E4328" s="9">
        <f ca="1">YEAR(TODAY())-Data_Source[[#This Row],[Year]]</f>
        <v>6</v>
      </c>
      <c r="F4328" t="s">
        <v>15</v>
      </c>
      <c r="G4328" t="s">
        <v>23</v>
      </c>
      <c r="H4328" t="s">
        <v>26</v>
      </c>
      <c r="I4328">
        <v>2.4</v>
      </c>
      <c r="J4328" t="s">
        <v>18</v>
      </c>
      <c r="K4328" t="s">
        <v>19</v>
      </c>
      <c r="L4328">
        <v>94000</v>
      </c>
      <c r="M4328" t="s">
        <v>20</v>
      </c>
      <c r="N4328" t="s">
        <v>20</v>
      </c>
      <c r="O4328" s="3">
        <v>58500</v>
      </c>
      <c r="P4328" s="1">
        <f>MEDIAN(Data_Source[Price (SAR)])</f>
        <v>58000</v>
      </c>
      <c r="Q4328" s="1" cm="1">
        <f t="array" ref="Q4328">MEDIAN(_xlfn._xlws.FILTER(Data_Source[Price (SAR)],Data_Source[Maker] = Data_Source[[#This Row],[Maker]]))</f>
        <v>42000</v>
      </c>
    </row>
    <row r="4329" spans="1:17" x14ac:dyDescent="0.35">
      <c r="A4329">
        <v>4328</v>
      </c>
      <c r="B4329" t="s">
        <v>109</v>
      </c>
      <c r="C4329" t="s">
        <v>227</v>
      </c>
      <c r="D4329">
        <v>2014</v>
      </c>
      <c r="E4329" s="9">
        <f ca="1">YEAR(TODAY())-Data_Source[[#This Row],[Year]]</f>
        <v>11</v>
      </c>
      <c r="F4329" t="s">
        <v>15</v>
      </c>
      <c r="G4329" t="s">
        <v>23</v>
      </c>
      <c r="H4329" t="s">
        <v>26</v>
      </c>
      <c r="I4329">
        <v>5.7</v>
      </c>
      <c r="J4329" t="s">
        <v>18</v>
      </c>
      <c r="K4329" t="s">
        <v>19</v>
      </c>
      <c r="L4329">
        <v>170000</v>
      </c>
      <c r="M4329" t="s">
        <v>42</v>
      </c>
      <c r="N4329" t="s">
        <v>64</v>
      </c>
      <c r="O4329" s="2">
        <v>44000</v>
      </c>
      <c r="P4329" s="1">
        <f>MEDIAN(Data_Source[Price (SAR)])</f>
        <v>58000</v>
      </c>
      <c r="Q4329" s="1" cm="1">
        <f t="array" ref="Q4329">MEDIAN(_xlfn._xlws.FILTER(Data_Source[Price (SAR)],Data_Source[Maker] = Data_Source[[#This Row],[Maker]]))</f>
        <v>71000</v>
      </c>
    </row>
    <row r="4330" spans="1:17" x14ac:dyDescent="0.35">
      <c r="A4330">
        <v>4329</v>
      </c>
      <c r="B4330" t="s">
        <v>34</v>
      </c>
      <c r="C4330" t="s">
        <v>123</v>
      </c>
      <c r="D4330">
        <v>2018</v>
      </c>
      <c r="E4330" s="9">
        <f ca="1">YEAR(TODAY())-Data_Source[[#This Row],[Year]]</f>
        <v>7</v>
      </c>
      <c r="F4330" t="s">
        <v>15</v>
      </c>
      <c r="G4330" t="s">
        <v>23</v>
      </c>
      <c r="H4330" t="s">
        <v>17</v>
      </c>
      <c r="I4330">
        <v>2.7</v>
      </c>
      <c r="J4330" t="s">
        <v>18</v>
      </c>
      <c r="K4330" t="s">
        <v>68</v>
      </c>
      <c r="L4330">
        <v>94458</v>
      </c>
      <c r="M4330" t="s">
        <v>20</v>
      </c>
      <c r="N4330" t="s">
        <v>20</v>
      </c>
      <c r="O4330" s="2">
        <v>91500</v>
      </c>
      <c r="P4330" s="1">
        <f>MEDIAN(Data_Source[Price (SAR)])</f>
        <v>58000</v>
      </c>
      <c r="Q4330" s="1" cm="1">
        <f t="array" ref="Q4330">MEDIAN(_xlfn._xlws.FILTER(Data_Source[Price (SAR)],Data_Source[Maker] = Data_Source[[#This Row],[Maker]]))</f>
        <v>65000</v>
      </c>
    </row>
    <row r="4331" spans="1:17" x14ac:dyDescent="0.35">
      <c r="A4331">
        <v>4330</v>
      </c>
      <c r="B4331" t="s">
        <v>219</v>
      </c>
      <c r="C4331" t="s">
        <v>334</v>
      </c>
      <c r="D4331">
        <v>2014</v>
      </c>
      <c r="E4331" s="9">
        <f ca="1">YEAR(TODAY())-Data_Source[[#This Row],[Year]]</f>
        <v>11</v>
      </c>
      <c r="F4331" t="s">
        <v>15</v>
      </c>
      <c r="G4331" t="s">
        <v>94</v>
      </c>
      <c r="H4331" t="s">
        <v>26</v>
      </c>
      <c r="I4331">
        <v>2.5</v>
      </c>
      <c r="J4331" t="s">
        <v>18</v>
      </c>
      <c r="K4331" t="s">
        <v>19</v>
      </c>
      <c r="L4331">
        <v>88673</v>
      </c>
      <c r="M4331" t="s">
        <v>42</v>
      </c>
      <c r="N4331" t="s">
        <v>64</v>
      </c>
      <c r="O4331" s="3">
        <v>50000</v>
      </c>
      <c r="P4331" s="1">
        <f>MEDIAN(Data_Source[Price (SAR)])</f>
        <v>58000</v>
      </c>
      <c r="Q4331" s="1" cm="1">
        <f t="array" ref="Q4331">MEDIAN(_xlfn._xlws.FILTER(Data_Source[Price (SAR)],Data_Source[Maker] = Data_Source[[#This Row],[Maker]]))</f>
        <v>49500</v>
      </c>
    </row>
    <row r="4332" spans="1:17" x14ac:dyDescent="0.35">
      <c r="A4332">
        <v>4331</v>
      </c>
      <c r="B4332" t="s">
        <v>34</v>
      </c>
      <c r="C4332" t="s">
        <v>51</v>
      </c>
      <c r="D4332">
        <v>2013</v>
      </c>
      <c r="E4332" s="9">
        <f ca="1">YEAR(TODAY())-Data_Source[[#This Row],[Year]]</f>
        <v>12</v>
      </c>
      <c r="F4332" t="s">
        <v>15</v>
      </c>
      <c r="G4332" t="s">
        <v>23</v>
      </c>
      <c r="H4332" t="s">
        <v>30</v>
      </c>
      <c r="I4332">
        <v>1.6</v>
      </c>
      <c r="J4332" t="s">
        <v>18</v>
      </c>
      <c r="K4332" t="s">
        <v>19</v>
      </c>
      <c r="L4332">
        <v>190000</v>
      </c>
      <c r="M4332" t="s">
        <v>42</v>
      </c>
      <c r="N4332" t="s">
        <v>64</v>
      </c>
      <c r="O4332" s="3">
        <v>21000</v>
      </c>
      <c r="P4332" s="1">
        <f>MEDIAN(Data_Source[Price (SAR)])</f>
        <v>58000</v>
      </c>
      <c r="Q4332" s="1" cm="1">
        <f t="array" ref="Q4332">MEDIAN(_xlfn._xlws.FILTER(Data_Source[Price (SAR)],Data_Source[Maker] = Data_Source[[#This Row],[Maker]]))</f>
        <v>65000</v>
      </c>
    </row>
    <row r="4333" spans="1:17" x14ac:dyDescent="0.35">
      <c r="A4333">
        <v>4332</v>
      </c>
      <c r="B4333" t="s">
        <v>60</v>
      </c>
      <c r="C4333" t="s">
        <v>80</v>
      </c>
      <c r="D4333">
        <v>2016</v>
      </c>
      <c r="E4333" s="9">
        <f ca="1">YEAR(TODAY())-Data_Source[[#This Row],[Year]]</f>
        <v>9</v>
      </c>
      <c r="F4333" t="s">
        <v>15</v>
      </c>
      <c r="G4333" t="s">
        <v>23</v>
      </c>
      <c r="H4333" t="s">
        <v>17</v>
      </c>
      <c r="I4333">
        <v>3.5</v>
      </c>
      <c r="J4333" t="s">
        <v>18</v>
      </c>
      <c r="K4333" t="s">
        <v>19</v>
      </c>
      <c r="L4333">
        <v>188000</v>
      </c>
      <c r="M4333" t="s">
        <v>20</v>
      </c>
      <c r="N4333" t="s">
        <v>20</v>
      </c>
      <c r="O4333" s="3">
        <v>110000</v>
      </c>
      <c r="P4333" s="1">
        <f>MEDIAN(Data_Source[Price (SAR)])</f>
        <v>58000</v>
      </c>
      <c r="Q4333" s="1" cm="1">
        <f t="array" ref="Q4333">MEDIAN(_xlfn._xlws.FILTER(Data_Source[Price (SAR)],Data_Source[Maker] = Data_Source[[#This Row],[Maker]]))</f>
        <v>142000</v>
      </c>
    </row>
    <row r="4334" spans="1:17" x14ac:dyDescent="0.35">
      <c r="A4334">
        <v>4333</v>
      </c>
      <c r="B4334" t="s">
        <v>31</v>
      </c>
      <c r="C4334" t="s">
        <v>32</v>
      </c>
      <c r="D4334">
        <v>2012</v>
      </c>
      <c r="E4334" s="9">
        <f ca="1">YEAR(TODAY())-Data_Source[[#This Row],[Year]]</f>
        <v>13</v>
      </c>
      <c r="F4334" t="s">
        <v>15</v>
      </c>
      <c r="G4334" t="s">
        <v>23</v>
      </c>
      <c r="H4334" t="s">
        <v>26</v>
      </c>
      <c r="I4334">
        <v>1</v>
      </c>
      <c r="J4334" t="s">
        <v>18</v>
      </c>
      <c r="K4334" t="s">
        <v>19</v>
      </c>
      <c r="L4334">
        <v>251000</v>
      </c>
      <c r="M4334" t="s">
        <v>20</v>
      </c>
      <c r="N4334" t="s">
        <v>20</v>
      </c>
      <c r="O4334" s="3">
        <v>38000</v>
      </c>
      <c r="P4334" s="1">
        <f>MEDIAN(Data_Source[Price (SAR)])</f>
        <v>58000</v>
      </c>
      <c r="Q4334" s="1" cm="1">
        <f t="array" ref="Q4334">MEDIAN(_xlfn._xlws.FILTER(Data_Source[Price (SAR)],Data_Source[Maker] = Data_Source[[#This Row],[Maker]]))</f>
        <v>60500</v>
      </c>
    </row>
    <row r="4335" spans="1:17" x14ac:dyDescent="0.35">
      <c r="A4335">
        <v>4334</v>
      </c>
      <c r="B4335" t="s">
        <v>48</v>
      </c>
      <c r="C4335" t="s">
        <v>106</v>
      </c>
      <c r="D4335">
        <v>2008</v>
      </c>
      <c r="E4335" s="9">
        <f ca="1">YEAR(TODAY())-Data_Source[[#This Row],[Year]]</f>
        <v>17</v>
      </c>
      <c r="F4335" t="s">
        <v>15</v>
      </c>
      <c r="G4335" t="s">
        <v>78</v>
      </c>
      <c r="H4335" t="s">
        <v>17</v>
      </c>
      <c r="I4335">
        <v>3</v>
      </c>
      <c r="J4335" t="s">
        <v>18</v>
      </c>
      <c r="K4335" t="s">
        <v>19</v>
      </c>
      <c r="L4335">
        <v>174000</v>
      </c>
      <c r="M4335" t="s">
        <v>20</v>
      </c>
      <c r="N4335" t="s">
        <v>20</v>
      </c>
      <c r="O4335" s="3">
        <v>65000</v>
      </c>
      <c r="P4335" s="1">
        <f>MEDIAN(Data_Source[Price (SAR)])</f>
        <v>58000</v>
      </c>
      <c r="Q4335" s="1" cm="1">
        <f t="array" ref="Q4335">MEDIAN(_xlfn._xlws.FILTER(Data_Source[Price (SAR)],Data_Source[Maker] = Data_Source[[#This Row],[Maker]]))</f>
        <v>145000</v>
      </c>
    </row>
    <row r="4336" spans="1:17" x14ac:dyDescent="0.35">
      <c r="A4336">
        <v>4335</v>
      </c>
      <c r="B4336" t="s">
        <v>21</v>
      </c>
      <c r="C4336" t="s">
        <v>231</v>
      </c>
      <c r="D4336">
        <v>2018</v>
      </c>
      <c r="E4336" s="9">
        <f ca="1">YEAR(TODAY())-Data_Source[[#This Row],[Year]]</f>
        <v>7</v>
      </c>
      <c r="F4336" t="s">
        <v>15</v>
      </c>
      <c r="G4336" t="s">
        <v>29</v>
      </c>
      <c r="H4336" t="s">
        <v>26</v>
      </c>
      <c r="I4336">
        <v>1.6</v>
      </c>
      <c r="J4336" t="s">
        <v>18</v>
      </c>
      <c r="K4336" t="s">
        <v>19</v>
      </c>
      <c r="L4336">
        <v>144039</v>
      </c>
      <c r="M4336" t="s">
        <v>20</v>
      </c>
      <c r="N4336" t="s">
        <v>20</v>
      </c>
      <c r="O4336" s="2">
        <v>39500</v>
      </c>
      <c r="P4336" s="1">
        <f>MEDIAN(Data_Source[Price (SAR)])</f>
        <v>58000</v>
      </c>
      <c r="Q4336" s="1" cm="1">
        <f t="array" ref="Q4336">MEDIAN(_xlfn._xlws.FILTER(Data_Source[Price (SAR)],Data_Source[Maker] = Data_Source[[#This Row],[Maker]]))</f>
        <v>36500</v>
      </c>
    </row>
    <row r="4337" spans="1:17" x14ac:dyDescent="0.35">
      <c r="A4337">
        <v>4336</v>
      </c>
      <c r="B4337" t="s">
        <v>36</v>
      </c>
      <c r="C4337" t="s">
        <v>350</v>
      </c>
      <c r="D4337">
        <v>2015</v>
      </c>
      <c r="E4337" s="9">
        <f ca="1">YEAR(TODAY())-Data_Source[[#This Row],[Year]]</f>
        <v>10</v>
      </c>
      <c r="F4337" t="s">
        <v>15</v>
      </c>
      <c r="G4337" t="s">
        <v>25</v>
      </c>
      <c r="H4337" t="s">
        <v>30</v>
      </c>
      <c r="I4337">
        <v>2.4</v>
      </c>
      <c r="J4337" t="s">
        <v>18</v>
      </c>
      <c r="K4337" t="s">
        <v>19</v>
      </c>
      <c r="L4337">
        <v>125000</v>
      </c>
      <c r="M4337" t="s">
        <v>20</v>
      </c>
      <c r="N4337" t="s">
        <v>20</v>
      </c>
      <c r="O4337" s="2">
        <v>38000</v>
      </c>
      <c r="P4337" s="1">
        <f>MEDIAN(Data_Source[Price (SAR)])</f>
        <v>58000</v>
      </c>
      <c r="Q4337" s="1" cm="1">
        <f t="array" ref="Q4337">MEDIAN(_xlfn._xlws.FILTER(Data_Source[Price (SAR)],Data_Source[Maker] = Data_Source[[#This Row],[Maker]]))</f>
        <v>72000</v>
      </c>
    </row>
    <row r="4338" spans="1:17" x14ac:dyDescent="0.35">
      <c r="A4338">
        <v>4337</v>
      </c>
      <c r="B4338" t="s">
        <v>27</v>
      </c>
      <c r="C4338" t="s">
        <v>160</v>
      </c>
      <c r="D4338">
        <v>2018</v>
      </c>
      <c r="E4338" s="9">
        <f ca="1">YEAR(TODAY())-Data_Source[[#This Row],[Year]]</f>
        <v>7</v>
      </c>
      <c r="F4338" t="s">
        <v>15</v>
      </c>
      <c r="G4338" t="s">
        <v>25</v>
      </c>
      <c r="H4338" t="s">
        <v>26</v>
      </c>
      <c r="I4338">
        <v>2.4</v>
      </c>
      <c r="J4338" t="s">
        <v>18</v>
      </c>
      <c r="K4338" t="s">
        <v>19</v>
      </c>
      <c r="L4338">
        <v>90706</v>
      </c>
      <c r="M4338" t="s">
        <v>20</v>
      </c>
      <c r="N4338" t="s">
        <v>20</v>
      </c>
      <c r="O4338" s="3">
        <v>61500</v>
      </c>
      <c r="P4338" s="1">
        <f>MEDIAN(Data_Source[Price (SAR)])</f>
        <v>58000</v>
      </c>
      <c r="Q4338" s="1" cm="1">
        <f t="array" ref="Q4338">MEDIAN(_xlfn._xlws.FILTER(Data_Source[Price (SAR)],Data_Source[Maker] = Data_Source[[#This Row],[Maker]]))</f>
        <v>42000</v>
      </c>
    </row>
    <row r="4339" spans="1:17" x14ac:dyDescent="0.35">
      <c r="A4339">
        <v>4338</v>
      </c>
      <c r="B4339" t="s">
        <v>34</v>
      </c>
      <c r="C4339" t="s">
        <v>161</v>
      </c>
      <c r="D4339">
        <v>2014</v>
      </c>
      <c r="E4339" s="9">
        <f ca="1">YEAR(TODAY())-Data_Source[[#This Row],[Year]]</f>
        <v>11</v>
      </c>
      <c r="F4339" t="s">
        <v>15</v>
      </c>
      <c r="G4339" t="s">
        <v>25</v>
      </c>
      <c r="H4339" t="s">
        <v>30</v>
      </c>
      <c r="I4339">
        <v>5.7</v>
      </c>
      <c r="J4339" t="s">
        <v>18</v>
      </c>
      <c r="K4339" t="s">
        <v>19</v>
      </c>
      <c r="L4339">
        <v>500000</v>
      </c>
      <c r="M4339" t="s">
        <v>45</v>
      </c>
      <c r="N4339" t="s">
        <v>539</v>
      </c>
      <c r="O4339" s="3">
        <v>58000</v>
      </c>
      <c r="P4339" s="1">
        <f>MEDIAN(Data_Source[Price (SAR)])</f>
        <v>58000</v>
      </c>
      <c r="Q4339" s="1" cm="1">
        <f t="array" ref="Q4339">MEDIAN(_xlfn._xlws.FILTER(Data_Source[Price (SAR)],Data_Source[Maker] = Data_Source[[#This Row],[Maker]]))</f>
        <v>65000</v>
      </c>
    </row>
    <row r="4340" spans="1:17" x14ac:dyDescent="0.35">
      <c r="A4340">
        <v>4339</v>
      </c>
      <c r="B4340" t="s">
        <v>48</v>
      </c>
      <c r="C4340" t="s">
        <v>252</v>
      </c>
      <c r="D4340">
        <v>2011</v>
      </c>
      <c r="E4340" s="9">
        <f ca="1">YEAR(TODAY())-Data_Source[[#This Row],[Year]]</f>
        <v>14</v>
      </c>
      <c r="F4340" t="s">
        <v>15</v>
      </c>
      <c r="G4340" t="s">
        <v>33</v>
      </c>
      <c r="H4340" t="s">
        <v>17</v>
      </c>
      <c r="I4340">
        <v>4</v>
      </c>
      <c r="J4340" t="s">
        <v>18</v>
      </c>
      <c r="K4340" t="s">
        <v>19</v>
      </c>
      <c r="L4340">
        <v>60000</v>
      </c>
      <c r="M4340" t="s">
        <v>45</v>
      </c>
      <c r="N4340" t="s">
        <v>539</v>
      </c>
      <c r="O4340" s="3">
        <v>170000</v>
      </c>
      <c r="P4340" s="1">
        <f>MEDIAN(Data_Source[Price (SAR)])</f>
        <v>58000</v>
      </c>
      <c r="Q4340" s="1" cm="1">
        <f t="array" ref="Q4340">MEDIAN(_xlfn._xlws.FILTER(Data_Source[Price (SAR)],Data_Source[Maker] = Data_Source[[#This Row],[Maker]]))</f>
        <v>145000</v>
      </c>
    </row>
    <row r="4341" spans="1:17" x14ac:dyDescent="0.35">
      <c r="A4341">
        <v>4340</v>
      </c>
      <c r="B4341" t="s">
        <v>73</v>
      </c>
      <c r="C4341" t="s">
        <v>257</v>
      </c>
      <c r="D4341">
        <v>2019</v>
      </c>
      <c r="E4341" s="9">
        <f ca="1">YEAR(TODAY())-Data_Source[[#This Row],[Year]]</f>
        <v>6</v>
      </c>
      <c r="F4341" t="s">
        <v>15</v>
      </c>
      <c r="G4341" t="s">
        <v>23</v>
      </c>
      <c r="H4341" t="s">
        <v>26</v>
      </c>
      <c r="I4341">
        <v>2</v>
      </c>
      <c r="J4341" t="s">
        <v>18</v>
      </c>
      <c r="K4341" t="s">
        <v>19</v>
      </c>
      <c r="L4341">
        <v>64000</v>
      </c>
      <c r="M4341" t="s">
        <v>42</v>
      </c>
      <c r="N4341" t="s">
        <v>64</v>
      </c>
      <c r="O4341" s="2">
        <v>55000</v>
      </c>
      <c r="P4341" s="1">
        <f>MEDIAN(Data_Source[Price (SAR)])</f>
        <v>58000</v>
      </c>
      <c r="Q4341" s="1" cm="1">
        <f t="array" ref="Q4341">MEDIAN(_xlfn._xlws.FILTER(Data_Source[Price (SAR)],Data_Source[Maker] = Data_Source[[#This Row],[Maker]]))</f>
        <v>56000</v>
      </c>
    </row>
    <row r="4342" spans="1:17" x14ac:dyDescent="0.35">
      <c r="A4342">
        <v>4341</v>
      </c>
      <c r="B4342" t="s">
        <v>109</v>
      </c>
      <c r="C4342" t="s">
        <v>110</v>
      </c>
      <c r="D4342">
        <v>2019</v>
      </c>
      <c r="E4342" s="9">
        <f ca="1">YEAR(TODAY())-Data_Source[[#This Row],[Year]]</f>
        <v>6</v>
      </c>
      <c r="F4342" t="s">
        <v>15</v>
      </c>
      <c r="G4342" t="s">
        <v>102</v>
      </c>
      <c r="H4342" t="s">
        <v>30</v>
      </c>
      <c r="I4342">
        <v>3.6</v>
      </c>
      <c r="J4342" t="s">
        <v>18</v>
      </c>
      <c r="K4342" t="s">
        <v>19</v>
      </c>
      <c r="L4342">
        <v>70910</v>
      </c>
      <c r="M4342" t="s">
        <v>20</v>
      </c>
      <c r="N4342" t="s">
        <v>20</v>
      </c>
      <c r="O4342" s="3">
        <v>116500</v>
      </c>
      <c r="P4342" s="1">
        <f>MEDIAN(Data_Source[Price (SAR)])</f>
        <v>58000</v>
      </c>
      <c r="Q4342" s="1" cm="1">
        <f t="array" ref="Q4342">MEDIAN(_xlfn._xlws.FILTER(Data_Source[Price (SAR)],Data_Source[Maker] = Data_Source[[#This Row],[Maker]]))</f>
        <v>71000</v>
      </c>
    </row>
    <row r="4343" spans="1:17" x14ac:dyDescent="0.35">
      <c r="A4343">
        <v>4342</v>
      </c>
      <c r="B4343" t="s">
        <v>36</v>
      </c>
      <c r="C4343" t="s">
        <v>115</v>
      </c>
      <c r="D4343">
        <v>2004</v>
      </c>
      <c r="E4343" s="9">
        <f ca="1">YEAR(TODAY())-Data_Source[[#This Row],[Year]]</f>
        <v>21</v>
      </c>
      <c r="F4343" t="s">
        <v>15</v>
      </c>
      <c r="G4343" t="s">
        <v>38</v>
      </c>
      <c r="H4343" t="s">
        <v>30</v>
      </c>
      <c r="I4343">
        <v>5.3</v>
      </c>
      <c r="J4343" t="s">
        <v>18</v>
      </c>
      <c r="K4343" t="s">
        <v>19</v>
      </c>
      <c r="L4343">
        <v>111878</v>
      </c>
      <c r="M4343" t="s">
        <v>155</v>
      </c>
      <c r="N4343" t="s">
        <v>539</v>
      </c>
      <c r="O4343" s="2">
        <v>15000</v>
      </c>
      <c r="P4343" s="1">
        <f>MEDIAN(Data_Source[Price (SAR)])</f>
        <v>58000</v>
      </c>
      <c r="Q4343" s="1" cm="1">
        <f t="array" ref="Q4343">MEDIAN(_xlfn._xlws.FILTER(Data_Source[Price (SAR)],Data_Source[Maker] = Data_Source[[#This Row],[Maker]]))</f>
        <v>72000</v>
      </c>
    </row>
    <row r="4344" spans="1:17" x14ac:dyDescent="0.35">
      <c r="A4344">
        <v>4343</v>
      </c>
      <c r="B4344" t="s">
        <v>73</v>
      </c>
      <c r="C4344" t="s">
        <v>257</v>
      </c>
      <c r="D4344">
        <v>2018</v>
      </c>
      <c r="E4344" s="9">
        <f ca="1">YEAR(TODAY())-Data_Source[[#This Row],[Year]]</f>
        <v>7</v>
      </c>
      <c r="F4344" t="s">
        <v>15</v>
      </c>
      <c r="G4344" t="s">
        <v>75</v>
      </c>
      <c r="H4344" t="s">
        <v>26</v>
      </c>
      <c r="I4344">
        <v>2</v>
      </c>
      <c r="J4344" t="s">
        <v>18</v>
      </c>
      <c r="K4344" t="s">
        <v>19</v>
      </c>
      <c r="L4344">
        <v>31000</v>
      </c>
      <c r="M4344" t="s">
        <v>54</v>
      </c>
      <c r="N4344" t="s">
        <v>538</v>
      </c>
      <c r="O4344" s="3">
        <v>55000</v>
      </c>
      <c r="P4344" s="1">
        <f>MEDIAN(Data_Source[Price (SAR)])</f>
        <v>58000</v>
      </c>
      <c r="Q4344" s="1" cm="1">
        <f t="array" ref="Q4344">MEDIAN(_xlfn._xlws.FILTER(Data_Source[Price (SAR)],Data_Source[Maker] = Data_Source[[#This Row],[Maker]]))</f>
        <v>56000</v>
      </c>
    </row>
    <row r="4345" spans="1:17" x14ac:dyDescent="0.35">
      <c r="A4345">
        <v>4344</v>
      </c>
      <c r="B4345" t="s">
        <v>34</v>
      </c>
      <c r="C4345" t="s">
        <v>43</v>
      </c>
      <c r="D4345">
        <v>2019</v>
      </c>
      <c r="E4345" s="9">
        <f ca="1">YEAR(TODAY())-Data_Source[[#This Row],[Year]]</f>
        <v>6</v>
      </c>
      <c r="F4345" t="s">
        <v>15</v>
      </c>
      <c r="G4345" t="s">
        <v>23</v>
      </c>
      <c r="H4345" t="s">
        <v>26</v>
      </c>
      <c r="I4345">
        <v>2.5</v>
      </c>
      <c r="J4345" t="s">
        <v>79</v>
      </c>
      <c r="K4345" t="s">
        <v>19</v>
      </c>
      <c r="L4345">
        <v>62000</v>
      </c>
      <c r="M4345" t="s">
        <v>42</v>
      </c>
      <c r="N4345" t="s">
        <v>64</v>
      </c>
      <c r="O4345" s="3">
        <v>1595</v>
      </c>
      <c r="P4345" s="1">
        <f>MEDIAN(Data_Source[Price (SAR)])</f>
        <v>58000</v>
      </c>
      <c r="Q4345" s="1" cm="1">
        <f t="array" ref="Q4345">MEDIAN(_xlfn._xlws.FILTER(Data_Source[Price (SAR)],Data_Source[Maker] = Data_Source[[#This Row],[Maker]]))</f>
        <v>65000</v>
      </c>
    </row>
    <row r="4346" spans="1:17" x14ac:dyDescent="0.35">
      <c r="A4346">
        <v>4345</v>
      </c>
      <c r="B4346" t="s">
        <v>62</v>
      </c>
      <c r="C4346" t="s">
        <v>63</v>
      </c>
      <c r="D4346">
        <v>2018</v>
      </c>
      <c r="E4346" s="9">
        <f ca="1">YEAR(TODAY())-Data_Source[[#This Row],[Year]]</f>
        <v>7</v>
      </c>
      <c r="F4346" t="s">
        <v>47</v>
      </c>
      <c r="G4346" t="s">
        <v>29</v>
      </c>
      <c r="H4346" t="s">
        <v>17</v>
      </c>
      <c r="I4346">
        <v>3.8</v>
      </c>
      <c r="J4346" t="s">
        <v>18</v>
      </c>
      <c r="K4346" t="s">
        <v>19</v>
      </c>
      <c r="L4346">
        <v>50000</v>
      </c>
      <c r="M4346" t="s">
        <v>20</v>
      </c>
      <c r="N4346" t="s">
        <v>20</v>
      </c>
      <c r="O4346" s="2">
        <v>290000</v>
      </c>
      <c r="P4346" s="1">
        <f>MEDIAN(Data_Source[Price (SAR)])</f>
        <v>58000</v>
      </c>
      <c r="Q4346" s="1" cm="1">
        <f t="array" ref="Q4346">MEDIAN(_xlfn._xlws.FILTER(Data_Source[Price (SAR)],Data_Source[Maker] = Data_Source[[#This Row],[Maker]]))</f>
        <v>242500</v>
      </c>
    </row>
    <row r="4347" spans="1:17" x14ac:dyDescent="0.35">
      <c r="A4347">
        <v>4346</v>
      </c>
      <c r="B4347" t="s">
        <v>31</v>
      </c>
      <c r="C4347" t="s">
        <v>157</v>
      </c>
      <c r="D4347">
        <v>2020</v>
      </c>
      <c r="E4347" s="9">
        <f ca="1">YEAR(TODAY())-Data_Source[[#This Row],[Year]]</f>
        <v>5</v>
      </c>
      <c r="F4347" t="s">
        <v>15</v>
      </c>
      <c r="G4347" t="s">
        <v>75</v>
      </c>
      <c r="H4347" t="s">
        <v>26</v>
      </c>
      <c r="I4347">
        <v>3.5</v>
      </c>
      <c r="J4347" t="s">
        <v>18</v>
      </c>
      <c r="K4347" t="s">
        <v>19</v>
      </c>
      <c r="L4347">
        <v>40000</v>
      </c>
      <c r="M4347" t="s">
        <v>42</v>
      </c>
      <c r="N4347" t="s">
        <v>64</v>
      </c>
      <c r="O4347" s="3">
        <v>100000</v>
      </c>
      <c r="P4347" s="1">
        <f>MEDIAN(Data_Source[Price (SAR)])</f>
        <v>58000</v>
      </c>
      <c r="Q4347" s="1" cm="1">
        <f t="array" ref="Q4347">MEDIAN(_xlfn._xlws.FILTER(Data_Source[Price (SAR)],Data_Source[Maker] = Data_Source[[#This Row],[Maker]]))</f>
        <v>60500</v>
      </c>
    </row>
    <row r="4348" spans="1:17" x14ac:dyDescent="0.35">
      <c r="A4348">
        <v>4347</v>
      </c>
      <c r="B4348" t="s">
        <v>191</v>
      </c>
      <c r="C4348" t="s">
        <v>192</v>
      </c>
      <c r="D4348">
        <v>2020</v>
      </c>
      <c r="E4348" s="9">
        <f ca="1">YEAR(TODAY())-Data_Source[[#This Row],[Year]]</f>
        <v>5</v>
      </c>
      <c r="F4348" t="s">
        <v>15</v>
      </c>
      <c r="G4348" t="s">
        <v>23</v>
      </c>
      <c r="H4348" t="s">
        <v>30</v>
      </c>
      <c r="I4348">
        <v>2.4</v>
      </c>
      <c r="J4348" t="s">
        <v>18</v>
      </c>
      <c r="K4348" t="s">
        <v>68</v>
      </c>
      <c r="L4348">
        <v>13800</v>
      </c>
      <c r="M4348" t="s">
        <v>193</v>
      </c>
      <c r="N4348" t="s">
        <v>70</v>
      </c>
      <c r="O4348" s="2">
        <v>35000</v>
      </c>
      <c r="P4348" s="1">
        <f>MEDIAN(Data_Source[Price (SAR)])</f>
        <v>58000</v>
      </c>
      <c r="Q4348" s="1" cm="1">
        <f t="array" ref="Q4348">MEDIAN(_xlfn._xlws.FILTER(Data_Source[Price (SAR)],Data_Source[Maker] = Data_Source[[#This Row],[Maker]]))</f>
        <v>35000</v>
      </c>
    </row>
    <row r="4349" spans="1:17" x14ac:dyDescent="0.35">
      <c r="A4349">
        <v>4348</v>
      </c>
      <c r="B4349" t="s">
        <v>181</v>
      </c>
      <c r="C4349" t="s">
        <v>199</v>
      </c>
      <c r="D4349">
        <v>2016</v>
      </c>
      <c r="E4349" s="9">
        <f ca="1">YEAR(TODAY())-Data_Source[[#This Row],[Year]]</f>
        <v>9</v>
      </c>
      <c r="F4349" t="s">
        <v>15</v>
      </c>
      <c r="G4349" t="s">
        <v>23</v>
      </c>
      <c r="H4349" t="s">
        <v>17</v>
      </c>
      <c r="I4349">
        <v>3.5</v>
      </c>
      <c r="J4349" t="s">
        <v>18</v>
      </c>
      <c r="K4349" t="s">
        <v>19</v>
      </c>
      <c r="L4349">
        <v>126000</v>
      </c>
      <c r="M4349" t="s">
        <v>45</v>
      </c>
      <c r="N4349" t="s">
        <v>539</v>
      </c>
      <c r="O4349" s="3">
        <v>64000</v>
      </c>
      <c r="P4349" s="1">
        <f>MEDIAN(Data_Source[Price (SAR)])</f>
        <v>58000</v>
      </c>
      <c r="Q4349" s="1" cm="1">
        <f t="array" ref="Q4349">MEDIAN(_xlfn._xlws.FILTER(Data_Source[Price (SAR)],Data_Source[Maker] = Data_Source[[#This Row],[Maker]]))</f>
        <v>54000</v>
      </c>
    </row>
    <row r="4350" spans="1:17" x14ac:dyDescent="0.35">
      <c r="A4350">
        <v>4349</v>
      </c>
      <c r="B4350" t="s">
        <v>39</v>
      </c>
      <c r="C4350" t="s">
        <v>46</v>
      </c>
      <c r="D4350">
        <v>2007</v>
      </c>
      <c r="E4350" s="9">
        <f ca="1">YEAR(TODAY())-Data_Source[[#This Row],[Year]]</f>
        <v>18</v>
      </c>
      <c r="F4350" t="s">
        <v>15</v>
      </c>
      <c r="G4350" t="s">
        <v>38</v>
      </c>
      <c r="H4350" t="s">
        <v>30</v>
      </c>
      <c r="I4350">
        <v>5.5</v>
      </c>
      <c r="J4350" t="s">
        <v>18</v>
      </c>
      <c r="K4350" t="s">
        <v>19</v>
      </c>
      <c r="L4350">
        <v>450</v>
      </c>
      <c r="M4350" t="s">
        <v>42</v>
      </c>
      <c r="N4350" t="s">
        <v>64</v>
      </c>
      <c r="O4350" s="3">
        <v>27500</v>
      </c>
      <c r="P4350" s="1">
        <f>MEDIAN(Data_Source[Price (SAR)])</f>
        <v>58000</v>
      </c>
      <c r="Q4350" s="1" cm="1">
        <f t="array" ref="Q4350">MEDIAN(_xlfn._xlws.FILTER(Data_Source[Price (SAR)],Data_Source[Maker] = Data_Source[[#This Row],[Maker]]))</f>
        <v>60000</v>
      </c>
    </row>
    <row r="4351" spans="1:17" x14ac:dyDescent="0.35">
      <c r="A4351">
        <v>4350</v>
      </c>
      <c r="B4351" t="s">
        <v>13</v>
      </c>
      <c r="C4351">
        <v>300</v>
      </c>
      <c r="D4351">
        <v>2014</v>
      </c>
      <c r="E4351" s="9">
        <f ca="1">YEAR(TODAY())-Data_Source[[#This Row],[Year]]</f>
        <v>11</v>
      </c>
      <c r="F4351" t="s">
        <v>15</v>
      </c>
      <c r="G4351" t="s">
        <v>16</v>
      </c>
      <c r="H4351" t="s">
        <v>30</v>
      </c>
      <c r="I4351">
        <v>3.5</v>
      </c>
      <c r="J4351" t="s">
        <v>18</v>
      </c>
      <c r="K4351" t="s">
        <v>19</v>
      </c>
      <c r="L4351">
        <v>272000</v>
      </c>
      <c r="M4351" t="s">
        <v>20</v>
      </c>
      <c r="N4351" t="s">
        <v>20</v>
      </c>
      <c r="O4351" s="2">
        <v>45000</v>
      </c>
      <c r="P4351" s="1">
        <f>MEDIAN(Data_Source[Price (SAR)])</f>
        <v>58000</v>
      </c>
      <c r="Q4351" s="1" cm="1">
        <f t="array" ref="Q4351">MEDIAN(_xlfn._xlws.FILTER(Data_Source[Price (SAR)],Data_Source[Maker] = Data_Source[[#This Row],[Maker]]))</f>
        <v>70000</v>
      </c>
    </row>
    <row r="4352" spans="1:17" x14ac:dyDescent="0.35">
      <c r="A4352">
        <v>4351</v>
      </c>
      <c r="B4352" t="s">
        <v>134</v>
      </c>
      <c r="C4352" t="s">
        <v>136</v>
      </c>
      <c r="D4352">
        <v>2015</v>
      </c>
      <c r="E4352" s="9">
        <f ca="1">YEAR(TODAY())-Data_Source[[#This Row],[Year]]</f>
        <v>10</v>
      </c>
      <c r="F4352" t="s">
        <v>15</v>
      </c>
      <c r="G4352" t="s">
        <v>23</v>
      </c>
      <c r="H4352" t="s">
        <v>26</v>
      </c>
      <c r="I4352">
        <v>1.6</v>
      </c>
      <c r="J4352" t="s">
        <v>18</v>
      </c>
      <c r="K4352" t="s">
        <v>68</v>
      </c>
      <c r="L4352">
        <v>280</v>
      </c>
      <c r="M4352" t="s">
        <v>228</v>
      </c>
      <c r="N4352" t="s">
        <v>540</v>
      </c>
      <c r="O4352" s="3">
        <v>18000</v>
      </c>
      <c r="P4352" s="1">
        <f>MEDIAN(Data_Source[Price (SAR)])</f>
        <v>58000</v>
      </c>
      <c r="Q4352" s="1" cm="1">
        <f t="array" ref="Q4352">MEDIAN(_xlfn._xlws.FILTER(Data_Source[Price (SAR)],Data_Source[Maker] = Data_Source[[#This Row],[Maker]]))</f>
        <v>26000</v>
      </c>
    </row>
    <row r="4353" spans="1:17" x14ac:dyDescent="0.35">
      <c r="A4353">
        <v>4352</v>
      </c>
      <c r="B4353" t="s">
        <v>82</v>
      </c>
      <c r="C4353" t="s">
        <v>83</v>
      </c>
      <c r="D4353">
        <v>2016</v>
      </c>
      <c r="E4353" s="9">
        <f ca="1">YEAR(TODAY())-Data_Source[[#This Row],[Year]]</f>
        <v>9</v>
      </c>
      <c r="F4353" t="s">
        <v>44</v>
      </c>
      <c r="G4353" t="s">
        <v>16</v>
      </c>
      <c r="H4353" t="s">
        <v>17</v>
      </c>
      <c r="I4353">
        <v>3.3</v>
      </c>
      <c r="J4353" t="s">
        <v>56</v>
      </c>
      <c r="K4353" t="s">
        <v>19</v>
      </c>
      <c r="L4353">
        <v>100</v>
      </c>
      <c r="M4353" t="s">
        <v>81</v>
      </c>
      <c r="N4353" t="s">
        <v>541</v>
      </c>
      <c r="O4353" s="2">
        <v>77000</v>
      </c>
      <c r="P4353" s="1">
        <f>MEDIAN(Data_Source[Price (SAR)])</f>
        <v>58000</v>
      </c>
      <c r="Q4353" s="1" cm="1">
        <f t="array" ref="Q4353">MEDIAN(_xlfn._xlws.FILTER(Data_Source[Price (SAR)],Data_Source[Maker] = Data_Source[[#This Row],[Maker]]))</f>
        <v>40000</v>
      </c>
    </row>
    <row r="4354" spans="1:17" x14ac:dyDescent="0.35">
      <c r="A4354">
        <v>4353</v>
      </c>
      <c r="B4354" t="s">
        <v>34</v>
      </c>
      <c r="C4354" t="s">
        <v>35</v>
      </c>
      <c r="D4354">
        <v>2004</v>
      </c>
      <c r="E4354" s="9">
        <f ca="1">YEAR(TODAY())-Data_Source[[#This Row],[Year]]</f>
        <v>21</v>
      </c>
      <c r="F4354" t="s">
        <v>15</v>
      </c>
      <c r="G4354" t="s">
        <v>23</v>
      </c>
      <c r="H4354" t="s">
        <v>17</v>
      </c>
      <c r="I4354">
        <v>4</v>
      </c>
      <c r="J4354" t="s">
        <v>18</v>
      </c>
      <c r="K4354" t="s">
        <v>68</v>
      </c>
      <c r="L4354">
        <v>600000</v>
      </c>
      <c r="M4354" t="s">
        <v>42</v>
      </c>
      <c r="N4354" t="s">
        <v>64</v>
      </c>
      <c r="O4354" s="3">
        <v>34800</v>
      </c>
      <c r="P4354" s="1">
        <f>MEDIAN(Data_Source[Price (SAR)])</f>
        <v>58000</v>
      </c>
      <c r="Q4354" s="1" cm="1">
        <f t="array" ref="Q4354">MEDIAN(_xlfn._xlws.FILTER(Data_Source[Price (SAR)],Data_Source[Maker] = Data_Source[[#This Row],[Maker]]))</f>
        <v>65000</v>
      </c>
    </row>
    <row r="4355" spans="1:17" x14ac:dyDescent="0.35">
      <c r="A4355">
        <v>4354</v>
      </c>
      <c r="B4355" t="s">
        <v>34</v>
      </c>
      <c r="C4355" t="s">
        <v>51</v>
      </c>
      <c r="D4355">
        <v>2018</v>
      </c>
      <c r="E4355" s="9">
        <f ca="1">YEAR(TODAY())-Data_Source[[#This Row],[Year]]</f>
        <v>7</v>
      </c>
      <c r="F4355" t="s">
        <v>15</v>
      </c>
      <c r="G4355" t="s">
        <v>23</v>
      </c>
      <c r="H4355" t="s">
        <v>26</v>
      </c>
      <c r="I4355">
        <v>1.6</v>
      </c>
      <c r="J4355" t="s">
        <v>18</v>
      </c>
      <c r="K4355" t="s">
        <v>19</v>
      </c>
      <c r="L4355">
        <v>19190</v>
      </c>
      <c r="M4355" t="s">
        <v>42</v>
      </c>
      <c r="N4355" t="s">
        <v>64</v>
      </c>
      <c r="O4355" s="2">
        <v>55000</v>
      </c>
      <c r="P4355" s="1">
        <f>MEDIAN(Data_Source[Price (SAR)])</f>
        <v>58000</v>
      </c>
      <c r="Q4355" s="1" cm="1">
        <f t="array" ref="Q4355">MEDIAN(_xlfn._xlws.FILTER(Data_Source[Price (SAR)],Data_Source[Maker] = Data_Source[[#This Row],[Maker]]))</f>
        <v>65000</v>
      </c>
    </row>
    <row r="4356" spans="1:17" x14ac:dyDescent="0.35">
      <c r="A4356">
        <v>4355</v>
      </c>
      <c r="B4356" t="s">
        <v>21</v>
      </c>
      <c r="C4356" t="s">
        <v>130</v>
      </c>
      <c r="D4356">
        <v>2017</v>
      </c>
      <c r="E4356" s="9">
        <f ca="1">YEAR(TODAY())-Data_Source[[#This Row],[Year]]</f>
        <v>8</v>
      </c>
      <c r="F4356" t="s">
        <v>15</v>
      </c>
      <c r="G4356" t="s">
        <v>23</v>
      </c>
      <c r="H4356" t="s">
        <v>17</v>
      </c>
      <c r="I4356">
        <v>1</v>
      </c>
      <c r="J4356" t="s">
        <v>18</v>
      </c>
      <c r="K4356" t="s">
        <v>19</v>
      </c>
      <c r="L4356">
        <v>135000</v>
      </c>
      <c r="M4356" t="s">
        <v>20</v>
      </c>
      <c r="N4356" t="s">
        <v>20</v>
      </c>
      <c r="O4356" s="3">
        <v>73000</v>
      </c>
      <c r="P4356" s="1">
        <f>MEDIAN(Data_Source[Price (SAR)])</f>
        <v>58000</v>
      </c>
      <c r="Q4356" s="1" cm="1">
        <f t="array" ref="Q4356">MEDIAN(_xlfn._xlws.FILTER(Data_Source[Price (SAR)],Data_Source[Maker] = Data_Source[[#This Row],[Maker]]))</f>
        <v>36500</v>
      </c>
    </row>
    <row r="4357" spans="1:17" x14ac:dyDescent="0.35">
      <c r="A4357">
        <v>4356</v>
      </c>
      <c r="B4357" t="s">
        <v>21</v>
      </c>
      <c r="C4357" t="s">
        <v>24</v>
      </c>
      <c r="D4357">
        <v>2018</v>
      </c>
      <c r="E4357" s="9">
        <f ca="1">YEAR(TODAY())-Data_Source[[#This Row],[Year]]</f>
        <v>7</v>
      </c>
      <c r="F4357" t="s">
        <v>15</v>
      </c>
      <c r="G4357" t="s">
        <v>25</v>
      </c>
      <c r="H4357" t="s">
        <v>26</v>
      </c>
      <c r="I4357">
        <v>1.5</v>
      </c>
      <c r="J4357" t="s">
        <v>18</v>
      </c>
      <c r="K4357" t="s">
        <v>19</v>
      </c>
      <c r="L4357">
        <v>124758</v>
      </c>
      <c r="M4357" t="s">
        <v>20</v>
      </c>
      <c r="N4357" t="s">
        <v>20</v>
      </c>
      <c r="O4357" s="2">
        <v>24000</v>
      </c>
      <c r="P4357" s="1">
        <f>MEDIAN(Data_Source[Price (SAR)])</f>
        <v>58000</v>
      </c>
      <c r="Q4357" s="1" cm="1">
        <f t="array" ref="Q4357">MEDIAN(_xlfn._xlws.FILTER(Data_Source[Price (SAR)],Data_Source[Maker] = Data_Source[[#This Row],[Maker]]))</f>
        <v>36500</v>
      </c>
    </row>
    <row r="4358" spans="1:17" x14ac:dyDescent="0.35">
      <c r="A4358">
        <v>4357</v>
      </c>
      <c r="B4358" t="s">
        <v>185</v>
      </c>
      <c r="C4358" t="s">
        <v>277</v>
      </c>
      <c r="D4358">
        <v>2019</v>
      </c>
      <c r="E4358" s="9">
        <f ca="1">YEAR(TODAY())-Data_Source[[#This Row],[Year]]</f>
        <v>6</v>
      </c>
      <c r="F4358" t="s">
        <v>15</v>
      </c>
      <c r="G4358" t="s">
        <v>23</v>
      </c>
      <c r="H4358" t="s">
        <v>17</v>
      </c>
      <c r="I4358">
        <v>7.5</v>
      </c>
      <c r="J4358" t="s">
        <v>56</v>
      </c>
      <c r="K4358" t="s">
        <v>68</v>
      </c>
      <c r="L4358">
        <v>40000</v>
      </c>
      <c r="M4358" t="s">
        <v>170</v>
      </c>
      <c r="N4358" t="s">
        <v>543</v>
      </c>
      <c r="O4358" s="2">
        <v>125000</v>
      </c>
      <c r="P4358" s="1">
        <f>MEDIAN(Data_Source[Price (SAR)])</f>
        <v>58000</v>
      </c>
      <c r="Q4358" s="1" cm="1">
        <f t="array" ref="Q4358">MEDIAN(_xlfn._xlws.FILTER(Data_Source[Price (SAR)],Data_Source[Maker] = Data_Source[[#This Row],[Maker]]))</f>
        <v>55500</v>
      </c>
    </row>
    <row r="4359" spans="1:17" x14ac:dyDescent="0.35">
      <c r="A4359">
        <v>4358</v>
      </c>
      <c r="B4359" t="s">
        <v>82</v>
      </c>
      <c r="C4359" t="s">
        <v>316</v>
      </c>
      <c r="D4359">
        <v>2009</v>
      </c>
      <c r="E4359" s="9">
        <f ca="1">YEAR(TODAY())-Data_Source[[#This Row],[Year]]</f>
        <v>16</v>
      </c>
      <c r="F4359" t="s">
        <v>15</v>
      </c>
      <c r="G4359" t="s">
        <v>23</v>
      </c>
      <c r="H4359" t="s">
        <v>30</v>
      </c>
      <c r="I4359">
        <v>6</v>
      </c>
      <c r="J4359" t="s">
        <v>18</v>
      </c>
      <c r="K4359" t="s">
        <v>19</v>
      </c>
      <c r="L4359">
        <v>216000</v>
      </c>
      <c r="M4359" t="s">
        <v>245</v>
      </c>
      <c r="N4359" t="s">
        <v>538</v>
      </c>
      <c r="O4359" s="2">
        <v>16000</v>
      </c>
      <c r="P4359" s="1">
        <f>MEDIAN(Data_Source[Price (SAR)])</f>
        <v>58000</v>
      </c>
      <c r="Q4359" s="1" cm="1">
        <f t="array" ref="Q4359">MEDIAN(_xlfn._xlws.FILTER(Data_Source[Price (SAR)],Data_Source[Maker] = Data_Source[[#This Row],[Maker]]))</f>
        <v>40000</v>
      </c>
    </row>
    <row r="4360" spans="1:17" x14ac:dyDescent="0.35">
      <c r="A4360">
        <v>4359</v>
      </c>
      <c r="B4360" t="s">
        <v>73</v>
      </c>
      <c r="C4360">
        <v>6</v>
      </c>
      <c r="D4360">
        <v>2019</v>
      </c>
      <c r="E4360" s="9">
        <f ca="1">YEAR(TODAY())-Data_Source[[#This Row],[Year]]</f>
        <v>6</v>
      </c>
      <c r="F4360" t="s">
        <v>15</v>
      </c>
      <c r="G4360" t="s">
        <v>23</v>
      </c>
      <c r="H4360" t="s">
        <v>30</v>
      </c>
      <c r="I4360">
        <v>2.5</v>
      </c>
      <c r="J4360" t="s">
        <v>18</v>
      </c>
      <c r="K4360" t="s">
        <v>19</v>
      </c>
      <c r="L4360">
        <v>92000</v>
      </c>
      <c r="M4360" t="s">
        <v>59</v>
      </c>
      <c r="N4360" t="s">
        <v>59</v>
      </c>
      <c r="O4360" s="2">
        <v>70000</v>
      </c>
      <c r="P4360" s="1">
        <f>MEDIAN(Data_Source[Price (SAR)])</f>
        <v>58000</v>
      </c>
      <c r="Q4360" s="1" cm="1">
        <f t="array" ref="Q4360">MEDIAN(_xlfn._xlws.FILTER(Data_Source[Price (SAR)],Data_Source[Maker] = Data_Source[[#This Row],[Maker]]))</f>
        <v>56000</v>
      </c>
    </row>
    <row r="4361" spans="1:17" x14ac:dyDescent="0.35">
      <c r="A4361">
        <v>4360</v>
      </c>
      <c r="B4361" t="s">
        <v>21</v>
      </c>
      <c r="C4361" t="s">
        <v>22</v>
      </c>
      <c r="D4361">
        <v>2016</v>
      </c>
      <c r="E4361" s="9">
        <f ca="1">YEAR(TODAY())-Data_Source[[#This Row],[Year]]</f>
        <v>9</v>
      </c>
      <c r="F4361" t="s">
        <v>15</v>
      </c>
      <c r="G4361" t="s">
        <v>23</v>
      </c>
      <c r="H4361" t="s">
        <v>30</v>
      </c>
      <c r="I4361">
        <v>5.6</v>
      </c>
      <c r="J4361" t="s">
        <v>18</v>
      </c>
      <c r="K4361" t="s">
        <v>19</v>
      </c>
      <c r="L4361">
        <v>145000</v>
      </c>
      <c r="M4361" t="s">
        <v>59</v>
      </c>
      <c r="N4361" t="s">
        <v>59</v>
      </c>
      <c r="O4361" s="3">
        <v>128000</v>
      </c>
      <c r="P4361" s="1">
        <f>MEDIAN(Data_Source[Price (SAR)])</f>
        <v>58000</v>
      </c>
      <c r="Q4361" s="1" cm="1">
        <f t="array" ref="Q4361">MEDIAN(_xlfn._xlws.FILTER(Data_Source[Price (SAR)],Data_Source[Maker] = Data_Source[[#This Row],[Maker]]))</f>
        <v>36500</v>
      </c>
    </row>
    <row r="4362" spans="1:17" x14ac:dyDescent="0.35">
      <c r="A4362">
        <v>4361</v>
      </c>
      <c r="B4362" t="s">
        <v>281</v>
      </c>
      <c r="C4362" t="s">
        <v>328</v>
      </c>
      <c r="D4362">
        <v>2018</v>
      </c>
      <c r="E4362" s="9">
        <f ca="1">YEAR(TODAY())-Data_Source[[#This Row],[Year]]</f>
        <v>7</v>
      </c>
      <c r="F4362" t="s">
        <v>44</v>
      </c>
      <c r="G4362" t="s">
        <v>16</v>
      </c>
      <c r="H4362" t="s">
        <v>17</v>
      </c>
      <c r="I4362">
        <v>3</v>
      </c>
      <c r="J4362" t="s">
        <v>18</v>
      </c>
      <c r="K4362" t="s">
        <v>19</v>
      </c>
      <c r="L4362">
        <v>68800</v>
      </c>
      <c r="M4362" t="s">
        <v>45</v>
      </c>
      <c r="N4362" t="s">
        <v>539</v>
      </c>
      <c r="O4362" s="2">
        <v>315000</v>
      </c>
      <c r="P4362" s="1">
        <f>MEDIAN(Data_Source[Price (SAR)])</f>
        <v>58000</v>
      </c>
      <c r="Q4362" s="1" cm="1">
        <f t="array" ref="Q4362">MEDIAN(_xlfn._xlws.FILTER(Data_Source[Price (SAR)],Data_Source[Maker] = Data_Source[[#This Row],[Maker]]))</f>
        <v>91000</v>
      </c>
    </row>
    <row r="4363" spans="1:17" x14ac:dyDescent="0.35">
      <c r="A4363">
        <v>4362</v>
      </c>
      <c r="B4363" t="s">
        <v>34</v>
      </c>
      <c r="C4363" t="s">
        <v>35</v>
      </c>
      <c r="D4363">
        <v>2001</v>
      </c>
      <c r="E4363" s="9">
        <f ca="1">YEAR(TODAY())-Data_Source[[#This Row],[Year]]</f>
        <v>24</v>
      </c>
      <c r="F4363" t="s">
        <v>15</v>
      </c>
      <c r="G4363" t="s">
        <v>23</v>
      </c>
      <c r="H4363" t="s">
        <v>17</v>
      </c>
      <c r="I4363">
        <v>4.8</v>
      </c>
      <c r="J4363" t="s">
        <v>18</v>
      </c>
      <c r="K4363" t="s">
        <v>19</v>
      </c>
      <c r="L4363">
        <v>152000</v>
      </c>
      <c r="M4363" t="s">
        <v>59</v>
      </c>
      <c r="N4363" t="s">
        <v>59</v>
      </c>
      <c r="O4363" s="3">
        <v>95000</v>
      </c>
      <c r="P4363" s="1">
        <f>MEDIAN(Data_Source[Price (SAR)])</f>
        <v>58000</v>
      </c>
      <c r="Q4363" s="1" cm="1">
        <f t="array" ref="Q4363">MEDIAN(_xlfn._xlws.FILTER(Data_Source[Price (SAR)],Data_Source[Maker] = Data_Source[[#This Row],[Maker]]))</f>
        <v>65000</v>
      </c>
    </row>
    <row r="4364" spans="1:17" x14ac:dyDescent="0.35">
      <c r="A4364">
        <v>4363</v>
      </c>
      <c r="B4364" t="s">
        <v>60</v>
      </c>
      <c r="C4364" t="s">
        <v>80</v>
      </c>
      <c r="D4364">
        <v>2017</v>
      </c>
      <c r="E4364" s="9">
        <f ca="1">YEAR(TODAY())-Data_Source[[#This Row],[Year]]</f>
        <v>8</v>
      </c>
      <c r="F4364" t="s">
        <v>44</v>
      </c>
      <c r="G4364" t="s">
        <v>23</v>
      </c>
      <c r="H4364" t="s">
        <v>17</v>
      </c>
      <c r="I4364">
        <v>3.5</v>
      </c>
      <c r="J4364" t="s">
        <v>18</v>
      </c>
      <c r="K4364" t="s">
        <v>19</v>
      </c>
      <c r="L4364">
        <v>86000</v>
      </c>
      <c r="M4364" t="s">
        <v>20</v>
      </c>
      <c r="N4364" t="s">
        <v>20</v>
      </c>
      <c r="O4364" s="3">
        <v>140000</v>
      </c>
      <c r="P4364" s="1">
        <f>MEDIAN(Data_Source[Price (SAR)])</f>
        <v>58000</v>
      </c>
      <c r="Q4364" s="1" cm="1">
        <f t="array" ref="Q4364">MEDIAN(_xlfn._xlws.FILTER(Data_Source[Price (SAR)],Data_Source[Maker] = Data_Source[[#This Row],[Maker]]))</f>
        <v>142000</v>
      </c>
    </row>
    <row r="4365" spans="1:17" x14ac:dyDescent="0.35">
      <c r="A4365">
        <v>4364</v>
      </c>
      <c r="B4365" t="s">
        <v>76</v>
      </c>
      <c r="C4365" t="s">
        <v>125</v>
      </c>
      <c r="D4365">
        <v>2016</v>
      </c>
      <c r="E4365" s="9">
        <f ca="1">YEAR(TODAY())-Data_Source[[#This Row],[Year]]</f>
        <v>9</v>
      </c>
      <c r="F4365" t="s">
        <v>15</v>
      </c>
      <c r="G4365" t="s">
        <v>16</v>
      </c>
      <c r="H4365" t="s">
        <v>26</v>
      </c>
      <c r="I4365">
        <v>3.5</v>
      </c>
      <c r="J4365" t="s">
        <v>18</v>
      </c>
      <c r="K4365" t="s">
        <v>19</v>
      </c>
      <c r="L4365">
        <v>228000</v>
      </c>
      <c r="M4365" t="s">
        <v>20</v>
      </c>
      <c r="N4365" t="s">
        <v>20</v>
      </c>
      <c r="O4365" s="2">
        <v>65000</v>
      </c>
      <c r="P4365" s="1">
        <f>MEDIAN(Data_Source[Price (SAR)])</f>
        <v>58000</v>
      </c>
      <c r="Q4365" s="1" cm="1">
        <f t="array" ref="Q4365">MEDIAN(_xlfn._xlws.FILTER(Data_Source[Price (SAR)],Data_Source[Maker] = Data_Source[[#This Row],[Maker]]))</f>
        <v>55000</v>
      </c>
    </row>
    <row r="4366" spans="1:17" x14ac:dyDescent="0.35">
      <c r="A4366">
        <v>4365</v>
      </c>
      <c r="B4366" t="s">
        <v>34</v>
      </c>
      <c r="C4366" t="s">
        <v>43</v>
      </c>
      <c r="D4366">
        <v>2009</v>
      </c>
      <c r="E4366" s="9">
        <f ca="1">YEAR(TODAY())-Data_Source[[#This Row],[Year]]</f>
        <v>16</v>
      </c>
      <c r="F4366" t="s">
        <v>47</v>
      </c>
      <c r="G4366" t="s">
        <v>23</v>
      </c>
      <c r="H4366" t="s">
        <v>17</v>
      </c>
      <c r="I4366">
        <v>2.5</v>
      </c>
      <c r="J4366" t="s">
        <v>18</v>
      </c>
      <c r="K4366" t="s">
        <v>19</v>
      </c>
      <c r="L4366">
        <v>350000</v>
      </c>
      <c r="M4366" t="s">
        <v>64</v>
      </c>
      <c r="N4366" t="s">
        <v>64</v>
      </c>
      <c r="O4366" s="2">
        <v>25000</v>
      </c>
      <c r="P4366" s="1">
        <f>MEDIAN(Data_Source[Price (SAR)])</f>
        <v>58000</v>
      </c>
      <c r="Q4366" s="1" cm="1">
        <f t="array" ref="Q4366">MEDIAN(_xlfn._xlws.FILTER(Data_Source[Price (SAR)],Data_Source[Maker] = Data_Source[[#This Row],[Maker]]))</f>
        <v>65000</v>
      </c>
    </row>
    <row r="4367" spans="1:17" x14ac:dyDescent="0.35">
      <c r="A4367">
        <v>4366</v>
      </c>
      <c r="B4367" t="s">
        <v>39</v>
      </c>
      <c r="C4367" t="s">
        <v>217</v>
      </c>
      <c r="D4367">
        <v>2013</v>
      </c>
      <c r="E4367" s="9">
        <f ca="1">YEAR(TODAY())-Data_Source[[#This Row],[Year]]</f>
        <v>12</v>
      </c>
      <c r="F4367" t="s">
        <v>15</v>
      </c>
      <c r="G4367" t="s">
        <v>29</v>
      </c>
      <c r="H4367" t="s">
        <v>30</v>
      </c>
      <c r="I4367">
        <v>1.8</v>
      </c>
      <c r="J4367" t="s">
        <v>18</v>
      </c>
      <c r="K4367" t="s">
        <v>19</v>
      </c>
      <c r="L4367">
        <v>197000</v>
      </c>
      <c r="M4367" t="s">
        <v>45</v>
      </c>
      <c r="N4367" t="s">
        <v>539</v>
      </c>
      <c r="O4367" s="2">
        <v>14500</v>
      </c>
      <c r="P4367" s="1">
        <f>MEDIAN(Data_Source[Price (SAR)])</f>
        <v>58000</v>
      </c>
      <c r="Q4367" s="1" cm="1">
        <f t="array" ref="Q4367">MEDIAN(_xlfn._xlws.FILTER(Data_Source[Price (SAR)],Data_Source[Maker] = Data_Source[[#This Row],[Maker]]))</f>
        <v>60000</v>
      </c>
    </row>
    <row r="4368" spans="1:17" x14ac:dyDescent="0.35">
      <c r="A4368">
        <v>4367</v>
      </c>
      <c r="B4368" t="s">
        <v>52</v>
      </c>
      <c r="C4368" t="s">
        <v>276</v>
      </c>
      <c r="D4368">
        <v>2016</v>
      </c>
      <c r="E4368" s="9">
        <f ca="1">YEAR(TODAY())-Data_Source[[#This Row],[Year]]</f>
        <v>9</v>
      </c>
      <c r="F4368" t="s">
        <v>47</v>
      </c>
      <c r="G4368" t="s">
        <v>25</v>
      </c>
      <c r="H4368" t="s">
        <v>17</v>
      </c>
      <c r="I4368">
        <v>2</v>
      </c>
      <c r="J4368" t="s">
        <v>18</v>
      </c>
      <c r="K4368" t="s">
        <v>19</v>
      </c>
      <c r="L4368">
        <v>91000</v>
      </c>
      <c r="M4368" t="s">
        <v>155</v>
      </c>
      <c r="N4368" t="s">
        <v>539</v>
      </c>
      <c r="O4368" s="3">
        <v>69000</v>
      </c>
      <c r="P4368" s="1">
        <f>MEDIAN(Data_Source[Price (SAR)])</f>
        <v>58000</v>
      </c>
      <c r="Q4368" s="1" cm="1">
        <f t="array" ref="Q4368">MEDIAN(_xlfn._xlws.FILTER(Data_Source[Price (SAR)],Data_Source[Maker] = Data_Source[[#This Row],[Maker]]))</f>
        <v>80000</v>
      </c>
    </row>
    <row r="4369" spans="1:17" x14ac:dyDescent="0.35">
      <c r="A4369">
        <v>4368</v>
      </c>
      <c r="B4369" t="s">
        <v>34</v>
      </c>
      <c r="C4369" t="s">
        <v>35</v>
      </c>
      <c r="D4369">
        <v>2019</v>
      </c>
      <c r="E4369" s="9">
        <f ca="1">YEAR(TODAY())-Data_Source[[#This Row],[Year]]</f>
        <v>6</v>
      </c>
      <c r="F4369" t="s">
        <v>15</v>
      </c>
      <c r="G4369" t="s">
        <v>23</v>
      </c>
      <c r="H4369" t="s">
        <v>17</v>
      </c>
      <c r="I4369">
        <v>4.5999999999999996</v>
      </c>
      <c r="J4369" t="s">
        <v>56</v>
      </c>
      <c r="K4369" t="s">
        <v>19</v>
      </c>
      <c r="L4369">
        <v>110000</v>
      </c>
      <c r="M4369" t="s">
        <v>59</v>
      </c>
      <c r="N4369" t="s">
        <v>59</v>
      </c>
      <c r="O4369" s="2">
        <v>250000</v>
      </c>
      <c r="P4369" s="1">
        <f>MEDIAN(Data_Source[Price (SAR)])</f>
        <v>58000</v>
      </c>
      <c r="Q4369" s="1" cm="1">
        <f t="array" ref="Q4369">MEDIAN(_xlfn._xlws.FILTER(Data_Source[Price (SAR)],Data_Source[Maker] = Data_Source[[#This Row],[Maker]]))</f>
        <v>65000</v>
      </c>
    </row>
    <row r="4370" spans="1:17" x14ac:dyDescent="0.35">
      <c r="A4370">
        <v>4369</v>
      </c>
      <c r="B4370" t="s">
        <v>109</v>
      </c>
      <c r="C4370" t="s">
        <v>227</v>
      </c>
      <c r="D4370">
        <v>2016</v>
      </c>
      <c r="E4370" s="9">
        <f ca="1">YEAR(TODAY())-Data_Source[[#This Row],[Year]]</f>
        <v>9</v>
      </c>
      <c r="F4370" t="s">
        <v>15</v>
      </c>
      <c r="G4370" t="s">
        <v>23</v>
      </c>
      <c r="H4370" t="s">
        <v>26</v>
      </c>
      <c r="I4370">
        <v>3.6</v>
      </c>
      <c r="J4370" t="s">
        <v>18</v>
      </c>
      <c r="K4370" t="s">
        <v>19</v>
      </c>
      <c r="L4370">
        <v>61000</v>
      </c>
      <c r="M4370" t="s">
        <v>42</v>
      </c>
      <c r="N4370" t="s">
        <v>64</v>
      </c>
      <c r="O4370" s="2">
        <v>72000</v>
      </c>
      <c r="P4370" s="1">
        <f>MEDIAN(Data_Source[Price (SAR)])</f>
        <v>58000</v>
      </c>
      <c r="Q4370" s="1" cm="1">
        <f t="array" ref="Q4370">MEDIAN(_xlfn._xlws.FILTER(Data_Source[Price (SAR)],Data_Source[Maker] = Data_Source[[#This Row],[Maker]]))</f>
        <v>71000</v>
      </c>
    </row>
    <row r="4371" spans="1:17" x14ac:dyDescent="0.35">
      <c r="A4371">
        <v>4370</v>
      </c>
      <c r="B4371" t="s">
        <v>34</v>
      </c>
      <c r="C4371" t="s">
        <v>307</v>
      </c>
      <c r="D4371">
        <v>2020</v>
      </c>
      <c r="E4371" s="9">
        <f ca="1">YEAR(TODAY())-Data_Source[[#This Row],[Year]]</f>
        <v>5</v>
      </c>
      <c r="F4371" t="s">
        <v>15</v>
      </c>
      <c r="G4371" t="s">
        <v>23</v>
      </c>
      <c r="H4371" t="s">
        <v>26</v>
      </c>
      <c r="I4371">
        <v>1.5</v>
      </c>
      <c r="J4371" t="s">
        <v>18</v>
      </c>
      <c r="K4371" t="s">
        <v>19</v>
      </c>
      <c r="L4371">
        <v>55000</v>
      </c>
      <c r="M4371" t="s">
        <v>42</v>
      </c>
      <c r="N4371" t="s">
        <v>64</v>
      </c>
      <c r="O4371" s="2">
        <v>52000</v>
      </c>
      <c r="P4371" s="1">
        <f>MEDIAN(Data_Source[Price (SAR)])</f>
        <v>58000</v>
      </c>
      <c r="Q4371" s="1" cm="1">
        <f t="array" ref="Q4371">MEDIAN(_xlfn._xlws.FILTER(Data_Source[Price (SAR)],Data_Source[Maker] = Data_Source[[#This Row],[Maker]]))</f>
        <v>65000</v>
      </c>
    </row>
    <row r="4372" spans="1:17" x14ac:dyDescent="0.35">
      <c r="A4372">
        <v>4371</v>
      </c>
      <c r="B4372" t="s">
        <v>39</v>
      </c>
      <c r="C4372" t="s">
        <v>131</v>
      </c>
      <c r="D4372">
        <v>2013</v>
      </c>
      <c r="E4372" s="9">
        <f ca="1">YEAR(TODAY())-Data_Source[[#This Row],[Year]]</f>
        <v>12</v>
      </c>
      <c r="F4372" t="s">
        <v>47</v>
      </c>
      <c r="G4372" t="s">
        <v>25</v>
      </c>
      <c r="H4372" t="s">
        <v>26</v>
      </c>
      <c r="I4372">
        <v>6</v>
      </c>
      <c r="J4372" t="s">
        <v>18</v>
      </c>
      <c r="K4372" t="s">
        <v>19</v>
      </c>
      <c r="L4372">
        <v>215</v>
      </c>
      <c r="M4372" t="s">
        <v>170</v>
      </c>
      <c r="N4372" t="s">
        <v>543</v>
      </c>
      <c r="O4372" s="3">
        <v>42000</v>
      </c>
      <c r="P4372" s="1">
        <f>MEDIAN(Data_Source[Price (SAR)])</f>
        <v>58000</v>
      </c>
      <c r="Q4372" s="1" cm="1">
        <f t="array" ref="Q4372">MEDIAN(_xlfn._xlws.FILTER(Data_Source[Price (SAR)],Data_Source[Maker] = Data_Source[[#This Row],[Maker]]))</f>
        <v>60000</v>
      </c>
    </row>
    <row r="4373" spans="1:17" x14ac:dyDescent="0.35">
      <c r="A4373">
        <v>4372</v>
      </c>
      <c r="B4373" t="s">
        <v>34</v>
      </c>
      <c r="C4373" t="s">
        <v>55</v>
      </c>
      <c r="D4373">
        <v>2016</v>
      </c>
      <c r="E4373" s="9">
        <f ca="1">YEAR(TODAY())-Data_Source[[#This Row],[Year]]</f>
        <v>9</v>
      </c>
      <c r="F4373" t="s">
        <v>15</v>
      </c>
      <c r="G4373" t="s">
        <v>23</v>
      </c>
      <c r="H4373" t="s">
        <v>30</v>
      </c>
      <c r="I4373">
        <v>4</v>
      </c>
      <c r="J4373" t="s">
        <v>18</v>
      </c>
      <c r="K4373" t="s">
        <v>19</v>
      </c>
      <c r="L4373">
        <v>167860</v>
      </c>
      <c r="M4373" t="s">
        <v>187</v>
      </c>
      <c r="N4373" t="s">
        <v>539</v>
      </c>
      <c r="O4373" s="2">
        <v>108000</v>
      </c>
      <c r="P4373" s="1">
        <f>MEDIAN(Data_Source[Price (SAR)])</f>
        <v>58000</v>
      </c>
      <c r="Q4373" s="1" cm="1">
        <f t="array" ref="Q4373">MEDIAN(_xlfn._xlws.FILTER(Data_Source[Price (SAR)],Data_Source[Maker] = Data_Source[[#This Row],[Maker]]))</f>
        <v>65000</v>
      </c>
    </row>
    <row r="4374" spans="1:17" x14ac:dyDescent="0.35">
      <c r="A4374">
        <v>4373</v>
      </c>
      <c r="B4374" t="s">
        <v>27</v>
      </c>
      <c r="C4374" t="s">
        <v>93</v>
      </c>
      <c r="D4374">
        <v>2016</v>
      </c>
      <c r="E4374" s="9">
        <f ca="1">YEAR(TODAY())-Data_Source[[#This Row],[Year]]</f>
        <v>9</v>
      </c>
      <c r="F4374" t="s">
        <v>15</v>
      </c>
      <c r="G4374" t="s">
        <v>23</v>
      </c>
      <c r="H4374" t="s">
        <v>17</v>
      </c>
      <c r="I4374">
        <v>3</v>
      </c>
      <c r="J4374" t="s">
        <v>18</v>
      </c>
      <c r="K4374" t="s">
        <v>19</v>
      </c>
      <c r="L4374">
        <v>91747</v>
      </c>
      <c r="M4374" t="s">
        <v>20</v>
      </c>
      <c r="N4374" t="s">
        <v>20</v>
      </c>
      <c r="O4374" s="3">
        <v>66500</v>
      </c>
      <c r="P4374" s="1">
        <f>MEDIAN(Data_Source[Price (SAR)])</f>
        <v>58000</v>
      </c>
      <c r="Q4374" s="1" cm="1">
        <f t="array" ref="Q4374">MEDIAN(_xlfn._xlws.FILTER(Data_Source[Price (SAR)],Data_Source[Maker] = Data_Source[[#This Row],[Maker]]))</f>
        <v>42000</v>
      </c>
    </row>
    <row r="4375" spans="1:17" x14ac:dyDescent="0.35">
      <c r="A4375">
        <v>4374</v>
      </c>
      <c r="B4375" t="s">
        <v>166</v>
      </c>
      <c r="C4375" t="s">
        <v>268</v>
      </c>
      <c r="D4375">
        <v>2020</v>
      </c>
      <c r="E4375" s="9">
        <f ca="1">YEAR(TODAY())-Data_Source[[#This Row],[Year]]</f>
        <v>5</v>
      </c>
      <c r="F4375" t="s">
        <v>15</v>
      </c>
      <c r="G4375" t="s">
        <v>94</v>
      </c>
      <c r="H4375" t="s">
        <v>30</v>
      </c>
      <c r="I4375">
        <v>1.6</v>
      </c>
      <c r="J4375" t="s">
        <v>18</v>
      </c>
      <c r="K4375" t="s">
        <v>19</v>
      </c>
      <c r="L4375">
        <v>89770</v>
      </c>
      <c r="M4375" t="s">
        <v>20</v>
      </c>
      <c r="N4375" t="s">
        <v>20</v>
      </c>
      <c r="O4375" s="2">
        <v>42000</v>
      </c>
      <c r="P4375" s="1">
        <f>MEDIAN(Data_Source[Price (SAR)])</f>
        <v>58000</v>
      </c>
      <c r="Q4375" s="1" cm="1">
        <f t="array" ref="Q4375">MEDIAN(_xlfn._xlws.FILTER(Data_Source[Price (SAR)],Data_Source[Maker] = Data_Source[[#This Row],[Maker]]))</f>
        <v>44000</v>
      </c>
    </row>
    <row r="4376" spans="1:17" x14ac:dyDescent="0.35">
      <c r="A4376">
        <v>4375</v>
      </c>
      <c r="B4376" t="s">
        <v>39</v>
      </c>
      <c r="C4376" t="s">
        <v>177</v>
      </c>
      <c r="D4376">
        <v>2019</v>
      </c>
      <c r="E4376" s="9">
        <f ca="1">YEAR(TODAY())-Data_Source[[#This Row],[Year]]</f>
        <v>6</v>
      </c>
      <c r="F4376" t="s">
        <v>15</v>
      </c>
      <c r="G4376" t="s">
        <v>23</v>
      </c>
      <c r="H4376" t="s">
        <v>26</v>
      </c>
      <c r="I4376">
        <v>1.4</v>
      </c>
      <c r="J4376" t="s">
        <v>18</v>
      </c>
      <c r="K4376" t="s">
        <v>19</v>
      </c>
      <c r="L4376">
        <v>90000</v>
      </c>
      <c r="M4376" t="s">
        <v>20</v>
      </c>
      <c r="N4376" t="s">
        <v>20</v>
      </c>
      <c r="O4376" s="2">
        <v>26000</v>
      </c>
      <c r="P4376" s="1">
        <f>MEDIAN(Data_Source[Price (SAR)])</f>
        <v>58000</v>
      </c>
      <c r="Q4376" s="1" cm="1">
        <f t="array" ref="Q4376">MEDIAN(_xlfn._xlws.FILTER(Data_Source[Price (SAR)],Data_Source[Maker] = Data_Source[[#This Row],[Maker]]))</f>
        <v>60000</v>
      </c>
    </row>
    <row r="4377" spans="1:17" x14ac:dyDescent="0.35">
      <c r="A4377">
        <v>4376</v>
      </c>
      <c r="B4377" t="s">
        <v>76</v>
      </c>
      <c r="C4377" t="s">
        <v>240</v>
      </c>
      <c r="D4377">
        <v>2006</v>
      </c>
      <c r="E4377" s="9">
        <f ca="1">YEAR(TODAY())-Data_Source[[#This Row],[Year]]</f>
        <v>19</v>
      </c>
      <c r="F4377" t="s">
        <v>15</v>
      </c>
      <c r="G4377" t="s">
        <v>196</v>
      </c>
      <c r="H4377" t="s">
        <v>26</v>
      </c>
      <c r="I4377">
        <v>4.5999999999999996</v>
      </c>
      <c r="J4377" t="s">
        <v>18</v>
      </c>
      <c r="K4377" t="s">
        <v>19</v>
      </c>
      <c r="L4377">
        <v>320000</v>
      </c>
      <c r="M4377" t="s">
        <v>138</v>
      </c>
      <c r="N4377" t="s">
        <v>64</v>
      </c>
      <c r="O4377" s="2">
        <v>19500</v>
      </c>
      <c r="P4377" s="1">
        <f>MEDIAN(Data_Source[Price (SAR)])</f>
        <v>58000</v>
      </c>
      <c r="Q4377" s="1" cm="1">
        <f t="array" ref="Q4377">MEDIAN(_xlfn._xlws.FILTER(Data_Source[Price (SAR)],Data_Source[Maker] = Data_Source[[#This Row],[Maker]]))</f>
        <v>55000</v>
      </c>
    </row>
    <row r="4378" spans="1:17" x14ac:dyDescent="0.35">
      <c r="A4378">
        <v>4377</v>
      </c>
      <c r="B4378" t="s">
        <v>34</v>
      </c>
      <c r="C4378" t="s">
        <v>41</v>
      </c>
      <c r="D4378">
        <v>2018</v>
      </c>
      <c r="E4378" s="9">
        <f ca="1">YEAR(TODAY())-Data_Source[[#This Row],[Year]]</f>
        <v>7</v>
      </c>
      <c r="F4378" t="s">
        <v>15</v>
      </c>
      <c r="G4378" t="s">
        <v>65</v>
      </c>
      <c r="H4378" t="s">
        <v>26</v>
      </c>
      <c r="I4378">
        <v>1.5</v>
      </c>
      <c r="J4378" t="s">
        <v>18</v>
      </c>
      <c r="K4378" t="s">
        <v>19</v>
      </c>
      <c r="L4378">
        <v>117313</v>
      </c>
      <c r="M4378" t="s">
        <v>42</v>
      </c>
      <c r="N4378" t="s">
        <v>64</v>
      </c>
      <c r="O4378" s="2">
        <v>32500</v>
      </c>
      <c r="P4378" s="1">
        <f>MEDIAN(Data_Source[Price (SAR)])</f>
        <v>58000</v>
      </c>
      <c r="Q4378" s="1" cm="1">
        <f t="array" ref="Q4378">MEDIAN(_xlfn._xlws.FILTER(Data_Source[Price (SAR)],Data_Source[Maker] = Data_Source[[#This Row],[Maker]]))</f>
        <v>65000</v>
      </c>
    </row>
    <row r="4379" spans="1:17" x14ac:dyDescent="0.35">
      <c r="A4379">
        <v>4378</v>
      </c>
      <c r="B4379" t="s">
        <v>34</v>
      </c>
      <c r="C4379" t="s">
        <v>287</v>
      </c>
      <c r="D4379">
        <v>2015</v>
      </c>
      <c r="E4379" s="9">
        <f ca="1">YEAR(TODAY())-Data_Source[[#This Row],[Year]]</f>
        <v>10</v>
      </c>
      <c r="F4379" t="s">
        <v>44</v>
      </c>
      <c r="G4379" t="s">
        <v>23</v>
      </c>
      <c r="H4379" t="s">
        <v>30</v>
      </c>
      <c r="I4379">
        <v>2.7</v>
      </c>
      <c r="J4379" t="s">
        <v>18</v>
      </c>
      <c r="K4379" t="s">
        <v>68</v>
      </c>
      <c r="L4379">
        <v>200000</v>
      </c>
      <c r="M4379" t="s">
        <v>20</v>
      </c>
      <c r="N4379" t="s">
        <v>20</v>
      </c>
      <c r="O4379" s="2">
        <v>47000</v>
      </c>
      <c r="P4379" s="1">
        <f>MEDIAN(Data_Source[Price (SAR)])</f>
        <v>58000</v>
      </c>
      <c r="Q4379" s="1" cm="1">
        <f t="array" ref="Q4379">MEDIAN(_xlfn._xlws.FILTER(Data_Source[Price (SAR)],Data_Source[Maker] = Data_Source[[#This Row],[Maker]]))</f>
        <v>65000</v>
      </c>
    </row>
    <row r="4380" spans="1:17" x14ac:dyDescent="0.35">
      <c r="A4380">
        <v>4379</v>
      </c>
      <c r="B4380" t="s">
        <v>76</v>
      </c>
      <c r="C4380" t="s">
        <v>112</v>
      </c>
      <c r="D4380">
        <v>2015</v>
      </c>
      <c r="E4380" s="9">
        <f ca="1">YEAR(TODAY())-Data_Source[[#This Row],[Year]]</f>
        <v>10</v>
      </c>
      <c r="F4380" t="s">
        <v>15</v>
      </c>
      <c r="G4380" t="s">
        <v>16</v>
      </c>
      <c r="H4380" t="s">
        <v>17</v>
      </c>
      <c r="I4380">
        <v>3</v>
      </c>
      <c r="J4380" t="s">
        <v>18</v>
      </c>
      <c r="K4380" t="s">
        <v>19</v>
      </c>
      <c r="L4380">
        <v>197000</v>
      </c>
      <c r="M4380" t="s">
        <v>20</v>
      </c>
      <c r="N4380" t="s">
        <v>20</v>
      </c>
      <c r="O4380" s="2">
        <v>58000</v>
      </c>
      <c r="P4380" s="1">
        <f>MEDIAN(Data_Source[Price (SAR)])</f>
        <v>58000</v>
      </c>
      <c r="Q4380" s="1" cm="1">
        <f t="array" ref="Q4380">MEDIAN(_xlfn._xlws.FILTER(Data_Source[Price (SAR)],Data_Source[Maker] = Data_Source[[#This Row],[Maker]]))</f>
        <v>55000</v>
      </c>
    </row>
    <row r="4381" spans="1:17" x14ac:dyDescent="0.35">
      <c r="A4381">
        <v>4380</v>
      </c>
      <c r="B4381" t="s">
        <v>21</v>
      </c>
      <c r="C4381" t="s">
        <v>120</v>
      </c>
      <c r="D4381">
        <v>2015</v>
      </c>
      <c r="E4381" s="9">
        <f ca="1">YEAR(TODAY())-Data_Source[[#This Row],[Year]]</f>
        <v>10</v>
      </c>
      <c r="F4381" t="s">
        <v>15</v>
      </c>
      <c r="G4381" t="s">
        <v>23</v>
      </c>
      <c r="H4381" t="s">
        <v>17</v>
      </c>
      <c r="I4381">
        <v>2.4</v>
      </c>
      <c r="J4381" t="s">
        <v>18</v>
      </c>
      <c r="K4381" t="s">
        <v>68</v>
      </c>
      <c r="L4381">
        <v>200000</v>
      </c>
      <c r="M4381" t="s">
        <v>138</v>
      </c>
      <c r="N4381" t="s">
        <v>64</v>
      </c>
      <c r="O4381" s="3">
        <v>35000</v>
      </c>
      <c r="P4381" s="1">
        <f>MEDIAN(Data_Source[Price (SAR)])</f>
        <v>58000</v>
      </c>
      <c r="Q4381" s="1" cm="1">
        <f t="array" ref="Q4381">MEDIAN(_xlfn._xlws.FILTER(Data_Source[Price (SAR)],Data_Source[Maker] = Data_Source[[#This Row],[Maker]]))</f>
        <v>36500</v>
      </c>
    </row>
    <row r="4382" spans="1:17" x14ac:dyDescent="0.35">
      <c r="A4382">
        <v>4381</v>
      </c>
      <c r="B4382" t="s">
        <v>27</v>
      </c>
      <c r="C4382" t="s">
        <v>91</v>
      </c>
      <c r="D4382">
        <v>2012</v>
      </c>
      <c r="E4382" s="9">
        <f ca="1">YEAR(TODAY())-Data_Source[[#This Row],[Year]]</f>
        <v>13</v>
      </c>
      <c r="F4382" t="s">
        <v>15</v>
      </c>
      <c r="G4382" t="s">
        <v>23</v>
      </c>
      <c r="H4382" t="s">
        <v>30</v>
      </c>
      <c r="I4382">
        <v>2.4</v>
      </c>
      <c r="J4382" t="s">
        <v>18</v>
      </c>
      <c r="K4382" t="s">
        <v>19</v>
      </c>
      <c r="L4382">
        <v>126000</v>
      </c>
      <c r="M4382" t="s">
        <v>248</v>
      </c>
      <c r="N4382" t="s">
        <v>540</v>
      </c>
      <c r="O4382" s="3">
        <v>42000</v>
      </c>
      <c r="P4382" s="1">
        <f>MEDIAN(Data_Source[Price (SAR)])</f>
        <v>58000</v>
      </c>
      <c r="Q4382" s="1" cm="1">
        <f t="array" ref="Q4382">MEDIAN(_xlfn._xlws.FILTER(Data_Source[Price (SAR)],Data_Source[Maker] = Data_Source[[#This Row],[Maker]]))</f>
        <v>42000</v>
      </c>
    </row>
    <row r="4383" spans="1:17" x14ac:dyDescent="0.35">
      <c r="A4383">
        <v>4382</v>
      </c>
      <c r="B4383" t="s">
        <v>34</v>
      </c>
      <c r="C4383" t="s">
        <v>35</v>
      </c>
      <c r="D4383">
        <v>1988</v>
      </c>
      <c r="E4383" s="9">
        <f ca="1">YEAR(TODAY())-Data_Source[[#This Row],[Year]]</f>
        <v>37</v>
      </c>
      <c r="F4383" t="s">
        <v>15</v>
      </c>
      <c r="G4383" t="s">
        <v>75</v>
      </c>
      <c r="H4383" t="s">
        <v>30</v>
      </c>
      <c r="I4383">
        <v>4</v>
      </c>
      <c r="J4383" t="s">
        <v>18</v>
      </c>
      <c r="K4383" t="s">
        <v>68</v>
      </c>
      <c r="L4383">
        <v>195000</v>
      </c>
      <c r="M4383" t="s">
        <v>254</v>
      </c>
      <c r="N4383" t="s">
        <v>254</v>
      </c>
      <c r="O4383" s="2">
        <v>30000</v>
      </c>
      <c r="P4383" s="1">
        <f>MEDIAN(Data_Source[Price (SAR)])</f>
        <v>58000</v>
      </c>
      <c r="Q4383" s="1" cm="1">
        <f t="array" ref="Q4383">MEDIAN(_xlfn._xlws.FILTER(Data_Source[Price (SAR)],Data_Source[Maker] = Data_Source[[#This Row],[Maker]]))</f>
        <v>65000</v>
      </c>
    </row>
    <row r="4384" spans="1:17" x14ac:dyDescent="0.35">
      <c r="A4384">
        <v>4383</v>
      </c>
      <c r="B4384" t="s">
        <v>34</v>
      </c>
      <c r="C4384" t="s">
        <v>162</v>
      </c>
      <c r="D4384">
        <v>2016</v>
      </c>
      <c r="E4384" s="9">
        <f ca="1">YEAR(TODAY())-Data_Source[[#This Row],[Year]]</f>
        <v>9</v>
      </c>
      <c r="F4384" t="s">
        <v>44</v>
      </c>
      <c r="G4384" t="s">
        <v>75</v>
      </c>
      <c r="H4384" t="s">
        <v>30</v>
      </c>
      <c r="I4384">
        <v>4</v>
      </c>
      <c r="J4384" t="s">
        <v>18</v>
      </c>
      <c r="K4384" t="s">
        <v>68</v>
      </c>
      <c r="L4384">
        <v>214000</v>
      </c>
      <c r="M4384" t="s">
        <v>45</v>
      </c>
      <c r="N4384" t="s">
        <v>539</v>
      </c>
      <c r="O4384" s="2">
        <v>100000</v>
      </c>
      <c r="P4384" s="1">
        <f>MEDIAN(Data_Source[Price (SAR)])</f>
        <v>58000</v>
      </c>
      <c r="Q4384" s="1" cm="1">
        <f t="array" ref="Q4384">MEDIAN(_xlfn._xlws.FILTER(Data_Source[Price (SAR)],Data_Source[Maker] = Data_Source[[#This Row],[Maker]]))</f>
        <v>65000</v>
      </c>
    </row>
    <row r="4385" spans="1:17" x14ac:dyDescent="0.35">
      <c r="A4385">
        <v>4384</v>
      </c>
      <c r="B4385" t="s">
        <v>73</v>
      </c>
      <c r="C4385">
        <v>6</v>
      </c>
      <c r="D4385">
        <v>2006</v>
      </c>
      <c r="E4385" s="9">
        <f ca="1">YEAR(TODAY())-Data_Source[[#This Row],[Year]]</f>
        <v>19</v>
      </c>
      <c r="F4385" t="s">
        <v>15</v>
      </c>
      <c r="G4385" t="s">
        <v>25</v>
      </c>
      <c r="H4385" t="s">
        <v>26</v>
      </c>
      <c r="I4385">
        <v>2.5</v>
      </c>
      <c r="J4385" t="s">
        <v>18</v>
      </c>
      <c r="K4385" t="s">
        <v>19</v>
      </c>
      <c r="L4385">
        <v>256000</v>
      </c>
      <c r="M4385" t="s">
        <v>155</v>
      </c>
      <c r="N4385" t="s">
        <v>539</v>
      </c>
      <c r="O4385" s="2">
        <v>13000</v>
      </c>
      <c r="P4385" s="1">
        <f>MEDIAN(Data_Source[Price (SAR)])</f>
        <v>58000</v>
      </c>
      <c r="Q4385" s="1" cm="1">
        <f t="array" ref="Q4385">MEDIAN(_xlfn._xlws.FILTER(Data_Source[Price (SAR)],Data_Source[Maker] = Data_Source[[#This Row],[Maker]]))</f>
        <v>56000</v>
      </c>
    </row>
    <row r="4386" spans="1:17" x14ac:dyDescent="0.35">
      <c r="A4386">
        <v>4385</v>
      </c>
      <c r="B4386" t="s">
        <v>34</v>
      </c>
      <c r="C4386" t="s">
        <v>43</v>
      </c>
      <c r="D4386">
        <v>2013</v>
      </c>
      <c r="E4386" s="9">
        <f ca="1">YEAR(TODAY())-Data_Source[[#This Row],[Year]]</f>
        <v>12</v>
      </c>
      <c r="F4386" t="s">
        <v>15</v>
      </c>
      <c r="G4386" t="s">
        <v>23</v>
      </c>
      <c r="H4386" t="s">
        <v>17</v>
      </c>
      <c r="I4386">
        <v>2.5</v>
      </c>
      <c r="J4386" t="s">
        <v>18</v>
      </c>
      <c r="K4386" t="s">
        <v>68</v>
      </c>
      <c r="L4386">
        <v>633386</v>
      </c>
      <c r="M4386" t="s">
        <v>111</v>
      </c>
      <c r="N4386" t="s">
        <v>540</v>
      </c>
      <c r="O4386" s="3">
        <v>37000</v>
      </c>
      <c r="P4386" s="1">
        <f>MEDIAN(Data_Source[Price (SAR)])</f>
        <v>58000</v>
      </c>
      <c r="Q4386" s="1" cm="1">
        <f t="array" ref="Q4386">MEDIAN(_xlfn._xlws.FILTER(Data_Source[Price (SAR)],Data_Source[Maker] = Data_Source[[#This Row],[Maker]]))</f>
        <v>65000</v>
      </c>
    </row>
    <row r="4387" spans="1:17" x14ac:dyDescent="0.35">
      <c r="A4387">
        <v>4386</v>
      </c>
      <c r="B4387" t="s">
        <v>39</v>
      </c>
      <c r="C4387" t="s">
        <v>71</v>
      </c>
      <c r="D4387">
        <v>2017</v>
      </c>
      <c r="E4387" s="9">
        <f ca="1">YEAR(TODAY())-Data_Source[[#This Row],[Year]]</f>
        <v>8</v>
      </c>
      <c r="F4387" t="s">
        <v>44</v>
      </c>
      <c r="G4387" t="s">
        <v>23</v>
      </c>
      <c r="H4387" t="s">
        <v>26</v>
      </c>
      <c r="I4387">
        <v>2.4</v>
      </c>
      <c r="J4387" t="s">
        <v>18</v>
      </c>
      <c r="K4387" t="s">
        <v>19</v>
      </c>
      <c r="L4387">
        <v>146000</v>
      </c>
      <c r="M4387" t="s">
        <v>20</v>
      </c>
      <c r="N4387" t="s">
        <v>20</v>
      </c>
      <c r="O4387" s="3">
        <v>40500</v>
      </c>
      <c r="P4387" s="1">
        <f>MEDIAN(Data_Source[Price (SAR)])</f>
        <v>58000</v>
      </c>
      <c r="Q4387" s="1" cm="1">
        <f t="array" ref="Q4387">MEDIAN(_xlfn._xlws.FILTER(Data_Source[Price (SAR)],Data_Source[Maker] = Data_Source[[#This Row],[Maker]]))</f>
        <v>60000</v>
      </c>
    </row>
    <row r="4388" spans="1:17" x14ac:dyDescent="0.35">
      <c r="A4388">
        <v>4387</v>
      </c>
      <c r="B4388" t="s">
        <v>34</v>
      </c>
      <c r="C4388" t="s">
        <v>43</v>
      </c>
      <c r="D4388">
        <v>2009</v>
      </c>
      <c r="E4388" s="9">
        <f ca="1">YEAR(TODAY())-Data_Source[[#This Row],[Year]]</f>
        <v>16</v>
      </c>
      <c r="F4388" t="s">
        <v>15</v>
      </c>
      <c r="G4388" t="s">
        <v>102</v>
      </c>
      <c r="H4388" t="s">
        <v>17</v>
      </c>
      <c r="I4388">
        <v>2.5</v>
      </c>
      <c r="J4388" t="s">
        <v>18</v>
      </c>
      <c r="K4388" t="s">
        <v>19</v>
      </c>
      <c r="L4388">
        <v>317</v>
      </c>
      <c r="M4388" t="s">
        <v>42</v>
      </c>
      <c r="N4388" t="s">
        <v>64</v>
      </c>
      <c r="O4388" s="3">
        <v>22000</v>
      </c>
      <c r="P4388" s="1">
        <f>MEDIAN(Data_Source[Price (SAR)])</f>
        <v>58000</v>
      </c>
      <c r="Q4388" s="1" cm="1">
        <f t="array" ref="Q4388">MEDIAN(_xlfn._xlws.FILTER(Data_Source[Price (SAR)],Data_Source[Maker] = Data_Source[[#This Row],[Maker]]))</f>
        <v>65000</v>
      </c>
    </row>
    <row r="4389" spans="1:17" x14ac:dyDescent="0.35">
      <c r="A4389">
        <v>4388</v>
      </c>
      <c r="B4389" t="s">
        <v>27</v>
      </c>
      <c r="C4389" t="s">
        <v>89</v>
      </c>
      <c r="D4389">
        <v>2018</v>
      </c>
      <c r="E4389" s="9">
        <f ca="1">YEAR(TODAY())-Data_Source[[#This Row],[Year]]</f>
        <v>7</v>
      </c>
      <c r="F4389" t="s">
        <v>15</v>
      </c>
      <c r="G4389" t="s">
        <v>23</v>
      </c>
      <c r="H4389" t="s">
        <v>30</v>
      </c>
      <c r="I4389">
        <v>2.4</v>
      </c>
      <c r="J4389" t="s">
        <v>18</v>
      </c>
      <c r="K4389" t="s">
        <v>19</v>
      </c>
      <c r="L4389">
        <v>78000</v>
      </c>
      <c r="M4389" t="s">
        <v>20</v>
      </c>
      <c r="N4389" t="s">
        <v>20</v>
      </c>
      <c r="O4389" s="2">
        <v>63000</v>
      </c>
      <c r="P4389" s="1">
        <f>MEDIAN(Data_Source[Price (SAR)])</f>
        <v>58000</v>
      </c>
      <c r="Q4389" s="1" cm="1">
        <f t="array" ref="Q4389">MEDIAN(_xlfn._xlws.FILTER(Data_Source[Price (SAR)],Data_Source[Maker] = Data_Source[[#This Row],[Maker]]))</f>
        <v>42000</v>
      </c>
    </row>
    <row r="4390" spans="1:17" x14ac:dyDescent="0.35">
      <c r="A4390">
        <v>4389</v>
      </c>
      <c r="B4390" t="s">
        <v>174</v>
      </c>
      <c r="C4390" t="s">
        <v>208</v>
      </c>
      <c r="D4390">
        <v>2004</v>
      </c>
      <c r="E4390" s="9">
        <f ca="1">YEAR(TODAY())-Data_Source[[#This Row],[Year]]</f>
        <v>21</v>
      </c>
      <c r="F4390" t="s">
        <v>15</v>
      </c>
      <c r="G4390" t="s">
        <v>102</v>
      </c>
      <c r="H4390" t="s">
        <v>17</v>
      </c>
      <c r="I4390">
        <v>3</v>
      </c>
      <c r="J4390" t="s">
        <v>18</v>
      </c>
      <c r="K4390" t="s">
        <v>19</v>
      </c>
      <c r="L4390">
        <v>150</v>
      </c>
      <c r="M4390" t="s">
        <v>42</v>
      </c>
      <c r="N4390" t="s">
        <v>64</v>
      </c>
      <c r="O4390" s="3">
        <v>16000</v>
      </c>
      <c r="P4390" s="1">
        <f>MEDIAN(Data_Source[Price (SAR)])</f>
        <v>58000</v>
      </c>
      <c r="Q4390" s="1" cm="1">
        <f t="array" ref="Q4390">MEDIAN(_xlfn._xlws.FILTER(Data_Source[Price (SAR)],Data_Source[Maker] = Data_Source[[#This Row],[Maker]]))</f>
        <v>110000</v>
      </c>
    </row>
    <row r="4391" spans="1:17" x14ac:dyDescent="0.35">
      <c r="A4391">
        <v>4390</v>
      </c>
      <c r="B4391" t="s">
        <v>76</v>
      </c>
      <c r="C4391" t="s">
        <v>112</v>
      </c>
      <c r="D4391">
        <v>2016</v>
      </c>
      <c r="E4391" s="9">
        <f ca="1">YEAR(TODAY())-Data_Source[[#This Row],[Year]]</f>
        <v>9</v>
      </c>
      <c r="F4391" t="s">
        <v>47</v>
      </c>
      <c r="G4391" t="s">
        <v>23</v>
      </c>
      <c r="H4391" t="s">
        <v>17</v>
      </c>
      <c r="I4391">
        <v>3.5</v>
      </c>
      <c r="J4391" t="s">
        <v>18</v>
      </c>
      <c r="K4391" t="s">
        <v>19</v>
      </c>
      <c r="L4391">
        <v>148000</v>
      </c>
      <c r="M4391" t="s">
        <v>155</v>
      </c>
      <c r="N4391" t="s">
        <v>539</v>
      </c>
      <c r="O4391" s="3">
        <v>77000</v>
      </c>
      <c r="P4391" s="1">
        <f>MEDIAN(Data_Source[Price (SAR)])</f>
        <v>58000</v>
      </c>
      <c r="Q4391" s="1" cm="1">
        <f t="array" ref="Q4391">MEDIAN(_xlfn._xlws.FILTER(Data_Source[Price (SAR)],Data_Source[Maker] = Data_Source[[#This Row],[Maker]]))</f>
        <v>55000</v>
      </c>
    </row>
    <row r="4392" spans="1:17" x14ac:dyDescent="0.35">
      <c r="A4392">
        <v>4391</v>
      </c>
      <c r="B4392" t="s">
        <v>209</v>
      </c>
      <c r="C4392" t="s">
        <v>302</v>
      </c>
      <c r="D4392">
        <v>2017</v>
      </c>
      <c r="E4392" s="9">
        <f ca="1">YEAR(TODAY())-Data_Source[[#This Row],[Year]]</f>
        <v>8</v>
      </c>
      <c r="F4392" t="s">
        <v>15</v>
      </c>
      <c r="G4392" t="s">
        <v>29</v>
      </c>
      <c r="H4392" t="s">
        <v>30</v>
      </c>
      <c r="I4392">
        <v>3.5</v>
      </c>
      <c r="J4392" t="s">
        <v>18</v>
      </c>
      <c r="K4392" t="s">
        <v>19</v>
      </c>
      <c r="L4392">
        <v>75000</v>
      </c>
      <c r="M4392" t="s">
        <v>155</v>
      </c>
      <c r="N4392" t="s">
        <v>539</v>
      </c>
      <c r="O4392" s="3">
        <v>125000</v>
      </c>
      <c r="P4392" s="1">
        <f>MEDIAN(Data_Source[Price (SAR)])</f>
        <v>58000</v>
      </c>
      <c r="Q4392" s="1" cm="1">
        <f t="array" ref="Q4392">MEDIAN(_xlfn._xlws.FILTER(Data_Source[Price (SAR)],Data_Source[Maker] = Data_Source[[#This Row],[Maker]]))</f>
        <v>99000</v>
      </c>
    </row>
    <row r="4393" spans="1:17" x14ac:dyDescent="0.35">
      <c r="A4393">
        <v>4392</v>
      </c>
      <c r="B4393" t="s">
        <v>34</v>
      </c>
      <c r="C4393" t="s">
        <v>43</v>
      </c>
      <c r="D4393">
        <v>2010</v>
      </c>
      <c r="E4393" s="9">
        <f ca="1">YEAR(TODAY())-Data_Source[[#This Row],[Year]]</f>
        <v>15</v>
      </c>
      <c r="F4393" t="s">
        <v>44</v>
      </c>
      <c r="G4393" t="s">
        <v>23</v>
      </c>
      <c r="H4393" t="s">
        <v>30</v>
      </c>
      <c r="I4393">
        <v>2.5</v>
      </c>
      <c r="J4393" t="s">
        <v>18</v>
      </c>
      <c r="K4393" t="s">
        <v>19</v>
      </c>
      <c r="L4393">
        <v>145</v>
      </c>
      <c r="M4393" t="s">
        <v>42</v>
      </c>
      <c r="N4393" t="s">
        <v>64</v>
      </c>
      <c r="O4393" s="3">
        <v>25000</v>
      </c>
      <c r="P4393" s="1">
        <f>MEDIAN(Data_Source[Price (SAR)])</f>
        <v>58000</v>
      </c>
      <c r="Q4393" s="1" cm="1">
        <f t="array" ref="Q4393">MEDIAN(_xlfn._xlws.FILTER(Data_Source[Price (SAR)],Data_Source[Maker] = Data_Source[[#This Row],[Maker]]))</f>
        <v>65000</v>
      </c>
    </row>
    <row r="4394" spans="1:17" x14ac:dyDescent="0.35">
      <c r="A4394">
        <v>4393</v>
      </c>
      <c r="B4394" t="s">
        <v>34</v>
      </c>
      <c r="C4394" t="s">
        <v>55</v>
      </c>
      <c r="D4394">
        <v>2018</v>
      </c>
      <c r="E4394" s="9">
        <f ca="1">YEAR(TODAY())-Data_Source[[#This Row],[Year]]</f>
        <v>7</v>
      </c>
      <c r="F4394" t="s">
        <v>44</v>
      </c>
      <c r="G4394" t="s">
        <v>23</v>
      </c>
      <c r="H4394" t="s">
        <v>30</v>
      </c>
      <c r="I4394">
        <v>4</v>
      </c>
      <c r="J4394" t="s">
        <v>18</v>
      </c>
      <c r="K4394" t="s">
        <v>19</v>
      </c>
      <c r="L4394">
        <v>86000</v>
      </c>
      <c r="M4394" t="s">
        <v>20</v>
      </c>
      <c r="N4394" t="s">
        <v>20</v>
      </c>
      <c r="O4394" s="2">
        <v>127000</v>
      </c>
      <c r="P4394" s="1">
        <f>MEDIAN(Data_Source[Price (SAR)])</f>
        <v>58000</v>
      </c>
      <c r="Q4394" s="1" cm="1">
        <f t="array" ref="Q4394">MEDIAN(_xlfn._xlws.FILTER(Data_Source[Price (SAR)],Data_Source[Maker] = Data_Source[[#This Row],[Maker]]))</f>
        <v>65000</v>
      </c>
    </row>
    <row r="4395" spans="1:17" x14ac:dyDescent="0.35">
      <c r="A4395">
        <v>4394</v>
      </c>
      <c r="B4395" t="s">
        <v>34</v>
      </c>
      <c r="C4395" t="s">
        <v>123</v>
      </c>
      <c r="D4395">
        <v>2015</v>
      </c>
      <c r="E4395" s="9">
        <f ca="1">YEAR(TODAY())-Data_Source[[#This Row],[Year]]</f>
        <v>10</v>
      </c>
      <c r="F4395" t="s">
        <v>15</v>
      </c>
      <c r="G4395" t="s">
        <v>23</v>
      </c>
      <c r="H4395" t="s">
        <v>17</v>
      </c>
      <c r="I4395">
        <v>2.7</v>
      </c>
      <c r="J4395" t="s">
        <v>18</v>
      </c>
      <c r="K4395" t="s">
        <v>68</v>
      </c>
      <c r="L4395">
        <v>180</v>
      </c>
      <c r="M4395" t="s">
        <v>70</v>
      </c>
      <c r="N4395" t="s">
        <v>70</v>
      </c>
      <c r="O4395" s="2">
        <v>50000</v>
      </c>
      <c r="P4395" s="1">
        <f>MEDIAN(Data_Source[Price (SAR)])</f>
        <v>58000</v>
      </c>
      <c r="Q4395" s="1" cm="1">
        <f t="array" ref="Q4395">MEDIAN(_xlfn._xlws.FILTER(Data_Source[Price (SAR)],Data_Source[Maker] = Data_Source[[#This Row],[Maker]]))</f>
        <v>65000</v>
      </c>
    </row>
    <row r="4396" spans="1:17" x14ac:dyDescent="0.35">
      <c r="A4396">
        <v>4395</v>
      </c>
      <c r="B4396" t="s">
        <v>27</v>
      </c>
      <c r="C4396" t="s">
        <v>28</v>
      </c>
      <c r="D4396">
        <v>2019</v>
      </c>
      <c r="E4396" s="9">
        <f ca="1">YEAR(TODAY())-Data_Source[[#This Row],[Year]]</f>
        <v>6</v>
      </c>
      <c r="F4396" t="s">
        <v>15</v>
      </c>
      <c r="G4396" t="s">
        <v>23</v>
      </c>
      <c r="H4396" t="s">
        <v>30</v>
      </c>
      <c r="I4396">
        <v>1.6</v>
      </c>
      <c r="J4396" t="s">
        <v>18</v>
      </c>
      <c r="K4396" t="s">
        <v>19</v>
      </c>
      <c r="L4396">
        <v>59700</v>
      </c>
      <c r="M4396" t="s">
        <v>45</v>
      </c>
      <c r="N4396" t="s">
        <v>539</v>
      </c>
      <c r="O4396" s="3">
        <v>54500</v>
      </c>
      <c r="P4396" s="1">
        <f>MEDIAN(Data_Source[Price (SAR)])</f>
        <v>58000</v>
      </c>
      <c r="Q4396" s="1" cm="1">
        <f t="array" ref="Q4396">MEDIAN(_xlfn._xlws.FILTER(Data_Source[Price (SAR)],Data_Source[Maker] = Data_Source[[#This Row],[Maker]]))</f>
        <v>42000</v>
      </c>
    </row>
    <row r="4397" spans="1:17" x14ac:dyDescent="0.35">
      <c r="A4397">
        <v>4396</v>
      </c>
      <c r="B4397" t="s">
        <v>76</v>
      </c>
      <c r="C4397" t="s">
        <v>77</v>
      </c>
      <c r="D4397">
        <v>2014</v>
      </c>
      <c r="E4397" s="9">
        <f ca="1">YEAR(TODAY())-Data_Source[[#This Row],[Year]]</f>
        <v>11</v>
      </c>
      <c r="F4397" t="s">
        <v>44</v>
      </c>
      <c r="G4397" t="s">
        <v>33</v>
      </c>
      <c r="H4397" t="s">
        <v>30</v>
      </c>
      <c r="I4397">
        <v>5.4</v>
      </c>
      <c r="J4397" t="s">
        <v>18</v>
      </c>
      <c r="K4397" t="s">
        <v>19</v>
      </c>
      <c r="L4397">
        <v>132000</v>
      </c>
      <c r="M4397" t="s">
        <v>20</v>
      </c>
      <c r="N4397" t="s">
        <v>20</v>
      </c>
      <c r="O4397" s="3">
        <v>45000</v>
      </c>
      <c r="P4397" s="1">
        <f>MEDIAN(Data_Source[Price (SAR)])</f>
        <v>58000</v>
      </c>
      <c r="Q4397" s="1" cm="1">
        <f t="array" ref="Q4397">MEDIAN(_xlfn._xlws.FILTER(Data_Source[Price (SAR)],Data_Source[Maker] = Data_Source[[#This Row],[Maker]]))</f>
        <v>55000</v>
      </c>
    </row>
    <row r="4398" spans="1:17" x14ac:dyDescent="0.35">
      <c r="A4398">
        <v>4397</v>
      </c>
      <c r="B4398" t="s">
        <v>34</v>
      </c>
      <c r="C4398" t="s">
        <v>51</v>
      </c>
      <c r="D4398">
        <v>2015</v>
      </c>
      <c r="E4398" s="9">
        <f ca="1">YEAR(TODAY())-Data_Source[[#This Row],[Year]]</f>
        <v>10</v>
      </c>
      <c r="F4398" t="s">
        <v>15</v>
      </c>
      <c r="G4398" t="s">
        <v>23</v>
      </c>
      <c r="H4398" t="s">
        <v>30</v>
      </c>
      <c r="I4398">
        <v>1.6</v>
      </c>
      <c r="J4398" t="s">
        <v>18</v>
      </c>
      <c r="K4398" t="s">
        <v>19</v>
      </c>
      <c r="L4398">
        <v>84000</v>
      </c>
      <c r="M4398" t="s">
        <v>45</v>
      </c>
      <c r="N4398" t="s">
        <v>539</v>
      </c>
      <c r="O4398" s="2">
        <v>42000</v>
      </c>
      <c r="P4398" s="1">
        <f>MEDIAN(Data_Source[Price (SAR)])</f>
        <v>58000</v>
      </c>
      <c r="Q4398" s="1" cm="1">
        <f t="array" ref="Q4398">MEDIAN(_xlfn._xlws.FILTER(Data_Source[Price (SAR)],Data_Source[Maker] = Data_Source[[#This Row],[Maker]]))</f>
        <v>65000</v>
      </c>
    </row>
    <row r="4399" spans="1:17" x14ac:dyDescent="0.35">
      <c r="A4399">
        <v>4398</v>
      </c>
      <c r="B4399" t="s">
        <v>34</v>
      </c>
      <c r="C4399" t="s">
        <v>51</v>
      </c>
      <c r="D4399">
        <v>2017</v>
      </c>
      <c r="E4399" s="9">
        <f ca="1">YEAR(TODAY())-Data_Source[[#This Row],[Year]]</f>
        <v>8</v>
      </c>
      <c r="F4399" t="s">
        <v>15</v>
      </c>
      <c r="G4399" t="s">
        <v>23</v>
      </c>
      <c r="H4399" t="s">
        <v>26</v>
      </c>
      <c r="I4399">
        <v>1.6</v>
      </c>
      <c r="J4399" t="s">
        <v>18</v>
      </c>
      <c r="K4399" t="s">
        <v>19</v>
      </c>
      <c r="L4399">
        <v>110</v>
      </c>
      <c r="M4399" t="s">
        <v>111</v>
      </c>
      <c r="N4399" t="s">
        <v>540</v>
      </c>
      <c r="O4399" s="3">
        <v>46000</v>
      </c>
      <c r="P4399" s="1">
        <f>MEDIAN(Data_Source[Price (SAR)])</f>
        <v>58000</v>
      </c>
      <c r="Q4399" s="1" cm="1">
        <f t="array" ref="Q4399">MEDIAN(_xlfn._xlws.FILTER(Data_Source[Price (SAR)],Data_Source[Maker] = Data_Source[[#This Row],[Maker]]))</f>
        <v>65000</v>
      </c>
    </row>
    <row r="4400" spans="1:17" x14ac:dyDescent="0.35">
      <c r="A4400">
        <v>4399</v>
      </c>
      <c r="B4400" t="s">
        <v>21</v>
      </c>
      <c r="C4400" t="s">
        <v>22</v>
      </c>
      <c r="D4400">
        <v>2004</v>
      </c>
      <c r="E4400" s="9">
        <f ca="1">YEAR(TODAY())-Data_Source[[#This Row],[Year]]</f>
        <v>21</v>
      </c>
      <c r="F4400" t="s">
        <v>15</v>
      </c>
      <c r="G4400" t="s">
        <v>23</v>
      </c>
      <c r="H4400" t="s">
        <v>30</v>
      </c>
      <c r="I4400">
        <v>4.8</v>
      </c>
      <c r="J4400" t="s">
        <v>18</v>
      </c>
      <c r="K4400" t="s">
        <v>68</v>
      </c>
      <c r="L4400">
        <v>350000</v>
      </c>
      <c r="M4400" t="s">
        <v>155</v>
      </c>
      <c r="N4400" t="s">
        <v>539</v>
      </c>
      <c r="O4400" s="2">
        <v>25000</v>
      </c>
      <c r="P4400" s="1">
        <f>MEDIAN(Data_Source[Price (SAR)])</f>
        <v>58000</v>
      </c>
      <c r="Q4400" s="1" cm="1">
        <f t="array" ref="Q4400">MEDIAN(_xlfn._xlws.FILTER(Data_Source[Price (SAR)],Data_Source[Maker] = Data_Source[[#This Row],[Maker]]))</f>
        <v>36500</v>
      </c>
    </row>
    <row r="4401" spans="1:17" x14ac:dyDescent="0.35">
      <c r="A4401">
        <v>4400</v>
      </c>
      <c r="B4401" t="s">
        <v>82</v>
      </c>
      <c r="C4401" t="s">
        <v>83</v>
      </c>
      <c r="D4401">
        <v>2018</v>
      </c>
      <c r="E4401" s="9">
        <f ca="1">YEAR(TODAY())-Data_Source[[#This Row],[Year]]</f>
        <v>7</v>
      </c>
      <c r="F4401" t="s">
        <v>15</v>
      </c>
      <c r="G4401" t="s">
        <v>94</v>
      </c>
      <c r="H4401" t="s">
        <v>26</v>
      </c>
      <c r="I4401">
        <v>1</v>
      </c>
      <c r="J4401" t="s">
        <v>18</v>
      </c>
      <c r="K4401" t="s">
        <v>19</v>
      </c>
      <c r="L4401">
        <v>74000</v>
      </c>
      <c r="M4401" t="s">
        <v>20</v>
      </c>
      <c r="N4401" t="s">
        <v>20</v>
      </c>
      <c r="O4401" s="2">
        <v>60000</v>
      </c>
      <c r="P4401" s="1">
        <f>MEDIAN(Data_Source[Price (SAR)])</f>
        <v>58000</v>
      </c>
      <c r="Q4401" s="1" cm="1">
        <f t="array" ref="Q4401">MEDIAN(_xlfn._xlws.FILTER(Data_Source[Price (SAR)],Data_Source[Maker] = Data_Source[[#This Row],[Maker]]))</f>
        <v>40000</v>
      </c>
    </row>
    <row r="4402" spans="1:17" x14ac:dyDescent="0.35">
      <c r="A4402">
        <v>4401</v>
      </c>
      <c r="B4402" t="s">
        <v>82</v>
      </c>
      <c r="C4402" t="s">
        <v>117</v>
      </c>
      <c r="D4402">
        <v>2015</v>
      </c>
      <c r="E4402" s="9">
        <f ca="1">YEAR(TODAY())-Data_Source[[#This Row],[Year]]</f>
        <v>10</v>
      </c>
      <c r="F4402" t="s">
        <v>15</v>
      </c>
      <c r="G4402" t="s">
        <v>29</v>
      </c>
      <c r="H4402" t="s">
        <v>26</v>
      </c>
      <c r="I4402">
        <v>1</v>
      </c>
      <c r="J4402" t="s">
        <v>18</v>
      </c>
      <c r="K4402" t="s">
        <v>19</v>
      </c>
      <c r="L4402">
        <v>142000</v>
      </c>
      <c r="M4402" t="s">
        <v>54</v>
      </c>
      <c r="N4402" t="s">
        <v>538</v>
      </c>
      <c r="O4402" s="3">
        <v>18500</v>
      </c>
      <c r="P4402" s="1">
        <f>MEDIAN(Data_Source[Price (SAR)])</f>
        <v>58000</v>
      </c>
      <c r="Q4402" s="1" cm="1">
        <f t="array" ref="Q4402">MEDIAN(_xlfn._xlws.FILTER(Data_Source[Price (SAR)],Data_Source[Maker] = Data_Source[[#This Row],[Maker]]))</f>
        <v>40000</v>
      </c>
    </row>
    <row r="4403" spans="1:17" x14ac:dyDescent="0.35">
      <c r="A4403">
        <v>4402</v>
      </c>
      <c r="B4403" t="s">
        <v>76</v>
      </c>
      <c r="C4403" t="s">
        <v>112</v>
      </c>
      <c r="D4403">
        <v>2015</v>
      </c>
      <c r="E4403" s="9">
        <f ca="1">YEAR(TODAY())-Data_Source[[#This Row],[Year]]</f>
        <v>10</v>
      </c>
      <c r="F4403" t="s">
        <v>47</v>
      </c>
      <c r="G4403" t="s">
        <v>23</v>
      </c>
      <c r="H4403" t="s">
        <v>17</v>
      </c>
      <c r="I4403">
        <v>3.5</v>
      </c>
      <c r="J4403" t="s">
        <v>18</v>
      </c>
      <c r="K4403" t="s">
        <v>19</v>
      </c>
      <c r="L4403">
        <v>121000</v>
      </c>
      <c r="M4403" t="s">
        <v>45</v>
      </c>
      <c r="N4403" t="s">
        <v>539</v>
      </c>
      <c r="O4403" s="2">
        <v>82000</v>
      </c>
      <c r="P4403" s="1">
        <f>MEDIAN(Data_Source[Price (SAR)])</f>
        <v>58000</v>
      </c>
      <c r="Q4403" s="1" cm="1">
        <f t="array" ref="Q4403">MEDIAN(_xlfn._xlws.FILTER(Data_Source[Price (SAR)],Data_Source[Maker] = Data_Source[[#This Row],[Maker]]))</f>
        <v>55000</v>
      </c>
    </row>
    <row r="4404" spans="1:17" x14ac:dyDescent="0.35">
      <c r="A4404">
        <v>4403</v>
      </c>
      <c r="B4404" t="s">
        <v>73</v>
      </c>
      <c r="C4404" t="s">
        <v>257</v>
      </c>
      <c r="D4404">
        <v>2018</v>
      </c>
      <c r="E4404" s="9">
        <f ca="1">YEAR(TODAY())-Data_Source[[#This Row],[Year]]</f>
        <v>7</v>
      </c>
      <c r="F4404" t="s">
        <v>15</v>
      </c>
      <c r="G4404" t="s">
        <v>23</v>
      </c>
      <c r="H4404" t="s">
        <v>26</v>
      </c>
      <c r="I4404">
        <v>3</v>
      </c>
      <c r="J4404" t="s">
        <v>18</v>
      </c>
      <c r="K4404" t="s">
        <v>19</v>
      </c>
      <c r="L4404">
        <v>39000</v>
      </c>
      <c r="M4404" t="s">
        <v>20</v>
      </c>
      <c r="N4404" t="s">
        <v>20</v>
      </c>
      <c r="O4404" s="3">
        <v>58000</v>
      </c>
      <c r="P4404" s="1">
        <f>MEDIAN(Data_Source[Price (SAR)])</f>
        <v>58000</v>
      </c>
      <c r="Q4404" s="1" cm="1">
        <f t="array" ref="Q4404">MEDIAN(_xlfn._xlws.FILTER(Data_Source[Price (SAR)],Data_Source[Maker] = Data_Source[[#This Row],[Maker]]))</f>
        <v>56000</v>
      </c>
    </row>
    <row r="4405" spans="1:17" x14ac:dyDescent="0.35">
      <c r="A4405">
        <v>4404</v>
      </c>
      <c r="B4405" t="s">
        <v>34</v>
      </c>
      <c r="C4405" t="s">
        <v>287</v>
      </c>
      <c r="D4405">
        <v>2016</v>
      </c>
      <c r="E4405" s="9">
        <f ca="1">YEAR(TODAY())-Data_Source[[#This Row],[Year]]</f>
        <v>9</v>
      </c>
      <c r="F4405" t="s">
        <v>44</v>
      </c>
      <c r="G4405" t="s">
        <v>23</v>
      </c>
      <c r="H4405" t="s">
        <v>30</v>
      </c>
      <c r="I4405">
        <v>2.7</v>
      </c>
      <c r="J4405" t="s">
        <v>18</v>
      </c>
      <c r="K4405" t="s">
        <v>68</v>
      </c>
      <c r="L4405">
        <v>168000</v>
      </c>
      <c r="M4405" t="s">
        <v>20</v>
      </c>
      <c r="N4405" t="s">
        <v>20</v>
      </c>
      <c r="O4405" s="3">
        <v>47000</v>
      </c>
      <c r="P4405" s="1">
        <f>MEDIAN(Data_Source[Price (SAR)])</f>
        <v>58000</v>
      </c>
      <c r="Q4405" s="1" cm="1">
        <f t="array" ref="Q4405">MEDIAN(_xlfn._xlws.FILTER(Data_Source[Price (SAR)],Data_Source[Maker] = Data_Source[[#This Row],[Maker]]))</f>
        <v>65000</v>
      </c>
    </row>
    <row r="4406" spans="1:17" x14ac:dyDescent="0.35">
      <c r="A4406">
        <v>4405</v>
      </c>
      <c r="B4406" t="s">
        <v>27</v>
      </c>
      <c r="C4406" t="s">
        <v>88</v>
      </c>
      <c r="D4406">
        <v>2017</v>
      </c>
      <c r="E4406" s="9">
        <f ca="1">YEAR(TODAY())-Data_Source[[#This Row],[Year]]</f>
        <v>8</v>
      </c>
      <c r="F4406" t="s">
        <v>15</v>
      </c>
      <c r="G4406" t="s">
        <v>23</v>
      </c>
      <c r="H4406" t="s">
        <v>26</v>
      </c>
      <c r="I4406">
        <v>1.4</v>
      </c>
      <c r="J4406" t="s">
        <v>18</v>
      </c>
      <c r="K4406" t="s">
        <v>19</v>
      </c>
      <c r="L4406">
        <v>91000</v>
      </c>
      <c r="M4406" t="s">
        <v>20</v>
      </c>
      <c r="N4406" t="s">
        <v>20</v>
      </c>
      <c r="O4406" s="3">
        <v>30000</v>
      </c>
      <c r="P4406" s="1">
        <f>MEDIAN(Data_Source[Price (SAR)])</f>
        <v>58000</v>
      </c>
      <c r="Q4406" s="1" cm="1">
        <f t="array" ref="Q4406">MEDIAN(_xlfn._xlws.FILTER(Data_Source[Price (SAR)],Data_Source[Maker] = Data_Source[[#This Row],[Maker]]))</f>
        <v>42000</v>
      </c>
    </row>
    <row r="4407" spans="1:17" x14ac:dyDescent="0.35">
      <c r="A4407">
        <v>4406</v>
      </c>
      <c r="B4407" t="s">
        <v>109</v>
      </c>
      <c r="C4407" t="s">
        <v>110</v>
      </c>
      <c r="D4407">
        <v>2014</v>
      </c>
      <c r="E4407" s="9">
        <f ca="1">YEAR(TODAY())-Data_Source[[#This Row],[Year]]</f>
        <v>11</v>
      </c>
      <c r="F4407" t="s">
        <v>47</v>
      </c>
      <c r="G4407" t="s">
        <v>25</v>
      </c>
      <c r="H4407" t="s">
        <v>17</v>
      </c>
      <c r="I4407">
        <v>3.6</v>
      </c>
      <c r="J4407" t="s">
        <v>18</v>
      </c>
      <c r="K4407" t="s">
        <v>19</v>
      </c>
      <c r="L4407">
        <v>180000</v>
      </c>
      <c r="M4407" t="s">
        <v>42</v>
      </c>
      <c r="N4407" t="s">
        <v>64</v>
      </c>
      <c r="O4407" s="2">
        <v>35000</v>
      </c>
      <c r="P4407" s="1">
        <f>MEDIAN(Data_Source[Price (SAR)])</f>
        <v>58000</v>
      </c>
      <c r="Q4407" s="1" cm="1">
        <f t="array" ref="Q4407">MEDIAN(_xlfn._xlws.FILTER(Data_Source[Price (SAR)],Data_Source[Maker] = Data_Source[[#This Row],[Maker]]))</f>
        <v>71000</v>
      </c>
    </row>
    <row r="4408" spans="1:17" x14ac:dyDescent="0.35">
      <c r="A4408">
        <v>4407</v>
      </c>
      <c r="B4408" t="s">
        <v>13</v>
      </c>
      <c r="C4408" t="s">
        <v>14</v>
      </c>
      <c r="D4408">
        <v>2017</v>
      </c>
      <c r="E4408" s="9">
        <f ca="1">YEAR(TODAY())-Data_Source[[#This Row],[Year]]</f>
        <v>8</v>
      </c>
      <c r="F4408" t="s">
        <v>15</v>
      </c>
      <c r="G4408" t="s">
        <v>16</v>
      </c>
      <c r="H4408" t="s">
        <v>26</v>
      </c>
      <c r="I4408">
        <v>3.6</v>
      </c>
      <c r="J4408" t="s">
        <v>18</v>
      </c>
      <c r="K4408" t="s">
        <v>19</v>
      </c>
      <c r="L4408">
        <v>133000</v>
      </c>
      <c r="M4408" t="s">
        <v>20</v>
      </c>
      <c r="N4408" t="s">
        <v>20</v>
      </c>
      <c r="O4408" s="3">
        <v>70000</v>
      </c>
      <c r="P4408" s="1">
        <f>MEDIAN(Data_Source[Price (SAR)])</f>
        <v>58000</v>
      </c>
      <c r="Q4408" s="1" cm="1">
        <f t="array" ref="Q4408">MEDIAN(_xlfn._xlws.FILTER(Data_Source[Price (SAR)],Data_Source[Maker] = Data_Source[[#This Row],[Maker]]))</f>
        <v>70000</v>
      </c>
    </row>
    <row r="4409" spans="1:17" x14ac:dyDescent="0.35">
      <c r="A4409">
        <v>4408</v>
      </c>
      <c r="B4409" t="s">
        <v>134</v>
      </c>
      <c r="C4409" t="s">
        <v>232</v>
      </c>
      <c r="D4409">
        <v>2019</v>
      </c>
      <c r="E4409" s="9">
        <f ca="1">YEAR(TODAY())-Data_Source[[#This Row],[Year]]</f>
        <v>6</v>
      </c>
      <c r="F4409" t="s">
        <v>15</v>
      </c>
      <c r="G4409" t="s">
        <v>23</v>
      </c>
      <c r="H4409" t="s">
        <v>26</v>
      </c>
      <c r="I4409">
        <v>1.6</v>
      </c>
      <c r="J4409" t="s">
        <v>18</v>
      </c>
      <c r="K4409" t="s">
        <v>68</v>
      </c>
      <c r="L4409">
        <v>78000</v>
      </c>
      <c r="M4409" t="s">
        <v>20</v>
      </c>
      <c r="N4409" t="s">
        <v>20</v>
      </c>
      <c r="O4409" s="2">
        <v>28000</v>
      </c>
      <c r="P4409" s="1">
        <f>MEDIAN(Data_Source[Price (SAR)])</f>
        <v>58000</v>
      </c>
      <c r="Q4409" s="1" cm="1">
        <f t="array" ref="Q4409">MEDIAN(_xlfn._xlws.FILTER(Data_Source[Price (SAR)],Data_Source[Maker] = Data_Source[[#This Row],[Maker]]))</f>
        <v>26000</v>
      </c>
    </row>
    <row r="4410" spans="1:17" x14ac:dyDescent="0.35">
      <c r="A4410">
        <v>4409</v>
      </c>
      <c r="B4410" t="s">
        <v>34</v>
      </c>
      <c r="C4410" t="s">
        <v>162</v>
      </c>
      <c r="D4410">
        <v>2016</v>
      </c>
      <c r="E4410" s="9">
        <f ca="1">YEAR(TODAY())-Data_Source[[#This Row],[Year]]</f>
        <v>9</v>
      </c>
      <c r="F4410" t="s">
        <v>44</v>
      </c>
      <c r="G4410" t="s">
        <v>75</v>
      </c>
      <c r="H4410" t="s">
        <v>30</v>
      </c>
      <c r="I4410">
        <v>4</v>
      </c>
      <c r="J4410" t="s">
        <v>18</v>
      </c>
      <c r="K4410" t="s">
        <v>68</v>
      </c>
      <c r="L4410">
        <v>223000</v>
      </c>
      <c r="M4410" t="s">
        <v>45</v>
      </c>
      <c r="N4410" t="s">
        <v>539</v>
      </c>
      <c r="O4410" s="2">
        <v>95000</v>
      </c>
      <c r="P4410" s="1">
        <f>MEDIAN(Data_Source[Price (SAR)])</f>
        <v>58000</v>
      </c>
      <c r="Q4410" s="1" cm="1">
        <f t="array" ref="Q4410">MEDIAN(_xlfn._xlws.FILTER(Data_Source[Price (SAR)],Data_Source[Maker] = Data_Source[[#This Row],[Maker]]))</f>
        <v>65000</v>
      </c>
    </row>
    <row r="4411" spans="1:17" x14ac:dyDescent="0.35">
      <c r="A4411">
        <v>4410</v>
      </c>
      <c r="B4411" t="s">
        <v>27</v>
      </c>
      <c r="C4411" t="s">
        <v>28</v>
      </c>
      <c r="D4411">
        <v>2017</v>
      </c>
      <c r="E4411" s="9">
        <f ca="1">YEAR(TODAY())-Data_Source[[#This Row],[Year]]</f>
        <v>8</v>
      </c>
      <c r="F4411" t="s">
        <v>15</v>
      </c>
      <c r="G4411" t="s">
        <v>25</v>
      </c>
      <c r="H4411" t="s">
        <v>26</v>
      </c>
      <c r="I4411">
        <v>2</v>
      </c>
      <c r="J4411" t="s">
        <v>18</v>
      </c>
      <c r="K4411" t="s">
        <v>19</v>
      </c>
      <c r="L4411">
        <v>96000</v>
      </c>
      <c r="M4411" t="s">
        <v>20</v>
      </c>
      <c r="N4411" t="s">
        <v>20</v>
      </c>
      <c r="O4411" s="2">
        <v>43000</v>
      </c>
      <c r="P4411" s="1">
        <f>MEDIAN(Data_Source[Price (SAR)])</f>
        <v>58000</v>
      </c>
      <c r="Q4411" s="1" cm="1">
        <f t="array" ref="Q4411">MEDIAN(_xlfn._xlws.FILTER(Data_Source[Price (SAR)],Data_Source[Maker] = Data_Source[[#This Row],[Maker]]))</f>
        <v>42000</v>
      </c>
    </row>
    <row r="4412" spans="1:17" x14ac:dyDescent="0.35">
      <c r="A4412">
        <v>4411</v>
      </c>
      <c r="B4412" t="s">
        <v>27</v>
      </c>
      <c r="C4412" t="s">
        <v>89</v>
      </c>
      <c r="D4412">
        <v>2018</v>
      </c>
      <c r="E4412" s="9">
        <f ca="1">YEAR(TODAY())-Data_Source[[#This Row],[Year]]</f>
        <v>7</v>
      </c>
      <c r="F4412" t="s">
        <v>15</v>
      </c>
      <c r="G4412" t="s">
        <v>75</v>
      </c>
      <c r="H4412" t="s">
        <v>26</v>
      </c>
      <c r="I4412">
        <v>2.4</v>
      </c>
      <c r="J4412" t="s">
        <v>18</v>
      </c>
      <c r="K4412" t="s">
        <v>19</v>
      </c>
      <c r="L4412">
        <v>68000</v>
      </c>
      <c r="M4412" t="s">
        <v>20</v>
      </c>
      <c r="N4412" t="s">
        <v>20</v>
      </c>
      <c r="O4412" s="2">
        <v>53000</v>
      </c>
      <c r="P4412" s="1">
        <f>MEDIAN(Data_Source[Price (SAR)])</f>
        <v>58000</v>
      </c>
      <c r="Q4412" s="1" cm="1">
        <f t="array" ref="Q4412">MEDIAN(_xlfn._xlws.FILTER(Data_Source[Price (SAR)],Data_Source[Maker] = Data_Source[[#This Row],[Maker]]))</f>
        <v>42000</v>
      </c>
    </row>
    <row r="4413" spans="1:17" x14ac:dyDescent="0.35">
      <c r="A4413">
        <v>4412</v>
      </c>
      <c r="B4413" t="s">
        <v>27</v>
      </c>
      <c r="C4413" t="s">
        <v>426</v>
      </c>
      <c r="D4413">
        <v>2016</v>
      </c>
      <c r="E4413" s="9">
        <f ca="1">YEAR(TODAY())-Data_Source[[#This Row],[Year]]</f>
        <v>9</v>
      </c>
      <c r="F4413" t="s">
        <v>15</v>
      </c>
      <c r="G4413" t="s">
        <v>65</v>
      </c>
      <c r="H4413" t="s">
        <v>30</v>
      </c>
      <c r="I4413">
        <v>2</v>
      </c>
      <c r="J4413" t="s">
        <v>18</v>
      </c>
      <c r="K4413" t="s">
        <v>19</v>
      </c>
      <c r="L4413">
        <v>95000</v>
      </c>
      <c r="M4413" t="s">
        <v>20</v>
      </c>
      <c r="N4413" t="s">
        <v>20</v>
      </c>
      <c r="O4413" s="3">
        <v>55000</v>
      </c>
      <c r="P4413" s="1">
        <f>MEDIAN(Data_Source[Price (SAR)])</f>
        <v>58000</v>
      </c>
      <c r="Q4413" s="1" cm="1">
        <f t="array" ref="Q4413">MEDIAN(_xlfn._xlws.FILTER(Data_Source[Price (SAR)],Data_Source[Maker] = Data_Source[[#This Row],[Maker]]))</f>
        <v>42000</v>
      </c>
    </row>
    <row r="4414" spans="1:17" x14ac:dyDescent="0.35">
      <c r="A4414">
        <v>4413</v>
      </c>
      <c r="B4414" t="s">
        <v>27</v>
      </c>
      <c r="C4414" t="s">
        <v>88</v>
      </c>
      <c r="D4414">
        <v>2018</v>
      </c>
      <c r="E4414" s="9">
        <f ca="1">YEAR(TODAY())-Data_Source[[#This Row],[Year]]</f>
        <v>7</v>
      </c>
      <c r="F4414" t="s">
        <v>15</v>
      </c>
      <c r="G4414" t="s">
        <v>29</v>
      </c>
      <c r="H4414" t="s">
        <v>26</v>
      </c>
      <c r="I4414">
        <v>1.6</v>
      </c>
      <c r="J4414" t="s">
        <v>18</v>
      </c>
      <c r="K4414" t="s">
        <v>19</v>
      </c>
      <c r="L4414">
        <v>114000</v>
      </c>
      <c r="M4414" t="s">
        <v>59</v>
      </c>
      <c r="N4414" t="s">
        <v>59</v>
      </c>
      <c r="O4414" s="2">
        <v>37000</v>
      </c>
      <c r="P4414" s="1">
        <f>MEDIAN(Data_Source[Price (SAR)])</f>
        <v>58000</v>
      </c>
      <c r="Q4414" s="1" cm="1">
        <f t="array" ref="Q4414">MEDIAN(_xlfn._xlws.FILTER(Data_Source[Price (SAR)],Data_Source[Maker] = Data_Source[[#This Row],[Maker]]))</f>
        <v>42000</v>
      </c>
    </row>
    <row r="4415" spans="1:17" x14ac:dyDescent="0.35">
      <c r="A4415">
        <v>4414</v>
      </c>
      <c r="B4415" t="s">
        <v>21</v>
      </c>
      <c r="C4415" t="s">
        <v>120</v>
      </c>
      <c r="D4415">
        <v>2015</v>
      </c>
      <c r="E4415" s="9">
        <f ca="1">YEAR(TODAY())-Data_Source[[#This Row],[Year]]</f>
        <v>10</v>
      </c>
      <c r="F4415" t="s">
        <v>15</v>
      </c>
      <c r="G4415" t="s">
        <v>23</v>
      </c>
      <c r="H4415" t="s">
        <v>17</v>
      </c>
      <c r="I4415">
        <v>1.1000000000000001</v>
      </c>
      <c r="J4415" t="s">
        <v>18</v>
      </c>
      <c r="K4415" t="s">
        <v>68</v>
      </c>
      <c r="L4415">
        <v>215267</v>
      </c>
      <c r="M4415" t="s">
        <v>81</v>
      </c>
      <c r="N4415" t="s">
        <v>541</v>
      </c>
      <c r="O4415" s="2">
        <v>31000</v>
      </c>
      <c r="P4415" s="1">
        <f>MEDIAN(Data_Source[Price (SAR)])</f>
        <v>58000</v>
      </c>
      <c r="Q4415" s="1" cm="1">
        <f t="array" ref="Q4415">MEDIAN(_xlfn._xlws.FILTER(Data_Source[Price (SAR)],Data_Source[Maker] = Data_Source[[#This Row],[Maker]]))</f>
        <v>36500</v>
      </c>
    </row>
    <row r="4416" spans="1:17" x14ac:dyDescent="0.35">
      <c r="A4416">
        <v>4415</v>
      </c>
      <c r="B4416" t="s">
        <v>27</v>
      </c>
      <c r="C4416" t="s">
        <v>28</v>
      </c>
      <c r="D4416">
        <v>2018</v>
      </c>
      <c r="E4416" s="9">
        <f ca="1">YEAR(TODAY())-Data_Source[[#This Row],[Year]]</f>
        <v>7</v>
      </c>
      <c r="F4416" t="s">
        <v>15</v>
      </c>
      <c r="G4416" t="s">
        <v>23</v>
      </c>
      <c r="H4416" t="s">
        <v>26</v>
      </c>
      <c r="I4416">
        <v>2</v>
      </c>
      <c r="J4416" t="s">
        <v>18</v>
      </c>
      <c r="K4416" t="s">
        <v>19</v>
      </c>
      <c r="L4416">
        <v>170000</v>
      </c>
      <c r="M4416" t="s">
        <v>255</v>
      </c>
      <c r="N4416" t="s">
        <v>255</v>
      </c>
      <c r="O4416" s="3">
        <v>43000</v>
      </c>
      <c r="P4416" s="1">
        <f>MEDIAN(Data_Source[Price (SAR)])</f>
        <v>58000</v>
      </c>
      <c r="Q4416" s="1" cm="1">
        <f t="array" ref="Q4416">MEDIAN(_xlfn._xlws.FILTER(Data_Source[Price (SAR)],Data_Source[Maker] = Data_Source[[#This Row],[Maker]]))</f>
        <v>42000</v>
      </c>
    </row>
    <row r="4417" spans="1:17" x14ac:dyDescent="0.35">
      <c r="A4417">
        <v>4416</v>
      </c>
      <c r="B4417" t="s">
        <v>34</v>
      </c>
      <c r="C4417" t="s">
        <v>43</v>
      </c>
      <c r="D4417">
        <v>2013</v>
      </c>
      <c r="E4417" s="9">
        <f ca="1">YEAR(TODAY())-Data_Source[[#This Row],[Year]]</f>
        <v>12</v>
      </c>
      <c r="F4417" t="s">
        <v>15</v>
      </c>
      <c r="G4417" t="s">
        <v>75</v>
      </c>
      <c r="H4417" t="s">
        <v>26</v>
      </c>
      <c r="I4417">
        <v>2.5</v>
      </c>
      <c r="J4417" t="s">
        <v>18</v>
      </c>
      <c r="K4417" t="s">
        <v>19</v>
      </c>
      <c r="L4417">
        <v>376580</v>
      </c>
      <c r="M4417" t="s">
        <v>70</v>
      </c>
      <c r="N4417" t="s">
        <v>70</v>
      </c>
      <c r="O4417" s="3">
        <v>28000</v>
      </c>
      <c r="P4417" s="1">
        <f>MEDIAN(Data_Source[Price (SAR)])</f>
        <v>58000</v>
      </c>
      <c r="Q4417" s="1" cm="1">
        <f t="array" ref="Q4417">MEDIAN(_xlfn._xlws.FILTER(Data_Source[Price (SAR)],Data_Source[Maker] = Data_Source[[#This Row],[Maker]]))</f>
        <v>65000</v>
      </c>
    </row>
    <row r="4418" spans="1:17" x14ac:dyDescent="0.35">
      <c r="A4418">
        <v>4417</v>
      </c>
      <c r="B4418" t="s">
        <v>34</v>
      </c>
      <c r="C4418" t="s">
        <v>35</v>
      </c>
      <c r="D4418">
        <v>2019</v>
      </c>
      <c r="E4418" s="9">
        <f ca="1">YEAR(TODAY())-Data_Source[[#This Row],[Year]]</f>
        <v>6</v>
      </c>
      <c r="F4418" t="s">
        <v>44</v>
      </c>
      <c r="G4418" t="s">
        <v>23</v>
      </c>
      <c r="H4418" t="s">
        <v>17</v>
      </c>
      <c r="I4418">
        <v>4</v>
      </c>
      <c r="J4418" t="s">
        <v>18</v>
      </c>
      <c r="K4418" t="s">
        <v>19</v>
      </c>
      <c r="L4418">
        <v>106665</v>
      </c>
      <c r="M4418" t="s">
        <v>42</v>
      </c>
      <c r="N4418" t="s">
        <v>64</v>
      </c>
      <c r="O4418" s="3">
        <v>205000</v>
      </c>
      <c r="P4418" s="1">
        <f>MEDIAN(Data_Source[Price (SAR)])</f>
        <v>58000</v>
      </c>
      <c r="Q4418" s="1" cm="1">
        <f t="array" ref="Q4418">MEDIAN(_xlfn._xlws.FILTER(Data_Source[Price (SAR)],Data_Source[Maker] = Data_Source[[#This Row],[Maker]]))</f>
        <v>65000</v>
      </c>
    </row>
    <row r="4419" spans="1:17" x14ac:dyDescent="0.35">
      <c r="A4419">
        <v>4418</v>
      </c>
      <c r="B4419" t="s">
        <v>60</v>
      </c>
      <c r="C4419" t="s">
        <v>80</v>
      </c>
      <c r="D4419">
        <v>2019</v>
      </c>
      <c r="E4419" s="9">
        <f ca="1">YEAR(TODAY())-Data_Source[[#This Row],[Year]]</f>
        <v>6</v>
      </c>
      <c r="F4419" t="s">
        <v>44</v>
      </c>
      <c r="G4419" t="s">
        <v>16</v>
      </c>
      <c r="H4419" t="s">
        <v>26</v>
      </c>
      <c r="I4419">
        <v>3.5</v>
      </c>
      <c r="J4419" t="s">
        <v>18</v>
      </c>
      <c r="K4419" t="s">
        <v>19</v>
      </c>
      <c r="L4419">
        <v>39000</v>
      </c>
      <c r="M4419" t="s">
        <v>20</v>
      </c>
      <c r="N4419" t="s">
        <v>20</v>
      </c>
      <c r="O4419" s="2">
        <v>150000</v>
      </c>
      <c r="P4419" s="1">
        <f>MEDIAN(Data_Source[Price (SAR)])</f>
        <v>58000</v>
      </c>
      <c r="Q4419" s="1" cm="1">
        <f t="array" ref="Q4419">MEDIAN(_xlfn._xlws.FILTER(Data_Source[Price (SAR)],Data_Source[Maker] = Data_Source[[#This Row],[Maker]]))</f>
        <v>142000</v>
      </c>
    </row>
    <row r="4420" spans="1:17" x14ac:dyDescent="0.35">
      <c r="A4420">
        <v>4419</v>
      </c>
      <c r="B4420" t="s">
        <v>34</v>
      </c>
      <c r="C4420" t="s">
        <v>51</v>
      </c>
      <c r="D4420">
        <v>2018</v>
      </c>
      <c r="E4420" s="9">
        <f ca="1">YEAR(TODAY())-Data_Source[[#This Row],[Year]]</f>
        <v>7</v>
      </c>
      <c r="F4420" t="s">
        <v>15</v>
      </c>
      <c r="G4420" t="s">
        <v>25</v>
      </c>
      <c r="H4420" t="s">
        <v>26</v>
      </c>
      <c r="I4420">
        <v>1.6</v>
      </c>
      <c r="J4420" t="s">
        <v>18</v>
      </c>
      <c r="K4420" t="s">
        <v>19</v>
      </c>
      <c r="L4420">
        <v>90084</v>
      </c>
      <c r="M4420" t="s">
        <v>20</v>
      </c>
      <c r="N4420" t="s">
        <v>20</v>
      </c>
      <c r="O4420" s="3">
        <v>50000</v>
      </c>
      <c r="P4420" s="1">
        <f>MEDIAN(Data_Source[Price (SAR)])</f>
        <v>58000</v>
      </c>
      <c r="Q4420" s="1" cm="1">
        <f t="array" ref="Q4420">MEDIAN(_xlfn._xlws.FILTER(Data_Source[Price (SAR)],Data_Source[Maker] = Data_Source[[#This Row],[Maker]]))</f>
        <v>65000</v>
      </c>
    </row>
    <row r="4421" spans="1:17" x14ac:dyDescent="0.35">
      <c r="A4421">
        <v>4420</v>
      </c>
      <c r="B4421" t="s">
        <v>27</v>
      </c>
      <c r="C4421" t="s">
        <v>93</v>
      </c>
      <c r="D4421">
        <v>2021</v>
      </c>
      <c r="E4421" s="9">
        <f ca="1">YEAR(TODAY())-Data_Source[[#This Row],[Year]]</f>
        <v>4</v>
      </c>
      <c r="F4421" t="s">
        <v>15</v>
      </c>
      <c r="G4421" t="s">
        <v>23</v>
      </c>
      <c r="H4421" t="s">
        <v>26</v>
      </c>
      <c r="I4421">
        <v>3.5</v>
      </c>
      <c r="J4421" t="s">
        <v>18</v>
      </c>
      <c r="K4421" t="s">
        <v>19</v>
      </c>
      <c r="L4421">
        <v>11000</v>
      </c>
      <c r="M4421" t="s">
        <v>401</v>
      </c>
      <c r="N4421" t="s">
        <v>255</v>
      </c>
      <c r="O4421" s="3">
        <v>120000</v>
      </c>
      <c r="P4421" s="1">
        <f>MEDIAN(Data_Source[Price (SAR)])</f>
        <v>58000</v>
      </c>
      <c r="Q4421" s="1" cm="1">
        <f t="array" ref="Q4421">MEDIAN(_xlfn._xlws.FILTER(Data_Source[Price (SAR)],Data_Source[Maker] = Data_Source[[#This Row],[Maker]]))</f>
        <v>42000</v>
      </c>
    </row>
    <row r="4422" spans="1:17" x14ac:dyDescent="0.35">
      <c r="A4422">
        <v>4421</v>
      </c>
      <c r="B4422" t="s">
        <v>219</v>
      </c>
      <c r="C4422" t="s">
        <v>441</v>
      </c>
      <c r="D4422">
        <v>2012</v>
      </c>
      <c r="E4422" s="9">
        <f ca="1">YEAR(TODAY())-Data_Source[[#This Row],[Year]]</f>
        <v>13</v>
      </c>
      <c r="F4422" t="s">
        <v>47</v>
      </c>
      <c r="G4422" t="s">
        <v>23</v>
      </c>
      <c r="H4422" t="s">
        <v>17</v>
      </c>
      <c r="I4422">
        <v>2</v>
      </c>
      <c r="J4422" t="s">
        <v>18</v>
      </c>
      <c r="K4422" t="s">
        <v>19</v>
      </c>
      <c r="L4422">
        <v>240000</v>
      </c>
      <c r="M4422" t="s">
        <v>42</v>
      </c>
      <c r="N4422" t="s">
        <v>64</v>
      </c>
      <c r="O4422" s="3">
        <v>25000</v>
      </c>
      <c r="P4422" s="1">
        <f>MEDIAN(Data_Source[Price (SAR)])</f>
        <v>58000</v>
      </c>
      <c r="Q4422" s="1" cm="1">
        <f t="array" ref="Q4422">MEDIAN(_xlfn._xlws.FILTER(Data_Source[Price (SAR)],Data_Source[Maker] = Data_Source[[#This Row],[Maker]]))</f>
        <v>49500</v>
      </c>
    </row>
    <row r="4423" spans="1:17" x14ac:dyDescent="0.35">
      <c r="A4423">
        <v>4422</v>
      </c>
      <c r="B4423" t="s">
        <v>76</v>
      </c>
      <c r="C4423" t="s">
        <v>147</v>
      </c>
      <c r="D4423">
        <v>2016</v>
      </c>
      <c r="E4423" s="9">
        <f ca="1">YEAR(TODAY())-Data_Source[[#This Row],[Year]]</f>
        <v>9</v>
      </c>
      <c r="F4423" t="s">
        <v>15</v>
      </c>
      <c r="G4423" t="s">
        <v>23</v>
      </c>
      <c r="H4423" t="s">
        <v>30</v>
      </c>
      <c r="I4423">
        <v>5</v>
      </c>
      <c r="J4423" t="s">
        <v>18</v>
      </c>
      <c r="K4423" t="s">
        <v>19</v>
      </c>
      <c r="L4423">
        <v>138</v>
      </c>
      <c r="M4423" t="s">
        <v>20</v>
      </c>
      <c r="N4423" t="s">
        <v>20</v>
      </c>
      <c r="O4423" s="3">
        <v>90000</v>
      </c>
      <c r="P4423" s="1">
        <f>MEDIAN(Data_Source[Price (SAR)])</f>
        <v>58000</v>
      </c>
      <c r="Q4423" s="1" cm="1">
        <f t="array" ref="Q4423">MEDIAN(_xlfn._xlws.FILTER(Data_Source[Price (SAR)],Data_Source[Maker] = Data_Source[[#This Row],[Maker]]))</f>
        <v>55000</v>
      </c>
    </row>
    <row r="4424" spans="1:17" x14ac:dyDescent="0.35">
      <c r="A4424">
        <v>4423</v>
      </c>
      <c r="B4424" t="s">
        <v>34</v>
      </c>
      <c r="C4424" t="s">
        <v>43</v>
      </c>
      <c r="D4424">
        <v>2011</v>
      </c>
      <c r="E4424" s="9">
        <f ca="1">YEAR(TODAY())-Data_Source[[#This Row],[Year]]</f>
        <v>14</v>
      </c>
      <c r="F4424" t="s">
        <v>15</v>
      </c>
      <c r="G4424" t="s">
        <v>25</v>
      </c>
      <c r="H4424" t="s">
        <v>30</v>
      </c>
      <c r="I4424">
        <v>2.4</v>
      </c>
      <c r="J4424" t="s">
        <v>18</v>
      </c>
      <c r="K4424" t="s">
        <v>68</v>
      </c>
      <c r="L4424">
        <v>85000</v>
      </c>
      <c r="M4424" t="s">
        <v>111</v>
      </c>
      <c r="N4424" t="s">
        <v>540</v>
      </c>
      <c r="O4424" s="3">
        <v>52000</v>
      </c>
      <c r="P4424" s="1">
        <f>MEDIAN(Data_Source[Price (SAR)])</f>
        <v>58000</v>
      </c>
      <c r="Q4424" s="1" cm="1">
        <f t="array" ref="Q4424">MEDIAN(_xlfn._xlws.FILTER(Data_Source[Price (SAR)],Data_Source[Maker] = Data_Source[[#This Row],[Maker]]))</f>
        <v>65000</v>
      </c>
    </row>
    <row r="4425" spans="1:17" x14ac:dyDescent="0.35">
      <c r="A4425">
        <v>4424</v>
      </c>
      <c r="B4425" t="s">
        <v>60</v>
      </c>
      <c r="C4425" t="s">
        <v>90</v>
      </c>
      <c r="D4425">
        <v>2018</v>
      </c>
      <c r="E4425" s="9">
        <f ca="1">YEAR(TODAY())-Data_Source[[#This Row],[Year]]</f>
        <v>7</v>
      </c>
      <c r="F4425" t="s">
        <v>15</v>
      </c>
      <c r="G4425" t="s">
        <v>33</v>
      </c>
      <c r="H4425" t="s">
        <v>17</v>
      </c>
      <c r="I4425">
        <v>5.7</v>
      </c>
      <c r="J4425" t="s">
        <v>18</v>
      </c>
      <c r="K4425" t="s">
        <v>19</v>
      </c>
      <c r="L4425">
        <v>95000</v>
      </c>
      <c r="M4425" t="s">
        <v>42</v>
      </c>
      <c r="N4425" t="s">
        <v>64</v>
      </c>
      <c r="O4425" s="2">
        <v>355000</v>
      </c>
      <c r="P4425" s="1">
        <f>MEDIAN(Data_Source[Price (SAR)])</f>
        <v>58000</v>
      </c>
      <c r="Q4425" s="1" cm="1">
        <f t="array" ref="Q4425">MEDIAN(_xlfn._xlws.FILTER(Data_Source[Price (SAR)],Data_Source[Maker] = Data_Source[[#This Row],[Maker]]))</f>
        <v>142000</v>
      </c>
    </row>
    <row r="4426" spans="1:17" x14ac:dyDescent="0.35">
      <c r="A4426">
        <v>4425</v>
      </c>
      <c r="B4426" t="s">
        <v>60</v>
      </c>
      <c r="C4426" t="s">
        <v>80</v>
      </c>
      <c r="D4426">
        <v>2019</v>
      </c>
      <c r="E4426" s="9">
        <f ca="1">YEAR(TODAY())-Data_Source[[#This Row],[Year]]</f>
        <v>6</v>
      </c>
      <c r="F4426" t="s">
        <v>44</v>
      </c>
      <c r="G4426" t="s">
        <v>16</v>
      </c>
      <c r="H4426" t="s">
        <v>26</v>
      </c>
      <c r="I4426">
        <v>3.5</v>
      </c>
      <c r="J4426" t="s">
        <v>18</v>
      </c>
      <c r="K4426" t="s">
        <v>19</v>
      </c>
      <c r="L4426">
        <v>33000</v>
      </c>
      <c r="M4426" t="s">
        <v>20</v>
      </c>
      <c r="N4426" t="s">
        <v>20</v>
      </c>
      <c r="O4426" s="3">
        <v>150000</v>
      </c>
      <c r="P4426" s="1">
        <f>MEDIAN(Data_Source[Price (SAR)])</f>
        <v>58000</v>
      </c>
      <c r="Q4426" s="1" cm="1">
        <f t="array" ref="Q4426">MEDIAN(_xlfn._xlws.FILTER(Data_Source[Price (SAR)],Data_Source[Maker] = Data_Source[[#This Row],[Maker]]))</f>
        <v>142000</v>
      </c>
    </row>
    <row r="4427" spans="1:17" x14ac:dyDescent="0.35">
      <c r="A4427">
        <v>4426</v>
      </c>
      <c r="B4427" t="s">
        <v>27</v>
      </c>
      <c r="C4427" t="s">
        <v>89</v>
      </c>
      <c r="D4427">
        <v>2016</v>
      </c>
      <c r="E4427" s="9">
        <f ca="1">YEAR(TODAY())-Data_Source[[#This Row],[Year]]</f>
        <v>9</v>
      </c>
      <c r="F4427" t="s">
        <v>47</v>
      </c>
      <c r="G4427" t="s">
        <v>16</v>
      </c>
      <c r="H4427" t="s">
        <v>30</v>
      </c>
      <c r="I4427">
        <v>1.6</v>
      </c>
      <c r="J4427" t="s">
        <v>56</v>
      </c>
      <c r="K4427" t="s">
        <v>19</v>
      </c>
      <c r="L4427">
        <v>180000</v>
      </c>
      <c r="M4427" t="s">
        <v>42</v>
      </c>
      <c r="N4427" t="s">
        <v>64</v>
      </c>
      <c r="O4427" s="2">
        <v>55000</v>
      </c>
      <c r="P4427" s="1">
        <f>MEDIAN(Data_Source[Price (SAR)])</f>
        <v>58000</v>
      </c>
      <c r="Q4427" s="1" cm="1">
        <f t="array" ref="Q4427">MEDIAN(_xlfn._xlws.FILTER(Data_Source[Price (SAR)],Data_Source[Maker] = Data_Source[[#This Row],[Maker]]))</f>
        <v>42000</v>
      </c>
    </row>
    <row r="4428" spans="1:17" x14ac:dyDescent="0.35">
      <c r="A4428">
        <v>4427</v>
      </c>
      <c r="B4428" t="s">
        <v>139</v>
      </c>
      <c r="C4428" t="s">
        <v>478</v>
      </c>
      <c r="D4428">
        <v>2001</v>
      </c>
      <c r="E4428" s="9">
        <f ca="1">YEAR(TODAY())-Data_Source[[#This Row],[Year]]</f>
        <v>24</v>
      </c>
      <c r="F4428" t="s">
        <v>47</v>
      </c>
      <c r="G4428" t="s">
        <v>23</v>
      </c>
      <c r="H4428" t="s">
        <v>17</v>
      </c>
      <c r="I4428">
        <v>1</v>
      </c>
      <c r="J4428" t="s">
        <v>56</v>
      </c>
      <c r="K4428" t="s">
        <v>68</v>
      </c>
      <c r="L4428">
        <v>1000</v>
      </c>
      <c r="M4428" t="s">
        <v>42</v>
      </c>
      <c r="N4428" t="s">
        <v>64</v>
      </c>
      <c r="O4428" s="2">
        <v>7000</v>
      </c>
      <c r="P4428" s="1">
        <f>MEDIAN(Data_Source[Price (SAR)])</f>
        <v>58000</v>
      </c>
      <c r="Q4428" s="1" cm="1">
        <f t="array" ref="Q4428">MEDIAN(_xlfn._xlws.FILTER(Data_Source[Price (SAR)],Data_Source[Maker] = Data_Source[[#This Row],[Maker]]))</f>
        <v>28000</v>
      </c>
    </row>
    <row r="4429" spans="1:17" x14ac:dyDescent="0.35">
      <c r="A4429">
        <v>4428</v>
      </c>
      <c r="B4429" t="s">
        <v>27</v>
      </c>
      <c r="C4429" t="s">
        <v>89</v>
      </c>
      <c r="D4429">
        <v>2018</v>
      </c>
      <c r="E4429" s="9">
        <f ca="1">YEAR(TODAY())-Data_Source[[#This Row],[Year]]</f>
        <v>7</v>
      </c>
      <c r="F4429" t="s">
        <v>15</v>
      </c>
      <c r="G4429" t="s">
        <v>23</v>
      </c>
      <c r="H4429" t="s">
        <v>30</v>
      </c>
      <c r="I4429">
        <v>2</v>
      </c>
      <c r="J4429" t="s">
        <v>18</v>
      </c>
      <c r="K4429" t="s">
        <v>19</v>
      </c>
      <c r="L4429">
        <v>116000</v>
      </c>
      <c r="M4429" t="s">
        <v>20</v>
      </c>
      <c r="N4429" t="s">
        <v>20</v>
      </c>
      <c r="O4429" s="3">
        <v>55000</v>
      </c>
      <c r="P4429" s="1">
        <f>MEDIAN(Data_Source[Price (SAR)])</f>
        <v>58000</v>
      </c>
      <c r="Q4429" s="1" cm="1">
        <f t="array" ref="Q4429">MEDIAN(_xlfn._xlws.FILTER(Data_Source[Price (SAR)],Data_Source[Maker] = Data_Source[[#This Row],[Maker]]))</f>
        <v>42000</v>
      </c>
    </row>
    <row r="4430" spans="1:17" x14ac:dyDescent="0.35">
      <c r="A4430">
        <v>4429</v>
      </c>
      <c r="B4430" t="s">
        <v>82</v>
      </c>
      <c r="C4430" t="s">
        <v>105</v>
      </c>
      <c r="D4430">
        <v>2017</v>
      </c>
      <c r="E4430" s="9">
        <f ca="1">YEAR(TODAY())-Data_Source[[#This Row],[Year]]</f>
        <v>8</v>
      </c>
      <c r="F4430" t="s">
        <v>15</v>
      </c>
      <c r="G4430" t="s">
        <v>16</v>
      </c>
      <c r="H4430" t="s">
        <v>30</v>
      </c>
      <c r="I4430">
        <v>2.4</v>
      </c>
      <c r="J4430" t="s">
        <v>18</v>
      </c>
      <c r="K4430" t="s">
        <v>19</v>
      </c>
      <c r="L4430">
        <v>245000</v>
      </c>
      <c r="M4430" t="s">
        <v>20</v>
      </c>
      <c r="N4430" t="s">
        <v>20</v>
      </c>
      <c r="O4430" s="2">
        <v>45000</v>
      </c>
      <c r="P4430" s="1">
        <f>MEDIAN(Data_Source[Price (SAR)])</f>
        <v>58000</v>
      </c>
      <c r="Q4430" s="1" cm="1">
        <f t="array" ref="Q4430">MEDIAN(_xlfn._xlws.FILTER(Data_Source[Price (SAR)],Data_Source[Maker] = Data_Source[[#This Row],[Maker]]))</f>
        <v>40000</v>
      </c>
    </row>
    <row r="4431" spans="1:17" x14ac:dyDescent="0.35">
      <c r="A4431">
        <v>4430</v>
      </c>
      <c r="B4431" t="s">
        <v>181</v>
      </c>
      <c r="C4431" t="s">
        <v>378</v>
      </c>
      <c r="D4431">
        <v>2012</v>
      </c>
      <c r="E4431" s="9">
        <f ca="1">YEAR(TODAY())-Data_Source[[#This Row],[Year]]</f>
        <v>13</v>
      </c>
      <c r="F4431" t="s">
        <v>15</v>
      </c>
      <c r="G4431" t="s">
        <v>23</v>
      </c>
      <c r="H4431" t="s">
        <v>30</v>
      </c>
      <c r="I4431">
        <v>4.2</v>
      </c>
      <c r="J4431" t="s">
        <v>18</v>
      </c>
      <c r="K4431" t="s">
        <v>68</v>
      </c>
      <c r="L4431">
        <v>20000</v>
      </c>
      <c r="M4431" t="s">
        <v>70</v>
      </c>
      <c r="N4431" t="s">
        <v>70</v>
      </c>
      <c r="O4431" s="3">
        <v>20000</v>
      </c>
      <c r="P4431" s="1">
        <f>MEDIAN(Data_Source[Price (SAR)])</f>
        <v>58000</v>
      </c>
      <c r="Q4431" s="1" cm="1">
        <f t="array" ref="Q4431">MEDIAN(_xlfn._xlws.FILTER(Data_Source[Price (SAR)],Data_Source[Maker] = Data_Source[[#This Row],[Maker]]))</f>
        <v>54000</v>
      </c>
    </row>
    <row r="4432" spans="1:17" x14ac:dyDescent="0.35">
      <c r="A4432">
        <v>4431</v>
      </c>
      <c r="B4432" t="s">
        <v>39</v>
      </c>
      <c r="C4432" t="s">
        <v>46</v>
      </c>
      <c r="D4432">
        <v>2007</v>
      </c>
      <c r="E4432" s="9">
        <f ca="1">YEAR(TODAY())-Data_Source[[#This Row],[Year]]</f>
        <v>18</v>
      </c>
      <c r="F4432" t="s">
        <v>15</v>
      </c>
      <c r="G4432" t="s">
        <v>23</v>
      </c>
      <c r="H4432" t="s">
        <v>17</v>
      </c>
      <c r="I4432">
        <v>5.3</v>
      </c>
      <c r="J4432" t="s">
        <v>18</v>
      </c>
      <c r="K4432" t="s">
        <v>19</v>
      </c>
      <c r="L4432">
        <v>35000</v>
      </c>
      <c r="M4432" t="s">
        <v>81</v>
      </c>
      <c r="N4432" t="s">
        <v>541</v>
      </c>
      <c r="O4432" s="3">
        <v>35000</v>
      </c>
      <c r="P4432" s="1">
        <f>MEDIAN(Data_Source[Price (SAR)])</f>
        <v>58000</v>
      </c>
      <c r="Q4432" s="1" cm="1">
        <f t="array" ref="Q4432">MEDIAN(_xlfn._xlws.FILTER(Data_Source[Price (SAR)],Data_Source[Maker] = Data_Source[[#This Row],[Maker]]))</f>
        <v>60000</v>
      </c>
    </row>
    <row r="4433" spans="1:17" x14ac:dyDescent="0.35">
      <c r="A4433">
        <v>4432</v>
      </c>
      <c r="B4433" t="s">
        <v>39</v>
      </c>
      <c r="C4433" t="s">
        <v>46</v>
      </c>
      <c r="D4433">
        <v>2011</v>
      </c>
      <c r="E4433" s="9">
        <f ca="1">YEAR(TODAY())-Data_Source[[#This Row],[Year]]</f>
        <v>14</v>
      </c>
      <c r="F4433" t="s">
        <v>15</v>
      </c>
      <c r="G4433" t="s">
        <v>16</v>
      </c>
      <c r="H4433" t="s">
        <v>26</v>
      </c>
      <c r="I4433">
        <v>5.3</v>
      </c>
      <c r="J4433" t="s">
        <v>18</v>
      </c>
      <c r="K4433" t="s">
        <v>19</v>
      </c>
      <c r="L4433">
        <v>250000</v>
      </c>
      <c r="M4433" t="s">
        <v>155</v>
      </c>
      <c r="N4433" t="s">
        <v>539</v>
      </c>
      <c r="O4433" s="3">
        <v>40000</v>
      </c>
      <c r="P4433" s="1">
        <f>MEDIAN(Data_Source[Price (SAR)])</f>
        <v>58000</v>
      </c>
      <c r="Q4433" s="1" cm="1">
        <f t="array" ref="Q4433">MEDIAN(_xlfn._xlws.FILTER(Data_Source[Price (SAR)],Data_Source[Maker] = Data_Source[[#This Row],[Maker]]))</f>
        <v>60000</v>
      </c>
    </row>
    <row r="4434" spans="1:17" x14ac:dyDescent="0.35">
      <c r="A4434">
        <v>4433</v>
      </c>
      <c r="B4434" t="s">
        <v>27</v>
      </c>
      <c r="C4434" t="s">
        <v>88</v>
      </c>
      <c r="D4434">
        <v>2016</v>
      </c>
      <c r="E4434" s="9">
        <f ca="1">YEAR(TODAY())-Data_Source[[#This Row],[Year]]</f>
        <v>9</v>
      </c>
      <c r="F4434" t="s">
        <v>15</v>
      </c>
      <c r="G4434" t="s">
        <v>23</v>
      </c>
      <c r="H4434" t="s">
        <v>26</v>
      </c>
      <c r="I4434">
        <v>1.4</v>
      </c>
      <c r="J4434" t="s">
        <v>18</v>
      </c>
      <c r="K4434" t="s">
        <v>19</v>
      </c>
      <c r="L4434">
        <v>178000</v>
      </c>
      <c r="M4434" t="s">
        <v>45</v>
      </c>
      <c r="N4434" t="s">
        <v>539</v>
      </c>
      <c r="O4434" s="2">
        <v>25000</v>
      </c>
      <c r="P4434" s="1">
        <f>MEDIAN(Data_Source[Price (SAR)])</f>
        <v>58000</v>
      </c>
      <c r="Q4434" s="1" cm="1">
        <f t="array" ref="Q4434">MEDIAN(_xlfn._xlws.FILTER(Data_Source[Price (SAR)],Data_Source[Maker] = Data_Source[[#This Row],[Maker]]))</f>
        <v>42000</v>
      </c>
    </row>
    <row r="4435" spans="1:17" x14ac:dyDescent="0.35">
      <c r="A4435">
        <v>4434</v>
      </c>
      <c r="B4435" t="s">
        <v>27</v>
      </c>
      <c r="C4435" t="s">
        <v>89</v>
      </c>
      <c r="D4435">
        <v>2019</v>
      </c>
      <c r="E4435" s="9">
        <f ca="1">YEAR(TODAY())-Data_Source[[#This Row],[Year]]</f>
        <v>6</v>
      </c>
      <c r="F4435" t="s">
        <v>15</v>
      </c>
      <c r="G4435" t="s">
        <v>25</v>
      </c>
      <c r="H4435" t="s">
        <v>26</v>
      </c>
      <c r="I4435">
        <v>2.4</v>
      </c>
      <c r="J4435" t="s">
        <v>18</v>
      </c>
      <c r="K4435" t="s">
        <v>19</v>
      </c>
      <c r="L4435">
        <v>110875</v>
      </c>
      <c r="M4435" t="s">
        <v>20</v>
      </c>
      <c r="N4435" t="s">
        <v>20</v>
      </c>
      <c r="O4435" s="3">
        <v>57000</v>
      </c>
      <c r="P4435" s="1">
        <f>MEDIAN(Data_Source[Price (SAR)])</f>
        <v>58000</v>
      </c>
      <c r="Q4435" s="1" cm="1">
        <f t="array" ref="Q4435">MEDIAN(_xlfn._xlws.FILTER(Data_Source[Price (SAR)],Data_Source[Maker] = Data_Source[[#This Row],[Maker]]))</f>
        <v>42000</v>
      </c>
    </row>
    <row r="4436" spans="1:17" x14ac:dyDescent="0.35">
      <c r="A4436">
        <v>4435</v>
      </c>
      <c r="B4436" t="s">
        <v>181</v>
      </c>
      <c r="C4436" t="s">
        <v>199</v>
      </c>
      <c r="D4436">
        <v>2018</v>
      </c>
      <c r="E4436" s="9">
        <f ca="1">YEAR(TODAY())-Data_Source[[#This Row],[Year]]</f>
        <v>7</v>
      </c>
      <c r="F4436" t="s">
        <v>15</v>
      </c>
      <c r="G4436" t="s">
        <v>23</v>
      </c>
      <c r="H4436" t="s">
        <v>17</v>
      </c>
      <c r="I4436">
        <v>3.8</v>
      </c>
      <c r="J4436" t="s">
        <v>18</v>
      </c>
      <c r="K4436" t="s">
        <v>19</v>
      </c>
      <c r="L4436">
        <v>62000</v>
      </c>
      <c r="M4436" t="s">
        <v>111</v>
      </c>
      <c r="N4436" t="s">
        <v>540</v>
      </c>
      <c r="O4436" s="3">
        <v>82000</v>
      </c>
      <c r="P4436" s="1">
        <f>MEDIAN(Data_Source[Price (SAR)])</f>
        <v>58000</v>
      </c>
      <c r="Q4436" s="1" cm="1">
        <f t="array" ref="Q4436">MEDIAN(_xlfn._xlws.FILTER(Data_Source[Price (SAR)],Data_Source[Maker] = Data_Source[[#This Row],[Maker]]))</f>
        <v>54000</v>
      </c>
    </row>
    <row r="4437" spans="1:17" x14ac:dyDescent="0.35">
      <c r="A4437">
        <v>4436</v>
      </c>
      <c r="B4437" t="s">
        <v>99</v>
      </c>
      <c r="C4437">
        <v>6</v>
      </c>
      <c r="D4437">
        <v>2019</v>
      </c>
      <c r="E4437" s="9">
        <f ca="1">YEAR(TODAY())-Data_Source[[#This Row],[Year]]</f>
        <v>6</v>
      </c>
      <c r="F4437" t="s">
        <v>15</v>
      </c>
      <c r="G4437" t="s">
        <v>65</v>
      </c>
      <c r="H4437" t="s">
        <v>17</v>
      </c>
      <c r="I4437">
        <v>2</v>
      </c>
      <c r="J4437" t="s">
        <v>18</v>
      </c>
      <c r="K4437" t="s">
        <v>19</v>
      </c>
      <c r="L4437">
        <v>107</v>
      </c>
      <c r="M4437" t="s">
        <v>42</v>
      </c>
      <c r="N4437" t="s">
        <v>64</v>
      </c>
      <c r="O4437" s="2">
        <v>50000</v>
      </c>
      <c r="P4437" s="1">
        <f>MEDIAN(Data_Source[Price (SAR)])</f>
        <v>58000</v>
      </c>
      <c r="Q4437" s="1" cm="1">
        <f t="array" ref="Q4437">MEDIAN(_xlfn._xlws.FILTER(Data_Source[Price (SAR)],Data_Source[Maker] = Data_Source[[#This Row],[Maker]]))</f>
        <v>48000</v>
      </c>
    </row>
    <row r="4438" spans="1:17" x14ac:dyDescent="0.35">
      <c r="A4438">
        <v>4437</v>
      </c>
      <c r="B4438" t="s">
        <v>39</v>
      </c>
      <c r="C4438" t="s">
        <v>131</v>
      </c>
      <c r="D4438">
        <v>1995</v>
      </c>
      <c r="E4438" s="9">
        <f ca="1">YEAR(TODAY())-Data_Source[[#This Row],[Year]]</f>
        <v>30</v>
      </c>
      <c r="F4438" t="s">
        <v>47</v>
      </c>
      <c r="G4438" t="s">
        <v>23</v>
      </c>
      <c r="H4438" t="s">
        <v>17</v>
      </c>
      <c r="I4438">
        <v>5.5</v>
      </c>
      <c r="J4438" t="s">
        <v>18</v>
      </c>
      <c r="K4438" t="s">
        <v>19</v>
      </c>
      <c r="L4438">
        <v>252</v>
      </c>
      <c r="M4438" t="s">
        <v>20</v>
      </c>
      <c r="N4438" t="s">
        <v>20</v>
      </c>
      <c r="O4438" s="3">
        <v>4500</v>
      </c>
      <c r="P4438" s="1">
        <f>MEDIAN(Data_Source[Price (SAR)])</f>
        <v>58000</v>
      </c>
      <c r="Q4438" s="1" cm="1">
        <f t="array" ref="Q4438">MEDIAN(_xlfn._xlws.FILTER(Data_Source[Price (SAR)],Data_Source[Maker] = Data_Source[[#This Row],[Maker]]))</f>
        <v>60000</v>
      </c>
    </row>
    <row r="4439" spans="1:17" x14ac:dyDescent="0.35">
      <c r="A4439">
        <v>4438</v>
      </c>
      <c r="B4439" t="s">
        <v>34</v>
      </c>
      <c r="C4439" t="s">
        <v>35</v>
      </c>
      <c r="D4439">
        <v>2018</v>
      </c>
      <c r="E4439" s="9">
        <f ca="1">YEAR(TODAY())-Data_Source[[#This Row],[Year]]</f>
        <v>7</v>
      </c>
      <c r="F4439" t="s">
        <v>15</v>
      </c>
      <c r="G4439" t="s">
        <v>23</v>
      </c>
      <c r="H4439" t="s">
        <v>17</v>
      </c>
      <c r="I4439">
        <v>5.7</v>
      </c>
      <c r="J4439" t="s">
        <v>18</v>
      </c>
      <c r="K4439" t="s">
        <v>19</v>
      </c>
      <c r="L4439">
        <v>142000</v>
      </c>
      <c r="M4439" t="s">
        <v>42</v>
      </c>
      <c r="N4439" t="s">
        <v>64</v>
      </c>
      <c r="O4439" s="2">
        <v>245000</v>
      </c>
      <c r="P4439" s="1">
        <f>MEDIAN(Data_Source[Price (SAR)])</f>
        <v>58000</v>
      </c>
      <c r="Q4439" s="1" cm="1">
        <f t="array" ref="Q4439">MEDIAN(_xlfn._xlws.FILTER(Data_Source[Price (SAR)],Data_Source[Maker] = Data_Source[[#This Row],[Maker]]))</f>
        <v>65000</v>
      </c>
    </row>
    <row r="4440" spans="1:17" x14ac:dyDescent="0.35">
      <c r="A4440">
        <v>4439</v>
      </c>
      <c r="B4440" t="s">
        <v>60</v>
      </c>
      <c r="C4440" t="s">
        <v>61</v>
      </c>
      <c r="D4440">
        <v>2013</v>
      </c>
      <c r="E4440" s="9">
        <f ca="1">YEAR(TODAY())-Data_Source[[#This Row],[Year]]</f>
        <v>12</v>
      </c>
      <c r="F4440" t="s">
        <v>44</v>
      </c>
      <c r="G4440" t="s">
        <v>23</v>
      </c>
      <c r="H4440" t="s">
        <v>17</v>
      </c>
      <c r="I4440">
        <v>3.5</v>
      </c>
      <c r="J4440" t="s">
        <v>18</v>
      </c>
      <c r="K4440" t="s">
        <v>19</v>
      </c>
      <c r="L4440">
        <v>190000</v>
      </c>
      <c r="M4440" t="s">
        <v>20</v>
      </c>
      <c r="N4440" t="s">
        <v>20</v>
      </c>
      <c r="O4440" s="3">
        <v>85000</v>
      </c>
      <c r="P4440" s="1">
        <f>MEDIAN(Data_Source[Price (SAR)])</f>
        <v>58000</v>
      </c>
      <c r="Q4440" s="1" cm="1">
        <f t="array" ref="Q4440">MEDIAN(_xlfn._xlws.FILTER(Data_Source[Price (SAR)],Data_Source[Maker] = Data_Source[[#This Row],[Maker]]))</f>
        <v>142000</v>
      </c>
    </row>
    <row r="4441" spans="1:17" x14ac:dyDescent="0.35">
      <c r="A4441">
        <v>4440</v>
      </c>
      <c r="B4441" t="s">
        <v>39</v>
      </c>
      <c r="C4441" t="s">
        <v>46</v>
      </c>
      <c r="D4441">
        <v>2013</v>
      </c>
      <c r="E4441" s="9">
        <f ca="1">YEAR(TODAY())-Data_Source[[#This Row],[Year]]</f>
        <v>12</v>
      </c>
      <c r="F4441" t="s">
        <v>15</v>
      </c>
      <c r="G4441" t="s">
        <v>25</v>
      </c>
      <c r="H4441" t="s">
        <v>30</v>
      </c>
      <c r="I4441">
        <v>5.7</v>
      </c>
      <c r="J4441" t="s">
        <v>18</v>
      </c>
      <c r="K4441" t="s">
        <v>19</v>
      </c>
      <c r="L4441">
        <v>200000</v>
      </c>
      <c r="M4441" t="s">
        <v>20</v>
      </c>
      <c r="N4441" t="s">
        <v>20</v>
      </c>
      <c r="O4441" s="2">
        <v>57000</v>
      </c>
      <c r="P4441" s="1">
        <f>MEDIAN(Data_Source[Price (SAR)])</f>
        <v>58000</v>
      </c>
      <c r="Q4441" s="1" cm="1">
        <f t="array" ref="Q4441">MEDIAN(_xlfn._xlws.FILTER(Data_Source[Price (SAR)],Data_Source[Maker] = Data_Source[[#This Row],[Maker]]))</f>
        <v>60000</v>
      </c>
    </row>
    <row r="4442" spans="1:17" x14ac:dyDescent="0.35">
      <c r="A4442">
        <v>4441</v>
      </c>
      <c r="B4442" t="s">
        <v>27</v>
      </c>
      <c r="C4442" t="s">
        <v>89</v>
      </c>
      <c r="D4442">
        <v>2018</v>
      </c>
      <c r="E4442" s="9">
        <f ca="1">YEAR(TODAY())-Data_Source[[#This Row],[Year]]</f>
        <v>7</v>
      </c>
      <c r="F4442" t="s">
        <v>15</v>
      </c>
      <c r="G4442" t="s">
        <v>29</v>
      </c>
      <c r="H4442" t="s">
        <v>26</v>
      </c>
      <c r="I4442">
        <v>2.4</v>
      </c>
      <c r="J4442" t="s">
        <v>18</v>
      </c>
      <c r="K4442" t="s">
        <v>19</v>
      </c>
      <c r="L4442">
        <v>84655</v>
      </c>
      <c r="M4442" t="s">
        <v>20</v>
      </c>
      <c r="N4442" t="s">
        <v>20</v>
      </c>
      <c r="O4442" s="2">
        <v>61500</v>
      </c>
      <c r="P4442" s="1">
        <f>MEDIAN(Data_Source[Price (SAR)])</f>
        <v>58000</v>
      </c>
      <c r="Q4442" s="1" cm="1">
        <f t="array" ref="Q4442">MEDIAN(_xlfn._xlws.FILTER(Data_Source[Price (SAR)],Data_Source[Maker] = Data_Source[[#This Row],[Maker]]))</f>
        <v>42000</v>
      </c>
    </row>
    <row r="4443" spans="1:17" x14ac:dyDescent="0.35">
      <c r="A4443">
        <v>4442</v>
      </c>
      <c r="B4443" t="s">
        <v>27</v>
      </c>
      <c r="C4443" t="s">
        <v>91</v>
      </c>
      <c r="D4443">
        <v>2009</v>
      </c>
      <c r="E4443" s="9">
        <f ca="1">YEAR(TODAY())-Data_Source[[#This Row],[Year]]</f>
        <v>16</v>
      </c>
      <c r="F4443" t="s">
        <v>15</v>
      </c>
      <c r="G4443" t="s">
        <v>25</v>
      </c>
      <c r="H4443" t="s">
        <v>17</v>
      </c>
      <c r="I4443">
        <v>2.7</v>
      </c>
      <c r="J4443" t="s">
        <v>18</v>
      </c>
      <c r="K4443" t="s">
        <v>19</v>
      </c>
      <c r="L4443">
        <v>260000</v>
      </c>
      <c r="M4443" t="s">
        <v>20</v>
      </c>
      <c r="N4443" t="s">
        <v>20</v>
      </c>
      <c r="O4443" s="2">
        <v>21000</v>
      </c>
      <c r="P4443" s="1">
        <f>MEDIAN(Data_Source[Price (SAR)])</f>
        <v>58000</v>
      </c>
      <c r="Q4443" s="1" cm="1">
        <f t="array" ref="Q4443">MEDIAN(_xlfn._xlws.FILTER(Data_Source[Price (SAR)],Data_Source[Maker] = Data_Source[[#This Row],[Maker]]))</f>
        <v>42000</v>
      </c>
    </row>
    <row r="4444" spans="1:17" x14ac:dyDescent="0.35">
      <c r="A4444">
        <v>4443</v>
      </c>
      <c r="B4444" t="s">
        <v>27</v>
      </c>
      <c r="C4444" t="s">
        <v>28</v>
      </c>
      <c r="D4444">
        <v>2017</v>
      </c>
      <c r="E4444" s="9">
        <f ca="1">YEAR(TODAY())-Data_Source[[#This Row],[Year]]</f>
        <v>8</v>
      </c>
      <c r="F4444" t="s">
        <v>15</v>
      </c>
      <c r="G4444" t="s">
        <v>29</v>
      </c>
      <c r="H4444" t="s">
        <v>30</v>
      </c>
      <c r="I4444">
        <v>2</v>
      </c>
      <c r="J4444" t="s">
        <v>18</v>
      </c>
      <c r="K4444" t="s">
        <v>19</v>
      </c>
      <c r="L4444">
        <v>159000</v>
      </c>
      <c r="M4444" t="s">
        <v>20</v>
      </c>
      <c r="N4444" t="s">
        <v>20</v>
      </c>
      <c r="O4444" s="2">
        <v>39000</v>
      </c>
      <c r="P4444" s="1">
        <f>MEDIAN(Data_Source[Price (SAR)])</f>
        <v>58000</v>
      </c>
      <c r="Q4444" s="1" cm="1">
        <f t="array" ref="Q4444">MEDIAN(_xlfn._xlws.FILTER(Data_Source[Price (SAR)],Data_Source[Maker] = Data_Source[[#This Row],[Maker]]))</f>
        <v>42000</v>
      </c>
    </row>
    <row r="4445" spans="1:17" x14ac:dyDescent="0.35">
      <c r="A4445">
        <v>4444</v>
      </c>
      <c r="B4445" t="s">
        <v>34</v>
      </c>
      <c r="C4445" t="s">
        <v>58</v>
      </c>
      <c r="D4445">
        <v>2020</v>
      </c>
      <c r="E4445" s="9">
        <f ca="1">YEAR(TODAY())-Data_Source[[#This Row],[Year]]</f>
        <v>5</v>
      </c>
      <c r="F4445" t="s">
        <v>15</v>
      </c>
      <c r="G4445" t="s">
        <v>25</v>
      </c>
      <c r="H4445" t="s">
        <v>17</v>
      </c>
      <c r="I4445">
        <v>4</v>
      </c>
      <c r="J4445" t="s">
        <v>18</v>
      </c>
      <c r="K4445" t="s">
        <v>19</v>
      </c>
      <c r="L4445">
        <v>20000</v>
      </c>
      <c r="M4445" t="s">
        <v>20</v>
      </c>
      <c r="N4445" t="s">
        <v>20</v>
      </c>
      <c r="O4445" s="3">
        <v>130000</v>
      </c>
      <c r="P4445" s="1">
        <f>MEDIAN(Data_Source[Price (SAR)])</f>
        <v>58000</v>
      </c>
      <c r="Q4445" s="1" cm="1">
        <f t="array" ref="Q4445">MEDIAN(_xlfn._xlws.FILTER(Data_Source[Price (SAR)],Data_Source[Maker] = Data_Source[[#This Row],[Maker]]))</f>
        <v>65000</v>
      </c>
    </row>
    <row r="4446" spans="1:17" x14ac:dyDescent="0.35">
      <c r="A4446">
        <v>4445</v>
      </c>
      <c r="B4446" t="s">
        <v>21</v>
      </c>
      <c r="C4446" t="s">
        <v>24</v>
      </c>
      <c r="D4446">
        <v>2017</v>
      </c>
      <c r="E4446" s="9">
        <f ca="1">YEAR(TODAY())-Data_Source[[#This Row],[Year]]</f>
        <v>8</v>
      </c>
      <c r="F4446" t="s">
        <v>15</v>
      </c>
      <c r="G4446" t="s">
        <v>16</v>
      </c>
      <c r="H4446" t="s">
        <v>26</v>
      </c>
      <c r="I4446">
        <v>1.5</v>
      </c>
      <c r="J4446" t="s">
        <v>18</v>
      </c>
      <c r="K4446" t="s">
        <v>19</v>
      </c>
      <c r="L4446">
        <v>158218</v>
      </c>
      <c r="M4446" t="s">
        <v>20</v>
      </c>
      <c r="N4446" t="s">
        <v>20</v>
      </c>
      <c r="O4446" s="3">
        <v>24500</v>
      </c>
      <c r="P4446" s="1">
        <f>MEDIAN(Data_Source[Price (SAR)])</f>
        <v>58000</v>
      </c>
      <c r="Q4446" s="1" cm="1">
        <f t="array" ref="Q4446">MEDIAN(_xlfn._xlws.FILTER(Data_Source[Price (SAR)],Data_Source[Maker] = Data_Source[[#This Row],[Maker]]))</f>
        <v>36500</v>
      </c>
    </row>
    <row r="4447" spans="1:17" x14ac:dyDescent="0.35">
      <c r="A4447">
        <v>4446</v>
      </c>
      <c r="B4447" t="s">
        <v>76</v>
      </c>
      <c r="C4447" t="s">
        <v>151</v>
      </c>
      <c r="D4447">
        <v>2010</v>
      </c>
      <c r="E4447" s="9">
        <f ca="1">YEAR(TODAY())-Data_Source[[#This Row],[Year]]</f>
        <v>15</v>
      </c>
      <c r="F4447" t="s">
        <v>47</v>
      </c>
      <c r="G4447" t="s">
        <v>16</v>
      </c>
      <c r="H4447" t="s">
        <v>26</v>
      </c>
      <c r="I4447">
        <v>3.5</v>
      </c>
      <c r="J4447" t="s">
        <v>18</v>
      </c>
      <c r="K4447" t="s">
        <v>19</v>
      </c>
      <c r="L4447">
        <v>248000</v>
      </c>
      <c r="M4447" t="s">
        <v>54</v>
      </c>
      <c r="N4447" t="s">
        <v>538</v>
      </c>
      <c r="O4447" s="2">
        <v>20000</v>
      </c>
      <c r="P4447" s="1">
        <f>MEDIAN(Data_Source[Price (SAR)])</f>
        <v>58000</v>
      </c>
      <c r="Q4447" s="1" cm="1">
        <f t="array" ref="Q4447">MEDIAN(_xlfn._xlws.FILTER(Data_Source[Price (SAR)],Data_Source[Maker] = Data_Source[[#This Row],[Maker]]))</f>
        <v>55000</v>
      </c>
    </row>
    <row r="4448" spans="1:17" x14ac:dyDescent="0.35">
      <c r="A4448">
        <v>4447</v>
      </c>
      <c r="B4448" t="s">
        <v>73</v>
      </c>
      <c r="C4448" t="s">
        <v>190</v>
      </c>
      <c r="D4448">
        <v>2019</v>
      </c>
      <c r="E4448" s="9">
        <f ca="1">YEAR(TODAY())-Data_Source[[#This Row],[Year]]</f>
        <v>6</v>
      </c>
      <c r="F4448" t="s">
        <v>15</v>
      </c>
      <c r="G4448" t="s">
        <v>23</v>
      </c>
      <c r="H4448" t="s">
        <v>26</v>
      </c>
      <c r="I4448">
        <v>2.5</v>
      </c>
      <c r="J4448" t="s">
        <v>18</v>
      </c>
      <c r="K4448" t="s">
        <v>19</v>
      </c>
      <c r="L4448">
        <v>84000</v>
      </c>
      <c r="M4448" t="s">
        <v>126</v>
      </c>
      <c r="N4448" t="s">
        <v>126</v>
      </c>
      <c r="O4448" s="3">
        <v>75000</v>
      </c>
      <c r="P4448" s="1">
        <f>MEDIAN(Data_Source[Price (SAR)])</f>
        <v>58000</v>
      </c>
      <c r="Q4448" s="1" cm="1">
        <f t="array" ref="Q4448">MEDIAN(_xlfn._xlws.FILTER(Data_Source[Price (SAR)],Data_Source[Maker] = Data_Source[[#This Row],[Maker]]))</f>
        <v>56000</v>
      </c>
    </row>
    <row r="4449" spans="1:17" x14ac:dyDescent="0.35">
      <c r="A4449">
        <v>4448</v>
      </c>
      <c r="B4449" t="s">
        <v>39</v>
      </c>
      <c r="C4449" t="s">
        <v>71</v>
      </c>
      <c r="D4449">
        <v>2017</v>
      </c>
      <c r="E4449" s="9">
        <f ca="1">YEAR(TODAY())-Data_Source[[#This Row],[Year]]</f>
        <v>8</v>
      </c>
      <c r="F4449" t="s">
        <v>44</v>
      </c>
      <c r="G4449" t="s">
        <v>23</v>
      </c>
      <c r="H4449" t="s">
        <v>26</v>
      </c>
      <c r="I4449">
        <v>2.4</v>
      </c>
      <c r="J4449" t="s">
        <v>18</v>
      </c>
      <c r="K4449" t="s">
        <v>19</v>
      </c>
      <c r="L4449">
        <v>117000</v>
      </c>
      <c r="M4449" t="s">
        <v>20</v>
      </c>
      <c r="N4449" t="s">
        <v>20</v>
      </c>
      <c r="O4449" s="3">
        <v>45000</v>
      </c>
      <c r="P4449" s="1">
        <f>MEDIAN(Data_Source[Price (SAR)])</f>
        <v>58000</v>
      </c>
      <c r="Q4449" s="1" cm="1">
        <f t="array" ref="Q4449">MEDIAN(_xlfn._xlws.FILTER(Data_Source[Price (SAR)],Data_Source[Maker] = Data_Source[[#This Row],[Maker]]))</f>
        <v>60000</v>
      </c>
    </row>
    <row r="4450" spans="1:17" x14ac:dyDescent="0.35">
      <c r="A4450">
        <v>4449</v>
      </c>
      <c r="B4450" t="s">
        <v>48</v>
      </c>
      <c r="C4450" t="s">
        <v>50</v>
      </c>
      <c r="D4450">
        <v>2015</v>
      </c>
      <c r="E4450" s="9">
        <f ca="1">YEAR(TODAY())-Data_Source[[#This Row],[Year]]</f>
        <v>10</v>
      </c>
      <c r="F4450" t="s">
        <v>15</v>
      </c>
      <c r="G4450" t="s">
        <v>23</v>
      </c>
      <c r="H4450" t="s">
        <v>17</v>
      </c>
      <c r="I4450">
        <v>2.7</v>
      </c>
      <c r="J4450" t="s">
        <v>18</v>
      </c>
      <c r="K4450" t="s">
        <v>19</v>
      </c>
      <c r="L4450">
        <v>23000</v>
      </c>
      <c r="M4450" t="s">
        <v>42</v>
      </c>
      <c r="N4450" t="s">
        <v>64</v>
      </c>
      <c r="O4450" s="2">
        <v>129000</v>
      </c>
      <c r="P4450" s="1">
        <f>MEDIAN(Data_Source[Price (SAR)])</f>
        <v>58000</v>
      </c>
      <c r="Q4450" s="1" cm="1">
        <f t="array" ref="Q4450">MEDIAN(_xlfn._xlws.FILTER(Data_Source[Price (SAR)],Data_Source[Maker] = Data_Source[[#This Row],[Maker]]))</f>
        <v>145000</v>
      </c>
    </row>
    <row r="4451" spans="1:17" x14ac:dyDescent="0.35">
      <c r="A4451">
        <v>4450</v>
      </c>
      <c r="B4451" t="s">
        <v>36</v>
      </c>
      <c r="C4451" t="s">
        <v>115</v>
      </c>
      <c r="D4451">
        <v>2006</v>
      </c>
      <c r="E4451" s="9">
        <f ca="1">YEAR(TODAY())-Data_Source[[#This Row],[Year]]</f>
        <v>19</v>
      </c>
      <c r="F4451" t="s">
        <v>15</v>
      </c>
      <c r="G4451" t="s">
        <v>16</v>
      </c>
      <c r="H4451" t="s">
        <v>26</v>
      </c>
      <c r="I4451">
        <v>2</v>
      </c>
      <c r="J4451" t="s">
        <v>18</v>
      </c>
      <c r="K4451" t="s">
        <v>19</v>
      </c>
      <c r="L4451">
        <v>230000</v>
      </c>
      <c r="M4451" t="s">
        <v>64</v>
      </c>
      <c r="N4451" t="s">
        <v>64</v>
      </c>
      <c r="O4451" s="2">
        <v>29000</v>
      </c>
      <c r="P4451" s="1">
        <f>MEDIAN(Data_Source[Price (SAR)])</f>
        <v>58000</v>
      </c>
      <c r="Q4451" s="1" cm="1">
        <f t="array" ref="Q4451">MEDIAN(_xlfn._xlws.FILTER(Data_Source[Price (SAR)],Data_Source[Maker] = Data_Source[[#This Row],[Maker]]))</f>
        <v>72000</v>
      </c>
    </row>
    <row r="4452" spans="1:17" x14ac:dyDescent="0.35">
      <c r="A4452">
        <v>4451</v>
      </c>
      <c r="B4452" t="s">
        <v>48</v>
      </c>
      <c r="C4452" t="s">
        <v>149</v>
      </c>
      <c r="D4452">
        <v>2018</v>
      </c>
      <c r="E4452" s="9">
        <f ca="1">YEAR(TODAY())-Data_Source[[#This Row],[Year]]</f>
        <v>7</v>
      </c>
      <c r="F4452" t="s">
        <v>15</v>
      </c>
      <c r="G4452" t="s">
        <v>23</v>
      </c>
      <c r="H4452" t="s">
        <v>17</v>
      </c>
      <c r="I4452">
        <v>4</v>
      </c>
      <c r="J4452" t="s">
        <v>18</v>
      </c>
      <c r="K4452" t="s">
        <v>19</v>
      </c>
      <c r="L4452">
        <v>33000</v>
      </c>
      <c r="M4452" t="s">
        <v>45</v>
      </c>
      <c r="N4452" t="s">
        <v>539</v>
      </c>
      <c r="O4452" s="2">
        <v>330000</v>
      </c>
      <c r="P4452" s="1">
        <f>MEDIAN(Data_Source[Price (SAR)])</f>
        <v>58000</v>
      </c>
      <c r="Q4452" s="1" cm="1">
        <f t="array" ref="Q4452">MEDIAN(_xlfn._xlws.FILTER(Data_Source[Price (SAR)],Data_Source[Maker] = Data_Source[[#This Row],[Maker]]))</f>
        <v>145000</v>
      </c>
    </row>
    <row r="4453" spans="1:17" x14ac:dyDescent="0.35">
      <c r="A4453">
        <v>4452</v>
      </c>
      <c r="B4453" t="s">
        <v>34</v>
      </c>
      <c r="C4453" t="s">
        <v>35</v>
      </c>
      <c r="D4453">
        <v>2010</v>
      </c>
      <c r="E4453" s="9">
        <f ca="1">YEAR(TODAY())-Data_Source[[#This Row],[Year]]</f>
        <v>15</v>
      </c>
      <c r="F4453" t="s">
        <v>15</v>
      </c>
      <c r="G4453" t="s">
        <v>23</v>
      </c>
      <c r="H4453" t="s">
        <v>17</v>
      </c>
      <c r="I4453">
        <v>4.5999999999999996</v>
      </c>
      <c r="J4453" t="s">
        <v>18</v>
      </c>
      <c r="K4453" t="s">
        <v>19</v>
      </c>
      <c r="L4453">
        <v>344000</v>
      </c>
      <c r="M4453" t="s">
        <v>20</v>
      </c>
      <c r="N4453" t="s">
        <v>20</v>
      </c>
      <c r="O4453" s="2">
        <v>88000</v>
      </c>
      <c r="P4453" s="1">
        <f>MEDIAN(Data_Source[Price (SAR)])</f>
        <v>58000</v>
      </c>
      <c r="Q4453" s="1" cm="1">
        <f t="array" ref="Q4453">MEDIAN(_xlfn._xlws.FILTER(Data_Source[Price (SAR)],Data_Source[Maker] = Data_Source[[#This Row],[Maker]]))</f>
        <v>65000</v>
      </c>
    </row>
    <row r="4454" spans="1:17" x14ac:dyDescent="0.35">
      <c r="A4454">
        <v>4453</v>
      </c>
      <c r="B4454" t="s">
        <v>34</v>
      </c>
      <c r="C4454" t="s">
        <v>35</v>
      </c>
      <c r="D4454">
        <v>2007</v>
      </c>
      <c r="E4454" s="9">
        <f ca="1">YEAR(TODAY())-Data_Source[[#This Row],[Year]]</f>
        <v>18</v>
      </c>
      <c r="F4454" t="s">
        <v>15</v>
      </c>
      <c r="G4454" t="s">
        <v>23</v>
      </c>
      <c r="H4454" t="s">
        <v>17</v>
      </c>
      <c r="I4454">
        <v>4.5</v>
      </c>
      <c r="J4454" t="s">
        <v>18</v>
      </c>
      <c r="K4454" t="s">
        <v>19</v>
      </c>
      <c r="L4454">
        <v>315000</v>
      </c>
      <c r="M4454" t="s">
        <v>45</v>
      </c>
      <c r="N4454" t="s">
        <v>539</v>
      </c>
      <c r="O4454" s="3">
        <v>63000</v>
      </c>
      <c r="P4454" s="1">
        <f>MEDIAN(Data_Source[Price (SAR)])</f>
        <v>58000</v>
      </c>
      <c r="Q4454" s="1" cm="1">
        <f t="array" ref="Q4454">MEDIAN(_xlfn._xlws.FILTER(Data_Source[Price (SAR)],Data_Source[Maker] = Data_Source[[#This Row],[Maker]]))</f>
        <v>65000</v>
      </c>
    </row>
    <row r="4455" spans="1:17" x14ac:dyDescent="0.35">
      <c r="A4455">
        <v>4454</v>
      </c>
      <c r="B4455" t="s">
        <v>109</v>
      </c>
      <c r="C4455" t="s">
        <v>110</v>
      </c>
      <c r="D4455">
        <v>2016</v>
      </c>
      <c r="E4455" s="9">
        <f ca="1">YEAR(TODAY())-Data_Source[[#This Row],[Year]]</f>
        <v>9</v>
      </c>
      <c r="F4455" t="s">
        <v>15</v>
      </c>
      <c r="G4455" t="s">
        <v>29</v>
      </c>
      <c r="H4455" t="s">
        <v>26</v>
      </c>
      <c r="I4455">
        <v>1</v>
      </c>
      <c r="J4455" t="s">
        <v>18</v>
      </c>
      <c r="K4455" t="s">
        <v>19</v>
      </c>
      <c r="L4455">
        <v>151000</v>
      </c>
      <c r="M4455" t="s">
        <v>20</v>
      </c>
      <c r="N4455" t="s">
        <v>20</v>
      </c>
      <c r="O4455" s="2">
        <v>69000</v>
      </c>
      <c r="P4455" s="1">
        <f>MEDIAN(Data_Source[Price (SAR)])</f>
        <v>58000</v>
      </c>
      <c r="Q4455" s="1" cm="1">
        <f t="array" ref="Q4455">MEDIAN(_xlfn._xlws.FILTER(Data_Source[Price (SAR)],Data_Source[Maker] = Data_Source[[#This Row],[Maker]]))</f>
        <v>71000</v>
      </c>
    </row>
    <row r="4456" spans="1:17" x14ac:dyDescent="0.35">
      <c r="A4456">
        <v>4455</v>
      </c>
      <c r="B4456" t="s">
        <v>48</v>
      </c>
      <c r="C4456" t="s">
        <v>149</v>
      </c>
      <c r="D4456">
        <v>2016</v>
      </c>
      <c r="E4456" s="9">
        <f ca="1">YEAR(TODAY())-Data_Source[[#This Row],[Year]]</f>
        <v>9</v>
      </c>
      <c r="F4456" t="s">
        <v>47</v>
      </c>
      <c r="G4456" t="s">
        <v>23</v>
      </c>
      <c r="H4456" t="s">
        <v>17</v>
      </c>
      <c r="I4456">
        <v>2</v>
      </c>
      <c r="J4456" t="s">
        <v>18</v>
      </c>
      <c r="K4456" t="s">
        <v>19</v>
      </c>
      <c r="L4456">
        <v>84000</v>
      </c>
      <c r="M4456" t="s">
        <v>45</v>
      </c>
      <c r="N4456" t="s">
        <v>539</v>
      </c>
      <c r="O4456" s="3">
        <v>129000</v>
      </c>
      <c r="P4456" s="1">
        <f>MEDIAN(Data_Source[Price (SAR)])</f>
        <v>58000</v>
      </c>
      <c r="Q4456" s="1" cm="1">
        <f t="array" ref="Q4456">MEDIAN(_xlfn._xlws.FILTER(Data_Source[Price (SAR)],Data_Source[Maker] = Data_Source[[#This Row],[Maker]]))</f>
        <v>145000</v>
      </c>
    </row>
    <row r="4457" spans="1:17" x14ac:dyDescent="0.35">
      <c r="A4457">
        <v>4456</v>
      </c>
      <c r="B4457" t="s">
        <v>34</v>
      </c>
      <c r="C4457" t="s">
        <v>55</v>
      </c>
      <c r="D4457">
        <v>2018</v>
      </c>
      <c r="E4457" s="9">
        <f ca="1">YEAR(TODAY())-Data_Source[[#This Row],[Year]]</f>
        <v>7</v>
      </c>
      <c r="F4457" t="s">
        <v>44</v>
      </c>
      <c r="G4457" t="s">
        <v>23</v>
      </c>
      <c r="H4457" t="s">
        <v>30</v>
      </c>
      <c r="I4457">
        <v>4</v>
      </c>
      <c r="J4457" t="s">
        <v>18</v>
      </c>
      <c r="K4457" t="s">
        <v>19</v>
      </c>
      <c r="L4457">
        <v>19000</v>
      </c>
      <c r="M4457" t="s">
        <v>45</v>
      </c>
      <c r="N4457" t="s">
        <v>539</v>
      </c>
      <c r="O4457" s="2">
        <v>143000</v>
      </c>
      <c r="P4457" s="1">
        <f>MEDIAN(Data_Source[Price (SAR)])</f>
        <v>58000</v>
      </c>
      <c r="Q4457" s="1" cm="1">
        <f t="array" ref="Q4457">MEDIAN(_xlfn._xlws.FILTER(Data_Source[Price (SAR)],Data_Source[Maker] = Data_Source[[#This Row],[Maker]]))</f>
        <v>65000</v>
      </c>
    </row>
    <row r="4458" spans="1:17" x14ac:dyDescent="0.35">
      <c r="A4458">
        <v>4457</v>
      </c>
      <c r="B4458" t="s">
        <v>76</v>
      </c>
      <c r="C4458" t="s">
        <v>266</v>
      </c>
      <c r="D4458">
        <v>2015</v>
      </c>
      <c r="E4458" s="9">
        <f ca="1">YEAR(TODAY())-Data_Source[[#This Row],[Year]]</f>
        <v>10</v>
      </c>
      <c r="F4458" t="s">
        <v>15</v>
      </c>
      <c r="G4458" t="s">
        <v>16</v>
      </c>
      <c r="H4458" t="s">
        <v>17</v>
      </c>
      <c r="I4458">
        <v>3.2</v>
      </c>
      <c r="J4458" t="s">
        <v>56</v>
      </c>
      <c r="K4458" t="s">
        <v>68</v>
      </c>
      <c r="L4458">
        <v>145000</v>
      </c>
      <c r="M4458" t="s">
        <v>111</v>
      </c>
      <c r="N4458" t="s">
        <v>540</v>
      </c>
      <c r="O4458" s="3">
        <v>65000</v>
      </c>
      <c r="P4458" s="1">
        <f>MEDIAN(Data_Source[Price (SAR)])</f>
        <v>58000</v>
      </c>
      <c r="Q4458" s="1" cm="1">
        <f t="array" ref="Q4458">MEDIAN(_xlfn._xlws.FILTER(Data_Source[Price (SAR)],Data_Source[Maker] = Data_Source[[#This Row],[Maker]]))</f>
        <v>55000</v>
      </c>
    </row>
    <row r="4459" spans="1:17" x14ac:dyDescent="0.35">
      <c r="A4459">
        <v>4458</v>
      </c>
      <c r="B4459" t="s">
        <v>36</v>
      </c>
      <c r="C4459" t="s">
        <v>37</v>
      </c>
      <c r="D4459">
        <v>2015</v>
      </c>
      <c r="E4459" s="9">
        <f ca="1">YEAR(TODAY())-Data_Source[[#This Row],[Year]]</f>
        <v>10</v>
      </c>
      <c r="F4459" t="s">
        <v>15</v>
      </c>
      <c r="G4459" t="s">
        <v>23</v>
      </c>
      <c r="H4459" t="s">
        <v>17</v>
      </c>
      <c r="I4459">
        <v>5.3</v>
      </c>
      <c r="J4459" t="s">
        <v>18</v>
      </c>
      <c r="K4459" t="s">
        <v>19</v>
      </c>
      <c r="L4459">
        <v>200000</v>
      </c>
      <c r="M4459" t="s">
        <v>45</v>
      </c>
      <c r="N4459" t="s">
        <v>539</v>
      </c>
      <c r="O4459" s="2">
        <v>150000</v>
      </c>
      <c r="P4459" s="1">
        <f>MEDIAN(Data_Source[Price (SAR)])</f>
        <v>58000</v>
      </c>
      <c r="Q4459" s="1" cm="1">
        <f t="array" ref="Q4459">MEDIAN(_xlfn._xlws.FILTER(Data_Source[Price (SAR)],Data_Source[Maker] = Data_Source[[#This Row],[Maker]]))</f>
        <v>72000</v>
      </c>
    </row>
    <row r="4460" spans="1:17" x14ac:dyDescent="0.35">
      <c r="A4460">
        <v>4459</v>
      </c>
      <c r="B4460" t="s">
        <v>103</v>
      </c>
      <c r="C4460" t="s">
        <v>104</v>
      </c>
      <c r="D4460">
        <v>2014</v>
      </c>
      <c r="E4460" s="9">
        <f ca="1">YEAR(TODAY())-Data_Source[[#This Row],[Year]]</f>
        <v>11</v>
      </c>
      <c r="F4460" t="s">
        <v>15</v>
      </c>
      <c r="G4460" t="s">
        <v>25</v>
      </c>
      <c r="H4460" t="s">
        <v>30</v>
      </c>
      <c r="I4460">
        <v>3.6</v>
      </c>
      <c r="J4460" t="s">
        <v>18</v>
      </c>
      <c r="K4460" t="s">
        <v>19</v>
      </c>
      <c r="L4460">
        <v>245000</v>
      </c>
      <c r="M4460" t="s">
        <v>248</v>
      </c>
      <c r="N4460" t="s">
        <v>540</v>
      </c>
      <c r="O4460" s="2">
        <v>55000</v>
      </c>
      <c r="P4460" s="1">
        <f>MEDIAN(Data_Source[Price (SAR)])</f>
        <v>58000</v>
      </c>
      <c r="Q4460" s="1" cm="1">
        <f t="array" ref="Q4460">MEDIAN(_xlfn._xlws.FILTER(Data_Source[Price (SAR)],Data_Source[Maker] = Data_Source[[#This Row],[Maker]]))</f>
        <v>83000</v>
      </c>
    </row>
    <row r="4461" spans="1:17" x14ac:dyDescent="0.35">
      <c r="A4461">
        <v>4460</v>
      </c>
      <c r="B4461" t="s">
        <v>39</v>
      </c>
      <c r="C4461" t="s">
        <v>40</v>
      </c>
      <c r="D4461">
        <v>2019</v>
      </c>
      <c r="E4461" s="9">
        <f ca="1">YEAR(TODAY())-Data_Source[[#This Row],[Year]]</f>
        <v>6</v>
      </c>
      <c r="F4461" t="s">
        <v>15</v>
      </c>
      <c r="G4461" t="s">
        <v>23</v>
      </c>
      <c r="H4461" t="s">
        <v>26</v>
      </c>
      <c r="I4461">
        <v>3.6</v>
      </c>
      <c r="J4461" t="s">
        <v>18</v>
      </c>
      <c r="K4461" t="s">
        <v>19</v>
      </c>
      <c r="L4461">
        <v>178000</v>
      </c>
      <c r="M4461" t="s">
        <v>20</v>
      </c>
      <c r="N4461" t="s">
        <v>20</v>
      </c>
      <c r="O4461" s="2">
        <v>67000</v>
      </c>
      <c r="P4461" s="1">
        <f>MEDIAN(Data_Source[Price (SAR)])</f>
        <v>58000</v>
      </c>
      <c r="Q4461" s="1" cm="1">
        <f t="array" ref="Q4461">MEDIAN(_xlfn._xlws.FILTER(Data_Source[Price (SAR)],Data_Source[Maker] = Data_Source[[#This Row],[Maker]]))</f>
        <v>60000</v>
      </c>
    </row>
    <row r="4462" spans="1:17" x14ac:dyDescent="0.35">
      <c r="A4462">
        <v>4461</v>
      </c>
      <c r="B4462" t="s">
        <v>82</v>
      </c>
      <c r="C4462" t="s">
        <v>142</v>
      </c>
      <c r="D4462">
        <v>2012</v>
      </c>
      <c r="E4462" s="9">
        <f ca="1">YEAR(TODAY())-Data_Source[[#This Row],[Year]]</f>
        <v>13</v>
      </c>
      <c r="F4462" t="s">
        <v>47</v>
      </c>
      <c r="G4462" t="s">
        <v>23</v>
      </c>
      <c r="H4462" t="s">
        <v>26</v>
      </c>
      <c r="I4462">
        <v>1.6</v>
      </c>
      <c r="J4462" t="s">
        <v>18</v>
      </c>
      <c r="K4462" t="s">
        <v>19</v>
      </c>
      <c r="L4462">
        <v>312287</v>
      </c>
      <c r="M4462" t="s">
        <v>20</v>
      </c>
      <c r="N4462" t="s">
        <v>20</v>
      </c>
      <c r="O4462" s="3">
        <v>17000</v>
      </c>
      <c r="P4462" s="1">
        <f>MEDIAN(Data_Source[Price (SAR)])</f>
        <v>58000</v>
      </c>
      <c r="Q4462" s="1" cm="1">
        <f t="array" ref="Q4462">MEDIAN(_xlfn._xlws.FILTER(Data_Source[Price (SAR)],Data_Source[Maker] = Data_Source[[#This Row],[Maker]]))</f>
        <v>40000</v>
      </c>
    </row>
    <row r="4463" spans="1:17" x14ac:dyDescent="0.35">
      <c r="A4463">
        <v>4462</v>
      </c>
      <c r="B4463" t="s">
        <v>34</v>
      </c>
      <c r="C4463" t="s">
        <v>51</v>
      </c>
      <c r="D4463">
        <v>2018</v>
      </c>
      <c r="E4463" s="9">
        <f ca="1">YEAR(TODAY())-Data_Source[[#This Row],[Year]]</f>
        <v>7</v>
      </c>
      <c r="F4463" t="s">
        <v>15</v>
      </c>
      <c r="G4463" t="s">
        <v>23</v>
      </c>
      <c r="H4463" t="s">
        <v>26</v>
      </c>
      <c r="I4463">
        <v>1.6</v>
      </c>
      <c r="J4463" t="s">
        <v>18</v>
      </c>
      <c r="K4463" t="s">
        <v>19</v>
      </c>
      <c r="L4463">
        <v>89000</v>
      </c>
      <c r="M4463" t="s">
        <v>45</v>
      </c>
      <c r="N4463" t="s">
        <v>539</v>
      </c>
      <c r="O4463" s="2">
        <v>45000</v>
      </c>
      <c r="P4463" s="1">
        <f>MEDIAN(Data_Source[Price (SAR)])</f>
        <v>58000</v>
      </c>
      <c r="Q4463" s="1" cm="1">
        <f t="array" ref="Q4463">MEDIAN(_xlfn._xlws.FILTER(Data_Source[Price (SAR)],Data_Source[Maker] = Data_Source[[#This Row],[Maker]]))</f>
        <v>65000</v>
      </c>
    </row>
    <row r="4464" spans="1:17" x14ac:dyDescent="0.35">
      <c r="A4464">
        <v>4463</v>
      </c>
      <c r="B4464" t="s">
        <v>103</v>
      </c>
      <c r="C4464" t="s">
        <v>104</v>
      </c>
      <c r="D4464">
        <v>2020</v>
      </c>
      <c r="E4464" s="9">
        <f ca="1">YEAR(TODAY())-Data_Source[[#This Row],[Year]]</f>
        <v>5</v>
      </c>
      <c r="F4464" t="s">
        <v>15</v>
      </c>
      <c r="G4464" t="s">
        <v>102</v>
      </c>
      <c r="H4464" t="s">
        <v>17</v>
      </c>
      <c r="I4464">
        <v>3.6</v>
      </c>
      <c r="J4464" t="s">
        <v>18</v>
      </c>
      <c r="K4464" t="s">
        <v>19</v>
      </c>
      <c r="L4464">
        <v>52000</v>
      </c>
      <c r="M4464" t="s">
        <v>211</v>
      </c>
      <c r="N4464" t="s">
        <v>539</v>
      </c>
      <c r="O4464" s="2">
        <v>162000</v>
      </c>
      <c r="P4464" s="1">
        <f>MEDIAN(Data_Source[Price (SAR)])</f>
        <v>58000</v>
      </c>
      <c r="Q4464" s="1" cm="1">
        <f t="array" ref="Q4464">MEDIAN(_xlfn._xlws.FILTER(Data_Source[Price (SAR)],Data_Source[Maker] = Data_Source[[#This Row],[Maker]]))</f>
        <v>83000</v>
      </c>
    </row>
    <row r="4465" spans="1:17" x14ac:dyDescent="0.35">
      <c r="A4465">
        <v>4464</v>
      </c>
      <c r="B4465" t="s">
        <v>27</v>
      </c>
      <c r="C4465" t="s">
        <v>101</v>
      </c>
      <c r="D4465">
        <v>2020</v>
      </c>
      <c r="E4465" s="9">
        <f ca="1">YEAR(TODAY())-Data_Source[[#This Row],[Year]]</f>
        <v>5</v>
      </c>
      <c r="F4465" t="s">
        <v>15</v>
      </c>
      <c r="G4465" t="s">
        <v>23</v>
      </c>
      <c r="H4465" t="s">
        <v>26</v>
      </c>
      <c r="I4465">
        <v>2</v>
      </c>
      <c r="J4465" t="s">
        <v>18</v>
      </c>
      <c r="K4465" t="s">
        <v>19</v>
      </c>
      <c r="L4465">
        <v>10239</v>
      </c>
      <c r="M4465" t="s">
        <v>20</v>
      </c>
      <c r="N4465" t="s">
        <v>20</v>
      </c>
      <c r="O4465" s="2">
        <v>66500</v>
      </c>
      <c r="P4465" s="1">
        <f>MEDIAN(Data_Source[Price (SAR)])</f>
        <v>58000</v>
      </c>
      <c r="Q4465" s="1" cm="1">
        <f t="array" ref="Q4465">MEDIAN(_xlfn._xlws.FILTER(Data_Source[Price (SAR)],Data_Source[Maker] = Data_Source[[#This Row],[Maker]]))</f>
        <v>42000</v>
      </c>
    </row>
    <row r="4466" spans="1:17" x14ac:dyDescent="0.35">
      <c r="A4466">
        <v>4465</v>
      </c>
      <c r="B4466" t="s">
        <v>39</v>
      </c>
      <c r="C4466" t="s">
        <v>40</v>
      </c>
      <c r="D4466">
        <v>2014</v>
      </c>
      <c r="E4466" s="9">
        <f ca="1">YEAR(TODAY())-Data_Source[[#This Row],[Year]]</f>
        <v>11</v>
      </c>
      <c r="F4466" t="s">
        <v>15</v>
      </c>
      <c r="G4466" t="s">
        <v>33</v>
      </c>
      <c r="H4466" t="s">
        <v>30</v>
      </c>
      <c r="I4466">
        <v>3.6</v>
      </c>
      <c r="J4466" t="s">
        <v>18</v>
      </c>
      <c r="K4466" t="s">
        <v>19</v>
      </c>
      <c r="L4466">
        <v>80000</v>
      </c>
      <c r="M4466" t="s">
        <v>20</v>
      </c>
      <c r="N4466" t="s">
        <v>20</v>
      </c>
      <c r="O4466" s="3">
        <v>45000</v>
      </c>
      <c r="P4466" s="1">
        <f>MEDIAN(Data_Source[Price (SAR)])</f>
        <v>58000</v>
      </c>
      <c r="Q4466" s="1" cm="1">
        <f t="array" ref="Q4466">MEDIAN(_xlfn._xlws.FILTER(Data_Source[Price (SAR)],Data_Source[Maker] = Data_Source[[#This Row],[Maker]]))</f>
        <v>60000</v>
      </c>
    </row>
    <row r="4467" spans="1:17" x14ac:dyDescent="0.35">
      <c r="A4467">
        <v>4466</v>
      </c>
      <c r="B4467" t="s">
        <v>174</v>
      </c>
      <c r="C4467" t="s">
        <v>208</v>
      </c>
      <c r="D4467">
        <v>2011</v>
      </c>
      <c r="E4467" s="9">
        <f ca="1">YEAR(TODAY())-Data_Source[[#This Row],[Year]]</f>
        <v>14</v>
      </c>
      <c r="F4467" t="s">
        <v>47</v>
      </c>
      <c r="G4467" t="s">
        <v>94</v>
      </c>
      <c r="H4467" t="s">
        <v>17</v>
      </c>
      <c r="I4467">
        <v>3</v>
      </c>
      <c r="J4467" t="s">
        <v>18</v>
      </c>
      <c r="K4467" t="s">
        <v>19</v>
      </c>
      <c r="L4467">
        <v>290</v>
      </c>
      <c r="M4467" t="s">
        <v>20</v>
      </c>
      <c r="N4467" t="s">
        <v>20</v>
      </c>
      <c r="O4467" s="2">
        <v>48000</v>
      </c>
      <c r="P4467" s="1">
        <f>MEDIAN(Data_Source[Price (SAR)])</f>
        <v>58000</v>
      </c>
      <c r="Q4467" s="1" cm="1">
        <f t="array" ref="Q4467">MEDIAN(_xlfn._xlws.FILTER(Data_Source[Price (SAR)],Data_Source[Maker] = Data_Source[[#This Row],[Maker]]))</f>
        <v>110000</v>
      </c>
    </row>
    <row r="4468" spans="1:17" x14ac:dyDescent="0.35">
      <c r="A4468">
        <v>4467</v>
      </c>
      <c r="B4468" t="s">
        <v>82</v>
      </c>
      <c r="C4468" t="s">
        <v>142</v>
      </c>
      <c r="D4468">
        <v>2017</v>
      </c>
      <c r="E4468" s="9">
        <f ca="1">YEAR(TODAY())-Data_Source[[#This Row],[Year]]</f>
        <v>8</v>
      </c>
      <c r="F4468" t="s">
        <v>15</v>
      </c>
      <c r="G4468" t="s">
        <v>23</v>
      </c>
      <c r="H4468" t="s">
        <v>30</v>
      </c>
      <c r="I4468">
        <v>1.6</v>
      </c>
      <c r="J4468" t="s">
        <v>18</v>
      </c>
      <c r="K4468" t="s">
        <v>19</v>
      </c>
      <c r="L4468">
        <v>76000</v>
      </c>
      <c r="M4468" t="s">
        <v>20</v>
      </c>
      <c r="N4468" t="s">
        <v>20</v>
      </c>
      <c r="O4468" s="3">
        <v>38000</v>
      </c>
      <c r="P4468" s="1">
        <f>MEDIAN(Data_Source[Price (SAR)])</f>
        <v>58000</v>
      </c>
      <c r="Q4468" s="1" cm="1">
        <f t="array" ref="Q4468">MEDIAN(_xlfn._xlws.FILTER(Data_Source[Price (SAR)],Data_Source[Maker] = Data_Source[[#This Row],[Maker]]))</f>
        <v>40000</v>
      </c>
    </row>
    <row r="4469" spans="1:17" x14ac:dyDescent="0.35">
      <c r="A4469">
        <v>4468</v>
      </c>
      <c r="B4469" t="s">
        <v>62</v>
      </c>
      <c r="C4469" t="s">
        <v>63</v>
      </c>
      <c r="D4469">
        <v>2019</v>
      </c>
      <c r="E4469" s="9">
        <f ca="1">YEAR(TODAY())-Data_Source[[#This Row],[Year]]</f>
        <v>6</v>
      </c>
      <c r="F4469" t="s">
        <v>15</v>
      </c>
      <c r="G4469" t="s">
        <v>16</v>
      </c>
      <c r="H4469" t="s">
        <v>17</v>
      </c>
      <c r="I4469">
        <v>5.6</v>
      </c>
      <c r="J4469" t="s">
        <v>18</v>
      </c>
      <c r="K4469" t="s">
        <v>19</v>
      </c>
      <c r="L4469">
        <v>36000</v>
      </c>
      <c r="M4469" t="s">
        <v>20</v>
      </c>
      <c r="N4469" t="s">
        <v>20</v>
      </c>
      <c r="O4469" s="3">
        <v>520000</v>
      </c>
      <c r="P4469" s="1">
        <f>MEDIAN(Data_Source[Price (SAR)])</f>
        <v>58000</v>
      </c>
      <c r="Q4469" s="1" cm="1">
        <f t="array" ref="Q4469">MEDIAN(_xlfn._xlws.FILTER(Data_Source[Price (SAR)],Data_Source[Maker] = Data_Source[[#This Row],[Maker]]))</f>
        <v>242500</v>
      </c>
    </row>
    <row r="4470" spans="1:17" x14ac:dyDescent="0.35">
      <c r="A4470">
        <v>4469</v>
      </c>
      <c r="B4470" t="s">
        <v>34</v>
      </c>
      <c r="C4470" t="s">
        <v>124</v>
      </c>
      <c r="D4470">
        <v>2013</v>
      </c>
      <c r="E4470" s="9">
        <f ca="1">YEAR(TODAY())-Data_Source[[#This Row],[Year]]</f>
        <v>12</v>
      </c>
      <c r="F4470" t="s">
        <v>15</v>
      </c>
      <c r="G4470" t="s">
        <v>38</v>
      </c>
      <c r="H4470" t="s">
        <v>17</v>
      </c>
      <c r="I4470">
        <v>1</v>
      </c>
      <c r="J4470" t="s">
        <v>18</v>
      </c>
      <c r="K4470" t="s">
        <v>19</v>
      </c>
      <c r="L4470">
        <v>296000</v>
      </c>
      <c r="M4470" t="s">
        <v>20</v>
      </c>
      <c r="N4470" t="s">
        <v>20</v>
      </c>
      <c r="O4470" s="3">
        <v>79000</v>
      </c>
      <c r="P4470" s="1">
        <f>MEDIAN(Data_Source[Price (SAR)])</f>
        <v>58000</v>
      </c>
      <c r="Q4470" s="1" cm="1">
        <f t="array" ref="Q4470">MEDIAN(_xlfn._xlws.FILTER(Data_Source[Price (SAR)],Data_Source[Maker] = Data_Source[[#This Row],[Maker]]))</f>
        <v>65000</v>
      </c>
    </row>
    <row r="4471" spans="1:17" x14ac:dyDescent="0.35">
      <c r="A4471">
        <v>4470</v>
      </c>
      <c r="B4471" t="s">
        <v>76</v>
      </c>
      <c r="C4471" t="s">
        <v>266</v>
      </c>
      <c r="D4471">
        <v>2011</v>
      </c>
      <c r="E4471" s="9">
        <f ca="1">YEAR(TODAY())-Data_Source[[#This Row],[Year]]</f>
        <v>14</v>
      </c>
      <c r="F4471" t="s">
        <v>47</v>
      </c>
      <c r="G4471" t="s">
        <v>23</v>
      </c>
      <c r="H4471" t="s">
        <v>26</v>
      </c>
      <c r="I4471">
        <v>2.2000000000000002</v>
      </c>
      <c r="J4471" t="s">
        <v>18</v>
      </c>
      <c r="K4471" t="s">
        <v>68</v>
      </c>
      <c r="L4471">
        <v>150000</v>
      </c>
      <c r="M4471" t="s">
        <v>20</v>
      </c>
      <c r="N4471" t="s">
        <v>20</v>
      </c>
      <c r="O4471" s="3">
        <v>20000</v>
      </c>
      <c r="P4471" s="1">
        <f>MEDIAN(Data_Source[Price (SAR)])</f>
        <v>58000</v>
      </c>
      <c r="Q4471" s="1" cm="1">
        <f t="array" ref="Q4471">MEDIAN(_xlfn._xlws.FILTER(Data_Source[Price (SAR)],Data_Source[Maker] = Data_Source[[#This Row],[Maker]]))</f>
        <v>55000</v>
      </c>
    </row>
    <row r="4472" spans="1:17" x14ac:dyDescent="0.35">
      <c r="A4472">
        <v>4471</v>
      </c>
      <c r="B4472" t="s">
        <v>178</v>
      </c>
      <c r="C4472" t="s">
        <v>179</v>
      </c>
      <c r="D4472">
        <v>2013</v>
      </c>
      <c r="E4472" s="9">
        <f ca="1">YEAR(TODAY())-Data_Source[[#This Row],[Year]]</f>
        <v>12</v>
      </c>
      <c r="F4472" t="s">
        <v>44</v>
      </c>
      <c r="G4472" t="s">
        <v>23</v>
      </c>
      <c r="H4472" t="s">
        <v>17</v>
      </c>
      <c r="I4472">
        <v>6</v>
      </c>
      <c r="J4472" t="s">
        <v>18</v>
      </c>
      <c r="K4472" t="s">
        <v>19</v>
      </c>
      <c r="L4472">
        <v>24000</v>
      </c>
      <c r="M4472" t="s">
        <v>20</v>
      </c>
      <c r="N4472" t="s">
        <v>20</v>
      </c>
      <c r="O4472" s="2">
        <v>700000</v>
      </c>
      <c r="P4472" s="1">
        <f>MEDIAN(Data_Source[Price (SAR)])</f>
        <v>58000</v>
      </c>
      <c r="Q4472" s="1" cm="1">
        <f t="array" ref="Q4472">MEDIAN(_xlfn._xlws.FILTER(Data_Source[Price (SAR)],Data_Source[Maker] = Data_Source[[#This Row],[Maker]]))</f>
        <v>560000</v>
      </c>
    </row>
    <row r="4473" spans="1:17" x14ac:dyDescent="0.35">
      <c r="A4473">
        <v>4472</v>
      </c>
      <c r="B4473" t="s">
        <v>34</v>
      </c>
      <c r="C4473" t="s">
        <v>51</v>
      </c>
      <c r="D4473">
        <v>2013</v>
      </c>
      <c r="E4473" s="9">
        <f ca="1">YEAR(TODAY())-Data_Source[[#This Row],[Year]]</f>
        <v>12</v>
      </c>
      <c r="F4473" t="s">
        <v>15</v>
      </c>
      <c r="G4473" t="s">
        <v>23</v>
      </c>
      <c r="H4473" t="s">
        <v>30</v>
      </c>
      <c r="I4473">
        <v>1.6</v>
      </c>
      <c r="J4473" t="s">
        <v>18</v>
      </c>
      <c r="K4473" t="s">
        <v>19</v>
      </c>
      <c r="L4473">
        <v>296</v>
      </c>
      <c r="M4473" t="s">
        <v>70</v>
      </c>
      <c r="N4473" t="s">
        <v>70</v>
      </c>
      <c r="O4473" s="2">
        <v>30000</v>
      </c>
      <c r="P4473" s="1">
        <f>MEDIAN(Data_Source[Price (SAR)])</f>
        <v>58000</v>
      </c>
      <c r="Q4473" s="1" cm="1">
        <f t="array" ref="Q4473">MEDIAN(_xlfn._xlws.FILTER(Data_Source[Price (SAR)],Data_Source[Maker] = Data_Source[[#This Row],[Maker]]))</f>
        <v>65000</v>
      </c>
    </row>
    <row r="4474" spans="1:17" x14ac:dyDescent="0.35">
      <c r="A4474">
        <v>4473</v>
      </c>
      <c r="B4474" t="s">
        <v>21</v>
      </c>
      <c r="C4474" t="s">
        <v>24</v>
      </c>
      <c r="D4474">
        <v>2018</v>
      </c>
      <c r="E4474" s="9">
        <f ca="1">YEAR(TODAY())-Data_Source[[#This Row],[Year]]</f>
        <v>7</v>
      </c>
      <c r="F4474" t="s">
        <v>15</v>
      </c>
      <c r="G4474" t="s">
        <v>23</v>
      </c>
      <c r="H4474" t="s">
        <v>26</v>
      </c>
      <c r="I4474">
        <v>1.5</v>
      </c>
      <c r="J4474" t="s">
        <v>18</v>
      </c>
      <c r="K4474" t="s">
        <v>19</v>
      </c>
      <c r="L4474">
        <v>92904</v>
      </c>
      <c r="M4474" t="s">
        <v>20</v>
      </c>
      <c r="N4474" t="s">
        <v>20</v>
      </c>
      <c r="O4474" s="3">
        <v>25000</v>
      </c>
      <c r="P4474" s="1">
        <f>MEDIAN(Data_Source[Price (SAR)])</f>
        <v>58000</v>
      </c>
      <c r="Q4474" s="1" cm="1">
        <f t="array" ref="Q4474">MEDIAN(_xlfn._xlws.FILTER(Data_Source[Price (SAR)],Data_Source[Maker] = Data_Source[[#This Row],[Maker]]))</f>
        <v>36500</v>
      </c>
    </row>
    <row r="4475" spans="1:17" x14ac:dyDescent="0.35">
      <c r="A4475">
        <v>4474</v>
      </c>
      <c r="B4475" t="s">
        <v>48</v>
      </c>
      <c r="C4475" t="s">
        <v>106</v>
      </c>
      <c r="D4475">
        <v>2014</v>
      </c>
      <c r="E4475" s="9">
        <f ca="1">YEAR(TODAY())-Data_Source[[#This Row],[Year]]</f>
        <v>11</v>
      </c>
      <c r="F4475" t="s">
        <v>15</v>
      </c>
      <c r="G4475" t="s">
        <v>16</v>
      </c>
      <c r="H4475" t="s">
        <v>17</v>
      </c>
      <c r="I4475">
        <v>3</v>
      </c>
      <c r="J4475" t="s">
        <v>18</v>
      </c>
      <c r="K4475" t="s">
        <v>19</v>
      </c>
      <c r="L4475">
        <v>90000</v>
      </c>
      <c r="M4475" t="s">
        <v>20</v>
      </c>
      <c r="N4475" t="s">
        <v>20</v>
      </c>
      <c r="O4475" s="3">
        <v>220000</v>
      </c>
      <c r="P4475" s="1">
        <f>MEDIAN(Data_Source[Price (SAR)])</f>
        <v>58000</v>
      </c>
      <c r="Q4475" s="1" cm="1">
        <f t="array" ref="Q4475">MEDIAN(_xlfn._xlws.FILTER(Data_Source[Price (SAR)],Data_Source[Maker] = Data_Source[[#This Row],[Maker]]))</f>
        <v>145000</v>
      </c>
    </row>
    <row r="4476" spans="1:17" x14ac:dyDescent="0.35">
      <c r="A4476">
        <v>4475</v>
      </c>
      <c r="B4476" t="s">
        <v>34</v>
      </c>
      <c r="C4476" t="s">
        <v>58</v>
      </c>
      <c r="D4476">
        <v>2010</v>
      </c>
      <c r="E4476" s="9">
        <f ca="1">YEAR(TODAY())-Data_Source[[#This Row],[Year]]</f>
        <v>15</v>
      </c>
      <c r="F4476" t="s">
        <v>44</v>
      </c>
      <c r="G4476" t="s">
        <v>213</v>
      </c>
      <c r="H4476" t="s">
        <v>30</v>
      </c>
      <c r="I4476">
        <v>2.7</v>
      </c>
      <c r="J4476" t="s">
        <v>18</v>
      </c>
      <c r="K4476" t="s">
        <v>68</v>
      </c>
      <c r="L4476">
        <v>200000</v>
      </c>
      <c r="M4476" t="s">
        <v>64</v>
      </c>
      <c r="N4476" t="s">
        <v>64</v>
      </c>
      <c r="O4476" s="2">
        <v>36000</v>
      </c>
      <c r="P4476" s="1">
        <f>MEDIAN(Data_Source[Price (SAR)])</f>
        <v>58000</v>
      </c>
      <c r="Q4476" s="1" cm="1">
        <f t="array" ref="Q4476">MEDIAN(_xlfn._xlws.FILTER(Data_Source[Price (SAR)],Data_Source[Maker] = Data_Source[[#This Row],[Maker]]))</f>
        <v>65000</v>
      </c>
    </row>
    <row r="4477" spans="1:17" x14ac:dyDescent="0.35">
      <c r="A4477">
        <v>4476</v>
      </c>
      <c r="B4477" t="s">
        <v>60</v>
      </c>
      <c r="C4477" t="s">
        <v>80</v>
      </c>
      <c r="D4477">
        <v>2007</v>
      </c>
      <c r="E4477" s="9">
        <f ca="1">YEAR(TODAY())-Data_Source[[#This Row],[Year]]</f>
        <v>18</v>
      </c>
      <c r="F4477" t="s">
        <v>47</v>
      </c>
      <c r="G4477" t="s">
        <v>16</v>
      </c>
      <c r="H4477" t="s">
        <v>17</v>
      </c>
      <c r="I4477">
        <v>6.1</v>
      </c>
      <c r="J4477" t="s">
        <v>18</v>
      </c>
      <c r="K4477" t="s">
        <v>19</v>
      </c>
      <c r="L4477">
        <v>240000</v>
      </c>
      <c r="M4477" t="s">
        <v>211</v>
      </c>
      <c r="N4477" t="s">
        <v>539</v>
      </c>
      <c r="O4477" s="3">
        <v>24000</v>
      </c>
      <c r="P4477" s="1">
        <f>MEDIAN(Data_Source[Price (SAR)])</f>
        <v>58000</v>
      </c>
      <c r="Q4477" s="1" cm="1">
        <f t="array" ref="Q4477">MEDIAN(_xlfn._xlws.FILTER(Data_Source[Price (SAR)],Data_Source[Maker] = Data_Source[[#This Row],[Maker]]))</f>
        <v>142000</v>
      </c>
    </row>
    <row r="4478" spans="1:17" x14ac:dyDescent="0.35">
      <c r="A4478">
        <v>4477</v>
      </c>
      <c r="B4478" t="s">
        <v>185</v>
      </c>
      <c r="C4478" t="s">
        <v>277</v>
      </c>
      <c r="D4478">
        <v>2016</v>
      </c>
      <c r="E4478" s="9">
        <f ca="1">YEAR(TODAY())-Data_Source[[#This Row],[Year]]</f>
        <v>9</v>
      </c>
      <c r="F4478" t="s">
        <v>15</v>
      </c>
      <c r="G4478" t="s">
        <v>23</v>
      </c>
      <c r="H4478" t="s">
        <v>26</v>
      </c>
      <c r="I4478">
        <v>2.5</v>
      </c>
      <c r="J4478" t="s">
        <v>56</v>
      </c>
      <c r="K4478" t="s">
        <v>68</v>
      </c>
      <c r="L4478">
        <v>147</v>
      </c>
      <c r="M4478" t="s">
        <v>111</v>
      </c>
      <c r="N4478" t="s">
        <v>540</v>
      </c>
      <c r="O4478" s="3">
        <v>55000</v>
      </c>
      <c r="P4478" s="1">
        <f>MEDIAN(Data_Source[Price (SAR)])</f>
        <v>58000</v>
      </c>
      <c r="Q4478" s="1" cm="1">
        <f t="array" ref="Q4478">MEDIAN(_xlfn._xlws.FILTER(Data_Source[Price (SAR)],Data_Source[Maker] = Data_Source[[#This Row],[Maker]]))</f>
        <v>55500</v>
      </c>
    </row>
    <row r="4479" spans="1:17" x14ac:dyDescent="0.35">
      <c r="A4479">
        <v>4478</v>
      </c>
      <c r="B4479" t="s">
        <v>39</v>
      </c>
      <c r="C4479" t="s">
        <v>46</v>
      </c>
      <c r="D4479">
        <v>2008</v>
      </c>
      <c r="E4479" s="9">
        <f ca="1">YEAR(TODAY())-Data_Source[[#This Row],[Year]]</f>
        <v>17</v>
      </c>
      <c r="F4479" t="s">
        <v>47</v>
      </c>
      <c r="G4479" t="s">
        <v>16</v>
      </c>
      <c r="H4479" t="s">
        <v>17</v>
      </c>
      <c r="I4479">
        <v>3.9</v>
      </c>
      <c r="J4479" t="s">
        <v>18</v>
      </c>
      <c r="K4479" t="s">
        <v>19</v>
      </c>
      <c r="L4479">
        <v>300</v>
      </c>
      <c r="M4479" t="s">
        <v>111</v>
      </c>
      <c r="N4479" t="s">
        <v>540</v>
      </c>
      <c r="O4479" s="3">
        <v>29000</v>
      </c>
      <c r="P4479" s="1">
        <f>MEDIAN(Data_Source[Price (SAR)])</f>
        <v>58000</v>
      </c>
      <c r="Q4479" s="1" cm="1">
        <f t="array" ref="Q4479">MEDIAN(_xlfn._xlws.FILTER(Data_Source[Price (SAR)],Data_Source[Maker] = Data_Source[[#This Row],[Maker]]))</f>
        <v>60000</v>
      </c>
    </row>
    <row r="4480" spans="1:17" x14ac:dyDescent="0.35">
      <c r="A4480">
        <v>4479</v>
      </c>
      <c r="B4480" t="s">
        <v>39</v>
      </c>
      <c r="C4480" t="s">
        <v>46</v>
      </c>
      <c r="D4480">
        <v>2015</v>
      </c>
      <c r="E4480" s="9">
        <f ca="1">YEAR(TODAY())-Data_Source[[#This Row],[Year]]</f>
        <v>10</v>
      </c>
      <c r="F4480" t="s">
        <v>47</v>
      </c>
      <c r="G4480" t="s">
        <v>23</v>
      </c>
      <c r="H4480" t="s">
        <v>17</v>
      </c>
      <c r="I4480">
        <v>5.3</v>
      </c>
      <c r="J4480" t="s">
        <v>18</v>
      </c>
      <c r="K4480" t="s">
        <v>19</v>
      </c>
      <c r="L4480">
        <v>193000</v>
      </c>
      <c r="M4480" t="s">
        <v>45</v>
      </c>
      <c r="N4480" t="s">
        <v>539</v>
      </c>
      <c r="O4480" s="3">
        <v>118000</v>
      </c>
      <c r="P4480" s="1">
        <f>MEDIAN(Data_Source[Price (SAR)])</f>
        <v>58000</v>
      </c>
      <c r="Q4480" s="1" cm="1">
        <f t="array" ref="Q4480">MEDIAN(_xlfn._xlws.FILTER(Data_Source[Price (SAR)],Data_Source[Maker] = Data_Source[[#This Row],[Maker]]))</f>
        <v>60000</v>
      </c>
    </row>
    <row r="4481" spans="1:17" x14ac:dyDescent="0.35">
      <c r="A4481">
        <v>4480</v>
      </c>
      <c r="B4481" t="s">
        <v>27</v>
      </c>
      <c r="C4481" t="s">
        <v>93</v>
      </c>
      <c r="D4481">
        <v>2018</v>
      </c>
      <c r="E4481" s="9">
        <f ca="1">YEAR(TODAY())-Data_Source[[#This Row],[Year]]</f>
        <v>7</v>
      </c>
      <c r="F4481" t="s">
        <v>15</v>
      </c>
      <c r="G4481" t="s">
        <v>75</v>
      </c>
      <c r="H4481" t="s">
        <v>17</v>
      </c>
      <c r="I4481">
        <v>3.5</v>
      </c>
      <c r="J4481" t="s">
        <v>18</v>
      </c>
      <c r="K4481" t="s">
        <v>19</v>
      </c>
      <c r="L4481">
        <v>127000</v>
      </c>
      <c r="M4481" t="s">
        <v>20</v>
      </c>
      <c r="N4481" t="s">
        <v>20</v>
      </c>
      <c r="O4481" s="2">
        <v>82000</v>
      </c>
      <c r="P4481" s="1">
        <f>MEDIAN(Data_Source[Price (SAR)])</f>
        <v>58000</v>
      </c>
      <c r="Q4481" s="1" cm="1">
        <f t="array" ref="Q4481">MEDIAN(_xlfn._xlws.FILTER(Data_Source[Price (SAR)],Data_Source[Maker] = Data_Source[[#This Row],[Maker]]))</f>
        <v>42000</v>
      </c>
    </row>
    <row r="4482" spans="1:17" x14ac:dyDescent="0.35">
      <c r="A4482">
        <v>4481</v>
      </c>
      <c r="B4482" t="s">
        <v>27</v>
      </c>
      <c r="C4482" t="s">
        <v>89</v>
      </c>
      <c r="D4482">
        <v>2016</v>
      </c>
      <c r="E4482" s="9">
        <f ca="1">YEAR(TODAY())-Data_Source[[#This Row],[Year]]</f>
        <v>9</v>
      </c>
      <c r="F4482" t="s">
        <v>15</v>
      </c>
      <c r="G4482" t="s">
        <v>23</v>
      </c>
      <c r="H4482" t="s">
        <v>26</v>
      </c>
      <c r="I4482">
        <v>2.4</v>
      </c>
      <c r="J4482" t="s">
        <v>18</v>
      </c>
      <c r="K4482" t="s">
        <v>19</v>
      </c>
      <c r="L4482">
        <v>10600</v>
      </c>
      <c r="M4482" t="s">
        <v>64</v>
      </c>
      <c r="N4482" t="s">
        <v>64</v>
      </c>
      <c r="O4482" s="2">
        <v>33000</v>
      </c>
      <c r="P4482" s="1">
        <f>MEDIAN(Data_Source[Price (SAR)])</f>
        <v>58000</v>
      </c>
      <c r="Q4482" s="1" cm="1">
        <f t="array" ref="Q4482">MEDIAN(_xlfn._xlws.FILTER(Data_Source[Price (SAR)],Data_Source[Maker] = Data_Source[[#This Row],[Maker]]))</f>
        <v>42000</v>
      </c>
    </row>
    <row r="4483" spans="1:17" x14ac:dyDescent="0.35">
      <c r="A4483">
        <v>4482</v>
      </c>
      <c r="B4483" t="s">
        <v>34</v>
      </c>
      <c r="C4483" t="s">
        <v>41</v>
      </c>
      <c r="D4483">
        <v>2018</v>
      </c>
      <c r="E4483" s="9">
        <f ca="1">YEAR(TODAY())-Data_Source[[#This Row],[Year]]</f>
        <v>7</v>
      </c>
      <c r="F4483" t="s">
        <v>15</v>
      </c>
      <c r="G4483" t="s">
        <v>25</v>
      </c>
      <c r="H4483" t="s">
        <v>26</v>
      </c>
      <c r="I4483">
        <v>1.5</v>
      </c>
      <c r="J4483" t="s">
        <v>18</v>
      </c>
      <c r="K4483" t="s">
        <v>19</v>
      </c>
      <c r="L4483">
        <v>131099</v>
      </c>
      <c r="M4483" t="s">
        <v>42</v>
      </c>
      <c r="N4483" t="s">
        <v>64</v>
      </c>
      <c r="O4483" s="3">
        <v>36500</v>
      </c>
      <c r="P4483" s="1">
        <f>MEDIAN(Data_Source[Price (SAR)])</f>
        <v>58000</v>
      </c>
      <c r="Q4483" s="1" cm="1">
        <f t="array" ref="Q4483">MEDIAN(_xlfn._xlws.FILTER(Data_Source[Price (SAR)],Data_Source[Maker] = Data_Source[[#This Row],[Maker]]))</f>
        <v>65000</v>
      </c>
    </row>
    <row r="4484" spans="1:17" x14ac:dyDescent="0.35">
      <c r="A4484">
        <v>4483</v>
      </c>
      <c r="B4484" t="s">
        <v>34</v>
      </c>
      <c r="C4484" t="s">
        <v>58</v>
      </c>
      <c r="D4484">
        <v>2020</v>
      </c>
      <c r="E4484" s="9">
        <f ca="1">YEAR(TODAY())-Data_Source[[#This Row],[Year]]</f>
        <v>5</v>
      </c>
      <c r="F4484" t="s">
        <v>15</v>
      </c>
      <c r="G4484" t="s">
        <v>29</v>
      </c>
      <c r="H4484" t="s">
        <v>30</v>
      </c>
      <c r="I4484">
        <v>4</v>
      </c>
      <c r="J4484" t="s">
        <v>18</v>
      </c>
      <c r="K4484" t="s">
        <v>19</v>
      </c>
      <c r="L4484">
        <v>3000</v>
      </c>
      <c r="M4484" t="s">
        <v>45</v>
      </c>
      <c r="N4484" t="s">
        <v>539</v>
      </c>
      <c r="O4484" s="3">
        <v>135000</v>
      </c>
      <c r="P4484" s="1">
        <f>MEDIAN(Data_Source[Price (SAR)])</f>
        <v>58000</v>
      </c>
      <c r="Q4484" s="1" cm="1">
        <f t="array" ref="Q4484">MEDIAN(_xlfn._xlws.FILTER(Data_Source[Price (SAR)],Data_Source[Maker] = Data_Source[[#This Row],[Maker]]))</f>
        <v>65000</v>
      </c>
    </row>
    <row r="4485" spans="1:17" x14ac:dyDescent="0.35">
      <c r="A4485">
        <v>4484</v>
      </c>
      <c r="B4485" t="s">
        <v>36</v>
      </c>
      <c r="C4485" t="s">
        <v>37</v>
      </c>
      <c r="D4485">
        <v>2013</v>
      </c>
      <c r="E4485" s="9">
        <f ca="1">YEAR(TODAY())-Data_Source[[#This Row],[Year]]</f>
        <v>12</v>
      </c>
      <c r="F4485" t="s">
        <v>15</v>
      </c>
      <c r="G4485" t="s">
        <v>23</v>
      </c>
      <c r="H4485" t="s">
        <v>17</v>
      </c>
      <c r="I4485">
        <v>2.7</v>
      </c>
      <c r="J4485" t="s">
        <v>18</v>
      </c>
      <c r="K4485" t="s">
        <v>19</v>
      </c>
      <c r="L4485">
        <v>300</v>
      </c>
      <c r="M4485" t="s">
        <v>42</v>
      </c>
      <c r="N4485" t="s">
        <v>64</v>
      </c>
      <c r="O4485" s="2">
        <v>55000</v>
      </c>
      <c r="P4485" s="1">
        <f>MEDIAN(Data_Source[Price (SAR)])</f>
        <v>58000</v>
      </c>
      <c r="Q4485" s="1" cm="1">
        <f t="array" ref="Q4485">MEDIAN(_xlfn._xlws.FILTER(Data_Source[Price (SAR)],Data_Source[Maker] = Data_Source[[#This Row],[Maker]]))</f>
        <v>72000</v>
      </c>
    </row>
    <row r="4486" spans="1:17" x14ac:dyDescent="0.35">
      <c r="A4486">
        <v>4485</v>
      </c>
      <c r="B4486" t="s">
        <v>21</v>
      </c>
      <c r="C4486" t="s">
        <v>120</v>
      </c>
      <c r="D4486">
        <v>2015</v>
      </c>
      <c r="E4486" s="9">
        <f ca="1">YEAR(TODAY())-Data_Source[[#This Row],[Year]]</f>
        <v>10</v>
      </c>
      <c r="F4486" t="s">
        <v>47</v>
      </c>
      <c r="G4486" t="s">
        <v>23</v>
      </c>
      <c r="H4486" t="s">
        <v>30</v>
      </c>
      <c r="I4486">
        <v>2.4</v>
      </c>
      <c r="J4486" t="s">
        <v>18</v>
      </c>
      <c r="K4486" t="s">
        <v>68</v>
      </c>
      <c r="L4486">
        <v>108500</v>
      </c>
      <c r="M4486" t="s">
        <v>20</v>
      </c>
      <c r="N4486" t="s">
        <v>20</v>
      </c>
      <c r="O4486" s="2">
        <v>27500</v>
      </c>
      <c r="P4486" s="1">
        <f>MEDIAN(Data_Source[Price (SAR)])</f>
        <v>58000</v>
      </c>
      <c r="Q4486" s="1" cm="1">
        <f t="array" ref="Q4486">MEDIAN(_xlfn._xlws.FILTER(Data_Source[Price (SAR)],Data_Source[Maker] = Data_Source[[#This Row],[Maker]]))</f>
        <v>36500</v>
      </c>
    </row>
    <row r="4487" spans="1:17" x14ac:dyDescent="0.35">
      <c r="A4487">
        <v>4486</v>
      </c>
      <c r="B4487" t="s">
        <v>34</v>
      </c>
      <c r="C4487" t="s">
        <v>51</v>
      </c>
      <c r="D4487">
        <v>2018</v>
      </c>
      <c r="E4487" s="9">
        <f ca="1">YEAR(TODAY())-Data_Source[[#This Row],[Year]]</f>
        <v>7</v>
      </c>
      <c r="F4487" t="s">
        <v>15</v>
      </c>
      <c r="G4487" t="s">
        <v>23</v>
      </c>
      <c r="H4487" t="s">
        <v>26</v>
      </c>
      <c r="I4487">
        <v>1.6</v>
      </c>
      <c r="J4487" t="s">
        <v>18</v>
      </c>
      <c r="K4487" t="s">
        <v>19</v>
      </c>
      <c r="L4487">
        <v>45370</v>
      </c>
      <c r="M4487" t="s">
        <v>45</v>
      </c>
      <c r="N4487" t="s">
        <v>539</v>
      </c>
      <c r="O4487" s="2">
        <v>49000</v>
      </c>
      <c r="P4487" s="1">
        <f>MEDIAN(Data_Source[Price (SAR)])</f>
        <v>58000</v>
      </c>
      <c r="Q4487" s="1" cm="1">
        <f t="array" ref="Q4487">MEDIAN(_xlfn._xlws.FILTER(Data_Source[Price (SAR)],Data_Source[Maker] = Data_Source[[#This Row],[Maker]]))</f>
        <v>65000</v>
      </c>
    </row>
    <row r="4488" spans="1:17" x14ac:dyDescent="0.35">
      <c r="A4488">
        <v>4487</v>
      </c>
      <c r="B4488" t="s">
        <v>181</v>
      </c>
      <c r="C4488" t="s">
        <v>199</v>
      </c>
      <c r="D4488">
        <v>2015</v>
      </c>
      <c r="E4488" s="9">
        <f ca="1">YEAR(TODAY())-Data_Source[[#This Row],[Year]]</f>
        <v>10</v>
      </c>
      <c r="F4488" t="s">
        <v>15</v>
      </c>
      <c r="G4488" t="s">
        <v>75</v>
      </c>
      <c r="H4488" t="s">
        <v>26</v>
      </c>
      <c r="I4488">
        <v>3.5</v>
      </c>
      <c r="J4488" t="s">
        <v>18</v>
      </c>
      <c r="K4488" t="s">
        <v>19</v>
      </c>
      <c r="L4488">
        <v>98000</v>
      </c>
      <c r="M4488" t="s">
        <v>59</v>
      </c>
      <c r="N4488" t="s">
        <v>59</v>
      </c>
      <c r="O4488" s="3">
        <v>60000</v>
      </c>
      <c r="P4488" s="1">
        <f>MEDIAN(Data_Source[Price (SAR)])</f>
        <v>58000</v>
      </c>
      <c r="Q4488" s="1" cm="1">
        <f t="array" ref="Q4488">MEDIAN(_xlfn._xlws.FILTER(Data_Source[Price (SAR)],Data_Source[Maker] = Data_Source[[#This Row],[Maker]]))</f>
        <v>54000</v>
      </c>
    </row>
    <row r="4489" spans="1:17" x14ac:dyDescent="0.35">
      <c r="A4489">
        <v>4488</v>
      </c>
      <c r="B4489" t="s">
        <v>48</v>
      </c>
      <c r="C4489" t="s">
        <v>106</v>
      </c>
      <c r="D4489">
        <v>1980</v>
      </c>
      <c r="E4489" s="9">
        <f ca="1">YEAR(TODAY())-Data_Source[[#This Row],[Year]]</f>
        <v>45</v>
      </c>
      <c r="F4489" t="s">
        <v>47</v>
      </c>
      <c r="G4489" t="s">
        <v>23</v>
      </c>
      <c r="H4489" t="s">
        <v>26</v>
      </c>
      <c r="I4489">
        <v>3</v>
      </c>
      <c r="J4489" t="s">
        <v>18</v>
      </c>
      <c r="K4489" t="s">
        <v>19</v>
      </c>
      <c r="L4489">
        <v>160000</v>
      </c>
      <c r="M4489" t="s">
        <v>20</v>
      </c>
      <c r="N4489" t="s">
        <v>20</v>
      </c>
      <c r="O4489" s="2">
        <v>40000</v>
      </c>
      <c r="P4489" s="1">
        <f>MEDIAN(Data_Source[Price (SAR)])</f>
        <v>58000</v>
      </c>
      <c r="Q4489" s="1" cm="1">
        <f t="array" ref="Q4489">MEDIAN(_xlfn._xlws.FILTER(Data_Source[Price (SAR)],Data_Source[Maker] = Data_Source[[#This Row],[Maker]]))</f>
        <v>145000</v>
      </c>
    </row>
    <row r="4490" spans="1:17" x14ac:dyDescent="0.35">
      <c r="A4490">
        <v>4489</v>
      </c>
      <c r="B4490" t="s">
        <v>36</v>
      </c>
      <c r="C4490" t="s">
        <v>37</v>
      </c>
      <c r="D4490">
        <v>2014</v>
      </c>
      <c r="E4490" s="9">
        <f ca="1">YEAR(TODAY())-Data_Source[[#This Row],[Year]]</f>
        <v>11</v>
      </c>
      <c r="F4490" t="s">
        <v>15</v>
      </c>
      <c r="G4490" t="s">
        <v>16</v>
      </c>
      <c r="H4490" t="s">
        <v>17</v>
      </c>
      <c r="I4490">
        <v>5.3</v>
      </c>
      <c r="J4490" t="s">
        <v>18</v>
      </c>
      <c r="K4490" t="s">
        <v>19</v>
      </c>
      <c r="L4490">
        <v>242000</v>
      </c>
      <c r="M4490" t="s">
        <v>45</v>
      </c>
      <c r="N4490" t="s">
        <v>539</v>
      </c>
      <c r="O4490" s="2">
        <v>73000</v>
      </c>
      <c r="P4490" s="1">
        <f>MEDIAN(Data_Source[Price (SAR)])</f>
        <v>58000</v>
      </c>
      <c r="Q4490" s="1" cm="1">
        <f t="array" ref="Q4490">MEDIAN(_xlfn._xlws.FILTER(Data_Source[Price (SAR)],Data_Source[Maker] = Data_Source[[#This Row],[Maker]]))</f>
        <v>72000</v>
      </c>
    </row>
    <row r="4491" spans="1:17" x14ac:dyDescent="0.35">
      <c r="A4491">
        <v>4490</v>
      </c>
      <c r="B4491" t="s">
        <v>48</v>
      </c>
      <c r="C4491" t="s">
        <v>149</v>
      </c>
      <c r="D4491">
        <v>2017</v>
      </c>
      <c r="E4491" s="9">
        <f ca="1">YEAR(TODAY())-Data_Source[[#This Row],[Year]]</f>
        <v>8</v>
      </c>
      <c r="F4491" t="s">
        <v>47</v>
      </c>
      <c r="G4491" t="s">
        <v>23</v>
      </c>
      <c r="H4491" t="s">
        <v>17</v>
      </c>
      <c r="I4491">
        <v>2</v>
      </c>
      <c r="J4491" t="s">
        <v>18</v>
      </c>
      <c r="K4491" t="s">
        <v>19</v>
      </c>
      <c r="L4491">
        <v>50000</v>
      </c>
      <c r="M4491" t="s">
        <v>45</v>
      </c>
      <c r="N4491" t="s">
        <v>539</v>
      </c>
      <c r="O4491" s="2">
        <v>175000</v>
      </c>
      <c r="P4491" s="1">
        <f>MEDIAN(Data_Source[Price (SAR)])</f>
        <v>58000</v>
      </c>
      <c r="Q4491" s="1" cm="1">
        <f t="array" ref="Q4491">MEDIAN(_xlfn._xlws.FILTER(Data_Source[Price (SAR)],Data_Source[Maker] = Data_Source[[#This Row],[Maker]]))</f>
        <v>145000</v>
      </c>
    </row>
    <row r="4492" spans="1:17" x14ac:dyDescent="0.35">
      <c r="A4492">
        <v>4491</v>
      </c>
      <c r="B4492" t="s">
        <v>31</v>
      </c>
      <c r="C4492" t="s">
        <v>201</v>
      </c>
      <c r="D4492">
        <v>2016</v>
      </c>
      <c r="E4492" s="9">
        <f ca="1">YEAR(TODAY())-Data_Source[[#This Row],[Year]]</f>
        <v>9</v>
      </c>
      <c r="F4492" t="s">
        <v>44</v>
      </c>
      <c r="G4492" t="s">
        <v>94</v>
      </c>
      <c r="H4492" t="s">
        <v>17</v>
      </c>
      <c r="I4492">
        <v>4</v>
      </c>
      <c r="J4492" t="s">
        <v>18</v>
      </c>
      <c r="K4492" t="s">
        <v>19</v>
      </c>
      <c r="L4492">
        <v>51000</v>
      </c>
      <c r="M4492" t="s">
        <v>20</v>
      </c>
      <c r="N4492" t="s">
        <v>20</v>
      </c>
      <c r="O4492" s="2">
        <v>43000</v>
      </c>
      <c r="P4492" s="1">
        <f>MEDIAN(Data_Source[Price (SAR)])</f>
        <v>58000</v>
      </c>
      <c r="Q4492" s="1" cm="1">
        <f t="array" ref="Q4492">MEDIAN(_xlfn._xlws.FILTER(Data_Source[Price (SAR)],Data_Source[Maker] = Data_Source[[#This Row],[Maker]]))</f>
        <v>60500</v>
      </c>
    </row>
    <row r="4493" spans="1:17" x14ac:dyDescent="0.35">
      <c r="A4493">
        <v>4492</v>
      </c>
      <c r="B4493" t="s">
        <v>82</v>
      </c>
      <c r="C4493" t="s">
        <v>83</v>
      </c>
      <c r="D4493">
        <v>2017</v>
      </c>
      <c r="E4493" s="9">
        <f ca="1">YEAR(TODAY())-Data_Source[[#This Row],[Year]]</f>
        <v>8</v>
      </c>
      <c r="F4493" t="s">
        <v>15</v>
      </c>
      <c r="G4493" t="s">
        <v>29</v>
      </c>
      <c r="H4493" t="s">
        <v>17</v>
      </c>
      <c r="I4493">
        <v>3.5</v>
      </c>
      <c r="J4493" t="s">
        <v>18</v>
      </c>
      <c r="K4493" t="s">
        <v>19</v>
      </c>
      <c r="L4493">
        <v>179000</v>
      </c>
      <c r="M4493" t="s">
        <v>20</v>
      </c>
      <c r="N4493" t="s">
        <v>20</v>
      </c>
      <c r="O4493" s="3">
        <v>73000</v>
      </c>
      <c r="P4493" s="1">
        <f>MEDIAN(Data_Source[Price (SAR)])</f>
        <v>58000</v>
      </c>
      <c r="Q4493" s="1" cm="1">
        <f t="array" ref="Q4493">MEDIAN(_xlfn._xlws.FILTER(Data_Source[Price (SAR)],Data_Source[Maker] = Data_Source[[#This Row],[Maker]]))</f>
        <v>40000</v>
      </c>
    </row>
    <row r="4494" spans="1:17" x14ac:dyDescent="0.35">
      <c r="A4494">
        <v>4493</v>
      </c>
      <c r="B4494" t="s">
        <v>166</v>
      </c>
      <c r="C4494" t="s">
        <v>268</v>
      </c>
      <c r="D4494">
        <v>2020</v>
      </c>
      <c r="E4494" s="9">
        <f ca="1">YEAR(TODAY())-Data_Source[[#This Row],[Year]]</f>
        <v>5</v>
      </c>
      <c r="F4494" t="s">
        <v>15</v>
      </c>
      <c r="G4494" t="s">
        <v>94</v>
      </c>
      <c r="H4494" t="s">
        <v>26</v>
      </c>
      <c r="I4494">
        <v>1.6</v>
      </c>
      <c r="J4494" t="s">
        <v>18</v>
      </c>
      <c r="K4494" t="s">
        <v>19</v>
      </c>
      <c r="L4494">
        <v>84000</v>
      </c>
      <c r="M4494" t="s">
        <v>20</v>
      </c>
      <c r="N4494" t="s">
        <v>20</v>
      </c>
      <c r="O4494" s="3">
        <v>42500</v>
      </c>
      <c r="P4494" s="1">
        <f>MEDIAN(Data_Source[Price (SAR)])</f>
        <v>58000</v>
      </c>
      <c r="Q4494" s="1" cm="1">
        <f t="array" ref="Q4494">MEDIAN(_xlfn._xlws.FILTER(Data_Source[Price (SAR)],Data_Source[Maker] = Data_Source[[#This Row],[Maker]]))</f>
        <v>44000</v>
      </c>
    </row>
    <row r="4495" spans="1:17" x14ac:dyDescent="0.35">
      <c r="A4495">
        <v>4494</v>
      </c>
      <c r="B4495" t="s">
        <v>60</v>
      </c>
      <c r="C4495" t="s">
        <v>198</v>
      </c>
      <c r="D4495">
        <v>2017</v>
      </c>
      <c r="E4495" s="9">
        <f ca="1">YEAR(TODAY())-Data_Source[[#This Row],[Year]]</f>
        <v>8</v>
      </c>
      <c r="F4495" t="s">
        <v>44</v>
      </c>
      <c r="G4495" t="s">
        <v>16</v>
      </c>
      <c r="H4495" t="s">
        <v>17</v>
      </c>
      <c r="I4495">
        <v>3.5</v>
      </c>
      <c r="J4495" t="s">
        <v>18</v>
      </c>
      <c r="K4495" t="s">
        <v>19</v>
      </c>
      <c r="L4495">
        <v>78000</v>
      </c>
      <c r="M4495" t="s">
        <v>20</v>
      </c>
      <c r="N4495" t="s">
        <v>20</v>
      </c>
      <c r="O4495" s="2">
        <v>170000</v>
      </c>
      <c r="P4495" s="1">
        <f>MEDIAN(Data_Source[Price (SAR)])</f>
        <v>58000</v>
      </c>
      <c r="Q4495" s="1" cm="1">
        <f t="array" ref="Q4495">MEDIAN(_xlfn._xlws.FILTER(Data_Source[Price (SAR)],Data_Source[Maker] = Data_Source[[#This Row],[Maker]]))</f>
        <v>142000</v>
      </c>
    </row>
    <row r="4496" spans="1:17" x14ac:dyDescent="0.35">
      <c r="A4496">
        <v>4495</v>
      </c>
      <c r="B4496" t="s">
        <v>39</v>
      </c>
      <c r="C4496" t="s">
        <v>46</v>
      </c>
      <c r="D4496">
        <v>2016</v>
      </c>
      <c r="E4496" s="9">
        <f ca="1">YEAR(TODAY())-Data_Source[[#This Row],[Year]]</f>
        <v>9</v>
      </c>
      <c r="F4496" t="s">
        <v>15</v>
      </c>
      <c r="G4496" t="s">
        <v>65</v>
      </c>
      <c r="H4496" t="s">
        <v>30</v>
      </c>
      <c r="I4496">
        <v>5.3</v>
      </c>
      <c r="J4496" t="s">
        <v>18</v>
      </c>
      <c r="K4496" t="s">
        <v>19</v>
      </c>
      <c r="L4496">
        <v>131929</v>
      </c>
      <c r="M4496" t="s">
        <v>20</v>
      </c>
      <c r="N4496" t="s">
        <v>20</v>
      </c>
      <c r="O4496" s="2">
        <v>116500</v>
      </c>
      <c r="P4496" s="1">
        <f>MEDIAN(Data_Source[Price (SAR)])</f>
        <v>58000</v>
      </c>
      <c r="Q4496" s="1" cm="1">
        <f t="array" ref="Q4496">MEDIAN(_xlfn._xlws.FILTER(Data_Source[Price (SAR)],Data_Source[Maker] = Data_Source[[#This Row],[Maker]]))</f>
        <v>60000</v>
      </c>
    </row>
    <row r="4497" spans="1:17" x14ac:dyDescent="0.35">
      <c r="A4497">
        <v>4496</v>
      </c>
      <c r="B4497" t="s">
        <v>95</v>
      </c>
      <c r="C4497" t="s">
        <v>359</v>
      </c>
      <c r="D4497">
        <v>1991</v>
      </c>
      <c r="E4497" s="9">
        <f ca="1">YEAR(TODAY())-Data_Source[[#This Row],[Year]]</f>
        <v>34</v>
      </c>
      <c r="F4497" t="s">
        <v>47</v>
      </c>
      <c r="G4497" t="s">
        <v>94</v>
      </c>
      <c r="H4497" t="s">
        <v>17</v>
      </c>
      <c r="I4497">
        <v>5.7</v>
      </c>
      <c r="J4497" t="s">
        <v>18</v>
      </c>
      <c r="K4497" t="s">
        <v>19</v>
      </c>
      <c r="L4497">
        <v>91000</v>
      </c>
      <c r="M4497" t="s">
        <v>155</v>
      </c>
      <c r="N4497" t="s">
        <v>539</v>
      </c>
      <c r="O4497" s="2">
        <v>65000</v>
      </c>
      <c r="P4497" s="1">
        <f>MEDIAN(Data_Source[Price (SAR)])</f>
        <v>58000</v>
      </c>
      <c r="Q4497" s="1" cm="1">
        <f t="array" ref="Q4497">MEDIAN(_xlfn._xlws.FILTER(Data_Source[Price (SAR)],Data_Source[Maker] = Data_Source[[#This Row],[Maker]]))</f>
        <v>130000</v>
      </c>
    </row>
    <row r="4498" spans="1:17" x14ac:dyDescent="0.35">
      <c r="A4498">
        <v>4497</v>
      </c>
      <c r="B4498" t="s">
        <v>103</v>
      </c>
      <c r="C4498" t="s">
        <v>212</v>
      </c>
      <c r="D4498">
        <v>2017</v>
      </c>
      <c r="E4498" s="9">
        <f ca="1">YEAR(TODAY())-Data_Source[[#This Row],[Year]]</f>
        <v>8</v>
      </c>
      <c r="F4498" t="s">
        <v>44</v>
      </c>
      <c r="G4498" t="s">
        <v>213</v>
      </c>
      <c r="H4498" t="s">
        <v>17</v>
      </c>
      <c r="I4498">
        <v>3.6</v>
      </c>
      <c r="J4498" t="s">
        <v>18</v>
      </c>
      <c r="K4498" t="s">
        <v>19</v>
      </c>
      <c r="L4498">
        <v>42000</v>
      </c>
      <c r="M4498" t="s">
        <v>20</v>
      </c>
      <c r="N4498" t="s">
        <v>20</v>
      </c>
      <c r="O4498" s="2">
        <v>110000</v>
      </c>
      <c r="P4498" s="1">
        <f>MEDIAN(Data_Source[Price (SAR)])</f>
        <v>58000</v>
      </c>
      <c r="Q4498" s="1" cm="1">
        <f t="array" ref="Q4498">MEDIAN(_xlfn._xlws.FILTER(Data_Source[Price (SAR)],Data_Source[Maker] = Data_Source[[#This Row],[Maker]]))</f>
        <v>83000</v>
      </c>
    </row>
    <row r="4499" spans="1:17" x14ac:dyDescent="0.35">
      <c r="A4499">
        <v>4498</v>
      </c>
      <c r="B4499" t="s">
        <v>174</v>
      </c>
      <c r="C4499" t="s">
        <v>175</v>
      </c>
      <c r="D4499">
        <v>2008</v>
      </c>
      <c r="E4499" s="9">
        <f ca="1">YEAR(TODAY())-Data_Source[[#This Row],[Year]]</f>
        <v>17</v>
      </c>
      <c r="F4499" t="s">
        <v>15</v>
      </c>
      <c r="G4499" t="s">
        <v>16</v>
      </c>
      <c r="H4499" t="s">
        <v>30</v>
      </c>
      <c r="I4499">
        <v>2</v>
      </c>
      <c r="J4499" t="s">
        <v>18</v>
      </c>
      <c r="K4499" t="s">
        <v>19</v>
      </c>
      <c r="L4499">
        <v>176000</v>
      </c>
      <c r="M4499" t="s">
        <v>54</v>
      </c>
      <c r="N4499" t="s">
        <v>538</v>
      </c>
      <c r="O4499" s="3">
        <v>26000</v>
      </c>
      <c r="P4499" s="1">
        <f>MEDIAN(Data_Source[Price (SAR)])</f>
        <v>58000</v>
      </c>
      <c r="Q4499" s="1" cm="1">
        <f t="array" ref="Q4499">MEDIAN(_xlfn._xlws.FILTER(Data_Source[Price (SAR)],Data_Source[Maker] = Data_Source[[#This Row],[Maker]]))</f>
        <v>110000</v>
      </c>
    </row>
    <row r="4500" spans="1:17" x14ac:dyDescent="0.35">
      <c r="A4500">
        <v>4499</v>
      </c>
      <c r="B4500" t="s">
        <v>36</v>
      </c>
      <c r="C4500" t="s">
        <v>37</v>
      </c>
      <c r="D4500">
        <v>2010</v>
      </c>
      <c r="E4500" s="9">
        <f ca="1">YEAR(TODAY())-Data_Source[[#This Row],[Year]]</f>
        <v>15</v>
      </c>
      <c r="F4500" t="s">
        <v>15</v>
      </c>
      <c r="G4500" t="s">
        <v>16</v>
      </c>
      <c r="H4500" t="s">
        <v>26</v>
      </c>
      <c r="I4500">
        <v>5.3</v>
      </c>
      <c r="J4500" t="s">
        <v>18</v>
      </c>
      <c r="K4500" t="s">
        <v>19</v>
      </c>
      <c r="L4500">
        <v>379538</v>
      </c>
      <c r="M4500" t="s">
        <v>42</v>
      </c>
      <c r="N4500" t="s">
        <v>64</v>
      </c>
      <c r="O4500" s="3">
        <v>65000</v>
      </c>
      <c r="P4500" s="1">
        <f>MEDIAN(Data_Source[Price (SAR)])</f>
        <v>58000</v>
      </c>
      <c r="Q4500" s="1" cm="1">
        <f t="array" ref="Q4500">MEDIAN(_xlfn._xlws.FILTER(Data_Source[Price (SAR)],Data_Source[Maker] = Data_Source[[#This Row],[Maker]]))</f>
        <v>72000</v>
      </c>
    </row>
    <row r="4501" spans="1:17" x14ac:dyDescent="0.35">
      <c r="A4501">
        <v>4500</v>
      </c>
      <c r="B4501" t="s">
        <v>39</v>
      </c>
      <c r="C4501" t="s">
        <v>286</v>
      </c>
      <c r="D4501">
        <v>2008</v>
      </c>
      <c r="E4501" s="9">
        <f ca="1">YEAR(TODAY())-Data_Source[[#This Row],[Year]]</f>
        <v>17</v>
      </c>
      <c r="F4501" t="s">
        <v>15</v>
      </c>
      <c r="G4501" t="s">
        <v>75</v>
      </c>
      <c r="H4501" t="s">
        <v>17</v>
      </c>
      <c r="I4501">
        <v>3.6</v>
      </c>
      <c r="J4501" t="s">
        <v>18</v>
      </c>
      <c r="K4501" t="s">
        <v>19</v>
      </c>
      <c r="L4501">
        <v>220000</v>
      </c>
      <c r="M4501" t="s">
        <v>42</v>
      </c>
      <c r="N4501" t="s">
        <v>64</v>
      </c>
      <c r="O4501" s="2">
        <v>18000</v>
      </c>
      <c r="P4501" s="1">
        <f>MEDIAN(Data_Source[Price (SAR)])</f>
        <v>58000</v>
      </c>
      <c r="Q4501" s="1" cm="1">
        <f t="array" ref="Q4501">MEDIAN(_xlfn._xlws.FILTER(Data_Source[Price (SAR)],Data_Source[Maker] = Data_Source[[#This Row],[Maker]]))</f>
        <v>60000</v>
      </c>
    </row>
    <row r="4502" spans="1:17" x14ac:dyDescent="0.35">
      <c r="A4502">
        <v>4501</v>
      </c>
      <c r="B4502" t="s">
        <v>31</v>
      </c>
      <c r="C4502" t="s">
        <v>57</v>
      </c>
      <c r="D4502">
        <v>2017</v>
      </c>
      <c r="E4502" s="9">
        <f ca="1">YEAR(TODAY())-Data_Source[[#This Row],[Year]]</f>
        <v>8</v>
      </c>
      <c r="F4502" t="s">
        <v>15</v>
      </c>
      <c r="G4502" t="s">
        <v>25</v>
      </c>
      <c r="H4502" t="s">
        <v>26</v>
      </c>
      <c r="I4502">
        <v>1.6</v>
      </c>
      <c r="J4502" t="s">
        <v>18</v>
      </c>
      <c r="K4502" t="s">
        <v>19</v>
      </c>
      <c r="L4502">
        <v>122</v>
      </c>
      <c r="M4502" t="s">
        <v>42</v>
      </c>
      <c r="N4502" t="s">
        <v>64</v>
      </c>
      <c r="O4502" s="3">
        <v>43000</v>
      </c>
      <c r="P4502" s="1">
        <f>MEDIAN(Data_Source[Price (SAR)])</f>
        <v>58000</v>
      </c>
      <c r="Q4502" s="1" cm="1">
        <f t="array" ref="Q4502">MEDIAN(_xlfn._xlws.FILTER(Data_Source[Price (SAR)],Data_Source[Maker] = Data_Source[[#This Row],[Maker]]))</f>
        <v>60500</v>
      </c>
    </row>
    <row r="4503" spans="1:17" x14ac:dyDescent="0.35">
      <c r="A4503">
        <v>4502</v>
      </c>
      <c r="B4503" t="s">
        <v>181</v>
      </c>
      <c r="C4503" t="s">
        <v>378</v>
      </c>
      <c r="D4503">
        <v>2020</v>
      </c>
      <c r="E4503" s="9">
        <f ca="1">YEAR(TODAY())-Data_Source[[#This Row],[Year]]</f>
        <v>5</v>
      </c>
      <c r="F4503" t="s">
        <v>15</v>
      </c>
      <c r="G4503" t="s">
        <v>23</v>
      </c>
      <c r="H4503" t="s">
        <v>26</v>
      </c>
      <c r="I4503">
        <v>2.5</v>
      </c>
      <c r="J4503" t="s">
        <v>56</v>
      </c>
      <c r="K4503" t="s">
        <v>68</v>
      </c>
      <c r="L4503">
        <v>197</v>
      </c>
      <c r="M4503" t="s">
        <v>42</v>
      </c>
      <c r="N4503" t="s">
        <v>64</v>
      </c>
      <c r="O4503" s="3">
        <v>71000</v>
      </c>
      <c r="P4503" s="1">
        <f>MEDIAN(Data_Source[Price (SAR)])</f>
        <v>58000</v>
      </c>
      <c r="Q4503" s="1" cm="1">
        <f t="array" ref="Q4503">MEDIAN(_xlfn._xlws.FILTER(Data_Source[Price (SAR)],Data_Source[Maker] = Data_Source[[#This Row],[Maker]]))</f>
        <v>54000</v>
      </c>
    </row>
    <row r="4504" spans="1:17" x14ac:dyDescent="0.35">
      <c r="A4504">
        <v>4503</v>
      </c>
      <c r="B4504" t="s">
        <v>27</v>
      </c>
      <c r="C4504" t="s">
        <v>28</v>
      </c>
      <c r="D4504">
        <v>2019</v>
      </c>
      <c r="E4504" s="9">
        <f ca="1">YEAR(TODAY())-Data_Source[[#This Row],[Year]]</f>
        <v>6</v>
      </c>
      <c r="F4504" t="s">
        <v>15</v>
      </c>
      <c r="G4504" t="s">
        <v>25</v>
      </c>
      <c r="H4504" t="s">
        <v>26</v>
      </c>
      <c r="I4504">
        <v>2</v>
      </c>
      <c r="J4504" t="s">
        <v>18</v>
      </c>
      <c r="K4504" t="s">
        <v>19</v>
      </c>
      <c r="L4504">
        <v>70568</v>
      </c>
      <c r="M4504" t="s">
        <v>20</v>
      </c>
      <c r="N4504" t="s">
        <v>20</v>
      </c>
      <c r="O4504" s="2">
        <v>51500</v>
      </c>
      <c r="P4504" s="1">
        <f>MEDIAN(Data_Source[Price (SAR)])</f>
        <v>58000</v>
      </c>
      <c r="Q4504" s="1" cm="1">
        <f t="array" ref="Q4504">MEDIAN(_xlfn._xlws.FILTER(Data_Source[Price (SAR)],Data_Source[Maker] = Data_Source[[#This Row],[Maker]]))</f>
        <v>42000</v>
      </c>
    </row>
    <row r="4505" spans="1:17" x14ac:dyDescent="0.35">
      <c r="A4505">
        <v>4504</v>
      </c>
      <c r="B4505" t="s">
        <v>82</v>
      </c>
      <c r="C4505" t="s">
        <v>156</v>
      </c>
      <c r="D4505">
        <v>2017</v>
      </c>
      <c r="E4505" s="9">
        <f ca="1">YEAR(TODAY())-Data_Source[[#This Row],[Year]]</f>
        <v>8</v>
      </c>
      <c r="F4505" t="s">
        <v>47</v>
      </c>
      <c r="G4505" t="s">
        <v>16</v>
      </c>
      <c r="H4505" t="s">
        <v>26</v>
      </c>
      <c r="I4505">
        <v>1.4</v>
      </c>
      <c r="J4505" t="s">
        <v>18</v>
      </c>
      <c r="K4505" t="s">
        <v>19</v>
      </c>
      <c r="L4505">
        <v>147000</v>
      </c>
      <c r="M4505" t="s">
        <v>42</v>
      </c>
      <c r="N4505" t="s">
        <v>64</v>
      </c>
      <c r="O4505" s="2">
        <v>26000</v>
      </c>
      <c r="P4505" s="1">
        <f>MEDIAN(Data_Source[Price (SAR)])</f>
        <v>58000</v>
      </c>
      <c r="Q4505" s="1" cm="1">
        <f t="array" ref="Q4505">MEDIAN(_xlfn._xlws.FILTER(Data_Source[Price (SAR)],Data_Source[Maker] = Data_Source[[#This Row],[Maker]]))</f>
        <v>40000</v>
      </c>
    </row>
    <row r="4506" spans="1:17" x14ac:dyDescent="0.35">
      <c r="A4506">
        <v>4505</v>
      </c>
      <c r="B4506" t="s">
        <v>82</v>
      </c>
      <c r="C4506" t="s">
        <v>156</v>
      </c>
      <c r="D4506">
        <v>2019</v>
      </c>
      <c r="E4506" s="9">
        <f ca="1">YEAR(TODAY())-Data_Source[[#This Row],[Year]]</f>
        <v>6</v>
      </c>
      <c r="F4506" t="s">
        <v>15</v>
      </c>
      <c r="G4506" t="s">
        <v>25</v>
      </c>
      <c r="H4506" t="s">
        <v>26</v>
      </c>
      <c r="I4506">
        <v>1.4</v>
      </c>
      <c r="J4506" t="s">
        <v>18</v>
      </c>
      <c r="K4506" t="s">
        <v>19</v>
      </c>
      <c r="L4506">
        <v>55000</v>
      </c>
      <c r="M4506" t="s">
        <v>64</v>
      </c>
      <c r="N4506" t="s">
        <v>64</v>
      </c>
      <c r="O4506" s="3">
        <v>36000</v>
      </c>
      <c r="P4506" s="1">
        <f>MEDIAN(Data_Source[Price (SAR)])</f>
        <v>58000</v>
      </c>
      <c r="Q4506" s="1" cm="1">
        <f t="array" ref="Q4506">MEDIAN(_xlfn._xlws.FILTER(Data_Source[Price (SAR)],Data_Source[Maker] = Data_Source[[#This Row],[Maker]]))</f>
        <v>40000</v>
      </c>
    </row>
    <row r="4507" spans="1:17" x14ac:dyDescent="0.35">
      <c r="A4507">
        <v>4506</v>
      </c>
      <c r="B4507" t="s">
        <v>47</v>
      </c>
      <c r="C4507" t="s">
        <v>47</v>
      </c>
      <c r="D4507">
        <v>1980</v>
      </c>
      <c r="E4507" s="9">
        <f ca="1">YEAR(TODAY())-Data_Source[[#This Row],[Year]]</f>
        <v>45</v>
      </c>
      <c r="F4507" t="s">
        <v>47</v>
      </c>
      <c r="G4507" t="s">
        <v>234</v>
      </c>
      <c r="H4507" t="s">
        <v>26</v>
      </c>
      <c r="I4507">
        <v>2.4</v>
      </c>
      <c r="J4507" t="s">
        <v>56</v>
      </c>
      <c r="K4507" t="s">
        <v>68</v>
      </c>
      <c r="L4507">
        <v>2500</v>
      </c>
      <c r="M4507" t="s">
        <v>59</v>
      </c>
      <c r="N4507" t="s">
        <v>59</v>
      </c>
      <c r="O4507" s="2">
        <v>220000</v>
      </c>
      <c r="P4507" s="1">
        <f>MEDIAN(Data_Source[Price (SAR)])</f>
        <v>58000</v>
      </c>
      <c r="Q4507" s="1" cm="1">
        <f t="array" ref="Q4507">MEDIAN(_xlfn._xlws.FILTER(Data_Source[Price (SAR)],Data_Source[Maker] = Data_Source[[#This Row],[Maker]]))</f>
        <v>32500</v>
      </c>
    </row>
    <row r="4508" spans="1:17" x14ac:dyDescent="0.35">
      <c r="A4508">
        <v>4507</v>
      </c>
      <c r="B4508" t="s">
        <v>27</v>
      </c>
      <c r="C4508" t="s">
        <v>28</v>
      </c>
      <c r="D4508">
        <v>2016</v>
      </c>
      <c r="E4508" s="9">
        <f ca="1">YEAR(TODAY())-Data_Source[[#This Row],[Year]]</f>
        <v>9</v>
      </c>
      <c r="F4508" t="s">
        <v>47</v>
      </c>
      <c r="G4508" t="s">
        <v>25</v>
      </c>
      <c r="H4508" t="s">
        <v>17</v>
      </c>
      <c r="I4508">
        <v>1.6</v>
      </c>
      <c r="J4508" t="s">
        <v>56</v>
      </c>
      <c r="K4508" t="s">
        <v>19</v>
      </c>
      <c r="L4508">
        <v>87000</v>
      </c>
      <c r="M4508" t="s">
        <v>54</v>
      </c>
      <c r="N4508" t="s">
        <v>538</v>
      </c>
      <c r="O4508" s="3">
        <v>42000</v>
      </c>
      <c r="P4508" s="1">
        <f>MEDIAN(Data_Source[Price (SAR)])</f>
        <v>58000</v>
      </c>
      <c r="Q4508" s="1" cm="1">
        <f t="array" ref="Q4508">MEDIAN(_xlfn._xlws.FILTER(Data_Source[Price (SAR)],Data_Source[Maker] = Data_Source[[#This Row],[Maker]]))</f>
        <v>42000</v>
      </c>
    </row>
    <row r="4509" spans="1:17" x14ac:dyDescent="0.35">
      <c r="A4509">
        <v>4508</v>
      </c>
      <c r="B4509" t="s">
        <v>82</v>
      </c>
      <c r="C4509" t="s">
        <v>83</v>
      </c>
      <c r="D4509">
        <v>2017</v>
      </c>
      <c r="E4509" s="9">
        <f ca="1">YEAR(TODAY())-Data_Source[[#This Row],[Year]]</f>
        <v>8</v>
      </c>
      <c r="F4509" t="s">
        <v>15</v>
      </c>
      <c r="G4509" t="s">
        <v>25</v>
      </c>
      <c r="H4509" t="s">
        <v>26</v>
      </c>
      <c r="I4509">
        <v>3.3</v>
      </c>
      <c r="J4509" t="s">
        <v>18</v>
      </c>
      <c r="K4509" t="s">
        <v>19</v>
      </c>
      <c r="L4509">
        <v>83000</v>
      </c>
      <c r="M4509" t="s">
        <v>20</v>
      </c>
      <c r="N4509" t="s">
        <v>20</v>
      </c>
      <c r="O4509" s="3">
        <v>50000</v>
      </c>
      <c r="P4509" s="1">
        <f>MEDIAN(Data_Source[Price (SAR)])</f>
        <v>58000</v>
      </c>
      <c r="Q4509" s="1" cm="1">
        <f t="array" ref="Q4509">MEDIAN(_xlfn._xlws.FILTER(Data_Source[Price (SAR)],Data_Source[Maker] = Data_Source[[#This Row],[Maker]]))</f>
        <v>40000</v>
      </c>
    </row>
    <row r="4510" spans="1:17" x14ac:dyDescent="0.35">
      <c r="A4510">
        <v>4509</v>
      </c>
      <c r="B4510" t="s">
        <v>27</v>
      </c>
      <c r="C4510" t="s">
        <v>28</v>
      </c>
      <c r="D4510">
        <v>2017</v>
      </c>
      <c r="E4510" s="9">
        <f ca="1">YEAR(TODAY())-Data_Source[[#This Row],[Year]]</f>
        <v>8</v>
      </c>
      <c r="F4510" t="s">
        <v>15</v>
      </c>
      <c r="G4510" t="s">
        <v>25</v>
      </c>
      <c r="H4510" t="s">
        <v>26</v>
      </c>
      <c r="I4510">
        <v>2</v>
      </c>
      <c r="J4510" t="s">
        <v>18</v>
      </c>
      <c r="K4510" t="s">
        <v>19</v>
      </c>
      <c r="L4510">
        <v>126009</v>
      </c>
      <c r="M4510" t="s">
        <v>20</v>
      </c>
      <c r="N4510" t="s">
        <v>20</v>
      </c>
      <c r="O4510" s="2">
        <v>40500</v>
      </c>
      <c r="P4510" s="1">
        <f>MEDIAN(Data_Source[Price (SAR)])</f>
        <v>58000</v>
      </c>
      <c r="Q4510" s="1" cm="1">
        <f t="array" ref="Q4510">MEDIAN(_xlfn._xlws.FILTER(Data_Source[Price (SAR)],Data_Source[Maker] = Data_Source[[#This Row],[Maker]]))</f>
        <v>42000</v>
      </c>
    </row>
    <row r="4511" spans="1:17" x14ac:dyDescent="0.35">
      <c r="A4511">
        <v>4510</v>
      </c>
      <c r="B4511" t="s">
        <v>27</v>
      </c>
      <c r="C4511" t="s">
        <v>89</v>
      </c>
      <c r="D4511">
        <v>2020</v>
      </c>
      <c r="E4511" s="9">
        <f ca="1">YEAR(TODAY())-Data_Source[[#This Row],[Year]]</f>
        <v>5</v>
      </c>
      <c r="F4511" t="s">
        <v>15</v>
      </c>
      <c r="G4511" t="s">
        <v>29</v>
      </c>
      <c r="H4511" t="s">
        <v>26</v>
      </c>
      <c r="I4511">
        <v>2.4</v>
      </c>
      <c r="J4511" t="s">
        <v>18</v>
      </c>
      <c r="K4511" t="s">
        <v>19</v>
      </c>
      <c r="L4511">
        <v>100</v>
      </c>
      <c r="M4511" t="s">
        <v>42</v>
      </c>
      <c r="N4511" t="s">
        <v>64</v>
      </c>
      <c r="O4511" s="3">
        <v>72910</v>
      </c>
      <c r="P4511" s="1">
        <f>MEDIAN(Data_Source[Price (SAR)])</f>
        <v>58000</v>
      </c>
      <c r="Q4511" s="1" cm="1">
        <f t="array" ref="Q4511">MEDIAN(_xlfn._xlws.FILTER(Data_Source[Price (SAR)],Data_Source[Maker] = Data_Source[[#This Row],[Maker]]))</f>
        <v>42000</v>
      </c>
    </row>
    <row r="4512" spans="1:17" x14ac:dyDescent="0.35">
      <c r="A4512">
        <v>4511</v>
      </c>
      <c r="B4512" t="s">
        <v>134</v>
      </c>
      <c r="C4512" t="s">
        <v>165</v>
      </c>
      <c r="D4512">
        <v>2017</v>
      </c>
      <c r="E4512" s="9">
        <f ca="1">YEAR(TODAY())-Data_Source[[#This Row],[Year]]</f>
        <v>8</v>
      </c>
      <c r="F4512" t="s">
        <v>15</v>
      </c>
      <c r="G4512" t="s">
        <v>25</v>
      </c>
      <c r="H4512" t="s">
        <v>26</v>
      </c>
      <c r="I4512">
        <v>2</v>
      </c>
      <c r="J4512" t="s">
        <v>18</v>
      </c>
      <c r="K4512" t="s">
        <v>19</v>
      </c>
      <c r="L4512">
        <v>83000</v>
      </c>
      <c r="M4512" t="s">
        <v>20</v>
      </c>
      <c r="N4512" t="s">
        <v>20</v>
      </c>
      <c r="O4512" s="3">
        <v>26000</v>
      </c>
      <c r="P4512" s="1">
        <f>MEDIAN(Data_Source[Price (SAR)])</f>
        <v>58000</v>
      </c>
      <c r="Q4512" s="1" cm="1">
        <f t="array" ref="Q4512">MEDIAN(_xlfn._xlws.FILTER(Data_Source[Price (SAR)],Data_Source[Maker] = Data_Source[[#This Row],[Maker]]))</f>
        <v>26000</v>
      </c>
    </row>
    <row r="4513" spans="1:17" x14ac:dyDescent="0.35">
      <c r="A4513">
        <v>4512</v>
      </c>
      <c r="B4513" t="s">
        <v>34</v>
      </c>
      <c r="C4513" t="s">
        <v>123</v>
      </c>
      <c r="D4513">
        <v>1997</v>
      </c>
      <c r="E4513" s="9">
        <f ca="1">YEAR(TODAY())-Data_Source[[#This Row],[Year]]</f>
        <v>28</v>
      </c>
      <c r="F4513" t="s">
        <v>15</v>
      </c>
      <c r="G4513" t="s">
        <v>23</v>
      </c>
      <c r="H4513" t="s">
        <v>26</v>
      </c>
      <c r="I4513">
        <v>2.7</v>
      </c>
      <c r="J4513" t="s">
        <v>18</v>
      </c>
      <c r="K4513" t="s">
        <v>68</v>
      </c>
      <c r="L4513">
        <v>30000</v>
      </c>
      <c r="M4513" t="s">
        <v>54</v>
      </c>
      <c r="N4513" t="s">
        <v>538</v>
      </c>
      <c r="O4513" s="3">
        <v>13000</v>
      </c>
      <c r="P4513" s="1">
        <f>MEDIAN(Data_Source[Price (SAR)])</f>
        <v>58000</v>
      </c>
      <c r="Q4513" s="1" cm="1">
        <f t="array" ref="Q4513">MEDIAN(_xlfn._xlws.FILTER(Data_Source[Price (SAR)],Data_Source[Maker] = Data_Source[[#This Row],[Maker]]))</f>
        <v>65000</v>
      </c>
    </row>
    <row r="4514" spans="1:17" x14ac:dyDescent="0.35">
      <c r="A4514">
        <v>4513</v>
      </c>
      <c r="B4514" t="s">
        <v>21</v>
      </c>
      <c r="C4514" t="s">
        <v>207</v>
      </c>
      <c r="D4514">
        <v>2006</v>
      </c>
      <c r="E4514" s="9">
        <f ca="1">YEAR(TODAY())-Data_Source[[#This Row],[Year]]</f>
        <v>19</v>
      </c>
      <c r="F4514" t="s">
        <v>15</v>
      </c>
      <c r="G4514" t="s">
        <v>38</v>
      </c>
      <c r="H4514" t="s">
        <v>30</v>
      </c>
      <c r="I4514">
        <v>2.5</v>
      </c>
      <c r="J4514" t="s">
        <v>18</v>
      </c>
      <c r="K4514" t="s">
        <v>19</v>
      </c>
      <c r="L4514">
        <v>392000</v>
      </c>
      <c r="M4514" t="s">
        <v>20</v>
      </c>
      <c r="N4514" t="s">
        <v>20</v>
      </c>
      <c r="O4514" s="3">
        <v>12000</v>
      </c>
      <c r="P4514" s="1">
        <f>MEDIAN(Data_Source[Price (SAR)])</f>
        <v>58000</v>
      </c>
      <c r="Q4514" s="1" cm="1">
        <f t="array" ref="Q4514">MEDIAN(_xlfn._xlws.FILTER(Data_Source[Price (SAR)],Data_Source[Maker] = Data_Source[[#This Row],[Maker]]))</f>
        <v>36500</v>
      </c>
    </row>
    <row r="4515" spans="1:17" x14ac:dyDescent="0.35">
      <c r="A4515">
        <v>4514</v>
      </c>
      <c r="B4515" t="s">
        <v>48</v>
      </c>
      <c r="C4515" t="s">
        <v>149</v>
      </c>
      <c r="D4515">
        <v>2018</v>
      </c>
      <c r="E4515" s="9">
        <f ca="1">YEAR(TODAY())-Data_Source[[#This Row],[Year]]</f>
        <v>7</v>
      </c>
      <c r="F4515" t="s">
        <v>47</v>
      </c>
      <c r="G4515" t="s">
        <v>16</v>
      </c>
      <c r="H4515" t="s">
        <v>17</v>
      </c>
      <c r="I4515">
        <v>2</v>
      </c>
      <c r="J4515" t="s">
        <v>18</v>
      </c>
      <c r="K4515" t="s">
        <v>19</v>
      </c>
      <c r="L4515">
        <v>70000</v>
      </c>
      <c r="M4515" t="s">
        <v>42</v>
      </c>
      <c r="N4515" t="s">
        <v>64</v>
      </c>
      <c r="O4515" s="2">
        <v>177000</v>
      </c>
      <c r="P4515" s="1">
        <f>MEDIAN(Data_Source[Price (SAR)])</f>
        <v>58000</v>
      </c>
      <c r="Q4515" s="1" cm="1">
        <f t="array" ref="Q4515">MEDIAN(_xlfn._xlws.FILTER(Data_Source[Price (SAR)],Data_Source[Maker] = Data_Source[[#This Row],[Maker]]))</f>
        <v>145000</v>
      </c>
    </row>
    <row r="4516" spans="1:17" x14ac:dyDescent="0.35">
      <c r="A4516">
        <v>4515</v>
      </c>
      <c r="B4516" t="s">
        <v>62</v>
      </c>
      <c r="C4516" t="s">
        <v>63</v>
      </c>
      <c r="D4516">
        <v>2006</v>
      </c>
      <c r="E4516" s="9">
        <f ca="1">YEAR(TODAY())-Data_Source[[#This Row],[Year]]</f>
        <v>19</v>
      </c>
      <c r="F4516" t="s">
        <v>15</v>
      </c>
      <c r="G4516" t="s">
        <v>23</v>
      </c>
      <c r="H4516" t="s">
        <v>17</v>
      </c>
      <c r="I4516">
        <v>5</v>
      </c>
      <c r="J4516" t="s">
        <v>18</v>
      </c>
      <c r="K4516" t="s">
        <v>19</v>
      </c>
      <c r="L4516">
        <v>300000</v>
      </c>
      <c r="M4516" t="s">
        <v>81</v>
      </c>
      <c r="N4516" t="s">
        <v>541</v>
      </c>
      <c r="O4516" s="2">
        <v>25000</v>
      </c>
      <c r="P4516" s="1">
        <f>MEDIAN(Data_Source[Price (SAR)])</f>
        <v>58000</v>
      </c>
      <c r="Q4516" s="1" cm="1">
        <f t="array" ref="Q4516">MEDIAN(_xlfn._xlws.FILTER(Data_Source[Price (SAR)],Data_Source[Maker] = Data_Source[[#This Row],[Maker]]))</f>
        <v>242500</v>
      </c>
    </row>
    <row r="4517" spans="1:17" x14ac:dyDescent="0.35">
      <c r="A4517">
        <v>4516</v>
      </c>
      <c r="B4517" t="s">
        <v>34</v>
      </c>
      <c r="C4517" t="s">
        <v>55</v>
      </c>
      <c r="D4517">
        <v>2021</v>
      </c>
      <c r="E4517" s="9">
        <f ca="1">YEAR(TODAY())-Data_Source[[#This Row],[Year]]</f>
        <v>4</v>
      </c>
      <c r="F4517" t="s">
        <v>15</v>
      </c>
      <c r="G4517" t="s">
        <v>23</v>
      </c>
      <c r="H4517" t="s">
        <v>30</v>
      </c>
      <c r="I4517">
        <v>2.7</v>
      </c>
      <c r="J4517" t="s">
        <v>18</v>
      </c>
      <c r="K4517" t="s">
        <v>19</v>
      </c>
      <c r="L4517">
        <v>4600</v>
      </c>
      <c r="M4517" t="s">
        <v>187</v>
      </c>
      <c r="N4517" t="s">
        <v>539</v>
      </c>
      <c r="O4517" s="3">
        <v>150000</v>
      </c>
      <c r="P4517" s="1">
        <f>MEDIAN(Data_Source[Price (SAR)])</f>
        <v>58000</v>
      </c>
      <c r="Q4517" s="1" cm="1">
        <f t="array" ref="Q4517">MEDIAN(_xlfn._xlws.FILTER(Data_Source[Price (SAR)],Data_Source[Maker] = Data_Source[[#This Row],[Maker]]))</f>
        <v>65000</v>
      </c>
    </row>
    <row r="4518" spans="1:17" x14ac:dyDescent="0.35">
      <c r="A4518">
        <v>4517</v>
      </c>
      <c r="B4518" t="s">
        <v>34</v>
      </c>
      <c r="C4518" t="s">
        <v>123</v>
      </c>
      <c r="D4518">
        <v>1995</v>
      </c>
      <c r="E4518" s="9">
        <f ca="1">YEAR(TODAY())-Data_Source[[#This Row],[Year]]</f>
        <v>30</v>
      </c>
      <c r="F4518" t="s">
        <v>15</v>
      </c>
      <c r="G4518" t="s">
        <v>23</v>
      </c>
      <c r="H4518" t="s">
        <v>17</v>
      </c>
      <c r="I4518">
        <v>2.7</v>
      </c>
      <c r="J4518" t="s">
        <v>18</v>
      </c>
      <c r="K4518" t="s">
        <v>68</v>
      </c>
      <c r="L4518">
        <v>900000</v>
      </c>
      <c r="M4518" t="s">
        <v>42</v>
      </c>
      <c r="N4518" t="s">
        <v>64</v>
      </c>
      <c r="O4518" s="2">
        <v>14000</v>
      </c>
      <c r="P4518" s="1">
        <f>MEDIAN(Data_Source[Price (SAR)])</f>
        <v>58000</v>
      </c>
      <c r="Q4518" s="1" cm="1">
        <f t="array" ref="Q4518">MEDIAN(_xlfn._xlws.FILTER(Data_Source[Price (SAR)],Data_Source[Maker] = Data_Source[[#This Row],[Maker]]))</f>
        <v>65000</v>
      </c>
    </row>
    <row r="4519" spans="1:17" x14ac:dyDescent="0.35">
      <c r="A4519">
        <v>4518</v>
      </c>
      <c r="B4519" t="s">
        <v>113</v>
      </c>
      <c r="C4519" t="s">
        <v>114</v>
      </c>
      <c r="D4519">
        <v>2008</v>
      </c>
      <c r="E4519" s="9">
        <f ca="1">YEAR(TODAY())-Data_Source[[#This Row],[Year]]</f>
        <v>17</v>
      </c>
      <c r="F4519" t="s">
        <v>15</v>
      </c>
      <c r="G4519" t="s">
        <v>65</v>
      </c>
      <c r="H4519" t="s">
        <v>17</v>
      </c>
      <c r="I4519">
        <v>6</v>
      </c>
      <c r="J4519" t="s">
        <v>18</v>
      </c>
      <c r="K4519" t="s">
        <v>19</v>
      </c>
      <c r="L4519">
        <v>59000</v>
      </c>
      <c r="M4519" t="s">
        <v>45</v>
      </c>
      <c r="N4519" t="s">
        <v>539</v>
      </c>
      <c r="O4519" s="3">
        <v>280000</v>
      </c>
      <c r="P4519" s="1">
        <f>MEDIAN(Data_Source[Price (SAR)])</f>
        <v>58000</v>
      </c>
      <c r="Q4519" s="1" cm="1">
        <f t="array" ref="Q4519">MEDIAN(_xlfn._xlws.FILTER(Data_Source[Price (SAR)],Data_Source[Maker] = Data_Source[[#This Row],[Maker]]))</f>
        <v>280000</v>
      </c>
    </row>
    <row r="4520" spans="1:17" x14ac:dyDescent="0.35">
      <c r="A4520">
        <v>4519</v>
      </c>
      <c r="B4520" t="s">
        <v>73</v>
      </c>
      <c r="C4520" t="s">
        <v>74</v>
      </c>
      <c r="D4520">
        <v>2020</v>
      </c>
      <c r="E4520" s="9">
        <f ca="1">YEAR(TODAY())-Data_Source[[#This Row],[Year]]</f>
        <v>5</v>
      </c>
      <c r="F4520" t="s">
        <v>15</v>
      </c>
      <c r="G4520" t="s">
        <v>23</v>
      </c>
      <c r="H4520" t="s">
        <v>26</v>
      </c>
      <c r="I4520">
        <v>2.5</v>
      </c>
      <c r="J4520" t="s">
        <v>18</v>
      </c>
      <c r="K4520" t="s">
        <v>19</v>
      </c>
      <c r="L4520">
        <v>20000</v>
      </c>
      <c r="M4520" t="s">
        <v>42</v>
      </c>
      <c r="N4520" t="s">
        <v>64</v>
      </c>
      <c r="O4520" s="2">
        <v>115000</v>
      </c>
      <c r="P4520" s="1">
        <f>MEDIAN(Data_Source[Price (SAR)])</f>
        <v>58000</v>
      </c>
      <c r="Q4520" s="1" cm="1">
        <f t="array" ref="Q4520">MEDIAN(_xlfn._xlws.FILTER(Data_Source[Price (SAR)],Data_Source[Maker] = Data_Source[[#This Row],[Maker]]))</f>
        <v>56000</v>
      </c>
    </row>
    <row r="4521" spans="1:17" x14ac:dyDescent="0.35">
      <c r="A4521">
        <v>4520</v>
      </c>
      <c r="B4521" t="s">
        <v>60</v>
      </c>
      <c r="C4521" t="s">
        <v>241</v>
      </c>
      <c r="D4521">
        <v>2012</v>
      </c>
      <c r="E4521" s="9">
        <f ca="1">YEAR(TODAY())-Data_Source[[#This Row],[Year]]</f>
        <v>13</v>
      </c>
      <c r="F4521" t="s">
        <v>15</v>
      </c>
      <c r="G4521" t="s">
        <v>29</v>
      </c>
      <c r="H4521" t="s">
        <v>17</v>
      </c>
      <c r="I4521">
        <v>1.8</v>
      </c>
      <c r="J4521" t="s">
        <v>18</v>
      </c>
      <c r="K4521" t="s">
        <v>19</v>
      </c>
      <c r="L4521">
        <v>150000</v>
      </c>
      <c r="M4521" t="s">
        <v>138</v>
      </c>
      <c r="N4521" t="s">
        <v>64</v>
      </c>
      <c r="O4521" s="3">
        <v>95000</v>
      </c>
      <c r="P4521" s="1">
        <f>MEDIAN(Data_Source[Price (SAR)])</f>
        <v>58000</v>
      </c>
      <c r="Q4521" s="1" cm="1">
        <f t="array" ref="Q4521">MEDIAN(_xlfn._xlws.FILTER(Data_Source[Price (SAR)],Data_Source[Maker] = Data_Source[[#This Row],[Maker]]))</f>
        <v>142000</v>
      </c>
    </row>
    <row r="4522" spans="1:17" x14ac:dyDescent="0.35">
      <c r="A4522">
        <v>4521</v>
      </c>
      <c r="B4522" t="s">
        <v>27</v>
      </c>
      <c r="C4522" t="s">
        <v>89</v>
      </c>
      <c r="D4522">
        <v>2019</v>
      </c>
      <c r="E4522" s="9">
        <f ca="1">YEAR(TODAY())-Data_Source[[#This Row],[Year]]</f>
        <v>6</v>
      </c>
      <c r="F4522" t="s">
        <v>15</v>
      </c>
      <c r="G4522" t="s">
        <v>29</v>
      </c>
      <c r="H4522" t="s">
        <v>26</v>
      </c>
      <c r="I4522">
        <v>2.4</v>
      </c>
      <c r="J4522" t="s">
        <v>18</v>
      </c>
      <c r="K4522" t="s">
        <v>19</v>
      </c>
      <c r="L4522">
        <v>113057</v>
      </c>
      <c r="M4522" t="s">
        <v>20</v>
      </c>
      <c r="N4522" t="s">
        <v>20</v>
      </c>
      <c r="O4522" s="2">
        <v>62500</v>
      </c>
      <c r="P4522" s="1">
        <f>MEDIAN(Data_Source[Price (SAR)])</f>
        <v>58000</v>
      </c>
      <c r="Q4522" s="1" cm="1">
        <f t="array" ref="Q4522">MEDIAN(_xlfn._xlws.FILTER(Data_Source[Price (SAR)],Data_Source[Maker] = Data_Source[[#This Row],[Maker]]))</f>
        <v>42000</v>
      </c>
    </row>
    <row r="4523" spans="1:17" x14ac:dyDescent="0.35">
      <c r="A4523">
        <v>4522</v>
      </c>
      <c r="B4523" t="s">
        <v>27</v>
      </c>
      <c r="C4523" t="s">
        <v>89</v>
      </c>
      <c r="D4523">
        <v>2020</v>
      </c>
      <c r="E4523" s="9">
        <f ca="1">YEAR(TODAY())-Data_Source[[#This Row],[Year]]</f>
        <v>5</v>
      </c>
      <c r="F4523" t="s">
        <v>15</v>
      </c>
      <c r="G4523" t="s">
        <v>65</v>
      </c>
      <c r="H4523" t="s">
        <v>26</v>
      </c>
      <c r="I4523">
        <v>2.4</v>
      </c>
      <c r="J4523" t="s">
        <v>18</v>
      </c>
      <c r="K4523" t="s">
        <v>19</v>
      </c>
      <c r="L4523">
        <v>100</v>
      </c>
      <c r="M4523" t="s">
        <v>42</v>
      </c>
      <c r="N4523" t="s">
        <v>64</v>
      </c>
      <c r="O4523" s="2">
        <v>72910</v>
      </c>
      <c r="P4523" s="1">
        <f>MEDIAN(Data_Source[Price (SAR)])</f>
        <v>58000</v>
      </c>
      <c r="Q4523" s="1" cm="1">
        <f t="array" ref="Q4523">MEDIAN(_xlfn._xlws.FILTER(Data_Source[Price (SAR)],Data_Source[Maker] = Data_Source[[#This Row],[Maker]]))</f>
        <v>42000</v>
      </c>
    </row>
    <row r="4524" spans="1:17" x14ac:dyDescent="0.35">
      <c r="A4524">
        <v>4523</v>
      </c>
      <c r="B4524" t="s">
        <v>34</v>
      </c>
      <c r="C4524" t="s">
        <v>58</v>
      </c>
      <c r="D4524">
        <v>2015</v>
      </c>
      <c r="E4524" s="9">
        <f ca="1">YEAR(TODAY())-Data_Source[[#This Row],[Year]]</f>
        <v>10</v>
      </c>
      <c r="F4524" t="s">
        <v>15</v>
      </c>
      <c r="G4524" t="s">
        <v>23</v>
      </c>
      <c r="H4524" t="s">
        <v>30</v>
      </c>
      <c r="I4524">
        <v>2.7</v>
      </c>
      <c r="J4524" t="s">
        <v>18</v>
      </c>
      <c r="K4524" t="s">
        <v>19</v>
      </c>
      <c r="L4524">
        <v>300</v>
      </c>
      <c r="M4524" t="s">
        <v>54</v>
      </c>
      <c r="N4524" t="s">
        <v>538</v>
      </c>
      <c r="O4524" s="2">
        <v>52000</v>
      </c>
      <c r="P4524" s="1">
        <f>MEDIAN(Data_Source[Price (SAR)])</f>
        <v>58000</v>
      </c>
      <c r="Q4524" s="1" cm="1">
        <f t="array" ref="Q4524">MEDIAN(_xlfn._xlws.FILTER(Data_Source[Price (SAR)],Data_Source[Maker] = Data_Source[[#This Row],[Maker]]))</f>
        <v>65000</v>
      </c>
    </row>
    <row r="4525" spans="1:17" x14ac:dyDescent="0.35">
      <c r="A4525">
        <v>4524</v>
      </c>
      <c r="B4525" t="s">
        <v>219</v>
      </c>
      <c r="C4525" t="s">
        <v>413</v>
      </c>
      <c r="D4525">
        <v>2015</v>
      </c>
      <c r="E4525" s="9">
        <f ca="1">YEAR(TODAY())-Data_Source[[#This Row],[Year]]</f>
        <v>10</v>
      </c>
      <c r="F4525" t="s">
        <v>15</v>
      </c>
      <c r="G4525" t="s">
        <v>102</v>
      </c>
      <c r="H4525" t="s">
        <v>17</v>
      </c>
      <c r="I4525">
        <v>6</v>
      </c>
      <c r="J4525" t="s">
        <v>18</v>
      </c>
      <c r="K4525" t="s">
        <v>19</v>
      </c>
      <c r="L4525">
        <v>130000</v>
      </c>
      <c r="M4525" t="s">
        <v>64</v>
      </c>
      <c r="N4525" t="s">
        <v>64</v>
      </c>
      <c r="O4525" s="3">
        <v>55000</v>
      </c>
      <c r="P4525" s="1">
        <f>MEDIAN(Data_Source[Price (SAR)])</f>
        <v>58000</v>
      </c>
      <c r="Q4525" s="1" cm="1">
        <f t="array" ref="Q4525">MEDIAN(_xlfn._xlws.FILTER(Data_Source[Price (SAR)],Data_Source[Maker] = Data_Source[[#This Row],[Maker]]))</f>
        <v>49500</v>
      </c>
    </row>
    <row r="4526" spans="1:17" x14ac:dyDescent="0.35">
      <c r="A4526">
        <v>4525</v>
      </c>
      <c r="B4526" t="s">
        <v>82</v>
      </c>
      <c r="C4526" t="s">
        <v>142</v>
      </c>
      <c r="D4526">
        <v>2016</v>
      </c>
      <c r="E4526" s="9">
        <f ca="1">YEAR(TODAY())-Data_Source[[#This Row],[Year]]</f>
        <v>9</v>
      </c>
      <c r="F4526" t="s">
        <v>47</v>
      </c>
      <c r="G4526" t="s">
        <v>29</v>
      </c>
      <c r="H4526" t="s">
        <v>30</v>
      </c>
      <c r="I4526">
        <v>1.6</v>
      </c>
      <c r="J4526" t="s">
        <v>56</v>
      </c>
      <c r="K4526" t="s">
        <v>19</v>
      </c>
      <c r="L4526">
        <v>88000</v>
      </c>
      <c r="M4526" t="s">
        <v>59</v>
      </c>
      <c r="N4526" t="s">
        <v>59</v>
      </c>
      <c r="O4526" s="3">
        <v>44000</v>
      </c>
      <c r="P4526" s="1">
        <f>MEDIAN(Data_Source[Price (SAR)])</f>
        <v>58000</v>
      </c>
      <c r="Q4526" s="1" cm="1">
        <f t="array" ref="Q4526">MEDIAN(_xlfn._xlws.FILTER(Data_Source[Price (SAR)],Data_Source[Maker] = Data_Source[[#This Row],[Maker]]))</f>
        <v>40000</v>
      </c>
    </row>
    <row r="4527" spans="1:17" x14ac:dyDescent="0.35">
      <c r="A4527">
        <v>4526</v>
      </c>
      <c r="B4527" t="s">
        <v>36</v>
      </c>
      <c r="C4527" t="s">
        <v>37</v>
      </c>
      <c r="D4527">
        <v>2013</v>
      </c>
      <c r="E4527" s="9">
        <f ca="1">YEAR(TODAY())-Data_Source[[#This Row],[Year]]</f>
        <v>12</v>
      </c>
      <c r="F4527" t="s">
        <v>15</v>
      </c>
      <c r="G4527" t="s">
        <v>23</v>
      </c>
      <c r="H4527" t="s">
        <v>17</v>
      </c>
      <c r="I4527">
        <v>5.3</v>
      </c>
      <c r="J4527" t="s">
        <v>18</v>
      </c>
      <c r="K4527" t="s">
        <v>19</v>
      </c>
      <c r="L4527">
        <v>19400</v>
      </c>
      <c r="M4527" t="s">
        <v>245</v>
      </c>
      <c r="N4527" t="s">
        <v>538</v>
      </c>
      <c r="O4527" s="2">
        <v>95000</v>
      </c>
      <c r="P4527" s="1">
        <f>MEDIAN(Data_Source[Price (SAR)])</f>
        <v>58000</v>
      </c>
      <c r="Q4527" s="1" cm="1">
        <f t="array" ref="Q4527">MEDIAN(_xlfn._xlws.FILTER(Data_Source[Price (SAR)],Data_Source[Maker] = Data_Source[[#This Row],[Maker]]))</f>
        <v>72000</v>
      </c>
    </row>
    <row r="4528" spans="1:17" x14ac:dyDescent="0.35">
      <c r="A4528">
        <v>4527</v>
      </c>
      <c r="B4528" t="s">
        <v>39</v>
      </c>
      <c r="C4528" t="s">
        <v>131</v>
      </c>
      <c r="D4528">
        <v>2015</v>
      </c>
      <c r="E4528" s="9">
        <f ca="1">YEAR(TODAY())-Data_Source[[#This Row],[Year]]</f>
        <v>10</v>
      </c>
      <c r="F4528" t="s">
        <v>15</v>
      </c>
      <c r="G4528" t="s">
        <v>16</v>
      </c>
      <c r="H4528" t="s">
        <v>26</v>
      </c>
      <c r="I4528">
        <v>6</v>
      </c>
      <c r="J4528" t="s">
        <v>18</v>
      </c>
      <c r="K4528" t="s">
        <v>19</v>
      </c>
      <c r="L4528">
        <v>264000</v>
      </c>
      <c r="M4528" t="s">
        <v>20</v>
      </c>
      <c r="N4528" t="s">
        <v>20</v>
      </c>
      <c r="O4528" s="3">
        <v>69000</v>
      </c>
      <c r="P4528" s="1">
        <f>MEDIAN(Data_Source[Price (SAR)])</f>
        <v>58000</v>
      </c>
      <c r="Q4528" s="1" cm="1">
        <f t="array" ref="Q4528">MEDIAN(_xlfn._xlws.FILTER(Data_Source[Price (SAR)],Data_Source[Maker] = Data_Source[[#This Row],[Maker]]))</f>
        <v>60000</v>
      </c>
    </row>
    <row r="4529" spans="1:17" x14ac:dyDescent="0.35">
      <c r="A4529">
        <v>4528</v>
      </c>
      <c r="B4529" t="s">
        <v>36</v>
      </c>
      <c r="C4529" t="s">
        <v>37</v>
      </c>
      <c r="D4529">
        <v>2016</v>
      </c>
      <c r="E4529" s="9">
        <f ca="1">YEAR(TODAY())-Data_Source[[#This Row],[Year]]</f>
        <v>9</v>
      </c>
      <c r="F4529" t="s">
        <v>15</v>
      </c>
      <c r="G4529" t="s">
        <v>94</v>
      </c>
      <c r="H4529" t="s">
        <v>30</v>
      </c>
      <c r="I4529">
        <v>5.7</v>
      </c>
      <c r="J4529" t="s">
        <v>18</v>
      </c>
      <c r="K4529" t="s">
        <v>19</v>
      </c>
      <c r="L4529">
        <v>48000</v>
      </c>
      <c r="M4529" t="s">
        <v>20</v>
      </c>
      <c r="N4529" t="s">
        <v>20</v>
      </c>
      <c r="O4529" s="2">
        <v>150000</v>
      </c>
      <c r="P4529" s="1">
        <f>MEDIAN(Data_Source[Price (SAR)])</f>
        <v>58000</v>
      </c>
      <c r="Q4529" s="1" cm="1">
        <f t="array" ref="Q4529">MEDIAN(_xlfn._xlws.FILTER(Data_Source[Price (SAR)],Data_Source[Maker] = Data_Source[[#This Row],[Maker]]))</f>
        <v>72000</v>
      </c>
    </row>
    <row r="4530" spans="1:17" x14ac:dyDescent="0.35">
      <c r="A4530">
        <v>4529</v>
      </c>
      <c r="B4530" t="s">
        <v>174</v>
      </c>
      <c r="C4530" t="s">
        <v>175</v>
      </c>
      <c r="D4530">
        <v>2018</v>
      </c>
      <c r="E4530" s="9">
        <f ca="1">YEAR(TODAY())-Data_Source[[#This Row],[Year]]</f>
        <v>7</v>
      </c>
      <c r="F4530" t="s">
        <v>15</v>
      </c>
      <c r="G4530" t="s">
        <v>23</v>
      </c>
      <c r="H4530" t="s">
        <v>30</v>
      </c>
      <c r="I4530">
        <v>3.6</v>
      </c>
      <c r="J4530" t="s">
        <v>18</v>
      </c>
      <c r="K4530" t="s">
        <v>19</v>
      </c>
      <c r="L4530">
        <v>36000</v>
      </c>
      <c r="M4530" t="s">
        <v>20</v>
      </c>
      <c r="N4530" t="s">
        <v>20</v>
      </c>
      <c r="O4530" s="2">
        <v>230000</v>
      </c>
      <c r="P4530" s="1">
        <f>MEDIAN(Data_Source[Price (SAR)])</f>
        <v>58000</v>
      </c>
      <c r="Q4530" s="1" cm="1">
        <f t="array" ref="Q4530">MEDIAN(_xlfn._xlws.FILTER(Data_Source[Price (SAR)],Data_Source[Maker] = Data_Source[[#This Row],[Maker]]))</f>
        <v>110000</v>
      </c>
    </row>
    <row r="4531" spans="1:17" x14ac:dyDescent="0.35">
      <c r="A4531">
        <v>4530</v>
      </c>
      <c r="B4531" t="s">
        <v>73</v>
      </c>
      <c r="C4531">
        <v>3</v>
      </c>
      <c r="D4531">
        <v>2015</v>
      </c>
      <c r="E4531" s="9">
        <f ca="1">YEAR(TODAY())-Data_Source[[#This Row],[Year]]</f>
        <v>10</v>
      </c>
      <c r="F4531" t="s">
        <v>15</v>
      </c>
      <c r="G4531" t="s">
        <v>65</v>
      </c>
      <c r="H4531" t="s">
        <v>17</v>
      </c>
      <c r="I4531">
        <v>2</v>
      </c>
      <c r="J4531" t="s">
        <v>18</v>
      </c>
      <c r="K4531" t="s">
        <v>19</v>
      </c>
      <c r="L4531">
        <v>74000</v>
      </c>
      <c r="M4531" t="s">
        <v>42</v>
      </c>
      <c r="N4531" t="s">
        <v>64</v>
      </c>
      <c r="O4531" s="2">
        <v>55000</v>
      </c>
      <c r="P4531" s="1">
        <f>MEDIAN(Data_Source[Price (SAR)])</f>
        <v>58000</v>
      </c>
      <c r="Q4531" s="1" cm="1">
        <f t="array" ref="Q4531">MEDIAN(_xlfn._xlws.FILTER(Data_Source[Price (SAR)],Data_Source[Maker] = Data_Source[[#This Row],[Maker]]))</f>
        <v>56000</v>
      </c>
    </row>
    <row r="4532" spans="1:17" x14ac:dyDescent="0.35">
      <c r="A4532">
        <v>4531</v>
      </c>
      <c r="B4532" t="s">
        <v>76</v>
      </c>
      <c r="C4532" t="s">
        <v>144</v>
      </c>
      <c r="D4532">
        <v>2009</v>
      </c>
      <c r="E4532" s="9">
        <f ca="1">YEAR(TODAY())-Data_Source[[#This Row],[Year]]</f>
        <v>16</v>
      </c>
      <c r="F4532" t="s">
        <v>47</v>
      </c>
      <c r="G4532" t="s">
        <v>16</v>
      </c>
      <c r="H4532" t="s">
        <v>17</v>
      </c>
      <c r="I4532">
        <v>4.5999999999999996</v>
      </c>
      <c r="J4532" t="s">
        <v>18</v>
      </c>
      <c r="K4532" t="s">
        <v>19</v>
      </c>
      <c r="L4532">
        <v>274000</v>
      </c>
      <c r="M4532" t="s">
        <v>70</v>
      </c>
      <c r="N4532" t="s">
        <v>70</v>
      </c>
      <c r="O4532" s="3">
        <v>35500</v>
      </c>
      <c r="P4532" s="1">
        <f>MEDIAN(Data_Source[Price (SAR)])</f>
        <v>58000</v>
      </c>
      <c r="Q4532" s="1" cm="1">
        <f t="array" ref="Q4532">MEDIAN(_xlfn._xlws.FILTER(Data_Source[Price (SAR)],Data_Source[Maker] = Data_Source[[#This Row],[Maker]]))</f>
        <v>55000</v>
      </c>
    </row>
    <row r="4533" spans="1:17" x14ac:dyDescent="0.35">
      <c r="A4533">
        <v>4532</v>
      </c>
      <c r="B4533" t="s">
        <v>62</v>
      </c>
      <c r="C4533" t="s">
        <v>63</v>
      </c>
      <c r="D4533">
        <v>2010</v>
      </c>
      <c r="E4533" s="9">
        <f ca="1">YEAR(TODAY())-Data_Source[[#This Row],[Year]]</f>
        <v>15</v>
      </c>
      <c r="F4533" t="s">
        <v>15</v>
      </c>
      <c r="G4533" t="s">
        <v>23</v>
      </c>
      <c r="H4533" t="s">
        <v>17</v>
      </c>
      <c r="I4533">
        <v>5</v>
      </c>
      <c r="J4533" t="s">
        <v>18</v>
      </c>
      <c r="K4533" t="s">
        <v>19</v>
      </c>
      <c r="L4533">
        <v>188000</v>
      </c>
      <c r="M4533" t="s">
        <v>54</v>
      </c>
      <c r="N4533" t="s">
        <v>538</v>
      </c>
      <c r="O4533" s="3">
        <v>62000</v>
      </c>
      <c r="P4533" s="1">
        <f>MEDIAN(Data_Source[Price (SAR)])</f>
        <v>58000</v>
      </c>
      <c r="Q4533" s="1" cm="1">
        <f t="array" ref="Q4533">MEDIAN(_xlfn._xlws.FILTER(Data_Source[Price (SAR)],Data_Source[Maker] = Data_Source[[#This Row],[Maker]]))</f>
        <v>242500</v>
      </c>
    </row>
    <row r="4534" spans="1:17" x14ac:dyDescent="0.35">
      <c r="A4534">
        <v>4533</v>
      </c>
      <c r="B4534" t="s">
        <v>21</v>
      </c>
      <c r="C4534" t="s">
        <v>120</v>
      </c>
      <c r="D4534">
        <v>2013</v>
      </c>
      <c r="E4534" s="9">
        <f ca="1">YEAR(TODAY())-Data_Source[[#This Row],[Year]]</f>
        <v>12</v>
      </c>
      <c r="F4534" t="s">
        <v>44</v>
      </c>
      <c r="G4534" t="s">
        <v>23</v>
      </c>
      <c r="H4534" t="s">
        <v>26</v>
      </c>
      <c r="I4534">
        <v>1.7</v>
      </c>
      <c r="J4534" t="s">
        <v>18</v>
      </c>
      <c r="K4534" t="s">
        <v>68</v>
      </c>
      <c r="L4534">
        <v>273778</v>
      </c>
      <c r="M4534" t="s">
        <v>155</v>
      </c>
      <c r="N4534" t="s">
        <v>539</v>
      </c>
      <c r="O4534" s="2">
        <v>32000</v>
      </c>
      <c r="P4534" s="1">
        <f>MEDIAN(Data_Source[Price (SAR)])</f>
        <v>58000</v>
      </c>
      <c r="Q4534" s="1" cm="1">
        <f t="array" ref="Q4534">MEDIAN(_xlfn._xlws.FILTER(Data_Source[Price (SAR)],Data_Source[Maker] = Data_Source[[#This Row],[Maker]]))</f>
        <v>36500</v>
      </c>
    </row>
    <row r="4535" spans="1:17" x14ac:dyDescent="0.35">
      <c r="A4535">
        <v>4534</v>
      </c>
      <c r="B4535" t="s">
        <v>60</v>
      </c>
      <c r="C4535" t="s">
        <v>241</v>
      </c>
      <c r="D4535">
        <v>2008</v>
      </c>
      <c r="E4535" s="9">
        <f ca="1">YEAR(TODAY())-Data_Source[[#This Row],[Year]]</f>
        <v>17</v>
      </c>
      <c r="F4535" t="s">
        <v>15</v>
      </c>
      <c r="G4535" t="s">
        <v>33</v>
      </c>
      <c r="H4535" t="s">
        <v>17</v>
      </c>
      <c r="I4535">
        <v>4.5999999999999996</v>
      </c>
      <c r="J4535" t="s">
        <v>18</v>
      </c>
      <c r="K4535" t="s">
        <v>19</v>
      </c>
      <c r="L4535">
        <v>299000</v>
      </c>
      <c r="M4535" t="s">
        <v>45</v>
      </c>
      <c r="N4535" t="s">
        <v>539</v>
      </c>
      <c r="O4535" s="2">
        <v>38000</v>
      </c>
      <c r="P4535" s="1">
        <f>MEDIAN(Data_Source[Price (SAR)])</f>
        <v>58000</v>
      </c>
      <c r="Q4535" s="1" cm="1">
        <f t="array" ref="Q4535">MEDIAN(_xlfn._xlws.FILTER(Data_Source[Price (SAR)],Data_Source[Maker] = Data_Source[[#This Row],[Maker]]))</f>
        <v>142000</v>
      </c>
    </row>
    <row r="4536" spans="1:17" x14ac:dyDescent="0.35">
      <c r="A4536">
        <v>4535</v>
      </c>
      <c r="B4536" t="s">
        <v>99</v>
      </c>
      <c r="C4536">
        <v>360</v>
      </c>
      <c r="D4536">
        <v>2019</v>
      </c>
      <c r="E4536" s="9">
        <f ca="1">YEAR(TODAY())-Data_Source[[#This Row],[Year]]</f>
        <v>6</v>
      </c>
      <c r="F4536" t="s">
        <v>15</v>
      </c>
      <c r="G4536" t="s">
        <v>38</v>
      </c>
      <c r="H4536" t="s">
        <v>17</v>
      </c>
      <c r="I4536">
        <v>1.2</v>
      </c>
      <c r="J4536" t="s">
        <v>18</v>
      </c>
      <c r="K4536" t="s">
        <v>19</v>
      </c>
      <c r="L4536">
        <v>24000</v>
      </c>
      <c r="M4536" t="s">
        <v>42</v>
      </c>
      <c r="N4536" t="s">
        <v>64</v>
      </c>
      <c r="O4536" s="2">
        <v>36000</v>
      </c>
      <c r="P4536" s="1">
        <f>MEDIAN(Data_Source[Price (SAR)])</f>
        <v>58000</v>
      </c>
      <c r="Q4536" s="1" cm="1">
        <f t="array" ref="Q4536">MEDIAN(_xlfn._xlws.FILTER(Data_Source[Price (SAR)],Data_Source[Maker] = Data_Source[[#This Row],[Maker]]))</f>
        <v>48000</v>
      </c>
    </row>
    <row r="4537" spans="1:17" x14ac:dyDescent="0.35">
      <c r="A4537">
        <v>4536</v>
      </c>
      <c r="B4537" t="s">
        <v>48</v>
      </c>
      <c r="C4537" t="s">
        <v>337</v>
      </c>
      <c r="D4537">
        <v>2013</v>
      </c>
      <c r="E4537" s="9">
        <f ca="1">YEAR(TODAY())-Data_Source[[#This Row],[Year]]</f>
        <v>12</v>
      </c>
      <c r="F4537" t="s">
        <v>15</v>
      </c>
      <c r="G4537" t="s">
        <v>16</v>
      </c>
      <c r="H4537" t="s">
        <v>30</v>
      </c>
      <c r="I4537">
        <v>3.5</v>
      </c>
      <c r="J4537" t="s">
        <v>18</v>
      </c>
      <c r="K4537" t="s">
        <v>19</v>
      </c>
      <c r="L4537">
        <v>154000</v>
      </c>
      <c r="M4537" t="s">
        <v>42</v>
      </c>
      <c r="N4537" t="s">
        <v>64</v>
      </c>
      <c r="O4537" s="2">
        <v>45000</v>
      </c>
      <c r="P4537" s="1">
        <f>MEDIAN(Data_Source[Price (SAR)])</f>
        <v>58000</v>
      </c>
      <c r="Q4537" s="1" cm="1">
        <f t="array" ref="Q4537">MEDIAN(_xlfn._xlws.FILTER(Data_Source[Price (SAR)],Data_Source[Maker] = Data_Source[[#This Row],[Maker]]))</f>
        <v>145000</v>
      </c>
    </row>
    <row r="4538" spans="1:17" x14ac:dyDescent="0.35">
      <c r="A4538">
        <v>4537</v>
      </c>
      <c r="B4538" t="s">
        <v>31</v>
      </c>
      <c r="C4538" t="s">
        <v>32</v>
      </c>
      <c r="D4538">
        <v>2018</v>
      </c>
      <c r="E4538" s="9">
        <f ca="1">YEAR(TODAY())-Data_Source[[#This Row],[Year]]</f>
        <v>7</v>
      </c>
      <c r="F4538" t="s">
        <v>15</v>
      </c>
      <c r="G4538" t="s">
        <v>25</v>
      </c>
      <c r="H4538" t="s">
        <v>17</v>
      </c>
      <c r="I4538">
        <v>1.5</v>
      </c>
      <c r="J4538" t="s">
        <v>18</v>
      </c>
      <c r="K4538" t="s">
        <v>19</v>
      </c>
      <c r="L4538">
        <v>70000</v>
      </c>
      <c r="M4538" t="s">
        <v>54</v>
      </c>
      <c r="N4538" t="s">
        <v>538</v>
      </c>
      <c r="O4538" s="2">
        <v>96000</v>
      </c>
      <c r="P4538" s="1">
        <f>MEDIAN(Data_Source[Price (SAR)])</f>
        <v>58000</v>
      </c>
      <c r="Q4538" s="1" cm="1">
        <f t="array" ref="Q4538">MEDIAN(_xlfn._xlws.FILTER(Data_Source[Price (SAR)],Data_Source[Maker] = Data_Source[[#This Row],[Maker]]))</f>
        <v>60500</v>
      </c>
    </row>
    <row r="4539" spans="1:17" x14ac:dyDescent="0.35">
      <c r="A4539">
        <v>4538</v>
      </c>
      <c r="B4539" t="s">
        <v>219</v>
      </c>
      <c r="C4539" t="s">
        <v>432</v>
      </c>
      <c r="D4539">
        <v>2017</v>
      </c>
      <c r="E4539" s="9">
        <f ca="1">YEAR(TODAY())-Data_Source[[#This Row],[Year]]</f>
        <v>8</v>
      </c>
      <c r="F4539" t="s">
        <v>15</v>
      </c>
      <c r="G4539" t="s">
        <v>23</v>
      </c>
      <c r="H4539" t="s">
        <v>17</v>
      </c>
      <c r="I4539">
        <v>2.5</v>
      </c>
      <c r="J4539" t="s">
        <v>18</v>
      </c>
      <c r="K4539" t="s">
        <v>19</v>
      </c>
      <c r="L4539">
        <v>82000</v>
      </c>
      <c r="M4539" t="s">
        <v>20</v>
      </c>
      <c r="N4539" t="s">
        <v>20</v>
      </c>
      <c r="O4539" s="3">
        <v>54000</v>
      </c>
      <c r="P4539" s="1">
        <f>MEDIAN(Data_Source[Price (SAR)])</f>
        <v>58000</v>
      </c>
      <c r="Q4539" s="1" cm="1">
        <f t="array" ref="Q4539">MEDIAN(_xlfn._xlws.FILTER(Data_Source[Price (SAR)],Data_Source[Maker] = Data_Source[[#This Row],[Maker]]))</f>
        <v>49500</v>
      </c>
    </row>
    <row r="4540" spans="1:17" x14ac:dyDescent="0.35">
      <c r="A4540">
        <v>4539</v>
      </c>
      <c r="B4540" t="s">
        <v>39</v>
      </c>
      <c r="C4540" t="s">
        <v>46</v>
      </c>
      <c r="D4540">
        <v>2021</v>
      </c>
      <c r="E4540" s="9">
        <f ca="1">YEAR(TODAY())-Data_Source[[#This Row],[Year]]</f>
        <v>4</v>
      </c>
      <c r="F4540" t="s">
        <v>15</v>
      </c>
      <c r="G4540" t="s">
        <v>38</v>
      </c>
      <c r="H4540" t="s">
        <v>30</v>
      </c>
      <c r="I4540">
        <v>5.3</v>
      </c>
      <c r="J4540" t="s">
        <v>18</v>
      </c>
      <c r="K4540" t="s">
        <v>19</v>
      </c>
      <c r="L4540">
        <v>700</v>
      </c>
      <c r="M4540" t="s">
        <v>45</v>
      </c>
      <c r="N4540" t="s">
        <v>539</v>
      </c>
      <c r="O4540" s="3">
        <v>229000</v>
      </c>
      <c r="P4540" s="1">
        <f>MEDIAN(Data_Source[Price (SAR)])</f>
        <v>58000</v>
      </c>
      <c r="Q4540" s="1" cm="1">
        <f t="array" ref="Q4540">MEDIAN(_xlfn._xlws.FILTER(Data_Source[Price (SAR)],Data_Source[Maker] = Data_Source[[#This Row],[Maker]]))</f>
        <v>60000</v>
      </c>
    </row>
    <row r="4541" spans="1:17" x14ac:dyDescent="0.35">
      <c r="A4541">
        <v>4540</v>
      </c>
      <c r="B4541" t="s">
        <v>31</v>
      </c>
      <c r="C4541" t="s">
        <v>32</v>
      </c>
      <c r="D4541">
        <v>2016</v>
      </c>
      <c r="E4541" s="9">
        <f ca="1">YEAR(TODAY())-Data_Source[[#This Row],[Year]]</f>
        <v>9</v>
      </c>
      <c r="F4541" t="s">
        <v>44</v>
      </c>
      <c r="G4541" t="s">
        <v>16</v>
      </c>
      <c r="H4541" t="s">
        <v>30</v>
      </c>
      <c r="I4541">
        <v>2.4</v>
      </c>
      <c r="J4541" t="s">
        <v>18</v>
      </c>
      <c r="K4541" t="s">
        <v>19</v>
      </c>
      <c r="L4541">
        <v>68000</v>
      </c>
      <c r="M4541" t="s">
        <v>20</v>
      </c>
      <c r="N4541" t="s">
        <v>20</v>
      </c>
      <c r="O4541" s="3">
        <v>66000</v>
      </c>
      <c r="P4541" s="1">
        <f>MEDIAN(Data_Source[Price (SAR)])</f>
        <v>58000</v>
      </c>
      <c r="Q4541" s="1" cm="1">
        <f t="array" ref="Q4541">MEDIAN(_xlfn._xlws.FILTER(Data_Source[Price (SAR)],Data_Source[Maker] = Data_Source[[#This Row],[Maker]]))</f>
        <v>60500</v>
      </c>
    </row>
    <row r="4542" spans="1:17" x14ac:dyDescent="0.35">
      <c r="A4542">
        <v>4541</v>
      </c>
      <c r="B4542" t="s">
        <v>27</v>
      </c>
      <c r="C4542" t="s">
        <v>89</v>
      </c>
      <c r="D4542">
        <v>2018</v>
      </c>
      <c r="E4542" s="9">
        <f ca="1">YEAR(TODAY())-Data_Source[[#This Row],[Year]]</f>
        <v>7</v>
      </c>
      <c r="F4542" t="s">
        <v>15</v>
      </c>
      <c r="G4542" t="s">
        <v>16</v>
      </c>
      <c r="H4542" t="s">
        <v>30</v>
      </c>
      <c r="I4542">
        <v>2.4</v>
      </c>
      <c r="J4542" t="s">
        <v>18</v>
      </c>
      <c r="K4542" t="s">
        <v>19</v>
      </c>
      <c r="L4542">
        <v>84795</v>
      </c>
      <c r="M4542" t="s">
        <v>20</v>
      </c>
      <c r="N4542" t="s">
        <v>20</v>
      </c>
      <c r="O4542" s="3">
        <v>69500</v>
      </c>
      <c r="P4542" s="1">
        <f>MEDIAN(Data_Source[Price (SAR)])</f>
        <v>58000</v>
      </c>
      <c r="Q4542" s="1" cm="1">
        <f t="array" ref="Q4542">MEDIAN(_xlfn._xlws.FILTER(Data_Source[Price (SAR)],Data_Source[Maker] = Data_Source[[#This Row],[Maker]]))</f>
        <v>42000</v>
      </c>
    </row>
    <row r="4543" spans="1:17" x14ac:dyDescent="0.35">
      <c r="A4543">
        <v>4542</v>
      </c>
      <c r="B4543" t="s">
        <v>21</v>
      </c>
      <c r="C4543" t="s">
        <v>130</v>
      </c>
      <c r="D4543">
        <v>2017</v>
      </c>
      <c r="E4543" s="9">
        <f ca="1">YEAR(TODAY())-Data_Source[[#This Row],[Year]]</f>
        <v>8</v>
      </c>
      <c r="F4543" t="s">
        <v>15</v>
      </c>
      <c r="G4543" t="s">
        <v>94</v>
      </c>
      <c r="H4543" t="s">
        <v>30</v>
      </c>
      <c r="I4543">
        <v>1</v>
      </c>
      <c r="J4543" t="s">
        <v>18</v>
      </c>
      <c r="K4543" t="s">
        <v>19</v>
      </c>
      <c r="L4543">
        <v>121000</v>
      </c>
      <c r="M4543" t="s">
        <v>20</v>
      </c>
      <c r="N4543" t="s">
        <v>20</v>
      </c>
      <c r="O4543" s="2">
        <v>64000</v>
      </c>
      <c r="P4543" s="1">
        <f>MEDIAN(Data_Source[Price (SAR)])</f>
        <v>58000</v>
      </c>
      <c r="Q4543" s="1" cm="1">
        <f t="array" ref="Q4543">MEDIAN(_xlfn._xlws.FILTER(Data_Source[Price (SAR)],Data_Source[Maker] = Data_Source[[#This Row],[Maker]]))</f>
        <v>36500</v>
      </c>
    </row>
    <row r="4544" spans="1:17" x14ac:dyDescent="0.35">
      <c r="A4544">
        <v>4543</v>
      </c>
      <c r="B4544" t="s">
        <v>36</v>
      </c>
      <c r="C4544" t="s">
        <v>37</v>
      </c>
      <c r="D4544">
        <v>2015</v>
      </c>
      <c r="E4544" s="9">
        <f ca="1">YEAR(TODAY())-Data_Source[[#This Row],[Year]]</f>
        <v>10</v>
      </c>
      <c r="F4544" t="s">
        <v>15</v>
      </c>
      <c r="G4544" t="s">
        <v>23</v>
      </c>
      <c r="H4544" t="s">
        <v>17</v>
      </c>
      <c r="I4544">
        <v>4.8</v>
      </c>
      <c r="J4544" t="s">
        <v>18</v>
      </c>
      <c r="K4544" t="s">
        <v>19</v>
      </c>
      <c r="L4544">
        <v>320000</v>
      </c>
      <c r="M4544" t="s">
        <v>111</v>
      </c>
      <c r="N4544" t="s">
        <v>540</v>
      </c>
      <c r="O4544" s="2">
        <v>120000</v>
      </c>
      <c r="P4544" s="1">
        <f>MEDIAN(Data_Source[Price (SAR)])</f>
        <v>58000</v>
      </c>
      <c r="Q4544" s="1" cm="1">
        <f t="array" ref="Q4544">MEDIAN(_xlfn._xlws.FILTER(Data_Source[Price (SAR)],Data_Source[Maker] = Data_Source[[#This Row],[Maker]]))</f>
        <v>72000</v>
      </c>
    </row>
    <row r="4545" spans="1:17" x14ac:dyDescent="0.35">
      <c r="A4545">
        <v>4544</v>
      </c>
      <c r="B4545" t="s">
        <v>82</v>
      </c>
      <c r="C4545" t="s">
        <v>156</v>
      </c>
      <c r="D4545">
        <v>2017</v>
      </c>
      <c r="E4545" s="9">
        <f ca="1">YEAR(TODAY())-Data_Source[[#This Row],[Year]]</f>
        <v>8</v>
      </c>
      <c r="F4545" t="s">
        <v>15</v>
      </c>
      <c r="G4545" t="s">
        <v>23</v>
      </c>
      <c r="H4545" t="s">
        <v>26</v>
      </c>
      <c r="I4545">
        <v>1.4</v>
      </c>
      <c r="J4545" t="s">
        <v>18</v>
      </c>
      <c r="K4545" t="s">
        <v>19</v>
      </c>
      <c r="L4545">
        <v>131000</v>
      </c>
      <c r="M4545" t="s">
        <v>20</v>
      </c>
      <c r="N4545" t="s">
        <v>20</v>
      </c>
      <c r="O4545" s="3">
        <v>25500</v>
      </c>
      <c r="P4545" s="1">
        <f>MEDIAN(Data_Source[Price (SAR)])</f>
        <v>58000</v>
      </c>
      <c r="Q4545" s="1" cm="1">
        <f t="array" ref="Q4545">MEDIAN(_xlfn._xlws.FILTER(Data_Source[Price (SAR)],Data_Source[Maker] = Data_Source[[#This Row],[Maker]]))</f>
        <v>40000</v>
      </c>
    </row>
    <row r="4546" spans="1:17" x14ac:dyDescent="0.35">
      <c r="A4546">
        <v>4545</v>
      </c>
      <c r="B4546" t="s">
        <v>39</v>
      </c>
      <c r="C4546" t="s">
        <v>131</v>
      </c>
      <c r="D4546">
        <v>2008</v>
      </c>
      <c r="E4546" s="9">
        <f ca="1">YEAR(TODAY())-Data_Source[[#This Row],[Year]]</f>
        <v>17</v>
      </c>
      <c r="F4546" t="s">
        <v>15</v>
      </c>
      <c r="G4546" t="s">
        <v>23</v>
      </c>
      <c r="H4546" t="s">
        <v>30</v>
      </c>
      <c r="I4546">
        <v>3.5</v>
      </c>
      <c r="J4546" t="s">
        <v>18</v>
      </c>
      <c r="K4546" t="s">
        <v>19</v>
      </c>
      <c r="L4546">
        <v>255000</v>
      </c>
      <c r="M4546" t="s">
        <v>45</v>
      </c>
      <c r="N4546" t="s">
        <v>539</v>
      </c>
      <c r="O4546" s="3">
        <v>25000</v>
      </c>
      <c r="P4546" s="1">
        <f>MEDIAN(Data_Source[Price (SAR)])</f>
        <v>58000</v>
      </c>
      <c r="Q4546" s="1" cm="1">
        <f t="array" ref="Q4546">MEDIAN(_xlfn._xlws.FILTER(Data_Source[Price (SAR)],Data_Source[Maker] = Data_Source[[#This Row],[Maker]]))</f>
        <v>60000</v>
      </c>
    </row>
    <row r="4547" spans="1:17" x14ac:dyDescent="0.35">
      <c r="A4547">
        <v>4546</v>
      </c>
      <c r="B4547" t="s">
        <v>364</v>
      </c>
      <c r="C4547" t="s">
        <v>95</v>
      </c>
      <c r="D4547">
        <v>1995</v>
      </c>
      <c r="E4547" s="9">
        <f ca="1">YEAR(TODAY())-Data_Source[[#This Row],[Year]]</f>
        <v>30</v>
      </c>
      <c r="F4547" t="s">
        <v>15</v>
      </c>
      <c r="G4547" t="s">
        <v>65</v>
      </c>
      <c r="H4547" t="s">
        <v>17</v>
      </c>
      <c r="I4547">
        <v>8</v>
      </c>
      <c r="J4547" t="s">
        <v>18</v>
      </c>
      <c r="K4547" t="s">
        <v>19</v>
      </c>
      <c r="L4547">
        <v>119</v>
      </c>
      <c r="M4547" t="s">
        <v>20</v>
      </c>
      <c r="N4547" t="s">
        <v>20</v>
      </c>
      <c r="O4547" s="2">
        <v>25000</v>
      </c>
      <c r="P4547" s="1">
        <f>MEDIAN(Data_Source[Price (SAR)])</f>
        <v>58000</v>
      </c>
      <c r="Q4547" s="1" cm="1">
        <f t="array" ref="Q4547">MEDIAN(_xlfn._xlws.FILTER(Data_Source[Price (SAR)],Data_Source[Maker] = Data_Source[[#This Row],[Maker]]))</f>
        <v>33500</v>
      </c>
    </row>
    <row r="4548" spans="1:17" x14ac:dyDescent="0.35">
      <c r="A4548">
        <v>4547</v>
      </c>
      <c r="B4548" t="s">
        <v>27</v>
      </c>
      <c r="C4548" t="s">
        <v>91</v>
      </c>
      <c r="D4548">
        <v>2015</v>
      </c>
      <c r="E4548" s="9">
        <f ca="1">YEAR(TODAY())-Data_Source[[#This Row],[Year]]</f>
        <v>10</v>
      </c>
      <c r="F4548" t="s">
        <v>15</v>
      </c>
      <c r="G4548" t="s">
        <v>23</v>
      </c>
      <c r="H4548" t="s">
        <v>17</v>
      </c>
      <c r="I4548">
        <v>3.3</v>
      </c>
      <c r="J4548" t="s">
        <v>18</v>
      </c>
      <c r="K4548" t="s">
        <v>19</v>
      </c>
      <c r="L4548">
        <v>246000</v>
      </c>
      <c r="M4548" t="s">
        <v>211</v>
      </c>
      <c r="N4548" t="s">
        <v>539</v>
      </c>
      <c r="O4548" s="2">
        <v>60000</v>
      </c>
      <c r="P4548" s="1">
        <f>MEDIAN(Data_Source[Price (SAR)])</f>
        <v>58000</v>
      </c>
      <c r="Q4548" s="1" cm="1">
        <f t="array" ref="Q4548">MEDIAN(_xlfn._xlws.FILTER(Data_Source[Price (SAR)],Data_Source[Maker] = Data_Source[[#This Row],[Maker]]))</f>
        <v>42000</v>
      </c>
    </row>
    <row r="4549" spans="1:17" x14ac:dyDescent="0.35">
      <c r="A4549">
        <v>4548</v>
      </c>
      <c r="B4549" t="s">
        <v>82</v>
      </c>
      <c r="C4549" t="s">
        <v>142</v>
      </c>
      <c r="D4549">
        <v>2010</v>
      </c>
      <c r="E4549" s="9">
        <f ca="1">YEAR(TODAY())-Data_Source[[#This Row],[Year]]</f>
        <v>15</v>
      </c>
      <c r="F4549" t="s">
        <v>15</v>
      </c>
      <c r="G4549" t="s">
        <v>25</v>
      </c>
      <c r="H4549" t="s">
        <v>17</v>
      </c>
      <c r="I4549">
        <v>1.6</v>
      </c>
      <c r="J4549" t="s">
        <v>18</v>
      </c>
      <c r="K4549" t="s">
        <v>19</v>
      </c>
      <c r="L4549">
        <v>293300</v>
      </c>
      <c r="M4549" t="s">
        <v>42</v>
      </c>
      <c r="N4549" t="s">
        <v>64</v>
      </c>
      <c r="O4549" s="3">
        <v>13500</v>
      </c>
      <c r="P4549" s="1">
        <f>MEDIAN(Data_Source[Price (SAR)])</f>
        <v>58000</v>
      </c>
      <c r="Q4549" s="1" cm="1">
        <f t="array" ref="Q4549">MEDIAN(_xlfn._xlws.FILTER(Data_Source[Price (SAR)],Data_Source[Maker] = Data_Source[[#This Row],[Maker]]))</f>
        <v>40000</v>
      </c>
    </row>
    <row r="4550" spans="1:17" x14ac:dyDescent="0.35">
      <c r="A4550">
        <v>4549</v>
      </c>
      <c r="B4550" t="s">
        <v>73</v>
      </c>
      <c r="C4550" t="s">
        <v>257</v>
      </c>
      <c r="D4550">
        <v>2020</v>
      </c>
      <c r="E4550" s="9">
        <f ca="1">YEAR(TODAY())-Data_Source[[#This Row],[Year]]</f>
        <v>5</v>
      </c>
      <c r="F4550" t="s">
        <v>44</v>
      </c>
      <c r="G4550" t="s">
        <v>29</v>
      </c>
      <c r="H4550" t="s">
        <v>30</v>
      </c>
      <c r="I4550">
        <v>2</v>
      </c>
      <c r="J4550" t="s">
        <v>18</v>
      </c>
      <c r="K4550" t="s">
        <v>19</v>
      </c>
      <c r="L4550">
        <v>5000</v>
      </c>
      <c r="M4550" t="s">
        <v>20</v>
      </c>
      <c r="N4550" t="s">
        <v>20</v>
      </c>
      <c r="O4550" s="3">
        <v>55000</v>
      </c>
      <c r="P4550" s="1">
        <f>MEDIAN(Data_Source[Price (SAR)])</f>
        <v>58000</v>
      </c>
      <c r="Q4550" s="1" cm="1">
        <f t="array" ref="Q4550">MEDIAN(_xlfn._xlws.FILTER(Data_Source[Price (SAR)],Data_Source[Maker] = Data_Source[[#This Row],[Maker]]))</f>
        <v>56000</v>
      </c>
    </row>
    <row r="4551" spans="1:17" x14ac:dyDescent="0.35">
      <c r="A4551">
        <v>4550</v>
      </c>
      <c r="B4551" t="s">
        <v>13</v>
      </c>
      <c r="C4551" t="s">
        <v>14</v>
      </c>
      <c r="D4551">
        <v>2018</v>
      </c>
      <c r="E4551" s="9">
        <f ca="1">YEAR(TODAY())-Data_Source[[#This Row],[Year]]</f>
        <v>7</v>
      </c>
      <c r="F4551" t="s">
        <v>44</v>
      </c>
      <c r="G4551" t="s">
        <v>16</v>
      </c>
      <c r="H4551" t="s">
        <v>17</v>
      </c>
      <c r="I4551">
        <v>5.7</v>
      </c>
      <c r="J4551" t="s">
        <v>18</v>
      </c>
      <c r="K4551" t="s">
        <v>19</v>
      </c>
      <c r="L4551">
        <v>49000</v>
      </c>
      <c r="M4551" t="s">
        <v>20</v>
      </c>
      <c r="N4551" t="s">
        <v>20</v>
      </c>
      <c r="O4551" s="2">
        <v>135000</v>
      </c>
      <c r="P4551" s="1">
        <f>MEDIAN(Data_Source[Price (SAR)])</f>
        <v>58000</v>
      </c>
      <c r="Q4551" s="1" cm="1">
        <f t="array" ref="Q4551">MEDIAN(_xlfn._xlws.FILTER(Data_Source[Price (SAR)],Data_Source[Maker] = Data_Source[[#This Row],[Maker]]))</f>
        <v>70000</v>
      </c>
    </row>
    <row r="4552" spans="1:17" x14ac:dyDescent="0.35">
      <c r="A4552">
        <v>4551</v>
      </c>
      <c r="B4552" t="s">
        <v>103</v>
      </c>
      <c r="C4552" t="s">
        <v>104</v>
      </c>
      <c r="D4552">
        <v>2014</v>
      </c>
      <c r="E4552" s="9">
        <f ca="1">YEAR(TODAY())-Data_Source[[#This Row],[Year]]</f>
        <v>11</v>
      </c>
      <c r="F4552" t="s">
        <v>15</v>
      </c>
      <c r="G4552" t="s">
        <v>23</v>
      </c>
      <c r="H4552" t="s">
        <v>26</v>
      </c>
      <c r="I4552">
        <v>5.7</v>
      </c>
      <c r="J4552" t="s">
        <v>18</v>
      </c>
      <c r="K4552" t="s">
        <v>19</v>
      </c>
      <c r="L4552">
        <v>233000</v>
      </c>
      <c r="M4552" t="s">
        <v>170</v>
      </c>
      <c r="N4552" t="s">
        <v>543</v>
      </c>
      <c r="O4552" s="2">
        <v>50000</v>
      </c>
      <c r="P4552" s="1">
        <f>MEDIAN(Data_Source[Price (SAR)])</f>
        <v>58000</v>
      </c>
      <c r="Q4552" s="1" cm="1">
        <f t="array" ref="Q4552">MEDIAN(_xlfn._xlws.FILTER(Data_Source[Price (SAR)],Data_Source[Maker] = Data_Source[[#This Row],[Maker]]))</f>
        <v>83000</v>
      </c>
    </row>
    <row r="4553" spans="1:17" x14ac:dyDescent="0.35">
      <c r="A4553">
        <v>4552</v>
      </c>
      <c r="B4553" t="s">
        <v>34</v>
      </c>
      <c r="C4553" t="s">
        <v>35</v>
      </c>
      <c r="D4553">
        <v>2006</v>
      </c>
      <c r="E4553" s="9">
        <f ca="1">YEAR(TODAY())-Data_Source[[#This Row],[Year]]</f>
        <v>19</v>
      </c>
      <c r="F4553" t="s">
        <v>15</v>
      </c>
      <c r="G4553" t="s">
        <v>75</v>
      </c>
      <c r="H4553" t="s">
        <v>17</v>
      </c>
      <c r="I4553">
        <v>4.5</v>
      </c>
      <c r="J4553" t="s">
        <v>18</v>
      </c>
      <c r="K4553" t="s">
        <v>19</v>
      </c>
      <c r="L4553">
        <v>215000</v>
      </c>
      <c r="M4553" t="s">
        <v>45</v>
      </c>
      <c r="N4553" t="s">
        <v>539</v>
      </c>
      <c r="O4553" s="2">
        <v>79000</v>
      </c>
      <c r="P4553" s="1">
        <f>MEDIAN(Data_Source[Price (SAR)])</f>
        <v>58000</v>
      </c>
      <c r="Q4553" s="1" cm="1">
        <f t="array" ref="Q4553">MEDIAN(_xlfn._xlws.FILTER(Data_Source[Price (SAR)],Data_Source[Maker] = Data_Source[[#This Row],[Maker]]))</f>
        <v>65000</v>
      </c>
    </row>
    <row r="4554" spans="1:17" x14ac:dyDescent="0.35">
      <c r="A4554">
        <v>4553</v>
      </c>
      <c r="B4554" t="s">
        <v>281</v>
      </c>
      <c r="C4554" t="s">
        <v>422</v>
      </c>
      <c r="D4554">
        <v>2016</v>
      </c>
      <c r="E4554" s="9">
        <f ca="1">YEAR(TODAY())-Data_Source[[#This Row],[Year]]</f>
        <v>9</v>
      </c>
      <c r="F4554" t="s">
        <v>15</v>
      </c>
      <c r="G4554" t="s">
        <v>29</v>
      </c>
      <c r="H4554" t="s">
        <v>17</v>
      </c>
      <c r="I4554">
        <v>3</v>
      </c>
      <c r="J4554" t="s">
        <v>18</v>
      </c>
      <c r="K4554" t="s">
        <v>19</v>
      </c>
      <c r="L4554">
        <v>130000</v>
      </c>
      <c r="M4554" t="s">
        <v>45</v>
      </c>
      <c r="N4554" t="s">
        <v>539</v>
      </c>
      <c r="O4554" s="2">
        <v>125000</v>
      </c>
      <c r="P4554" s="1">
        <f>MEDIAN(Data_Source[Price (SAR)])</f>
        <v>58000</v>
      </c>
      <c r="Q4554" s="1" cm="1">
        <f t="array" ref="Q4554">MEDIAN(_xlfn._xlws.FILTER(Data_Source[Price (SAR)],Data_Source[Maker] = Data_Source[[#This Row],[Maker]]))</f>
        <v>91000</v>
      </c>
    </row>
    <row r="4555" spans="1:17" x14ac:dyDescent="0.35">
      <c r="A4555">
        <v>4554</v>
      </c>
      <c r="B4555" t="s">
        <v>48</v>
      </c>
      <c r="C4555" t="s">
        <v>50</v>
      </c>
      <c r="D4555">
        <v>2020</v>
      </c>
      <c r="E4555" s="9">
        <f ca="1">YEAR(TODAY())-Data_Source[[#This Row],[Year]]</f>
        <v>5</v>
      </c>
      <c r="F4555" t="s">
        <v>15</v>
      </c>
      <c r="G4555" t="s">
        <v>23</v>
      </c>
      <c r="H4555" t="s">
        <v>17</v>
      </c>
      <c r="I4555">
        <v>2</v>
      </c>
      <c r="J4555" t="s">
        <v>18</v>
      </c>
      <c r="K4555" t="s">
        <v>19</v>
      </c>
      <c r="L4555">
        <v>16000</v>
      </c>
      <c r="M4555" t="s">
        <v>45</v>
      </c>
      <c r="N4555" t="s">
        <v>539</v>
      </c>
      <c r="O4555" s="2">
        <v>265000</v>
      </c>
      <c r="P4555" s="1">
        <f>MEDIAN(Data_Source[Price (SAR)])</f>
        <v>58000</v>
      </c>
      <c r="Q4555" s="1" cm="1">
        <f t="array" ref="Q4555">MEDIAN(_xlfn._xlws.FILTER(Data_Source[Price (SAR)],Data_Source[Maker] = Data_Source[[#This Row],[Maker]]))</f>
        <v>145000</v>
      </c>
    </row>
    <row r="4556" spans="1:17" x14ac:dyDescent="0.35">
      <c r="A4556">
        <v>4555</v>
      </c>
      <c r="B4556" t="s">
        <v>31</v>
      </c>
      <c r="C4556" t="s">
        <v>157</v>
      </c>
      <c r="D4556">
        <v>2016</v>
      </c>
      <c r="E4556" s="9">
        <f ca="1">YEAR(TODAY())-Data_Source[[#This Row],[Year]]</f>
        <v>9</v>
      </c>
      <c r="F4556" t="s">
        <v>15</v>
      </c>
      <c r="G4556" t="s">
        <v>23</v>
      </c>
      <c r="H4556" t="s">
        <v>30</v>
      </c>
      <c r="I4556">
        <v>3.5</v>
      </c>
      <c r="J4556" t="s">
        <v>18</v>
      </c>
      <c r="K4556" t="s">
        <v>19</v>
      </c>
      <c r="L4556">
        <v>339000</v>
      </c>
      <c r="M4556" t="s">
        <v>20</v>
      </c>
      <c r="N4556" t="s">
        <v>20</v>
      </c>
      <c r="O4556" s="3">
        <v>40000</v>
      </c>
      <c r="P4556" s="1">
        <f>MEDIAN(Data_Source[Price (SAR)])</f>
        <v>58000</v>
      </c>
      <c r="Q4556" s="1" cm="1">
        <f t="array" ref="Q4556">MEDIAN(_xlfn._xlws.FILTER(Data_Source[Price (SAR)],Data_Source[Maker] = Data_Source[[#This Row],[Maker]]))</f>
        <v>60500</v>
      </c>
    </row>
    <row r="4557" spans="1:17" x14ac:dyDescent="0.35">
      <c r="A4557">
        <v>4556</v>
      </c>
      <c r="B4557" t="s">
        <v>60</v>
      </c>
      <c r="C4557" t="s">
        <v>309</v>
      </c>
      <c r="D4557">
        <v>2018</v>
      </c>
      <c r="E4557" s="9">
        <f ca="1">YEAR(TODAY())-Data_Source[[#This Row],[Year]]</f>
        <v>7</v>
      </c>
      <c r="F4557" t="s">
        <v>15</v>
      </c>
      <c r="G4557" t="s">
        <v>75</v>
      </c>
      <c r="H4557" t="s">
        <v>17</v>
      </c>
      <c r="I4557">
        <v>3.5</v>
      </c>
      <c r="J4557" t="s">
        <v>18</v>
      </c>
      <c r="K4557" t="s">
        <v>19</v>
      </c>
      <c r="L4557">
        <v>54000</v>
      </c>
      <c r="M4557" t="s">
        <v>42</v>
      </c>
      <c r="N4557" t="s">
        <v>64</v>
      </c>
      <c r="O4557" s="2">
        <v>275000</v>
      </c>
      <c r="P4557" s="1">
        <f>MEDIAN(Data_Source[Price (SAR)])</f>
        <v>58000</v>
      </c>
      <c r="Q4557" s="1" cm="1">
        <f t="array" ref="Q4557">MEDIAN(_xlfn._xlws.FILTER(Data_Source[Price (SAR)],Data_Source[Maker] = Data_Source[[#This Row],[Maker]]))</f>
        <v>142000</v>
      </c>
    </row>
    <row r="4558" spans="1:17" x14ac:dyDescent="0.35">
      <c r="A4558">
        <v>4557</v>
      </c>
      <c r="B4558" t="s">
        <v>34</v>
      </c>
      <c r="C4558" t="s">
        <v>72</v>
      </c>
      <c r="D4558">
        <v>2011</v>
      </c>
      <c r="E4558" s="9">
        <f ca="1">YEAR(TODAY())-Data_Source[[#This Row],[Year]]</f>
        <v>14</v>
      </c>
      <c r="F4558" t="s">
        <v>15</v>
      </c>
      <c r="G4558" t="s">
        <v>25</v>
      </c>
      <c r="H4558" t="s">
        <v>26</v>
      </c>
      <c r="I4558">
        <v>2.5</v>
      </c>
      <c r="J4558" t="s">
        <v>18</v>
      </c>
      <c r="K4558" t="s">
        <v>19</v>
      </c>
      <c r="L4558">
        <v>485000</v>
      </c>
      <c r="M4558" t="s">
        <v>45</v>
      </c>
      <c r="N4558" t="s">
        <v>539</v>
      </c>
      <c r="O4558" s="3">
        <v>32000</v>
      </c>
      <c r="P4558" s="1">
        <f>MEDIAN(Data_Source[Price (SAR)])</f>
        <v>58000</v>
      </c>
      <c r="Q4558" s="1" cm="1">
        <f t="array" ref="Q4558">MEDIAN(_xlfn._xlws.FILTER(Data_Source[Price (SAR)],Data_Source[Maker] = Data_Source[[#This Row],[Maker]]))</f>
        <v>65000</v>
      </c>
    </row>
    <row r="4559" spans="1:17" x14ac:dyDescent="0.35">
      <c r="A4559">
        <v>4558</v>
      </c>
      <c r="B4559" t="s">
        <v>85</v>
      </c>
      <c r="C4559" t="s">
        <v>86</v>
      </c>
      <c r="D4559">
        <v>2016</v>
      </c>
      <c r="E4559" s="9">
        <f ca="1">YEAR(TODAY())-Data_Source[[#This Row],[Year]]</f>
        <v>9</v>
      </c>
      <c r="F4559" t="s">
        <v>15</v>
      </c>
      <c r="G4559" t="s">
        <v>23</v>
      </c>
      <c r="H4559" t="s">
        <v>30</v>
      </c>
      <c r="I4559">
        <v>3.5</v>
      </c>
      <c r="J4559" t="s">
        <v>18</v>
      </c>
      <c r="K4559" t="s">
        <v>19</v>
      </c>
      <c r="L4559">
        <v>179000</v>
      </c>
      <c r="M4559" t="s">
        <v>20</v>
      </c>
      <c r="N4559" t="s">
        <v>20</v>
      </c>
      <c r="O4559" s="3">
        <v>82000</v>
      </c>
      <c r="P4559" s="1">
        <f>MEDIAN(Data_Source[Price (SAR)])</f>
        <v>58000</v>
      </c>
      <c r="Q4559" s="1" cm="1">
        <f t="array" ref="Q4559">MEDIAN(_xlfn._xlws.FILTER(Data_Source[Price (SAR)],Data_Source[Maker] = Data_Source[[#This Row],[Maker]]))</f>
        <v>88000</v>
      </c>
    </row>
    <row r="4560" spans="1:17" x14ac:dyDescent="0.35">
      <c r="A4560">
        <v>4559</v>
      </c>
      <c r="B4560" t="s">
        <v>48</v>
      </c>
      <c r="C4560" t="s">
        <v>50</v>
      </c>
      <c r="D4560">
        <v>2018</v>
      </c>
      <c r="E4560" s="9">
        <f ca="1">YEAR(TODAY())-Data_Source[[#This Row],[Year]]</f>
        <v>7</v>
      </c>
      <c r="F4560" t="s">
        <v>44</v>
      </c>
      <c r="G4560" t="s">
        <v>23</v>
      </c>
      <c r="H4560" t="s">
        <v>17</v>
      </c>
      <c r="I4560">
        <v>3</v>
      </c>
      <c r="J4560" t="s">
        <v>18</v>
      </c>
      <c r="K4560" t="s">
        <v>19</v>
      </c>
      <c r="L4560">
        <v>86000</v>
      </c>
      <c r="M4560" t="s">
        <v>45</v>
      </c>
      <c r="N4560" t="s">
        <v>539</v>
      </c>
      <c r="O4560" s="3">
        <v>245000</v>
      </c>
      <c r="P4560" s="1">
        <f>MEDIAN(Data_Source[Price (SAR)])</f>
        <v>58000</v>
      </c>
      <c r="Q4560" s="1" cm="1">
        <f t="array" ref="Q4560">MEDIAN(_xlfn._xlws.FILTER(Data_Source[Price (SAR)],Data_Source[Maker] = Data_Source[[#This Row],[Maker]]))</f>
        <v>145000</v>
      </c>
    </row>
    <row r="4561" spans="1:17" x14ac:dyDescent="0.35">
      <c r="A4561">
        <v>4560</v>
      </c>
      <c r="B4561" t="s">
        <v>174</v>
      </c>
      <c r="C4561" t="s">
        <v>405</v>
      </c>
      <c r="D4561">
        <v>2015</v>
      </c>
      <c r="E4561" s="9">
        <f ca="1">YEAR(TODAY())-Data_Source[[#This Row],[Year]]</f>
        <v>10</v>
      </c>
      <c r="F4561" t="s">
        <v>15</v>
      </c>
      <c r="G4561" t="s">
        <v>23</v>
      </c>
      <c r="H4561" t="s">
        <v>17</v>
      </c>
      <c r="I4561">
        <v>4</v>
      </c>
      <c r="J4561" t="s">
        <v>18</v>
      </c>
      <c r="K4561" t="s">
        <v>19</v>
      </c>
      <c r="L4561">
        <v>65555</v>
      </c>
      <c r="M4561" t="s">
        <v>42</v>
      </c>
      <c r="N4561" t="s">
        <v>64</v>
      </c>
      <c r="O4561" s="3">
        <v>95000</v>
      </c>
      <c r="P4561" s="1">
        <f>MEDIAN(Data_Source[Price (SAR)])</f>
        <v>58000</v>
      </c>
      <c r="Q4561" s="1" cm="1">
        <f t="array" ref="Q4561">MEDIAN(_xlfn._xlws.FILTER(Data_Source[Price (SAR)],Data_Source[Maker] = Data_Source[[#This Row],[Maker]]))</f>
        <v>110000</v>
      </c>
    </row>
    <row r="4562" spans="1:17" x14ac:dyDescent="0.35">
      <c r="A4562">
        <v>4561</v>
      </c>
      <c r="B4562" t="s">
        <v>34</v>
      </c>
      <c r="C4562" t="s">
        <v>35</v>
      </c>
      <c r="D4562">
        <v>2011</v>
      </c>
      <c r="E4562" s="9">
        <f ca="1">YEAR(TODAY())-Data_Source[[#This Row],[Year]]</f>
        <v>14</v>
      </c>
      <c r="F4562" t="s">
        <v>15</v>
      </c>
      <c r="G4562" t="s">
        <v>23</v>
      </c>
      <c r="H4562" t="s">
        <v>17</v>
      </c>
      <c r="I4562">
        <v>4.5999999999999996</v>
      </c>
      <c r="J4562" t="s">
        <v>18</v>
      </c>
      <c r="K4562" t="s">
        <v>19</v>
      </c>
      <c r="L4562">
        <v>434</v>
      </c>
      <c r="M4562" t="s">
        <v>111</v>
      </c>
      <c r="N4562" t="s">
        <v>540</v>
      </c>
      <c r="O4562" s="2">
        <v>85000</v>
      </c>
      <c r="P4562" s="1">
        <f>MEDIAN(Data_Source[Price (SAR)])</f>
        <v>58000</v>
      </c>
      <c r="Q4562" s="1" cm="1">
        <f t="array" ref="Q4562">MEDIAN(_xlfn._xlws.FILTER(Data_Source[Price (SAR)],Data_Source[Maker] = Data_Source[[#This Row],[Maker]]))</f>
        <v>65000</v>
      </c>
    </row>
    <row r="4563" spans="1:17" x14ac:dyDescent="0.35">
      <c r="A4563">
        <v>4562</v>
      </c>
      <c r="B4563" t="s">
        <v>52</v>
      </c>
      <c r="C4563" t="s">
        <v>53</v>
      </c>
      <c r="D4563">
        <v>2016</v>
      </c>
      <c r="E4563" s="9">
        <f ca="1">YEAR(TODAY())-Data_Source[[#This Row],[Year]]</f>
        <v>9</v>
      </c>
      <c r="F4563" t="s">
        <v>44</v>
      </c>
      <c r="G4563" t="s">
        <v>16</v>
      </c>
      <c r="H4563" t="s">
        <v>17</v>
      </c>
      <c r="I4563">
        <v>2</v>
      </c>
      <c r="J4563" t="s">
        <v>18</v>
      </c>
      <c r="K4563" t="s">
        <v>19</v>
      </c>
      <c r="L4563">
        <v>42000</v>
      </c>
      <c r="M4563" t="s">
        <v>20</v>
      </c>
      <c r="N4563" t="s">
        <v>20</v>
      </c>
      <c r="O4563" s="2">
        <v>95000</v>
      </c>
      <c r="P4563" s="1">
        <f>MEDIAN(Data_Source[Price (SAR)])</f>
        <v>58000</v>
      </c>
      <c r="Q4563" s="1" cm="1">
        <f t="array" ref="Q4563">MEDIAN(_xlfn._xlws.FILTER(Data_Source[Price (SAR)],Data_Source[Maker] = Data_Source[[#This Row],[Maker]]))</f>
        <v>80000</v>
      </c>
    </row>
    <row r="4564" spans="1:17" x14ac:dyDescent="0.35">
      <c r="A4564">
        <v>4563</v>
      </c>
      <c r="B4564" t="s">
        <v>60</v>
      </c>
      <c r="C4564" t="s">
        <v>80</v>
      </c>
      <c r="D4564">
        <v>2021</v>
      </c>
      <c r="E4564" s="9">
        <f ca="1">YEAR(TODAY())-Data_Source[[#This Row],[Year]]</f>
        <v>4</v>
      </c>
      <c r="F4564" t="s">
        <v>15</v>
      </c>
      <c r="G4564" t="s">
        <v>29</v>
      </c>
      <c r="H4564" t="s">
        <v>30</v>
      </c>
      <c r="I4564">
        <v>2.5</v>
      </c>
      <c r="J4564" t="s">
        <v>18</v>
      </c>
      <c r="K4564" t="s">
        <v>19</v>
      </c>
      <c r="L4564">
        <v>3000</v>
      </c>
      <c r="M4564" t="s">
        <v>64</v>
      </c>
      <c r="N4564" t="s">
        <v>64</v>
      </c>
      <c r="O4564" s="3">
        <v>177000</v>
      </c>
      <c r="P4564" s="1">
        <f>MEDIAN(Data_Source[Price (SAR)])</f>
        <v>58000</v>
      </c>
      <c r="Q4564" s="1" cm="1">
        <f t="array" ref="Q4564">MEDIAN(_xlfn._xlws.FILTER(Data_Source[Price (SAR)],Data_Source[Maker] = Data_Source[[#This Row],[Maker]]))</f>
        <v>142000</v>
      </c>
    </row>
    <row r="4565" spans="1:17" x14ac:dyDescent="0.35">
      <c r="A4565">
        <v>4564</v>
      </c>
      <c r="B4565" t="s">
        <v>21</v>
      </c>
      <c r="C4565" t="s">
        <v>218</v>
      </c>
      <c r="D4565">
        <v>2015</v>
      </c>
      <c r="E4565" s="9">
        <f ca="1">YEAR(TODAY())-Data_Source[[#This Row],[Year]]</f>
        <v>10</v>
      </c>
      <c r="F4565" t="s">
        <v>15</v>
      </c>
      <c r="G4565" t="s">
        <v>23</v>
      </c>
      <c r="H4565" t="s">
        <v>17</v>
      </c>
      <c r="I4565">
        <v>2.5</v>
      </c>
      <c r="J4565" t="s">
        <v>18</v>
      </c>
      <c r="K4565" t="s">
        <v>19</v>
      </c>
      <c r="L4565">
        <v>129000</v>
      </c>
      <c r="M4565" t="s">
        <v>42</v>
      </c>
      <c r="N4565" t="s">
        <v>64</v>
      </c>
      <c r="O4565" s="2">
        <v>40000</v>
      </c>
      <c r="P4565" s="1">
        <f>MEDIAN(Data_Source[Price (SAR)])</f>
        <v>58000</v>
      </c>
      <c r="Q4565" s="1" cm="1">
        <f t="array" ref="Q4565">MEDIAN(_xlfn._xlws.FILTER(Data_Source[Price (SAR)],Data_Source[Maker] = Data_Source[[#This Row],[Maker]]))</f>
        <v>36500</v>
      </c>
    </row>
    <row r="4566" spans="1:17" x14ac:dyDescent="0.35">
      <c r="A4566">
        <v>4565</v>
      </c>
      <c r="B4566" t="s">
        <v>39</v>
      </c>
      <c r="C4566" t="s">
        <v>46</v>
      </c>
      <c r="D4566">
        <v>2010</v>
      </c>
      <c r="E4566" s="9">
        <f ca="1">YEAR(TODAY())-Data_Source[[#This Row],[Year]]</f>
        <v>15</v>
      </c>
      <c r="F4566" t="s">
        <v>15</v>
      </c>
      <c r="G4566" t="s">
        <v>38</v>
      </c>
      <c r="H4566" t="s">
        <v>17</v>
      </c>
      <c r="I4566">
        <v>5.3</v>
      </c>
      <c r="J4566" t="s">
        <v>18</v>
      </c>
      <c r="K4566" t="s">
        <v>19</v>
      </c>
      <c r="L4566">
        <v>292000</v>
      </c>
      <c r="M4566" t="s">
        <v>20</v>
      </c>
      <c r="N4566" t="s">
        <v>20</v>
      </c>
      <c r="O4566" s="2">
        <v>55000</v>
      </c>
      <c r="P4566" s="1">
        <f>MEDIAN(Data_Source[Price (SAR)])</f>
        <v>58000</v>
      </c>
      <c r="Q4566" s="1" cm="1">
        <f t="array" ref="Q4566">MEDIAN(_xlfn._xlws.FILTER(Data_Source[Price (SAR)],Data_Source[Maker] = Data_Source[[#This Row],[Maker]]))</f>
        <v>60000</v>
      </c>
    </row>
    <row r="4567" spans="1:17" x14ac:dyDescent="0.35">
      <c r="A4567">
        <v>4566</v>
      </c>
      <c r="B4567" t="s">
        <v>76</v>
      </c>
      <c r="C4567" t="s">
        <v>112</v>
      </c>
      <c r="D4567">
        <v>2018</v>
      </c>
      <c r="E4567" s="9">
        <f ca="1">YEAR(TODAY())-Data_Source[[#This Row],[Year]]</f>
        <v>7</v>
      </c>
      <c r="F4567" t="s">
        <v>15</v>
      </c>
      <c r="G4567" t="s">
        <v>25</v>
      </c>
      <c r="H4567" t="s">
        <v>26</v>
      </c>
      <c r="I4567">
        <v>2</v>
      </c>
      <c r="J4567" t="s">
        <v>18</v>
      </c>
      <c r="K4567" t="s">
        <v>19</v>
      </c>
      <c r="L4567">
        <v>95000</v>
      </c>
      <c r="M4567" t="s">
        <v>45</v>
      </c>
      <c r="N4567" t="s">
        <v>539</v>
      </c>
      <c r="O4567" s="2">
        <v>75000</v>
      </c>
      <c r="P4567" s="1">
        <f>MEDIAN(Data_Source[Price (SAR)])</f>
        <v>58000</v>
      </c>
      <c r="Q4567" s="1" cm="1">
        <f t="array" ref="Q4567">MEDIAN(_xlfn._xlws.FILTER(Data_Source[Price (SAR)],Data_Source[Maker] = Data_Source[[#This Row],[Maker]]))</f>
        <v>55000</v>
      </c>
    </row>
    <row r="4568" spans="1:17" x14ac:dyDescent="0.35">
      <c r="A4568">
        <v>4567</v>
      </c>
      <c r="B4568" t="s">
        <v>134</v>
      </c>
      <c r="C4568" t="s">
        <v>232</v>
      </c>
      <c r="D4568">
        <v>2018</v>
      </c>
      <c r="E4568" s="9">
        <f ca="1">YEAR(TODAY())-Data_Source[[#This Row],[Year]]</f>
        <v>7</v>
      </c>
      <c r="F4568" t="s">
        <v>15</v>
      </c>
      <c r="G4568" t="s">
        <v>23</v>
      </c>
      <c r="H4568" t="s">
        <v>26</v>
      </c>
      <c r="I4568">
        <v>1.6</v>
      </c>
      <c r="J4568" t="s">
        <v>18</v>
      </c>
      <c r="K4568" t="s">
        <v>68</v>
      </c>
      <c r="L4568">
        <v>88000</v>
      </c>
      <c r="M4568" t="s">
        <v>20</v>
      </c>
      <c r="N4568" t="s">
        <v>20</v>
      </c>
      <c r="O4568" s="3">
        <v>30000</v>
      </c>
      <c r="P4568" s="1">
        <f>MEDIAN(Data_Source[Price (SAR)])</f>
        <v>58000</v>
      </c>
      <c r="Q4568" s="1" cm="1">
        <f t="array" ref="Q4568">MEDIAN(_xlfn._xlws.FILTER(Data_Source[Price (SAR)],Data_Source[Maker] = Data_Source[[#This Row],[Maker]]))</f>
        <v>26000</v>
      </c>
    </row>
    <row r="4569" spans="1:17" x14ac:dyDescent="0.35">
      <c r="A4569">
        <v>4568</v>
      </c>
      <c r="B4569" t="s">
        <v>73</v>
      </c>
      <c r="C4569" t="s">
        <v>74</v>
      </c>
      <c r="D4569">
        <v>2014</v>
      </c>
      <c r="E4569" s="9">
        <f ca="1">YEAR(TODAY())-Data_Source[[#This Row],[Year]]</f>
        <v>11</v>
      </c>
      <c r="F4569" t="s">
        <v>15</v>
      </c>
      <c r="G4569" t="s">
        <v>29</v>
      </c>
      <c r="H4569" t="s">
        <v>30</v>
      </c>
      <c r="I4569">
        <v>3.7</v>
      </c>
      <c r="J4569" t="s">
        <v>18</v>
      </c>
      <c r="K4569" t="s">
        <v>19</v>
      </c>
      <c r="L4569">
        <v>289903</v>
      </c>
      <c r="M4569" t="s">
        <v>20</v>
      </c>
      <c r="N4569" t="s">
        <v>20</v>
      </c>
      <c r="O4569" s="3">
        <v>51500</v>
      </c>
      <c r="P4569" s="1">
        <f>MEDIAN(Data_Source[Price (SAR)])</f>
        <v>58000</v>
      </c>
      <c r="Q4569" s="1" cm="1">
        <f t="array" ref="Q4569">MEDIAN(_xlfn._xlws.FILTER(Data_Source[Price (SAR)],Data_Source[Maker] = Data_Source[[#This Row],[Maker]]))</f>
        <v>56000</v>
      </c>
    </row>
    <row r="4570" spans="1:17" x14ac:dyDescent="0.35">
      <c r="A4570">
        <v>4569</v>
      </c>
      <c r="B4570" t="s">
        <v>39</v>
      </c>
      <c r="C4570" t="s">
        <v>115</v>
      </c>
      <c r="D4570">
        <v>2002</v>
      </c>
      <c r="E4570" s="9">
        <f ca="1">YEAR(TODAY())-Data_Source[[#This Row],[Year]]</f>
        <v>23</v>
      </c>
      <c r="F4570" t="s">
        <v>47</v>
      </c>
      <c r="G4570" t="s">
        <v>38</v>
      </c>
      <c r="H4570" t="s">
        <v>26</v>
      </c>
      <c r="I4570">
        <v>5.3</v>
      </c>
      <c r="J4570" t="s">
        <v>18</v>
      </c>
      <c r="K4570" t="s">
        <v>19</v>
      </c>
      <c r="L4570">
        <v>333</v>
      </c>
      <c r="M4570" t="s">
        <v>20</v>
      </c>
      <c r="N4570" t="s">
        <v>20</v>
      </c>
      <c r="O4570" s="2">
        <v>13000</v>
      </c>
      <c r="P4570" s="1">
        <f>MEDIAN(Data_Source[Price (SAR)])</f>
        <v>58000</v>
      </c>
      <c r="Q4570" s="1" cm="1">
        <f t="array" ref="Q4570">MEDIAN(_xlfn._xlws.FILTER(Data_Source[Price (SAR)],Data_Source[Maker] = Data_Source[[#This Row],[Maker]]))</f>
        <v>60000</v>
      </c>
    </row>
    <row r="4571" spans="1:17" x14ac:dyDescent="0.35">
      <c r="A4571">
        <v>4570</v>
      </c>
      <c r="B4571" t="s">
        <v>76</v>
      </c>
      <c r="C4571" t="s">
        <v>112</v>
      </c>
      <c r="D4571">
        <v>2015</v>
      </c>
      <c r="E4571" s="9">
        <f ca="1">YEAR(TODAY())-Data_Source[[#This Row],[Year]]</f>
        <v>10</v>
      </c>
      <c r="F4571" t="s">
        <v>47</v>
      </c>
      <c r="G4571" t="s">
        <v>94</v>
      </c>
      <c r="H4571" t="s">
        <v>30</v>
      </c>
      <c r="I4571">
        <v>3.5</v>
      </c>
      <c r="J4571" t="s">
        <v>18</v>
      </c>
      <c r="K4571" t="s">
        <v>19</v>
      </c>
      <c r="L4571">
        <v>104000</v>
      </c>
      <c r="M4571" t="s">
        <v>45</v>
      </c>
      <c r="N4571" t="s">
        <v>539</v>
      </c>
      <c r="O4571" s="2">
        <v>74000</v>
      </c>
      <c r="P4571" s="1">
        <f>MEDIAN(Data_Source[Price (SAR)])</f>
        <v>58000</v>
      </c>
      <c r="Q4571" s="1" cm="1">
        <f t="array" ref="Q4571">MEDIAN(_xlfn._xlws.FILTER(Data_Source[Price (SAR)],Data_Source[Maker] = Data_Source[[#This Row],[Maker]]))</f>
        <v>55000</v>
      </c>
    </row>
    <row r="4572" spans="1:17" x14ac:dyDescent="0.35">
      <c r="A4572">
        <v>4571</v>
      </c>
      <c r="B4572" t="s">
        <v>34</v>
      </c>
      <c r="C4572" t="s">
        <v>35</v>
      </c>
      <c r="D4572">
        <v>2015</v>
      </c>
      <c r="E4572" s="9">
        <f ca="1">YEAR(TODAY())-Data_Source[[#This Row],[Year]]</f>
        <v>10</v>
      </c>
      <c r="F4572" t="s">
        <v>15</v>
      </c>
      <c r="G4572" t="s">
        <v>23</v>
      </c>
      <c r="H4572" t="s">
        <v>26</v>
      </c>
      <c r="I4572">
        <v>4.7</v>
      </c>
      <c r="J4572" t="s">
        <v>18</v>
      </c>
      <c r="K4572" t="s">
        <v>19</v>
      </c>
      <c r="L4572">
        <v>345417</v>
      </c>
      <c r="M4572" t="s">
        <v>20</v>
      </c>
      <c r="N4572" t="s">
        <v>20</v>
      </c>
      <c r="O4572" s="3">
        <v>135000</v>
      </c>
      <c r="P4572" s="1">
        <f>MEDIAN(Data_Source[Price (SAR)])</f>
        <v>58000</v>
      </c>
      <c r="Q4572" s="1" cm="1">
        <f t="array" ref="Q4572">MEDIAN(_xlfn._xlws.FILTER(Data_Source[Price (SAR)],Data_Source[Maker] = Data_Source[[#This Row],[Maker]]))</f>
        <v>65000</v>
      </c>
    </row>
    <row r="4573" spans="1:17" x14ac:dyDescent="0.35">
      <c r="A4573">
        <v>4572</v>
      </c>
      <c r="B4573" t="s">
        <v>76</v>
      </c>
      <c r="C4573" t="s">
        <v>125</v>
      </c>
      <c r="D4573">
        <v>2004</v>
      </c>
      <c r="E4573" s="9">
        <f ca="1">YEAR(TODAY())-Data_Source[[#This Row],[Year]]</f>
        <v>21</v>
      </c>
      <c r="F4573" t="s">
        <v>15</v>
      </c>
      <c r="G4573" t="s">
        <v>65</v>
      </c>
      <c r="H4573" t="s">
        <v>30</v>
      </c>
      <c r="I4573">
        <v>4</v>
      </c>
      <c r="J4573" t="s">
        <v>18</v>
      </c>
      <c r="K4573" t="s">
        <v>19</v>
      </c>
      <c r="L4573">
        <v>400000</v>
      </c>
      <c r="M4573" t="s">
        <v>20</v>
      </c>
      <c r="N4573" t="s">
        <v>20</v>
      </c>
      <c r="O4573" s="3">
        <v>9000</v>
      </c>
      <c r="P4573" s="1">
        <f>MEDIAN(Data_Source[Price (SAR)])</f>
        <v>58000</v>
      </c>
      <c r="Q4573" s="1" cm="1">
        <f t="array" ref="Q4573">MEDIAN(_xlfn._xlws.FILTER(Data_Source[Price (SAR)],Data_Source[Maker] = Data_Source[[#This Row],[Maker]]))</f>
        <v>55000</v>
      </c>
    </row>
    <row r="4574" spans="1:17" x14ac:dyDescent="0.35">
      <c r="A4574">
        <v>4573</v>
      </c>
      <c r="B4574" t="s">
        <v>34</v>
      </c>
      <c r="C4574" t="s">
        <v>123</v>
      </c>
      <c r="D4574">
        <v>2014</v>
      </c>
      <c r="E4574" s="9">
        <f ca="1">YEAR(TODAY())-Data_Source[[#This Row],[Year]]</f>
        <v>11</v>
      </c>
      <c r="F4574" t="s">
        <v>15</v>
      </c>
      <c r="G4574" t="s">
        <v>23</v>
      </c>
      <c r="H4574" t="s">
        <v>26</v>
      </c>
      <c r="I4574">
        <v>2.5</v>
      </c>
      <c r="J4574" t="s">
        <v>18</v>
      </c>
      <c r="K4574" t="s">
        <v>68</v>
      </c>
      <c r="L4574">
        <v>125000</v>
      </c>
      <c r="M4574" t="s">
        <v>20</v>
      </c>
      <c r="N4574" t="s">
        <v>20</v>
      </c>
      <c r="O4574" s="3">
        <v>40000</v>
      </c>
      <c r="P4574" s="1">
        <f>MEDIAN(Data_Source[Price (SAR)])</f>
        <v>58000</v>
      </c>
      <c r="Q4574" s="1" cm="1">
        <f t="array" ref="Q4574">MEDIAN(_xlfn._xlws.FILTER(Data_Source[Price (SAR)],Data_Source[Maker] = Data_Source[[#This Row],[Maker]]))</f>
        <v>65000</v>
      </c>
    </row>
    <row r="4575" spans="1:17" x14ac:dyDescent="0.35">
      <c r="A4575">
        <v>4574</v>
      </c>
      <c r="B4575" t="s">
        <v>27</v>
      </c>
      <c r="C4575" t="s">
        <v>91</v>
      </c>
      <c r="D4575">
        <v>2016</v>
      </c>
      <c r="E4575" s="9">
        <f ca="1">YEAR(TODAY())-Data_Source[[#This Row],[Year]]</f>
        <v>9</v>
      </c>
      <c r="F4575" t="s">
        <v>15</v>
      </c>
      <c r="G4575" t="s">
        <v>94</v>
      </c>
      <c r="H4575" t="s">
        <v>26</v>
      </c>
      <c r="I4575">
        <v>3.3</v>
      </c>
      <c r="J4575" t="s">
        <v>18</v>
      </c>
      <c r="K4575" t="s">
        <v>19</v>
      </c>
      <c r="L4575">
        <v>134000</v>
      </c>
      <c r="M4575" t="s">
        <v>20</v>
      </c>
      <c r="N4575" t="s">
        <v>20</v>
      </c>
      <c r="O4575" s="3">
        <v>48000</v>
      </c>
      <c r="P4575" s="1">
        <f>MEDIAN(Data_Source[Price (SAR)])</f>
        <v>58000</v>
      </c>
      <c r="Q4575" s="1" cm="1">
        <f t="array" ref="Q4575">MEDIAN(_xlfn._xlws.FILTER(Data_Source[Price (SAR)],Data_Source[Maker] = Data_Source[[#This Row],[Maker]]))</f>
        <v>42000</v>
      </c>
    </row>
    <row r="4576" spans="1:17" x14ac:dyDescent="0.35">
      <c r="A4576">
        <v>4575</v>
      </c>
      <c r="B4576" t="s">
        <v>21</v>
      </c>
      <c r="C4576" t="s">
        <v>207</v>
      </c>
      <c r="D4576">
        <v>2015</v>
      </c>
      <c r="E4576" s="9">
        <f ca="1">YEAR(TODAY())-Data_Source[[#This Row],[Year]]</f>
        <v>10</v>
      </c>
      <c r="F4576" t="s">
        <v>44</v>
      </c>
      <c r="G4576" t="s">
        <v>78</v>
      </c>
      <c r="H4576" t="s">
        <v>30</v>
      </c>
      <c r="I4576">
        <v>2.5</v>
      </c>
      <c r="J4576" t="s">
        <v>18</v>
      </c>
      <c r="K4576" t="s">
        <v>19</v>
      </c>
      <c r="L4576">
        <v>13000</v>
      </c>
      <c r="M4576" t="s">
        <v>59</v>
      </c>
      <c r="N4576" t="s">
        <v>59</v>
      </c>
      <c r="O4576" s="3">
        <v>51000</v>
      </c>
      <c r="P4576" s="1">
        <f>MEDIAN(Data_Source[Price (SAR)])</f>
        <v>58000</v>
      </c>
      <c r="Q4576" s="1" cm="1">
        <f t="array" ref="Q4576">MEDIAN(_xlfn._xlws.FILTER(Data_Source[Price (SAR)],Data_Source[Maker] = Data_Source[[#This Row],[Maker]]))</f>
        <v>36500</v>
      </c>
    </row>
    <row r="4577" spans="1:17" x14ac:dyDescent="0.35">
      <c r="A4577">
        <v>4576</v>
      </c>
      <c r="B4577" t="s">
        <v>34</v>
      </c>
      <c r="C4577" t="s">
        <v>35</v>
      </c>
      <c r="D4577">
        <v>2014</v>
      </c>
      <c r="E4577" s="9">
        <f ca="1">YEAR(TODAY())-Data_Source[[#This Row],[Year]]</f>
        <v>11</v>
      </c>
      <c r="F4577" t="s">
        <v>15</v>
      </c>
      <c r="G4577" t="s">
        <v>23</v>
      </c>
      <c r="H4577" t="s">
        <v>17</v>
      </c>
      <c r="I4577">
        <v>4</v>
      </c>
      <c r="J4577" t="s">
        <v>18</v>
      </c>
      <c r="K4577" t="s">
        <v>19</v>
      </c>
      <c r="L4577">
        <v>187000</v>
      </c>
      <c r="M4577" t="s">
        <v>20</v>
      </c>
      <c r="N4577" t="s">
        <v>20</v>
      </c>
      <c r="O4577" s="3">
        <v>125000</v>
      </c>
      <c r="P4577" s="1">
        <f>MEDIAN(Data_Source[Price (SAR)])</f>
        <v>58000</v>
      </c>
      <c r="Q4577" s="1" cm="1">
        <f t="array" ref="Q4577">MEDIAN(_xlfn._xlws.FILTER(Data_Source[Price (SAR)],Data_Source[Maker] = Data_Source[[#This Row],[Maker]]))</f>
        <v>65000</v>
      </c>
    </row>
    <row r="4578" spans="1:17" x14ac:dyDescent="0.35">
      <c r="A4578">
        <v>4577</v>
      </c>
      <c r="B4578" t="s">
        <v>219</v>
      </c>
      <c r="C4578" t="s">
        <v>220</v>
      </c>
      <c r="D4578">
        <v>2015</v>
      </c>
      <c r="E4578" s="9">
        <f ca="1">YEAR(TODAY())-Data_Source[[#This Row],[Year]]</f>
        <v>10</v>
      </c>
      <c r="F4578" t="s">
        <v>15</v>
      </c>
      <c r="G4578" t="s">
        <v>94</v>
      </c>
      <c r="H4578" t="s">
        <v>30</v>
      </c>
      <c r="I4578">
        <v>4</v>
      </c>
      <c r="J4578" t="s">
        <v>18</v>
      </c>
      <c r="K4578" t="s">
        <v>19</v>
      </c>
      <c r="L4578">
        <v>183000</v>
      </c>
      <c r="M4578" t="s">
        <v>59</v>
      </c>
      <c r="N4578" t="s">
        <v>59</v>
      </c>
      <c r="O4578" s="2">
        <v>69000</v>
      </c>
      <c r="P4578" s="1">
        <f>MEDIAN(Data_Source[Price (SAR)])</f>
        <v>58000</v>
      </c>
      <c r="Q4578" s="1" cm="1">
        <f t="array" ref="Q4578">MEDIAN(_xlfn._xlws.FILTER(Data_Source[Price (SAR)],Data_Source[Maker] = Data_Source[[#This Row],[Maker]]))</f>
        <v>49500</v>
      </c>
    </row>
    <row r="4579" spans="1:17" x14ac:dyDescent="0.35">
      <c r="A4579">
        <v>4578</v>
      </c>
      <c r="B4579" t="s">
        <v>34</v>
      </c>
      <c r="C4579" t="s">
        <v>43</v>
      </c>
      <c r="D4579">
        <v>2007</v>
      </c>
      <c r="E4579" s="9">
        <f ca="1">YEAR(TODAY())-Data_Source[[#This Row],[Year]]</f>
        <v>18</v>
      </c>
      <c r="F4579" t="s">
        <v>15</v>
      </c>
      <c r="G4579" t="s">
        <v>65</v>
      </c>
      <c r="H4579" t="s">
        <v>26</v>
      </c>
      <c r="I4579">
        <v>1.1000000000000001</v>
      </c>
      <c r="J4579" t="s">
        <v>18</v>
      </c>
      <c r="K4579" t="s">
        <v>19</v>
      </c>
      <c r="L4579">
        <v>100000</v>
      </c>
      <c r="M4579" t="s">
        <v>279</v>
      </c>
      <c r="N4579" t="s">
        <v>542</v>
      </c>
      <c r="O4579" s="2">
        <v>22000</v>
      </c>
      <c r="P4579" s="1">
        <f>MEDIAN(Data_Source[Price (SAR)])</f>
        <v>58000</v>
      </c>
      <c r="Q4579" s="1" cm="1">
        <f t="array" ref="Q4579">MEDIAN(_xlfn._xlws.FILTER(Data_Source[Price (SAR)],Data_Source[Maker] = Data_Source[[#This Row],[Maker]]))</f>
        <v>65000</v>
      </c>
    </row>
    <row r="4580" spans="1:17" x14ac:dyDescent="0.35">
      <c r="A4580">
        <v>4579</v>
      </c>
      <c r="B4580" t="s">
        <v>31</v>
      </c>
      <c r="C4580" t="s">
        <v>32</v>
      </c>
      <c r="D4580">
        <v>2012</v>
      </c>
      <c r="E4580" s="9">
        <f ca="1">YEAR(TODAY())-Data_Source[[#This Row],[Year]]</f>
        <v>13</v>
      </c>
      <c r="F4580" t="s">
        <v>15</v>
      </c>
      <c r="G4580" t="s">
        <v>23</v>
      </c>
      <c r="H4580" t="s">
        <v>17</v>
      </c>
      <c r="I4580">
        <v>3.5</v>
      </c>
      <c r="J4580" t="s">
        <v>18</v>
      </c>
      <c r="K4580" t="s">
        <v>19</v>
      </c>
      <c r="L4580">
        <v>225000</v>
      </c>
      <c r="M4580" t="s">
        <v>42</v>
      </c>
      <c r="N4580" t="s">
        <v>64</v>
      </c>
      <c r="O4580" s="2">
        <v>32000</v>
      </c>
      <c r="P4580" s="1">
        <f>MEDIAN(Data_Source[Price (SAR)])</f>
        <v>58000</v>
      </c>
      <c r="Q4580" s="1" cm="1">
        <f t="array" ref="Q4580">MEDIAN(_xlfn._xlws.FILTER(Data_Source[Price (SAR)],Data_Source[Maker] = Data_Source[[#This Row],[Maker]]))</f>
        <v>60500</v>
      </c>
    </row>
    <row r="4581" spans="1:17" x14ac:dyDescent="0.35">
      <c r="A4581">
        <v>4580</v>
      </c>
      <c r="B4581" t="s">
        <v>48</v>
      </c>
      <c r="C4581" t="s">
        <v>106</v>
      </c>
      <c r="D4581">
        <v>2010</v>
      </c>
      <c r="E4581" s="9">
        <f ca="1">YEAR(TODAY())-Data_Source[[#This Row],[Year]]</f>
        <v>15</v>
      </c>
      <c r="F4581" t="s">
        <v>15</v>
      </c>
      <c r="G4581" t="s">
        <v>94</v>
      </c>
      <c r="H4581" t="s">
        <v>17</v>
      </c>
      <c r="I4581">
        <v>3.8</v>
      </c>
      <c r="J4581" t="s">
        <v>18</v>
      </c>
      <c r="K4581" t="s">
        <v>19</v>
      </c>
      <c r="L4581">
        <v>114000</v>
      </c>
      <c r="M4581" t="s">
        <v>54</v>
      </c>
      <c r="N4581" t="s">
        <v>538</v>
      </c>
      <c r="O4581" s="3">
        <v>88000</v>
      </c>
      <c r="P4581" s="1">
        <f>MEDIAN(Data_Source[Price (SAR)])</f>
        <v>58000</v>
      </c>
      <c r="Q4581" s="1" cm="1">
        <f t="array" ref="Q4581">MEDIAN(_xlfn._xlws.FILTER(Data_Source[Price (SAR)],Data_Source[Maker] = Data_Source[[#This Row],[Maker]]))</f>
        <v>145000</v>
      </c>
    </row>
    <row r="4582" spans="1:17" x14ac:dyDescent="0.35">
      <c r="A4582">
        <v>4581</v>
      </c>
      <c r="B4582" t="s">
        <v>39</v>
      </c>
      <c r="C4582" t="s">
        <v>133</v>
      </c>
      <c r="D4582">
        <v>2013</v>
      </c>
      <c r="E4582" s="9">
        <f ca="1">YEAR(TODAY())-Data_Source[[#This Row],[Year]]</f>
        <v>12</v>
      </c>
      <c r="F4582" t="s">
        <v>15</v>
      </c>
      <c r="G4582" t="s">
        <v>29</v>
      </c>
      <c r="H4582" t="s">
        <v>17</v>
      </c>
      <c r="I4582">
        <v>5.7</v>
      </c>
      <c r="J4582" t="s">
        <v>18</v>
      </c>
      <c r="K4582" t="s">
        <v>19</v>
      </c>
      <c r="L4582">
        <v>137000</v>
      </c>
      <c r="M4582" t="s">
        <v>54</v>
      </c>
      <c r="N4582" t="s">
        <v>538</v>
      </c>
      <c r="O4582" s="2">
        <v>63000</v>
      </c>
      <c r="P4582" s="1">
        <f>MEDIAN(Data_Source[Price (SAR)])</f>
        <v>58000</v>
      </c>
      <c r="Q4582" s="1" cm="1">
        <f t="array" ref="Q4582">MEDIAN(_xlfn._xlws.FILTER(Data_Source[Price (SAR)],Data_Source[Maker] = Data_Source[[#This Row],[Maker]]))</f>
        <v>60000</v>
      </c>
    </row>
    <row r="4583" spans="1:17" x14ac:dyDescent="0.35">
      <c r="A4583">
        <v>4582</v>
      </c>
      <c r="B4583" t="s">
        <v>21</v>
      </c>
      <c r="C4583" t="s">
        <v>184</v>
      </c>
      <c r="D4583">
        <v>2006</v>
      </c>
      <c r="E4583" s="9">
        <f ca="1">YEAR(TODAY())-Data_Source[[#This Row],[Year]]</f>
        <v>19</v>
      </c>
      <c r="F4583" t="s">
        <v>15</v>
      </c>
      <c r="G4583" t="s">
        <v>23</v>
      </c>
      <c r="H4583" t="s">
        <v>26</v>
      </c>
      <c r="I4583">
        <v>2.5</v>
      </c>
      <c r="J4583" t="s">
        <v>18</v>
      </c>
      <c r="K4583" t="s">
        <v>19</v>
      </c>
      <c r="L4583">
        <v>238000</v>
      </c>
      <c r="M4583" t="s">
        <v>45</v>
      </c>
      <c r="N4583" t="s">
        <v>539</v>
      </c>
      <c r="O4583" s="3">
        <v>13000</v>
      </c>
      <c r="P4583" s="1">
        <f>MEDIAN(Data_Source[Price (SAR)])</f>
        <v>58000</v>
      </c>
      <c r="Q4583" s="1" cm="1">
        <f t="array" ref="Q4583">MEDIAN(_xlfn._xlws.FILTER(Data_Source[Price (SAR)],Data_Source[Maker] = Data_Source[[#This Row],[Maker]]))</f>
        <v>36500</v>
      </c>
    </row>
    <row r="4584" spans="1:17" x14ac:dyDescent="0.35">
      <c r="A4584">
        <v>4583</v>
      </c>
      <c r="B4584" t="s">
        <v>76</v>
      </c>
      <c r="C4584" t="s">
        <v>203</v>
      </c>
      <c r="D4584">
        <v>2017</v>
      </c>
      <c r="E4584" s="9">
        <f ca="1">YEAR(TODAY())-Data_Source[[#This Row],[Year]]</f>
        <v>8</v>
      </c>
      <c r="F4584" t="s">
        <v>15</v>
      </c>
      <c r="G4584" t="s">
        <v>23</v>
      </c>
      <c r="H4584" t="s">
        <v>17</v>
      </c>
      <c r="I4584">
        <v>1.4</v>
      </c>
      <c r="J4584" t="s">
        <v>18</v>
      </c>
      <c r="K4584" t="s">
        <v>19</v>
      </c>
      <c r="L4584">
        <v>93000</v>
      </c>
      <c r="M4584" t="s">
        <v>20</v>
      </c>
      <c r="N4584" t="s">
        <v>20</v>
      </c>
      <c r="O4584" s="2">
        <v>26000</v>
      </c>
      <c r="P4584" s="1">
        <f>MEDIAN(Data_Source[Price (SAR)])</f>
        <v>58000</v>
      </c>
      <c r="Q4584" s="1" cm="1">
        <f t="array" ref="Q4584">MEDIAN(_xlfn._xlws.FILTER(Data_Source[Price (SAR)],Data_Source[Maker] = Data_Source[[#This Row],[Maker]]))</f>
        <v>55000</v>
      </c>
    </row>
    <row r="4585" spans="1:17" x14ac:dyDescent="0.35">
      <c r="A4585">
        <v>4584</v>
      </c>
      <c r="B4585" t="s">
        <v>109</v>
      </c>
      <c r="C4585" t="s">
        <v>227</v>
      </c>
      <c r="D4585">
        <v>2013</v>
      </c>
      <c r="E4585" s="9">
        <f ca="1">YEAR(TODAY())-Data_Source[[#This Row],[Year]]</f>
        <v>12</v>
      </c>
      <c r="F4585" t="s">
        <v>15</v>
      </c>
      <c r="G4585" t="s">
        <v>23</v>
      </c>
      <c r="H4585" t="s">
        <v>30</v>
      </c>
      <c r="I4585">
        <v>5.7</v>
      </c>
      <c r="J4585" t="s">
        <v>18</v>
      </c>
      <c r="K4585" t="s">
        <v>19</v>
      </c>
      <c r="L4585">
        <v>253</v>
      </c>
      <c r="M4585" t="s">
        <v>20</v>
      </c>
      <c r="N4585" t="s">
        <v>20</v>
      </c>
      <c r="O4585" s="2">
        <v>29000</v>
      </c>
      <c r="P4585" s="1">
        <f>MEDIAN(Data_Source[Price (SAR)])</f>
        <v>58000</v>
      </c>
      <c r="Q4585" s="1" cm="1">
        <f t="array" ref="Q4585">MEDIAN(_xlfn._xlws.FILTER(Data_Source[Price (SAR)],Data_Source[Maker] = Data_Source[[#This Row],[Maker]]))</f>
        <v>71000</v>
      </c>
    </row>
    <row r="4586" spans="1:17" x14ac:dyDescent="0.35">
      <c r="A4586">
        <v>4585</v>
      </c>
      <c r="B4586" t="s">
        <v>60</v>
      </c>
      <c r="C4586" t="s">
        <v>80</v>
      </c>
      <c r="D4586">
        <v>2018</v>
      </c>
      <c r="E4586" s="9">
        <f ca="1">YEAR(TODAY())-Data_Source[[#This Row],[Year]]</f>
        <v>7</v>
      </c>
      <c r="F4586" t="s">
        <v>44</v>
      </c>
      <c r="G4586" t="s">
        <v>38</v>
      </c>
      <c r="H4586" t="s">
        <v>26</v>
      </c>
      <c r="I4586">
        <v>2.5</v>
      </c>
      <c r="J4586" t="s">
        <v>18</v>
      </c>
      <c r="K4586" t="s">
        <v>19</v>
      </c>
      <c r="L4586">
        <v>35080</v>
      </c>
      <c r="M4586" t="s">
        <v>20</v>
      </c>
      <c r="N4586" t="s">
        <v>20</v>
      </c>
      <c r="O4586" s="2">
        <v>123500</v>
      </c>
      <c r="P4586" s="1">
        <f>MEDIAN(Data_Source[Price (SAR)])</f>
        <v>58000</v>
      </c>
      <c r="Q4586" s="1" cm="1">
        <f t="array" ref="Q4586">MEDIAN(_xlfn._xlws.FILTER(Data_Source[Price (SAR)],Data_Source[Maker] = Data_Source[[#This Row],[Maker]]))</f>
        <v>142000</v>
      </c>
    </row>
    <row r="4587" spans="1:17" x14ac:dyDescent="0.35">
      <c r="A4587">
        <v>4586</v>
      </c>
      <c r="B4587" t="s">
        <v>36</v>
      </c>
      <c r="C4587" t="s">
        <v>37</v>
      </c>
      <c r="D4587">
        <v>2016</v>
      </c>
      <c r="E4587" s="9">
        <f ca="1">YEAR(TODAY())-Data_Source[[#This Row],[Year]]</f>
        <v>9</v>
      </c>
      <c r="F4587" t="s">
        <v>15</v>
      </c>
      <c r="G4587" t="s">
        <v>38</v>
      </c>
      <c r="H4587" t="s">
        <v>17</v>
      </c>
      <c r="I4587">
        <v>6.2</v>
      </c>
      <c r="J4587" t="s">
        <v>18</v>
      </c>
      <c r="K4587" t="s">
        <v>19</v>
      </c>
      <c r="L4587">
        <v>152000</v>
      </c>
      <c r="M4587" t="s">
        <v>20</v>
      </c>
      <c r="N4587" t="s">
        <v>20</v>
      </c>
      <c r="O4587" s="3">
        <v>122000</v>
      </c>
      <c r="P4587" s="1">
        <f>MEDIAN(Data_Source[Price (SAR)])</f>
        <v>58000</v>
      </c>
      <c r="Q4587" s="1" cm="1">
        <f t="array" ref="Q4587">MEDIAN(_xlfn._xlws.FILTER(Data_Source[Price (SAR)],Data_Source[Maker] = Data_Source[[#This Row],[Maker]]))</f>
        <v>72000</v>
      </c>
    </row>
    <row r="4588" spans="1:17" x14ac:dyDescent="0.35">
      <c r="A4588">
        <v>4587</v>
      </c>
      <c r="B4588" t="s">
        <v>76</v>
      </c>
      <c r="C4588" t="s">
        <v>77</v>
      </c>
      <c r="D4588">
        <v>2013</v>
      </c>
      <c r="E4588" s="9">
        <f ca="1">YEAR(TODAY())-Data_Source[[#This Row],[Year]]</f>
        <v>12</v>
      </c>
      <c r="F4588" t="s">
        <v>15</v>
      </c>
      <c r="G4588" t="s">
        <v>16</v>
      </c>
      <c r="H4588" t="s">
        <v>26</v>
      </c>
      <c r="I4588">
        <v>5.4</v>
      </c>
      <c r="J4588" t="s">
        <v>18</v>
      </c>
      <c r="K4588" t="s">
        <v>19</v>
      </c>
      <c r="L4588">
        <v>270000</v>
      </c>
      <c r="M4588" t="s">
        <v>20</v>
      </c>
      <c r="N4588" t="s">
        <v>20</v>
      </c>
      <c r="O4588" s="2">
        <v>49500</v>
      </c>
      <c r="P4588" s="1">
        <f>MEDIAN(Data_Source[Price (SAR)])</f>
        <v>58000</v>
      </c>
      <c r="Q4588" s="1" cm="1">
        <f t="array" ref="Q4588">MEDIAN(_xlfn._xlws.FILTER(Data_Source[Price (SAR)],Data_Source[Maker] = Data_Source[[#This Row],[Maker]]))</f>
        <v>55000</v>
      </c>
    </row>
    <row r="4589" spans="1:17" x14ac:dyDescent="0.35">
      <c r="A4589">
        <v>4588</v>
      </c>
      <c r="B4589" t="s">
        <v>27</v>
      </c>
      <c r="C4589" t="s">
        <v>88</v>
      </c>
      <c r="D4589">
        <v>2019</v>
      </c>
      <c r="E4589" s="9">
        <f ca="1">YEAR(TODAY())-Data_Source[[#This Row],[Year]]</f>
        <v>6</v>
      </c>
      <c r="F4589" t="s">
        <v>15</v>
      </c>
      <c r="G4589" t="s">
        <v>25</v>
      </c>
      <c r="H4589" t="s">
        <v>26</v>
      </c>
      <c r="I4589">
        <v>1.4</v>
      </c>
      <c r="J4589" t="s">
        <v>18</v>
      </c>
      <c r="K4589" t="s">
        <v>19</v>
      </c>
      <c r="L4589">
        <v>48511</v>
      </c>
      <c r="M4589" t="s">
        <v>20</v>
      </c>
      <c r="N4589" t="s">
        <v>20</v>
      </c>
      <c r="O4589" s="2">
        <v>40000</v>
      </c>
      <c r="P4589" s="1">
        <f>MEDIAN(Data_Source[Price (SAR)])</f>
        <v>58000</v>
      </c>
      <c r="Q4589" s="1" cm="1">
        <f t="array" ref="Q4589">MEDIAN(_xlfn._xlws.FILTER(Data_Source[Price (SAR)],Data_Source[Maker] = Data_Source[[#This Row],[Maker]]))</f>
        <v>42000</v>
      </c>
    </row>
    <row r="4590" spans="1:17" x14ac:dyDescent="0.35">
      <c r="A4590">
        <v>4589</v>
      </c>
      <c r="B4590" t="s">
        <v>60</v>
      </c>
      <c r="C4590" t="s">
        <v>90</v>
      </c>
      <c r="D4590">
        <v>2018</v>
      </c>
      <c r="E4590" s="9">
        <f ca="1">YEAR(TODAY())-Data_Source[[#This Row],[Year]]</f>
        <v>7</v>
      </c>
      <c r="F4590" t="s">
        <v>44</v>
      </c>
      <c r="G4590" t="s">
        <v>78</v>
      </c>
      <c r="H4590" t="s">
        <v>17</v>
      </c>
      <c r="I4590">
        <v>7.5</v>
      </c>
      <c r="J4590" t="s">
        <v>18</v>
      </c>
      <c r="K4590" t="s">
        <v>19</v>
      </c>
      <c r="L4590">
        <v>122000</v>
      </c>
      <c r="M4590" t="s">
        <v>138</v>
      </c>
      <c r="N4590" t="s">
        <v>64</v>
      </c>
      <c r="O4590" s="2">
        <v>340000</v>
      </c>
      <c r="P4590" s="1">
        <f>MEDIAN(Data_Source[Price (SAR)])</f>
        <v>58000</v>
      </c>
      <c r="Q4590" s="1" cm="1">
        <f t="array" ref="Q4590">MEDIAN(_xlfn._xlws.FILTER(Data_Source[Price (SAR)],Data_Source[Maker] = Data_Source[[#This Row],[Maker]]))</f>
        <v>142000</v>
      </c>
    </row>
    <row r="4591" spans="1:17" x14ac:dyDescent="0.35">
      <c r="A4591">
        <v>4590</v>
      </c>
      <c r="B4591" t="s">
        <v>73</v>
      </c>
      <c r="C4591">
        <v>6</v>
      </c>
      <c r="D4591">
        <v>2016</v>
      </c>
      <c r="E4591" s="9">
        <f ca="1">YEAR(TODAY())-Data_Source[[#This Row],[Year]]</f>
        <v>9</v>
      </c>
      <c r="F4591" t="s">
        <v>47</v>
      </c>
      <c r="G4591" t="s">
        <v>25</v>
      </c>
      <c r="H4591" t="s">
        <v>17</v>
      </c>
      <c r="I4591">
        <v>2.5</v>
      </c>
      <c r="J4591" t="s">
        <v>18</v>
      </c>
      <c r="K4591" t="s">
        <v>19</v>
      </c>
      <c r="L4591">
        <v>199000</v>
      </c>
      <c r="M4591" t="s">
        <v>81</v>
      </c>
      <c r="N4591" t="s">
        <v>541</v>
      </c>
      <c r="O4591" s="2">
        <v>42000</v>
      </c>
      <c r="P4591" s="1">
        <f>MEDIAN(Data_Source[Price (SAR)])</f>
        <v>58000</v>
      </c>
      <c r="Q4591" s="1" cm="1">
        <f t="array" ref="Q4591">MEDIAN(_xlfn._xlws.FILTER(Data_Source[Price (SAR)],Data_Source[Maker] = Data_Source[[#This Row],[Maker]]))</f>
        <v>56000</v>
      </c>
    </row>
    <row r="4592" spans="1:17" x14ac:dyDescent="0.35">
      <c r="A4592">
        <v>4591</v>
      </c>
      <c r="B4592" t="s">
        <v>47</v>
      </c>
      <c r="C4592" t="s">
        <v>47</v>
      </c>
      <c r="D4592">
        <v>2011</v>
      </c>
      <c r="E4592" s="9">
        <f ca="1">YEAR(TODAY())-Data_Source[[#This Row],[Year]]</f>
        <v>14</v>
      </c>
      <c r="F4592" t="s">
        <v>47</v>
      </c>
      <c r="G4592" t="s">
        <v>16</v>
      </c>
      <c r="H4592" t="s">
        <v>17</v>
      </c>
      <c r="I4592">
        <v>1.8</v>
      </c>
      <c r="J4592" t="s">
        <v>18</v>
      </c>
      <c r="K4592" t="s">
        <v>68</v>
      </c>
      <c r="L4592">
        <v>33000</v>
      </c>
      <c r="M4592" t="s">
        <v>54</v>
      </c>
      <c r="N4592" t="s">
        <v>538</v>
      </c>
      <c r="O4592" s="3">
        <v>50000</v>
      </c>
      <c r="P4592" s="1">
        <f>MEDIAN(Data_Source[Price (SAR)])</f>
        <v>58000</v>
      </c>
      <c r="Q4592" s="1" cm="1">
        <f t="array" ref="Q4592">MEDIAN(_xlfn._xlws.FILTER(Data_Source[Price (SAR)],Data_Source[Maker] = Data_Source[[#This Row],[Maker]]))</f>
        <v>32500</v>
      </c>
    </row>
    <row r="4593" spans="1:17" x14ac:dyDescent="0.35">
      <c r="A4593">
        <v>4592</v>
      </c>
      <c r="B4593" t="s">
        <v>21</v>
      </c>
      <c r="C4593" t="s">
        <v>22</v>
      </c>
      <c r="D4593">
        <v>1997</v>
      </c>
      <c r="E4593" s="9">
        <f ca="1">YEAR(TODAY())-Data_Source[[#This Row],[Year]]</f>
        <v>28</v>
      </c>
      <c r="F4593" t="s">
        <v>15</v>
      </c>
      <c r="G4593" t="s">
        <v>25</v>
      </c>
      <c r="H4593" t="s">
        <v>17</v>
      </c>
      <c r="I4593">
        <v>4</v>
      </c>
      <c r="J4593" t="s">
        <v>18</v>
      </c>
      <c r="K4593" t="s">
        <v>19</v>
      </c>
      <c r="L4593">
        <v>200000</v>
      </c>
      <c r="M4593" t="s">
        <v>59</v>
      </c>
      <c r="N4593" t="s">
        <v>59</v>
      </c>
      <c r="O4593" s="2">
        <v>17000</v>
      </c>
      <c r="P4593" s="1">
        <f>MEDIAN(Data_Source[Price (SAR)])</f>
        <v>58000</v>
      </c>
      <c r="Q4593" s="1" cm="1">
        <f t="array" ref="Q4593">MEDIAN(_xlfn._xlws.FILTER(Data_Source[Price (SAR)],Data_Source[Maker] = Data_Source[[#This Row],[Maker]]))</f>
        <v>36500</v>
      </c>
    </row>
    <row r="4594" spans="1:17" x14ac:dyDescent="0.35">
      <c r="A4594">
        <v>4593</v>
      </c>
      <c r="B4594" t="s">
        <v>27</v>
      </c>
      <c r="C4594" t="s">
        <v>89</v>
      </c>
      <c r="D4594">
        <v>2016</v>
      </c>
      <c r="E4594" s="9">
        <f ca="1">YEAR(TODAY())-Data_Source[[#This Row],[Year]]</f>
        <v>9</v>
      </c>
      <c r="F4594" t="s">
        <v>15</v>
      </c>
      <c r="G4594" t="s">
        <v>23</v>
      </c>
      <c r="H4594" t="s">
        <v>17</v>
      </c>
      <c r="I4594">
        <v>2.4</v>
      </c>
      <c r="J4594" t="s">
        <v>18</v>
      </c>
      <c r="K4594" t="s">
        <v>19</v>
      </c>
      <c r="L4594">
        <v>230000</v>
      </c>
      <c r="M4594" t="s">
        <v>111</v>
      </c>
      <c r="N4594" t="s">
        <v>540</v>
      </c>
      <c r="O4594" s="3">
        <v>45000</v>
      </c>
      <c r="P4594" s="1">
        <f>MEDIAN(Data_Source[Price (SAR)])</f>
        <v>58000</v>
      </c>
      <c r="Q4594" s="1" cm="1">
        <f t="array" ref="Q4594">MEDIAN(_xlfn._xlws.FILTER(Data_Source[Price (SAR)],Data_Source[Maker] = Data_Source[[#This Row],[Maker]]))</f>
        <v>42000</v>
      </c>
    </row>
    <row r="4595" spans="1:17" x14ac:dyDescent="0.35">
      <c r="A4595">
        <v>4594</v>
      </c>
      <c r="B4595" t="s">
        <v>27</v>
      </c>
      <c r="C4595" t="s">
        <v>88</v>
      </c>
      <c r="D4595">
        <v>2019</v>
      </c>
      <c r="E4595" s="9">
        <f ca="1">YEAR(TODAY())-Data_Source[[#This Row],[Year]]</f>
        <v>6</v>
      </c>
      <c r="F4595" t="s">
        <v>15</v>
      </c>
      <c r="G4595" t="s">
        <v>23</v>
      </c>
      <c r="H4595" t="s">
        <v>26</v>
      </c>
      <c r="I4595">
        <v>1.4</v>
      </c>
      <c r="J4595" t="s">
        <v>18</v>
      </c>
      <c r="K4595" t="s">
        <v>19</v>
      </c>
      <c r="L4595">
        <v>33000</v>
      </c>
      <c r="M4595" t="s">
        <v>54</v>
      </c>
      <c r="N4595" t="s">
        <v>538</v>
      </c>
      <c r="O4595" s="3">
        <v>40000</v>
      </c>
      <c r="P4595" s="1">
        <f>MEDIAN(Data_Source[Price (SAR)])</f>
        <v>58000</v>
      </c>
      <c r="Q4595" s="1" cm="1">
        <f t="array" ref="Q4595">MEDIAN(_xlfn._xlws.FILTER(Data_Source[Price (SAR)],Data_Source[Maker] = Data_Source[[#This Row],[Maker]]))</f>
        <v>42000</v>
      </c>
    </row>
    <row r="4596" spans="1:17" x14ac:dyDescent="0.35">
      <c r="A4596">
        <v>4595</v>
      </c>
      <c r="B4596" t="s">
        <v>34</v>
      </c>
      <c r="C4596" t="s">
        <v>51</v>
      </c>
      <c r="D4596">
        <v>2018</v>
      </c>
      <c r="E4596" s="9">
        <f ca="1">YEAR(TODAY())-Data_Source[[#This Row],[Year]]</f>
        <v>7</v>
      </c>
      <c r="F4596" t="s">
        <v>15</v>
      </c>
      <c r="G4596" t="s">
        <v>23</v>
      </c>
      <c r="H4596" t="s">
        <v>26</v>
      </c>
      <c r="I4596">
        <v>1.6</v>
      </c>
      <c r="J4596" t="s">
        <v>18</v>
      </c>
      <c r="K4596" t="s">
        <v>19</v>
      </c>
      <c r="L4596">
        <v>221000</v>
      </c>
      <c r="M4596" t="s">
        <v>253</v>
      </c>
      <c r="N4596" t="s">
        <v>539</v>
      </c>
      <c r="O4596" s="2">
        <v>1300</v>
      </c>
      <c r="P4596" s="1">
        <f>MEDIAN(Data_Source[Price (SAR)])</f>
        <v>58000</v>
      </c>
      <c r="Q4596" s="1" cm="1">
        <f t="array" ref="Q4596">MEDIAN(_xlfn._xlws.FILTER(Data_Source[Price (SAR)],Data_Source[Maker] = Data_Source[[#This Row],[Maker]]))</f>
        <v>65000</v>
      </c>
    </row>
    <row r="4597" spans="1:17" x14ac:dyDescent="0.35">
      <c r="A4597">
        <v>4596</v>
      </c>
      <c r="B4597" t="s">
        <v>34</v>
      </c>
      <c r="C4597" t="s">
        <v>318</v>
      </c>
      <c r="D4597">
        <v>2016</v>
      </c>
      <c r="E4597" s="9">
        <f ca="1">YEAR(TODAY())-Data_Source[[#This Row],[Year]]</f>
        <v>9</v>
      </c>
      <c r="F4597" t="s">
        <v>15</v>
      </c>
      <c r="G4597" t="s">
        <v>23</v>
      </c>
      <c r="H4597" t="s">
        <v>30</v>
      </c>
      <c r="I4597">
        <v>1.5</v>
      </c>
      <c r="J4597" t="s">
        <v>18</v>
      </c>
      <c r="K4597" t="s">
        <v>19</v>
      </c>
      <c r="L4597">
        <v>130000</v>
      </c>
      <c r="M4597" t="s">
        <v>155</v>
      </c>
      <c r="N4597" t="s">
        <v>539</v>
      </c>
      <c r="O4597" s="2">
        <v>35000</v>
      </c>
      <c r="P4597" s="1">
        <f>MEDIAN(Data_Source[Price (SAR)])</f>
        <v>58000</v>
      </c>
      <c r="Q4597" s="1" cm="1">
        <f t="array" ref="Q4597">MEDIAN(_xlfn._xlws.FILTER(Data_Source[Price (SAR)],Data_Source[Maker] = Data_Source[[#This Row],[Maker]]))</f>
        <v>65000</v>
      </c>
    </row>
    <row r="4598" spans="1:17" x14ac:dyDescent="0.35">
      <c r="A4598">
        <v>4597</v>
      </c>
      <c r="B4598" t="s">
        <v>34</v>
      </c>
      <c r="C4598" t="s">
        <v>55</v>
      </c>
      <c r="D4598">
        <v>2014</v>
      </c>
      <c r="E4598" s="9">
        <f ca="1">YEAR(TODAY())-Data_Source[[#This Row],[Year]]</f>
        <v>11</v>
      </c>
      <c r="F4598" t="s">
        <v>15</v>
      </c>
      <c r="G4598" t="s">
        <v>23</v>
      </c>
      <c r="H4598" t="s">
        <v>30</v>
      </c>
      <c r="I4598">
        <v>2.7</v>
      </c>
      <c r="J4598" t="s">
        <v>18</v>
      </c>
      <c r="K4598" t="s">
        <v>19</v>
      </c>
      <c r="L4598">
        <v>160</v>
      </c>
      <c r="M4598" t="s">
        <v>155</v>
      </c>
      <c r="N4598" t="s">
        <v>539</v>
      </c>
      <c r="O4598" s="3">
        <v>79000</v>
      </c>
      <c r="P4598" s="1">
        <f>MEDIAN(Data_Source[Price (SAR)])</f>
        <v>58000</v>
      </c>
      <c r="Q4598" s="1" cm="1">
        <f t="array" ref="Q4598">MEDIAN(_xlfn._xlws.FILTER(Data_Source[Price (SAR)],Data_Source[Maker] = Data_Source[[#This Row],[Maker]]))</f>
        <v>65000</v>
      </c>
    </row>
    <row r="4599" spans="1:17" x14ac:dyDescent="0.35">
      <c r="A4599">
        <v>4598</v>
      </c>
      <c r="B4599" t="s">
        <v>34</v>
      </c>
      <c r="C4599" t="s">
        <v>41</v>
      </c>
      <c r="D4599">
        <v>2018</v>
      </c>
      <c r="E4599" s="9">
        <f ca="1">YEAR(TODAY())-Data_Source[[#This Row],[Year]]</f>
        <v>7</v>
      </c>
      <c r="F4599" t="s">
        <v>15</v>
      </c>
      <c r="G4599" t="s">
        <v>25</v>
      </c>
      <c r="H4599" t="s">
        <v>26</v>
      </c>
      <c r="I4599">
        <v>1.5</v>
      </c>
      <c r="J4599" t="s">
        <v>18</v>
      </c>
      <c r="K4599" t="s">
        <v>19</v>
      </c>
      <c r="L4599">
        <v>134946</v>
      </c>
      <c r="M4599" t="s">
        <v>42</v>
      </c>
      <c r="N4599" t="s">
        <v>64</v>
      </c>
      <c r="O4599" s="2">
        <v>37500</v>
      </c>
      <c r="P4599" s="1">
        <f>MEDIAN(Data_Source[Price (SAR)])</f>
        <v>58000</v>
      </c>
      <c r="Q4599" s="1" cm="1">
        <f t="array" ref="Q4599">MEDIAN(_xlfn._xlws.FILTER(Data_Source[Price (SAR)],Data_Source[Maker] = Data_Source[[#This Row],[Maker]]))</f>
        <v>65000</v>
      </c>
    </row>
    <row r="4600" spans="1:17" x14ac:dyDescent="0.35">
      <c r="A4600">
        <v>4599</v>
      </c>
      <c r="B4600" t="s">
        <v>36</v>
      </c>
      <c r="C4600" t="s">
        <v>37</v>
      </c>
      <c r="D4600">
        <v>2016</v>
      </c>
      <c r="E4600" s="9">
        <f ca="1">YEAR(TODAY())-Data_Source[[#This Row],[Year]]</f>
        <v>9</v>
      </c>
      <c r="F4600" t="s">
        <v>44</v>
      </c>
      <c r="G4600" t="s">
        <v>38</v>
      </c>
      <c r="H4600" t="s">
        <v>26</v>
      </c>
      <c r="I4600">
        <v>5.3</v>
      </c>
      <c r="J4600" t="s">
        <v>18</v>
      </c>
      <c r="K4600" t="s">
        <v>19</v>
      </c>
      <c r="L4600">
        <v>88000</v>
      </c>
      <c r="M4600" t="s">
        <v>20</v>
      </c>
      <c r="N4600" t="s">
        <v>20</v>
      </c>
      <c r="O4600" s="3">
        <v>141000</v>
      </c>
      <c r="P4600" s="1">
        <f>MEDIAN(Data_Source[Price (SAR)])</f>
        <v>58000</v>
      </c>
      <c r="Q4600" s="1" cm="1">
        <f t="array" ref="Q4600">MEDIAN(_xlfn._xlws.FILTER(Data_Source[Price (SAR)],Data_Source[Maker] = Data_Source[[#This Row],[Maker]]))</f>
        <v>72000</v>
      </c>
    </row>
    <row r="4601" spans="1:17" x14ac:dyDescent="0.35">
      <c r="A4601">
        <v>4600</v>
      </c>
      <c r="B4601" t="s">
        <v>48</v>
      </c>
      <c r="C4601" t="s">
        <v>49</v>
      </c>
      <c r="D4601">
        <v>2017</v>
      </c>
      <c r="E4601" s="9">
        <f ca="1">YEAR(TODAY())-Data_Source[[#This Row],[Year]]</f>
        <v>8</v>
      </c>
      <c r="F4601" t="s">
        <v>15</v>
      </c>
      <c r="G4601" t="s">
        <v>65</v>
      </c>
      <c r="H4601" t="s">
        <v>17</v>
      </c>
      <c r="I4601">
        <v>2</v>
      </c>
      <c r="J4601" t="s">
        <v>18</v>
      </c>
      <c r="K4601" t="s">
        <v>19</v>
      </c>
      <c r="L4601">
        <v>103000</v>
      </c>
      <c r="M4601" t="s">
        <v>20</v>
      </c>
      <c r="N4601" t="s">
        <v>20</v>
      </c>
      <c r="O4601" s="3">
        <v>110000</v>
      </c>
      <c r="P4601" s="1">
        <f>MEDIAN(Data_Source[Price (SAR)])</f>
        <v>58000</v>
      </c>
      <c r="Q4601" s="1" cm="1">
        <f t="array" ref="Q4601">MEDIAN(_xlfn._xlws.FILTER(Data_Source[Price (SAR)],Data_Source[Maker] = Data_Source[[#This Row],[Maker]]))</f>
        <v>145000</v>
      </c>
    </row>
    <row r="4602" spans="1:17" x14ac:dyDescent="0.35">
      <c r="A4602">
        <v>4601</v>
      </c>
      <c r="B4602" t="s">
        <v>34</v>
      </c>
      <c r="C4602" t="s">
        <v>123</v>
      </c>
      <c r="D4602">
        <v>2014</v>
      </c>
      <c r="E4602" s="9">
        <f ca="1">YEAR(TODAY())-Data_Source[[#This Row],[Year]]</f>
        <v>11</v>
      </c>
      <c r="F4602" t="s">
        <v>15</v>
      </c>
      <c r="G4602" t="s">
        <v>23</v>
      </c>
      <c r="H4602" t="s">
        <v>17</v>
      </c>
      <c r="I4602">
        <v>2.7</v>
      </c>
      <c r="J4602" t="s">
        <v>18</v>
      </c>
      <c r="K4602" t="s">
        <v>68</v>
      </c>
      <c r="L4602">
        <v>98000</v>
      </c>
      <c r="M4602" t="s">
        <v>254</v>
      </c>
      <c r="N4602" t="s">
        <v>254</v>
      </c>
      <c r="O4602" s="2">
        <v>70000</v>
      </c>
      <c r="P4602" s="1">
        <f>MEDIAN(Data_Source[Price (SAR)])</f>
        <v>58000</v>
      </c>
      <c r="Q4602" s="1" cm="1">
        <f t="array" ref="Q4602">MEDIAN(_xlfn._xlws.FILTER(Data_Source[Price (SAR)],Data_Source[Maker] = Data_Source[[#This Row],[Maker]]))</f>
        <v>65000</v>
      </c>
    </row>
    <row r="4603" spans="1:17" x14ac:dyDescent="0.35">
      <c r="A4603">
        <v>4602</v>
      </c>
      <c r="B4603" t="s">
        <v>128</v>
      </c>
      <c r="C4603" t="s">
        <v>419</v>
      </c>
      <c r="D4603">
        <v>2021</v>
      </c>
      <c r="E4603" s="9">
        <f ca="1">YEAR(TODAY())-Data_Source[[#This Row],[Year]]</f>
        <v>4</v>
      </c>
      <c r="F4603" t="s">
        <v>47</v>
      </c>
      <c r="G4603" t="s">
        <v>65</v>
      </c>
      <c r="H4603" t="s">
        <v>17</v>
      </c>
      <c r="I4603">
        <v>1.3</v>
      </c>
      <c r="J4603" t="s">
        <v>18</v>
      </c>
      <c r="K4603" t="s">
        <v>19</v>
      </c>
      <c r="L4603">
        <v>22600</v>
      </c>
      <c r="M4603" t="s">
        <v>20</v>
      </c>
      <c r="N4603" t="s">
        <v>20</v>
      </c>
      <c r="O4603" s="2">
        <v>50000</v>
      </c>
      <c r="P4603" s="1">
        <f>MEDIAN(Data_Source[Price (SAR)])</f>
        <v>58000</v>
      </c>
      <c r="Q4603" s="1" cm="1">
        <f t="array" ref="Q4603">MEDIAN(_xlfn._xlws.FILTER(Data_Source[Price (SAR)],Data_Source[Maker] = Data_Source[[#This Row],[Maker]]))</f>
        <v>57000</v>
      </c>
    </row>
    <row r="4604" spans="1:17" x14ac:dyDescent="0.35">
      <c r="A4604">
        <v>4603</v>
      </c>
      <c r="B4604" t="s">
        <v>34</v>
      </c>
      <c r="C4604" t="s">
        <v>43</v>
      </c>
      <c r="D4604">
        <v>2017</v>
      </c>
      <c r="E4604" s="9">
        <f ca="1">YEAR(TODAY())-Data_Source[[#This Row],[Year]]</f>
        <v>8</v>
      </c>
      <c r="F4604" t="s">
        <v>15</v>
      </c>
      <c r="G4604" t="s">
        <v>29</v>
      </c>
      <c r="H4604" t="s">
        <v>26</v>
      </c>
      <c r="I4604">
        <v>2.5</v>
      </c>
      <c r="J4604" t="s">
        <v>18</v>
      </c>
      <c r="K4604" t="s">
        <v>19</v>
      </c>
      <c r="L4604">
        <v>380000</v>
      </c>
      <c r="M4604" t="s">
        <v>45</v>
      </c>
      <c r="N4604" t="s">
        <v>539</v>
      </c>
      <c r="O4604" s="2">
        <v>43000</v>
      </c>
      <c r="P4604" s="1">
        <f>MEDIAN(Data_Source[Price (SAR)])</f>
        <v>58000</v>
      </c>
      <c r="Q4604" s="1" cm="1">
        <f t="array" ref="Q4604">MEDIAN(_xlfn._xlws.FILTER(Data_Source[Price (SAR)],Data_Source[Maker] = Data_Source[[#This Row],[Maker]]))</f>
        <v>65000</v>
      </c>
    </row>
    <row r="4605" spans="1:17" x14ac:dyDescent="0.35">
      <c r="A4605">
        <v>4604</v>
      </c>
      <c r="B4605" t="s">
        <v>76</v>
      </c>
      <c r="C4605" t="s">
        <v>112</v>
      </c>
      <c r="D4605">
        <v>2016</v>
      </c>
      <c r="E4605" s="9">
        <f ca="1">YEAR(TODAY())-Data_Source[[#This Row],[Year]]</f>
        <v>9</v>
      </c>
      <c r="F4605" t="s">
        <v>15</v>
      </c>
      <c r="G4605" t="s">
        <v>25</v>
      </c>
      <c r="H4605" t="s">
        <v>26</v>
      </c>
      <c r="I4605">
        <v>3.5</v>
      </c>
      <c r="J4605" t="s">
        <v>18</v>
      </c>
      <c r="K4605" t="s">
        <v>19</v>
      </c>
      <c r="L4605">
        <v>144000</v>
      </c>
      <c r="M4605" t="s">
        <v>45</v>
      </c>
      <c r="N4605" t="s">
        <v>539</v>
      </c>
      <c r="O4605" s="3">
        <v>55000</v>
      </c>
      <c r="P4605" s="1">
        <f>MEDIAN(Data_Source[Price (SAR)])</f>
        <v>58000</v>
      </c>
      <c r="Q4605" s="1" cm="1">
        <f t="array" ref="Q4605">MEDIAN(_xlfn._xlws.FILTER(Data_Source[Price (SAR)],Data_Source[Maker] = Data_Source[[#This Row],[Maker]]))</f>
        <v>55000</v>
      </c>
    </row>
    <row r="4606" spans="1:17" x14ac:dyDescent="0.35">
      <c r="A4606">
        <v>4605</v>
      </c>
      <c r="B4606" t="s">
        <v>34</v>
      </c>
      <c r="C4606" t="s">
        <v>55</v>
      </c>
      <c r="D4606">
        <v>2006</v>
      </c>
      <c r="E4606" s="9">
        <f ca="1">YEAR(TODAY())-Data_Source[[#This Row],[Year]]</f>
        <v>19</v>
      </c>
      <c r="F4606" t="s">
        <v>15</v>
      </c>
      <c r="G4606" t="s">
        <v>23</v>
      </c>
      <c r="H4606" t="s">
        <v>26</v>
      </c>
      <c r="I4606">
        <v>2.5</v>
      </c>
      <c r="J4606" t="s">
        <v>18</v>
      </c>
      <c r="K4606" t="s">
        <v>68</v>
      </c>
      <c r="L4606">
        <v>300000</v>
      </c>
      <c r="M4606" t="s">
        <v>111</v>
      </c>
      <c r="N4606" t="s">
        <v>540</v>
      </c>
      <c r="O4606" s="2">
        <v>40000</v>
      </c>
      <c r="P4606" s="1">
        <f>MEDIAN(Data_Source[Price (SAR)])</f>
        <v>58000</v>
      </c>
      <c r="Q4606" s="1" cm="1">
        <f t="array" ref="Q4606">MEDIAN(_xlfn._xlws.FILTER(Data_Source[Price (SAR)],Data_Source[Maker] = Data_Source[[#This Row],[Maker]]))</f>
        <v>65000</v>
      </c>
    </row>
    <row r="4607" spans="1:17" x14ac:dyDescent="0.35">
      <c r="A4607">
        <v>4606</v>
      </c>
      <c r="B4607" t="s">
        <v>36</v>
      </c>
      <c r="C4607" t="s">
        <v>37</v>
      </c>
      <c r="D4607">
        <v>2009</v>
      </c>
      <c r="E4607" s="9">
        <f ca="1">YEAR(TODAY())-Data_Source[[#This Row],[Year]]</f>
        <v>16</v>
      </c>
      <c r="F4607" t="s">
        <v>15</v>
      </c>
      <c r="G4607" t="s">
        <v>16</v>
      </c>
      <c r="H4607" t="s">
        <v>17</v>
      </c>
      <c r="I4607">
        <v>6.2</v>
      </c>
      <c r="J4607" t="s">
        <v>18</v>
      </c>
      <c r="K4607" t="s">
        <v>19</v>
      </c>
      <c r="L4607">
        <v>138000</v>
      </c>
      <c r="M4607" t="s">
        <v>228</v>
      </c>
      <c r="N4607" t="s">
        <v>540</v>
      </c>
      <c r="O4607" s="2">
        <v>55000</v>
      </c>
      <c r="P4607" s="1">
        <f>MEDIAN(Data_Source[Price (SAR)])</f>
        <v>58000</v>
      </c>
      <c r="Q4607" s="1" cm="1">
        <f t="array" ref="Q4607">MEDIAN(_xlfn._xlws.FILTER(Data_Source[Price (SAR)],Data_Source[Maker] = Data_Source[[#This Row],[Maker]]))</f>
        <v>72000</v>
      </c>
    </row>
    <row r="4608" spans="1:17" x14ac:dyDescent="0.35">
      <c r="A4608">
        <v>4607</v>
      </c>
      <c r="B4608" t="s">
        <v>34</v>
      </c>
      <c r="C4608" t="s">
        <v>161</v>
      </c>
      <c r="D4608">
        <v>2014</v>
      </c>
      <c r="E4608" s="9">
        <f ca="1">YEAR(TODAY())-Data_Source[[#This Row],[Year]]</f>
        <v>11</v>
      </c>
      <c r="F4608" t="s">
        <v>15</v>
      </c>
      <c r="G4608" t="s">
        <v>23</v>
      </c>
      <c r="H4608" t="s">
        <v>30</v>
      </c>
      <c r="I4608">
        <v>1.6</v>
      </c>
      <c r="J4608" t="s">
        <v>18</v>
      </c>
      <c r="K4608" t="s">
        <v>19</v>
      </c>
      <c r="L4608">
        <v>28000</v>
      </c>
      <c r="M4608" t="s">
        <v>59</v>
      </c>
      <c r="N4608" t="s">
        <v>59</v>
      </c>
      <c r="O4608" s="3">
        <v>75000</v>
      </c>
      <c r="P4608" s="1">
        <f>MEDIAN(Data_Source[Price (SAR)])</f>
        <v>58000</v>
      </c>
      <c r="Q4608" s="1" cm="1">
        <f t="array" ref="Q4608">MEDIAN(_xlfn._xlws.FILTER(Data_Source[Price (SAR)],Data_Source[Maker] = Data_Source[[#This Row],[Maker]]))</f>
        <v>65000</v>
      </c>
    </row>
    <row r="4609" spans="1:17" x14ac:dyDescent="0.35">
      <c r="A4609">
        <v>4608</v>
      </c>
      <c r="B4609" t="s">
        <v>36</v>
      </c>
      <c r="C4609" t="s">
        <v>37</v>
      </c>
      <c r="D4609">
        <v>2005</v>
      </c>
      <c r="E4609" s="9">
        <f ca="1">YEAR(TODAY())-Data_Source[[#This Row],[Year]]</f>
        <v>20</v>
      </c>
      <c r="F4609" t="s">
        <v>15</v>
      </c>
      <c r="G4609" t="s">
        <v>29</v>
      </c>
      <c r="H4609" t="s">
        <v>17</v>
      </c>
      <c r="I4609">
        <v>6</v>
      </c>
      <c r="J4609" t="s">
        <v>18</v>
      </c>
      <c r="K4609" t="s">
        <v>19</v>
      </c>
      <c r="L4609">
        <v>600000</v>
      </c>
      <c r="M4609" t="s">
        <v>20</v>
      </c>
      <c r="N4609" t="s">
        <v>20</v>
      </c>
      <c r="O4609" s="3">
        <v>15500</v>
      </c>
      <c r="P4609" s="1">
        <f>MEDIAN(Data_Source[Price (SAR)])</f>
        <v>58000</v>
      </c>
      <c r="Q4609" s="1" cm="1">
        <f t="array" ref="Q4609">MEDIAN(_xlfn._xlws.FILTER(Data_Source[Price (SAR)],Data_Source[Maker] = Data_Source[[#This Row],[Maker]]))</f>
        <v>72000</v>
      </c>
    </row>
    <row r="4610" spans="1:17" x14ac:dyDescent="0.35">
      <c r="A4610">
        <v>4609</v>
      </c>
      <c r="B4610" t="s">
        <v>34</v>
      </c>
      <c r="C4610" t="s">
        <v>43</v>
      </c>
      <c r="D4610">
        <v>2016</v>
      </c>
      <c r="E4610" s="9">
        <f ca="1">YEAR(TODAY())-Data_Source[[#This Row],[Year]]</f>
        <v>9</v>
      </c>
      <c r="F4610" t="s">
        <v>44</v>
      </c>
      <c r="G4610" t="s">
        <v>23</v>
      </c>
      <c r="H4610" t="s">
        <v>17</v>
      </c>
      <c r="I4610">
        <v>2.4</v>
      </c>
      <c r="J4610" t="s">
        <v>18</v>
      </c>
      <c r="K4610" t="s">
        <v>19</v>
      </c>
      <c r="L4610">
        <v>62000</v>
      </c>
      <c r="M4610" t="s">
        <v>20</v>
      </c>
      <c r="N4610" t="s">
        <v>20</v>
      </c>
      <c r="O4610" s="2">
        <v>75000</v>
      </c>
      <c r="P4610" s="1">
        <f>MEDIAN(Data_Source[Price (SAR)])</f>
        <v>58000</v>
      </c>
      <c r="Q4610" s="1" cm="1">
        <f t="array" ref="Q4610">MEDIAN(_xlfn._xlws.FILTER(Data_Source[Price (SAR)],Data_Source[Maker] = Data_Source[[#This Row],[Maker]]))</f>
        <v>65000</v>
      </c>
    </row>
    <row r="4611" spans="1:17" x14ac:dyDescent="0.35">
      <c r="A4611">
        <v>4610</v>
      </c>
      <c r="B4611" t="s">
        <v>34</v>
      </c>
      <c r="C4611" t="s">
        <v>161</v>
      </c>
      <c r="D4611">
        <v>2016</v>
      </c>
      <c r="E4611" s="9">
        <f ca="1">YEAR(TODAY())-Data_Source[[#This Row],[Year]]</f>
        <v>9</v>
      </c>
      <c r="F4611" t="s">
        <v>15</v>
      </c>
      <c r="G4611" t="s">
        <v>23</v>
      </c>
      <c r="H4611" t="s">
        <v>30</v>
      </c>
      <c r="I4611">
        <v>5.7</v>
      </c>
      <c r="J4611" t="s">
        <v>18</v>
      </c>
      <c r="K4611" t="s">
        <v>19</v>
      </c>
      <c r="L4611">
        <v>92000</v>
      </c>
      <c r="M4611" t="s">
        <v>45</v>
      </c>
      <c r="N4611" t="s">
        <v>539</v>
      </c>
      <c r="O4611" s="3">
        <v>108000</v>
      </c>
      <c r="P4611" s="1">
        <f>MEDIAN(Data_Source[Price (SAR)])</f>
        <v>58000</v>
      </c>
      <c r="Q4611" s="1" cm="1">
        <f t="array" ref="Q4611">MEDIAN(_xlfn._xlws.FILTER(Data_Source[Price (SAR)],Data_Source[Maker] = Data_Source[[#This Row],[Maker]]))</f>
        <v>65000</v>
      </c>
    </row>
    <row r="4612" spans="1:17" x14ac:dyDescent="0.35">
      <c r="A4612">
        <v>4611</v>
      </c>
      <c r="B4612" t="s">
        <v>21</v>
      </c>
      <c r="C4612" t="s">
        <v>207</v>
      </c>
      <c r="D4612">
        <v>2017</v>
      </c>
      <c r="E4612" s="9">
        <f ca="1">YEAR(TODAY())-Data_Source[[#This Row],[Year]]</f>
        <v>8</v>
      </c>
      <c r="F4612" t="s">
        <v>15</v>
      </c>
      <c r="G4612" t="s">
        <v>23</v>
      </c>
      <c r="H4612" t="s">
        <v>26</v>
      </c>
      <c r="I4612">
        <v>2.5</v>
      </c>
      <c r="J4612" t="s">
        <v>18</v>
      </c>
      <c r="K4612" t="s">
        <v>19</v>
      </c>
      <c r="L4612">
        <v>90000</v>
      </c>
      <c r="M4612" t="s">
        <v>20</v>
      </c>
      <c r="N4612" t="s">
        <v>20</v>
      </c>
      <c r="O4612" s="3">
        <v>39000</v>
      </c>
      <c r="P4612" s="1">
        <f>MEDIAN(Data_Source[Price (SAR)])</f>
        <v>58000</v>
      </c>
      <c r="Q4612" s="1" cm="1">
        <f t="array" ref="Q4612">MEDIAN(_xlfn._xlws.FILTER(Data_Source[Price (SAR)],Data_Source[Maker] = Data_Source[[#This Row],[Maker]]))</f>
        <v>36500</v>
      </c>
    </row>
    <row r="4613" spans="1:17" x14ac:dyDescent="0.35">
      <c r="A4613">
        <v>4612</v>
      </c>
      <c r="B4613" t="s">
        <v>34</v>
      </c>
      <c r="C4613" t="s">
        <v>35</v>
      </c>
      <c r="D4613">
        <v>2019</v>
      </c>
      <c r="E4613" s="9">
        <f ca="1">YEAR(TODAY())-Data_Source[[#This Row],[Year]]</f>
        <v>6</v>
      </c>
      <c r="F4613" t="s">
        <v>15</v>
      </c>
      <c r="G4613" t="s">
        <v>23</v>
      </c>
      <c r="H4613" t="s">
        <v>17</v>
      </c>
      <c r="I4613">
        <v>4.5999999999999996</v>
      </c>
      <c r="J4613" t="s">
        <v>18</v>
      </c>
      <c r="K4613" t="s">
        <v>19</v>
      </c>
      <c r="L4613">
        <v>134000</v>
      </c>
      <c r="M4613" t="s">
        <v>155</v>
      </c>
      <c r="N4613" t="s">
        <v>539</v>
      </c>
      <c r="O4613" s="3">
        <v>170000</v>
      </c>
      <c r="P4613" s="1">
        <f>MEDIAN(Data_Source[Price (SAR)])</f>
        <v>58000</v>
      </c>
      <c r="Q4613" s="1" cm="1">
        <f t="array" ref="Q4613">MEDIAN(_xlfn._xlws.FILTER(Data_Source[Price (SAR)],Data_Source[Maker] = Data_Source[[#This Row],[Maker]]))</f>
        <v>65000</v>
      </c>
    </row>
    <row r="4614" spans="1:17" x14ac:dyDescent="0.35">
      <c r="A4614">
        <v>4613</v>
      </c>
      <c r="B4614" t="s">
        <v>34</v>
      </c>
      <c r="C4614" t="s">
        <v>124</v>
      </c>
      <c r="D4614">
        <v>2016</v>
      </c>
      <c r="E4614" s="9">
        <f ca="1">YEAR(TODAY())-Data_Source[[#This Row],[Year]]</f>
        <v>9</v>
      </c>
      <c r="F4614" t="s">
        <v>15</v>
      </c>
      <c r="G4614" t="s">
        <v>23</v>
      </c>
      <c r="H4614" t="s">
        <v>17</v>
      </c>
      <c r="I4614">
        <v>4</v>
      </c>
      <c r="J4614" t="s">
        <v>18</v>
      </c>
      <c r="K4614" t="s">
        <v>19</v>
      </c>
      <c r="L4614">
        <v>208000</v>
      </c>
      <c r="M4614" t="s">
        <v>45</v>
      </c>
      <c r="N4614" t="s">
        <v>539</v>
      </c>
      <c r="O4614" s="3">
        <v>100000</v>
      </c>
      <c r="P4614" s="1">
        <f>MEDIAN(Data_Source[Price (SAR)])</f>
        <v>58000</v>
      </c>
      <c r="Q4614" s="1" cm="1">
        <f t="array" ref="Q4614">MEDIAN(_xlfn._xlws.FILTER(Data_Source[Price (SAR)],Data_Source[Maker] = Data_Source[[#This Row],[Maker]]))</f>
        <v>65000</v>
      </c>
    </row>
    <row r="4615" spans="1:17" x14ac:dyDescent="0.35">
      <c r="A4615">
        <v>4614</v>
      </c>
      <c r="B4615" t="s">
        <v>48</v>
      </c>
      <c r="C4615" t="s">
        <v>244</v>
      </c>
      <c r="D4615">
        <v>1995</v>
      </c>
      <c r="E4615" s="9">
        <f ca="1">YEAR(TODAY())-Data_Source[[#This Row],[Year]]</f>
        <v>30</v>
      </c>
      <c r="F4615" t="s">
        <v>47</v>
      </c>
      <c r="G4615" t="s">
        <v>16</v>
      </c>
      <c r="H4615" t="s">
        <v>30</v>
      </c>
      <c r="I4615">
        <v>3</v>
      </c>
      <c r="J4615" t="s">
        <v>18</v>
      </c>
      <c r="K4615" t="s">
        <v>19</v>
      </c>
      <c r="L4615">
        <v>252611</v>
      </c>
      <c r="M4615" t="s">
        <v>111</v>
      </c>
      <c r="N4615" t="s">
        <v>540</v>
      </c>
      <c r="O4615" s="2">
        <v>10000</v>
      </c>
      <c r="P4615" s="1">
        <f>MEDIAN(Data_Source[Price (SAR)])</f>
        <v>58000</v>
      </c>
      <c r="Q4615" s="1" cm="1">
        <f t="array" ref="Q4615">MEDIAN(_xlfn._xlws.FILTER(Data_Source[Price (SAR)],Data_Source[Maker] = Data_Source[[#This Row],[Maker]]))</f>
        <v>145000</v>
      </c>
    </row>
    <row r="4616" spans="1:17" x14ac:dyDescent="0.35">
      <c r="A4616">
        <v>4615</v>
      </c>
      <c r="B4616" t="s">
        <v>27</v>
      </c>
      <c r="C4616" t="s">
        <v>88</v>
      </c>
      <c r="D4616">
        <v>2019</v>
      </c>
      <c r="E4616" s="9">
        <f ca="1">YEAR(TODAY())-Data_Source[[#This Row],[Year]]</f>
        <v>6</v>
      </c>
      <c r="F4616" t="s">
        <v>15</v>
      </c>
      <c r="G4616" t="s">
        <v>23</v>
      </c>
      <c r="H4616" t="s">
        <v>26</v>
      </c>
      <c r="I4616">
        <v>1.4</v>
      </c>
      <c r="J4616" t="s">
        <v>18</v>
      </c>
      <c r="K4616" t="s">
        <v>19</v>
      </c>
      <c r="L4616">
        <v>101000</v>
      </c>
      <c r="M4616" t="s">
        <v>42</v>
      </c>
      <c r="N4616" t="s">
        <v>64</v>
      </c>
      <c r="O4616" s="3">
        <v>37000</v>
      </c>
      <c r="P4616" s="1">
        <f>MEDIAN(Data_Source[Price (SAR)])</f>
        <v>58000</v>
      </c>
      <c r="Q4616" s="1" cm="1">
        <f t="array" ref="Q4616">MEDIAN(_xlfn._xlws.FILTER(Data_Source[Price (SAR)],Data_Source[Maker] = Data_Source[[#This Row],[Maker]]))</f>
        <v>42000</v>
      </c>
    </row>
    <row r="4617" spans="1:17" x14ac:dyDescent="0.35">
      <c r="A4617">
        <v>4616</v>
      </c>
      <c r="B4617" t="s">
        <v>76</v>
      </c>
      <c r="C4617" t="s">
        <v>144</v>
      </c>
      <c r="D4617">
        <v>2001</v>
      </c>
      <c r="E4617" s="9">
        <f ca="1">YEAR(TODAY())-Data_Source[[#This Row],[Year]]</f>
        <v>24</v>
      </c>
      <c r="F4617" t="s">
        <v>47</v>
      </c>
      <c r="G4617" t="s">
        <v>25</v>
      </c>
      <c r="H4617" t="s">
        <v>26</v>
      </c>
      <c r="I4617">
        <v>4.5999999999999996</v>
      </c>
      <c r="J4617" t="s">
        <v>18</v>
      </c>
      <c r="K4617" t="s">
        <v>19</v>
      </c>
      <c r="L4617">
        <v>293</v>
      </c>
      <c r="M4617" t="s">
        <v>20</v>
      </c>
      <c r="N4617" t="s">
        <v>20</v>
      </c>
      <c r="O4617" s="3">
        <v>10000</v>
      </c>
      <c r="P4617" s="1">
        <f>MEDIAN(Data_Source[Price (SAR)])</f>
        <v>58000</v>
      </c>
      <c r="Q4617" s="1" cm="1">
        <f t="array" ref="Q4617">MEDIAN(_xlfn._xlws.FILTER(Data_Source[Price (SAR)],Data_Source[Maker] = Data_Source[[#This Row],[Maker]]))</f>
        <v>55000</v>
      </c>
    </row>
    <row r="4618" spans="1:17" x14ac:dyDescent="0.35">
      <c r="A4618">
        <v>4617</v>
      </c>
      <c r="B4618" t="s">
        <v>99</v>
      </c>
      <c r="C4618" t="s">
        <v>341</v>
      </c>
      <c r="D4618">
        <v>2021</v>
      </c>
      <c r="E4618" s="9">
        <f ca="1">YEAR(TODAY())-Data_Source[[#This Row],[Year]]</f>
        <v>4</v>
      </c>
      <c r="F4618" t="s">
        <v>15</v>
      </c>
      <c r="G4618" t="s">
        <v>23</v>
      </c>
      <c r="H4618" t="s">
        <v>17</v>
      </c>
      <c r="I4618">
        <v>2</v>
      </c>
      <c r="J4618" t="s">
        <v>18</v>
      </c>
      <c r="K4618" t="s">
        <v>19</v>
      </c>
      <c r="L4618">
        <v>4000</v>
      </c>
      <c r="M4618" t="s">
        <v>111</v>
      </c>
      <c r="N4618" t="s">
        <v>540</v>
      </c>
      <c r="O4618" s="3">
        <v>105000</v>
      </c>
      <c r="P4618" s="1">
        <f>MEDIAN(Data_Source[Price (SAR)])</f>
        <v>58000</v>
      </c>
      <c r="Q4618" s="1" cm="1">
        <f t="array" ref="Q4618">MEDIAN(_xlfn._xlws.FILTER(Data_Source[Price (SAR)],Data_Source[Maker] = Data_Source[[#This Row],[Maker]]))</f>
        <v>48000</v>
      </c>
    </row>
    <row r="4619" spans="1:17" x14ac:dyDescent="0.35">
      <c r="A4619">
        <v>4618</v>
      </c>
      <c r="B4619" t="s">
        <v>27</v>
      </c>
      <c r="C4619" t="s">
        <v>89</v>
      </c>
      <c r="D4619">
        <v>2019</v>
      </c>
      <c r="E4619" s="9">
        <f ca="1">YEAR(TODAY())-Data_Source[[#This Row],[Year]]</f>
        <v>6</v>
      </c>
      <c r="F4619" t="s">
        <v>15</v>
      </c>
      <c r="G4619" t="s">
        <v>23</v>
      </c>
      <c r="H4619" t="s">
        <v>26</v>
      </c>
      <c r="I4619">
        <v>2.4</v>
      </c>
      <c r="J4619" t="s">
        <v>18</v>
      </c>
      <c r="K4619" t="s">
        <v>19</v>
      </c>
      <c r="L4619">
        <v>49515</v>
      </c>
      <c r="M4619" t="s">
        <v>20</v>
      </c>
      <c r="N4619" t="s">
        <v>20</v>
      </c>
      <c r="O4619" s="2">
        <v>68000</v>
      </c>
      <c r="P4619" s="1">
        <f>MEDIAN(Data_Source[Price (SAR)])</f>
        <v>58000</v>
      </c>
      <c r="Q4619" s="1" cm="1">
        <f t="array" ref="Q4619">MEDIAN(_xlfn._xlws.FILTER(Data_Source[Price (SAR)],Data_Source[Maker] = Data_Source[[#This Row],[Maker]]))</f>
        <v>42000</v>
      </c>
    </row>
    <row r="4620" spans="1:17" x14ac:dyDescent="0.35">
      <c r="A4620">
        <v>4619</v>
      </c>
      <c r="B4620" t="s">
        <v>62</v>
      </c>
      <c r="C4620" t="s">
        <v>63</v>
      </c>
      <c r="D4620">
        <v>2013</v>
      </c>
      <c r="E4620" s="9">
        <f ca="1">YEAR(TODAY())-Data_Source[[#This Row],[Year]]</f>
        <v>12</v>
      </c>
      <c r="F4620" t="s">
        <v>15</v>
      </c>
      <c r="G4620" t="s">
        <v>23</v>
      </c>
      <c r="H4620" t="s">
        <v>17</v>
      </c>
      <c r="I4620">
        <v>5.6</v>
      </c>
      <c r="J4620" t="s">
        <v>18</v>
      </c>
      <c r="K4620" t="s">
        <v>19</v>
      </c>
      <c r="L4620">
        <v>223000</v>
      </c>
      <c r="M4620" t="s">
        <v>45</v>
      </c>
      <c r="N4620" t="s">
        <v>539</v>
      </c>
      <c r="O4620" s="2">
        <v>80000</v>
      </c>
      <c r="P4620" s="1">
        <f>MEDIAN(Data_Source[Price (SAR)])</f>
        <v>58000</v>
      </c>
      <c r="Q4620" s="1" cm="1">
        <f t="array" ref="Q4620">MEDIAN(_xlfn._xlws.FILTER(Data_Source[Price (SAR)],Data_Source[Maker] = Data_Source[[#This Row],[Maker]]))</f>
        <v>242500</v>
      </c>
    </row>
    <row r="4621" spans="1:17" x14ac:dyDescent="0.35">
      <c r="A4621">
        <v>4620</v>
      </c>
      <c r="B4621" t="s">
        <v>34</v>
      </c>
      <c r="C4621" t="s">
        <v>41</v>
      </c>
      <c r="D4621">
        <v>2019</v>
      </c>
      <c r="E4621" s="9">
        <f ca="1">YEAR(TODAY())-Data_Source[[#This Row],[Year]]</f>
        <v>6</v>
      </c>
      <c r="F4621" t="s">
        <v>15</v>
      </c>
      <c r="G4621" t="s">
        <v>23</v>
      </c>
      <c r="H4621" t="s">
        <v>26</v>
      </c>
      <c r="I4621">
        <v>1.5</v>
      </c>
      <c r="J4621" t="s">
        <v>18</v>
      </c>
      <c r="K4621" t="s">
        <v>19</v>
      </c>
      <c r="L4621">
        <v>112000</v>
      </c>
      <c r="M4621" t="s">
        <v>45</v>
      </c>
      <c r="N4621" t="s">
        <v>539</v>
      </c>
      <c r="O4621" s="3">
        <v>39500</v>
      </c>
      <c r="P4621" s="1">
        <f>MEDIAN(Data_Source[Price (SAR)])</f>
        <v>58000</v>
      </c>
      <c r="Q4621" s="1" cm="1">
        <f t="array" ref="Q4621">MEDIAN(_xlfn._xlws.FILTER(Data_Source[Price (SAR)],Data_Source[Maker] = Data_Source[[#This Row],[Maker]]))</f>
        <v>65000</v>
      </c>
    </row>
    <row r="4622" spans="1:17" x14ac:dyDescent="0.35">
      <c r="A4622">
        <v>4621</v>
      </c>
      <c r="B4622" t="s">
        <v>103</v>
      </c>
      <c r="C4622" t="s">
        <v>212</v>
      </c>
      <c r="D4622">
        <v>2018</v>
      </c>
      <c r="E4622" s="9">
        <f ca="1">YEAR(TODAY())-Data_Source[[#This Row],[Year]]</f>
        <v>7</v>
      </c>
      <c r="F4622" t="s">
        <v>44</v>
      </c>
      <c r="G4622" t="s">
        <v>216</v>
      </c>
      <c r="H4622" t="s">
        <v>26</v>
      </c>
      <c r="I4622">
        <v>3.6</v>
      </c>
      <c r="J4622" t="s">
        <v>18</v>
      </c>
      <c r="K4622" t="s">
        <v>68</v>
      </c>
      <c r="L4622">
        <v>40000</v>
      </c>
      <c r="M4622" t="s">
        <v>20</v>
      </c>
      <c r="N4622" t="s">
        <v>20</v>
      </c>
      <c r="O4622" s="3">
        <v>115000</v>
      </c>
      <c r="P4622" s="1">
        <f>MEDIAN(Data_Source[Price (SAR)])</f>
        <v>58000</v>
      </c>
      <c r="Q4622" s="1" cm="1">
        <f t="array" ref="Q4622">MEDIAN(_xlfn._xlws.FILTER(Data_Source[Price (SAR)],Data_Source[Maker] = Data_Source[[#This Row],[Maker]]))</f>
        <v>83000</v>
      </c>
    </row>
    <row r="4623" spans="1:17" x14ac:dyDescent="0.35">
      <c r="A4623">
        <v>4622</v>
      </c>
      <c r="B4623" t="s">
        <v>27</v>
      </c>
      <c r="C4623" t="s">
        <v>89</v>
      </c>
      <c r="D4623">
        <v>2017</v>
      </c>
      <c r="E4623" s="9">
        <f ca="1">YEAR(TODAY())-Data_Source[[#This Row],[Year]]</f>
        <v>8</v>
      </c>
      <c r="F4623" t="s">
        <v>15</v>
      </c>
      <c r="G4623" t="s">
        <v>25</v>
      </c>
      <c r="H4623" t="s">
        <v>26</v>
      </c>
      <c r="I4623">
        <v>2.4</v>
      </c>
      <c r="J4623" t="s">
        <v>18</v>
      </c>
      <c r="K4623" t="s">
        <v>19</v>
      </c>
      <c r="L4623">
        <v>166000</v>
      </c>
      <c r="M4623" t="s">
        <v>20</v>
      </c>
      <c r="N4623" t="s">
        <v>20</v>
      </c>
      <c r="O4623" s="3">
        <v>43000</v>
      </c>
      <c r="P4623" s="1">
        <f>MEDIAN(Data_Source[Price (SAR)])</f>
        <v>58000</v>
      </c>
      <c r="Q4623" s="1" cm="1">
        <f t="array" ref="Q4623">MEDIAN(_xlfn._xlws.FILTER(Data_Source[Price (SAR)],Data_Source[Maker] = Data_Source[[#This Row],[Maker]]))</f>
        <v>42000</v>
      </c>
    </row>
    <row r="4624" spans="1:17" x14ac:dyDescent="0.35">
      <c r="A4624">
        <v>4623</v>
      </c>
      <c r="B4624" t="s">
        <v>27</v>
      </c>
      <c r="C4624" t="s">
        <v>89</v>
      </c>
      <c r="D4624">
        <v>2018</v>
      </c>
      <c r="E4624" s="9">
        <f ca="1">YEAR(TODAY())-Data_Source[[#This Row],[Year]]</f>
        <v>7</v>
      </c>
      <c r="F4624" t="s">
        <v>44</v>
      </c>
      <c r="G4624" t="s">
        <v>29</v>
      </c>
      <c r="H4624" t="s">
        <v>17</v>
      </c>
      <c r="I4624">
        <v>2</v>
      </c>
      <c r="J4624" t="s">
        <v>18</v>
      </c>
      <c r="K4624" t="s">
        <v>19</v>
      </c>
      <c r="L4624">
        <v>79000</v>
      </c>
      <c r="M4624" t="s">
        <v>81</v>
      </c>
      <c r="N4624" t="s">
        <v>541</v>
      </c>
      <c r="O4624" s="3">
        <v>36000</v>
      </c>
      <c r="P4624" s="1">
        <f>MEDIAN(Data_Source[Price (SAR)])</f>
        <v>58000</v>
      </c>
      <c r="Q4624" s="1" cm="1">
        <f t="array" ref="Q4624">MEDIAN(_xlfn._xlws.FILTER(Data_Source[Price (SAR)],Data_Source[Maker] = Data_Source[[#This Row],[Maker]]))</f>
        <v>42000</v>
      </c>
    </row>
    <row r="4625" spans="1:17" x14ac:dyDescent="0.35">
      <c r="A4625">
        <v>4624</v>
      </c>
      <c r="B4625" t="s">
        <v>73</v>
      </c>
      <c r="C4625">
        <v>6</v>
      </c>
      <c r="D4625">
        <v>2009</v>
      </c>
      <c r="E4625" s="9">
        <f ca="1">YEAR(TODAY())-Data_Source[[#This Row],[Year]]</f>
        <v>16</v>
      </c>
      <c r="F4625" t="s">
        <v>15</v>
      </c>
      <c r="G4625" t="s">
        <v>78</v>
      </c>
      <c r="H4625" t="s">
        <v>30</v>
      </c>
      <c r="I4625">
        <v>3.7</v>
      </c>
      <c r="J4625" t="s">
        <v>18</v>
      </c>
      <c r="K4625" t="s">
        <v>19</v>
      </c>
      <c r="L4625">
        <v>299000</v>
      </c>
      <c r="M4625" t="s">
        <v>228</v>
      </c>
      <c r="N4625" t="s">
        <v>540</v>
      </c>
      <c r="O4625" s="3">
        <v>15000</v>
      </c>
      <c r="P4625" s="1">
        <f>MEDIAN(Data_Source[Price (SAR)])</f>
        <v>58000</v>
      </c>
      <c r="Q4625" s="1" cm="1">
        <f t="array" ref="Q4625">MEDIAN(_xlfn._xlws.FILTER(Data_Source[Price (SAR)],Data_Source[Maker] = Data_Source[[#This Row],[Maker]]))</f>
        <v>56000</v>
      </c>
    </row>
    <row r="4626" spans="1:17" x14ac:dyDescent="0.35">
      <c r="A4626">
        <v>4625</v>
      </c>
      <c r="B4626" t="s">
        <v>76</v>
      </c>
      <c r="C4626" t="s">
        <v>77</v>
      </c>
      <c r="D4626">
        <v>2013</v>
      </c>
      <c r="E4626" s="9">
        <f ca="1">YEAR(TODAY())-Data_Source[[#This Row],[Year]]</f>
        <v>12</v>
      </c>
      <c r="F4626" t="s">
        <v>15</v>
      </c>
      <c r="G4626" t="s">
        <v>29</v>
      </c>
      <c r="H4626" t="s">
        <v>26</v>
      </c>
      <c r="I4626">
        <v>5.4</v>
      </c>
      <c r="J4626" t="s">
        <v>18</v>
      </c>
      <c r="K4626" t="s">
        <v>19</v>
      </c>
      <c r="L4626">
        <v>147000</v>
      </c>
      <c r="M4626" t="s">
        <v>45</v>
      </c>
      <c r="N4626" t="s">
        <v>539</v>
      </c>
      <c r="O4626" s="3">
        <v>50000</v>
      </c>
      <c r="P4626" s="1">
        <f>MEDIAN(Data_Source[Price (SAR)])</f>
        <v>58000</v>
      </c>
      <c r="Q4626" s="1" cm="1">
        <f t="array" ref="Q4626">MEDIAN(_xlfn._xlws.FILTER(Data_Source[Price (SAR)],Data_Source[Maker] = Data_Source[[#This Row],[Maker]]))</f>
        <v>55000</v>
      </c>
    </row>
    <row r="4627" spans="1:17" x14ac:dyDescent="0.35">
      <c r="A4627">
        <v>4626</v>
      </c>
      <c r="B4627" t="s">
        <v>76</v>
      </c>
      <c r="C4627" t="s">
        <v>151</v>
      </c>
      <c r="D4627">
        <v>2015</v>
      </c>
      <c r="E4627" s="9">
        <f ca="1">YEAR(TODAY())-Data_Source[[#This Row],[Year]]</f>
        <v>10</v>
      </c>
      <c r="F4627" t="s">
        <v>15</v>
      </c>
      <c r="G4627" t="s">
        <v>23</v>
      </c>
      <c r="H4627" t="s">
        <v>26</v>
      </c>
      <c r="I4627">
        <v>3.5</v>
      </c>
      <c r="J4627" t="s">
        <v>18</v>
      </c>
      <c r="K4627" t="s">
        <v>19</v>
      </c>
      <c r="L4627">
        <v>93000</v>
      </c>
      <c r="M4627" t="s">
        <v>20</v>
      </c>
      <c r="N4627" t="s">
        <v>20</v>
      </c>
      <c r="O4627" s="2">
        <v>45000</v>
      </c>
      <c r="P4627" s="1">
        <f>MEDIAN(Data_Source[Price (SAR)])</f>
        <v>58000</v>
      </c>
      <c r="Q4627" s="1" cm="1">
        <f t="array" ref="Q4627">MEDIAN(_xlfn._xlws.FILTER(Data_Source[Price (SAR)],Data_Source[Maker] = Data_Source[[#This Row],[Maker]]))</f>
        <v>55000</v>
      </c>
    </row>
    <row r="4628" spans="1:17" x14ac:dyDescent="0.35">
      <c r="A4628">
        <v>4627</v>
      </c>
      <c r="B4628" t="s">
        <v>31</v>
      </c>
      <c r="C4628" t="s">
        <v>32</v>
      </c>
      <c r="D4628">
        <v>2016</v>
      </c>
      <c r="E4628" s="9">
        <f ca="1">YEAR(TODAY())-Data_Source[[#This Row],[Year]]</f>
        <v>9</v>
      </c>
      <c r="F4628" t="s">
        <v>44</v>
      </c>
      <c r="G4628" t="s">
        <v>78</v>
      </c>
      <c r="H4628" t="s">
        <v>17</v>
      </c>
      <c r="I4628">
        <v>2.5</v>
      </c>
      <c r="J4628" t="s">
        <v>18</v>
      </c>
      <c r="K4628" t="s">
        <v>19</v>
      </c>
      <c r="L4628">
        <v>66000</v>
      </c>
      <c r="M4628" t="s">
        <v>20</v>
      </c>
      <c r="N4628" t="s">
        <v>20</v>
      </c>
      <c r="O4628" s="2">
        <v>89000</v>
      </c>
      <c r="P4628" s="1">
        <f>MEDIAN(Data_Source[Price (SAR)])</f>
        <v>58000</v>
      </c>
      <c r="Q4628" s="1" cm="1">
        <f t="array" ref="Q4628">MEDIAN(_xlfn._xlws.FILTER(Data_Source[Price (SAR)],Data_Source[Maker] = Data_Source[[#This Row],[Maker]]))</f>
        <v>60500</v>
      </c>
    </row>
    <row r="4629" spans="1:17" x14ac:dyDescent="0.35">
      <c r="A4629">
        <v>4628</v>
      </c>
      <c r="B4629" t="s">
        <v>82</v>
      </c>
      <c r="C4629" t="s">
        <v>83</v>
      </c>
      <c r="D4629">
        <v>2018</v>
      </c>
      <c r="E4629" s="9">
        <f ca="1">YEAR(TODAY())-Data_Source[[#This Row],[Year]]</f>
        <v>7</v>
      </c>
      <c r="F4629" t="s">
        <v>15</v>
      </c>
      <c r="G4629" t="s">
        <v>25</v>
      </c>
      <c r="H4629" t="s">
        <v>26</v>
      </c>
      <c r="I4629">
        <v>3.3</v>
      </c>
      <c r="J4629" t="s">
        <v>18</v>
      </c>
      <c r="K4629" t="s">
        <v>19</v>
      </c>
      <c r="L4629">
        <v>94000</v>
      </c>
      <c r="M4629" t="s">
        <v>20</v>
      </c>
      <c r="N4629" t="s">
        <v>20</v>
      </c>
      <c r="O4629" s="3">
        <v>55000</v>
      </c>
      <c r="P4629" s="1">
        <f>MEDIAN(Data_Source[Price (SAR)])</f>
        <v>58000</v>
      </c>
      <c r="Q4629" s="1" cm="1">
        <f t="array" ref="Q4629">MEDIAN(_xlfn._xlws.FILTER(Data_Source[Price (SAR)],Data_Source[Maker] = Data_Source[[#This Row],[Maker]]))</f>
        <v>40000</v>
      </c>
    </row>
    <row r="4630" spans="1:17" x14ac:dyDescent="0.35">
      <c r="A4630">
        <v>4629</v>
      </c>
      <c r="B4630" t="s">
        <v>48</v>
      </c>
      <c r="C4630" t="s">
        <v>50</v>
      </c>
      <c r="D4630">
        <v>2016</v>
      </c>
      <c r="E4630" s="9">
        <f ca="1">YEAR(TODAY())-Data_Source[[#This Row],[Year]]</f>
        <v>9</v>
      </c>
      <c r="F4630" t="s">
        <v>47</v>
      </c>
      <c r="G4630" t="s">
        <v>25</v>
      </c>
      <c r="H4630" t="s">
        <v>17</v>
      </c>
      <c r="I4630">
        <v>2</v>
      </c>
      <c r="J4630" t="s">
        <v>18</v>
      </c>
      <c r="K4630" t="s">
        <v>19</v>
      </c>
      <c r="L4630">
        <v>93000</v>
      </c>
      <c r="M4630" t="s">
        <v>64</v>
      </c>
      <c r="N4630" t="s">
        <v>64</v>
      </c>
      <c r="O4630" s="2">
        <v>117000</v>
      </c>
      <c r="P4630" s="1">
        <f>MEDIAN(Data_Source[Price (SAR)])</f>
        <v>58000</v>
      </c>
      <c r="Q4630" s="1" cm="1">
        <f t="array" ref="Q4630">MEDIAN(_xlfn._xlws.FILTER(Data_Source[Price (SAR)],Data_Source[Maker] = Data_Source[[#This Row],[Maker]]))</f>
        <v>145000</v>
      </c>
    </row>
    <row r="4631" spans="1:17" x14ac:dyDescent="0.35">
      <c r="A4631">
        <v>4630</v>
      </c>
      <c r="B4631" t="s">
        <v>27</v>
      </c>
      <c r="C4631" t="s">
        <v>28</v>
      </c>
      <c r="D4631">
        <v>2011</v>
      </c>
      <c r="E4631" s="9">
        <f ca="1">YEAR(TODAY())-Data_Source[[#This Row],[Year]]</f>
        <v>14</v>
      </c>
      <c r="F4631" t="s">
        <v>15</v>
      </c>
      <c r="G4631" t="s">
        <v>23</v>
      </c>
      <c r="H4631" t="s">
        <v>26</v>
      </c>
      <c r="I4631">
        <v>2</v>
      </c>
      <c r="J4631" t="s">
        <v>18</v>
      </c>
      <c r="K4631" t="s">
        <v>68</v>
      </c>
      <c r="L4631">
        <v>300000</v>
      </c>
      <c r="M4631" t="s">
        <v>254</v>
      </c>
      <c r="N4631" t="s">
        <v>254</v>
      </c>
      <c r="O4631" s="2">
        <v>13000</v>
      </c>
      <c r="P4631" s="1">
        <f>MEDIAN(Data_Source[Price (SAR)])</f>
        <v>58000</v>
      </c>
      <c r="Q4631" s="1" cm="1">
        <f t="array" ref="Q4631">MEDIAN(_xlfn._xlws.FILTER(Data_Source[Price (SAR)],Data_Source[Maker] = Data_Source[[#This Row],[Maker]]))</f>
        <v>42000</v>
      </c>
    </row>
    <row r="4632" spans="1:17" x14ac:dyDescent="0.35">
      <c r="A4632">
        <v>4631</v>
      </c>
      <c r="B4632" t="s">
        <v>103</v>
      </c>
      <c r="C4632" t="s">
        <v>324</v>
      </c>
      <c r="D4632">
        <v>2011</v>
      </c>
      <c r="E4632" s="9">
        <f ca="1">YEAR(TODAY())-Data_Source[[#This Row],[Year]]</f>
        <v>14</v>
      </c>
      <c r="F4632" t="s">
        <v>15</v>
      </c>
      <c r="G4632" t="s">
        <v>23</v>
      </c>
      <c r="H4632" t="s">
        <v>17</v>
      </c>
      <c r="I4632">
        <v>2.4</v>
      </c>
      <c r="J4632" t="s">
        <v>18</v>
      </c>
      <c r="K4632" t="s">
        <v>19</v>
      </c>
      <c r="L4632">
        <v>245000</v>
      </c>
      <c r="M4632" t="s">
        <v>20</v>
      </c>
      <c r="N4632" t="s">
        <v>20</v>
      </c>
      <c r="O4632" s="2">
        <v>24000</v>
      </c>
      <c r="P4632" s="1">
        <f>MEDIAN(Data_Source[Price (SAR)])</f>
        <v>58000</v>
      </c>
      <c r="Q4632" s="1" cm="1">
        <f t="array" ref="Q4632">MEDIAN(_xlfn._xlws.FILTER(Data_Source[Price (SAR)],Data_Source[Maker] = Data_Source[[#This Row],[Maker]]))</f>
        <v>83000</v>
      </c>
    </row>
    <row r="4633" spans="1:17" x14ac:dyDescent="0.35">
      <c r="A4633">
        <v>4632</v>
      </c>
      <c r="B4633" t="s">
        <v>36</v>
      </c>
      <c r="C4633" t="s">
        <v>37</v>
      </c>
      <c r="D4633">
        <v>2019</v>
      </c>
      <c r="E4633" s="9">
        <f ca="1">YEAR(TODAY())-Data_Source[[#This Row],[Year]]</f>
        <v>6</v>
      </c>
      <c r="F4633" t="s">
        <v>15</v>
      </c>
      <c r="G4633" t="s">
        <v>65</v>
      </c>
      <c r="H4633" t="s">
        <v>30</v>
      </c>
      <c r="I4633">
        <v>5.3</v>
      </c>
      <c r="J4633" t="s">
        <v>18</v>
      </c>
      <c r="K4633" t="s">
        <v>19</v>
      </c>
      <c r="L4633">
        <v>60000</v>
      </c>
      <c r="M4633" t="s">
        <v>64</v>
      </c>
      <c r="N4633" t="s">
        <v>64</v>
      </c>
      <c r="O4633" s="3">
        <v>175000</v>
      </c>
      <c r="P4633" s="1">
        <f>MEDIAN(Data_Source[Price (SAR)])</f>
        <v>58000</v>
      </c>
      <c r="Q4633" s="1" cm="1">
        <f t="array" ref="Q4633">MEDIAN(_xlfn._xlws.FILTER(Data_Source[Price (SAR)],Data_Source[Maker] = Data_Source[[#This Row],[Maker]]))</f>
        <v>72000</v>
      </c>
    </row>
    <row r="4634" spans="1:17" x14ac:dyDescent="0.35">
      <c r="A4634">
        <v>4633</v>
      </c>
      <c r="B4634" t="s">
        <v>34</v>
      </c>
      <c r="C4634" t="s">
        <v>145</v>
      </c>
      <c r="D4634">
        <v>2015</v>
      </c>
      <c r="E4634" s="9">
        <f ca="1">YEAR(TODAY())-Data_Source[[#This Row],[Year]]</f>
        <v>10</v>
      </c>
      <c r="F4634" t="s">
        <v>15</v>
      </c>
      <c r="G4634" t="s">
        <v>23</v>
      </c>
      <c r="H4634" t="s">
        <v>17</v>
      </c>
      <c r="I4634">
        <v>2.7</v>
      </c>
      <c r="J4634" t="s">
        <v>18</v>
      </c>
      <c r="K4634" t="s">
        <v>19</v>
      </c>
      <c r="L4634">
        <v>226000</v>
      </c>
      <c r="M4634" t="s">
        <v>20</v>
      </c>
      <c r="N4634" t="s">
        <v>20</v>
      </c>
      <c r="O4634" s="3">
        <v>45000</v>
      </c>
      <c r="P4634" s="1">
        <f>MEDIAN(Data_Source[Price (SAR)])</f>
        <v>58000</v>
      </c>
      <c r="Q4634" s="1" cm="1">
        <f t="array" ref="Q4634">MEDIAN(_xlfn._xlws.FILTER(Data_Source[Price (SAR)],Data_Source[Maker] = Data_Source[[#This Row],[Maker]]))</f>
        <v>65000</v>
      </c>
    </row>
    <row r="4635" spans="1:17" x14ac:dyDescent="0.35">
      <c r="A4635">
        <v>4634</v>
      </c>
      <c r="B4635" t="s">
        <v>34</v>
      </c>
      <c r="C4635" t="s">
        <v>162</v>
      </c>
      <c r="D4635">
        <v>1987</v>
      </c>
      <c r="E4635" s="9">
        <f ca="1">YEAR(TODAY())-Data_Source[[#This Row],[Year]]</f>
        <v>38</v>
      </c>
      <c r="F4635" t="s">
        <v>15</v>
      </c>
      <c r="G4635" t="s">
        <v>94</v>
      </c>
      <c r="H4635" t="s">
        <v>26</v>
      </c>
      <c r="I4635">
        <v>1</v>
      </c>
      <c r="J4635" t="s">
        <v>18</v>
      </c>
      <c r="K4635" t="s">
        <v>68</v>
      </c>
      <c r="L4635">
        <v>388528</v>
      </c>
      <c r="M4635" t="s">
        <v>248</v>
      </c>
      <c r="N4635" t="s">
        <v>540</v>
      </c>
      <c r="O4635" s="2">
        <v>20000</v>
      </c>
      <c r="P4635" s="1">
        <f>MEDIAN(Data_Source[Price (SAR)])</f>
        <v>58000</v>
      </c>
      <c r="Q4635" s="1" cm="1">
        <f t="array" ref="Q4635">MEDIAN(_xlfn._xlws.FILTER(Data_Source[Price (SAR)],Data_Source[Maker] = Data_Source[[#This Row],[Maker]]))</f>
        <v>65000</v>
      </c>
    </row>
    <row r="4636" spans="1:17" x14ac:dyDescent="0.35">
      <c r="A4636">
        <v>4635</v>
      </c>
      <c r="B4636" t="s">
        <v>34</v>
      </c>
      <c r="C4636" t="s">
        <v>41</v>
      </c>
      <c r="D4636">
        <v>2017</v>
      </c>
      <c r="E4636" s="9">
        <f ca="1">YEAR(TODAY())-Data_Source[[#This Row],[Year]]</f>
        <v>8</v>
      </c>
      <c r="F4636" t="s">
        <v>15</v>
      </c>
      <c r="G4636" t="s">
        <v>23</v>
      </c>
      <c r="H4636" t="s">
        <v>26</v>
      </c>
      <c r="I4636">
        <v>1.4</v>
      </c>
      <c r="J4636" t="s">
        <v>18</v>
      </c>
      <c r="K4636" t="s">
        <v>19</v>
      </c>
      <c r="L4636">
        <v>50000</v>
      </c>
      <c r="M4636" t="s">
        <v>20</v>
      </c>
      <c r="N4636" t="s">
        <v>20</v>
      </c>
      <c r="O4636" s="3">
        <v>33000</v>
      </c>
      <c r="P4636" s="1">
        <f>MEDIAN(Data_Source[Price (SAR)])</f>
        <v>58000</v>
      </c>
      <c r="Q4636" s="1" cm="1">
        <f t="array" ref="Q4636">MEDIAN(_xlfn._xlws.FILTER(Data_Source[Price (SAR)],Data_Source[Maker] = Data_Source[[#This Row],[Maker]]))</f>
        <v>65000</v>
      </c>
    </row>
    <row r="4637" spans="1:17" x14ac:dyDescent="0.35">
      <c r="A4637">
        <v>4636</v>
      </c>
      <c r="B4637" t="s">
        <v>36</v>
      </c>
      <c r="C4637" t="s">
        <v>37</v>
      </c>
      <c r="D4637">
        <v>2015</v>
      </c>
      <c r="E4637" s="9">
        <f ca="1">YEAR(TODAY())-Data_Source[[#This Row],[Year]]</f>
        <v>10</v>
      </c>
      <c r="F4637" t="s">
        <v>15</v>
      </c>
      <c r="G4637" t="s">
        <v>25</v>
      </c>
      <c r="H4637" t="s">
        <v>26</v>
      </c>
      <c r="I4637">
        <v>5.3</v>
      </c>
      <c r="J4637" t="s">
        <v>18</v>
      </c>
      <c r="K4637" t="s">
        <v>19</v>
      </c>
      <c r="L4637">
        <v>170000</v>
      </c>
      <c r="M4637" t="s">
        <v>279</v>
      </c>
      <c r="N4637" t="s">
        <v>542</v>
      </c>
      <c r="O4637" s="2">
        <v>102000</v>
      </c>
      <c r="P4637" s="1">
        <f>MEDIAN(Data_Source[Price (SAR)])</f>
        <v>58000</v>
      </c>
      <c r="Q4637" s="1" cm="1">
        <f t="array" ref="Q4637">MEDIAN(_xlfn._xlws.FILTER(Data_Source[Price (SAR)],Data_Source[Maker] = Data_Source[[#This Row],[Maker]]))</f>
        <v>72000</v>
      </c>
    </row>
    <row r="4638" spans="1:17" x14ac:dyDescent="0.35">
      <c r="A4638">
        <v>4637</v>
      </c>
      <c r="B4638" t="s">
        <v>60</v>
      </c>
      <c r="C4638" t="s">
        <v>90</v>
      </c>
      <c r="D4638">
        <v>2013</v>
      </c>
      <c r="E4638" s="9">
        <f ca="1">YEAR(TODAY())-Data_Source[[#This Row],[Year]]</f>
        <v>12</v>
      </c>
      <c r="F4638" t="s">
        <v>15</v>
      </c>
      <c r="G4638" t="s">
        <v>23</v>
      </c>
      <c r="H4638" t="s">
        <v>17</v>
      </c>
      <c r="I4638">
        <v>5.7</v>
      </c>
      <c r="J4638" t="s">
        <v>18</v>
      </c>
      <c r="K4638" t="s">
        <v>19</v>
      </c>
      <c r="L4638">
        <v>252000</v>
      </c>
      <c r="M4638" t="s">
        <v>111</v>
      </c>
      <c r="N4638" t="s">
        <v>540</v>
      </c>
      <c r="O4638" s="3">
        <v>145000</v>
      </c>
      <c r="P4638" s="1">
        <f>MEDIAN(Data_Source[Price (SAR)])</f>
        <v>58000</v>
      </c>
      <c r="Q4638" s="1" cm="1">
        <f t="array" ref="Q4638">MEDIAN(_xlfn._xlws.FILTER(Data_Source[Price (SAR)],Data_Source[Maker] = Data_Source[[#This Row],[Maker]]))</f>
        <v>142000</v>
      </c>
    </row>
    <row r="4639" spans="1:17" x14ac:dyDescent="0.35">
      <c r="A4639">
        <v>4638</v>
      </c>
      <c r="B4639" t="s">
        <v>60</v>
      </c>
      <c r="C4639" t="s">
        <v>80</v>
      </c>
      <c r="D4639">
        <v>2017</v>
      </c>
      <c r="E4639" s="9">
        <f ca="1">YEAR(TODAY())-Data_Source[[#This Row],[Year]]</f>
        <v>8</v>
      </c>
      <c r="F4639" t="s">
        <v>44</v>
      </c>
      <c r="G4639" t="s">
        <v>16</v>
      </c>
      <c r="H4639" t="s">
        <v>17</v>
      </c>
      <c r="I4639">
        <v>3.5</v>
      </c>
      <c r="J4639" t="s">
        <v>18</v>
      </c>
      <c r="K4639" t="s">
        <v>19</v>
      </c>
      <c r="L4639">
        <v>39000</v>
      </c>
      <c r="M4639" t="s">
        <v>20</v>
      </c>
      <c r="N4639" t="s">
        <v>20</v>
      </c>
      <c r="O4639" s="2">
        <v>160000</v>
      </c>
      <c r="P4639" s="1">
        <f>MEDIAN(Data_Source[Price (SAR)])</f>
        <v>58000</v>
      </c>
      <c r="Q4639" s="1" cm="1">
        <f t="array" ref="Q4639">MEDIAN(_xlfn._xlws.FILTER(Data_Source[Price (SAR)],Data_Source[Maker] = Data_Source[[#This Row],[Maker]]))</f>
        <v>142000</v>
      </c>
    </row>
    <row r="4640" spans="1:17" x14ac:dyDescent="0.35">
      <c r="A4640">
        <v>4639</v>
      </c>
      <c r="B4640" t="s">
        <v>34</v>
      </c>
      <c r="C4640" t="s">
        <v>43</v>
      </c>
      <c r="D4640">
        <v>2009</v>
      </c>
      <c r="E4640" s="9">
        <f ca="1">YEAR(TODAY())-Data_Source[[#This Row],[Year]]</f>
        <v>16</v>
      </c>
      <c r="F4640" t="s">
        <v>15</v>
      </c>
      <c r="G4640" t="s">
        <v>23</v>
      </c>
      <c r="H4640" t="s">
        <v>17</v>
      </c>
      <c r="I4640">
        <v>2.4</v>
      </c>
      <c r="J4640" t="s">
        <v>18</v>
      </c>
      <c r="K4640" t="s">
        <v>19</v>
      </c>
      <c r="L4640">
        <v>520000</v>
      </c>
      <c r="M4640" t="s">
        <v>64</v>
      </c>
      <c r="N4640" t="s">
        <v>64</v>
      </c>
      <c r="O4640" s="2">
        <v>23000</v>
      </c>
      <c r="P4640" s="1">
        <f>MEDIAN(Data_Source[Price (SAR)])</f>
        <v>58000</v>
      </c>
      <c r="Q4640" s="1" cm="1">
        <f t="array" ref="Q4640">MEDIAN(_xlfn._xlws.FILTER(Data_Source[Price (SAR)],Data_Source[Maker] = Data_Source[[#This Row],[Maker]]))</f>
        <v>65000</v>
      </c>
    </row>
    <row r="4641" spans="1:17" x14ac:dyDescent="0.35">
      <c r="A4641">
        <v>4640</v>
      </c>
      <c r="B4641" t="s">
        <v>109</v>
      </c>
      <c r="C4641" t="s">
        <v>110</v>
      </c>
      <c r="D4641">
        <v>2019</v>
      </c>
      <c r="E4641" s="9">
        <f ca="1">YEAR(TODAY())-Data_Source[[#This Row],[Year]]</f>
        <v>6</v>
      </c>
      <c r="F4641" t="s">
        <v>15</v>
      </c>
      <c r="G4641" t="s">
        <v>213</v>
      </c>
      <c r="H4641" t="s">
        <v>17</v>
      </c>
      <c r="I4641">
        <v>3.6</v>
      </c>
      <c r="J4641" t="s">
        <v>18</v>
      </c>
      <c r="K4641" t="s">
        <v>19</v>
      </c>
      <c r="L4641">
        <v>48000</v>
      </c>
      <c r="M4641" t="s">
        <v>45</v>
      </c>
      <c r="N4641" t="s">
        <v>539</v>
      </c>
      <c r="O4641" s="3">
        <v>85000</v>
      </c>
      <c r="P4641" s="1">
        <f>MEDIAN(Data_Source[Price (SAR)])</f>
        <v>58000</v>
      </c>
      <c r="Q4641" s="1" cm="1">
        <f t="array" ref="Q4641">MEDIAN(_xlfn._xlws.FILTER(Data_Source[Price (SAR)],Data_Source[Maker] = Data_Source[[#This Row],[Maker]]))</f>
        <v>71000</v>
      </c>
    </row>
    <row r="4642" spans="1:17" x14ac:dyDescent="0.35">
      <c r="A4642">
        <v>4641</v>
      </c>
      <c r="B4642" t="s">
        <v>76</v>
      </c>
      <c r="C4642" t="s">
        <v>125</v>
      </c>
      <c r="D4642">
        <v>2009</v>
      </c>
      <c r="E4642" s="9">
        <f ca="1">YEAR(TODAY())-Data_Source[[#This Row],[Year]]</f>
        <v>16</v>
      </c>
      <c r="F4642" t="s">
        <v>47</v>
      </c>
      <c r="G4642" t="s">
        <v>23</v>
      </c>
      <c r="H4642" t="s">
        <v>30</v>
      </c>
      <c r="I4642">
        <v>3.5</v>
      </c>
      <c r="J4642" t="s">
        <v>18</v>
      </c>
      <c r="K4642" t="s">
        <v>19</v>
      </c>
      <c r="L4642">
        <v>430</v>
      </c>
      <c r="M4642" t="s">
        <v>42</v>
      </c>
      <c r="N4642" t="s">
        <v>64</v>
      </c>
      <c r="O4642" s="3">
        <v>20000</v>
      </c>
      <c r="P4642" s="1">
        <f>MEDIAN(Data_Source[Price (SAR)])</f>
        <v>58000</v>
      </c>
      <c r="Q4642" s="1" cm="1">
        <f t="array" ref="Q4642">MEDIAN(_xlfn._xlws.FILTER(Data_Source[Price (SAR)],Data_Source[Maker] = Data_Source[[#This Row],[Maker]]))</f>
        <v>55000</v>
      </c>
    </row>
    <row r="4643" spans="1:17" x14ac:dyDescent="0.35">
      <c r="A4643">
        <v>4642</v>
      </c>
      <c r="B4643" t="s">
        <v>34</v>
      </c>
      <c r="C4643" t="s">
        <v>123</v>
      </c>
      <c r="D4643">
        <v>2017</v>
      </c>
      <c r="E4643" s="9">
        <f ca="1">YEAR(TODAY())-Data_Source[[#This Row],[Year]]</f>
        <v>8</v>
      </c>
      <c r="F4643" t="s">
        <v>44</v>
      </c>
      <c r="G4643" t="s">
        <v>23</v>
      </c>
      <c r="H4643" t="s">
        <v>30</v>
      </c>
      <c r="I4643">
        <v>2.7</v>
      </c>
      <c r="J4643" t="s">
        <v>18</v>
      </c>
      <c r="K4643" t="s">
        <v>68</v>
      </c>
      <c r="L4643">
        <v>18000</v>
      </c>
      <c r="M4643" t="s">
        <v>42</v>
      </c>
      <c r="N4643" t="s">
        <v>64</v>
      </c>
      <c r="O4643" s="2">
        <v>77000</v>
      </c>
      <c r="P4643" s="1">
        <f>MEDIAN(Data_Source[Price (SAR)])</f>
        <v>58000</v>
      </c>
      <c r="Q4643" s="1" cm="1">
        <f t="array" ref="Q4643">MEDIAN(_xlfn._xlws.FILTER(Data_Source[Price (SAR)],Data_Source[Maker] = Data_Source[[#This Row],[Maker]]))</f>
        <v>65000</v>
      </c>
    </row>
    <row r="4644" spans="1:17" x14ac:dyDescent="0.35">
      <c r="A4644">
        <v>4643</v>
      </c>
      <c r="B4644" t="s">
        <v>82</v>
      </c>
      <c r="C4644" t="s">
        <v>142</v>
      </c>
      <c r="D4644">
        <v>2014</v>
      </c>
      <c r="E4644" s="9">
        <f ca="1">YEAR(TODAY())-Data_Source[[#This Row],[Year]]</f>
        <v>11</v>
      </c>
      <c r="F4644" t="s">
        <v>15</v>
      </c>
      <c r="G4644" t="s">
        <v>65</v>
      </c>
      <c r="H4644" t="s">
        <v>30</v>
      </c>
      <c r="I4644">
        <v>1.6</v>
      </c>
      <c r="J4644" t="s">
        <v>18</v>
      </c>
      <c r="K4644" t="s">
        <v>19</v>
      </c>
      <c r="L4644">
        <v>223</v>
      </c>
      <c r="M4644" t="s">
        <v>81</v>
      </c>
      <c r="N4644" t="s">
        <v>541</v>
      </c>
      <c r="O4644" s="3">
        <v>24000</v>
      </c>
      <c r="P4644" s="1">
        <f>MEDIAN(Data_Source[Price (SAR)])</f>
        <v>58000</v>
      </c>
      <c r="Q4644" s="1" cm="1">
        <f t="array" ref="Q4644">MEDIAN(_xlfn._xlws.FILTER(Data_Source[Price (SAR)],Data_Source[Maker] = Data_Source[[#This Row],[Maker]]))</f>
        <v>40000</v>
      </c>
    </row>
    <row r="4645" spans="1:17" x14ac:dyDescent="0.35">
      <c r="A4645">
        <v>4644</v>
      </c>
      <c r="B4645" t="s">
        <v>36</v>
      </c>
      <c r="C4645" t="s">
        <v>37</v>
      </c>
      <c r="D4645">
        <v>2010</v>
      </c>
      <c r="E4645" s="9">
        <f ca="1">YEAR(TODAY())-Data_Source[[#This Row],[Year]]</f>
        <v>15</v>
      </c>
      <c r="F4645" t="s">
        <v>15</v>
      </c>
      <c r="G4645" t="s">
        <v>23</v>
      </c>
      <c r="H4645" t="s">
        <v>30</v>
      </c>
      <c r="I4645">
        <v>5.3</v>
      </c>
      <c r="J4645" t="s">
        <v>18</v>
      </c>
      <c r="K4645" t="s">
        <v>19</v>
      </c>
      <c r="L4645">
        <v>360000</v>
      </c>
      <c r="M4645" t="s">
        <v>70</v>
      </c>
      <c r="N4645" t="s">
        <v>70</v>
      </c>
      <c r="O4645" s="3">
        <v>22000</v>
      </c>
      <c r="P4645" s="1">
        <f>MEDIAN(Data_Source[Price (SAR)])</f>
        <v>58000</v>
      </c>
      <c r="Q4645" s="1" cm="1">
        <f t="array" ref="Q4645">MEDIAN(_xlfn._xlws.FILTER(Data_Source[Price (SAR)],Data_Source[Maker] = Data_Source[[#This Row],[Maker]]))</f>
        <v>72000</v>
      </c>
    </row>
    <row r="4646" spans="1:17" x14ac:dyDescent="0.35">
      <c r="A4646">
        <v>4645</v>
      </c>
      <c r="B4646" t="s">
        <v>34</v>
      </c>
      <c r="C4646" t="s">
        <v>55</v>
      </c>
      <c r="D4646">
        <v>2020</v>
      </c>
      <c r="E4646" s="9">
        <f ca="1">YEAR(TODAY())-Data_Source[[#This Row],[Year]]</f>
        <v>5</v>
      </c>
      <c r="F4646" t="s">
        <v>15</v>
      </c>
      <c r="G4646" t="s">
        <v>23</v>
      </c>
      <c r="H4646" t="s">
        <v>17</v>
      </c>
      <c r="I4646">
        <v>4</v>
      </c>
      <c r="J4646" t="s">
        <v>18</v>
      </c>
      <c r="K4646" t="s">
        <v>19</v>
      </c>
      <c r="L4646">
        <v>8000</v>
      </c>
      <c r="M4646" t="s">
        <v>42</v>
      </c>
      <c r="N4646" t="s">
        <v>64</v>
      </c>
      <c r="O4646" s="3">
        <v>174000</v>
      </c>
      <c r="P4646" s="1">
        <f>MEDIAN(Data_Source[Price (SAR)])</f>
        <v>58000</v>
      </c>
      <c r="Q4646" s="1" cm="1">
        <f t="array" ref="Q4646">MEDIAN(_xlfn._xlws.FILTER(Data_Source[Price (SAR)],Data_Source[Maker] = Data_Source[[#This Row],[Maker]]))</f>
        <v>65000</v>
      </c>
    </row>
    <row r="4647" spans="1:17" x14ac:dyDescent="0.35">
      <c r="A4647">
        <v>4646</v>
      </c>
      <c r="B4647" t="s">
        <v>76</v>
      </c>
      <c r="C4647" t="s">
        <v>47</v>
      </c>
      <c r="D4647">
        <v>1982</v>
      </c>
      <c r="E4647" s="9">
        <f ca="1">YEAR(TODAY())-Data_Source[[#This Row],[Year]]</f>
        <v>43</v>
      </c>
      <c r="F4647" t="s">
        <v>47</v>
      </c>
      <c r="G4647" t="s">
        <v>38</v>
      </c>
      <c r="H4647" t="s">
        <v>17</v>
      </c>
      <c r="I4647">
        <v>5</v>
      </c>
      <c r="J4647" t="s">
        <v>18</v>
      </c>
      <c r="K4647" t="s">
        <v>19</v>
      </c>
      <c r="L4647">
        <v>34000</v>
      </c>
      <c r="M4647" t="s">
        <v>45</v>
      </c>
      <c r="N4647" t="s">
        <v>539</v>
      </c>
      <c r="O4647" s="3">
        <v>180000</v>
      </c>
      <c r="P4647" s="1">
        <f>MEDIAN(Data_Source[Price (SAR)])</f>
        <v>58000</v>
      </c>
      <c r="Q4647" s="1" cm="1">
        <f t="array" ref="Q4647">MEDIAN(_xlfn._xlws.FILTER(Data_Source[Price (SAR)],Data_Source[Maker] = Data_Source[[#This Row],[Maker]]))</f>
        <v>55000</v>
      </c>
    </row>
    <row r="4648" spans="1:17" x14ac:dyDescent="0.35">
      <c r="A4648">
        <v>4647</v>
      </c>
      <c r="B4648" t="s">
        <v>34</v>
      </c>
      <c r="C4648" t="s">
        <v>58</v>
      </c>
      <c r="D4648">
        <v>2014</v>
      </c>
      <c r="E4648" s="9">
        <f ca="1">YEAR(TODAY())-Data_Source[[#This Row],[Year]]</f>
        <v>11</v>
      </c>
      <c r="F4648" t="s">
        <v>15</v>
      </c>
      <c r="G4648" t="s">
        <v>23</v>
      </c>
      <c r="H4648" t="s">
        <v>26</v>
      </c>
      <c r="I4648">
        <v>2.7</v>
      </c>
      <c r="J4648" t="s">
        <v>18</v>
      </c>
      <c r="K4648" t="s">
        <v>68</v>
      </c>
      <c r="L4648">
        <v>182000</v>
      </c>
      <c r="M4648" t="s">
        <v>45</v>
      </c>
      <c r="N4648" t="s">
        <v>539</v>
      </c>
      <c r="O4648" s="2">
        <v>50000</v>
      </c>
      <c r="P4648" s="1">
        <f>MEDIAN(Data_Source[Price (SAR)])</f>
        <v>58000</v>
      </c>
      <c r="Q4648" s="1" cm="1">
        <f t="array" ref="Q4648">MEDIAN(_xlfn._xlws.FILTER(Data_Source[Price (SAR)],Data_Source[Maker] = Data_Source[[#This Row],[Maker]]))</f>
        <v>65000</v>
      </c>
    </row>
    <row r="4649" spans="1:17" x14ac:dyDescent="0.35">
      <c r="A4649">
        <v>4648</v>
      </c>
      <c r="B4649" t="s">
        <v>31</v>
      </c>
      <c r="C4649" t="s">
        <v>453</v>
      </c>
      <c r="D4649">
        <v>2012</v>
      </c>
      <c r="E4649" s="9">
        <f ca="1">YEAR(TODAY())-Data_Source[[#This Row],[Year]]</f>
        <v>13</v>
      </c>
      <c r="F4649" t="s">
        <v>15</v>
      </c>
      <c r="G4649" t="s">
        <v>23</v>
      </c>
      <c r="H4649" t="s">
        <v>17</v>
      </c>
      <c r="I4649">
        <v>3.7</v>
      </c>
      <c r="J4649" t="s">
        <v>18</v>
      </c>
      <c r="K4649" t="s">
        <v>19</v>
      </c>
      <c r="L4649">
        <v>240000</v>
      </c>
      <c r="M4649" t="s">
        <v>42</v>
      </c>
      <c r="N4649" t="s">
        <v>64</v>
      </c>
      <c r="O4649" s="3">
        <v>38000</v>
      </c>
      <c r="P4649" s="1">
        <f>MEDIAN(Data_Source[Price (SAR)])</f>
        <v>58000</v>
      </c>
      <c r="Q4649" s="1" cm="1">
        <f t="array" ref="Q4649">MEDIAN(_xlfn._xlws.FILTER(Data_Source[Price (SAR)],Data_Source[Maker] = Data_Source[[#This Row],[Maker]]))</f>
        <v>60500</v>
      </c>
    </row>
    <row r="4650" spans="1:17" x14ac:dyDescent="0.35">
      <c r="A4650">
        <v>4649</v>
      </c>
      <c r="B4650" t="s">
        <v>34</v>
      </c>
      <c r="C4650" t="s">
        <v>51</v>
      </c>
      <c r="D4650">
        <v>2011</v>
      </c>
      <c r="E4650" s="9">
        <f ca="1">YEAR(TODAY())-Data_Source[[#This Row],[Year]]</f>
        <v>14</v>
      </c>
      <c r="F4650" t="s">
        <v>15</v>
      </c>
      <c r="G4650" t="s">
        <v>29</v>
      </c>
      <c r="H4650" t="s">
        <v>30</v>
      </c>
      <c r="I4650">
        <v>1.6</v>
      </c>
      <c r="J4650" t="s">
        <v>18</v>
      </c>
      <c r="K4650" t="s">
        <v>68</v>
      </c>
      <c r="L4650">
        <v>490</v>
      </c>
      <c r="M4650" t="s">
        <v>54</v>
      </c>
      <c r="N4650" t="s">
        <v>538</v>
      </c>
      <c r="O4650" s="3">
        <v>18000</v>
      </c>
      <c r="P4650" s="1">
        <f>MEDIAN(Data_Source[Price (SAR)])</f>
        <v>58000</v>
      </c>
      <c r="Q4650" s="1" cm="1">
        <f t="array" ref="Q4650">MEDIAN(_xlfn._xlws.FILTER(Data_Source[Price (SAR)],Data_Source[Maker] = Data_Source[[#This Row],[Maker]]))</f>
        <v>65000</v>
      </c>
    </row>
    <row r="4651" spans="1:17" x14ac:dyDescent="0.35">
      <c r="A4651">
        <v>4650</v>
      </c>
      <c r="B4651" t="s">
        <v>510</v>
      </c>
      <c r="C4651" t="s">
        <v>482</v>
      </c>
      <c r="D4651">
        <v>2008</v>
      </c>
      <c r="E4651" s="9">
        <f ca="1">YEAR(TODAY())-Data_Source[[#This Row],[Year]]</f>
        <v>17</v>
      </c>
      <c r="F4651" t="s">
        <v>47</v>
      </c>
      <c r="G4651" t="s">
        <v>102</v>
      </c>
      <c r="H4651" t="s">
        <v>30</v>
      </c>
      <c r="I4651">
        <v>1.8</v>
      </c>
      <c r="J4651" t="s">
        <v>18</v>
      </c>
      <c r="K4651" t="s">
        <v>19</v>
      </c>
      <c r="L4651">
        <v>200000</v>
      </c>
      <c r="M4651" t="s">
        <v>20</v>
      </c>
      <c r="N4651" t="s">
        <v>20</v>
      </c>
      <c r="O4651" s="2">
        <v>15000</v>
      </c>
      <c r="P4651" s="1">
        <f>MEDIAN(Data_Source[Price (SAR)])</f>
        <v>58000</v>
      </c>
      <c r="Q4651" s="1" cm="1">
        <f t="array" ref="Q4651">MEDIAN(_xlfn._xlws.FILTER(Data_Source[Price (SAR)],Data_Source[Maker] = Data_Source[[#This Row],[Maker]]))</f>
        <v>10500</v>
      </c>
    </row>
    <row r="4652" spans="1:17" x14ac:dyDescent="0.35">
      <c r="A4652">
        <v>4651</v>
      </c>
      <c r="B4652" t="s">
        <v>36</v>
      </c>
      <c r="C4652" t="s">
        <v>37</v>
      </c>
      <c r="D4652">
        <v>2013</v>
      </c>
      <c r="E4652" s="9">
        <f ca="1">YEAR(TODAY())-Data_Source[[#This Row],[Year]]</f>
        <v>12</v>
      </c>
      <c r="F4652" t="s">
        <v>15</v>
      </c>
      <c r="G4652" t="s">
        <v>38</v>
      </c>
      <c r="H4652" t="s">
        <v>30</v>
      </c>
      <c r="I4652">
        <v>5.3</v>
      </c>
      <c r="J4652" t="s">
        <v>18</v>
      </c>
      <c r="K4652" t="s">
        <v>19</v>
      </c>
      <c r="L4652">
        <v>7800</v>
      </c>
      <c r="M4652" t="s">
        <v>45</v>
      </c>
      <c r="N4652" t="s">
        <v>539</v>
      </c>
      <c r="O4652" s="2">
        <v>110000</v>
      </c>
      <c r="P4652" s="1">
        <f>MEDIAN(Data_Source[Price (SAR)])</f>
        <v>58000</v>
      </c>
      <c r="Q4652" s="1" cm="1">
        <f t="array" ref="Q4652">MEDIAN(_xlfn._xlws.FILTER(Data_Source[Price (SAR)],Data_Source[Maker] = Data_Source[[#This Row],[Maker]]))</f>
        <v>72000</v>
      </c>
    </row>
    <row r="4653" spans="1:17" x14ac:dyDescent="0.35">
      <c r="A4653">
        <v>4652</v>
      </c>
      <c r="B4653" t="s">
        <v>34</v>
      </c>
      <c r="C4653" t="s">
        <v>58</v>
      </c>
      <c r="D4653">
        <v>2020</v>
      </c>
      <c r="E4653" s="9">
        <f ca="1">YEAR(TODAY())-Data_Source[[#This Row],[Year]]</f>
        <v>5</v>
      </c>
      <c r="F4653" t="s">
        <v>15</v>
      </c>
      <c r="G4653" t="s">
        <v>23</v>
      </c>
      <c r="H4653" t="s">
        <v>30</v>
      </c>
      <c r="I4653">
        <v>2.7</v>
      </c>
      <c r="J4653" t="s">
        <v>18</v>
      </c>
      <c r="K4653" t="s">
        <v>19</v>
      </c>
      <c r="L4653">
        <v>76192</v>
      </c>
      <c r="M4653" t="s">
        <v>20</v>
      </c>
      <c r="N4653" t="s">
        <v>20</v>
      </c>
      <c r="O4653" s="2">
        <v>93500</v>
      </c>
      <c r="P4653" s="1">
        <f>MEDIAN(Data_Source[Price (SAR)])</f>
        <v>58000</v>
      </c>
      <c r="Q4653" s="1" cm="1">
        <f t="array" ref="Q4653">MEDIAN(_xlfn._xlws.FILTER(Data_Source[Price (SAR)],Data_Source[Maker] = Data_Source[[#This Row],[Maker]]))</f>
        <v>65000</v>
      </c>
    </row>
    <row r="4654" spans="1:17" x14ac:dyDescent="0.35">
      <c r="A4654">
        <v>4653</v>
      </c>
      <c r="B4654" t="s">
        <v>76</v>
      </c>
      <c r="C4654" t="s">
        <v>203</v>
      </c>
      <c r="D4654">
        <v>2016</v>
      </c>
      <c r="E4654" s="9">
        <f ca="1">YEAR(TODAY())-Data_Source[[#This Row],[Year]]</f>
        <v>9</v>
      </c>
      <c r="F4654" t="s">
        <v>15</v>
      </c>
      <c r="G4654" t="s">
        <v>29</v>
      </c>
      <c r="H4654" t="s">
        <v>26</v>
      </c>
      <c r="I4654">
        <v>1.5</v>
      </c>
      <c r="J4654" t="s">
        <v>18</v>
      </c>
      <c r="K4654" t="s">
        <v>19</v>
      </c>
      <c r="L4654">
        <v>58478</v>
      </c>
      <c r="M4654" t="s">
        <v>253</v>
      </c>
      <c r="N4654" t="s">
        <v>539</v>
      </c>
      <c r="O4654" s="2">
        <v>20000</v>
      </c>
      <c r="P4654" s="1">
        <f>MEDIAN(Data_Source[Price (SAR)])</f>
        <v>58000</v>
      </c>
      <c r="Q4654" s="1" cm="1">
        <f t="array" ref="Q4654">MEDIAN(_xlfn._xlws.FILTER(Data_Source[Price (SAR)],Data_Source[Maker] = Data_Source[[#This Row],[Maker]]))</f>
        <v>55000</v>
      </c>
    </row>
    <row r="4655" spans="1:17" x14ac:dyDescent="0.35">
      <c r="A4655">
        <v>4654</v>
      </c>
      <c r="B4655" t="s">
        <v>82</v>
      </c>
      <c r="C4655" t="s">
        <v>238</v>
      </c>
      <c r="D4655">
        <v>2021</v>
      </c>
      <c r="E4655" s="9">
        <f ca="1">YEAR(TODAY())-Data_Source[[#This Row],[Year]]</f>
        <v>4</v>
      </c>
      <c r="F4655" t="s">
        <v>15</v>
      </c>
      <c r="G4655" t="s">
        <v>65</v>
      </c>
      <c r="H4655" t="s">
        <v>30</v>
      </c>
      <c r="I4655">
        <v>1.6</v>
      </c>
      <c r="J4655" t="s">
        <v>18</v>
      </c>
      <c r="K4655" t="s">
        <v>19</v>
      </c>
      <c r="L4655">
        <v>10000</v>
      </c>
      <c r="M4655" t="s">
        <v>20</v>
      </c>
      <c r="N4655" t="s">
        <v>20</v>
      </c>
      <c r="O4655" s="3">
        <v>75000</v>
      </c>
      <c r="P4655" s="1">
        <f>MEDIAN(Data_Source[Price (SAR)])</f>
        <v>58000</v>
      </c>
      <c r="Q4655" s="1" cm="1">
        <f t="array" ref="Q4655">MEDIAN(_xlfn._xlws.FILTER(Data_Source[Price (SAR)],Data_Source[Maker] = Data_Source[[#This Row],[Maker]]))</f>
        <v>40000</v>
      </c>
    </row>
    <row r="4656" spans="1:17" x14ac:dyDescent="0.35">
      <c r="A4656">
        <v>4655</v>
      </c>
      <c r="B4656" t="s">
        <v>27</v>
      </c>
      <c r="C4656" t="s">
        <v>88</v>
      </c>
      <c r="D4656">
        <v>2019</v>
      </c>
      <c r="E4656" s="9">
        <f ca="1">YEAR(TODAY())-Data_Source[[#This Row],[Year]]</f>
        <v>6</v>
      </c>
      <c r="F4656" t="s">
        <v>15</v>
      </c>
      <c r="G4656" t="s">
        <v>29</v>
      </c>
      <c r="H4656" t="s">
        <v>26</v>
      </c>
      <c r="I4656">
        <v>1.4</v>
      </c>
      <c r="J4656" t="s">
        <v>18</v>
      </c>
      <c r="K4656" t="s">
        <v>19</v>
      </c>
      <c r="L4656">
        <v>77000</v>
      </c>
      <c r="M4656" t="s">
        <v>42</v>
      </c>
      <c r="N4656" t="s">
        <v>64</v>
      </c>
      <c r="O4656" s="2">
        <v>38000</v>
      </c>
      <c r="P4656" s="1">
        <f>MEDIAN(Data_Source[Price (SAR)])</f>
        <v>58000</v>
      </c>
      <c r="Q4656" s="1" cm="1">
        <f t="array" ref="Q4656">MEDIAN(_xlfn._xlws.FILTER(Data_Source[Price (SAR)],Data_Source[Maker] = Data_Source[[#This Row],[Maker]]))</f>
        <v>42000</v>
      </c>
    </row>
    <row r="4657" spans="1:17" x14ac:dyDescent="0.35">
      <c r="A4657">
        <v>4656</v>
      </c>
      <c r="B4657" t="s">
        <v>60</v>
      </c>
      <c r="C4657" t="s">
        <v>241</v>
      </c>
      <c r="D4657">
        <v>2011</v>
      </c>
      <c r="E4657" s="9">
        <f ca="1">YEAR(TODAY())-Data_Source[[#This Row],[Year]]</f>
        <v>14</v>
      </c>
      <c r="F4657" t="s">
        <v>47</v>
      </c>
      <c r="G4657" t="s">
        <v>23</v>
      </c>
      <c r="H4657" t="s">
        <v>17</v>
      </c>
      <c r="I4657">
        <v>4.5999999999999996</v>
      </c>
      <c r="J4657" t="s">
        <v>18</v>
      </c>
      <c r="K4657" t="s">
        <v>19</v>
      </c>
      <c r="L4657">
        <v>220</v>
      </c>
      <c r="M4657" t="s">
        <v>42</v>
      </c>
      <c r="N4657" t="s">
        <v>64</v>
      </c>
      <c r="O4657" s="2">
        <v>90000</v>
      </c>
      <c r="P4657" s="1">
        <f>MEDIAN(Data_Source[Price (SAR)])</f>
        <v>58000</v>
      </c>
      <c r="Q4657" s="1" cm="1">
        <f t="array" ref="Q4657">MEDIAN(_xlfn._xlws.FILTER(Data_Source[Price (SAR)],Data_Source[Maker] = Data_Source[[#This Row],[Maker]]))</f>
        <v>142000</v>
      </c>
    </row>
    <row r="4658" spans="1:17" x14ac:dyDescent="0.35">
      <c r="A4658">
        <v>4657</v>
      </c>
      <c r="B4658" t="s">
        <v>60</v>
      </c>
      <c r="C4658" t="s">
        <v>80</v>
      </c>
      <c r="D4658">
        <v>2017</v>
      </c>
      <c r="E4658" s="9">
        <f ca="1">YEAR(TODAY())-Data_Source[[#This Row],[Year]]</f>
        <v>8</v>
      </c>
      <c r="F4658" t="s">
        <v>44</v>
      </c>
      <c r="G4658" t="s">
        <v>16</v>
      </c>
      <c r="H4658" t="s">
        <v>17</v>
      </c>
      <c r="I4658">
        <v>3.5</v>
      </c>
      <c r="J4658" t="s">
        <v>18</v>
      </c>
      <c r="K4658" t="s">
        <v>19</v>
      </c>
      <c r="L4658">
        <v>100000</v>
      </c>
      <c r="M4658" t="s">
        <v>20</v>
      </c>
      <c r="N4658" t="s">
        <v>20</v>
      </c>
      <c r="O4658" s="2">
        <v>105000</v>
      </c>
      <c r="P4658" s="1">
        <f>MEDIAN(Data_Source[Price (SAR)])</f>
        <v>58000</v>
      </c>
      <c r="Q4658" s="1" cm="1">
        <f t="array" ref="Q4658">MEDIAN(_xlfn._xlws.FILTER(Data_Source[Price (SAR)],Data_Source[Maker] = Data_Source[[#This Row],[Maker]]))</f>
        <v>142000</v>
      </c>
    </row>
    <row r="4659" spans="1:17" x14ac:dyDescent="0.35">
      <c r="A4659">
        <v>4658</v>
      </c>
      <c r="B4659" t="s">
        <v>36</v>
      </c>
      <c r="C4659" t="s">
        <v>37</v>
      </c>
      <c r="D4659">
        <v>2011</v>
      </c>
      <c r="E4659" s="9">
        <f ca="1">YEAR(TODAY())-Data_Source[[#This Row],[Year]]</f>
        <v>14</v>
      </c>
      <c r="F4659" t="s">
        <v>15</v>
      </c>
      <c r="G4659" t="s">
        <v>25</v>
      </c>
      <c r="H4659" t="s">
        <v>30</v>
      </c>
      <c r="I4659">
        <v>1</v>
      </c>
      <c r="J4659" t="s">
        <v>18</v>
      </c>
      <c r="K4659" t="s">
        <v>19</v>
      </c>
      <c r="L4659">
        <v>600000</v>
      </c>
      <c r="M4659" t="s">
        <v>20</v>
      </c>
      <c r="N4659" t="s">
        <v>20</v>
      </c>
      <c r="O4659" s="2">
        <v>36000</v>
      </c>
      <c r="P4659" s="1">
        <f>MEDIAN(Data_Source[Price (SAR)])</f>
        <v>58000</v>
      </c>
      <c r="Q4659" s="1" cm="1">
        <f t="array" ref="Q4659">MEDIAN(_xlfn._xlws.FILTER(Data_Source[Price (SAR)],Data_Source[Maker] = Data_Source[[#This Row],[Maker]]))</f>
        <v>72000</v>
      </c>
    </row>
    <row r="4660" spans="1:17" x14ac:dyDescent="0.35">
      <c r="A4660">
        <v>4659</v>
      </c>
      <c r="B4660" t="s">
        <v>21</v>
      </c>
      <c r="C4660" t="s">
        <v>24</v>
      </c>
      <c r="D4660">
        <v>2018</v>
      </c>
      <c r="E4660" s="9">
        <f ca="1">YEAR(TODAY())-Data_Source[[#This Row],[Year]]</f>
        <v>7</v>
      </c>
      <c r="F4660" t="s">
        <v>15</v>
      </c>
      <c r="G4660" t="s">
        <v>23</v>
      </c>
      <c r="H4660" t="s">
        <v>30</v>
      </c>
      <c r="I4660">
        <v>1.5</v>
      </c>
      <c r="J4660" t="s">
        <v>18</v>
      </c>
      <c r="K4660" t="s">
        <v>19</v>
      </c>
      <c r="L4660">
        <v>58244</v>
      </c>
      <c r="M4660" t="s">
        <v>20</v>
      </c>
      <c r="N4660" t="s">
        <v>20</v>
      </c>
      <c r="O4660" s="2">
        <v>30000</v>
      </c>
      <c r="P4660" s="1">
        <f>MEDIAN(Data_Source[Price (SAR)])</f>
        <v>58000</v>
      </c>
      <c r="Q4660" s="1" cm="1">
        <f t="array" ref="Q4660">MEDIAN(_xlfn._xlws.FILTER(Data_Source[Price (SAR)],Data_Source[Maker] = Data_Source[[#This Row],[Maker]]))</f>
        <v>36500</v>
      </c>
    </row>
    <row r="4661" spans="1:17" x14ac:dyDescent="0.35">
      <c r="A4661">
        <v>4660</v>
      </c>
      <c r="B4661" t="s">
        <v>34</v>
      </c>
      <c r="C4661" t="s">
        <v>35</v>
      </c>
      <c r="D4661">
        <v>2012</v>
      </c>
      <c r="E4661" s="9">
        <f ca="1">YEAR(TODAY())-Data_Source[[#This Row],[Year]]</f>
        <v>13</v>
      </c>
      <c r="F4661" t="s">
        <v>15</v>
      </c>
      <c r="G4661" t="s">
        <v>23</v>
      </c>
      <c r="H4661" t="s">
        <v>17</v>
      </c>
      <c r="I4661">
        <v>8</v>
      </c>
      <c r="J4661" t="s">
        <v>18</v>
      </c>
      <c r="K4661" t="s">
        <v>19</v>
      </c>
      <c r="L4661">
        <v>228000</v>
      </c>
      <c r="M4661" t="s">
        <v>59</v>
      </c>
      <c r="N4661" t="s">
        <v>59</v>
      </c>
      <c r="O4661" s="2">
        <v>112000</v>
      </c>
      <c r="P4661" s="1">
        <f>MEDIAN(Data_Source[Price (SAR)])</f>
        <v>58000</v>
      </c>
      <c r="Q4661" s="1" cm="1">
        <f t="array" ref="Q4661">MEDIAN(_xlfn._xlws.FILTER(Data_Source[Price (SAR)],Data_Source[Maker] = Data_Source[[#This Row],[Maker]]))</f>
        <v>65000</v>
      </c>
    </row>
    <row r="4662" spans="1:17" x14ac:dyDescent="0.35">
      <c r="A4662">
        <v>4661</v>
      </c>
      <c r="B4662" t="s">
        <v>27</v>
      </c>
      <c r="C4662" t="s">
        <v>88</v>
      </c>
      <c r="D4662">
        <v>2020</v>
      </c>
      <c r="E4662" s="9">
        <f ca="1">YEAR(TODAY())-Data_Source[[#This Row],[Year]]</f>
        <v>5</v>
      </c>
      <c r="F4662" t="s">
        <v>15</v>
      </c>
      <c r="G4662" t="s">
        <v>23</v>
      </c>
      <c r="H4662" t="s">
        <v>26</v>
      </c>
      <c r="I4662">
        <v>1.4</v>
      </c>
      <c r="J4662" t="s">
        <v>18</v>
      </c>
      <c r="K4662" t="s">
        <v>19</v>
      </c>
      <c r="L4662">
        <v>21000</v>
      </c>
      <c r="M4662" t="s">
        <v>126</v>
      </c>
      <c r="N4662" t="s">
        <v>126</v>
      </c>
      <c r="O4662" s="2">
        <v>47000</v>
      </c>
      <c r="P4662" s="1">
        <f>MEDIAN(Data_Source[Price (SAR)])</f>
        <v>58000</v>
      </c>
      <c r="Q4662" s="1" cm="1">
        <f t="array" ref="Q4662">MEDIAN(_xlfn._xlws.FILTER(Data_Source[Price (SAR)],Data_Source[Maker] = Data_Source[[#This Row],[Maker]]))</f>
        <v>42000</v>
      </c>
    </row>
    <row r="4663" spans="1:17" x14ac:dyDescent="0.35">
      <c r="A4663">
        <v>4662</v>
      </c>
      <c r="B4663" t="s">
        <v>76</v>
      </c>
      <c r="C4663" t="s">
        <v>183</v>
      </c>
      <c r="D4663">
        <v>2014</v>
      </c>
      <c r="E4663" s="9">
        <f ca="1">YEAR(TODAY())-Data_Source[[#This Row],[Year]]</f>
        <v>11</v>
      </c>
      <c r="F4663" t="s">
        <v>15</v>
      </c>
      <c r="G4663" t="s">
        <v>16</v>
      </c>
      <c r="H4663" t="s">
        <v>26</v>
      </c>
      <c r="I4663">
        <v>1.5</v>
      </c>
      <c r="J4663" t="s">
        <v>18</v>
      </c>
      <c r="K4663" t="s">
        <v>19</v>
      </c>
      <c r="L4663">
        <v>75000</v>
      </c>
      <c r="M4663" t="s">
        <v>20</v>
      </c>
      <c r="N4663" t="s">
        <v>20</v>
      </c>
      <c r="O4663" s="3">
        <v>21000</v>
      </c>
      <c r="P4663" s="1">
        <f>MEDIAN(Data_Source[Price (SAR)])</f>
        <v>58000</v>
      </c>
      <c r="Q4663" s="1" cm="1">
        <f t="array" ref="Q4663">MEDIAN(_xlfn._xlws.FILTER(Data_Source[Price (SAR)],Data_Source[Maker] = Data_Source[[#This Row],[Maker]]))</f>
        <v>55000</v>
      </c>
    </row>
    <row r="4664" spans="1:17" x14ac:dyDescent="0.35">
      <c r="A4664">
        <v>4663</v>
      </c>
      <c r="B4664" t="s">
        <v>76</v>
      </c>
      <c r="C4664" t="s">
        <v>256</v>
      </c>
      <c r="D4664">
        <v>2015</v>
      </c>
      <c r="E4664" s="9">
        <f ca="1">YEAR(TODAY())-Data_Source[[#This Row],[Year]]</f>
        <v>10</v>
      </c>
      <c r="F4664" t="s">
        <v>47</v>
      </c>
      <c r="G4664" t="s">
        <v>16</v>
      </c>
      <c r="H4664" t="s">
        <v>26</v>
      </c>
      <c r="I4664">
        <v>5</v>
      </c>
      <c r="J4664" t="s">
        <v>18</v>
      </c>
      <c r="K4664" t="s">
        <v>68</v>
      </c>
      <c r="L4664">
        <v>119000</v>
      </c>
      <c r="M4664" t="s">
        <v>45</v>
      </c>
      <c r="N4664" t="s">
        <v>539</v>
      </c>
      <c r="O4664" s="2">
        <v>85000</v>
      </c>
      <c r="P4664" s="1">
        <f>MEDIAN(Data_Source[Price (SAR)])</f>
        <v>58000</v>
      </c>
      <c r="Q4664" s="1" cm="1">
        <f t="array" ref="Q4664">MEDIAN(_xlfn._xlws.FILTER(Data_Source[Price (SAR)],Data_Source[Maker] = Data_Source[[#This Row],[Maker]]))</f>
        <v>55000</v>
      </c>
    </row>
    <row r="4665" spans="1:17" x14ac:dyDescent="0.35">
      <c r="A4665">
        <v>4664</v>
      </c>
      <c r="B4665" t="s">
        <v>36</v>
      </c>
      <c r="C4665" t="s">
        <v>37</v>
      </c>
      <c r="D4665">
        <v>2008</v>
      </c>
      <c r="E4665" s="9">
        <f ca="1">YEAR(TODAY())-Data_Source[[#This Row],[Year]]</f>
        <v>17</v>
      </c>
      <c r="F4665" t="s">
        <v>15</v>
      </c>
      <c r="G4665" t="s">
        <v>78</v>
      </c>
      <c r="H4665" t="s">
        <v>30</v>
      </c>
      <c r="I4665">
        <v>5.3</v>
      </c>
      <c r="J4665" t="s">
        <v>18</v>
      </c>
      <c r="K4665" t="s">
        <v>19</v>
      </c>
      <c r="L4665">
        <v>280000</v>
      </c>
      <c r="M4665" t="s">
        <v>138</v>
      </c>
      <c r="N4665" t="s">
        <v>64</v>
      </c>
      <c r="O4665" s="3">
        <v>42000</v>
      </c>
      <c r="P4665" s="1">
        <f>MEDIAN(Data_Source[Price (SAR)])</f>
        <v>58000</v>
      </c>
      <c r="Q4665" s="1" cm="1">
        <f t="array" ref="Q4665">MEDIAN(_xlfn._xlws.FILTER(Data_Source[Price (SAR)],Data_Source[Maker] = Data_Source[[#This Row],[Maker]]))</f>
        <v>72000</v>
      </c>
    </row>
    <row r="4666" spans="1:17" x14ac:dyDescent="0.35">
      <c r="A4666">
        <v>4665</v>
      </c>
      <c r="B4666" t="s">
        <v>60</v>
      </c>
      <c r="C4666" t="s">
        <v>241</v>
      </c>
      <c r="D4666">
        <v>2018</v>
      </c>
      <c r="E4666" s="9">
        <f ca="1">YEAR(TODAY())-Data_Source[[#This Row],[Year]]</f>
        <v>7</v>
      </c>
      <c r="F4666" t="s">
        <v>44</v>
      </c>
      <c r="G4666" t="s">
        <v>29</v>
      </c>
      <c r="H4666" t="s">
        <v>30</v>
      </c>
      <c r="I4666">
        <v>4.5999999999999996</v>
      </c>
      <c r="J4666" t="s">
        <v>18</v>
      </c>
      <c r="K4666" t="s">
        <v>19</v>
      </c>
      <c r="L4666">
        <v>23000</v>
      </c>
      <c r="M4666" t="s">
        <v>155</v>
      </c>
      <c r="N4666" t="s">
        <v>539</v>
      </c>
      <c r="O4666" s="3">
        <v>265000</v>
      </c>
      <c r="P4666" s="1">
        <f>MEDIAN(Data_Source[Price (SAR)])</f>
        <v>58000</v>
      </c>
      <c r="Q4666" s="1" cm="1">
        <f t="array" ref="Q4666">MEDIAN(_xlfn._xlws.FILTER(Data_Source[Price (SAR)],Data_Source[Maker] = Data_Source[[#This Row],[Maker]]))</f>
        <v>142000</v>
      </c>
    </row>
    <row r="4667" spans="1:17" x14ac:dyDescent="0.35">
      <c r="A4667">
        <v>4666</v>
      </c>
      <c r="B4667" t="s">
        <v>62</v>
      </c>
      <c r="C4667" t="s">
        <v>63</v>
      </c>
      <c r="D4667">
        <v>2019</v>
      </c>
      <c r="E4667" s="9">
        <f ca="1">YEAR(TODAY())-Data_Source[[#This Row],[Year]]</f>
        <v>6</v>
      </c>
      <c r="F4667" t="s">
        <v>47</v>
      </c>
      <c r="G4667" t="s">
        <v>16</v>
      </c>
      <c r="H4667" t="s">
        <v>17</v>
      </c>
      <c r="I4667">
        <v>5</v>
      </c>
      <c r="J4667" t="s">
        <v>18</v>
      </c>
      <c r="K4667" t="s">
        <v>19</v>
      </c>
      <c r="L4667">
        <v>28000</v>
      </c>
      <c r="M4667" t="s">
        <v>20</v>
      </c>
      <c r="N4667" t="s">
        <v>20</v>
      </c>
      <c r="O4667" s="2">
        <v>450000</v>
      </c>
      <c r="P4667" s="1">
        <f>MEDIAN(Data_Source[Price (SAR)])</f>
        <v>58000</v>
      </c>
      <c r="Q4667" s="1" cm="1">
        <f t="array" ref="Q4667">MEDIAN(_xlfn._xlws.FILTER(Data_Source[Price (SAR)],Data_Source[Maker] = Data_Source[[#This Row],[Maker]]))</f>
        <v>242500</v>
      </c>
    </row>
    <row r="4668" spans="1:17" x14ac:dyDescent="0.35">
      <c r="A4668">
        <v>4667</v>
      </c>
      <c r="B4668" t="s">
        <v>174</v>
      </c>
      <c r="C4668" t="s">
        <v>204</v>
      </c>
      <c r="D4668">
        <v>2009</v>
      </c>
      <c r="E4668" s="9">
        <f ca="1">YEAR(TODAY())-Data_Source[[#This Row],[Year]]</f>
        <v>16</v>
      </c>
      <c r="F4668" t="s">
        <v>15</v>
      </c>
      <c r="G4668" t="s">
        <v>16</v>
      </c>
      <c r="H4668" t="s">
        <v>17</v>
      </c>
      <c r="I4668">
        <v>2.2999999999999998</v>
      </c>
      <c r="J4668" t="s">
        <v>18</v>
      </c>
      <c r="K4668" t="s">
        <v>19</v>
      </c>
      <c r="L4668">
        <v>216500</v>
      </c>
      <c r="M4668" t="s">
        <v>20</v>
      </c>
      <c r="N4668" t="s">
        <v>20</v>
      </c>
      <c r="O4668" s="2">
        <v>24000</v>
      </c>
      <c r="P4668" s="1">
        <f>MEDIAN(Data_Source[Price (SAR)])</f>
        <v>58000</v>
      </c>
      <c r="Q4668" s="1" cm="1">
        <f t="array" ref="Q4668">MEDIAN(_xlfn._xlws.FILTER(Data_Source[Price (SAR)],Data_Source[Maker] = Data_Source[[#This Row],[Maker]]))</f>
        <v>110000</v>
      </c>
    </row>
    <row r="4669" spans="1:17" x14ac:dyDescent="0.35">
      <c r="A4669">
        <v>4668</v>
      </c>
      <c r="B4669" t="s">
        <v>60</v>
      </c>
      <c r="C4669" t="s">
        <v>80</v>
      </c>
      <c r="D4669">
        <v>2017</v>
      </c>
      <c r="E4669" s="9">
        <f ca="1">YEAR(TODAY())-Data_Source[[#This Row],[Year]]</f>
        <v>8</v>
      </c>
      <c r="F4669" t="s">
        <v>44</v>
      </c>
      <c r="G4669" t="s">
        <v>16</v>
      </c>
      <c r="H4669" t="s">
        <v>17</v>
      </c>
      <c r="I4669">
        <v>3.5</v>
      </c>
      <c r="J4669" t="s">
        <v>18</v>
      </c>
      <c r="K4669" t="s">
        <v>19</v>
      </c>
      <c r="L4669">
        <v>75000</v>
      </c>
      <c r="M4669" t="s">
        <v>20</v>
      </c>
      <c r="N4669" t="s">
        <v>20</v>
      </c>
      <c r="O4669" s="2">
        <v>125000</v>
      </c>
      <c r="P4669" s="1">
        <f>MEDIAN(Data_Source[Price (SAR)])</f>
        <v>58000</v>
      </c>
      <c r="Q4669" s="1" cm="1">
        <f t="array" ref="Q4669">MEDIAN(_xlfn._xlws.FILTER(Data_Source[Price (SAR)],Data_Source[Maker] = Data_Source[[#This Row],[Maker]]))</f>
        <v>142000</v>
      </c>
    </row>
    <row r="4670" spans="1:17" x14ac:dyDescent="0.35">
      <c r="A4670">
        <v>4669</v>
      </c>
      <c r="B4670" t="s">
        <v>95</v>
      </c>
      <c r="C4670" t="s">
        <v>363</v>
      </c>
      <c r="D4670">
        <v>2016</v>
      </c>
      <c r="E4670" s="9">
        <f ca="1">YEAR(TODAY())-Data_Source[[#This Row],[Year]]</f>
        <v>9</v>
      </c>
      <c r="F4670" t="s">
        <v>15</v>
      </c>
      <c r="G4670" t="s">
        <v>16</v>
      </c>
      <c r="H4670" t="s">
        <v>17</v>
      </c>
      <c r="I4670">
        <v>2.5</v>
      </c>
      <c r="J4670" t="s">
        <v>18</v>
      </c>
      <c r="K4670" t="s">
        <v>19</v>
      </c>
      <c r="L4670">
        <v>88000</v>
      </c>
      <c r="M4670" t="s">
        <v>54</v>
      </c>
      <c r="N4670" t="s">
        <v>538</v>
      </c>
      <c r="O4670" s="3">
        <v>70000</v>
      </c>
      <c r="P4670" s="1">
        <f>MEDIAN(Data_Source[Price (SAR)])</f>
        <v>58000</v>
      </c>
      <c r="Q4670" s="1" cm="1">
        <f t="array" ref="Q4670">MEDIAN(_xlfn._xlws.FILTER(Data_Source[Price (SAR)],Data_Source[Maker] = Data_Source[[#This Row],[Maker]]))</f>
        <v>130000</v>
      </c>
    </row>
    <row r="4671" spans="1:17" x14ac:dyDescent="0.35">
      <c r="A4671">
        <v>4670</v>
      </c>
      <c r="B4671" t="s">
        <v>76</v>
      </c>
      <c r="C4671" t="s">
        <v>325</v>
      </c>
      <c r="D4671">
        <v>2013</v>
      </c>
      <c r="E4671" s="9">
        <f ca="1">YEAR(TODAY())-Data_Source[[#This Row],[Year]]</f>
        <v>12</v>
      </c>
      <c r="F4671" t="s">
        <v>15</v>
      </c>
      <c r="G4671" t="s">
        <v>23</v>
      </c>
      <c r="H4671" t="s">
        <v>17</v>
      </c>
      <c r="I4671">
        <v>3.5</v>
      </c>
      <c r="J4671" t="s">
        <v>18</v>
      </c>
      <c r="K4671" t="s">
        <v>19</v>
      </c>
      <c r="L4671">
        <v>317125</v>
      </c>
      <c r="M4671" t="s">
        <v>64</v>
      </c>
      <c r="N4671" t="s">
        <v>64</v>
      </c>
      <c r="O4671" s="3">
        <v>32000</v>
      </c>
      <c r="P4671" s="1">
        <f>MEDIAN(Data_Source[Price (SAR)])</f>
        <v>58000</v>
      </c>
      <c r="Q4671" s="1" cm="1">
        <f t="array" ref="Q4671">MEDIAN(_xlfn._xlws.FILTER(Data_Source[Price (SAR)],Data_Source[Maker] = Data_Source[[#This Row],[Maker]]))</f>
        <v>55000</v>
      </c>
    </row>
    <row r="4672" spans="1:17" x14ac:dyDescent="0.35">
      <c r="A4672">
        <v>4671</v>
      </c>
      <c r="B4672" t="s">
        <v>27</v>
      </c>
      <c r="C4672" t="s">
        <v>88</v>
      </c>
      <c r="D4672">
        <v>2017</v>
      </c>
      <c r="E4672" s="9">
        <f ca="1">YEAR(TODAY())-Data_Source[[#This Row],[Year]]</f>
        <v>8</v>
      </c>
      <c r="F4672" t="s">
        <v>44</v>
      </c>
      <c r="G4672" t="s">
        <v>94</v>
      </c>
      <c r="H4672" t="s">
        <v>26</v>
      </c>
      <c r="I4672">
        <v>1.4</v>
      </c>
      <c r="J4672" t="s">
        <v>18</v>
      </c>
      <c r="K4672" t="s">
        <v>19</v>
      </c>
      <c r="L4672">
        <v>62000</v>
      </c>
      <c r="M4672" t="s">
        <v>20</v>
      </c>
      <c r="N4672" t="s">
        <v>20</v>
      </c>
      <c r="O4672" s="3">
        <v>27000</v>
      </c>
      <c r="P4672" s="1">
        <f>MEDIAN(Data_Source[Price (SAR)])</f>
        <v>58000</v>
      </c>
      <c r="Q4672" s="1" cm="1">
        <f t="array" ref="Q4672">MEDIAN(_xlfn._xlws.FILTER(Data_Source[Price (SAR)],Data_Source[Maker] = Data_Source[[#This Row],[Maker]]))</f>
        <v>42000</v>
      </c>
    </row>
    <row r="4673" spans="1:17" x14ac:dyDescent="0.35">
      <c r="A4673">
        <v>4672</v>
      </c>
      <c r="B4673" t="s">
        <v>39</v>
      </c>
      <c r="C4673" t="s">
        <v>46</v>
      </c>
      <c r="D4673">
        <v>2016</v>
      </c>
      <c r="E4673" s="9">
        <f ca="1">YEAR(TODAY())-Data_Source[[#This Row],[Year]]</f>
        <v>9</v>
      </c>
      <c r="F4673" t="s">
        <v>15</v>
      </c>
      <c r="G4673" t="s">
        <v>23</v>
      </c>
      <c r="H4673" t="s">
        <v>26</v>
      </c>
      <c r="I4673">
        <v>5.3</v>
      </c>
      <c r="J4673" t="s">
        <v>18</v>
      </c>
      <c r="K4673" t="s">
        <v>19</v>
      </c>
      <c r="L4673">
        <v>194000</v>
      </c>
      <c r="M4673" t="s">
        <v>20</v>
      </c>
      <c r="N4673" t="s">
        <v>20</v>
      </c>
      <c r="O4673" s="3">
        <v>116000</v>
      </c>
      <c r="P4673" s="1">
        <f>MEDIAN(Data_Source[Price (SAR)])</f>
        <v>58000</v>
      </c>
      <c r="Q4673" s="1" cm="1">
        <f t="array" ref="Q4673">MEDIAN(_xlfn._xlws.FILTER(Data_Source[Price (SAR)],Data_Source[Maker] = Data_Source[[#This Row],[Maker]]))</f>
        <v>60000</v>
      </c>
    </row>
    <row r="4674" spans="1:17" x14ac:dyDescent="0.35">
      <c r="A4674">
        <v>4673</v>
      </c>
      <c r="B4674" t="s">
        <v>34</v>
      </c>
      <c r="C4674" t="s">
        <v>58</v>
      </c>
      <c r="D4674">
        <v>2020</v>
      </c>
      <c r="E4674" s="9">
        <f ca="1">YEAR(TODAY())-Data_Source[[#This Row],[Year]]</f>
        <v>5</v>
      </c>
      <c r="F4674" t="s">
        <v>15</v>
      </c>
      <c r="G4674" t="s">
        <v>23</v>
      </c>
      <c r="H4674" t="s">
        <v>17</v>
      </c>
      <c r="I4674">
        <v>4</v>
      </c>
      <c r="J4674" t="s">
        <v>18</v>
      </c>
      <c r="K4674" t="s">
        <v>19</v>
      </c>
      <c r="L4674">
        <v>16000</v>
      </c>
      <c r="M4674" t="s">
        <v>20</v>
      </c>
      <c r="N4674" t="s">
        <v>20</v>
      </c>
      <c r="O4674" s="2">
        <v>128000</v>
      </c>
      <c r="P4674" s="1">
        <f>MEDIAN(Data_Source[Price (SAR)])</f>
        <v>58000</v>
      </c>
      <c r="Q4674" s="1" cm="1">
        <f t="array" ref="Q4674">MEDIAN(_xlfn._xlws.FILTER(Data_Source[Price (SAR)],Data_Source[Maker] = Data_Source[[#This Row],[Maker]]))</f>
        <v>65000</v>
      </c>
    </row>
    <row r="4675" spans="1:17" x14ac:dyDescent="0.35">
      <c r="A4675">
        <v>4674</v>
      </c>
      <c r="B4675" t="s">
        <v>82</v>
      </c>
      <c r="C4675" t="s">
        <v>238</v>
      </c>
      <c r="D4675">
        <v>2021</v>
      </c>
      <c r="E4675" s="9">
        <f ca="1">YEAR(TODAY())-Data_Source[[#This Row],[Year]]</f>
        <v>4</v>
      </c>
      <c r="F4675" t="s">
        <v>15</v>
      </c>
      <c r="G4675" t="s">
        <v>23</v>
      </c>
      <c r="H4675" t="s">
        <v>26</v>
      </c>
      <c r="I4675">
        <v>1.6</v>
      </c>
      <c r="J4675" t="s">
        <v>18</v>
      </c>
      <c r="K4675" t="s">
        <v>19</v>
      </c>
      <c r="L4675">
        <v>1700</v>
      </c>
      <c r="M4675" t="s">
        <v>54</v>
      </c>
      <c r="N4675" t="s">
        <v>538</v>
      </c>
      <c r="O4675" s="2">
        <v>70000</v>
      </c>
      <c r="P4675" s="1">
        <f>MEDIAN(Data_Source[Price (SAR)])</f>
        <v>58000</v>
      </c>
      <c r="Q4675" s="1" cm="1">
        <f t="array" ref="Q4675">MEDIAN(_xlfn._xlws.FILTER(Data_Source[Price (SAR)],Data_Source[Maker] = Data_Source[[#This Row],[Maker]]))</f>
        <v>40000</v>
      </c>
    </row>
    <row r="4676" spans="1:17" x14ac:dyDescent="0.35">
      <c r="A4676">
        <v>4675</v>
      </c>
      <c r="B4676" t="s">
        <v>36</v>
      </c>
      <c r="C4676" t="s">
        <v>37</v>
      </c>
      <c r="D4676">
        <v>2015</v>
      </c>
      <c r="E4676" s="9">
        <f ca="1">YEAR(TODAY())-Data_Source[[#This Row],[Year]]</f>
        <v>10</v>
      </c>
      <c r="F4676" t="s">
        <v>47</v>
      </c>
      <c r="G4676" t="s">
        <v>78</v>
      </c>
      <c r="H4676" t="s">
        <v>30</v>
      </c>
      <c r="I4676">
        <v>5.3</v>
      </c>
      <c r="J4676" t="s">
        <v>18</v>
      </c>
      <c r="K4676" t="s">
        <v>19</v>
      </c>
      <c r="L4676">
        <v>292000</v>
      </c>
      <c r="M4676" t="s">
        <v>111</v>
      </c>
      <c r="N4676" t="s">
        <v>540</v>
      </c>
      <c r="O4676" s="2">
        <v>75000</v>
      </c>
      <c r="P4676" s="1">
        <f>MEDIAN(Data_Source[Price (SAR)])</f>
        <v>58000</v>
      </c>
      <c r="Q4676" s="1" cm="1">
        <f t="array" ref="Q4676">MEDIAN(_xlfn._xlws.FILTER(Data_Source[Price (SAR)],Data_Source[Maker] = Data_Source[[#This Row],[Maker]]))</f>
        <v>72000</v>
      </c>
    </row>
    <row r="4677" spans="1:17" x14ac:dyDescent="0.35">
      <c r="A4677">
        <v>4676</v>
      </c>
      <c r="B4677" t="s">
        <v>76</v>
      </c>
      <c r="C4677" t="s">
        <v>125</v>
      </c>
      <c r="D4677">
        <v>2014</v>
      </c>
      <c r="E4677" s="9">
        <f ca="1">YEAR(TODAY())-Data_Source[[#This Row],[Year]]</f>
        <v>11</v>
      </c>
      <c r="F4677" t="s">
        <v>15</v>
      </c>
      <c r="G4677" t="s">
        <v>16</v>
      </c>
      <c r="H4677" t="s">
        <v>26</v>
      </c>
      <c r="I4677">
        <v>3.5</v>
      </c>
      <c r="J4677" t="s">
        <v>18</v>
      </c>
      <c r="K4677" t="s">
        <v>19</v>
      </c>
      <c r="L4677">
        <v>90000</v>
      </c>
      <c r="M4677" t="s">
        <v>42</v>
      </c>
      <c r="N4677" t="s">
        <v>64</v>
      </c>
      <c r="O4677" s="2">
        <v>58000</v>
      </c>
      <c r="P4677" s="1">
        <f>MEDIAN(Data_Source[Price (SAR)])</f>
        <v>58000</v>
      </c>
      <c r="Q4677" s="1" cm="1">
        <f t="array" ref="Q4677">MEDIAN(_xlfn._xlws.FILTER(Data_Source[Price (SAR)],Data_Source[Maker] = Data_Source[[#This Row],[Maker]]))</f>
        <v>55000</v>
      </c>
    </row>
    <row r="4678" spans="1:17" x14ac:dyDescent="0.35">
      <c r="A4678">
        <v>4677</v>
      </c>
      <c r="B4678" t="s">
        <v>21</v>
      </c>
      <c r="C4678" t="s">
        <v>120</v>
      </c>
      <c r="D4678">
        <v>2015</v>
      </c>
      <c r="E4678" s="9">
        <f ca="1">YEAR(TODAY())-Data_Source[[#This Row],[Year]]</f>
        <v>10</v>
      </c>
      <c r="F4678" t="s">
        <v>15</v>
      </c>
      <c r="G4678" t="s">
        <v>23</v>
      </c>
      <c r="H4678" t="s">
        <v>17</v>
      </c>
      <c r="I4678">
        <v>2.4</v>
      </c>
      <c r="J4678" t="s">
        <v>18</v>
      </c>
      <c r="K4678" t="s">
        <v>68</v>
      </c>
      <c r="L4678">
        <v>205000</v>
      </c>
      <c r="M4678" t="s">
        <v>45</v>
      </c>
      <c r="N4678" t="s">
        <v>539</v>
      </c>
      <c r="O4678" s="3">
        <v>30000</v>
      </c>
      <c r="P4678" s="1">
        <f>MEDIAN(Data_Source[Price (SAR)])</f>
        <v>58000</v>
      </c>
      <c r="Q4678" s="1" cm="1">
        <f t="array" ref="Q4678">MEDIAN(_xlfn._xlws.FILTER(Data_Source[Price (SAR)],Data_Source[Maker] = Data_Source[[#This Row],[Maker]]))</f>
        <v>36500</v>
      </c>
    </row>
    <row r="4679" spans="1:17" x14ac:dyDescent="0.35">
      <c r="A4679">
        <v>4678</v>
      </c>
      <c r="B4679" t="s">
        <v>34</v>
      </c>
      <c r="C4679" t="s">
        <v>123</v>
      </c>
      <c r="D4679">
        <v>2016</v>
      </c>
      <c r="E4679" s="9">
        <f ca="1">YEAR(TODAY())-Data_Source[[#This Row],[Year]]</f>
        <v>9</v>
      </c>
      <c r="F4679" t="s">
        <v>15</v>
      </c>
      <c r="G4679" t="s">
        <v>23</v>
      </c>
      <c r="H4679" t="s">
        <v>17</v>
      </c>
      <c r="I4679">
        <v>2.7</v>
      </c>
      <c r="J4679" t="s">
        <v>18</v>
      </c>
      <c r="K4679" t="s">
        <v>19</v>
      </c>
      <c r="L4679">
        <v>2500</v>
      </c>
      <c r="M4679" t="s">
        <v>45</v>
      </c>
      <c r="N4679" t="s">
        <v>539</v>
      </c>
      <c r="O4679" s="3">
        <v>105000</v>
      </c>
      <c r="P4679" s="1">
        <f>MEDIAN(Data_Source[Price (SAR)])</f>
        <v>58000</v>
      </c>
      <c r="Q4679" s="1" cm="1">
        <f t="array" ref="Q4679">MEDIAN(_xlfn._xlws.FILTER(Data_Source[Price (SAR)],Data_Source[Maker] = Data_Source[[#This Row],[Maker]]))</f>
        <v>65000</v>
      </c>
    </row>
    <row r="4680" spans="1:17" x14ac:dyDescent="0.35">
      <c r="A4680">
        <v>4679</v>
      </c>
      <c r="B4680" t="s">
        <v>60</v>
      </c>
      <c r="C4680" t="s">
        <v>80</v>
      </c>
      <c r="D4680">
        <v>2017</v>
      </c>
      <c r="E4680" s="9">
        <f ca="1">YEAR(TODAY())-Data_Source[[#This Row],[Year]]</f>
        <v>8</v>
      </c>
      <c r="F4680" t="s">
        <v>44</v>
      </c>
      <c r="G4680" t="s">
        <v>16</v>
      </c>
      <c r="H4680" t="s">
        <v>17</v>
      </c>
      <c r="I4680">
        <v>3.5</v>
      </c>
      <c r="J4680" t="s">
        <v>18</v>
      </c>
      <c r="K4680" t="s">
        <v>19</v>
      </c>
      <c r="L4680">
        <v>24000</v>
      </c>
      <c r="M4680" t="s">
        <v>20</v>
      </c>
      <c r="N4680" t="s">
        <v>20</v>
      </c>
      <c r="O4680" s="3">
        <v>160000</v>
      </c>
      <c r="P4680" s="1">
        <f>MEDIAN(Data_Source[Price (SAR)])</f>
        <v>58000</v>
      </c>
      <c r="Q4680" s="1" cm="1">
        <f t="array" ref="Q4680">MEDIAN(_xlfn._xlws.FILTER(Data_Source[Price (SAR)],Data_Source[Maker] = Data_Source[[#This Row],[Maker]]))</f>
        <v>142000</v>
      </c>
    </row>
    <row r="4681" spans="1:17" x14ac:dyDescent="0.35">
      <c r="A4681">
        <v>4680</v>
      </c>
      <c r="B4681" t="s">
        <v>21</v>
      </c>
      <c r="C4681" t="s">
        <v>24</v>
      </c>
      <c r="D4681">
        <v>2018</v>
      </c>
      <c r="E4681" s="9">
        <f ca="1">YEAR(TODAY())-Data_Source[[#This Row],[Year]]</f>
        <v>7</v>
      </c>
      <c r="F4681" t="s">
        <v>15</v>
      </c>
      <c r="G4681" t="s">
        <v>25</v>
      </c>
      <c r="H4681" t="s">
        <v>26</v>
      </c>
      <c r="I4681">
        <v>1.5</v>
      </c>
      <c r="J4681" t="s">
        <v>18</v>
      </c>
      <c r="K4681" t="s">
        <v>19</v>
      </c>
      <c r="L4681">
        <v>106036</v>
      </c>
      <c r="M4681" t="s">
        <v>20</v>
      </c>
      <c r="N4681" t="s">
        <v>20</v>
      </c>
      <c r="O4681" s="2">
        <v>25900</v>
      </c>
      <c r="P4681" s="1">
        <f>MEDIAN(Data_Source[Price (SAR)])</f>
        <v>58000</v>
      </c>
      <c r="Q4681" s="1" cm="1">
        <f t="array" ref="Q4681">MEDIAN(_xlfn._xlws.FILTER(Data_Source[Price (SAR)],Data_Source[Maker] = Data_Source[[#This Row],[Maker]]))</f>
        <v>36500</v>
      </c>
    </row>
    <row r="4682" spans="1:17" x14ac:dyDescent="0.35">
      <c r="A4682">
        <v>4681</v>
      </c>
      <c r="B4682" t="s">
        <v>76</v>
      </c>
      <c r="C4682" t="s">
        <v>77</v>
      </c>
      <c r="D4682">
        <v>2013</v>
      </c>
      <c r="E4682" s="9">
        <f ca="1">YEAR(TODAY())-Data_Source[[#This Row],[Year]]</f>
        <v>12</v>
      </c>
      <c r="F4682" t="s">
        <v>15</v>
      </c>
      <c r="G4682" t="s">
        <v>23</v>
      </c>
      <c r="H4682" t="s">
        <v>17</v>
      </c>
      <c r="I4682">
        <v>3.8</v>
      </c>
      <c r="J4682" t="s">
        <v>18</v>
      </c>
      <c r="K4682" t="s">
        <v>19</v>
      </c>
      <c r="L4682">
        <v>300000</v>
      </c>
      <c r="M4682" t="s">
        <v>45</v>
      </c>
      <c r="N4682" t="s">
        <v>539</v>
      </c>
      <c r="O4682" s="2">
        <v>55000</v>
      </c>
      <c r="P4682" s="1">
        <f>MEDIAN(Data_Source[Price (SAR)])</f>
        <v>58000</v>
      </c>
      <c r="Q4682" s="1" cm="1">
        <f t="array" ref="Q4682">MEDIAN(_xlfn._xlws.FILTER(Data_Source[Price (SAR)],Data_Source[Maker] = Data_Source[[#This Row],[Maker]]))</f>
        <v>55000</v>
      </c>
    </row>
    <row r="4683" spans="1:17" x14ac:dyDescent="0.35">
      <c r="A4683">
        <v>4682</v>
      </c>
      <c r="B4683" t="s">
        <v>34</v>
      </c>
      <c r="C4683" t="s">
        <v>58</v>
      </c>
      <c r="D4683">
        <v>2012</v>
      </c>
      <c r="E4683" s="9">
        <f ca="1">YEAR(TODAY())-Data_Source[[#This Row],[Year]]</f>
        <v>13</v>
      </c>
      <c r="F4683" t="s">
        <v>15</v>
      </c>
      <c r="G4683" t="s">
        <v>16</v>
      </c>
      <c r="H4683" t="s">
        <v>30</v>
      </c>
      <c r="I4683">
        <v>2</v>
      </c>
      <c r="J4683" t="s">
        <v>18</v>
      </c>
      <c r="K4683" t="s">
        <v>19</v>
      </c>
      <c r="L4683">
        <v>202245</v>
      </c>
      <c r="M4683" t="s">
        <v>20</v>
      </c>
      <c r="N4683" t="s">
        <v>20</v>
      </c>
      <c r="O4683" s="3">
        <v>41000</v>
      </c>
      <c r="P4683" s="1">
        <f>MEDIAN(Data_Source[Price (SAR)])</f>
        <v>58000</v>
      </c>
      <c r="Q4683" s="1" cm="1">
        <f t="array" ref="Q4683">MEDIAN(_xlfn._xlws.FILTER(Data_Source[Price (SAR)],Data_Source[Maker] = Data_Source[[#This Row],[Maker]]))</f>
        <v>65000</v>
      </c>
    </row>
    <row r="4684" spans="1:17" x14ac:dyDescent="0.35">
      <c r="A4684">
        <v>4683</v>
      </c>
      <c r="B4684" t="s">
        <v>82</v>
      </c>
      <c r="C4684" t="s">
        <v>105</v>
      </c>
      <c r="D4684">
        <v>2016</v>
      </c>
      <c r="E4684" s="9">
        <f ca="1">YEAR(TODAY())-Data_Source[[#This Row],[Year]]</f>
        <v>9</v>
      </c>
      <c r="F4684" t="s">
        <v>15</v>
      </c>
      <c r="G4684" t="s">
        <v>16</v>
      </c>
      <c r="H4684" t="s">
        <v>30</v>
      </c>
      <c r="I4684">
        <v>2.4</v>
      </c>
      <c r="J4684" t="s">
        <v>18</v>
      </c>
      <c r="K4684" t="s">
        <v>19</v>
      </c>
      <c r="L4684">
        <v>91000</v>
      </c>
      <c r="M4684" t="s">
        <v>20</v>
      </c>
      <c r="N4684" t="s">
        <v>20</v>
      </c>
      <c r="O4684" s="2">
        <v>45000</v>
      </c>
      <c r="P4684" s="1">
        <f>MEDIAN(Data_Source[Price (SAR)])</f>
        <v>58000</v>
      </c>
      <c r="Q4684" s="1" cm="1">
        <f t="array" ref="Q4684">MEDIAN(_xlfn._xlws.FILTER(Data_Source[Price (SAR)],Data_Source[Maker] = Data_Source[[#This Row],[Maker]]))</f>
        <v>40000</v>
      </c>
    </row>
    <row r="4685" spans="1:17" x14ac:dyDescent="0.35">
      <c r="A4685">
        <v>4684</v>
      </c>
      <c r="B4685" t="s">
        <v>291</v>
      </c>
      <c r="C4685" t="s">
        <v>292</v>
      </c>
      <c r="D4685">
        <v>2015</v>
      </c>
      <c r="E4685" s="9">
        <f ca="1">YEAR(TODAY())-Data_Source[[#This Row],[Year]]</f>
        <v>10</v>
      </c>
      <c r="F4685" t="s">
        <v>15</v>
      </c>
      <c r="G4685" t="s">
        <v>16</v>
      </c>
      <c r="H4685" t="s">
        <v>17</v>
      </c>
      <c r="I4685">
        <v>6</v>
      </c>
      <c r="J4685" t="s">
        <v>18</v>
      </c>
      <c r="K4685" t="s">
        <v>19</v>
      </c>
      <c r="L4685">
        <v>47000</v>
      </c>
      <c r="M4685" t="s">
        <v>45</v>
      </c>
      <c r="N4685" t="s">
        <v>539</v>
      </c>
      <c r="O4685" s="3">
        <v>310000</v>
      </c>
      <c r="P4685" s="1">
        <f>MEDIAN(Data_Source[Price (SAR)])</f>
        <v>58000</v>
      </c>
      <c r="Q4685" s="1" cm="1">
        <f t="array" ref="Q4685">MEDIAN(_xlfn._xlws.FILTER(Data_Source[Price (SAR)],Data_Source[Maker] = Data_Source[[#This Row],[Maker]]))</f>
        <v>310000</v>
      </c>
    </row>
    <row r="4686" spans="1:17" x14ac:dyDescent="0.35">
      <c r="A4686">
        <v>4685</v>
      </c>
      <c r="B4686" t="s">
        <v>34</v>
      </c>
      <c r="C4686" t="s">
        <v>35</v>
      </c>
      <c r="D4686">
        <v>2014</v>
      </c>
      <c r="E4686" s="9">
        <f ca="1">YEAR(TODAY())-Data_Source[[#This Row],[Year]]</f>
        <v>11</v>
      </c>
      <c r="F4686" t="s">
        <v>44</v>
      </c>
      <c r="G4686" t="s">
        <v>23</v>
      </c>
      <c r="H4686" t="s">
        <v>17</v>
      </c>
      <c r="I4686">
        <v>5.7</v>
      </c>
      <c r="J4686" t="s">
        <v>18</v>
      </c>
      <c r="K4686" t="s">
        <v>19</v>
      </c>
      <c r="L4686">
        <v>316000</v>
      </c>
      <c r="M4686" t="s">
        <v>20</v>
      </c>
      <c r="N4686" t="s">
        <v>20</v>
      </c>
      <c r="O4686" s="2">
        <v>145000</v>
      </c>
      <c r="P4686" s="1">
        <f>MEDIAN(Data_Source[Price (SAR)])</f>
        <v>58000</v>
      </c>
      <c r="Q4686" s="1" cm="1">
        <f t="array" ref="Q4686">MEDIAN(_xlfn._xlws.FILTER(Data_Source[Price (SAR)],Data_Source[Maker] = Data_Source[[#This Row],[Maker]]))</f>
        <v>65000</v>
      </c>
    </row>
    <row r="4687" spans="1:17" x14ac:dyDescent="0.35">
      <c r="A4687">
        <v>4686</v>
      </c>
      <c r="B4687" t="s">
        <v>34</v>
      </c>
      <c r="C4687" t="s">
        <v>43</v>
      </c>
      <c r="D4687">
        <v>2009</v>
      </c>
      <c r="E4687" s="9">
        <f ca="1">YEAR(TODAY())-Data_Source[[#This Row],[Year]]</f>
        <v>16</v>
      </c>
      <c r="F4687" t="s">
        <v>15</v>
      </c>
      <c r="G4687" t="s">
        <v>23</v>
      </c>
      <c r="H4687" t="s">
        <v>30</v>
      </c>
      <c r="I4687">
        <v>2.5</v>
      </c>
      <c r="J4687" t="s">
        <v>18</v>
      </c>
      <c r="K4687" t="s">
        <v>19</v>
      </c>
      <c r="L4687">
        <v>600000</v>
      </c>
      <c r="M4687" t="s">
        <v>54</v>
      </c>
      <c r="N4687" t="s">
        <v>538</v>
      </c>
      <c r="O4687" s="3">
        <v>23000</v>
      </c>
      <c r="P4687" s="1">
        <f>MEDIAN(Data_Source[Price (SAR)])</f>
        <v>58000</v>
      </c>
      <c r="Q4687" s="1" cm="1">
        <f t="array" ref="Q4687">MEDIAN(_xlfn._xlws.FILTER(Data_Source[Price (SAR)],Data_Source[Maker] = Data_Source[[#This Row],[Maker]]))</f>
        <v>65000</v>
      </c>
    </row>
    <row r="4688" spans="1:17" x14ac:dyDescent="0.35">
      <c r="A4688">
        <v>4687</v>
      </c>
      <c r="B4688" t="s">
        <v>27</v>
      </c>
      <c r="C4688" t="s">
        <v>88</v>
      </c>
      <c r="D4688">
        <v>2018</v>
      </c>
      <c r="E4688" s="9">
        <f ca="1">YEAR(TODAY())-Data_Source[[#This Row],[Year]]</f>
        <v>7</v>
      </c>
      <c r="F4688" t="s">
        <v>15</v>
      </c>
      <c r="G4688" t="s">
        <v>23</v>
      </c>
      <c r="H4688" t="s">
        <v>26</v>
      </c>
      <c r="I4688">
        <v>1.4</v>
      </c>
      <c r="J4688" t="s">
        <v>18</v>
      </c>
      <c r="K4688" t="s">
        <v>19</v>
      </c>
      <c r="L4688">
        <v>71000</v>
      </c>
      <c r="M4688" t="s">
        <v>20</v>
      </c>
      <c r="N4688" t="s">
        <v>20</v>
      </c>
      <c r="O4688" s="3">
        <v>38000</v>
      </c>
      <c r="P4688" s="1">
        <f>MEDIAN(Data_Source[Price (SAR)])</f>
        <v>58000</v>
      </c>
      <c r="Q4688" s="1" cm="1">
        <f t="array" ref="Q4688">MEDIAN(_xlfn._xlws.FILTER(Data_Source[Price (SAR)],Data_Source[Maker] = Data_Source[[#This Row],[Maker]]))</f>
        <v>42000</v>
      </c>
    </row>
    <row r="4689" spans="1:17" x14ac:dyDescent="0.35">
      <c r="A4689">
        <v>4688</v>
      </c>
      <c r="B4689" t="s">
        <v>76</v>
      </c>
      <c r="C4689" t="s">
        <v>47</v>
      </c>
      <c r="D4689">
        <v>1963</v>
      </c>
      <c r="E4689" s="9">
        <f ca="1">YEAR(TODAY())-Data_Source[[#This Row],[Year]]</f>
        <v>62</v>
      </c>
      <c r="F4689" t="s">
        <v>15</v>
      </c>
      <c r="G4689" t="s">
        <v>102</v>
      </c>
      <c r="H4689" t="s">
        <v>26</v>
      </c>
      <c r="I4689">
        <v>1</v>
      </c>
      <c r="J4689" t="s">
        <v>18</v>
      </c>
      <c r="K4689" t="s">
        <v>68</v>
      </c>
      <c r="L4689">
        <v>300</v>
      </c>
      <c r="M4689" t="s">
        <v>20</v>
      </c>
      <c r="N4689" t="s">
        <v>20</v>
      </c>
      <c r="O4689" s="2">
        <v>22000</v>
      </c>
      <c r="P4689" s="1">
        <f>MEDIAN(Data_Source[Price (SAR)])</f>
        <v>58000</v>
      </c>
      <c r="Q4689" s="1" cm="1">
        <f t="array" ref="Q4689">MEDIAN(_xlfn._xlws.FILTER(Data_Source[Price (SAR)],Data_Source[Maker] = Data_Source[[#This Row],[Maker]]))</f>
        <v>55000</v>
      </c>
    </row>
    <row r="4690" spans="1:17" x14ac:dyDescent="0.35">
      <c r="A4690">
        <v>4689</v>
      </c>
      <c r="B4690" t="s">
        <v>31</v>
      </c>
      <c r="C4690" t="s">
        <v>32</v>
      </c>
      <c r="D4690">
        <v>2018</v>
      </c>
      <c r="E4690" s="9">
        <f ca="1">YEAR(TODAY())-Data_Source[[#This Row],[Year]]</f>
        <v>7</v>
      </c>
      <c r="F4690" t="s">
        <v>15</v>
      </c>
      <c r="G4690" t="s">
        <v>23</v>
      </c>
      <c r="H4690" t="s">
        <v>26</v>
      </c>
      <c r="I4690">
        <v>1.5</v>
      </c>
      <c r="J4690" t="s">
        <v>18</v>
      </c>
      <c r="K4690" t="s">
        <v>19</v>
      </c>
      <c r="L4690">
        <v>129000</v>
      </c>
      <c r="M4690" t="s">
        <v>20</v>
      </c>
      <c r="N4690" t="s">
        <v>20</v>
      </c>
      <c r="O4690" s="3">
        <v>68000</v>
      </c>
      <c r="P4690" s="1">
        <f>MEDIAN(Data_Source[Price (SAR)])</f>
        <v>58000</v>
      </c>
      <c r="Q4690" s="1" cm="1">
        <f t="array" ref="Q4690">MEDIAN(_xlfn._xlws.FILTER(Data_Source[Price (SAR)],Data_Source[Maker] = Data_Source[[#This Row],[Maker]]))</f>
        <v>60500</v>
      </c>
    </row>
    <row r="4691" spans="1:17" x14ac:dyDescent="0.35">
      <c r="A4691">
        <v>4690</v>
      </c>
      <c r="B4691" t="s">
        <v>188</v>
      </c>
      <c r="C4691" t="s">
        <v>189</v>
      </c>
      <c r="D4691">
        <v>2010</v>
      </c>
      <c r="E4691" s="9">
        <f ca="1">YEAR(TODAY())-Data_Source[[#This Row],[Year]]</f>
        <v>15</v>
      </c>
      <c r="F4691" t="s">
        <v>15</v>
      </c>
      <c r="G4691" t="s">
        <v>23</v>
      </c>
      <c r="H4691" t="s">
        <v>26</v>
      </c>
      <c r="I4691">
        <v>2.4</v>
      </c>
      <c r="J4691" t="s">
        <v>18</v>
      </c>
      <c r="K4691" t="s">
        <v>19</v>
      </c>
      <c r="L4691">
        <v>113000</v>
      </c>
      <c r="M4691" t="s">
        <v>45</v>
      </c>
      <c r="N4691" t="s">
        <v>539</v>
      </c>
      <c r="O4691" s="2">
        <v>18500</v>
      </c>
      <c r="P4691" s="1">
        <f>MEDIAN(Data_Source[Price (SAR)])</f>
        <v>58000</v>
      </c>
      <c r="Q4691" s="1" cm="1">
        <f t="array" ref="Q4691">MEDIAN(_xlfn._xlws.FILTER(Data_Source[Price (SAR)],Data_Source[Maker] = Data_Source[[#This Row],[Maker]]))</f>
        <v>21750</v>
      </c>
    </row>
    <row r="4692" spans="1:17" x14ac:dyDescent="0.35">
      <c r="A4692">
        <v>4691</v>
      </c>
      <c r="B4692" t="s">
        <v>60</v>
      </c>
      <c r="C4692" t="s">
        <v>80</v>
      </c>
      <c r="D4692">
        <v>2009</v>
      </c>
      <c r="E4692" s="9">
        <f ca="1">YEAR(TODAY())-Data_Source[[#This Row],[Year]]</f>
        <v>16</v>
      </c>
      <c r="F4692" t="s">
        <v>15</v>
      </c>
      <c r="G4692" t="s">
        <v>23</v>
      </c>
      <c r="H4692" t="s">
        <v>26</v>
      </c>
      <c r="I4692">
        <v>3.6</v>
      </c>
      <c r="J4692" t="s">
        <v>18</v>
      </c>
      <c r="K4692" t="s">
        <v>19</v>
      </c>
      <c r="L4692">
        <v>300000</v>
      </c>
      <c r="M4692" t="s">
        <v>228</v>
      </c>
      <c r="N4692" t="s">
        <v>540</v>
      </c>
      <c r="O4692" s="2">
        <v>43000</v>
      </c>
      <c r="P4692" s="1">
        <f>MEDIAN(Data_Source[Price (SAR)])</f>
        <v>58000</v>
      </c>
      <c r="Q4692" s="1" cm="1">
        <f t="array" ref="Q4692">MEDIAN(_xlfn._xlws.FILTER(Data_Source[Price (SAR)],Data_Source[Maker] = Data_Source[[#This Row],[Maker]]))</f>
        <v>142000</v>
      </c>
    </row>
    <row r="4693" spans="1:17" x14ac:dyDescent="0.35">
      <c r="A4693">
        <v>4692</v>
      </c>
      <c r="B4693" t="s">
        <v>27</v>
      </c>
      <c r="C4693" t="s">
        <v>88</v>
      </c>
      <c r="D4693">
        <v>2018</v>
      </c>
      <c r="E4693" s="9">
        <f ca="1">YEAR(TODAY())-Data_Source[[#This Row],[Year]]</f>
        <v>7</v>
      </c>
      <c r="F4693" t="s">
        <v>15</v>
      </c>
      <c r="G4693" t="s">
        <v>23</v>
      </c>
      <c r="H4693" t="s">
        <v>26</v>
      </c>
      <c r="I4693">
        <v>1.4</v>
      </c>
      <c r="J4693" t="s">
        <v>18</v>
      </c>
      <c r="K4693" t="s">
        <v>19</v>
      </c>
      <c r="L4693">
        <v>41000</v>
      </c>
      <c r="M4693" t="s">
        <v>20</v>
      </c>
      <c r="N4693" t="s">
        <v>20</v>
      </c>
      <c r="O4693" s="3">
        <v>34000</v>
      </c>
      <c r="P4693" s="1">
        <f>MEDIAN(Data_Source[Price (SAR)])</f>
        <v>58000</v>
      </c>
      <c r="Q4693" s="1" cm="1">
        <f t="array" ref="Q4693">MEDIAN(_xlfn._xlws.FILTER(Data_Source[Price (SAR)],Data_Source[Maker] = Data_Source[[#This Row],[Maker]]))</f>
        <v>42000</v>
      </c>
    </row>
    <row r="4694" spans="1:17" x14ac:dyDescent="0.35">
      <c r="A4694">
        <v>4693</v>
      </c>
      <c r="B4694" t="s">
        <v>27</v>
      </c>
      <c r="C4694" t="s">
        <v>91</v>
      </c>
      <c r="D4694">
        <v>2015</v>
      </c>
      <c r="E4694" s="9">
        <f ca="1">YEAR(TODAY())-Data_Source[[#This Row],[Year]]</f>
        <v>10</v>
      </c>
      <c r="F4694" t="s">
        <v>44</v>
      </c>
      <c r="G4694" t="s">
        <v>29</v>
      </c>
      <c r="H4694" t="s">
        <v>30</v>
      </c>
      <c r="I4694">
        <v>1.6</v>
      </c>
      <c r="J4694" t="s">
        <v>18</v>
      </c>
      <c r="K4694" t="s">
        <v>19</v>
      </c>
      <c r="L4694">
        <v>158000</v>
      </c>
      <c r="M4694" t="s">
        <v>45</v>
      </c>
      <c r="N4694" t="s">
        <v>539</v>
      </c>
      <c r="O4694" s="2">
        <v>54000</v>
      </c>
      <c r="P4694" s="1">
        <f>MEDIAN(Data_Source[Price (SAR)])</f>
        <v>58000</v>
      </c>
      <c r="Q4694" s="1" cm="1">
        <f t="array" ref="Q4694">MEDIAN(_xlfn._xlws.FILTER(Data_Source[Price (SAR)],Data_Source[Maker] = Data_Source[[#This Row],[Maker]]))</f>
        <v>42000</v>
      </c>
    </row>
    <row r="4695" spans="1:17" x14ac:dyDescent="0.35">
      <c r="A4695">
        <v>4694</v>
      </c>
      <c r="B4695" t="s">
        <v>39</v>
      </c>
      <c r="C4695" t="s">
        <v>133</v>
      </c>
      <c r="D4695">
        <v>2013</v>
      </c>
      <c r="E4695" s="9">
        <f ca="1">YEAR(TODAY())-Data_Source[[#This Row],[Year]]</f>
        <v>12</v>
      </c>
      <c r="F4695" t="s">
        <v>44</v>
      </c>
      <c r="G4695" t="s">
        <v>23</v>
      </c>
      <c r="H4695" t="s">
        <v>17</v>
      </c>
      <c r="I4695">
        <v>5.7</v>
      </c>
      <c r="J4695" t="s">
        <v>18</v>
      </c>
      <c r="K4695" t="s">
        <v>19</v>
      </c>
      <c r="L4695">
        <v>243</v>
      </c>
      <c r="M4695" t="s">
        <v>20</v>
      </c>
      <c r="N4695" t="s">
        <v>20</v>
      </c>
      <c r="O4695" s="3">
        <v>55000</v>
      </c>
      <c r="P4695" s="1">
        <f>MEDIAN(Data_Source[Price (SAR)])</f>
        <v>58000</v>
      </c>
      <c r="Q4695" s="1" cm="1">
        <f t="array" ref="Q4695">MEDIAN(_xlfn._xlws.FILTER(Data_Source[Price (SAR)],Data_Source[Maker] = Data_Source[[#This Row],[Maker]]))</f>
        <v>60000</v>
      </c>
    </row>
    <row r="4696" spans="1:17" x14ac:dyDescent="0.35">
      <c r="A4696">
        <v>4695</v>
      </c>
      <c r="B4696" t="s">
        <v>39</v>
      </c>
      <c r="C4696" t="s">
        <v>46</v>
      </c>
      <c r="D4696">
        <v>2021</v>
      </c>
      <c r="E4696" s="9">
        <f ca="1">YEAR(TODAY())-Data_Source[[#This Row],[Year]]</f>
        <v>4</v>
      </c>
      <c r="F4696" t="s">
        <v>15</v>
      </c>
      <c r="G4696" t="s">
        <v>23</v>
      </c>
      <c r="H4696" t="s">
        <v>17</v>
      </c>
      <c r="I4696">
        <v>5.3</v>
      </c>
      <c r="J4696" t="s">
        <v>18</v>
      </c>
      <c r="K4696" t="s">
        <v>19</v>
      </c>
      <c r="L4696">
        <v>800</v>
      </c>
      <c r="M4696" t="s">
        <v>45</v>
      </c>
      <c r="N4696" t="s">
        <v>539</v>
      </c>
      <c r="O4696" s="2">
        <v>310000</v>
      </c>
      <c r="P4696" s="1">
        <f>MEDIAN(Data_Source[Price (SAR)])</f>
        <v>58000</v>
      </c>
      <c r="Q4696" s="1" cm="1">
        <f t="array" ref="Q4696">MEDIAN(_xlfn._xlws.FILTER(Data_Source[Price (SAR)],Data_Source[Maker] = Data_Source[[#This Row],[Maker]]))</f>
        <v>60000</v>
      </c>
    </row>
    <row r="4697" spans="1:17" x14ac:dyDescent="0.35">
      <c r="A4697">
        <v>4696</v>
      </c>
      <c r="B4697" t="s">
        <v>27</v>
      </c>
      <c r="C4697" t="s">
        <v>88</v>
      </c>
      <c r="D4697">
        <v>2016</v>
      </c>
      <c r="E4697" s="9">
        <f ca="1">YEAR(TODAY())-Data_Source[[#This Row],[Year]]</f>
        <v>9</v>
      </c>
      <c r="F4697" t="s">
        <v>15</v>
      </c>
      <c r="G4697" t="s">
        <v>23</v>
      </c>
      <c r="H4697" t="s">
        <v>26</v>
      </c>
      <c r="I4697">
        <v>1.2</v>
      </c>
      <c r="J4697" t="s">
        <v>18</v>
      </c>
      <c r="K4697" t="s">
        <v>19</v>
      </c>
      <c r="L4697">
        <v>74000</v>
      </c>
      <c r="M4697" t="s">
        <v>45</v>
      </c>
      <c r="N4697" t="s">
        <v>539</v>
      </c>
      <c r="O4697" s="2">
        <v>30000</v>
      </c>
      <c r="P4697" s="1">
        <f>MEDIAN(Data_Source[Price (SAR)])</f>
        <v>58000</v>
      </c>
      <c r="Q4697" s="1" cm="1">
        <f t="array" ref="Q4697">MEDIAN(_xlfn._xlws.FILTER(Data_Source[Price (SAR)],Data_Source[Maker] = Data_Source[[#This Row],[Maker]]))</f>
        <v>42000</v>
      </c>
    </row>
    <row r="4698" spans="1:17" x14ac:dyDescent="0.35">
      <c r="A4698">
        <v>4697</v>
      </c>
      <c r="B4698" t="s">
        <v>62</v>
      </c>
      <c r="C4698" t="s">
        <v>63</v>
      </c>
      <c r="D4698">
        <v>2019</v>
      </c>
      <c r="E4698" s="9">
        <f ca="1">YEAR(TODAY())-Data_Source[[#This Row],[Year]]</f>
        <v>6</v>
      </c>
      <c r="F4698" t="s">
        <v>47</v>
      </c>
      <c r="G4698" t="s">
        <v>29</v>
      </c>
      <c r="H4698" t="s">
        <v>17</v>
      </c>
      <c r="I4698">
        <v>5</v>
      </c>
      <c r="J4698" t="s">
        <v>18</v>
      </c>
      <c r="K4698" t="s">
        <v>19</v>
      </c>
      <c r="L4698">
        <v>4200</v>
      </c>
      <c r="M4698" t="s">
        <v>20</v>
      </c>
      <c r="N4698" t="s">
        <v>20</v>
      </c>
      <c r="O4698" s="3">
        <v>599000</v>
      </c>
      <c r="P4698" s="1">
        <f>MEDIAN(Data_Source[Price (SAR)])</f>
        <v>58000</v>
      </c>
      <c r="Q4698" s="1" cm="1">
        <f t="array" ref="Q4698">MEDIAN(_xlfn._xlws.FILTER(Data_Source[Price (SAR)],Data_Source[Maker] = Data_Source[[#This Row],[Maker]]))</f>
        <v>242500</v>
      </c>
    </row>
    <row r="4699" spans="1:17" x14ac:dyDescent="0.35">
      <c r="A4699">
        <v>4698</v>
      </c>
      <c r="B4699" t="s">
        <v>34</v>
      </c>
      <c r="C4699" t="s">
        <v>124</v>
      </c>
      <c r="D4699">
        <v>2012</v>
      </c>
      <c r="E4699" s="9">
        <f ca="1">YEAR(TODAY())-Data_Source[[#This Row],[Year]]</f>
        <v>13</v>
      </c>
      <c r="F4699" t="s">
        <v>15</v>
      </c>
      <c r="G4699" t="s">
        <v>16</v>
      </c>
      <c r="H4699" t="s">
        <v>17</v>
      </c>
      <c r="I4699">
        <v>4</v>
      </c>
      <c r="J4699" t="s">
        <v>18</v>
      </c>
      <c r="K4699" t="s">
        <v>19</v>
      </c>
      <c r="L4699">
        <v>35000</v>
      </c>
      <c r="M4699" t="s">
        <v>20</v>
      </c>
      <c r="N4699" t="s">
        <v>20</v>
      </c>
      <c r="O4699" s="3">
        <v>70000</v>
      </c>
      <c r="P4699" s="1">
        <f>MEDIAN(Data_Source[Price (SAR)])</f>
        <v>58000</v>
      </c>
      <c r="Q4699" s="1" cm="1">
        <f t="array" ref="Q4699">MEDIAN(_xlfn._xlws.FILTER(Data_Source[Price (SAR)],Data_Source[Maker] = Data_Source[[#This Row],[Maker]]))</f>
        <v>65000</v>
      </c>
    </row>
    <row r="4700" spans="1:17" x14ac:dyDescent="0.35">
      <c r="A4700">
        <v>4699</v>
      </c>
      <c r="B4700" t="s">
        <v>27</v>
      </c>
      <c r="C4700" t="s">
        <v>28</v>
      </c>
      <c r="D4700">
        <v>2020</v>
      </c>
      <c r="E4700" s="9">
        <f ca="1">YEAR(TODAY())-Data_Source[[#This Row],[Year]]</f>
        <v>5</v>
      </c>
      <c r="F4700" t="s">
        <v>15</v>
      </c>
      <c r="G4700" t="s">
        <v>29</v>
      </c>
      <c r="H4700" t="s">
        <v>30</v>
      </c>
      <c r="I4700">
        <v>2</v>
      </c>
      <c r="J4700" t="s">
        <v>18</v>
      </c>
      <c r="K4700" t="s">
        <v>19</v>
      </c>
      <c r="L4700">
        <v>28000</v>
      </c>
      <c r="M4700" t="s">
        <v>20</v>
      </c>
      <c r="N4700" t="s">
        <v>20</v>
      </c>
      <c r="O4700" s="3">
        <v>58000</v>
      </c>
      <c r="P4700" s="1">
        <f>MEDIAN(Data_Source[Price (SAR)])</f>
        <v>58000</v>
      </c>
      <c r="Q4700" s="1" cm="1">
        <f t="array" ref="Q4700">MEDIAN(_xlfn._xlws.FILTER(Data_Source[Price (SAR)],Data_Source[Maker] = Data_Source[[#This Row],[Maker]]))</f>
        <v>42000</v>
      </c>
    </row>
    <row r="4701" spans="1:17" x14ac:dyDescent="0.35">
      <c r="A4701">
        <v>4700</v>
      </c>
      <c r="B4701" t="s">
        <v>34</v>
      </c>
      <c r="C4701" t="s">
        <v>127</v>
      </c>
      <c r="D4701">
        <v>2019</v>
      </c>
      <c r="E4701" s="9">
        <f ca="1">YEAR(TODAY())-Data_Source[[#This Row],[Year]]</f>
        <v>6</v>
      </c>
      <c r="F4701" t="s">
        <v>15</v>
      </c>
      <c r="G4701" t="s">
        <v>23</v>
      </c>
      <c r="H4701" t="s">
        <v>17</v>
      </c>
      <c r="I4701">
        <v>4</v>
      </c>
      <c r="J4701" t="s">
        <v>18</v>
      </c>
      <c r="K4701" t="s">
        <v>68</v>
      </c>
      <c r="L4701">
        <v>26000</v>
      </c>
      <c r="M4701" t="s">
        <v>111</v>
      </c>
      <c r="N4701" t="s">
        <v>540</v>
      </c>
      <c r="O4701" s="2">
        <v>130000</v>
      </c>
      <c r="P4701" s="1">
        <f>MEDIAN(Data_Source[Price (SAR)])</f>
        <v>58000</v>
      </c>
      <c r="Q4701" s="1" cm="1">
        <f t="array" ref="Q4701">MEDIAN(_xlfn._xlws.FILTER(Data_Source[Price (SAR)],Data_Source[Maker] = Data_Source[[#This Row],[Maker]]))</f>
        <v>65000</v>
      </c>
    </row>
    <row r="4702" spans="1:17" x14ac:dyDescent="0.35">
      <c r="A4702">
        <v>4701</v>
      </c>
      <c r="B4702" t="s">
        <v>48</v>
      </c>
      <c r="C4702" t="s">
        <v>168</v>
      </c>
      <c r="D4702">
        <v>2020</v>
      </c>
      <c r="E4702" s="9">
        <f ca="1">YEAR(TODAY())-Data_Source[[#This Row],[Year]]</f>
        <v>5</v>
      </c>
      <c r="F4702" t="s">
        <v>44</v>
      </c>
      <c r="G4702" t="s">
        <v>16</v>
      </c>
      <c r="H4702" t="s">
        <v>17</v>
      </c>
      <c r="I4702">
        <v>2.8</v>
      </c>
      <c r="J4702" t="s">
        <v>18</v>
      </c>
      <c r="K4702" t="s">
        <v>19</v>
      </c>
      <c r="L4702">
        <v>13000</v>
      </c>
      <c r="M4702" t="s">
        <v>42</v>
      </c>
      <c r="N4702" t="s">
        <v>64</v>
      </c>
      <c r="O4702" s="3">
        <v>289000</v>
      </c>
      <c r="P4702" s="1">
        <f>MEDIAN(Data_Source[Price (SAR)])</f>
        <v>58000</v>
      </c>
      <c r="Q4702" s="1" cm="1">
        <f t="array" ref="Q4702">MEDIAN(_xlfn._xlws.FILTER(Data_Source[Price (SAR)],Data_Source[Maker] = Data_Source[[#This Row],[Maker]]))</f>
        <v>145000</v>
      </c>
    </row>
    <row r="4703" spans="1:17" x14ac:dyDescent="0.35">
      <c r="A4703">
        <v>4702</v>
      </c>
      <c r="B4703" t="s">
        <v>21</v>
      </c>
      <c r="C4703" t="s">
        <v>184</v>
      </c>
      <c r="D4703">
        <v>2017</v>
      </c>
      <c r="E4703" s="9">
        <f ca="1">YEAR(TODAY())-Data_Source[[#This Row],[Year]]</f>
        <v>8</v>
      </c>
      <c r="F4703" t="s">
        <v>15</v>
      </c>
      <c r="G4703" t="s">
        <v>23</v>
      </c>
      <c r="H4703" t="s">
        <v>30</v>
      </c>
      <c r="I4703">
        <v>2.5</v>
      </c>
      <c r="J4703" t="s">
        <v>18</v>
      </c>
      <c r="K4703" t="s">
        <v>19</v>
      </c>
      <c r="L4703">
        <v>331612</v>
      </c>
      <c r="M4703" t="s">
        <v>20</v>
      </c>
      <c r="N4703" t="s">
        <v>20</v>
      </c>
      <c r="O4703" s="2">
        <v>46000</v>
      </c>
      <c r="P4703" s="1">
        <f>MEDIAN(Data_Source[Price (SAR)])</f>
        <v>58000</v>
      </c>
      <c r="Q4703" s="1" cm="1">
        <f t="array" ref="Q4703">MEDIAN(_xlfn._xlws.FILTER(Data_Source[Price (SAR)],Data_Source[Maker] = Data_Source[[#This Row],[Maker]]))</f>
        <v>36500</v>
      </c>
    </row>
    <row r="4704" spans="1:17" x14ac:dyDescent="0.35">
      <c r="A4704">
        <v>4703</v>
      </c>
      <c r="B4704" t="s">
        <v>31</v>
      </c>
      <c r="C4704" t="s">
        <v>32</v>
      </c>
      <c r="D4704">
        <v>2008</v>
      </c>
      <c r="E4704" s="9">
        <f ca="1">YEAR(TODAY())-Data_Source[[#This Row],[Year]]</f>
        <v>17</v>
      </c>
      <c r="F4704" t="s">
        <v>15</v>
      </c>
      <c r="G4704" t="s">
        <v>78</v>
      </c>
      <c r="H4704" t="s">
        <v>26</v>
      </c>
      <c r="I4704">
        <v>2.4</v>
      </c>
      <c r="J4704" t="s">
        <v>18</v>
      </c>
      <c r="K4704" t="s">
        <v>19</v>
      </c>
      <c r="L4704">
        <v>197000</v>
      </c>
      <c r="M4704" t="s">
        <v>170</v>
      </c>
      <c r="N4704" t="s">
        <v>543</v>
      </c>
      <c r="O4704" s="3">
        <v>20000</v>
      </c>
      <c r="P4704" s="1">
        <f>MEDIAN(Data_Source[Price (SAR)])</f>
        <v>58000</v>
      </c>
      <c r="Q4704" s="1" cm="1">
        <f t="array" ref="Q4704">MEDIAN(_xlfn._xlws.FILTER(Data_Source[Price (SAR)],Data_Source[Maker] = Data_Source[[#This Row],[Maker]]))</f>
        <v>60500</v>
      </c>
    </row>
    <row r="4705" spans="1:17" x14ac:dyDescent="0.35">
      <c r="A4705">
        <v>4704</v>
      </c>
      <c r="B4705" t="s">
        <v>76</v>
      </c>
      <c r="C4705" t="s">
        <v>77</v>
      </c>
      <c r="D4705">
        <v>2012</v>
      </c>
      <c r="E4705" s="9">
        <f ca="1">YEAR(TODAY())-Data_Source[[#This Row],[Year]]</f>
        <v>13</v>
      </c>
      <c r="F4705" t="s">
        <v>15</v>
      </c>
      <c r="G4705" t="s">
        <v>29</v>
      </c>
      <c r="H4705" t="s">
        <v>26</v>
      </c>
      <c r="I4705">
        <v>5.4</v>
      </c>
      <c r="J4705" t="s">
        <v>18</v>
      </c>
      <c r="K4705" t="s">
        <v>19</v>
      </c>
      <c r="L4705">
        <v>350000</v>
      </c>
      <c r="M4705" t="s">
        <v>42</v>
      </c>
      <c r="N4705" t="s">
        <v>64</v>
      </c>
      <c r="O4705" s="3">
        <v>30000</v>
      </c>
      <c r="P4705" s="1">
        <f>MEDIAN(Data_Source[Price (SAR)])</f>
        <v>58000</v>
      </c>
      <c r="Q4705" s="1" cm="1">
        <f t="array" ref="Q4705">MEDIAN(_xlfn._xlws.FILTER(Data_Source[Price (SAR)],Data_Source[Maker] = Data_Source[[#This Row],[Maker]]))</f>
        <v>55000</v>
      </c>
    </row>
    <row r="4706" spans="1:17" x14ac:dyDescent="0.35">
      <c r="A4706">
        <v>4705</v>
      </c>
      <c r="B4706" t="s">
        <v>36</v>
      </c>
      <c r="C4706" t="s">
        <v>37</v>
      </c>
      <c r="D4706">
        <v>2015</v>
      </c>
      <c r="E4706" s="9">
        <f ca="1">YEAR(TODAY())-Data_Source[[#This Row],[Year]]</f>
        <v>10</v>
      </c>
      <c r="F4706" t="s">
        <v>47</v>
      </c>
      <c r="G4706" t="s">
        <v>29</v>
      </c>
      <c r="H4706" t="s">
        <v>17</v>
      </c>
      <c r="I4706">
        <v>5.3</v>
      </c>
      <c r="J4706" t="s">
        <v>18</v>
      </c>
      <c r="K4706" t="s">
        <v>19</v>
      </c>
      <c r="L4706">
        <v>130000</v>
      </c>
      <c r="M4706" t="s">
        <v>64</v>
      </c>
      <c r="N4706" t="s">
        <v>64</v>
      </c>
      <c r="O4706" s="3">
        <v>128000</v>
      </c>
      <c r="P4706" s="1">
        <f>MEDIAN(Data_Source[Price (SAR)])</f>
        <v>58000</v>
      </c>
      <c r="Q4706" s="1" cm="1">
        <f t="array" ref="Q4706">MEDIAN(_xlfn._xlws.FILTER(Data_Source[Price (SAR)],Data_Source[Maker] = Data_Source[[#This Row],[Maker]]))</f>
        <v>72000</v>
      </c>
    </row>
    <row r="4707" spans="1:17" x14ac:dyDescent="0.35">
      <c r="A4707">
        <v>4706</v>
      </c>
      <c r="B4707" t="s">
        <v>21</v>
      </c>
      <c r="C4707" t="s">
        <v>429</v>
      </c>
      <c r="D4707">
        <v>2008</v>
      </c>
      <c r="E4707" s="9">
        <f ca="1">YEAR(TODAY())-Data_Source[[#This Row],[Year]]</f>
        <v>17</v>
      </c>
      <c r="F4707" t="s">
        <v>15</v>
      </c>
      <c r="G4707" t="s">
        <v>16</v>
      </c>
      <c r="H4707" t="s">
        <v>26</v>
      </c>
      <c r="I4707">
        <v>1</v>
      </c>
      <c r="J4707" t="s">
        <v>18</v>
      </c>
      <c r="K4707" t="s">
        <v>19</v>
      </c>
      <c r="L4707">
        <v>300</v>
      </c>
      <c r="M4707" t="s">
        <v>20</v>
      </c>
      <c r="N4707" t="s">
        <v>20</v>
      </c>
      <c r="O4707" s="3">
        <v>9500</v>
      </c>
      <c r="P4707" s="1">
        <f>MEDIAN(Data_Source[Price (SAR)])</f>
        <v>58000</v>
      </c>
      <c r="Q4707" s="1" cm="1">
        <f t="array" ref="Q4707">MEDIAN(_xlfn._xlws.FILTER(Data_Source[Price (SAR)],Data_Source[Maker] = Data_Source[[#This Row],[Maker]]))</f>
        <v>36500</v>
      </c>
    </row>
    <row r="4708" spans="1:17" x14ac:dyDescent="0.35">
      <c r="A4708">
        <v>4707</v>
      </c>
      <c r="B4708" t="s">
        <v>76</v>
      </c>
      <c r="C4708" t="s">
        <v>112</v>
      </c>
      <c r="D4708">
        <v>2016</v>
      </c>
      <c r="E4708" s="9">
        <f ca="1">YEAR(TODAY())-Data_Source[[#This Row],[Year]]</f>
        <v>9</v>
      </c>
      <c r="F4708" t="s">
        <v>47</v>
      </c>
      <c r="G4708" t="s">
        <v>23</v>
      </c>
      <c r="H4708" t="s">
        <v>17</v>
      </c>
      <c r="I4708">
        <v>3.5</v>
      </c>
      <c r="J4708" t="s">
        <v>18</v>
      </c>
      <c r="K4708" t="s">
        <v>19</v>
      </c>
      <c r="L4708">
        <v>91815</v>
      </c>
      <c r="M4708" t="s">
        <v>20</v>
      </c>
      <c r="N4708" t="s">
        <v>20</v>
      </c>
      <c r="O4708" s="2">
        <v>86000</v>
      </c>
      <c r="P4708" s="1">
        <f>MEDIAN(Data_Source[Price (SAR)])</f>
        <v>58000</v>
      </c>
      <c r="Q4708" s="1" cm="1">
        <f t="array" ref="Q4708">MEDIAN(_xlfn._xlws.FILTER(Data_Source[Price (SAR)],Data_Source[Maker] = Data_Source[[#This Row],[Maker]]))</f>
        <v>55000</v>
      </c>
    </row>
    <row r="4709" spans="1:17" x14ac:dyDescent="0.35">
      <c r="A4709">
        <v>4708</v>
      </c>
      <c r="B4709" t="s">
        <v>60</v>
      </c>
      <c r="C4709" t="s">
        <v>241</v>
      </c>
      <c r="D4709">
        <v>2016</v>
      </c>
      <c r="E4709" s="9">
        <f ca="1">YEAR(TODAY())-Data_Source[[#This Row],[Year]]</f>
        <v>9</v>
      </c>
      <c r="F4709" t="s">
        <v>15</v>
      </c>
      <c r="G4709" t="s">
        <v>23</v>
      </c>
      <c r="H4709" t="s">
        <v>17</v>
      </c>
      <c r="I4709">
        <v>4.5999999999999996</v>
      </c>
      <c r="J4709" t="s">
        <v>18</v>
      </c>
      <c r="K4709" t="s">
        <v>19</v>
      </c>
      <c r="L4709">
        <v>90000</v>
      </c>
      <c r="M4709" t="s">
        <v>42</v>
      </c>
      <c r="N4709" t="s">
        <v>64</v>
      </c>
      <c r="O4709" s="3">
        <v>200000</v>
      </c>
      <c r="P4709" s="1">
        <f>MEDIAN(Data_Source[Price (SAR)])</f>
        <v>58000</v>
      </c>
      <c r="Q4709" s="1" cm="1">
        <f t="array" ref="Q4709">MEDIAN(_xlfn._xlws.FILTER(Data_Source[Price (SAR)],Data_Source[Maker] = Data_Source[[#This Row],[Maker]]))</f>
        <v>142000</v>
      </c>
    </row>
    <row r="4710" spans="1:17" x14ac:dyDescent="0.35">
      <c r="A4710">
        <v>4709</v>
      </c>
      <c r="B4710" t="s">
        <v>39</v>
      </c>
      <c r="C4710" t="s">
        <v>46</v>
      </c>
      <c r="D4710">
        <v>2017</v>
      </c>
      <c r="E4710" s="9">
        <f ca="1">YEAR(TODAY())-Data_Source[[#This Row],[Year]]</f>
        <v>8</v>
      </c>
      <c r="F4710" t="s">
        <v>44</v>
      </c>
      <c r="G4710" t="s">
        <v>16</v>
      </c>
      <c r="H4710" t="s">
        <v>17</v>
      </c>
      <c r="I4710">
        <v>5.3</v>
      </c>
      <c r="J4710" t="s">
        <v>18</v>
      </c>
      <c r="K4710" t="s">
        <v>19</v>
      </c>
      <c r="L4710">
        <v>55000</v>
      </c>
      <c r="M4710" t="s">
        <v>20</v>
      </c>
      <c r="N4710" t="s">
        <v>20</v>
      </c>
      <c r="O4710" s="3">
        <v>168000</v>
      </c>
      <c r="P4710" s="1">
        <f>MEDIAN(Data_Source[Price (SAR)])</f>
        <v>58000</v>
      </c>
      <c r="Q4710" s="1" cm="1">
        <f t="array" ref="Q4710">MEDIAN(_xlfn._xlws.FILTER(Data_Source[Price (SAR)],Data_Source[Maker] = Data_Source[[#This Row],[Maker]]))</f>
        <v>60000</v>
      </c>
    </row>
    <row r="4711" spans="1:17" x14ac:dyDescent="0.35">
      <c r="A4711">
        <v>4710</v>
      </c>
      <c r="B4711" t="s">
        <v>39</v>
      </c>
      <c r="C4711" t="s">
        <v>428</v>
      </c>
      <c r="D4711">
        <v>2012</v>
      </c>
      <c r="E4711" s="9">
        <f ca="1">YEAR(TODAY())-Data_Source[[#This Row],[Year]]</f>
        <v>13</v>
      </c>
      <c r="F4711" t="s">
        <v>15</v>
      </c>
      <c r="G4711" t="s">
        <v>16</v>
      </c>
      <c r="H4711" t="s">
        <v>30</v>
      </c>
      <c r="I4711">
        <v>1.9</v>
      </c>
      <c r="J4711" t="s">
        <v>18</v>
      </c>
      <c r="K4711" t="s">
        <v>19</v>
      </c>
      <c r="L4711">
        <v>50000</v>
      </c>
      <c r="M4711" t="s">
        <v>54</v>
      </c>
      <c r="N4711" t="s">
        <v>538</v>
      </c>
      <c r="O4711" s="2">
        <v>27000</v>
      </c>
      <c r="P4711" s="1">
        <f>MEDIAN(Data_Source[Price (SAR)])</f>
        <v>58000</v>
      </c>
      <c r="Q4711" s="1" cm="1">
        <f t="array" ref="Q4711">MEDIAN(_xlfn._xlws.FILTER(Data_Source[Price (SAR)],Data_Source[Maker] = Data_Source[[#This Row],[Maker]]))</f>
        <v>60000</v>
      </c>
    </row>
    <row r="4712" spans="1:17" x14ac:dyDescent="0.35">
      <c r="A4712">
        <v>4711</v>
      </c>
      <c r="B4712" t="s">
        <v>27</v>
      </c>
      <c r="C4712" t="s">
        <v>88</v>
      </c>
      <c r="D4712">
        <v>2010</v>
      </c>
      <c r="E4712" s="9">
        <f ca="1">YEAR(TODAY())-Data_Source[[#This Row],[Year]]</f>
        <v>15</v>
      </c>
      <c r="F4712" t="s">
        <v>15</v>
      </c>
      <c r="G4712" t="s">
        <v>23</v>
      </c>
      <c r="H4712" t="s">
        <v>30</v>
      </c>
      <c r="I4712">
        <v>1.2</v>
      </c>
      <c r="J4712" t="s">
        <v>18</v>
      </c>
      <c r="K4712" t="s">
        <v>68</v>
      </c>
      <c r="L4712">
        <v>198</v>
      </c>
      <c r="M4712" t="s">
        <v>59</v>
      </c>
      <c r="N4712" t="s">
        <v>59</v>
      </c>
      <c r="O4712" s="2">
        <v>12000</v>
      </c>
      <c r="P4712" s="1">
        <f>MEDIAN(Data_Source[Price (SAR)])</f>
        <v>58000</v>
      </c>
      <c r="Q4712" s="1" cm="1">
        <f t="array" ref="Q4712">MEDIAN(_xlfn._xlws.FILTER(Data_Source[Price (SAR)],Data_Source[Maker] = Data_Source[[#This Row],[Maker]]))</f>
        <v>42000</v>
      </c>
    </row>
    <row r="4713" spans="1:17" x14ac:dyDescent="0.35">
      <c r="A4713">
        <v>4712</v>
      </c>
      <c r="B4713" t="s">
        <v>60</v>
      </c>
      <c r="C4713" t="s">
        <v>80</v>
      </c>
      <c r="D4713">
        <v>2021</v>
      </c>
      <c r="E4713" s="9">
        <f ca="1">YEAR(TODAY())-Data_Source[[#This Row],[Year]]</f>
        <v>4</v>
      </c>
      <c r="F4713" t="s">
        <v>15</v>
      </c>
      <c r="G4713" t="s">
        <v>23</v>
      </c>
      <c r="H4713" t="s">
        <v>26</v>
      </c>
      <c r="I4713">
        <v>2.5</v>
      </c>
      <c r="J4713" t="s">
        <v>18</v>
      </c>
      <c r="K4713" t="s">
        <v>19</v>
      </c>
      <c r="L4713">
        <v>700</v>
      </c>
      <c r="M4713" t="s">
        <v>42</v>
      </c>
      <c r="N4713" t="s">
        <v>64</v>
      </c>
      <c r="O4713" s="2">
        <v>183000</v>
      </c>
      <c r="P4713" s="1">
        <f>MEDIAN(Data_Source[Price (SAR)])</f>
        <v>58000</v>
      </c>
      <c r="Q4713" s="1" cm="1">
        <f t="array" ref="Q4713">MEDIAN(_xlfn._xlws.FILTER(Data_Source[Price (SAR)],Data_Source[Maker] = Data_Source[[#This Row],[Maker]]))</f>
        <v>142000</v>
      </c>
    </row>
    <row r="4714" spans="1:17" x14ac:dyDescent="0.35">
      <c r="A4714">
        <v>4713</v>
      </c>
      <c r="B4714" t="s">
        <v>27</v>
      </c>
      <c r="C4714" t="s">
        <v>88</v>
      </c>
      <c r="D4714">
        <v>2019</v>
      </c>
      <c r="E4714" s="9">
        <f ca="1">YEAR(TODAY())-Data_Source[[#This Row],[Year]]</f>
        <v>6</v>
      </c>
      <c r="F4714" t="s">
        <v>15</v>
      </c>
      <c r="G4714" t="s">
        <v>23</v>
      </c>
      <c r="H4714" t="s">
        <v>26</v>
      </c>
      <c r="I4714">
        <v>1.4</v>
      </c>
      <c r="J4714" t="s">
        <v>18</v>
      </c>
      <c r="K4714" t="s">
        <v>19</v>
      </c>
      <c r="L4714">
        <v>54000</v>
      </c>
      <c r="M4714" t="s">
        <v>45</v>
      </c>
      <c r="N4714" t="s">
        <v>539</v>
      </c>
      <c r="O4714" s="2">
        <v>42000</v>
      </c>
      <c r="P4714" s="1">
        <f>MEDIAN(Data_Source[Price (SAR)])</f>
        <v>58000</v>
      </c>
      <c r="Q4714" s="1" cm="1">
        <f t="array" ref="Q4714">MEDIAN(_xlfn._xlws.FILTER(Data_Source[Price (SAR)],Data_Source[Maker] = Data_Source[[#This Row],[Maker]]))</f>
        <v>42000</v>
      </c>
    </row>
    <row r="4715" spans="1:17" x14ac:dyDescent="0.35">
      <c r="A4715">
        <v>4714</v>
      </c>
      <c r="B4715" t="s">
        <v>76</v>
      </c>
      <c r="C4715" t="s">
        <v>112</v>
      </c>
      <c r="D4715">
        <v>2012</v>
      </c>
      <c r="E4715" s="9">
        <f ca="1">YEAR(TODAY())-Data_Source[[#This Row],[Year]]</f>
        <v>13</v>
      </c>
      <c r="F4715" t="s">
        <v>15</v>
      </c>
      <c r="G4715" t="s">
        <v>78</v>
      </c>
      <c r="H4715" t="s">
        <v>30</v>
      </c>
      <c r="I4715">
        <v>6</v>
      </c>
      <c r="J4715" t="s">
        <v>18</v>
      </c>
      <c r="K4715" t="s">
        <v>19</v>
      </c>
      <c r="L4715">
        <v>166000</v>
      </c>
      <c r="M4715" t="s">
        <v>126</v>
      </c>
      <c r="N4715" t="s">
        <v>126</v>
      </c>
      <c r="O4715" s="2">
        <v>30000</v>
      </c>
      <c r="P4715" s="1">
        <f>MEDIAN(Data_Source[Price (SAR)])</f>
        <v>58000</v>
      </c>
      <c r="Q4715" s="1" cm="1">
        <f t="array" ref="Q4715">MEDIAN(_xlfn._xlws.FILTER(Data_Source[Price (SAR)],Data_Source[Maker] = Data_Source[[#This Row],[Maker]]))</f>
        <v>55000</v>
      </c>
    </row>
    <row r="4716" spans="1:17" x14ac:dyDescent="0.35">
      <c r="A4716">
        <v>4715</v>
      </c>
      <c r="B4716" t="s">
        <v>27</v>
      </c>
      <c r="C4716" t="s">
        <v>84</v>
      </c>
      <c r="D4716">
        <v>2018</v>
      </c>
      <c r="E4716" s="9">
        <f ca="1">YEAR(TODAY())-Data_Source[[#This Row],[Year]]</f>
        <v>7</v>
      </c>
      <c r="F4716" t="s">
        <v>15</v>
      </c>
      <c r="G4716" t="s">
        <v>75</v>
      </c>
      <c r="H4716" t="s">
        <v>26</v>
      </c>
      <c r="I4716">
        <v>1.6</v>
      </c>
      <c r="J4716" t="s">
        <v>18</v>
      </c>
      <c r="K4716" t="s">
        <v>19</v>
      </c>
      <c r="L4716">
        <v>146000</v>
      </c>
      <c r="M4716" t="s">
        <v>45</v>
      </c>
      <c r="N4716" t="s">
        <v>539</v>
      </c>
      <c r="O4716" s="3">
        <v>75000</v>
      </c>
      <c r="P4716" s="1">
        <f>MEDIAN(Data_Source[Price (SAR)])</f>
        <v>58000</v>
      </c>
      <c r="Q4716" s="1" cm="1">
        <f t="array" ref="Q4716">MEDIAN(_xlfn._xlws.FILTER(Data_Source[Price (SAR)],Data_Source[Maker] = Data_Source[[#This Row],[Maker]]))</f>
        <v>42000</v>
      </c>
    </row>
    <row r="4717" spans="1:17" x14ac:dyDescent="0.35">
      <c r="A4717">
        <v>4716</v>
      </c>
      <c r="B4717" t="s">
        <v>295</v>
      </c>
      <c r="C4717" t="s">
        <v>296</v>
      </c>
      <c r="D4717">
        <v>2013</v>
      </c>
      <c r="E4717" s="9">
        <f ca="1">YEAR(TODAY())-Data_Source[[#This Row],[Year]]</f>
        <v>12</v>
      </c>
      <c r="F4717" t="s">
        <v>15</v>
      </c>
      <c r="G4717" t="s">
        <v>75</v>
      </c>
      <c r="H4717" t="s">
        <v>17</v>
      </c>
      <c r="I4717">
        <v>6</v>
      </c>
      <c r="J4717" t="s">
        <v>18</v>
      </c>
      <c r="K4717" t="s">
        <v>19</v>
      </c>
      <c r="L4717">
        <v>32000</v>
      </c>
      <c r="M4717" t="s">
        <v>45</v>
      </c>
      <c r="N4717" t="s">
        <v>539</v>
      </c>
      <c r="O4717" s="2">
        <v>400000</v>
      </c>
      <c r="P4717" s="1">
        <f>MEDIAN(Data_Source[Price (SAR)])</f>
        <v>58000</v>
      </c>
      <c r="Q4717" s="1" cm="1">
        <f t="array" ref="Q4717">MEDIAN(_xlfn._xlws.FILTER(Data_Source[Price (SAR)],Data_Source[Maker] = Data_Source[[#This Row],[Maker]]))</f>
        <v>400000</v>
      </c>
    </row>
    <row r="4718" spans="1:17" x14ac:dyDescent="0.35">
      <c r="A4718">
        <v>4717</v>
      </c>
      <c r="B4718" t="s">
        <v>36</v>
      </c>
      <c r="C4718" t="s">
        <v>37</v>
      </c>
      <c r="D4718">
        <v>2013</v>
      </c>
      <c r="E4718" s="9">
        <f ca="1">YEAR(TODAY())-Data_Source[[#This Row],[Year]]</f>
        <v>12</v>
      </c>
      <c r="F4718" t="s">
        <v>15</v>
      </c>
      <c r="G4718" t="s">
        <v>23</v>
      </c>
      <c r="H4718" t="s">
        <v>17</v>
      </c>
      <c r="I4718">
        <v>5.3</v>
      </c>
      <c r="J4718" t="s">
        <v>18</v>
      </c>
      <c r="K4718" t="s">
        <v>19</v>
      </c>
      <c r="L4718">
        <v>194000</v>
      </c>
      <c r="M4718" t="s">
        <v>20</v>
      </c>
      <c r="N4718" t="s">
        <v>20</v>
      </c>
      <c r="O4718" s="3">
        <v>80000</v>
      </c>
      <c r="P4718" s="1">
        <f>MEDIAN(Data_Source[Price (SAR)])</f>
        <v>58000</v>
      </c>
      <c r="Q4718" s="1" cm="1">
        <f t="array" ref="Q4718">MEDIAN(_xlfn._xlws.FILTER(Data_Source[Price (SAR)],Data_Source[Maker] = Data_Source[[#This Row],[Maker]]))</f>
        <v>72000</v>
      </c>
    </row>
    <row r="4719" spans="1:17" x14ac:dyDescent="0.35">
      <c r="A4719">
        <v>4718</v>
      </c>
      <c r="B4719" t="s">
        <v>39</v>
      </c>
      <c r="C4719" t="s">
        <v>331</v>
      </c>
      <c r="D4719">
        <v>2004</v>
      </c>
      <c r="E4719" s="9">
        <f ca="1">YEAR(TODAY())-Data_Source[[#This Row],[Year]]</f>
        <v>21</v>
      </c>
      <c r="F4719" t="s">
        <v>47</v>
      </c>
      <c r="G4719" t="s">
        <v>23</v>
      </c>
      <c r="H4719" t="s">
        <v>30</v>
      </c>
      <c r="I4719">
        <v>3.8</v>
      </c>
      <c r="J4719" t="s">
        <v>18</v>
      </c>
      <c r="K4719" t="s">
        <v>19</v>
      </c>
      <c r="L4719">
        <v>280</v>
      </c>
      <c r="M4719" t="s">
        <v>20</v>
      </c>
      <c r="N4719" t="s">
        <v>20</v>
      </c>
      <c r="O4719" s="2">
        <v>12500</v>
      </c>
      <c r="P4719" s="1">
        <f>MEDIAN(Data_Source[Price (SAR)])</f>
        <v>58000</v>
      </c>
      <c r="Q4719" s="1" cm="1">
        <f t="array" ref="Q4719">MEDIAN(_xlfn._xlws.FILTER(Data_Source[Price (SAR)],Data_Source[Maker] = Data_Source[[#This Row],[Maker]]))</f>
        <v>60000</v>
      </c>
    </row>
    <row r="4720" spans="1:17" x14ac:dyDescent="0.35">
      <c r="A4720">
        <v>4719</v>
      </c>
      <c r="B4720" t="s">
        <v>34</v>
      </c>
      <c r="C4720" t="s">
        <v>35</v>
      </c>
      <c r="D4720">
        <v>2012</v>
      </c>
      <c r="E4720" s="9">
        <f ca="1">YEAR(TODAY())-Data_Source[[#This Row],[Year]]</f>
        <v>13</v>
      </c>
      <c r="F4720" t="s">
        <v>15</v>
      </c>
      <c r="G4720" t="s">
        <v>23</v>
      </c>
      <c r="H4720" t="s">
        <v>17</v>
      </c>
      <c r="I4720">
        <v>5.7</v>
      </c>
      <c r="J4720" t="s">
        <v>18</v>
      </c>
      <c r="K4720" t="s">
        <v>19</v>
      </c>
      <c r="L4720">
        <v>311000</v>
      </c>
      <c r="M4720" t="s">
        <v>42</v>
      </c>
      <c r="N4720" t="s">
        <v>64</v>
      </c>
      <c r="O4720" s="2">
        <v>115000</v>
      </c>
      <c r="P4720" s="1">
        <f>MEDIAN(Data_Source[Price (SAR)])</f>
        <v>58000</v>
      </c>
      <c r="Q4720" s="1" cm="1">
        <f t="array" ref="Q4720">MEDIAN(_xlfn._xlws.FILTER(Data_Source[Price (SAR)],Data_Source[Maker] = Data_Source[[#This Row],[Maker]]))</f>
        <v>65000</v>
      </c>
    </row>
    <row r="4721" spans="1:17" x14ac:dyDescent="0.35">
      <c r="A4721">
        <v>4720</v>
      </c>
      <c r="B4721" t="s">
        <v>48</v>
      </c>
      <c r="C4721" t="s">
        <v>106</v>
      </c>
      <c r="D4721">
        <v>2018</v>
      </c>
      <c r="E4721" s="9">
        <f ca="1">YEAR(TODAY())-Data_Source[[#This Row],[Year]]</f>
        <v>7</v>
      </c>
      <c r="F4721" t="s">
        <v>15</v>
      </c>
      <c r="G4721" t="s">
        <v>94</v>
      </c>
      <c r="H4721" t="s">
        <v>30</v>
      </c>
      <c r="I4721">
        <v>5</v>
      </c>
      <c r="J4721" t="s">
        <v>18</v>
      </c>
      <c r="K4721" t="s">
        <v>19</v>
      </c>
      <c r="L4721">
        <v>30000</v>
      </c>
      <c r="M4721" t="s">
        <v>45</v>
      </c>
      <c r="N4721" t="s">
        <v>539</v>
      </c>
      <c r="O4721" s="2">
        <v>335000</v>
      </c>
      <c r="P4721" s="1">
        <f>MEDIAN(Data_Source[Price (SAR)])</f>
        <v>58000</v>
      </c>
      <c r="Q4721" s="1" cm="1">
        <f t="array" ref="Q4721">MEDIAN(_xlfn._xlws.FILTER(Data_Source[Price (SAR)],Data_Source[Maker] = Data_Source[[#This Row],[Maker]]))</f>
        <v>145000</v>
      </c>
    </row>
    <row r="4722" spans="1:17" x14ac:dyDescent="0.35">
      <c r="A4722">
        <v>4721</v>
      </c>
      <c r="B4722" t="s">
        <v>34</v>
      </c>
      <c r="C4722" t="s">
        <v>123</v>
      </c>
      <c r="D4722">
        <v>2018</v>
      </c>
      <c r="E4722" s="9">
        <f ca="1">YEAR(TODAY())-Data_Source[[#This Row],[Year]]</f>
        <v>7</v>
      </c>
      <c r="F4722" t="s">
        <v>15</v>
      </c>
      <c r="G4722" t="s">
        <v>23</v>
      </c>
      <c r="H4722" t="s">
        <v>30</v>
      </c>
      <c r="I4722">
        <v>2.7</v>
      </c>
      <c r="J4722" t="s">
        <v>18</v>
      </c>
      <c r="K4722" t="s">
        <v>68</v>
      </c>
      <c r="L4722">
        <v>75335</v>
      </c>
      <c r="M4722" t="s">
        <v>20</v>
      </c>
      <c r="N4722" t="s">
        <v>20</v>
      </c>
      <c r="O4722" s="2">
        <v>78000</v>
      </c>
      <c r="P4722" s="1">
        <f>MEDIAN(Data_Source[Price (SAR)])</f>
        <v>58000</v>
      </c>
      <c r="Q4722" s="1" cm="1">
        <f t="array" ref="Q4722">MEDIAN(_xlfn._xlws.FILTER(Data_Source[Price (SAR)],Data_Source[Maker] = Data_Source[[#This Row],[Maker]]))</f>
        <v>65000</v>
      </c>
    </row>
    <row r="4723" spans="1:17" x14ac:dyDescent="0.35">
      <c r="A4723">
        <v>4722</v>
      </c>
      <c r="B4723" t="s">
        <v>99</v>
      </c>
      <c r="C4723" t="s">
        <v>137</v>
      </c>
      <c r="D4723">
        <v>2019</v>
      </c>
      <c r="E4723" s="9">
        <f ca="1">YEAR(TODAY())-Data_Source[[#This Row],[Year]]</f>
        <v>6</v>
      </c>
      <c r="F4723" t="s">
        <v>15</v>
      </c>
      <c r="G4723" t="s">
        <v>23</v>
      </c>
      <c r="H4723" t="s">
        <v>17</v>
      </c>
      <c r="I4723">
        <v>1.5</v>
      </c>
      <c r="J4723" t="s">
        <v>18</v>
      </c>
      <c r="K4723" t="s">
        <v>19</v>
      </c>
      <c r="L4723">
        <v>39000</v>
      </c>
      <c r="M4723" t="s">
        <v>42</v>
      </c>
      <c r="N4723" t="s">
        <v>64</v>
      </c>
      <c r="O4723" s="2">
        <v>56000</v>
      </c>
      <c r="P4723" s="1">
        <f>MEDIAN(Data_Source[Price (SAR)])</f>
        <v>58000</v>
      </c>
      <c r="Q4723" s="1" cm="1">
        <f t="array" ref="Q4723">MEDIAN(_xlfn._xlws.FILTER(Data_Source[Price (SAR)],Data_Source[Maker] = Data_Source[[#This Row],[Maker]]))</f>
        <v>48000</v>
      </c>
    </row>
    <row r="4724" spans="1:17" x14ac:dyDescent="0.35">
      <c r="A4724">
        <v>4723</v>
      </c>
      <c r="B4724" t="s">
        <v>27</v>
      </c>
      <c r="C4724" t="s">
        <v>89</v>
      </c>
      <c r="D4724">
        <v>2016</v>
      </c>
      <c r="E4724" s="9">
        <f ca="1">YEAR(TODAY())-Data_Source[[#This Row],[Year]]</f>
        <v>9</v>
      </c>
      <c r="F4724" t="s">
        <v>15</v>
      </c>
      <c r="G4724" t="s">
        <v>25</v>
      </c>
      <c r="H4724" t="s">
        <v>30</v>
      </c>
      <c r="I4724">
        <v>2.4</v>
      </c>
      <c r="J4724" t="s">
        <v>18</v>
      </c>
      <c r="K4724" t="s">
        <v>19</v>
      </c>
      <c r="L4724">
        <v>260</v>
      </c>
      <c r="M4724" t="s">
        <v>45</v>
      </c>
      <c r="N4724" t="s">
        <v>539</v>
      </c>
      <c r="O4724" s="3">
        <v>40000</v>
      </c>
      <c r="P4724" s="1">
        <f>MEDIAN(Data_Source[Price (SAR)])</f>
        <v>58000</v>
      </c>
      <c r="Q4724" s="1" cm="1">
        <f t="array" ref="Q4724">MEDIAN(_xlfn._xlws.FILTER(Data_Source[Price (SAR)],Data_Source[Maker] = Data_Source[[#This Row],[Maker]]))</f>
        <v>42000</v>
      </c>
    </row>
    <row r="4725" spans="1:17" x14ac:dyDescent="0.35">
      <c r="A4725">
        <v>4724</v>
      </c>
      <c r="B4725" t="s">
        <v>27</v>
      </c>
      <c r="C4725" t="s">
        <v>88</v>
      </c>
      <c r="D4725">
        <v>2019</v>
      </c>
      <c r="E4725" s="9">
        <f ca="1">YEAR(TODAY())-Data_Source[[#This Row],[Year]]</f>
        <v>6</v>
      </c>
      <c r="F4725" t="s">
        <v>15</v>
      </c>
      <c r="G4725" t="s">
        <v>25</v>
      </c>
      <c r="H4725" t="s">
        <v>26</v>
      </c>
      <c r="I4725">
        <v>1.4</v>
      </c>
      <c r="J4725" t="s">
        <v>18</v>
      </c>
      <c r="K4725" t="s">
        <v>19</v>
      </c>
      <c r="L4725">
        <v>58000</v>
      </c>
      <c r="M4725" t="s">
        <v>20</v>
      </c>
      <c r="N4725" t="s">
        <v>20</v>
      </c>
      <c r="O4725" s="2">
        <v>39000</v>
      </c>
      <c r="P4725" s="1">
        <f>MEDIAN(Data_Source[Price (SAR)])</f>
        <v>58000</v>
      </c>
      <c r="Q4725" s="1" cm="1">
        <f t="array" ref="Q4725">MEDIAN(_xlfn._xlws.FILTER(Data_Source[Price (SAR)],Data_Source[Maker] = Data_Source[[#This Row],[Maker]]))</f>
        <v>42000</v>
      </c>
    </row>
    <row r="4726" spans="1:17" x14ac:dyDescent="0.35">
      <c r="A4726">
        <v>4725</v>
      </c>
      <c r="B4726" t="s">
        <v>39</v>
      </c>
      <c r="C4726" t="s">
        <v>46</v>
      </c>
      <c r="D4726">
        <v>2014</v>
      </c>
      <c r="E4726" s="9">
        <f ca="1">YEAR(TODAY())-Data_Source[[#This Row],[Year]]</f>
        <v>11</v>
      </c>
      <c r="F4726" t="s">
        <v>15</v>
      </c>
      <c r="G4726" t="s">
        <v>16</v>
      </c>
      <c r="H4726" t="s">
        <v>17</v>
      </c>
      <c r="I4726">
        <v>5.7</v>
      </c>
      <c r="J4726" t="s">
        <v>18</v>
      </c>
      <c r="K4726" t="s">
        <v>19</v>
      </c>
      <c r="L4726">
        <v>205000</v>
      </c>
      <c r="M4726" t="s">
        <v>45</v>
      </c>
      <c r="N4726" t="s">
        <v>539</v>
      </c>
      <c r="O4726" s="2">
        <v>70000</v>
      </c>
      <c r="P4726" s="1">
        <f>MEDIAN(Data_Source[Price (SAR)])</f>
        <v>58000</v>
      </c>
      <c r="Q4726" s="1" cm="1">
        <f t="array" ref="Q4726">MEDIAN(_xlfn._xlws.FILTER(Data_Source[Price (SAR)],Data_Source[Maker] = Data_Source[[#This Row],[Maker]]))</f>
        <v>60000</v>
      </c>
    </row>
    <row r="4727" spans="1:17" x14ac:dyDescent="0.35">
      <c r="A4727">
        <v>4726</v>
      </c>
      <c r="B4727" t="s">
        <v>76</v>
      </c>
      <c r="C4727" t="s">
        <v>256</v>
      </c>
      <c r="D4727">
        <v>2016</v>
      </c>
      <c r="E4727" s="9">
        <f ca="1">YEAR(TODAY())-Data_Source[[#This Row],[Year]]</f>
        <v>9</v>
      </c>
      <c r="F4727" t="s">
        <v>47</v>
      </c>
      <c r="G4727" t="s">
        <v>65</v>
      </c>
      <c r="H4727" t="s">
        <v>17</v>
      </c>
      <c r="I4727">
        <v>2.2999999999999998</v>
      </c>
      <c r="J4727" t="s">
        <v>18</v>
      </c>
      <c r="K4727" t="s">
        <v>19</v>
      </c>
      <c r="L4727">
        <v>84000</v>
      </c>
      <c r="M4727" t="s">
        <v>45</v>
      </c>
      <c r="N4727" t="s">
        <v>539</v>
      </c>
      <c r="O4727" s="2">
        <v>99000</v>
      </c>
      <c r="P4727" s="1">
        <f>MEDIAN(Data_Source[Price (SAR)])</f>
        <v>58000</v>
      </c>
      <c r="Q4727" s="1" cm="1">
        <f t="array" ref="Q4727">MEDIAN(_xlfn._xlws.FILTER(Data_Source[Price (SAR)],Data_Source[Maker] = Data_Source[[#This Row],[Maker]]))</f>
        <v>55000</v>
      </c>
    </row>
    <row r="4728" spans="1:17" x14ac:dyDescent="0.35">
      <c r="A4728">
        <v>4727</v>
      </c>
      <c r="B4728" t="s">
        <v>172</v>
      </c>
      <c r="C4728" t="s">
        <v>173</v>
      </c>
      <c r="D4728">
        <v>2019</v>
      </c>
      <c r="E4728" s="9">
        <f ca="1">YEAR(TODAY())-Data_Source[[#This Row],[Year]]</f>
        <v>6</v>
      </c>
      <c r="F4728" t="s">
        <v>47</v>
      </c>
      <c r="G4728" t="s">
        <v>23</v>
      </c>
      <c r="H4728" t="s">
        <v>17</v>
      </c>
      <c r="I4728">
        <v>2</v>
      </c>
      <c r="J4728" t="s">
        <v>18</v>
      </c>
      <c r="K4728" t="s">
        <v>19</v>
      </c>
      <c r="L4728">
        <v>62000</v>
      </c>
      <c r="M4728" t="s">
        <v>20</v>
      </c>
      <c r="N4728" t="s">
        <v>20</v>
      </c>
      <c r="O4728" s="2">
        <v>55000</v>
      </c>
      <c r="P4728" s="1">
        <f>MEDIAN(Data_Source[Price (SAR)])</f>
        <v>58000</v>
      </c>
      <c r="Q4728" s="1" cm="1">
        <f t="array" ref="Q4728">MEDIAN(_xlfn._xlws.FILTER(Data_Source[Price (SAR)],Data_Source[Maker] = Data_Source[[#This Row],[Maker]]))</f>
        <v>69000</v>
      </c>
    </row>
    <row r="4729" spans="1:17" x14ac:dyDescent="0.35">
      <c r="A4729">
        <v>4728</v>
      </c>
      <c r="B4729" t="s">
        <v>82</v>
      </c>
      <c r="C4729" t="s">
        <v>83</v>
      </c>
      <c r="D4729">
        <v>2018</v>
      </c>
      <c r="E4729" s="9">
        <f ca="1">YEAR(TODAY())-Data_Source[[#This Row],[Year]]</f>
        <v>7</v>
      </c>
      <c r="F4729" t="s">
        <v>44</v>
      </c>
      <c r="G4729" t="s">
        <v>25</v>
      </c>
      <c r="H4729" t="s">
        <v>17</v>
      </c>
      <c r="I4729">
        <v>3.3</v>
      </c>
      <c r="J4729" t="s">
        <v>18</v>
      </c>
      <c r="K4729" t="s">
        <v>19</v>
      </c>
      <c r="L4729">
        <v>69000</v>
      </c>
      <c r="M4729" t="s">
        <v>20</v>
      </c>
      <c r="N4729" t="s">
        <v>20</v>
      </c>
      <c r="O4729" s="3">
        <v>95000</v>
      </c>
      <c r="P4729" s="1">
        <f>MEDIAN(Data_Source[Price (SAR)])</f>
        <v>58000</v>
      </c>
      <c r="Q4729" s="1" cm="1">
        <f t="array" ref="Q4729">MEDIAN(_xlfn._xlws.FILTER(Data_Source[Price (SAR)],Data_Source[Maker] = Data_Source[[#This Row],[Maker]]))</f>
        <v>40000</v>
      </c>
    </row>
    <row r="4730" spans="1:17" x14ac:dyDescent="0.35">
      <c r="A4730">
        <v>4729</v>
      </c>
      <c r="B4730" t="s">
        <v>73</v>
      </c>
      <c r="C4730" t="s">
        <v>74</v>
      </c>
      <c r="D4730">
        <v>2020</v>
      </c>
      <c r="E4730" s="9">
        <f ca="1">YEAR(TODAY())-Data_Source[[#This Row],[Year]]</f>
        <v>5</v>
      </c>
      <c r="F4730" t="s">
        <v>15</v>
      </c>
      <c r="G4730" t="s">
        <v>23</v>
      </c>
      <c r="H4730" t="s">
        <v>17</v>
      </c>
      <c r="I4730">
        <v>2</v>
      </c>
      <c r="J4730" t="s">
        <v>18</v>
      </c>
      <c r="K4730" t="s">
        <v>19</v>
      </c>
      <c r="L4730">
        <v>9500</v>
      </c>
      <c r="M4730" t="s">
        <v>59</v>
      </c>
      <c r="N4730" t="s">
        <v>59</v>
      </c>
      <c r="O4730" s="3">
        <v>132000</v>
      </c>
      <c r="P4730" s="1">
        <f>MEDIAN(Data_Source[Price (SAR)])</f>
        <v>58000</v>
      </c>
      <c r="Q4730" s="1" cm="1">
        <f t="array" ref="Q4730">MEDIAN(_xlfn._xlws.FILTER(Data_Source[Price (SAR)],Data_Source[Maker] = Data_Source[[#This Row],[Maker]]))</f>
        <v>56000</v>
      </c>
    </row>
    <row r="4731" spans="1:17" x14ac:dyDescent="0.35">
      <c r="A4731">
        <v>4730</v>
      </c>
      <c r="B4731" t="s">
        <v>27</v>
      </c>
      <c r="C4731" t="s">
        <v>101</v>
      </c>
      <c r="D4731">
        <v>2020</v>
      </c>
      <c r="E4731" s="9">
        <f ca="1">YEAR(TODAY())-Data_Source[[#This Row],[Year]]</f>
        <v>5</v>
      </c>
      <c r="F4731" t="s">
        <v>15</v>
      </c>
      <c r="G4731" t="s">
        <v>29</v>
      </c>
      <c r="H4731" t="s">
        <v>30</v>
      </c>
      <c r="I4731">
        <v>2</v>
      </c>
      <c r="J4731" t="s">
        <v>18</v>
      </c>
      <c r="K4731" t="s">
        <v>19</v>
      </c>
      <c r="L4731">
        <v>30271</v>
      </c>
      <c r="M4731" t="s">
        <v>20</v>
      </c>
      <c r="N4731" t="s">
        <v>20</v>
      </c>
      <c r="O4731" s="3">
        <v>70000</v>
      </c>
      <c r="P4731" s="1">
        <f>MEDIAN(Data_Source[Price (SAR)])</f>
        <v>58000</v>
      </c>
      <c r="Q4731" s="1" cm="1">
        <f t="array" ref="Q4731">MEDIAN(_xlfn._xlws.FILTER(Data_Source[Price (SAR)],Data_Source[Maker] = Data_Source[[#This Row],[Maker]]))</f>
        <v>42000</v>
      </c>
    </row>
    <row r="4732" spans="1:17" x14ac:dyDescent="0.35">
      <c r="A4732">
        <v>4731</v>
      </c>
      <c r="B4732" t="s">
        <v>181</v>
      </c>
      <c r="C4732" t="s">
        <v>293</v>
      </c>
      <c r="D4732">
        <v>2017</v>
      </c>
      <c r="E4732" s="9">
        <f ca="1">YEAR(TODAY())-Data_Source[[#This Row],[Year]]</f>
        <v>8</v>
      </c>
      <c r="F4732" t="s">
        <v>15</v>
      </c>
      <c r="G4732" t="s">
        <v>23</v>
      </c>
      <c r="H4732" t="s">
        <v>30</v>
      </c>
      <c r="I4732">
        <v>2.4</v>
      </c>
      <c r="J4732" t="s">
        <v>18</v>
      </c>
      <c r="K4732" t="s">
        <v>19</v>
      </c>
      <c r="L4732">
        <v>102000</v>
      </c>
      <c r="M4732" t="s">
        <v>54</v>
      </c>
      <c r="N4732" t="s">
        <v>538</v>
      </c>
      <c r="O4732" s="3">
        <v>42000</v>
      </c>
      <c r="P4732" s="1">
        <f>MEDIAN(Data_Source[Price (SAR)])</f>
        <v>58000</v>
      </c>
      <c r="Q4732" s="1" cm="1">
        <f t="array" ref="Q4732">MEDIAN(_xlfn._xlws.FILTER(Data_Source[Price (SAR)],Data_Source[Maker] = Data_Source[[#This Row],[Maker]]))</f>
        <v>54000</v>
      </c>
    </row>
    <row r="4733" spans="1:17" x14ac:dyDescent="0.35">
      <c r="A4733">
        <v>4732</v>
      </c>
      <c r="B4733" t="s">
        <v>39</v>
      </c>
      <c r="C4733" t="s">
        <v>46</v>
      </c>
      <c r="D4733">
        <v>2019</v>
      </c>
      <c r="E4733" s="9">
        <f ca="1">YEAR(TODAY())-Data_Source[[#This Row],[Year]]</f>
        <v>6</v>
      </c>
      <c r="F4733" t="s">
        <v>15</v>
      </c>
      <c r="G4733" t="s">
        <v>16</v>
      </c>
      <c r="H4733" t="s">
        <v>26</v>
      </c>
      <c r="I4733">
        <v>5.3</v>
      </c>
      <c r="J4733" t="s">
        <v>18</v>
      </c>
      <c r="K4733" t="s">
        <v>19</v>
      </c>
      <c r="L4733">
        <v>117000</v>
      </c>
      <c r="M4733" t="s">
        <v>20</v>
      </c>
      <c r="N4733" t="s">
        <v>20</v>
      </c>
      <c r="O4733" s="3">
        <v>145000</v>
      </c>
      <c r="P4733" s="1">
        <f>MEDIAN(Data_Source[Price (SAR)])</f>
        <v>58000</v>
      </c>
      <c r="Q4733" s="1" cm="1">
        <f t="array" ref="Q4733">MEDIAN(_xlfn._xlws.FILTER(Data_Source[Price (SAR)],Data_Source[Maker] = Data_Source[[#This Row],[Maker]]))</f>
        <v>60000</v>
      </c>
    </row>
    <row r="4734" spans="1:17" x14ac:dyDescent="0.35">
      <c r="A4734">
        <v>4733</v>
      </c>
      <c r="B4734" t="s">
        <v>34</v>
      </c>
      <c r="C4734" t="s">
        <v>124</v>
      </c>
      <c r="D4734">
        <v>2015</v>
      </c>
      <c r="E4734" s="9">
        <f ca="1">YEAR(TODAY())-Data_Source[[#This Row],[Year]]</f>
        <v>10</v>
      </c>
      <c r="F4734" t="s">
        <v>15</v>
      </c>
      <c r="G4734" t="s">
        <v>16</v>
      </c>
      <c r="H4734" t="s">
        <v>30</v>
      </c>
      <c r="I4734">
        <v>4</v>
      </c>
      <c r="J4734" t="s">
        <v>18</v>
      </c>
      <c r="K4734" t="s">
        <v>19</v>
      </c>
      <c r="L4734">
        <v>110000</v>
      </c>
      <c r="M4734" t="s">
        <v>45</v>
      </c>
      <c r="N4734" t="s">
        <v>539</v>
      </c>
      <c r="O4734" s="3">
        <v>115000</v>
      </c>
      <c r="P4734" s="1">
        <f>MEDIAN(Data_Source[Price (SAR)])</f>
        <v>58000</v>
      </c>
      <c r="Q4734" s="1" cm="1">
        <f t="array" ref="Q4734">MEDIAN(_xlfn._xlws.FILTER(Data_Source[Price (SAR)],Data_Source[Maker] = Data_Source[[#This Row],[Maker]]))</f>
        <v>65000</v>
      </c>
    </row>
    <row r="4735" spans="1:17" x14ac:dyDescent="0.35">
      <c r="A4735">
        <v>4734</v>
      </c>
      <c r="B4735" t="s">
        <v>82</v>
      </c>
      <c r="C4735" t="s">
        <v>164</v>
      </c>
      <c r="D4735">
        <v>2018</v>
      </c>
      <c r="E4735" s="9">
        <f ca="1">YEAR(TODAY())-Data_Source[[#This Row],[Year]]</f>
        <v>7</v>
      </c>
      <c r="F4735" t="s">
        <v>15</v>
      </c>
      <c r="G4735" t="s">
        <v>25</v>
      </c>
      <c r="H4735" t="s">
        <v>26</v>
      </c>
      <c r="I4735">
        <v>2.4</v>
      </c>
      <c r="J4735" t="s">
        <v>18</v>
      </c>
      <c r="K4735" t="s">
        <v>19</v>
      </c>
      <c r="L4735">
        <v>93000</v>
      </c>
      <c r="M4735" t="s">
        <v>20</v>
      </c>
      <c r="N4735" t="s">
        <v>20</v>
      </c>
      <c r="O4735" s="3">
        <v>54000</v>
      </c>
      <c r="P4735" s="1">
        <f>MEDIAN(Data_Source[Price (SAR)])</f>
        <v>58000</v>
      </c>
      <c r="Q4735" s="1" cm="1">
        <f t="array" ref="Q4735">MEDIAN(_xlfn._xlws.FILTER(Data_Source[Price (SAR)],Data_Source[Maker] = Data_Source[[#This Row],[Maker]]))</f>
        <v>40000</v>
      </c>
    </row>
    <row r="4736" spans="1:17" x14ac:dyDescent="0.35">
      <c r="A4736">
        <v>4735</v>
      </c>
      <c r="B4736" t="s">
        <v>174</v>
      </c>
      <c r="C4736" t="s">
        <v>208</v>
      </c>
      <c r="D4736">
        <v>2017</v>
      </c>
      <c r="E4736" s="9">
        <f ca="1">YEAR(TODAY())-Data_Source[[#This Row],[Year]]</f>
        <v>8</v>
      </c>
      <c r="F4736" t="s">
        <v>44</v>
      </c>
      <c r="G4736" t="s">
        <v>23</v>
      </c>
      <c r="H4736" t="s">
        <v>30</v>
      </c>
      <c r="I4736">
        <v>3</v>
      </c>
      <c r="J4736" t="s">
        <v>18</v>
      </c>
      <c r="K4736" t="s">
        <v>19</v>
      </c>
      <c r="L4736">
        <v>71000</v>
      </c>
      <c r="M4736" t="s">
        <v>45</v>
      </c>
      <c r="N4736" t="s">
        <v>539</v>
      </c>
      <c r="O4736" s="2">
        <v>170000</v>
      </c>
      <c r="P4736" s="1">
        <f>MEDIAN(Data_Source[Price (SAR)])</f>
        <v>58000</v>
      </c>
      <c r="Q4736" s="1" cm="1">
        <f t="array" ref="Q4736">MEDIAN(_xlfn._xlws.FILTER(Data_Source[Price (SAR)],Data_Source[Maker] = Data_Source[[#This Row],[Maker]]))</f>
        <v>110000</v>
      </c>
    </row>
    <row r="4737" spans="1:17" x14ac:dyDescent="0.35">
      <c r="A4737">
        <v>4736</v>
      </c>
      <c r="B4737" t="s">
        <v>31</v>
      </c>
      <c r="C4737" t="s">
        <v>32</v>
      </c>
      <c r="D4737">
        <v>2004</v>
      </c>
      <c r="E4737" s="9">
        <f ca="1">YEAR(TODAY())-Data_Source[[#This Row],[Year]]</f>
        <v>21</v>
      </c>
      <c r="F4737" t="s">
        <v>15</v>
      </c>
      <c r="G4737" t="s">
        <v>78</v>
      </c>
      <c r="H4737" t="s">
        <v>17</v>
      </c>
      <c r="I4737">
        <v>1</v>
      </c>
      <c r="J4737" t="s">
        <v>18</v>
      </c>
      <c r="K4737" t="s">
        <v>19</v>
      </c>
      <c r="L4737">
        <v>300</v>
      </c>
      <c r="M4737" t="s">
        <v>20</v>
      </c>
      <c r="N4737" t="s">
        <v>20</v>
      </c>
      <c r="O4737" s="3">
        <v>13000</v>
      </c>
      <c r="P4737" s="1">
        <f>MEDIAN(Data_Source[Price (SAR)])</f>
        <v>58000</v>
      </c>
      <c r="Q4737" s="1" cm="1">
        <f t="array" ref="Q4737">MEDIAN(_xlfn._xlws.FILTER(Data_Source[Price (SAR)],Data_Source[Maker] = Data_Source[[#This Row],[Maker]]))</f>
        <v>60500</v>
      </c>
    </row>
    <row r="4738" spans="1:17" x14ac:dyDescent="0.35">
      <c r="A4738">
        <v>4737</v>
      </c>
      <c r="B4738" t="s">
        <v>134</v>
      </c>
      <c r="C4738" t="s">
        <v>251</v>
      </c>
      <c r="D4738">
        <v>2017</v>
      </c>
      <c r="E4738" s="9">
        <f ca="1">YEAR(TODAY())-Data_Source[[#This Row],[Year]]</f>
        <v>8</v>
      </c>
      <c r="F4738" t="s">
        <v>15</v>
      </c>
      <c r="G4738" t="s">
        <v>29</v>
      </c>
      <c r="H4738" t="s">
        <v>26</v>
      </c>
      <c r="I4738">
        <v>2</v>
      </c>
      <c r="J4738" t="s">
        <v>18</v>
      </c>
      <c r="K4738" t="s">
        <v>19</v>
      </c>
      <c r="L4738">
        <v>80151</v>
      </c>
      <c r="M4738" t="s">
        <v>20</v>
      </c>
      <c r="N4738" t="s">
        <v>20</v>
      </c>
      <c r="O4738" s="3">
        <v>41500</v>
      </c>
      <c r="P4738" s="1">
        <f>MEDIAN(Data_Source[Price (SAR)])</f>
        <v>58000</v>
      </c>
      <c r="Q4738" s="1" cm="1">
        <f t="array" ref="Q4738">MEDIAN(_xlfn._xlws.FILTER(Data_Source[Price (SAR)],Data_Source[Maker] = Data_Source[[#This Row],[Maker]]))</f>
        <v>26000</v>
      </c>
    </row>
    <row r="4739" spans="1:17" x14ac:dyDescent="0.35">
      <c r="A4739">
        <v>4738</v>
      </c>
      <c r="B4739" t="s">
        <v>39</v>
      </c>
      <c r="C4739" t="s">
        <v>46</v>
      </c>
      <c r="D4739">
        <v>2012</v>
      </c>
      <c r="E4739" s="9">
        <f ca="1">YEAR(TODAY())-Data_Source[[#This Row],[Year]]</f>
        <v>13</v>
      </c>
      <c r="F4739" t="s">
        <v>15</v>
      </c>
      <c r="G4739" t="s">
        <v>25</v>
      </c>
      <c r="H4739" t="s">
        <v>17</v>
      </c>
      <c r="I4739">
        <v>5.3</v>
      </c>
      <c r="J4739" t="s">
        <v>18</v>
      </c>
      <c r="K4739" t="s">
        <v>19</v>
      </c>
      <c r="L4739">
        <v>287928</v>
      </c>
      <c r="M4739" t="s">
        <v>20</v>
      </c>
      <c r="N4739" t="s">
        <v>20</v>
      </c>
      <c r="O4739" s="2">
        <v>58000</v>
      </c>
      <c r="P4739" s="1">
        <f>MEDIAN(Data_Source[Price (SAR)])</f>
        <v>58000</v>
      </c>
      <c r="Q4739" s="1" cm="1">
        <f t="array" ref="Q4739">MEDIAN(_xlfn._xlws.FILTER(Data_Source[Price (SAR)],Data_Source[Maker] = Data_Source[[#This Row],[Maker]]))</f>
        <v>60000</v>
      </c>
    </row>
    <row r="4740" spans="1:17" x14ac:dyDescent="0.35">
      <c r="A4740">
        <v>4739</v>
      </c>
      <c r="B4740" t="s">
        <v>21</v>
      </c>
      <c r="C4740" t="s">
        <v>218</v>
      </c>
      <c r="D4740">
        <v>2016</v>
      </c>
      <c r="E4740" s="9">
        <f ca="1">YEAR(TODAY())-Data_Source[[#This Row],[Year]]</f>
        <v>9</v>
      </c>
      <c r="F4740" t="s">
        <v>15</v>
      </c>
      <c r="G4740" t="s">
        <v>23</v>
      </c>
      <c r="H4740" t="s">
        <v>26</v>
      </c>
      <c r="I4740">
        <v>2.5</v>
      </c>
      <c r="J4740" t="s">
        <v>18</v>
      </c>
      <c r="K4740" t="s">
        <v>68</v>
      </c>
      <c r="L4740">
        <v>185000</v>
      </c>
      <c r="M4740" t="s">
        <v>126</v>
      </c>
      <c r="N4740" t="s">
        <v>126</v>
      </c>
      <c r="O4740" s="3">
        <v>43000</v>
      </c>
      <c r="P4740" s="1">
        <f>MEDIAN(Data_Source[Price (SAR)])</f>
        <v>58000</v>
      </c>
      <c r="Q4740" s="1" cm="1">
        <f t="array" ref="Q4740">MEDIAN(_xlfn._xlws.FILTER(Data_Source[Price (SAR)],Data_Source[Maker] = Data_Source[[#This Row],[Maker]]))</f>
        <v>36500</v>
      </c>
    </row>
    <row r="4741" spans="1:17" x14ac:dyDescent="0.35">
      <c r="A4741">
        <v>4740</v>
      </c>
      <c r="B4741" t="s">
        <v>34</v>
      </c>
      <c r="C4741" t="s">
        <v>123</v>
      </c>
      <c r="D4741">
        <v>2018</v>
      </c>
      <c r="E4741" s="9">
        <f ca="1">YEAR(TODAY())-Data_Source[[#This Row],[Year]]</f>
        <v>7</v>
      </c>
      <c r="F4741" t="s">
        <v>15</v>
      </c>
      <c r="G4741" t="s">
        <v>23</v>
      </c>
      <c r="H4741" t="s">
        <v>26</v>
      </c>
      <c r="I4741">
        <v>2.7</v>
      </c>
      <c r="J4741" t="s">
        <v>18</v>
      </c>
      <c r="K4741" t="s">
        <v>68</v>
      </c>
      <c r="L4741">
        <v>16700</v>
      </c>
      <c r="M4741" t="s">
        <v>20</v>
      </c>
      <c r="N4741" t="s">
        <v>20</v>
      </c>
      <c r="O4741" s="3">
        <v>72000</v>
      </c>
      <c r="P4741" s="1">
        <f>MEDIAN(Data_Source[Price (SAR)])</f>
        <v>58000</v>
      </c>
      <c r="Q4741" s="1" cm="1">
        <f t="array" ref="Q4741">MEDIAN(_xlfn._xlws.FILTER(Data_Source[Price (SAR)],Data_Source[Maker] = Data_Source[[#This Row],[Maker]]))</f>
        <v>65000</v>
      </c>
    </row>
    <row r="4742" spans="1:17" x14ac:dyDescent="0.35">
      <c r="A4742">
        <v>4741</v>
      </c>
      <c r="B4742" t="s">
        <v>21</v>
      </c>
      <c r="C4742" t="s">
        <v>22</v>
      </c>
      <c r="D4742">
        <v>2016</v>
      </c>
      <c r="E4742" s="9">
        <f ca="1">YEAR(TODAY())-Data_Source[[#This Row],[Year]]</f>
        <v>9</v>
      </c>
      <c r="F4742" t="s">
        <v>15</v>
      </c>
      <c r="G4742" t="s">
        <v>23</v>
      </c>
      <c r="H4742" t="s">
        <v>30</v>
      </c>
      <c r="I4742">
        <v>5.6</v>
      </c>
      <c r="J4742" t="s">
        <v>18</v>
      </c>
      <c r="K4742" t="s">
        <v>19</v>
      </c>
      <c r="L4742">
        <v>50000</v>
      </c>
      <c r="M4742" t="s">
        <v>45</v>
      </c>
      <c r="N4742" t="s">
        <v>539</v>
      </c>
      <c r="O4742" s="3">
        <v>150000</v>
      </c>
      <c r="P4742" s="1">
        <f>MEDIAN(Data_Source[Price (SAR)])</f>
        <v>58000</v>
      </c>
      <c r="Q4742" s="1" cm="1">
        <f t="array" ref="Q4742">MEDIAN(_xlfn._xlws.FILTER(Data_Source[Price (SAR)],Data_Source[Maker] = Data_Source[[#This Row],[Maker]]))</f>
        <v>36500</v>
      </c>
    </row>
    <row r="4743" spans="1:17" x14ac:dyDescent="0.35">
      <c r="A4743">
        <v>4742</v>
      </c>
      <c r="B4743" t="s">
        <v>76</v>
      </c>
      <c r="C4743" t="s">
        <v>77</v>
      </c>
      <c r="D4743">
        <v>2014</v>
      </c>
      <c r="E4743" s="9">
        <f ca="1">YEAR(TODAY())-Data_Source[[#This Row],[Year]]</f>
        <v>11</v>
      </c>
      <c r="F4743" t="s">
        <v>15</v>
      </c>
      <c r="G4743" t="s">
        <v>16</v>
      </c>
      <c r="H4743" t="s">
        <v>30</v>
      </c>
      <c r="I4743">
        <v>5.4</v>
      </c>
      <c r="J4743" t="s">
        <v>18</v>
      </c>
      <c r="K4743" t="s">
        <v>19</v>
      </c>
      <c r="L4743">
        <v>151000</v>
      </c>
      <c r="M4743" t="s">
        <v>45</v>
      </c>
      <c r="N4743" t="s">
        <v>539</v>
      </c>
      <c r="O4743" s="2">
        <v>65000</v>
      </c>
      <c r="P4743" s="1">
        <f>MEDIAN(Data_Source[Price (SAR)])</f>
        <v>58000</v>
      </c>
      <c r="Q4743" s="1" cm="1">
        <f t="array" ref="Q4743">MEDIAN(_xlfn._xlws.FILTER(Data_Source[Price (SAR)],Data_Source[Maker] = Data_Source[[#This Row],[Maker]]))</f>
        <v>55000</v>
      </c>
    </row>
    <row r="4744" spans="1:17" x14ac:dyDescent="0.35">
      <c r="A4744">
        <v>4743</v>
      </c>
      <c r="B4744" t="s">
        <v>48</v>
      </c>
      <c r="C4744" t="s">
        <v>149</v>
      </c>
      <c r="D4744">
        <v>2016</v>
      </c>
      <c r="E4744" s="9">
        <f ca="1">YEAR(TODAY())-Data_Source[[#This Row],[Year]]</f>
        <v>9</v>
      </c>
      <c r="F4744" t="s">
        <v>15</v>
      </c>
      <c r="G4744" t="s">
        <v>16</v>
      </c>
      <c r="H4744" t="s">
        <v>30</v>
      </c>
      <c r="I4744">
        <v>2</v>
      </c>
      <c r="J4744" t="s">
        <v>18</v>
      </c>
      <c r="K4744" t="s">
        <v>19</v>
      </c>
      <c r="L4744">
        <v>104000</v>
      </c>
      <c r="M4744" t="s">
        <v>20</v>
      </c>
      <c r="N4744" t="s">
        <v>20</v>
      </c>
      <c r="O4744" s="3">
        <v>110000</v>
      </c>
      <c r="P4744" s="1">
        <f>MEDIAN(Data_Source[Price (SAR)])</f>
        <v>58000</v>
      </c>
      <c r="Q4744" s="1" cm="1">
        <f t="array" ref="Q4744">MEDIAN(_xlfn._xlws.FILTER(Data_Source[Price (SAR)],Data_Source[Maker] = Data_Source[[#This Row],[Maker]]))</f>
        <v>145000</v>
      </c>
    </row>
    <row r="4745" spans="1:17" x14ac:dyDescent="0.35">
      <c r="A4745">
        <v>4744</v>
      </c>
      <c r="B4745" t="s">
        <v>109</v>
      </c>
      <c r="C4745" t="s">
        <v>132</v>
      </c>
      <c r="D4745">
        <v>2013</v>
      </c>
      <c r="E4745" s="9">
        <f ca="1">YEAR(TODAY())-Data_Source[[#This Row],[Year]]</f>
        <v>12</v>
      </c>
      <c r="F4745" t="s">
        <v>15</v>
      </c>
      <c r="G4745" t="s">
        <v>29</v>
      </c>
      <c r="H4745" t="s">
        <v>30</v>
      </c>
      <c r="I4745">
        <v>3.6</v>
      </c>
      <c r="J4745" t="s">
        <v>18</v>
      </c>
      <c r="K4745" t="s">
        <v>19</v>
      </c>
      <c r="L4745">
        <v>278000</v>
      </c>
      <c r="M4745" t="s">
        <v>155</v>
      </c>
      <c r="N4745" t="s">
        <v>539</v>
      </c>
      <c r="O4745" s="3">
        <v>45000</v>
      </c>
      <c r="P4745" s="1">
        <f>MEDIAN(Data_Source[Price (SAR)])</f>
        <v>58000</v>
      </c>
      <c r="Q4745" s="1" cm="1">
        <f t="array" ref="Q4745">MEDIAN(_xlfn._xlws.FILTER(Data_Source[Price (SAR)],Data_Source[Maker] = Data_Source[[#This Row],[Maker]]))</f>
        <v>71000</v>
      </c>
    </row>
    <row r="4746" spans="1:17" x14ac:dyDescent="0.35">
      <c r="A4746">
        <v>4745</v>
      </c>
      <c r="B4746" t="s">
        <v>181</v>
      </c>
      <c r="C4746" t="s">
        <v>199</v>
      </c>
      <c r="D4746">
        <v>2017</v>
      </c>
      <c r="E4746" s="9">
        <f ca="1">YEAR(TODAY())-Data_Source[[#This Row],[Year]]</f>
        <v>8</v>
      </c>
      <c r="F4746" t="s">
        <v>15</v>
      </c>
      <c r="G4746" t="s">
        <v>16</v>
      </c>
      <c r="H4746" t="s">
        <v>17</v>
      </c>
      <c r="I4746">
        <v>3.8</v>
      </c>
      <c r="J4746" t="s">
        <v>18</v>
      </c>
      <c r="K4746" t="s">
        <v>19</v>
      </c>
      <c r="L4746">
        <v>69000</v>
      </c>
      <c r="M4746" t="s">
        <v>45</v>
      </c>
      <c r="N4746" t="s">
        <v>539</v>
      </c>
      <c r="O4746" s="3">
        <v>77000</v>
      </c>
      <c r="P4746" s="1">
        <f>MEDIAN(Data_Source[Price (SAR)])</f>
        <v>58000</v>
      </c>
      <c r="Q4746" s="1" cm="1">
        <f t="array" ref="Q4746">MEDIAN(_xlfn._xlws.FILTER(Data_Source[Price (SAR)],Data_Source[Maker] = Data_Source[[#This Row],[Maker]]))</f>
        <v>54000</v>
      </c>
    </row>
    <row r="4747" spans="1:17" x14ac:dyDescent="0.35">
      <c r="A4747">
        <v>4746</v>
      </c>
      <c r="B4747" t="s">
        <v>76</v>
      </c>
      <c r="C4747" t="s">
        <v>112</v>
      </c>
      <c r="D4747">
        <v>2016</v>
      </c>
      <c r="E4747" s="9">
        <f ca="1">YEAR(TODAY())-Data_Source[[#This Row],[Year]]</f>
        <v>9</v>
      </c>
      <c r="F4747" t="s">
        <v>47</v>
      </c>
      <c r="G4747" t="s">
        <v>16</v>
      </c>
      <c r="H4747" t="s">
        <v>30</v>
      </c>
      <c r="I4747">
        <v>3.5</v>
      </c>
      <c r="J4747" t="s">
        <v>18</v>
      </c>
      <c r="K4747" t="s">
        <v>19</v>
      </c>
      <c r="L4747">
        <v>155000</v>
      </c>
      <c r="M4747" t="s">
        <v>42</v>
      </c>
      <c r="N4747" t="s">
        <v>64</v>
      </c>
      <c r="O4747" s="2">
        <v>59000</v>
      </c>
      <c r="P4747" s="1">
        <f>MEDIAN(Data_Source[Price (SAR)])</f>
        <v>58000</v>
      </c>
      <c r="Q4747" s="1" cm="1">
        <f t="array" ref="Q4747">MEDIAN(_xlfn._xlws.FILTER(Data_Source[Price (SAR)],Data_Source[Maker] = Data_Source[[#This Row],[Maker]]))</f>
        <v>55000</v>
      </c>
    </row>
    <row r="4748" spans="1:17" x14ac:dyDescent="0.35">
      <c r="A4748">
        <v>4747</v>
      </c>
      <c r="B4748" t="s">
        <v>76</v>
      </c>
      <c r="C4748" t="s">
        <v>77</v>
      </c>
      <c r="D4748">
        <v>2015</v>
      </c>
      <c r="E4748" s="9">
        <f ca="1">YEAR(TODAY())-Data_Source[[#This Row],[Year]]</f>
        <v>10</v>
      </c>
      <c r="F4748" t="s">
        <v>15</v>
      </c>
      <c r="G4748" t="s">
        <v>16</v>
      </c>
      <c r="H4748" t="s">
        <v>30</v>
      </c>
      <c r="I4748">
        <v>5.4</v>
      </c>
      <c r="J4748" t="s">
        <v>18</v>
      </c>
      <c r="K4748" t="s">
        <v>19</v>
      </c>
      <c r="L4748">
        <v>225000</v>
      </c>
      <c r="M4748" t="s">
        <v>20</v>
      </c>
      <c r="N4748" t="s">
        <v>20</v>
      </c>
      <c r="O4748" s="2">
        <v>80000</v>
      </c>
      <c r="P4748" s="1">
        <f>MEDIAN(Data_Source[Price (SAR)])</f>
        <v>58000</v>
      </c>
      <c r="Q4748" s="1" cm="1">
        <f t="array" ref="Q4748">MEDIAN(_xlfn._xlws.FILTER(Data_Source[Price (SAR)],Data_Source[Maker] = Data_Source[[#This Row],[Maker]]))</f>
        <v>55000</v>
      </c>
    </row>
    <row r="4749" spans="1:17" x14ac:dyDescent="0.35">
      <c r="A4749">
        <v>4748</v>
      </c>
      <c r="B4749" t="s">
        <v>76</v>
      </c>
      <c r="C4749" t="s">
        <v>183</v>
      </c>
      <c r="D4749">
        <v>2014</v>
      </c>
      <c r="E4749" s="9">
        <f ca="1">YEAR(TODAY())-Data_Source[[#This Row],[Year]]</f>
        <v>11</v>
      </c>
      <c r="F4749" t="s">
        <v>44</v>
      </c>
      <c r="G4749" t="s">
        <v>102</v>
      </c>
      <c r="H4749" t="s">
        <v>26</v>
      </c>
      <c r="I4749">
        <v>1.6</v>
      </c>
      <c r="J4749" t="s">
        <v>18</v>
      </c>
      <c r="K4749" t="s">
        <v>19</v>
      </c>
      <c r="L4749">
        <v>98000</v>
      </c>
      <c r="M4749" t="s">
        <v>211</v>
      </c>
      <c r="N4749" t="s">
        <v>539</v>
      </c>
      <c r="O4749" s="2">
        <v>23000</v>
      </c>
      <c r="P4749" s="1">
        <f>MEDIAN(Data_Source[Price (SAR)])</f>
        <v>58000</v>
      </c>
      <c r="Q4749" s="1" cm="1">
        <f t="array" ref="Q4749">MEDIAN(_xlfn._xlws.FILTER(Data_Source[Price (SAR)],Data_Source[Maker] = Data_Source[[#This Row],[Maker]]))</f>
        <v>55000</v>
      </c>
    </row>
    <row r="4750" spans="1:17" x14ac:dyDescent="0.35">
      <c r="A4750">
        <v>4749</v>
      </c>
      <c r="B4750" t="s">
        <v>27</v>
      </c>
      <c r="C4750" t="s">
        <v>88</v>
      </c>
      <c r="D4750">
        <v>2018</v>
      </c>
      <c r="E4750" s="9">
        <f ca="1">YEAR(TODAY())-Data_Source[[#This Row],[Year]]</f>
        <v>7</v>
      </c>
      <c r="F4750" t="s">
        <v>15</v>
      </c>
      <c r="G4750" t="s">
        <v>23</v>
      </c>
      <c r="H4750" t="s">
        <v>26</v>
      </c>
      <c r="I4750">
        <v>1.4</v>
      </c>
      <c r="J4750" t="s">
        <v>18</v>
      </c>
      <c r="K4750" t="s">
        <v>19</v>
      </c>
      <c r="L4750">
        <v>127000</v>
      </c>
      <c r="M4750" t="s">
        <v>45</v>
      </c>
      <c r="N4750" t="s">
        <v>539</v>
      </c>
      <c r="O4750" s="3">
        <v>29000</v>
      </c>
      <c r="P4750" s="1">
        <f>MEDIAN(Data_Source[Price (SAR)])</f>
        <v>58000</v>
      </c>
      <c r="Q4750" s="1" cm="1">
        <f t="array" ref="Q4750">MEDIAN(_xlfn._xlws.FILTER(Data_Source[Price (SAR)],Data_Source[Maker] = Data_Source[[#This Row],[Maker]]))</f>
        <v>42000</v>
      </c>
    </row>
    <row r="4751" spans="1:17" x14ac:dyDescent="0.35">
      <c r="A4751">
        <v>4750</v>
      </c>
      <c r="B4751" t="s">
        <v>21</v>
      </c>
      <c r="C4751" t="s">
        <v>184</v>
      </c>
      <c r="D4751">
        <v>2016</v>
      </c>
      <c r="E4751" s="9">
        <f ca="1">YEAR(TODAY())-Data_Source[[#This Row],[Year]]</f>
        <v>9</v>
      </c>
      <c r="F4751" t="s">
        <v>15</v>
      </c>
      <c r="G4751" t="s">
        <v>16</v>
      </c>
      <c r="H4751" t="s">
        <v>26</v>
      </c>
      <c r="I4751">
        <v>2.5</v>
      </c>
      <c r="J4751" t="s">
        <v>18</v>
      </c>
      <c r="K4751" t="s">
        <v>19</v>
      </c>
      <c r="L4751">
        <v>115000</v>
      </c>
      <c r="M4751" t="s">
        <v>20</v>
      </c>
      <c r="N4751" t="s">
        <v>20</v>
      </c>
      <c r="O4751" s="3">
        <v>50000</v>
      </c>
      <c r="P4751" s="1">
        <f>MEDIAN(Data_Source[Price (SAR)])</f>
        <v>58000</v>
      </c>
      <c r="Q4751" s="1" cm="1">
        <f t="array" ref="Q4751">MEDIAN(_xlfn._xlws.FILTER(Data_Source[Price (SAR)],Data_Source[Maker] = Data_Source[[#This Row],[Maker]]))</f>
        <v>36500</v>
      </c>
    </row>
    <row r="4752" spans="1:17" x14ac:dyDescent="0.35">
      <c r="A4752">
        <v>4751</v>
      </c>
      <c r="B4752" t="s">
        <v>27</v>
      </c>
      <c r="C4752" t="s">
        <v>88</v>
      </c>
      <c r="D4752">
        <v>2017</v>
      </c>
      <c r="E4752" s="9">
        <f ca="1">YEAR(TODAY())-Data_Source[[#This Row],[Year]]</f>
        <v>8</v>
      </c>
      <c r="F4752" t="s">
        <v>15</v>
      </c>
      <c r="G4752" t="s">
        <v>23</v>
      </c>
      <c r="H4752" t="s">
        <v>26</v>
      </c>
      <c r="I4752">
        <v>1.4</v>
      </c>
      <c r="J4752" t="s">
        <v>18</v>
      </c>
      <c r="K4752" t="s">
        <v>19</v>
      </c>
      <c r="L4752">
        <v>69000</v>
      </c>
      <c r="M4752" t="s">
        <v>20</v>
      </c>
      <c r="N4752" t="s">
        <v>20</v>
      </c>
      <c r="O4752" s="2">
        <v>34000</v>
      </c>
      <c r="P4752" s="1">
        <f>MEDIAN(Data_Source[Price (SAR)])</f>
        <v>58000</v>
      </c>
      <c r="Q4752" s="1" cm="1">
        <f t="array" ref="Q4752">MEDIAN(_xlfn._xlws.FILTER(Data_Source[Price (SAR)],Data_Source[Maker] = Data_Source[[#This Row],[Maker]]))</f>
        <v>42000</v>
      </c>
    </row>
    <row r="4753" spans="1:17" x14ac:dyDescent="0.35">
      <c r="A4753">
        <v>4752</v>
      </c>
      <c r="B4753" t="s">
        <v>31</v>
      </c>
      <c r="C4753" t="s">
        <v>32</v>
      </c>
      <c r="D4753">
        <v>2018</v>
      </c>
      <c r="E4753" s="9">
        <f ca="1">YEAR(TODAY())-Data_Source[[#This Row],[Year]]</f>
        <v>7</v>
      </c>
      <c r="F4753" t="s">
        <v>15</v>
      </c>
      <c r="G4753" t="s">
        <v>23</v>
      </c>
      <c r="H4753" t="s">
        <v>17</v>
      </c>
      <c r="I4753">
        <v>2</v>
      </c>
      <c r="J4753" t="s">
        <v>18</v>
      </c>
      <c r="K4753" t="s">
        <v>19</v>
      </c>
      <c r="L4753">
        <v>105000</v>
      </c>
      <c r="M4753" t="s">
        <v>20</v>
      </c>
      <c r="N4753" t="s">
        <v>20</v>
      </c>
      <c r="O4753" s="3">
        <v>85000</v>
      </c>
      <c r="P4753" s="1">
        <f>MEDIAN(Data_Source[Price (SAR)])</f>
        <v>58000</v>
      </c>
      <c r="Q4753" s="1" cm="1">
        <f t="array" ref="Q4753">MEDIAN(_xlfn._xlws.FILTER(Data_Source[Price (SAR)],Data_Source[Maker] = Data_Source[[#This Row],[Maker]]))</f>
        <v>60500</v>
      </c>
    </row>
    <row r="4754" spans="1:17" x14ac:dyDescent="0.35">
      <c r="A4754">
        <v>4753</v>
      </c>
      <c r="B4754" t="s">
        <v>48</v>
      </c>
      <c r="C4754" t="s">
        <v>50</v>
      </c>
      <c r="D4754">
        <v>2020</v>
      </c>
      <c r="E4754" s="9">
        <f ca="1">YEAR(TODAY())-Data_Source[[#This Row],[Year]]</f>
        <v>5</v>
      </c>
      <c r="F4754" t="s">
        <v>15</v>
      </c>
      <c r="G4754" t="s">
        <v>29</v>
      </c>
      <c r="H4754" t="s">
        <v>17</v>
      </c>
      <c r="I4754">
        <v>2</v>
      </c>
      <c r="J4754" t="s">
        <v>18</v>
      </c>
      <c r="K4754" t="s">
        <v>19</v>
      </c>
      <c r="L4754">
        <v>10000</v>
      </c>
      <c r="M4754" t="s">
        <v>64</v>
      </c>
      <c r="N4754" t="s">
        <v>64</v>
      </c>
      <c r="O4754" s="3">
        <v>285000</v>
      </c>
      <c r="P4754" s="1">
        <f>MEDIAN(Data_Source[Price (SAR)])</f>
        <v>58000</v>
      </c>
      <c r="Q4754" s="1" cm="1">
        <f t="array" ref="Q4754">MEDIAN(_xlfn._xlws.FILTER(Data_Source[Price (SAR)],Data_Source[Maker] = Data_Source[[#This Row],[Maker]]))</f>
        <v>145000</v>
      </c>
    </row>
    <row r="4755" spans="1:17" x14ac:dyDescent="0.35">
      <c r="A4755">
        <v>4754</v>
      </c>
      <c r="B4755" t="s">
        <v>21</v>
      </c>
      <c r="C4755" t="s">
        <v>24</v>
      </c>
      <c r="D4755">
        <v>2019</v>
      </c>
      <c r="E4755" s="9">
        <f ca="1">YEAR(TODAY())-Data_Source[[#This Row],[Year]]</f>
        <v>6</v>
      </c>
      <c r="F4755" t="s">
        <v>15</v>
      </c>
      <c r="G4755" t="s">
        <v>25</v>
      </c>
      <c r="H4755" t="s">
        <v>26</v>
      </c>
      <c r="I4755">
        <v>1.5</v>
      </c>
      <c r="J4755" t="s">
        <v>18</v>
      </c>
      <c r="K4755" t="s">
        <v>19</v>
      </c>
      <c r="L4755">
        <v>104688</v>
      </c>
      <c r="M4755" t="s">
        <v>20</v>
      </c>
      <c r="N4755" t="s">
        <v>20</v>
      </c>
      <c r="O4755" s="3">
        <v>26000</v>
      </c>
      <c r="P4755" s="1">
        <f>MEDIAN(Data_Source[Price (SAR)])</f>
        <v>58000</v>
      </c>
      <c r="Q4755" s="1" cm="1">
        <f t="array" ref="Q4755">MEDIAN(_xlfn._xlws.FILTER(Data_Source[Price (SAR)],Data_Source[Maker] = Data_Source[[#This Row],[Maker]]))</f>
        <v>36500</v>
      </c>
    </row>
    <row r="4756" spans="1:17" x14ac:dyDescent="0.35">
      <c r="A4756">
        <v>4755</v>
      </c>
      <c r="B4756" t="s">
        <v>36</v>
      </c>
      <c r="C4756" t="s">
        <v>37</v>
      </c>
      <c r="D4756">
        <v>2013</v>
      </c>
      <c r="E4756" s="9">
        <f ca="1">YEAR(TODAY())-Data_Source[[#This Row],[Year]]</f>
        <v>12</v>
      </c>
      <c r="F4756" t="s">
        <v>15</v>
      </c>
      <c r="G4756" t="s">
        <v>25</v>
      </c>
      <c r="H4756" t="s">
        <v>26</v>
      </c>
      <c r="I4756">
        <v>5.3</v>
      </c>
      <c r="J4756" t="s">
        <v>18</v>
      </c>
      <c r="K4756" t="s">
        <v>19</v>
      </c>
      <c r="L4756">
        <v>292000</v>
      </c>
      <c r="M4756" t="s">
        <v>45</v>
      </c>
      <c r="N4756" t="s">
        <v>539</v>
      </c>
      <c r="O4756" s="3">
        <v>74000</v>
      </c>
      <c r="P4756" s="1">
        <f>MEDIAN(Data_Source[Price (SAR)])</f>
        <v>58000</v>
      </c>
      <c r="Q4756" s="1" cm="1">
        <f t="array" ref="Q4756">MEDIAN(_xlfn._xlws.FILTER(Data_Source[Price (SAR)],Data_Source[Maker] = Data_Source[[#This Row],[Maker]]))</f>
        <v>72000</v>
      </c>
    </row>
    <row r="4757" spans="1:17" x14ac:dyDescent="0.35">
      <c r="A4757">
        <v>4756</v>
      </c>
      <c r="B4757" t="s">
        <v>34</v>
      </c>
      <c r="C4757" t="s">
        <v>35</v>
      </c>
      <c r="D4757">
        <v>2014</v>
      </c>
      <c r="E4757" s="9">
        <f ca="1">YEAR(TODAY())-Data_Source[[#This Row],[Year]]</f>
        <v>11</v>
      </c>
      <c r="F4757" t="s">
        <v>15</v>
      </c>
      <c r="G4757" t="s">
        <v>23</v>
      </c>
      <c r="H4757" t="s">
        <v>30</v>
      </c>
      <c r="I4757">
        <v>4.5999999999999996</v>
      </c>
      <c r="J4757" t="s">
        <v>18</v>
      </c>
      <c r="K4757" t="s">
        <v>19</v>
      </c>
      <c r="L4757">
        <v>346000</v>
      </c>
      <c r="M4757" t="s">
        <v>138</v>
      </c>
      <c r="N4757" t="s">
        <v>64</v>
      </c>
      <c r="O4757" s="3">
        <v>130000</v>
      </c>
      <c r="P4757" s="1">
        <f>MEDIAN(Data_Source[Price (SAR)])</f>
        <v>58000</v>
      </c>
      <c r="Q4757" s="1" cm="1">
        <f t="array" ref="Q4757">MEDIAN(_xlfn._xlws.FILTER(Data_Source[Price (SAR)],Data_Source[Maker] = Data_Source[[#This Row],[Maker]]))</f>
        <v>65000</v>
      </c>
    </row>
    <row r="4758" spans="1:17" x14ac:dyDescent="0.35">
      <c r="A4758">
        <v>4757</v>
      </c>
      <c r="B4758" t="s">
        <v>34</v>
      </c>
      <c r="C4758" t="s">
        <v>43</v>
      </c>
      <c r="D4758">
        <v>2016</v>
      </c>
      <c r="E4758" s="9">
        <f ca="1">YEAR(TODAY())-Data_Source[[#This Row],[Year]]</f>
        <v>9</v>
      </c>
      <c r="F4758" t="s">
        <v>44</v>
      </c>
      <c r="G4758" t="s">
        <v>16</v>
      </c>
      <c r="H4758" t="s">
        <v>30</v>
      </c>
      <c r="I4758">
        <v>2.5</v>
      </c>
      <c r="J4758" t="s">
        <v>18</v>
      </c>
      <c r="K4758" t="s">
        <v>19</v>
      </c>
      <c r="L4758">
        <v>83000</v>
      </c>
      <c r="M4758" t="s">
        <v>20</v>
      </c>
      <c r="N4758" t="s">
        <v>20</v>
      </c>
      <c r="O4758" s="2">
        <v>72000</v>
      </c>
      <c r="P4758" s="1">
        <f>MEDIAN(Data_Source[Price (SAR)])</f>
        <v>58000</v>
      </c>
      <c r="Q4758" s="1" cm="1">
        <f t="array" ref="Q4758">MEDIAN(_xlfn._xlws.FILTER(Data_Source[Price (SAR)],Data_Source[Maker] = Data_Source[[#This Row],[Maker]]))</f>
        <v>65000</v>
      </c>
    </row>
    <row r="4759" spans="1:17" x14ac:dyDescent="0.35">
      <c r="A4759">
        <v>4758</v>
      </c>
      <c r="B4759" t="s">
        <v>76</v>
      </c>
      <c r="C4759" t="s">
        <v>112</v>
      </c>
      <c r="D4759">
        <v>2011</v>
      </c>
      <c r="E4759" s="9">
        <f ca="1">YEAR(TODAY())-Data_Source[[#This Row],[Year]]</f>
        <v>14</v>
      </c>
      <c r="F4759" t="s">
        <v>15</v>
      </c>
      <c r="G4759" t="s">
        <v>16</v>
      </c>
      <c r="H4759" t="s">
        <v>30</v>
      </c>
      <c r="I4759">
        <v>3.5</v>
      </c>
      <c r="J4759" t="s">
        <v>18</v>
      </c>
      <c r="K4759" t="s">
        <v>19</v>
      </c>
      <c r="L4759">
        <v>230</v>
      </c>
      <c r="M4759" t="s">
        <v>20</v>
      </c>
      <c r="N4759" t="s">
        <v>20</v>
      </c>
      <c r="O4759" s="3">
        <v>35000</v>
      </c>
      <c r="P4759" s="1">
        <f>MEDIAN(Data_Source[Price (SAR)])</f>
        <v>58000</v>
      </c>
      <c r="Q4759" s="1" cm="1">
        <f t="array" ref="Q4759">MEDIAN(_xlfn._xlws.FILTER(Data_Source[Price (SAR)],Data_Source[Maker] = Data_Source[[#This Row],[Maker]]))</f>
        <v>55000</v>
      </c>
    </row>
    <row r="4760" spans="1:17" x14ac:dyDescent="0.35">
      <c r="A4760">
        <v>4759</v>
      </c>
      <c r="B4760" t="s">
        <v>31</v>
      </c>
      <c r="C4760" t="s">
        <v>157</v>
      </c>
      <c r="D4760">
        <v>2016</v>
      </c>
      <c r="E4760" s="9">
        <f ca="1">YEAR(TODAY())-Data_Source[[#This Row],[Year]]</f>
        <v>9</v>
      </c>
      <c r="F4760" t="s">
        <v>15</v>
      </c>
      <c r="G4760" t="s">
        <v>65</v>
      </c>
      <c r="H4760" t="s">
        <v>17</v>
      </c>
      <c r="I4760">
        <v>6</v>
      </c>
      <c r="J4760" t="s">
        <v>18</v>
      </c>
      <c r="K4760" t="s">
        <v>19</v>
      </c>
      <c r="L4760">
        <v>189000</v>
      </c>
      <c r="M4760" t="s">
        <v>20</v>
      </c>
      <c r="N4760" t="s">
        <v>20</v>
      </c>
      <c r="O4760" s="3">
        <v>57000</v>
      </c>
      <c r="P4760" s="1">
        <f>MEDIAN(Data_Source[Price (SAR)])</f>
        <v>58000</v>
      </c>
      <c r="Q4760" s="1" cm="1">
        <f t="array" ref="Q4760">MEDIAN(_xlfn._xlws.FILTER(Data_Source[Price (SAR)],Data_Source[Maker] = Data_Source[[#This Row],[Maker]]))</f>
        <v>60500</v>
      </c>
    </row>
    <row r="4761" spans="1:17" x14ac:dyDescent="0.35">
      <c r="A4761">
        <v>4760</v>
      </c>
      <c r="B4761" t="s">
        <v>103</v>
      </c>
      <c r="C4761" t="s">
        <v>324</v>
      </c>
      <c r="D4761">
        <v>2016</v>
      </c>
      <c r="E4761" s="9">
        <f ca="1">YEAR(TODAY())-Data_Source[[#This Row],[Year]]</f>
        <v>9</v>
      </c>
      <c r="F4761" t="s">
        <v>15</v>
      </c>
      <c r="G4761" t="s">
        <v>23</v>
      </c>
      <c r="H4761" t="s">
        <v>17</v>
      </c>
      <c r="I4761">
        <v>2.4</v>
      </c>
      <c r="J4761" t="s">
        <v>18</v>
      </c>
      <c r="K4761" t="s">
        <v>19</v>
      </c>
      <c r="L4761">
        <v>247885</v>
      </c>
      <c r="M4761" t="s">
        <v>70</v>
      </c>
      <c r="N4761" t="s">
        <v>70</v>
      </c>
      <c r="O4761" s="2">
        <v>38999</v>
      </c>
      <c r="P4761" s="1">
        <f>MEDIAN(Data_Source[Price (SAR)])</f>
        <v>58000</v>
      </c>
      <c r="Q4761" s="1" cm="1">
        <f t="array" ref="Q4761">MEDIAN(_xlfn._xlws.FILTER(Data_Source[Price (SAR)],Data_Source[Maker] = Data_Source[[#This Row],[Maker]]))</f>
        <v>83000</v>
      </c>
    </row>
    <row r="4762" spans="1:17" x14ac:dyDescent="0.35">
      <c r="A4762">
        <v>4761</v>
      </c>
      <c r="B4762" t="s">
        <v>34</v>
      </c>
      <c r="C4762" t="s">
        <v>123</v>
      </c>
      <c r="D4762">
        <v>2015</v>
      </c>
      <c r="E4762" s="9">
        <f ca="1">YEAR(TODAY())-Data_Source[[#This Row],[Year]]</f>
        <v>10</v>
      </c>
      <c r="F4762" t="s">
        <v>15</v>
      </c>
      <c r="G4762" t="s">
        <v>23</v>
      </c>
      <c r="H4762" t="s">
        <v>17</v>
      </c>
      <c r="I4762">
        <v>2.7</v>
      </c>
      <c r="J4762" t="s">
        <v>18</v>
      </c>
      <c r="K4762" t="s">
        <v>68</v>
      </c>
      <c r="L4762">
        <v>374000</v>
      </c>
      <c r="M4762" t="s">
        <v>126</v>
      </c>
      <c r="N4762" t="s">
        <v>126</v>
      </c>
      <c r="O4762" s="3">
        <v>72000</v>
      </c>
      <c r="P4762" s="1">
        <f>MEDIAN(Data_Source[Price (SAR)])</f>
        <v>58000</v>
      </c>
      <c r="Q4762" s="1" cm="1">
        <f t="array" ref="Q4762">MEDIAN(_xlfn._xlws.FILTER(Data_Source[Price (SAR)],Data_Source[Maker] = Data_Source[[#This Row],[Maker]]))</f>
        <v>65000</v>
      </c>
    </row>
    <row r="4763" spans="1:17" x14ac:dyDescent="0.35">
      <c r="A4763">
        <v>4762</v>
      </c>
      <c r="B4763" t="s">
        <v>82</v>
      </c>
      <c r="C4763" t="s">
        <v>142</v>
      </c>
      <c r="D4763">
        <v>2017</v>
      </c>
      <c r="E4763" s="9">
        <f ca="1">YEAR(TODAY())-Data_Source[[#This Row],[Year]]</f>
        <v>8</v>
      </c>
      <c r="F4763" t="s">
        <v>15</v>
      </c>
      <c r="G4763" t="s">
        <v>23</v>
      </c>
      <c r="H4763" t="s">
        <v>26</v>
      </c>
      <c r="I4763">
        <v>1.6</v>
      </c>
      <c r="J4763" t="s">
        <v>18</v>
      </c>
      <c r="K4763" t="s">
        <v>19</v>
      </c>
      <c r="L4763">
        <v>72000</v>
      </c>
      <c r="M4763" t="s">
        <v>20</v>
      </c>
      <c r="N4763" t="s">
        <v>20</v>
      </c>
      <c r="O4763" s="3">
        <v>37500</v>
      </c>
      <c r="P4763" s="1">
        <f>MEDIAN(Data_Source[Price (SAR)])</f>
        <v>58000</v>
      </c>
      <c r="Q4763" s="1" cm="1">
        <f t="array" ref="Q4763">MEDIAN(_xlfn._xlws.FILTER(Data_Source[Price (SAR)],Data_Source[Maker] = Data_Source[[#This Row],[Maker]]))</f>
        <v>40000</v>
      </c>
    </row>
    <row r="4764" spans="1:17" x14ac:dyDescent="0.35">
      <c r="A4764">
        <v>4763</v>
      </c>
      <c r="B4764" t="s">
        <v>27</v>
      </c>
      <c r="C4764" t="s">
        <v>89</v>
      </c>
      <c r="D4764">
        <v>2019</v>
      </c>
      <c r="E4764" s="9">
        <f ca="1">YEAR(TODAY())-Data_Source[[#This Row],[Year]]</f>
        <v>6</v>
      </c>
      <c r="F4764" t="s">
        <v>44</v>
      </c>
      <c r="G4764" t="s">
        <v>23</v>
      </c>
      <c r="H4764" t="s">
        <v>30</v>
      </c>
      <c r="I4764">
        <v>2.4</v>
      </c>
      <c r="J4764" t="s">
        <v>18</v>
      </c>
      <c r="K4764" t="s">
        <v>19</v>
      </c>
      <c r="L4764">
        <v>28000</v>
      </c>
      <c r="M4764" t="s">
        <v>20</v>
      </c>
      <c r="N4764" t="s">
        <v>20</v>
      </c>
      <c r="O4764" s="2">
        <v>68000</v>
      </c>
      <c r="P4764" s="1">
        <f>MEDIAN(Data_Source[Price (SAR)])</f>
        <v>58000</v>
      </c>
      <c r="Q4764" s="1" cm="1">
        <f t="array" ref="Q4764">MEDIAN(_xlfn._xlws.FILTER(Data_Source[Price (SAR)],Data_Source[Maker] = Data_Source[[#This Row],[Maker]]))</f>
        <v>42000</v>
      </c>
    </row>
    <row r="4765" spans="1:17" x14ac:dyDescent="0.35">
      <c r="A4765">
        <v>4764</v>
      </c>
      <c r="B4765" t="s">
        <v>34</v>
      </c>
      <c r="C4765" t="s">
        <v>35</v>
      </c>
      <c r="D4765">
        <v>2005</v>
      </c>
      <c r="E4765" s="9">
        <f ca="1">YEAR(TODAY())-Data_Source[[#This Row],[Year]]</f>
        <v>20</v>
      </c>
      <c r="F4765" t="s">
        <v>15</v>
      </c>
      <c r="G4765" t="s">
        <v>102</v>
      </c>
      <c r="H4765" t="s">
        <v>30</v>
      </c>
      <c r="I4765">
        <v>4</v>
      </c>
      <c r="J4765" t="s">
        <v>18</v>
      </c>
      <c r="K4765" t="s">
        <v>19</v>
      </c>
      <c r="L4765">
        <v>446</v>
      </c>
      <c r="M4765" t="s">
        <v>20</v>
      </c>
      <c r="N4765" t="s">
        <v>20</v>
      </c>
      <c r="O4765" s="2">
        <v>50000</v>
      </c>
      <c r="P4765" s="1">
        <f>MEDIAN(Data_Source[Price (SAR)])</f>
        <v>58000</v>
      </c>
      <c r="Q4765" s="1" cm="1">
        <f t="array" ref="Q4765">MEDIAN(_xlfn._xlws.FILTER(Data_Source[Price (SAR)],Data_Source[Maker] = Data_Source[[#This Row],[Maker]]))</f>
        <v>65000</v>
      </c>
    </row>
    <row r="4766" spans="1:17" x14ac:dyDescent="0.35">
      <c r="A4766">
        <v>4765</v>
      </c>
      <c r="B4766" t="s">
        <v>99</v>
      </c>
      <c r="C4766" t="s">
        <v>198</v>
      </c>
      <c r="D4766">
        <v>2016</v>
      </c>
      <c r="E4766" s="9">
        <f ca="1">YEAR(TODAY())-Data_Source[[#This Row],[Year]]</f>
        <v>9</v>
      </c>
      <c r="F4766" t="s">
        <v>15</v>
      </c>
      <c r="G4766" t="s">
        <v>75</v>
      </c>
      <c r="H4766" t="s">
        <v>17</v>
      </c>
      <c r="I4766">
        <v>1.5</v>
      </c>
      <c r="J4766" t="s">
        <v>18</v>
      </c>
      <c r="K4766" t="s">
        <v>19</v>
      </c>
      <c r="L4766">
        <v>139000</v>
      </c>
      <c r="M4766" t="s">
        <v>45</v>
      </c>
      <c r="N4766" t="s">
        <v>539</v>
      </c>
      <c r="O4766" s="2">
        <v>42000</v>
      </c>
      <c r="P4766" s="1">
        <f>MEDIAN(Data_Source[Price (SAR)])</f>
        <v>58000</v>
      </c>
      <c r="Q4766" s="1" cm="1">
        <f t="array" ref="Q4766">MEDIAN(_xlfn._xlws.FILTER(Data_Source[Price (SAR)],Data_Source[Maker] = Data_Source[[#This Row],[Maker]]))</f>
        <v>48000</v>
      </c>
    </row>
    <row r="4767" spans="1:17" x14ac:dyDescent="0.35">
      <c r="A4767">
        <v>4766</v>
      </c>
      <c r="B4767" t="s">
        <v>27</v>
      </c>
      <c r="C4767" t="s">
        <v>91</v>
      </c>
      <c r="D4767">
        <v>2013</v>
      </c>
      <c r="E4767" s="9">
        <f ca="1">YEAR(TODAY())-Data_Source[[#This Row],[Year]]</f>
        <v>12</v>
      </c>
      <c r="F4767" t="s">
        <v>15</v>
      </c>
      <c r="G4767" t="s">
        <v>38</v>
      </c>
      <c r="H4767" t="s">
        <v>17</v>
      </c>
      <c r="I4767">
        <v>3.3</v>
      </c>
      <c r="J4767" t="s">
        <v>18</v>
      </c>
      <c r="K4767" t="s">
        <v>19</v>
      </c>
      <c r="L4767">
        <v>237000</v>
      </c>
      <c r="M4767" t="s">
        <v>20</v>
      </c>
      <c r="N4767" t="s">
        <v>20</v>
      </c>
      <c r="O4767" s="2">
        <v>43000</v>
      </c>
      <c r="P4767" s="1">
        <f>MEDIAN(Data_Source[Price (SAR)])</f>
        <v>58000</v>
      </c>
      <c r="Q4767" s="1" cm="1">
        <f t="array" ref="Q4767">MEDIAN(_xlfn._xlws.FILTER(Data_Source[Price (SAR)],Data_Source[Maker] = Data_Source[[#This Row],[Maker]]))</f>
        <v>42000</v>
      </c>
    </row>
    <row r="4768" spans="1:17" x14ac:dyDescent="0.35">
      <c r="A4768">
        <v>4767</v>
      </c>
      <c r="B4768" t="s">
        <v>34</v>
      </c>
      <c r="C4768" t="s">
        <v>51</v>
      </c>
      <c r="D4768">
        <v>2010</v>
      </c>
      <c r="E4768" s="9">
        <f ca="1">YEAR(TODAY())-Data_Source[[#This Row],[Year]]</f>
        <v>15</v>
      </c>
      <c r="F4768" t="s">
        <v>15</v>
      </c>
      <c r="G4768" t="s">
        <v>196</v>
      </c>
      <c r="H4768" t="s">
        <v>26</v>
      </c>
      <c r="I4768">
        <v>1.5</v>
      </c>
      <c r="J4768" t="s">
        <v>18</v>
      </c>
      <c r="K4768" t="s">
        <v>68</v>
      </c>
      <c r="L4768">
        <v>318800</v>
      </c>
      <c r="M4768" t="s">
        <v>42</v>
      </c>
      <c r="N4768" t="s">
        <v>64</v>
      </c>
      <c r="O4768" s="2">
        <v>18000</v>
      </c>
      <c r="P4768" s="1">
        <f>MEDIAN(Data_Source[Price (SAR)])</f>
        <v>58000</v>
      </c>
      <c r="Q4768" s="1" cm="1">
        <f t="array" ref="Q4768">MEDIAN(_xlfn._xlws.FILTER(Data_Source[Price (SAR)],Data_Source[Maker] = Data_Source[[#This Row],[Maker]]))</f>
        <v>65000</v>
      </c>
    </row>
    <row r="4769" spans="1:17" x14ac:dyDescent="0.35">
      <c r="A4769">
        <v>4768</v>
      </c>
      <c r="B4769" t="s">
        <v>27</v>
      </c>
      <c r="C4769" t="s">
        <v>28</v>
      </c>
      <c r="D4769">
        <v>2016</v>
      </c>
      <c r="E4769" s="9">
        <f ca="1">YEAR(TODAY())-Data_Source[[#This Row],[Year]]</f>
        <v>9</v>
      </c>
      <c r="F4769" t="s">
        <v>15</v>
      </c>
      <c r="G4769" t="s">
        <v>23</v>
      </c>
      <c r="H4769" t="s">
        <v>30</v>
      </c>
      <c r="I4769">
        <v>2</v>
      </c>
      <c r="J4769" t="s">
        <v>18</v>
      </c>
      <c r="K4769" t="s">
        <v>19</v>
      </c>
      <c r="L4769">
        <v>100000</v>
      </c>
      <c r="M4769" t="s">
        <v>45</v>
      </c>
      <c r="N4769" t="s">
        <v>539</v>
      </c>
      <c r="O4769" s="2">
        <v>40000</v>
      </c>
      <c r="P4769" s="1">
        <f>MEDIAN(Data_Source[Price (SAR)])</f>
        <v>58000</v>
      </c>
      <c r="Q4769" s="1" cm="1">
        <f t="array" ref="Q4769">MEDIAN(_xlfn._xlws.FILTER(Data_Source[Price (SAR)],Data_Source[Maker] = Data_Source[[#This Row],[Maker]]))</f>
        <v>42000</v>
      </c>
    </row>
    <row r="4770" spans="1:17" x14ac:dyDescent="0.35">
      <c r="A4770">
        <v>4769</v>
      </c>
      <c r="B4770" t="s">
        <v>36</v>
      </c>
      <c r="C4770" t="s">
        <v>146</v>
      </c>
      <c r="D4770">
        <v>2020</v>
      </c>
      <c r="E4770" s="9">
        <f ca="1">YEAR(TODAY())-Data_Source[[#This Row],[Year]]</f>
        <v>5</v>
      </c>
      <c r="F4770" t="s">
        <v>15</v>
      </c>
      <c r="G4770" t="s">
        <v>23</v>
      </c>
      <c r="H4770" t="s">
        <v>26</v>
      </c>
      <c r="I4770">
        <v>5.3</v>
      </c>
      <c r="J4770" t="s">
        <v>18</v>
      </c>
      <c r="K4770" t="s">
        <v>19</v>
      </c>
      <c r="L4770">
        <v>17000</v>
      </c>
      <c r="M4770" t="s">
        <v>59</v>
      </c>
      <c r="N4770" t="s">
        <v>59</v>
      </c>
      <c r="O4770" s="2">
        <v>135000</v>
      </c>
      <c r="P4770" s="1">
        <f>MEDIAN(Data_Source[Price (SAR)])</f>
        <v>58000</v>
      </c>
      <c r="Q4770" s="1" cm="1">
        <f t="array" ref="Q4770">MEDIAN(_xlfn._xlws.FILTER(Data_Source[Price (SAR)],Data_Source[Maker] = Data_Source[[#This Row],[Maker]]))</f>
        <v>72000</v>
      </c>
    </row>
    <row r="4771" spans="1:17" x14ac:dyDescent="0.35">
      <c r="A4771">
        <v>4770</v>
      </c>
      <c r="B4771" t="s">
        <v>27</v>
      </c>
      <c r="C4771" t="s">
        <v>84</v>
      </c>
      <c r="D4771">
        <v>2016</v>
      </c>
      <c r="E4771" s="9">
        <f ca="1">YEAR(TODAY())-Data_Source[[#This Row],[Year]]</f>
        <v>9</v>
      </c>
      <c r="F4771" t="s">
        <v>47</v>
      </c>
      <c r="G4771" t="s">
        <v>29</v>
      </c>
      <c r="H4771" t="s">
        <v>17</v>
      </c>
      <c r="I4771">
        <v>2</v>
      </c>
      <c r="J4771" t="s">
        <v>18</v>
      </c>
      <c r="K4771" t="s">
        <v>19</v>
      </c>
      <c r="L4771">
        <v>230</v>
      </c>
      <c r="M4771" t="s">
        <v>20</v>
      </c>
      <c r="N4771" t="s">
        <v>20</v>
      </c>
      <c r="O4771" s="3">
        <v>50000</v>
      </c>
      <c r="P4771" s="1">
        <f>MEDIAN(Data_Source[Price (SAR)])</f>
        <v>58000</v>
      </c>
      <c r="Q4771" s="1" cm="1">
        <f t="array" ref="Q4771">MEDIAN(_xlfn._xlws.FILTER(Data_Source[Price (SAR)],Data_Source[Maker] = Data_Source[[#This Row],[Maker]]))</f>
        <v>42000</v>
      </c>
    </row>
    <row r="4772" spans="1:17" x14ac:dyDescent="0.35">
      <c r="A4772">
        <v>4771</v>
      </c>
      <c r="B4772" t="s">
        <v>48</v>
      </c>
      <c r="C4772" t="s">
        <v>50</v>
      </c>
      <c r="D4772">
        <v>2019</v>
      </c>
      <c r="E4772" s="9">
        <f ca="1">YEAR(TODAY())-Data_Source[[#This Row],[Year]]</f>
        <v>6</v>
      </c>
      <c r="F4772" t="s">
        <v>47</v>
      </c>
      <c r="G4772" t="s">
        <v>29</v>
      </c>
      <c r="H4772" t="s">
        <v>17</v>
      </c>
      <c r="I4772">
        <v>2</v>
      </c>
      <c r="J4772" t="s">
        <v>18</v>
      </c>
      <c r="K4772" t="s">
        <v>19</v>
      </c>
      <c r="L4772">
        <v>28000</v>
      </c>
      <c r="M4772" t="s">
        <v>45</v>
      </c>
      <c r="N4772" t="s">
        <v>539</v>
      </c>
      <c r="O4772" s="3">
        <v>230000</v>
      </c>
      <c r="P4772" s="1">
        <f>MEDIAN(Data_Source[Price (SAR)])</f>
        <v>58000</v>
      </c>
      <c r="Q4772" s="1" cm="1">
        <f t="array" ref="Q4772">MEDIAN(_xlfn._xlws.FILTER(Data_Source[Price (SAR)],Data_Source[Maker] = Data_Source[[#This Row],[Maker]]))</f>
        <v>145000</v>
      </c>
    </row>
    <row r="4773" spans="1:17" x14ac:dyDescent="0.35">
      <c r="A4773">
        <v>4772</v>
      </c>
      <c r="B4773" t="s">
        <v>332</v>
      </c>
      <c r="C4773">
        <v>500</v>
      </c>
      <c r="D4773">
        <v>2017</v>
      </c>
      <c r="E4773" s="9">
        <f ca="1">YEAR(TODAY())-Data_Source[[#This Row],[Year]]</f>
        <v>8</v>
      </c>
      <c r="F4773" t="s">
        <v>44</v>
      </c>
      <c r="G4773" t="s">
        <v>23</v>
      </c>
      <c r="H4773" t="s">
        <v>17</v>
      </c>
      <c r="I4773">
        <v>1.4</v>
      </c>
      <c r="J4773" t="s">
        <v>18</v>
      </c>
      <c r="K4773" t="s">
        <v>19</v>
      </c>
      <c r="L4773">
        <v>74000</v>
      </c>
      <c r="M4773" t="s">
        <v>45</v>
      </c>
      <c r="N4773" t="s">
        <v>539</v>
      </c>
      <c r="O4773" s="2">
        <v>48000</v>
      </c>
      <c r="P4773" s="1">
        <f>MEDIAN(Data_Source[Price (SAR)])</f>
        <v>58000</v>
      </c>
      <c r="Q4773" s="1" cm="1">
        <f t="array" ref="Q4773">MEDIAN(_xlfn._xlws.FILTER(Data_Source[Price (SAR)],Data_Source[Maker] = Data_Source[[#This Row],[Maker]]))</f>
        <v>62000</v>
      </c>
    </row>
    <row r="4774" spans="1:17" x14ac:dyDescent="0.35">
      <c r="A4774">
        <v>4773</v>
      </c>
      <c r="B4774" t="s">
        <v>34</v>
      </c>
      <c r="C4774" t="s">
        <v>66</v>
      </c>
      <c r="D4774">
        <v>2020</v>
      </c>
      <c r="E4774" s="9">
        <f ca="1">YEAR(TODAY())-Data_Source[[#This Row],[Year]]</f>
        <v>5</v>
      </c>
      <c r="F4774" t="s">
        <v>15</v>
      </c>
      <c r="G4774" t="s">
        <v>23</v>
      </c>
      <c r="H4774" t="s">
        <v>17</v>
      </c>
      <c r="I4774">
        <v>3.5</v>
      </c>
      <c r="J4774" t="s">
        <v>18</v>
      </c>
      <c r="K4774" t="s">
        <v>19</v>
      </c>
      <c r="L4774">
        <v>33000</v>
      </c>
      <c r="M4774" t="s">
        <v>42</v>
      </c>
      <c r="N4774" t="s">
        <v>64</v>
      </c>
      <c r="O4774" s="2">
        <v>164000</v>
      </c>
      <c r="P4774" s="1">
        <f>MEDIAN(Data_Source[Price (SAR)])</f>
        <v>58000</v>
      </c>
      <c r="Q4774" s="1" cm="1">
        <f t="array" ref="Q4774">MEDIAN(_xlfn._xlws.FILTER(Data_Source[Price (SAR)],Data_Source[Maker] = Data_Source[[#This Row],[Maker]]))</f>
        <v>65000</v>
      </c>
    </row>
    <row r="4775" spans="1:17" x14ac:dyDescent="0.35">
      <c r="A4775">
        <v>4774</v>
      </c>
      <c r="B4775" t="s">
        <v>181</v>
      </c>
      <c r="C4775" t="s">
        <v>182</v>
      </c>
      <c r="D4775">
        <v>2020</v>
      </c>
      <c r="E4775" s="9">
        <f ca="1">YEAR(TODAY())-Data_Source[[#This Row],[Year]]</f>
        <v>5</v>
      </c>
      <c r="F4775" t="s">
        <v>15</v>
      </c>
      <c r="G4775" t="s">
        <v>25</v>
      </c>
      <c r="H4775" t="s">
        <v>26</v>
      </c>
      <c r="I4775">
        <v>1.2</v>
      </c>
      <c r="J4775" t="s">
        <v>18</v>
      </c>
      <c r="K4775" t="s">
        <v>19</v>
      </c>
      <c r="L4775">
        <v>15000</v>
      </c>
      <c r="M4775" t="s">
        <v>20</v>
      </c>
      <c r="N4775" t="s">
        <v>20</v>
      </c>
      <c r="O4775" s="3">
        <v>25000</v>
      </c>
      <c r="P4775" s="1">
        <f>MEDIAN(Data_Source[Price (SAR)])</f>
        <v>58000</v>
      </c>
      <c r="Q4775" s="1" cm="1">
        <f t="array" ref="Q4775">MEDIAN(_xlfn._xlws.FILTER(Data_Source[Price (SAR)],Data_Source[Maker] = Data_Source[[#This Row],[Maker]]))</f>
        <v>54000</v>
      </c>
    </row>
    <row r="4776" spans="1:17" x14ac:dyDescent="0.35">
      <c r="A4776">
        <v>4775</v>
      </c>
      <c r="B4776" t="s">
        <v>48</v>
      </c>
      <c r="C4776" t="s">
        <v>106</v>
      </c>
      <c r="D4776">
        <v>2016</v>
      </c>
      <c r="E4776" s="9">
        <f ca="1">YEAR(TODAY())-Data_Source[[#This Row],[Year]]</f>
        <v>9</v>
      </c>
      <c r="F4776" t="s">
        <v>15</v>
      </c>
      <c r="G4776" t="s">
        <v>25</v>
      </c>
      <c r="H4776" t="s">
        <v>17</v>
      </c>
      <c r="I4776">
        <v>4</v>
      </c>
      <c r="J4776" t="s">
        <v>18</v>
      </c>
      <c r="K4776" t="s">
        <v>19</v>
      </c>
      <c r="L4776">
        <v>64000</v>
      </c>
      <c r="M4776" t="s">
        <v>45</v>
      </c>
      <c r="N4776" t="s">
        <v>539</v>
      </c>
      <c r="O4776" s="3">
        <v>330000</v>
      </c>
      <c r="P4776" s="1">
        <f>MEDIAN(Data_Source[Price (SAR)])</f>
        <v>58000</v>
      </c>
      <c r="Q4776" s="1" cm="1">
        <f t="array" ref="Q4776">MEDIAN(_xlfn._xlws.FILTER(Data_Source[Price (SAR)],Data_Source[Maker] = Data_Source[[#This Row],[Maker]]))</f>
        <v>145000</v>
      </c>
    </row>
    <row r="4777" spans="1:17" x14ac:dyDescent="0.35">
      <c r="A4777">
        <v>4776</v>
      </c>
      <c r="B4777" t="s">
        <v>27</v>
      </c>
      <c r="C4777" t="s">
        <v>84</v>
      </c>
      <c r="D4777">
        <v>2020</v>
      </c>
      <c r="E4777" s="9">
        <f ca="1">YEAR(TODAY())-Data_Source[[#This Row],[Year]]</f>
        <v>5</v>
      </c>
      <c r="F4777" t="s">
        <v>15</v>
      </c>
      <c r="G4777" t="s">
        <v>25</v>
      </c>
      <c r="H4777" t="s">
        <v>30</v>
      </c>
      <c r="I4777">
        <v>2</v>
      </c>
      <c r="J4777" t="s">
        <v>18</v>
      </c>
      <c r="K4777" t="s">
        <v>19</v>
      </c>
      <c r="L4777">
        <v>58000</v>
      </c>
      <c r="M4777" t="s">
        <v>64</v>
      </c>
      <c r="N4777" t="s">
        <v>64</v>
      </c>
      <c r="O4777" s="3">
        <v>1313</v>
      </c>
      <c r="P4777" s="1">
        <f>MEDIAN(Data_Source[Price (SAR)])</f>
        <v>58000</v>
      </c>
      <c r="Q4777" s="1" cm="1">
        <f t="array" ref="Q4777">MEDIAN(_xlfn._xlws.FILTER(Data_Source[Price (SAR)],Data_Source[Maker] = Data_Source[[#This Row],[Maker]]))</f>
        <v>42000</v>
      </c>
    </row>
    <row r="4778" spans="1:17" x14ac:dyDescent="0.35">
      <c r="A4778">
        <v>4777</v>
      </c>
      <c r="B4778" t="s">
        <v>76</v>
      </c>
      <c r="C4778" t="s">
        <v>125</v>
      </c>
      <c r="D4778">
        <v>2016</v>
      </c>
      <c r="E4778" s="9">
        <f ca="1">YEAR(TODAY())-Data_Source[[#This Row],[Year]]</f>
        <v>9</v>
      </c>
      <c r="F4778" t="s">
        <v>44</v>
      </c>
      <c r="G4778" t="s">
        <v>25</v>
      </c>
      <c r="H4778" t="s">
        <v>17</v>
      </c>
      <c r="I4778">
        <v>3.5</v>
      </c>
      <c r="J4778" t="s">
        <v>18</v>
      </c>
      <c r="K4778" t="s">
        <v>19</v>
      </c>
      <c r="L4778">
        <v>53000</v>
      </c>
      <c r="M4778" t="s">
        <v>20</v>
      </c>
      <c r="N4778" t="s">
        <v>20</v>
      </c>
      <c r="O4778" s="3">
        <v>113000</v>
      </c>
      <c r="P4778" s="1">
        <f>MEDIAN(Data_Source[Price (SAR)])</f>
        <v>58000</v>
      </c>
      <c r="Q4778" s="1" cm="1">
        <f t="array" ref="Q4778">MEDIAN(_xlfn._xlws.FILTER(Data_Source[Price (SAR)],Data_Source[Maker] = Data_Source[[#This Row],[Maker]]))</f>
        <v>55000</v>
      </c>
    </row>
    <row r="4779" spans="1:17" x14ac:dyDescent="0.35">
      <c r="A4779">
        <v>4778</v>
      </c>
      <c r="B4779" t="s">
        <v>21</v>
      </c>
      <c r="C4779" t="s">
        <v>24</v>
      </c>
      <c r="D4779">
        <v>2019</v>
      </c>
      <c r="E4779" s="9">
        <f ca="1">YEAR(TODAY())-Data_Source[[#This Row],[Year]]</f>
        <v>6</v>
      </c>
      <c r="F4779" t="s">
        <v>15</v>
      </c>
      <c r="G4779" t="s">
        <v>25</v>
      </c>
      <c r="H4779" t="s">
        <v>26</v>
      </c>
      <c r="I4779">
        <v>1.5</v>
      </c>
      <c r="J4779" t="s">
        <v>18</v>
      </c>
      <c r="K4779" t="s">
        <v>19</v>
      </c>
      <c r="L4779">
        <v>105509</v>
      </c>
      <c r="M4779" t="s">
        <v>20</v>
      </c>
      <c r="N4779" t="s">
        <v>20</v>
      </c>
      <c r="O4779" s="2">
        <v>26000</v>
      </c>
      <c r="P4779" s="1">
        <f>MEDIAN(Data_Source[Price (SAR)])</f>
        <v>58000</v>
      </c>
      <c r="Q4779" s="1" cm="1">
        <f t="array" ref="Q4779">MEDIAN(_xlfn._xlws.FILTER(Data_Source[Price (SAR)],Data_Source[Maker] = Data_Source[[#This Row],[Maker]]))</f>
        <v>36500</v>
      </c>
    </row>
    <row r="4780" spans="1:17" x14ac:dyDescent="0.35">
      <c r="A4780">
        <v>4779</v>
      </c>
      <c r="B4780" t="s">
        <v>36</v>
      </c>
      <c r="C4780" t="s">
        <v>146</v>
      </c>
      <c r="D4780">
        <v>2020</v>
      </c>
      <c r="E4780" s="9">
        <f ca="1">YEAR(TODAY())-Data_Source[[#This Row],[Year]]</f>
        <v>5</v>
      </c>
      <c r="F4780" t="s">
        <v>44</v>
      </c>
      <c r="G4780" t="s">
        <v>25</v>
      </c>
      <c r="H4780" t="s">
        <v>17</v>
      </c>
      <c r="I4780">
        <v>5.3</v>
      </c>
      <c r="J4780" t="s">
        <v>18</v>
      </c>
      <c r="K4780" t="s">
        <v>19</v>
      </c>
      <c r="L4780">
        <v>37000</v>
      </c>
      <c r="M4780" t="s">
        <v>20</v>
      </c>
      <c r="N4780" t="s">
        <v>20</v>
      </c>
      <c r="O4780" s="2">
        <v>159000</v>
      </c>
      <c r="P4780" s="1">
        <f>MEDIAN(Data_Source[Price (SAR)])</f>
        <v>58000</v>
      </c>
      <c r="Q4780" s="1" cm="1">
        <f t="array" ref="Q4780">MEDIAN(_xlfn._xlws.FILTER(Data_Source[Price (SAR)],Data_Source[Maker] = Data_Source[[#This Row],[Maker]]))</f>
        <v>72000</v>
      </c>
    </row>
    <row r="4781" spans="1:17" x14ac:dyDescent="0.35">
      <c r="A4781">
        <v>4780</v>
      </c>
      <c r="B4781" t="s">
        <v>27</v>
      </c>
      <c r="C4781" t="s">
        <v>93</v>
      </c>
      <c r="D4781">
        <v>2019</v>
      </c>
      <c r="E4781" s="9">
        <f ca="1">YEAR(TODAY())-Data_Source[[#This Row],[Year]]</f>
        <v>6</v>
      </c>
      <c r="F4781" t="s">
        <v>15</v>
      </c>
      <c r="G4781" t="s">
        <v>23</v>
      </c>
      <c r="H4781" t="s">
        <v>26</v>
      </c>
      <c r="I4781">
        <v>3</v>
      </c>
      <c r="J4781" t="s">
        <v>18</v>
      </c>
      <c r="K4781" t="s">
        <v>19</v>
      </c>
      <c r="L4781">
        <v>56000</v>
      </c>
      <c r="M4781" t="s">
        <v>20</v>
      </c>
      <c r="N4781" t="s">
        <v>20</v>
      </c>
      <c r="O4781" s="2">
        <v>77000</v>
      </c>
      <c r="P4781" s="1">
        <f>MEDIAN(Data_Source[Price (SAR)])</f>
        <v>58000</v>
      </c>
      <c r="Q4781" s="1" cm="1">
        <f t="array" ref="Q4781">MEDIAN(_xlfn._xlws.FILTER(Data_Source[Price (SAR)],Data_Source[Maker] = Data_Source[[#This Row],[Maker]]))</f>
        <v>42000</v>
      </c>
    </row>
    <row r="4782" spans="1:17" x14ac:dyDescent="0.35">
      <c r="A4782">
        <v>4781</v>
      </c>
      <c r="B4782" t="s">
        <v>34</v>
      </c>
      <c r="C4782" t="s">
        <v>123</v>
      </c>
      <c r="D4782">
        <v>2015</v>
      </c>
      <c r="E4782" s="9">
        <f ca="1">YEAR(TODAY())-Data_Source[[#This Row],[Year]]</f>
        <v>10</v>
      </c>
      <c r="F4782" t="s">
        <v>15</v>
      </c>
      <c r="G4782" t="s">
        <v>23</v>
      </c>
      <c r="H4782" t="s">
        <v>26</v>
      </c>
      <c r="I4782">
        <v>2.7</v>
      </c>
      <c r="J4782" t="s">
        <v>18</v>
      </c>
      <c r="K4782" t="s">
        <v>68</v>
      </c>
      <c r="L4782">
        <v>183000</v>
      </c>
      <c r="M4782" t="s">
        <v>45</v>
      </c>
      <c r="N4782" t="s">
        <v>539</v>
      </c>
      <c r="O4782" s="3">
        <v>60000</v>
      </c>
      <c r="P4782" s="1">
        <f>MEDIAN(Data_Source[Price (SAR)])</f>
        <v>58000</v>
      </c>
      <c r="Q4782" s="1" cm="1">
        <f t="array" ref="Q4782">MEDIAN(_xlfn._xlws.FILTER(Data_Source[Price (SAR)],Data_Source[Maker] = Data_Source[[#This Row],[Maker]]))</f>
        <v>65000</v>
      </c>
    </row>
    <row r="4783" spans="1:17" x14ac:dyDescent="0.35">
      <c r="A4783">
        <v>4782</v>
      </c>
      <c r="B4783" t="s">
        <v>39</v>
      </c>
      <c r="C4783" t="s">
        <v>46</v>
      </c>
      <c r="D4783">
        <v>2016</v>
      </c>
      <c r="E4783" s="9">
        <f ca="1">YEAR(TODAY())-Data_Source[[#This Row],[Year]]</f>
        <v>9</v>
      </c>
      <c r="F4783" t="s">
        <v>15</v>
      </c>
      <c r="G4783" t="s">
        <v>78</v>
      </c>
      <c r="H4783" t="s">
        <v>26</v>
      </c>
      <c r="I4783">
        <v>5.3</v>
      </c>
      <c r="J4783" t="s">
        <v>18</v>
      </c>
      <c r="K4783" t="s">
        <v>19</v>
      </c>
      <c r="L4783">
        <v>114344</v>
      </c>
      <c r="M4783" t="s">
        <v>20</v>
      </c>
      <c r="N4783" t="s">
        <v>20</v>
      </c>
      <c r="O4783" s="2">
        <v>121500</v>
      </c>
      <c r="P4783" s="1">
        <f>MEDIAN(Data_Source[Price (SAR)])</f>
        <v>58000</v>
      </c>
      <c r="Q4783" s="1" cm="1">
        <f t="array" ref="Q4783">MEDIAN(_xlfn._xlws.FILTER(Data_Source[Price (SAR)],Data_Source[Maker] = Data_Source[[#This Row],[Maker]]))</f>
        <v>60000</v>
      </c>
    </row>
    <row r="4784" spans="1:17" x14ac:dyDescent="0.35">
      <c r="A4784">
        <v>4783</v>
      </c>
      <c r="B4784" t="s">
        <v>27</v>
      </c>
      <c r="C4784" t="s">
        <v>89</v>
      </c>
      <c r="D4784">
        <v>2018</v>
      </c>
      <c r="E4784" s="9">
        <f ca="1">YEAR(TODAY())-Data_Source[[#This Row],[Year]]</f>
        <v>7</v>
      </c>
      <c r="F4784" t="s">
        <v>15</v>
      </c>
      <c r="G4784" t="s">
        <v>33</v>
      </c>
      <c r="H4784" t="s">
        <v>30</v>
      </c>
      <c r="I4784">
        <v>2.4</v>
      </c>
      <c r="J4784" t="s">
        <v>18</v>
      </c>
      <c r="K4784" t="s">
        <v>19</v>
      </c>
      <c r="L4784">
        <v>65325</v>
      </c>
      <c r="M4784" t="s">
        <v>20</v>
      </c>
      <c r="N4784" t="s">
        <v>20</v>
      </c>
      <c r="O4784" s="3">
        <v>71500</v>
      </c>
      <c r="P4784" s="1">
        <f>MEDIAN(Data_Source[Price (SAR)])</f>
        <v>58000</v>
      </c>
      <c r="Q4784" s="1" cm="1">
        <f t="array" ref="Q4784">MEDIAN(_xlfn._xlws.FILTER(Data_Source[Price (SAR)],Data_Source[Maker] = Data_Source[[#This Row],[Maker]]))</f>
        <v>42000</v>
      </c>
    </row>
    <row r="4785" spans="1:17" x14ac:dyDescent="0.35">
      <c r="A4785">
        <v>4784</v>
      </c>
      <c r="B4785" t="s">
        <v>60</v>
      </c>
      <c r="C4785" t="s">
        <v>61</v>
      </c>
      <c r="D4785">
        <v>2019</v>
      </c>
      <c r="E4785" s="9">
        <f ca="1">YEAR(TODAY())-Data_Source[[#This Row],[Year]]</f>
        <v>6</v>
      </c>
      <c r="F4785" t="s">
        <v>44</v>
      </c>
      <c r="G4785" t="s">
        <v>23</v>
      </c>
      <c r="H4785" t="s">
        <v>17</v>
      </c>
      <c r="I4785">
        <v>3.5</v>
      </c>
      <c r="J4785" t="s">
        <v>18</v>
      </c>
      <c r="K4785" t="s">
        <v>19</v>
      </c>
      <c r="L4785">
        <v>56000</v>
      </c>
      <c r="M4785" t="s">
        <v>42</v>
      </c>
      <c r="N4785" t="s">
        <v>64</v>
      </c>
      <c r="O4785" s="3">
        <v>203000</v>
      </c>
      <c r="P4785" s="1">
        <f>MEDIAN(Data_Source[Price (SAR)])</f>
        <v>58000</v>
      </c>
      <c r="Q4785" s="1" cm="1">
        <f t="array" ref="Q4785">MEDIAN(_xlfn._xlws.FILTER(Data_Source[Price (SAR)],Data_Source[Maker] = Data_Source[[#This Row],[Maker]]))</f>
        <v>142000</v>
      </c>
    </row>
    <row r="4786" spans="1:17" x14ac:dyDescent="0.35">
      <c r="A4786">
        <v>4785</v>
      </c>
      <c r="B4786" t="s">
        <v>34</v>
      </c>
      <c r="C4786" t="s">
        <v>55</v>
      </c>
      <c r="D4786">
        <v>2005</v>
      </c>
      <c r="E4786" s="9">
        <f ca="1">YEAR(TODAY())-Data_Source[[#This Row],[Year]]</f>
        <v>20</v>
      </c>
      <c r="F4786" t="s">
        <v>44</v>
      </c>
      <c r="G4786" t="s">
        <v>23</v>
      </c>
      <c r="H4786" t="s">
        <v>30</v>
      </c>
      <c r="I4786">
        <v>2.7</v>
      </c>
      <c r="J4786" t="s">
        <v>18</v>
      </c>
      <c r="K4786" t="s">
        <v>68</v>
      </c>
      <c r="L4786">
        <v>315</v>
      </c>
      <c r="M4786" t="s">
        <v>64</v>
      </c>
      <c r="N4786" t="s">
        <v>64</v>
      </c>
      <c r="O4786" s="3">
        <v>30000</v>
      </c>
      <c r="P4786" s="1">
        <f>MEDIAN(Data_Source[Price (SAR)])</f>
        <v>58000</v>
      </c>
      <c r="Q4786" s="1" cm="1">
        <f t="array" ref="Q4786">MEDIAN(_xlfn._xlws.FILTER(Data_Source[Price (SAR)],Data_Source[Maker] = Data_Source[[#This Row],[Maker]]))</f>
        <v>65000</v>
      </c>
    </row>
    <row r="4787" spans="1:17" x14ac:dyDescent="0.35">
      <c r="A4787">
        <v>4786</v>
      </c>
      <c r="B4787" t="s">
        <v>34</v>
      </c>
      <c r="C4787" t="s">
        <v>35</v>
      </c>
      <c r="D4787">
        <v>2021</v>
      </c>
      <c r="E4787" s="9">
        <f ca="1">YEAR(TODAY())-Data_Source[[#This Row],[Year]]</f>
        <v>4</v>
      </c>
      <c r="F4787" t="s">
        <v>15</v>
      </c>
      <c r="G4787" t="s">
        <v>23</v>
      </c>
      <c r="H4787" t="s">
        <v>17</v>
      </c>
      <c r="I4787">
        <v>4.5999999999999996</v>
      </c>
      <c r="J4787" t="s">
        <v>18</v>
      </c>
      <c r="K4787" t="s">
        <v>19</v>
      </c>
      <c r="L4787">
        <v>20000</v>
      </c>
      <c r="M4787" t="s">
        <v>45</v>
      </c>
      <c r="N4787" t="s">
        <v>539</v>
      </c>
      <c r="O4787" s="2">
        <v>296000</v>
      </c>
      <c r="P4787" s="1">
        <f>MEDIAN(Data_Source[Price (SAR)])</f>
        <v>58000</v>
      </c>
      <c r="Q4787" s="1" cm="1">
        <f t="array" ref="Q4787">MEDIAN(_xlfn._xlws.FILTER(Data_Source[Price (SAR)],Data_Source[Maker] = Data_Source[[#This Row],[Maker]]))</f>
        <v>65000</v>
      </c>
    </row>
    <row r="4788" spans="1:17" x14ac:dyDescent="0.35">
      <c r="A4788">
        <v>4787</v>
      </c>
      <c r="B4788" t="s">
        <v>34</v>
      </c>
      <c r="C4788" t="s">
        <v>123</v>
      </c>
      <c r="D4788">
        <v>2012</v>
      </c>
      <c r="E4788" s="9">
        <f ca="1">YEAR(TODAY())-Data_Source[[#This Row],[Year]]</f>
        <v>13</v>
      </c>
      <c r="F4788" t="s">
        <v>15</v>
      </c>
      <c r="G4788" t="s">
        <v>23</v>
      </c>
      <c r="H4788" t="s">
        <v>17</v>
      </c>
      <c r="I4788">
        <v>2.5</v>
      </c>
      <c r="J4788" t="s">
        <v>18</v>
      </c>
      <c r="K4788" t="s">
        <v>68</v>
      </c>
      <c r="L4788">
        <v>335200</v>
      </c>
      <c r="M4788" t="s">
        <v>401</v>
      </c>
      <c r="N4788" t="s">
        <v>255</v>
      </c>
      <c r="O4788" s="2">
        <v>50000</v>
      </c>
      <c r="P4788" s="1">
        <f>MEDIAN(Data_Source[Price (SAR)])</f>
        <v>58000</v>
      </c>
      <c r="Q4788" s="1" cm="1">
        <f t="array" ref="Q4788">MEDIAN(_xlfn._xlws.FILTER(Data_Source[Price (SAR)],Data_Source[Maker] = Data_Source[[#This Row],[Maker]]))</f>
        <v>65000</v>
      </c>
    </row>
    <row r="4789" spans="1:17" x14ac:dyDescent="0.35">
      <c r="A4789">
        <v>4788</v>
      </c>
      <c r="B4789" t="s">
        <v>34</v>
      </c>
      <c r="C4789" t="s">
        <v>345</v>
      </c>
      <c r="D4789">
        <v>2020</v>
      </c>
      <c r="E4789" s="9">
        <f ca="1">YEAR(TODAY())-Data_Source[[#This Row],[Year]]</f>
        <v>5</v>
      </c>
      <c r="F4789" t="s">
        <v>15</v>
      </c>
      <c r="G4789" t="s">
        <v>25</v>
      </c>
      <c r="H4789" t="s">
        <v>17</v>
      </c>
      <c r="I4789">
        <v>2</v>
      </c>
      <c r="J4789" t="s">
        <v>18</v>
      </c>
      <c r="K4789" t="s">
        <v>19</v>
      </c>
      <c r="L4789">
        <v>11000</v>
      </c>
      <c r="M4789" t="s">
        <v>45</v>
      </c>
      <c r="N4789" t="s">
        <v>539</v>
      </c>
      <c r="O4789" s="3">
        <v>90000</v>
      </c>
      <c r="P4789" s="1">
        <f>MEDIAN(Data_Source[Price (SAR)])</f>
        <v>58000</v>
      </c>
      <c r="Q4789" s="1" cm="1">
        <f t="array" ref="Q4789">MEDIAN(_xlfn._xlws.FILTER(Data_Source[Price (SAR)],Data_Source[Maker] = Data_Source[[#This Row],[Maker]]))</f>
        <v>65000</v>
      </c>
    </row>
    <row r="4790" spans="1:17" x14ac:dyDescent="0.35">
      <c r="A4790">
        <v>4789</v>
      </c>
      <c r="B4790" t="s">
        <v>21</v>
      </c>
      <c r="C4790" t="s">
        <v>120</v>
      </c>
      <c r="D4790">
        <v>2016</v>
      </c>
      <c r="E4790" s="9">
        <f ca="1">YEAR(TODAY())-Data_Source[[#This Row],[Year]]</f>
        <v>9</v>
      </c>
      <c r="F4790" t="s">
        <v>15</v>
      </c>
      <c r="G4790" t="s">
        <v>23</v>
      </c>
      <c r="H4790" t="s">
        <v>26</v>
      </c>
      <c r="I4790">
        <v>2.4</v>
      </c>
      <c r="J4790" t="s">
        <v>18</v>
      </c>
      <c r="K4790" t="s">
        <v>68</v>
      </c>
      <c r="L4790">
        <v>866</v>
      </c>
      <c r="M4790" t="s">
        <v>59</v>
      </c>
      <c r="N4790" t="s">
        <v>59</v>
      </c>
      <c r="O4790" s="3">
        <v>53000</v>
      </c>
      <c r="P4790" s="1">
        <f>MEDIAN(Data_Source[Price (SAR)])</f>
        <v>58000</v>
      </c>
      <c r="Q4790" s="1" cm="1">
        <f t="array" ref="Q4790">MEDIAN(_xlfn._xlws.FILTER(Data_Source[Price (SAR)],Data_Source[Maker] = Data_Source[[#This Row],[Maker]]))</f>
        <v>36500</v>
      </c>
    </row>
    <row r="4791" spans="1:17" x14ac:dyDescent="0.35">
      <c r="A4791">
        <v>4790</v>
      </c>
      <c r="B4791" t="s">
        <v>27</v>
      </c>
      <c r="C4791" t="s">
        <v>89</v>
      </c>
      <c r="D4791">
        <v>2017</v>
      </c>
      <c r="E4791" s="9">
        <f ca="1">YEAR(TODAY())-Data_Source[[#This Row],[Year]]</f>
        <v>8</v>
      </c>
      <c r="F4791" t="s">
        <v>15</v>
      </c>
      <c r="G4791" t="s">
        <v>23</v>
      </c>
      <c r="H4791" t="s">
        <v>30</v>
      </c>
      <c r="I4791">
        <v>2.4</v>
      </c>
      <c r="J4791" t="s">
        <v>18</v>
      </c>
      <c r="K4791" t="s">
        <v>19</v>
      </c>
      <c r="L4791">
        <v>240000</v>
      </c>
      <c r="M4791" t="s">
        <v>42</v>
      </c>
      <c r="N4791" t="s">
        <v>64</v>
      </c>
      <c r="O4791" s="2">
        <v>35000</v>
      </c>
      <c r="P4791" s="1">
        <f>MEDIAN(Data_Source[Price (SAR)])</f>
        <v>58000</v>
      </c>
      <c r="Q4791" s="1" cm="1">
        <f t="array" ref="Q4791">MEDIAN(_xlfn._xlws.FILTER(Data_Source[Price (SAR)],Data_Source[Maker] = Data_Source[[#This Row],[Maker]]))</f>
        <v>42000</v>
      </c>
    </row>
    <row r="4792" spans="1:17" x14ac:dyDescent="0.35">
      <c r="A4792">
        <v>4791</v>
      </c>
      <c r="B4792" t="s">
        <v>48</v>
      </c>
      <c r="C4792" t="s">
        <v>106</v>
      </c>
      <c r="D4792">
        <v>2016</v>
      </c>
      <c r="E4792" s="9">
        <f ca="1">YEAR(TODAY())-Data_Source[[#This Row],[Year]]</f>
        <v>9</v>
      </c>
      <c r="F4792" t="s">
        <v>15</v>
      </c>
      <c r="G4792" t="s">
        <v>16</v>
      </c>
      <c r="H4792" t="s">
        <v>30</v>
      </c>
      <c r="I4792">
        <v>3</v>
      </c>
      <c r="J4792" t="s">
        <v>18</v>
      </c>
      <c r="K4792" t="s">
        <v>19</v>
      </c>
      <c r="L4792">
        <v>70000</v>
      </c>
      <c r="M4792" t="s">
        <v>45</v>
      </c>
      <c r="N4792" t="s">
        <v>539</v>
      </c>
      <c r="O4792" s="3">
        <v>290000</v>
      </c>
      <c r="P4792" s="1">
        <f>MEDIAN(Data_Source[Price (SAR)])</f>
        <v>58000</v>
      </c>
      <c r="Q4792" s="1" cm="1">
        <f t="array" ref="Q4792">MEDIAN(_xlfn._xlws.FILTER(Data_Source[Price (SAR)],Data_Source[Maker] = Data_Source[[#This Row],[Maker]]))</f>
        <v>145000</v>
      </c>
    </row>
    <row r="4793" spans="1:17" x14ac:dyDescent="0.35">
      <c r="A4793">
        <v>4792</v>
      </c>
      <c r="B4793" t="s">
        <v>27</v>
      </c>
      <c r="C4793" t="s">
        <v>88</v>
      </c>
      <c r="D4793">
        <v>2018</v>
      </c>
      <c r="E4793" s="9">
        <f ca="1">YEAR(TODAY())-Data_Source[[#This Row],[Year]]</f>
        <v>7</v>
      </c>
      <c r="F4793" t="s">
        <v>15</v>
      </c>
      <c r="G4793" t="s">
        <v>23</v>
      </c>
      <c r="H4793" t="s">
        <v>26</v>
      </c>
      <c r="I4793">
        <v>1.4</v>
      </c>
      <c r="J4793" t="s">
        <v>18</v>
      </c>
      <c r="K4793" t="s">
        <v>19</v>
      </c>
      <c r="L4793">
        <v>31000</v>
      </c>
      <c r="M4793" t="s">
        <v>45</v>
      </c>
      <c r="N4793" t="s">
        <v>539</v>
      </c>
      <c r="O4793" s="3">
        <v>35000</v>
      </c>
      <c r="P4793" s="1">
        <f>MEDIAN(Data_Source[Price (SAR)])</f>
        <v>58000</v>
      </c>
      <c r="Q4793" s="1" cm="1">
        <f t="array" ref="Q4793">MEDIAN(_xlfn._xlws.FILTER(Data_Source[Price (SAR)],Data_Source[Maker] = Data_Source[[#This Row],[Maker]]))</f>
        <v>42000</v>
      </c>
    </row>
    <row r="4794" spans="1:17" x14ac:dyDescent="0.35">
      <c r="A4794">
        <v>4793</v>
      </c>
      <c r="B4794" t="s">
        <v>134</v>
      </c>
      <c r="C4794" t="s">
        <v>232</v>
      </c>
      <c r="D4794">
        <v>2020</v>
      </c>
      <c r="E4794" s="9">
        <f ca="1">YEAR(TODAY())-Data_Source[[#This Row],[Year]]</f>
        <v>5</v>
      </c>
      <c r="F4794" t="s">
        <v>15</v>
      </c>
      <c r="G4794" t="s">
        <v>23</v>
      </c>
      <c r="H4794" t="s">
        <v>26</v>
      </c>
      <c r="I4794">
        <v>1.6</v>
      </c>
      <c r="J4794" t="s">
        <v>18</v>
      </c>
      <c r="K4794" t="s">
        <v>68</v>
      </c>
      <c r="L4794">
        <v>72000</v>
      </c>
      <c r="M4794" t="s">
        <v>20</v>
      </c>
      <c r="N4794" t="s">
        <v>20</v>
      </c>
      <c r="O4794" s="2">
        <v>29000</v>
      </c>
      <c r="P4794" s="1">
        <f>MEDIAN(Data_Source[Price (SAR)])</f>
        <v>58000</v>
      </c>
      <c r="Q4794" s="1" cm="1">
        <f t="array" ref="Q4794">MEDIAN(_xlfn._xlws.FILTER(Data_Source[Price (SAR)],Data_Source[Maker] = Data_Source[[#This Row],[Maker]]))</f>
        <v>26000</v>
      </c>
    </row>
    <row r="4795" spans="1:17" x14ac:dyDescent="0.35">
      <c r="A4795">
        <v>4794</v>
      </c>
      <c r="B4795" t="s">
        <v>34</v>
      </c>
      <c r="C4795" t="s">
        <v>58</v>
      </c>
      <c r="D4795">
        <v>2019</v>
      </c>
      <c r="E4795" s="9">
        <f ca="1">YEAR(TODAY())-Data_Source[[#This Row],[Year]]</f>
        <v>6</v>
      </c>
      <c r="F4795" t="s">
        <v>15</v>
      </c>
      <c r="G4795" t="s">
        <v>23</v>
      </c>
      <c r="H4795" t="s">
        <v>26</v>
      </c>
      <c r="I4795">
        <v>2.7</v>
      </c>
      <c r="J4795" t="s">
        <v>18</v>
      </c>
      <c r="K4795" t="s">
        <v>19</v>
      </c>
      <c r="L4795">
        <v>60000</v>
      </c>
      <c r="M4795" t="s">
        <v>42</v>
      </c>
      <c r="N4795" t="s">
        <v>64</v>
      </c>
      <c r="O4795" s="2">
        <v>97000</v>
      </c>
      <c r="P4795" s="1">
        <f>MEDIAN(Data_Source[Price (SAR)])</f>
        <v>58000</v>
      </c>
      <c r="Q4795" s="1" cm="1">
        <f t="array" ref="Q4795">MEDIAN(_xlfn._xlws.FILTER(Data_Source[Price (SAR)],Data_Source[Maker] = Data_Source[[#This Row],[Maker]]))</f>
        <v>65000</v>
      </c>
    </row>
    <row r="4796" spans="1:17" x14ac:dyDescent="0.35">
      <c r="A4796">
        <v>4795</v>
      </c>
      <c r="B4796" t="s">
        <v>76</v>
      </c>
      <c r="C4796" t="s">
        <v>144</v>
      </c>
      <c r="D4796">
        <v>2011</v>
      </c>
      <c r="E4796" s="9">
        <f ca="1">YEAR(TODAY())-Data_Source[[#This Row],[Year]]</f>
        <v>14</v>
      </c>
      <c r="F4796" t="s">
        <v>47</v>
      </c>
      <c r="G4796" t="s">
        <v>25</v>
      </c>
      <c r="H4796" t="s">
        <v>17</v>
      </c>
      <c r="I4796">
        <v>4</v>
      </c>
      <c r="J4796" t="s">
        <v>18</v>
      </c>
      <c r="K4796" t="s">
        <v>19</v>
      </c>
      <c r="L4796">
        <v>327000</v>
      </c>
      <c r="M4796" t="s">
        <v>54</v>
      </c>
      <c r="N4796" t="s">
        <v>538</v>
      </c>
      <c r="O4796" s="3">
        <v>26000</v>
      </c>
      <c r="P4796" s="1">
        <f>MEDIAN(Data_Source[Price (SAR)])</f>
        <v>58000</v>
      </c>
      <c r="Q4796" s="1" cm="1">
        <f t="array" ref="Q4796">MEDIAN(_xlfn._xlws.FILTER(Data_Source[Price (SAR)],Data_Source[Maker] = Data_Source[[#This Row],[Maker]]))</f>
        <v>55000</v>
      </c>
    </row>
    <row r="4797" spans="1:17" x14ac:dyDescent="0.35">
      <c r="A4797">
        <v>4796</v>
      </c>
      <c r="B4797" t="s">
        <v>62</v>
      </c>
      <c r="C4797" t="s">
        <v>63</v>
      </c>
      <c r="D4797">
        <v>2016</v>
      </c>
      <c r="E4797" s="9">
        <f ca="1">YEAR(TODAY())-Data_Source[[#This Row],[Year]]</f>
        <v>9</v>
      </c>
      <c r="F4797" t="s">
        <v>44</v>
      </c>
      <c r="G4797" t="s">
        <v>16</v>
      </c>
      <c r="H4797" t="s">
        <v>17</v>
      </c>
      <c r="I4797">
        <v>5</v>
      </c>
      <c r="J4797" t="s">
        <v>18</v>
      </c>
      <c r="K4797" t="s">
        <v>19</v>
      </c>
      <c r="L4797">
        <v>120000</v>
      </c>
      <c r="M4797" t="s">
        <v>20</v>
      </c>
      <c r="N4797" t="s">
        <v>20</v>
      </c>
      <c r="O4797" s="2">
        <v>235000</v>
      </c>
      <c r="P4797" s="1">
        <f>MEDIAN(Data_Source[Price (SAR)])</f>
        <v>58000</v>
      </c>
      <c r="Q4797" s="1" cm="1">
        <f t="array" ref="Q4797">MEDIAN(_xlfn._xlws.FILTER(Data_Source[Price (SAR)],Data_Source[Maker] = Data_Source[[#This Row],[Maker]]))</f>
        <v>242500</v>
      </c>
    </row>
    <row r="4798" spans="1:17" x14ac:dyDescent="0.35">
      <c r="A4798">
        <v>4797</v>
      </c>
      <c r="B4798" t="s">
        <v>34</v>
      </c>
      <c r="C4798" t="s">
        <v>51</v>
      </c>
      <c r="D4798">
        <v>2016</v>
      </c>
      <c r="E4798" s="9">
        <f ca="1">YEAR(TODAY())-Data_Source[[#This Row],[Year]]</f>
        <v>9</v>
      </c>
      <c r="F4798" t="s">
        <v>15</v>
      </c>
      <c r="G4798" t="s">
        <v>23</v>
      </c>
      <c r="H4798" t="s">
        <v>30</v>
      </c>
      <c r="I4798">
        <v>1.6</v>
      </c>
      <c r="J4798" t="s">
        <v>18</v>
      </c>
      <c r="K4798" t="s">
        <v>19</v>
      </c>
      <c r="L4798">
        <v>138661</v>
      </c>
      <c r="M4798" t="s">
        <v>20</v>
      </c>
      <c r="N4798" t="s">
        <v>20</v>
      </c>
      <c r="O4798" s="2">
        <v>47500</v>
      </c>
      <c r="P4798" s="1">
        <f>MEDIAN(Data_Source[Price (SAR)])</f>
        <v>58000</v>
      </c>
      <c r="Q4798" s="1" cm="1">
        <f t="array" ref="Q4798">MEDIAN(_xlfn._xlws.FILTER(Data_Source[Price (SAR)],Data_Source[Maker] = Data_Source[[#This Row],[Maker]]))</f>
        <v>65000</v>
      </c>
    </row>
    <row r="4799" spans="1:17" x14ac:dyDescent="0.35">
      <c r="A4799">
        <v>4798</v>
      </c>
      <c r="B4799" t="s">
        <v>48</v>
      </c>
      <c r="C4799" t="s">
        <v>106</v>
      </c>
      <c r="D4799">
        <v>2007</v>
      </c>
      <c r="E4799" s="9">
        <f ca="1">YEAR(TODAY())-Data_Source[[#This Row],[Year]]</f>
        <v>18</v>
      </c>
      <c r="F4799" t="s">
        <v>15</v>
      </c>
      <c r="G4799" t="s">
        <v>16</v>
      </c>
      <c r="H4799" t="s">
        <v>17</v>
      </c>
      <c r="I4799">
        <v>3.5</v>
      </c>
      <c r="J4799" t="s">
        <v>18</v>
      </c>
      <c r="K4799" t="s">
        <v>19</v>
      </c>
      <c r="L4799">
        <v>243000</v>
      </c>
      <c r="M4799" t="s">
        <v>20</v>
      </c>
      <c r="N4799" t="s">
        <v>20</v>
      </c>
      <c r="O4799" s="2">
        <v>45000</v>
      </c>
      <c r="P4799" s="1">
        <f>MEDIAN(Data_Source[Price (SAR)])</f>
        <v>58000</v>
      </c>
      <c r="Q4799" s="1" cm="1">
        <f t="array" ref="Q4799">MEDIAN(_xlfn._xlws.FILTER(Data_Source[Price (SAR)],Data_Source[Maker] = Data_Source[[#This Row],[Maker]]))</f>
        <v>145000</v>
      </c>
    </row>
    <row r="4800" spans="1:17" x14ac:dyDescent="0.35">
      <c r="A4800">
        <v>4799</v>
      </c>
      <c r="B4800" t="s">
        <v>82</v>
      </c>
      <c r="C4800" t="s">
        <v>142</v>
      </c>
      <c r="D4800">
        <v>2016</v>
      </c>
      <c r="E4800" s="9">
        <f ca="1">YEAR(TODAY())-Data_Source[[#This Row],[Year]]</f>
        <v>9</v>
      </c>
      <c r="F4800" t="s">
        <v>15</v>
      </c>
      <c r="G4800" t="s">
        <v>25</v>
      </c>
      <c r="H4800" t="s">
        <v>26</v>
      </c>
      <c r="I4800">
        <v>1.6</v>
      </c>
      <c r="J4800" t="s">
        <v>18</v>
      </c>
      <c r="K4800" t="s">
        <v>19</v>
      </c>
      <c r="L4800">
        <v>74000</v>
      </c>
      <c r="M4800" t="s">
        <v>45</v>
      </c>
      <c r="N4800" t="s">
        <v>539</v>
      </c>
      <c r="O4800" s="3">
        <v>36000</v>
      </c>
      <c r="P4800" s="1">
        <f>MEDIAN(Data_Source[Price (SAR)])</f>
        <v>58000</v>
      </c>
      <c r="Q4800" s="1" cm="1">
        <f t="array" ref="Q4800">MEDIAN(_xlfn._xlws.FILTER(Data_Source[Price (SAR)],Data_Source[Maker] = Data_Source[[#This Row],[Maker]]))</f>
        <v>40000</v>
      </c>
    </row>
    <row r="4801" spans="1:17" x14ac:dyDescent="0.35">
      <c r="A4801">
        <v>4800</v>
      </c>
      <c r="B4801" t="s">
        <v>76</v>
      </c>
      <c r="C4801" t="s">
        <v>235</v>
      </c>
      <c r="D4801">
        <v>2012</v>
      </c>
      <c r="E4801" s="9">
        <f ca="1">YEAR(TODAY())-Data_Source[[#This Row],[Year]]</f>
        <v>13</v>
      </c>
      <c r="F4801" t="s">
        <v>15</v>
      </c>
      <c r="G4801" t="s">
        <v>23</v>
      </c>
      <c r="H4801" t="s">
        <v>30</v>
      </c>
      <c r="I4801">
        <v>2.5</v>
      </c>
      <c r="J4801" t="s">
        <v>18</v>
      </c>
      <c r="K4801" t="s">
        <v>19</v>
      </c>
      <c r="L4801">
        <v>270</v>
      </c>
      <c r="M4801" t="s">
        <v>64</v>
      </c>
      <c r="N4801" t="s">
        <v>64</v>
      </c>
      <c r="O4801" s="3">
        <v>16500</v>
      </c>
      <c r="P4801" s="1">
        <f>MEDIAN(Data_Source[Price (SAR)])</f>
        <v>58000</v>
      </c>
      <c r="Q4801" s="1" cm="1">
        <f t="array" ref="Q4801">MEDIAN(_xlfn._xlws.FILTER(Data_Source[Price (SAR)],Data_Source[Maker] = Data_Source[[#This Row],[Maker]]))</f>
        <v>55000</v>
      </c>
    </row>
    <row r="4802" spans="1:17" x14ac:dyDescent="0.35">
      <c r="A4802">
        <v>4801</v>
      </c>
      <c r="B4802" t="s">
        <v>34</v>
      </c>
      <c r="C4802" t="s">
        <v>35</v>
      </c>
      <c r="D4802">
        <v>2004</v>
      </c>
      <c r="E4802" s="9">
        <f ca="1">YEAR(TODAY())-Data_Source[[#This Row],[Year]]</f>
        <v>21</v>
      </c>
      <c r="F4802" t="s">
        <v>15</v>
      </c>
      <c r="G4802" t="s">
        <v>23</v>
      </c>
      <c r="H4802" t="s">
        <v>26</v>
      </c>
      <c r="I4802">
        <v>4.5999999999999996</v>
      </c>
      <c r="J4802" t="s">
        <v>18</v>
      </c>
      <c r="K4802" t="s">
        <v>68</v>
      </c>
      <c r="L4802">
        <v>425000</v>
      </c>
      <c r="M4802" t="s">
        <v>70</v>
      </c>
      <c r="N4802" t="s">
        <v>70</v>
      </c>
      <c r="O4802" s="2">
        <v>35000</v>
      </c>
      <c r="P4802" s="1">
        <f>MEDIAN(Data_Source[Price (SAR)])</f>
        <v>58000</v>
      </c>
      <c r="Q4802" s="1" cm="1">
        <f t="array" ref="Q4802">MEDIAN(_xlfn._xlws.FILTER(Data_Source[Price (SAR)],Data_Source[Maker] = Data_Source[[#This Row],[Maker]]))</f>
        <v>65000</v>
      </c>
    </row>
    <row r="4803" spans="1:17" x14ac:dyDescent="0.35">
      <c r="A4803">
        <v>4802</v>
      </c>
      <c r="B4803" t="s">
        <v>76</v>
      </c>
      <c r="C4803" t="s">
        <v>77</v>
      </c>
      <c r="D4803">
        <v>2013</v>
      </c>
      <c r="E4803" s="9">
        <f ca="1">YEAR(TODAY())-Data_Source[[#This Row],[Year]]</f>
        <v>12</v>
      </c>
      <c r="F4803" t="s">
        <v>15</v>
      </c>
      <c r="G4803" t="s">
        <v>16</v>
      </c>
      <c r="H4803" t="s">
        <v>26</v>
      </c>
      <c r="I4803">
        <v>5.4</v>
      </c>
      <c r="J4803" t="s">
        <v>18</v>
      </c>
      <c r="K4803" t="s">
        <v>19</v>
      </c>
      <c r="L4803">
        <v>190000</v>
      </c>
      <c r="M4803" t="s">
        <v>45</v>
      </c>
      <c r="N4803" t="s">
        <v>539</v>
      </c>
      <c r="O4803" s="3">
        <v>50000</v>
      </c>
      <c r="P4803" s="1">
        <f>MEDIAN(Data_Source[Price (SAR)])</f>
        <v>58000</v>
      </c>
      <c r="Q4803" s="1" cm="1">
        <f t="array" ref="Q4803">MEDIAN(_xlfn._xlws.FILTER(Data_Source[Price (SAR)],Data_Source[Maker] = Data_Source[[#This Row],[Maker]]))</f>
        <v>55000</v>
      </c>
    </row>
    <row r="4804" spans="1:17" x14ac:dyDescent="0.35">
      <c r="A4804">
        <v>4803</v>
      </c>
      <c r="B4804" t="s">
        <v>27</v>
      </c>
      <c r="C4804" t="s">
        <v>89</v>
      </c>
      <c r="D4804">
        <v>2016</v>
      </c>
      <c r="E4804" s="9">
        <f ca="1">YEAR(TODAY())-Data_Source[[#This Row],[Year]]</f>
        <v>9</v>
      </c>
      <c r="F4804" t="s">
        <v>15</v>
      </c>
      <c r="G4804" t="s">
        <v>23</v>
      </c>
      <c r="H4804" t="s">
        <v>30</v>
      </c>
      <c r="I4804">
        <v>2.4</v>
      </c>
      <c r="J4804" t="s">
        <v>18</v>
      </c>
      <c r="K4804" t="s">
        <v>19</v>
      </c>
      <c r="L4804">
        <v>183700</v>
      </c>
      <c r="M4804" t="s">
        <v>42</v>
      </c>
      <c r="N4804" t="s">
        <v>64</v>
      </c>
      <c r="O4804" s="3">
        <v>45000</v>
      </c>
      <c r="P4804" s="1">
        <f>MEDIAN(Data_Source[Price (SAR)])</f>
        <v>58000</v>
      </c>
      <c r="Q4804" s="1" cm="1">
        <f t="array" ref="Q4804">MEDIAN(_xlfn._xlws.FILTER(Data_Source[Price (SAR)],Data_Source[Maker] = Data_Source[[#This Row],[Maker]]))</f>
        <v>42000</v>
      </c>
    </row>
    <row r="4805" spans="1:17" x14ac:dyDescent="0.35">
      <c r="A4805">
        <v>4804</v>
      </c>
      <c r="B4805" t="s">
        <v>21</v>
      </c>
      <c r="C4805" t="s">
        <v>24</v>
      </c>
      <c r="D4805">
        <v>2000</v>
      </c>
      <c r="E4805" s="9">
        <f ca="1">YEAR(TODAY())-Data_Source[[#This Row],[Year]]</f>
        <v>25</v>
      </c>
      <c r="F4805" t="s">
        <v>44</v>
      </c>
      <c r="G4805" t="s">
        <v>196</v>
      </c>
      <c r="H4805" t="s">
        <v>26</v>
      </c>
      <c r="I4805">
        <v>1.3</v>
      </c>
      <c r="J4805" t="s">
        <v>18</v>
      </c>
      <c r="K4805" t="s">
        <v>68</v>
      </c>
      <c r="L4805">
        <v>120000</v>
      </c>
      <c r="M4805" t="s">
        <v>59</v>
      </c>
      <c r="N4805" t="s">
        <v>59</v>
      </c>
      <c r="O4805" s="3">
        <v>7000</v>
      </c>
      <c r="P4805" s="1">
        <f>MEDIAN(Data_Source[Price (SAR)])</f>
        <v>58000</v>
      </c>
      <c r="Q4805" s="1" cm="1">
        <f t="array" ref="Q4805">MEDIAN(_xlfn._xlws.FILTER(Data_Source[Price (SAR)],Data_Source[Maker] = Data_Source[[#This Row],[Maker]]))</f>
        <v>36500</v>
      </c>
    </row>
    <row r="4806" spans="1:17" x14ac:dyDescent="0.35">
      <c r="A4806">
        <v>4805</v>
      </c>
      <c r="B4806" t="s">
        <v>73</v>
      </c>
      <c r="C4806" t="s">
        <v>257</v>
      </c>
      <c r="D4806">
        <v>2018</v>
      </c>
      <c r="E4806" s="9">
        <f ca="1">YEAR(TODAY())-Data_Source[[#This Row],[Year]]</f>
        <v>7</v>
      </c>
      <c r="F4806" t="s">
        <v>15</v>
      </c>
      <c r="G4806" t="s">
        <v>94</v>
      </c>
      <c r="H4806" t="s">
        <v>26</v>
      </c>
      <c r="I4806">
        <v>2</v>
      </c>
      <c r="J4806" t="s">
        <v>18</v>
      </c>
      <c r="K4806" t="s">
        <v>19</v>
      </c>
      <c r="L4806">
        <v>49000</v>
      </c>
      <c r="M4806" t="s">
        <v>54</v>
      </c>
      <c r="N4806" t="s">
        <v>538</v>
      </c>
      <c r="O4806" s="3">
        <v>55000</v>
      </c>
      <c r="P4806" s="1">
        <f>MEDIAN(Data_Source[Price (SAR)])</f>
        <v>58000</v>
      </c>
      <c r="Q4806" s="1" cm="1">
        <f t="array" ref="Q4806">MEDIAN(_xlfn._xlws.FILTER(Data_Source[Price (SAR)],Data_Source[Maker] = Data_Source[[#This Row],[Maker]]))</f>
        <v>56000</v>
      </c>
    </row>
    <row r="4807" spans="1:17" x14ac:dyDescent="0.35">
      <c r="A4807">
        <v>4806</v>
      </c>
      <c r="B4807" t="s">
        <v>34</v>
      </c>
      <c r="C4807" t="s">
        <v>162</v>
      </c>
      <c r="D4807">
        <v>2014</v>
      </c>
      <c r="E4807" s="9">
        <f ca="1">YEAR(TODAY())-Data_Source[[#This Row],[Year]]</f>
        <v>11</v>
      </c>
      <c r="F4807" t="s">
        <v>44</v>
      </c>
      <c r="G4807" t="s">
        <v>23</v>
      </c>
      <c r="H4807" t="s">
        <v>17</v>
      </c>
      <c r="I4807">
        <v>4</v>
      </c>
      <c r="J4807" t="s">
        <v>18</v>
      </c>
      <c r="K4807" t="s">
        <v>68</v>
      </c>
      <c r="L4807">
        <v>99000</v>
      </c>
      <c r="M4807" t="s">
        <v>111</v>
      </c>
      <c r="N4807" t="s">
        <v>540</v>
      </c>
      <c r="O4807" s="2">
        <v>85000</v>
      </c>
      <c r="P4807" s="1">
        <f>MEDIAN(Data_Source[Price (SAR)])</f>
        <v>58000</v>
      </c>
      <c r="Q4807" s="1" cm="1">
        <f t="array" ref="Q4807">MEDIAN(_xlfn._xlws.FILTER(Data_Source[Price (SAR)],Data_Source[Maker] = Data_Source[[#This Row],[Maker]]))</f>
        <v>65000</v>
      </c>
    </row>
    <row r="4808" spans="1:17" x14ac:dyDescent="0.35">
      <c r="A4808">
        <v>4807</v>
      </c>
      <c r="B4808" t="s">
        <v>27</v>
      </c>
      <c r="C4808" t="s">
        <v>93</v>
      </c>
      <c r="D4808">
        <v>2018</v>
      </c>
      <c r="E4808" s="9">
        <f ca="1">YEAR(TODAY())-Data_Source[[#This Row],[Year]]</f>
        <v>7</v>
      </c>
      <c r="F4808" t="s">
        <v>15</v>
      </c>
      <c r="G4808" t="s">
        <v>94</v>
      </c>
      <c r="H4808" t="s">
        <v>30</v>
      </c>
      <c r="I4808">
        <v>3.5</v>
      </c>
      <c r="J4808" t="s">
        <v>18</v>
      </c>
      <c r="K4808" t="s">
        <v>19</v>
      </c>
      <c r="L4808">
        <v>79000</v>
      </c>
      <c r="M4808" t="s">
        <v>20</v>
      </c>
      <c r="N4808" t="s">
        <v>20</v>
      </c>
      <c r="O4808" s="2">
        <v>75000</v>
      </c>
      <c r="P4808" s="1">
        <f>MEDIAN(Data_Source[Price (SAR)])</f>
        <v>58000</v>
      </c>
      <c r="Q4808" s="1" cm="1">
        <f t="array" ref="Q4808">MEDIAN(_xlfn._xlws.FILTER(Data_Source[Price (SAR)],Data_Source[Maker] = Data_Source[[#This Row],[Maker]]))</f>
        <v>42000</v>
      </c>
    </row>
    <row r="4809" spans="1:17" x14ac:dyDescent="0.35">
      <c r="A4809">
        <v>4808</v>
      </c>
      <c r="B4809" t="s">
        <v>48</v>
      </c>
      <c r="C4809" t="s">
        <v>388</v>
      </c>
      <c r="D4809">
        <v>2014</v>
      </c>
      <c r="E4809" s="9">
        <f ca="1">YEAR(TODAY())-Data_Source[[#This Row],[Year]]</f>
        <v>11</v>
      </c>
      <c r="F4809" t="s">
        <v>15</v>
      </c>
      <c r="G4809" t="s">
        <v>16</v>
      </c>
      <c r="H4809" t="s">
        <v>17</v>
      </c>
      <c r="I4809">
        <v>4.5999999999999996</v>
      </c>
      <c r="J4809" t="s">
        <v>18</v>
      </c>
      <c r="K4809" t="s">
        <v>19</v>
      </c>
      <c r="L4809">
        <v>159000</v>
      </c>
      <c r="M4809" t="s">
        <v>45</v>
      </c>
      <c r="N4809" t="s">
        <v>539</v>
      </c>
      <c r="O4809" s="2">
        <v>140000</v>
      </c>
      <c r="P4809" s="1">
        <f>MEDIAN(Data_Source[Price (SAR)])</f>
        <v>58000</v>
      </c>
      <c r="Q4809" s="1" cm="1">
        <f t="array" ref="Q4809">MEDIAN(_xlfn._xlws.FILTER(Data_Source[Price (SAR)],Data_Source[Maker] = Data_Source[[#This Row],[Maker]]))</f>
        <v>145000</v>
      </c>
    </row>
    <row r="4810" spans="1:17" x14ac:dyDescent="0.35">
      <c r="A4810">
        <v>4809</v>
      </c>
      <c r="B4810" t="s">
        <v>27</v>
      </c>
      <c r="C4810" t="s">
        <v>89</v>
      </c>
      <c r="D4810">
        <v>2017</v>
      </c>
      <c r="E4810" s="9">
        <f ca="1">YEAR(TODAY())-Data_Source[[#This Row],[Year]]</f>
        <v>8</v>
      </c>
      <c r="F4810" t="s">
        <v>15</v>
      </c>
      <c r="G4810" t="s">
        <v>23</v>
      </c>
      <c r="H4810" t="s">
        <v>30</v>
      </c>
      <c r="I4810">
        <v>2.4</v>
      </c>
      <c r="J4810" t="s">
        <v>18</v>
      </c>
      <c r="K4810" t="s">
        <v>19</v>
      </c>
      <c r="L4810">
        <v>194814</v>
      </c>
      <c r="M4810" t="s">
        <v>20</v>
      </c>
      <c r="N4810" t="s">
        <v>20</v>
      </c>
      <c r="O4810" s="2">
        <v>55000</v>
      </c>
      <c r="P4810" s="1">
        <f>MEDIAN(Data_Source[Price (SAR)])</f>
        <v>58000</v>
      </c>
      <c r="Q4810" s="1" cm="1">
        <f t="array" ref="Q4810">MEDIAN(_xlfn._xlws.FILTER(Data_Source[Price (SAR)],Data_Source[Maker] = Data_Source[[#This Row],[Maker]]))</f>
        <v>42000</v>
      </c>
    </row>
    <row r="4811" spans="1:17" x14ac:dyDescent="0.35">
      <c r="A4811">
        <v>4810</v>
      </c>
      <c r="B4811" t="s">
        <v>21</v>
      </c>
      <c r="C4811" t="s">
        <v>67</v>
      </c>
      <c r="D4811">
        <v>2016</v>
      </c>
      <c r="E4811" s="9">
        <f ca="1">YEAR(TODAY())-Data_Source[[#This Row],[Year]]</f>
        <v>9</v>
      </c>
      <c r="F4811" t="s">
        <v>15</v>
      </c>
      <c r="G4811" t="s">
        <v>23</v>
      </c>
      <c r="H4811" t="s">
        <v>26</v>
      </c>
      <c r="I4811">
        <v>2.5</v>
      </c>
      <c r="J4811" t="s">
        <v>18</v>
      </c>
      <c r="K4811" t="s">
        <v>19</v>
      </c>
      <c r="L4811">
        <v>89000</v>
      </c>
      <c r="M4811" t="s">
        <v>45</v>
      </c>
      <c r="N4811" t="s">
        <v>539</v>
      </c>
      <c r="O4811" s="2">
        <v>57000</v>
      </c>
      <c r="P4811" s="1">
        <f>MEDIAN(Data_Source[Price (SAR)])</f>
        <v>58000</v>
      </c>
      <c r="Q4811" s="1" cm="1">
        <f t="array" ref="Q4811">MEDIAN(_xlfn._xlws.FILTER(Data_Source[Price (SAR)],Data_Source[Maker] = Data_Source[[#This Row],[Maker]]))</f>
        <v>36500</v>
      </c>
    </row>
    <row r="4812" spans="1:17" x14ac:dyDescent="0.35">
      <c r="A4812">
        <v>4811</v>
      </c>
      <c r="B4812" t="s">
        <v>34</v>
      </c>
      <c r="C4812" t="s">
        <v>287</v>
      </c>
      <c r="D4812">
        <v>2017</v>
      </c>
      <c r="E4812" s="9">
        <f ca="1">YEAR(TODAY())-Data_Source[[#This Row],[Year]]</f>
        <v>8</v>
      </c>
      <c r="F4812" t="s">
        <v>15</v>
      </c>
      <c r="G4812" t="s">
        <v>23</v>
      </c>
      <c r="H4812" t="s">
        <v>26</v>
      </c>
      <c r="I4812">
        <v>2.7</v>
      </c>
      <c r="J4812" t="s">
        <v>18</v>
      </c>
      <c r="K4812" t="s">
        <v>68</v>
      </c>
      <c r="L4812">
        <v>223000</v>
      </c>
      <c r="M4812" t="s">
        <v>45</v>
      </c>
      <c r="N4812" t="s">
        <v>539</v>
      </c>
      <c r="O4812" s="3">
        <v>77000</v>
      </c>
      <c r="P4812" s="1">
        <f>MEDIAN(Data_Source[Price (SAR)])</f>
        <v>58000</v>
      </c>
      <c r="Q4812" s="1" cm="1">
        <f t="array" ref="Q4812">MEDIAN(_xlfn._xlws.FILTER(Data_Source[Price (SAR)],Data_Source[Maker] = Data_Source[[#This Row],[Maker]]))</f>
        <v>65000</v>
      </c>
    </row>
    <row r="4813" spans="1:17" x14ac:dyDescent="0.35">
      <c r="A4813">
        <v>4812</v>
      </c>
      <c r="B4813" t="s">
        <v>34</v>
      </c>
      <c r="C4813" t="s">
        <v>35</v>
      </c>
      <c r="D4813">
        <v>2021</v>
      </c>
      <c r="E4813" s="9">
        <f ca="1">YEAR(TODAY())-Data_Source[[#This Row],[Year]]</f>
        <v>4</v>
      </c>
      <c r="F4813" t="s">
        <v>15</v>
      </c>
      <c r="G4813" t="s">
        <v>23</v>
      </c>
      <c r="H4813" t="s">
        <v>17</v>
      </c>
      <c r="I4813">
        <v>4.5999999999999996</v>
      </c>
      <c r="J4813" t="s">
        <v>18</v>
      </c>
      <c r="K4813" t="s">
        <v>19</v>
      </c>
      <c r="L4813">
        <v>6711</v>
      </c>
      <c r="M4813" t="s">
        <v>20</v>
      </c>
      <c r="N4813" t="s">
        <v>20</v>
      </c>
      <c r="O4813" s="2">
        <v>290000</v>
      </c>
      <c r="P4813" s="1">
        <f>MEDIAN(Data_Source[Price (SAR)])</f>
        <v>58000</v>
      </c>
      <c r="Q4813" s="1" cm="1">
        <f t="array" ref="Q4813">MEDIAN(_xlfn._xlws.FILTER(Data_Source[Price (SAR)],Data_Source[Maker] = Data_Source[[#This Row],[Maker]]))</f>
        <v>65000</v>
      </c>
    </row>
    <row r="4814" spans="1:17" x14ac:dyDescent="0.35">
      <c r="A4814">
        <v>4813</v>
      </c>
      <c r="B4814" t="s">
        <v>76</v>
      </c>
      <c r="C4814" t="s">
        <v>202</v>
      </c>
      <c r="D4814">
        <v>2020</v>
      </c>
      <c r="E4814" s="9">
        <f ca="1">YEAR(TODAY())-Data_Source[[#This Row],[Year]]</f>
        <v>5</v>
      </c>
      <c r="F4814" t="s">
        <v>44</v>
      </c>
      <c r="G4814" t="s">
        <v>23</v>
      </c>
      <c r="H4814" t="s">
        <v>26</v>
      </c>
      <c r="I4814">
        <v>1.5</v>
      </c>
      <c r="J4814" t="s">
        <v>18</v>
      </c>
      <c r="K4814" t="s">
        <v>19</v>
      </c>
      <c r="L4814">
        <v>4434</v>
      </c>
      <c r="M4814" t="s">
        <v>45</v>
      </c>
      <c r="N4814" t="s">
        <v>539</v>
      </c>
      <c r="O4814" s="3">
        <v>59000</v>
      </c>
      <c r="P4814" s="1">
        <f>MEDIAN(Data_Source[Price (SAR)])</f>
        <v>58000</v>
      </c>
      <c r="Q4814" s="1" cm="1">
        <f t="array" ref="Q4814">MEDIAN(_xlfn._xlws.FILTER(Data_Source[Price (SAR)],Data_Source[Maker] = Data_Source[[#This Row],[Maker]]))</f>
        <v>55000</v>
      </c>
    </row>
    <row r="4815" spans="1:17" x14ac:dyDescent="0.35">
      <c r="A4815">
        <v>4814</v>
      </c>
      <c r="B4815" t="s">
        <v>34</v>
      </c>
      <c r="C4815" t="s">
        <v>287</v>
      </c>
      <c r="D4815">
        <v>2015</v>
      </c>
      <c r="E4815" s="9">
        <f ca="1">YEAR(TODAY())-Data_Source[[#This Row],[Year]]</f>
        <v>10</v>
      </c>
      <c r="F4815" t="s">
        <v>15</v>
      </c>
      <c r="G4815" t="s">
        <v>23</v>
      </c>
      <c r="H4815" t="s">
        <v>26</v>
      </c>
      <c r="I4815">
        <v>2.7</v>
      </c>
      <c r="J4815" t="s">
        <v>18</v>
      </c>
      <c r="K4815" t="s">
        <v>68</v>
      </c>
      <c r="L4815">
        <v>178000</v>
      </c>
      <c r="M4815" t="s">
        <v>45</v>
      </c>
      <c r="N4815" t="s">
        <v>539</v>
      </c>
      <c r="O4815" s="2">
        <v>60000</v>
      </c>
      <c r="P4815" s="1">
        <f>MEDIAN(Data_Source[Price (SAR)])</f>
        <v>58000</v>
      </c>
      <c r="Q4815" s="1" cm="1">
        <f t="array" ref="Q4815">MEDIAN(_xlfn._xlws.FILTER(Data_Source[Price (SAR)],Data_Source[Maker] = Data_Source[[#This Row],[Maker]]))</f>
        <v>65000</v>
      </c>
    </row>
    <row r="4816" spans="1:17" x14ac:dyDescent="0.35">
      <c r="A4816">
        <v>4815</v>
      </c>
      <c r="B4816" t="s">
        <v>34</v>
      </c>
      <c r="C4816" t="s">
        <v>58</v>
      </c>
      <c r="D4816">
        <v>2019</v>
      </c>
      <c r="E4816" s="9">
        <f ca="1">YEAR(TODAY())-Data_Source[[#This Row],[Year]]</f>
        <v>6</v>
      </c>
      <c r="F4816" t="s">
        <v>15</v>
      </c>
      <c r="G4816" t="s">
        <v>23</v>
      </c>
      <c r="H4816" t="s">
        <v>17</v>
      </c>
      <c r="I4816">
        <v>4</v>
      </c>
      <c r="J4816" t="s">
        <v>18</v>
      </c>
      <c r="K4816" t="s">
        <v>19</v>
      </c>
      <c r="L4816">
        <v>135000</v>
      </c>
      <c r="M4816" t="s">
        <v>20</v>
      </c>
      <c r="N4816" t="s">
        <v>20</v>
      </c>
      <c r="O4816" s="3">
        <v>115005</v>
      </c>
      <c r="P4816" s="1">
        <f>MEDIAN(Data_Source[Price (SAR)])</f>
        <v>58000</v>
      </c>
      <c r="Q4816" s="1" cm="1">
        <f t="array" ref="Q4816">MEDIAN(_xlfn._xlws.FILTER(Data_Source[Price (SAR)],Data_Source[Maker] = Data_Source[[#This Row],[Maker]]))</f>
        <v>65000</v>
      </c>
    </row>
    <row r="4817" spans="1:17" x14ac:dyDescent="0.35">
      <c r="A4817">
        <v>4816</v>
      </c>
      <c r="B4817" t="s">
        <v>76</v>
      </c>
      <c r="C4817" t="s">
        <v>112</v>
      </c>
      <c r="D4817">
        <v>2018</v>
      </c>
      <c r="E4817" s="9">
        <f ca="1">YEAR(TODAY())-Data_Source[[#This Row],[Year]]</f>
        <v>7</v>
      </c>
      <c r="F4817" t="s">
        <v>15</v>
      </c>
      <c r="G4817" t="s">
        <v>23</v>
      </c>
      <c r="H4817" t="s">
        <v>26</v>
      </c>
      <c r="I4817">
        <v>2</v>
      </c>
      <c r="J4817" t="s">
        <v>18</v>
      </c>
      <c r="K4817" t="s">
        <v>19</v>
      </c>
      <c r="L4817">
        <v>71000</v>
      </c>
      <c r="M4817" t="s">
        <v>20</v>
      </c>
      <c r="N4817" t="s">
        <v>20</v>
      </c>
      <c r="O4817" s="2">
        <v>77000</v>
      </c>
      <c r="P4817" s="1">
        <f>MEDIAN(Data_Source[Price (SAR)])</f>
        <v>58000</v>
      </c>
      <c r="Q4817" s="1" cm="1">
        <f t="array" ref="Q4817">MEDIAN(_xlfn._xlws.FILTER(Data_Source[Price (SAR)],Data_Source[Maker] = Data_Source[[#This Row],[Maker]]))</f>
        <v>55000</v>
      </c>
    </row>
    <row r="4818" spans="1:17" x14ac:dyDescent="0.35">
      <c r="A4818">
        <v>4817</v>
      </c>
      <c r="B4818" t="s">
        <v>31</v>
      </c>
      <c r="C4818" t="s">
        <v>435</v>
      </c>
      <c r="D4818">
        <v>2013</v>
      </c>
      <c r="E4818" s="9">
        <f ca="1">YEAR(TODAY())-Data_Source[[#This Row],[Year]]</f>
        <v>12</v>
      </c>
      <c r="F4818" t="s">
        <v>15</v>
      </c>
      <c r="G4818" t="s">
        <v>23</v>
      </c>
      <c r="H4818" t="s">
        <v>17</v>
      </c>
      <c r="I4818">
        <v>2.4</v>
      </c>
      <c r="J4818" t="s">
        <v>18</v>
      </c>
      <c r="K4818" t="s">
        <v>19</v>
      </c>
      <c r="L4818">
        <v>167000</v>
      </c>
      <c r="M4818" t="s">
        <v>42</v>
      </c>
      <c r="N4818" t="s">
        <v>64</v>
      </c>
      <c r="O4818" s="2">
        <v>45000</v>
      </c>
      <c r="P4818" s="1">
        <f>MEDIAN(Data_Source[Price (SAR)])</f>
        <v>58000</v>
      </c>
      <c r="Q4818" s="1" cm="1">
        <f t="array" ref="Q4818">MEDIAN(_xlfn._xlws.FILTER(Data_Source[Price (SAR)],Data_Source[Maker] = Data_Source[[#This Row],[Maker]]))</f>
        <v>60500</v>
      </c>
    </row>
    <row r="4819" spans="1:17" x14ac:dyDescent="0.35">
      <c r="A4819">
        <v>4818</v>
      </c>
      <c r="B4819" t="s">
        <v>73</v>
      </c>
      <c r="C4819">
        <v>6</v>
      </c>
      <c r="D4819">
        <v>2006</v>
      </c>
      <c r="E4819" s="9">
        <f ca="1">YEAR(TODAY())-Data_Source[[#This Row],[Year]]</f>
        <v>19</v>
      </c>
      <c r="F4819" t="s">
        <v>15</v>
      </c>
      <c r="G4819" t="s">
        <v>25</v>
      </c>
      <c r="H4819" t="s">
        <v>26</v>
      </c>
      <c r="I4819">
        <v>1.6</v>
      </c>
      <c r="J4819" t="s">
        <v>18</v>
      </c>
      <c r="K4819" t="s">
        <v>19</v>
      </c>
      <c r="L4819">
        <v>288000</v>
      </c>
      <c r="M4819" t="s">
        <v>45</v>
      </c>
      <c r="N4819" t="s">
        <v>539</v>
      </c>
      <c r="O4819" s="2">
        <v>11000</v>
      </c>
      <c r="P4819" s="1">
        <f>MEDIAN(Data_Source[Price (SAR)])</f>
        <v>58000</v>
      </c>
      <c r="Q4819" s="1" cm="1">
        <f t="array" ref="Q4819">MEDIAN(_xlfn._xlws.FILTER(Data_Source[Price (SAR)],Data_Source[Maker] = Data_Source[[#This Row],[Maker]]))</f>
        <v>56000</v>
      </c>
    </row>
    <row r="4820" spans="1:17" x14ac:dyDescent="0.35">
      <c r="A4820">
        <v>4819</v>
      </c>
      <c r="B4820" t="s">
        <v>27</v>
      </c>
      <c r="C4820" t="s">
        <v>89</v>
      </c>
      <c r="D4820">
        <v>2020</v>
      </c>
      <c r="E4820" s="9">
        <f ca="1">YEAR(TODAY())-Data_Source[[#This Row],[Year]]</f>
        <v>5</v>
      </c>
      <c r="F4820" t="s">
        <v>15</v>
      </c>
      <c r="G4820" t="s">
        <v>25</v>
      </c>
      <c r="H4820" t="s">
        <v>26</v>
      </c>
      <c r="I4820">
        <v>2.5</v>
      </c>
      <c r="J4820" t="s">
        <v>18</v>
      </c>
      <c r="K4820" t="s">
        <v>19</v>
      </c>
      <c r="L4820">
        <v>100</v>
      </c>
      <c r="M4820" t="s">
        <v>42</v>
      </c>
      <c r="N4820" t="s">
        <v>64</v>
      </c>
      <c r="O4820" s="3">
        <v>72910</v>
      </c>
      <c r="P4820" s="1">
        <f>MEDIAN(Data_Source[Price (SAR)])</f>
        <v>58000</v>
      </c>
      <c r="Q4820" s="1" cm="1">
        <f t="array" ref="Q4820">MEDIAN(_xlfn._xlws.FILTER(Data_Source[Price (SAR)],Data_Source[Maker] = Data_Source[[#This Row],[Maker]]))</f>
        <v>42000</v>
      </c>
    </row>
    <row r="4821" spans="1:17" x14ac:dyDescent="0.35">
      <c r="A4821">
        <v>4820</v>
      </c>
      <c r="B4821" t="s">
        <v>73</v>
      </c>
      <c r="C4821" t="s">
        <v>190</v>
      </c>
      <c r="D4821">
        <v>2020</v>
      </c>
      <c r="E4821" s="9">
        <f ca="1">YEAR(TODAY())-Data_Source[[#This Row],[Year]]</f>
        <v>5</v>
      </c>
      <c r="F4821" t="s">
        <v>15</v>
      </c>
      <c r="G4821" t="s">
        <v>23</v>
      </c>
      <c r="H4821" t="s">
        <v>17</v>
      </c>
      <c r="I4821">
        <v>2</v>
      </c>
      <c r="J4821" t="s">
        <v>18</v>
      </c>
      <c r="K4821" t="s">
        <v>19</v>
      </c>
      <c r="L4821">
        <v>26000</v>
      </c>
      <c r="M4821" t="s">
        <v>42</v>
      </c>
      <c r="N4821" t="s">
        <v>64</v>
      </c>
      <c r="O4821" s="3">
        <v>112000</v>
      </c>
      <c r="P4821" s="1">
        <f>MEDIAN(Data_Source[Price (SAR)])</f>
        <v>58000</v>
      </c>
      <c r="Q4821" s="1" cm="1">
        <f t="array" ref="Q4821">MEDIAN(_xlfn._xlws.FILTER(Data_Source[Price (SAR)],Data_Source[Maker] = Data_Source[[#This Row],[Maker]]))</f>
        <v>56000</v>
      </c>
    </row>
    <row r="4822" spans="1:17" x14ac:dyDescent="0.35">
      <c r="A4822">
        <v>4821</v>
      </c>
      <c r="B4822" t="s">
        <v>95</v>
      </c>
      <c r="C4822" t="s">
        <v>223</v>
      </c>
      <c r="D4822">
        <v>2016</v>
      </c>
      <c r="E4822" s="9">
        <f ca="1">YEAR(TODAY())-Data_Source[[#This Row],[Year]]</f>
        <v>9</v>
      </c>
      <c r="F4822" t="s">
        <v>47</v>
      </c>
      <c r="G4822" t="s">
        <v>23</v>
      </c>
      <c r="H4822" t="s">
        <v>17</v>
      </c>
      <c r="I4822">
        <v>6.2</v>
      </c>
      <c r="J4822" t="s">
        <v>18</v>
      </c>
      <c r="K4822" t="s">
        <v>19</v>
      </c>
      <c r="L4822">
        <v>119000</v>
      </c>
      <c r="M4822" t="s">
        <v>45</v>
      </c>
      <c r="N4822" t="s">
        <v>539</v>
      </c>
      <c r="O4822" s="3">
        <v>178000</v>
      </c>
      <c r="P4822" s="1">
        <f>MEDIAN(Data_Source[Price (SAR)])</f>
        <v>58000</v>
      </c>
      <c r="Q4822" s="1" cm="1">
        <f t="array" ref="Q4822">MEDIAN(_xlfn._xlws.FILTER(Data_Source[Price (SAR)],Data_Source[Maker] = Data_Source[[#This Row],[Maker]]))</f>
        <v>130000</v>
      </c>
    </row>
    <row r="4823" spans="1:17" x14ac:dyDescent="0.35">
      <c r="A4823">
        <v>4822</v>
      </c>
      <c r="B4823" t="s">
        <v>48</v>
      </c>
      <c r="C4823" t="s">
        <v>50</v>
      </c>
      <c r="D4823">
        <v>2018</v>
      </c>
      <c r="E4823" s="9">
        <f ca="1">YEAR(TODAY())-Data_Source[[#This Row],[Year]]</f>
        <v>7</v>
      </c>
      <c r="F4823" t="s">
        <v>15</v>
      </c>
      <c r="G4823" t="s">
        <v>23</v>
      </c>
      <c r="H4823" t="s">
        <v>30</v>
      </c>
      <c r="I4823">
        <v>2</v>
      </c>
      <c r="J4823" t="s">
        <v>18</v>
      </c>
      <c r="K4823" t="s">
        <v>19</v>
      </c>
      <c r="L4823">
        <v>102000</v>
      </c>
      <c r="M4823" t="s">
        <v>42</v>
      </c>
      <c r="N4823" t="s">
        <v>64</v>
      </c>
      <c r="O4823" s="2">
        <v>155000</v>
      </c>
      <c r="P4823" s="1">
        <f>MEDIAN(Data_Source[Price (SAR)])</f>
        <v>58000</v>
      </c>
      <c r="Q4823" s="1" cm="1">
        <f t="array" ref="Q4823">MEDIAN(_xlfn._xlws.FILTER(Data_Source[Price (SAR)],Data_Source[Maker] = Data_Source[[#This Row],[Maker]]))</f>
        <v>145000</v>
      </c>
    </row>
    <row r="4824" spans="1:17" x14ac:dyDescent="0.35">
      <c r="A4824">
        <v>4823</v>
      </c>
      <c r="B4824" t="s">
        <v>31</v>
      </c>
      <c r="C4824" t="s">
        <v>32</v>
      </c>
      <c r="D4824">
        <v>2008</v>
      </c>
      <c r="E4824" s="9">
        <f ca="1">YEAR(TODAY())-Data_Source[[#This Row],[Year]]</f>
        <v>17</v>
      </c>
      <c r="F4824" t="s">
        <v>15</v>
      </c>
      <c r="G4824" t="s">
        <v>23</v>
      </c>
      <c r="H4824" t="s">
        <v>26</v>
      </c>
      <c r="I4824">
        <v>2.4</v>
      </c>
      <c r="J4824" t="s">
        <v>18</v>
      </c>
      <c r="K4824" t="s">
        <v>19</v>
      </c>
      <c r="L4824">
        <v>17700</v>
      </c>
      <c r="M4824" t="s">
        <v>42</v>
      </c>
      <c r="N4824" t="s">
        <v>64</v>
      </c>
      <c r="O4824" s="2">
        <v>28000</v>
      </c>
      <c r="P4824" s="1">
        <f>MEDIAN(Data_Source[Price (SAR)])</f>
        <v>58000</v>
      </c>
      <c r="Q4824" s="1" cm="1">
        <f t="array" ref="Q4824">MEDIAN(_xlfn._xlws.FILTER(Data_Source[Price (SAR)],Data_Source[Maker] = Data_Source[[#This Row],[Maker]]))</f>
        <v>60500</v>
      </c>
    </row>
    <row r="4825" spans="1:17" x14ac:dyDescent="0.35">
      <c r="A4825">
        <v>4824</v>
      </c>
      <c r="B4825" t="s">
        <v>76</v>
      </c>
      <c r="C4825" t="s">
        <v>325</v>
      </c>
      <c r="D4825">
        <v>2010</v>
      </c>
      <c r="E4825" s="9">
        <f ca="1">YEAR(TODAY())-Data_Source[[#This Row],[Year]]</f>
        <v>15</v>
      </c>
      <c r="F4825" t="s">
        <v>47</v>
      </c>
      <c r="G4825" t="s">
        <v>33</v>
      </c>
      <c r="H4825" t="s">
        <v>30</v>
      </c>
      <c r="I4825">
        <v>3.5</v>
      </c>
      <c r="J4825" t="s">
        <v>18</v>
      </c>
      <c r="K4825" t="s">
        <v>19</v>
      </c>
      <c r="L4825">
        <v>187200</v>
      </c>
      <c r="M4825" t="s">
        <v>253</v>
      </c>
      <c r="N4825" t="s">
        <v>539</v>
      </c>
      <c r="O4825" s="2">
        <v>25000</v>
      </c>
      <c r="P4825" s="1">
        <f>MEDIAN(Data_Source[Price (SAR)])</f>
        <v>58000</v>
      </c>
      <c r="Q4825" s="1" cm="1">
        <f t="array" ref="Q4825">MEDIAN(_xlfn._xlws.FILTER(Data_Source[Price (SAR)],Data_Source[Maker] = Data_Source[[#This Row],[Maker]]))</f>
        <v>55000</v>
      </c>
    </row>
    <row r="4826" spans="1:17" x14ac:dyDescent="0.35">
      <c r="A4826">
        <v>4825</v>
      </c>
      <c r="B4826" t="s">
        <v>281</v>
      </c>
      <c r="C4826" t="s">
        <v>328</v>
      </c>
      <c r="D4826">
        <v>2013</v>
      </c>
      <c r="E4826" s="9">
        <f ca="1">YEAR(TODAY())-Data_Source[[#This Row],[Year]]</f>
        <v>12</v>
      </c>
      <c r="F4826" t="s">
        <v>15</v>
      </c>
      <c r="G4826" t="s">
        <v>23</v>
      </c>
      <c r="H4826" t="s">
        <v>17</v>
      </c>
      <c r="I4826">
        <v>3</v>
      </c>
      <c r="J4826" t="s">
        <v>18</v>
      </c>
      <c r="K4826" t="s">
        <v>19</v>
      </c>
      <c r="L4826">
        <v>134000</v>
      </c>
      <c r="M4826" t="s">
        <v>42</v>
      </c>
      <c r="N4826" t="s">
        <v>64</v>
      </c>
      <c r="O4826" s="3">
        <v>85000</v>
      </c>
      <c r="P4826" s="1">
        <f>MEDIAN(Data_Source[Price (SAR)])</f>
        <v>58000</v>
      </c>
      <c r="Q4826" s="1" cm="1">
        <f t="array" ref="Q4826">MEDIAN(_xlfn._xlws.FILTER(Data_Source[Price (SAR)],Data_Source[Maker] = Data_Source[[#This Row],[Maker]]))</f>
        <v>91000</v>
      </c>
    </row>
    <row r="4827" spans="1:17" x14ac:dyDescent="0.35">
      <c r="A4827">
        <v>4826</v>
      </c>
      <c r="B4827" t="s">
        <v>34</v>
      </c>
      <c r="C4827" t="s">
        <v>124</v>
      </c>
      <c r="D4827">
        <v>2015</v>
      </c>
      <c r="E4827" s="9">
        <f ca="1">YEAR(TODAY())-Data_Source[[#This Row],[Year]]</f>
        <v>10</v>
      </c>
      <c r="F4827" t="s">
        <v>15</v>
      </c>
      <c r="G4827" t="s">
        <v>23</v>
      </c>
      <c r="H4827" t="s">
        <v>17</v>
      </c>
      <c r="I4827">
        <v>4</v>
      </c>
      <c r="J4827" t="s">
        <v>18</v>
      </c>
      <c r="K4827" t="s">
        <v>19</v>
      </c>
      <c r="L4827">
        <v>259880</v>
      </c>
      <c r="M4827" t="s">
        <v>20</v>
      </c>
      <c r="N4827" t="s">
        <v>20</v>
      </c>
      <c r="O4827" s="3">
        <v>89000</v>
      </c>
      <c r="P4827" s="1">
        <f>MEDIAN(Data_Source[Price (SAR)])</f>
        <v>58000</v>
      </c>
      <c r="Q4827" s="1" cm="1">
        <f t="array" ref="Q4827">MEDIAN(_xlfn._xlws.FILTER(Data_Source[Price (SAR)],Data_Source[Maker] = Data_Source[[#This Row],[Maker]]))</f>
        <v>65000</v>
      </c>
    </row>
    <row r="4828" spans="1:17" x14ac:dyDescent="0.35">
      <c r="A4828">
        <v>4827</v>
      </c>
      <c r="B4828" t="s">
        <v>27</v>
      </c>
      <c r="C4828" t="s">
        <v>28</v>
      </c>
      <c r="D4828">
        <v>2017</v>
      </c>
      <c r="E4828" s="9">
        <f ca="1">YEAR(TODAY())-Data_Source[[#This Row],[Year]]</f>
        <v>8</v>
      </c>
      <c r="F4828" t="s">
        <v>15</v>
      </c>
      <c r="G4828" t="s">
        <v>29</v>
      </c>
      <c r="H4828" t="s">
        <v>17</v>
      </c>
      <c r="I4828">
        <v>2</v>
      </c>
      <c r="J4828" t="s">
        <v>18</v>
      </c>
      <c r="K4828" t="s">
        <v>19</v>
      </c>
      <c r="L4828">
        <v>140000</v>
      </c>
      <c r="M4828" t="s">
        <v>42</v>
      </c>
      <c r="N4828" t="s">
        <v>64</v>
      </c>
      <c r="O4828" s="3">
        <v>47000</v>
      </c>
      <c r="P4828" s="1">
        <f>MEDIAN(Data_Source[Price (SAR)])</f>
        <v>58000</v>
      </c>
      <c r="Q4828" s="1" cm="1">
        <f t="array" ref="Q4828">MEDIAN(_xlfn._xlws.FILTER(Data_Source[Price (SAR)],Data_Source[Maker] = Data_Source[[#This Row],[Maker]]))</f>
        <v>42000</v>
      </c>
    </row>
    <row r="4829" spans="1:17" x14ac:dyDescent="0.35">
      <c r="A4829">
        <v>4828</v>
      </c>
      <c r="B4829" t="s">
        <v>39</v>
      </c>
      <c r="C4829" t="s">
        <v>205</v>
      </c>
      <c r="D4829">
        <v>2010</v>
      </c>
      <c r="E4829" s="9">
        <f ca="1">YEAR(TODAY())-Data_Source[[#This Row],[Year]]</f>
        <v>15</v>
      </c>
      <c r="F4829" t="s">
        <v>15</v>
      </c>
      <c r="G4829" t="s">
        <v>23</v>
      </c>
      <c r="H4829" t="s">
        <v>26</v>
      </c>
      <c r="I4829">
        <v>5.3</v>
      </c>
      <c r="J4829" t="s">
        <v>18</v>
      </c>
      <c r="K4829" t="s">
        <v>19</v>
      </c>
      <c r="L4829">
        <v>143000</v>
      </c>
      <c r="M4829" t="s">
        <v>45</v>
      </c>
      <c r="N4829" t="s">
        <v>539</v>
      </c>
      <c r="O4829" s="2">
        <v>32000</v>
      </c>
      <c r="P4829" s="1">
        <f>MEDIAN(Data_Source[Price (SAR)])</f>
        <v>58000</v>
      </c>
      <c r="Q4829" s="1" cm="1">
        <f t="array" ref="Q4829">MEDIAN(_xlfn._xlws.FILTER(Data_Source[Price (SAR)],Data_Source[Maker] = Data_Source[[#This Row],[Maker]]))</f>
        <v>60000</v>
      </c>
    </row>
    <row r="4830" spans="1:17" x14ac:dyDescent="0.35">
      <c r="A4830">
        <v>4829</v>
      </c>
      <c r="B4830" t="s">
        <v>73</v>
      </c>
      <c r="C4830">
        <v>6</v>
      </c>
      <c r="D4830">
        <v>2015</v>
      </c>
      <c r="E4830" s="9">
        <f ca="1">YEAR(TODAY())-Data_Source[[#This Row],[Year]]</f>
        <v>10</v>
      </c>
      <c r="F4830" t="s">
        <v>44</v>
      </c>
      <c r="G4830" t="s">
        <v>102</v>
      </c>
      <c r="H4830" t="s">
        <v>26</v>
      </c>
      <c r="I4830">
        <v>2</v>
      </c>
      <c r="J4830" t="s">
        <v>18</v>
      </c>
      <c r="K4830" t="s">
        <v>19</v>
      </c>
      <c r="L4830">
        <v>82914</v>
      </c>
      <c r="M4830" t="s">
        <v>20</v>
      </c>
      <c r="N4830" t="s">
        <v>20</v>
      </c>
      <c r="O4830" s="2">
        <v>53000</v>
      </c>
      <c r="P4830" s="1">
        <f>MEDIAN(Data_Source[Price (SAR)])</f>
        <v>58000</v>
      </c>
      <c r="Q4830" s="1" cm="1">
        <f t="array" ref="Q4830">MEDIAN(_xlfn._xlws.FILTER(Data_Source[Price (SAR)],Data_Source[Maker] = Data_Source[[#This Row],[Maker]]))</f>
        <v>56000</v>
      </c>
    </row>
    <row r="4831" spans="1:17" x14ac:dyDescent="0.35">
      <c r="A4831">
        <v>4830</v>
      </c>
      <c r="B4831" t="s">
        <v>103</v>
      </c>
      <c r="C4831" t="s">
        <v>212</v>
      </c>
      <c r="D4831">
        <v>2017</v>
      </c>
      <c r="E4831" s="9">
        <f ca="1">YEAR(TODAY())-Data_Source[[#This Row],[Year]]</f>
        <v>8</v>
      </c>
      <c r="F4831" t="s">
        <v>44</v>
      </c>
      <c r="G4831" t="s">
        <v>16</v>
      </c>
      <c r="H4831" t="s">
        <v>26</v>
      </c>
      <c r="I4831">
        <v>3.6</v>
      </c>
      <c r="J4831" t="s">
        <v>18</v>
      </c>
      <c r="K4831" t="s">
        <v>19</v>
      </c>
      <c r="L4831">
        <v>82000</v>
      </c>
      <c r="M4831" t="s">
        <v>45</v>
      </c>
      <c r="N4831" t="s">
        <v>539</v>
      </c>
      <c r="O4831" s="2">
        <v>93000</v>
      </c>
      <c r="P4831" s="1">
        <f>MEDIAN(Data_Source[Price (SAR)])</f>
        <v>58000</v>
      </c>
      <c r="Q4831" s="1" cm="1">
        <f t="array" ref="Q4831">MEDIAN(_xlfn._xlws.FILTER(Data_Source[Price (SAR)],Data_Source[Maker] = Data_Source[[#This Row],[Maker]]))</f>
        <v>83000</v>
      </c>
    </row>
    <row r="4832" spans="1:17" x14ac:dyDescent="0.35">
      <c r="A4832">
        <v>4831</v>
      </c>
      <c r="B4832" t="s">
        <v>34</v>
      </c>
      <c r="C4832" t="s">
        <v>123</v>
      </c>
      <c r="D4832">
        <v>2016</v>
      </c>
      <c r="E4832" s="9">
        <f ca="1">YEAR(TODAY())-Data_Source[[#This Row],[Year]]</f>
        <v>9</v>
      </c>
      <c r="F4832" t="s">
        <v>15</v>
      </c>
      <c r="G4832" t="s">
        <v>23</v>
      </c>
      <c r="H4832" t="s">
        <v>17</v>
      </c>
      <c r="I4832">
        <v>2.8</v>
      </c>
      <c r="J4832" t="s">
        <v>18</v>
      </c>
      <c r="K4832" t="s">
        <v>19</v>
      </c>
      <c r="L4832">
        <v>97000</v>
      </c>
      <c r="M4832" t="s">
        <v>42</v>
      </c>
      <c r="N4832" t="s">
        <v>64</v>
      </c>
      <c r="O4832" s="2">
        <v>91000</v>
      </c>
      <c r="P4832" s="1">
        <f>MEDIAN(Data_Source[Price (SAR)])</f>
        <v>58000</v>
      </c>
      <c r="Q4832" s="1" cm="1">
        <f t="array" ref="Q4832">MEDIAN(_xlfn._xlws.FILTER(Data_Source[Price (SAR)],Data_Source[Maker] = Data_Source[[#This Row],[Maker]]))</f>
        <v>65000</v>
      </c>
    </row>
    <row r="4833" spans="1:17" x14ac:dyDescent="0.35">
      <c r="A4833">
        <v>4832</v>
      </c>
      <c r="B4833" t="s">
        <v>60</v>
      </c>
      <c r="C4833" t="s">
        <v>90</v>
      </c>
      <c r="D4833">
        <v>2015</v>
      </c>
      <c r="E4833" s="9">
        <f ca="1">YEAR(TODAY())-Data_Source[[#This Row],[Year]]</f>
        <v>10</v>
      </c>
      <c r="F4833" t="s">
        <v>44</v>
      </c>
      <c r="G4833" t="s">
        <v>16</v>
      </c>
      <c r="H4833" t="s">
        <v>17</v>
      </c>
      <c r="I4833">
        <v>5.7</v>
      </c>
      <c r="J4833" t="s">
        <v>18</v>
      </c>
      <c r="K4833" t="s">
        <v>19</v>
      </c>
      <c r="L4833">
        <v>151000</v>
      </c>
      <c r="M4833" t="s">
        <v>20</v>
      </c>
      <c r="N4833" t="s">
        <v>20</v>
      </c>
      <c r="O4833" s="3">
        <v>156500</v>
      </c>
      <c r="P4833" s="1">
        <f>MEDIAN(Data_Source[Price (SAR)])</f>
        <v>58000</v>
      </c>
      <c r="Q4833" s="1" cm="1">
        <f t="array" ref="Q4833">MEDIAN(_xlfn._xlws.FILTER(Data_Source[Price (SAR)],Data_Source[Maker] = Data_Source[[#This Row],[Maker]]))</f>
        <v>142000</v>
      </c>
    </row>
    <row r="4834" spans="1:17" x14ac:dyDescent="0.35">
      <c r="A4834">
        <v>4833</v>
      </c>
      <c r="B4834" t="s">
        <v>82</v>
      </c>
      <c r="C4834" t="s">
        <v>83</v>
      </c>
      <c r="D4834">
        <v>2020</v>
      </c>
      <c r="E4834" s="9">
        <f ca="1">YEAR(TODAY())-Data_Source[[#This Row],[Year]]</f>
        <v>5</v>
      </c>
      <c r="F4834" t="s">
        <v>15</v>
      </c>
      <c r="G4834" t="s">
        <v>23</v>
      </c>
      <c r="H4834" t="s">
        <v>26</v>
      </c>
      <c r="I4834">
        <v>3.5</v>
      </c>
      <c r="J4834" t="s">
        <v>18</v>
      </c>
      <c r="K4834" t="s">
        <v>19</v>
      </c>
      <c r="L4834">
        <v>38000</v>
      </c>
      <c r="M4834" t="s">
        <v>20</v>
      </c>
      <c r="N4834" t="s">
        <v>20</v>
      </c>
      <c r="O4834" s="3">
        <v>68000</v>
      </c>
      <c r="P4834" s="1">
        <f>MEDIAN(Data_Source[Price (SAR)])</f>
        <v>58000</v>
      </c>
      <c r="Q4834" s="1" cm="1">
        <f t="array" ref="Q4834">MEDIAN(_xlfn._xlws.FILTER(Data_Source[Price (SAR)],Data_Source[Maker] = Data_Source[[#This Row],[Maker]]))</f>
        <v>40000</v>
      </c>
    </row>
    <row r="4835" spans="1:17" x14ac:dyDescent="0.35">
      <c r="A4835">
        <v>4834</v>
      </c>
      <c r="B4835" t="s">
        <v>34</v>
      </c>
      <c r="C4835" t="s">
        <v>72</v>
      </c>
      <c r="D4835">
        <v>2018</v>
      </c>
      <c r="E4835" s="9">
        <f ca="1">YEAR(TODAY())-Data_Source[[#This Row],[Year]]</f>
        <v>7</v>
      </c>
      <c r="F4835" t="s">
        <v>47</v>
      </c>
      <c r="G4835" t="s">
        <v>23</v>
      </c>
      <c r="H4835" t="s">
        <v>17</v>
      </c>
      <c r="I4835">
        <v>2.5</v>
      </c>
      <c r="J4835" t="s">
        <v>18</v>
      </c>
      <c r="K4835" t="s">
        <v>19</v>
      </c>
      <c r="L4835">
        <v>61000</v>
      </c>
      <c r="M4835" t="s">
        <v>20</v>
      </c>
      <c r="N4835" t="s">
        <v>20</v>
      </c>
      <c r="O4835" s="3">
        <v>83000</v>
      </c>
      <c r="P4835" s="1">
        <f>MEDIAN(Data_Source[Price (SAR)])</f>
        <v>58000</v>
      </c>
      <c r="Q4835" s="1" cm="1">
        <f t="array" ref="Q4835">MEDIAN(_xlfn._xlws.FILTER(Data_Source[Price (SAR)],Data_Source[Maker] = Data_Source[[#This Row],[Maker]]))</f>
        <v>65000</v>
      </c>
    </row>
    <row r="4836" spans="1:17" x14ac:dyDescent="0.35">
      <c r="A4836">
        <v>4835</v>
      </c>
      <c r="B4836" t="s">
        <v>62</v>
      </c>
      <c r="C4836" t="s">
        <v>63</v>
      </c>
      <c r="D4836">
        <v>2016</v>
      </c>
      <c r="E4836" s="9">
        <f ca="1">YEAR(TODAY())-Data_Source[[#This Row],[Year]]</f>
        <v>9</v>
      </c>
      <c r="F4836" t="s">
        <v>15</v>
      </c>
      <c r="G4836" t="s">
        <v>23</v>
      </c>
      <c r="H4836" t="s">
        <v>17</v>
      </c>
      <c r="I4836">
        <v>3</v>
      </c>
      <c r="J4836" t="s">
        <v>18</v>
      </c>
      <c r="K4836" t="s">
        <v>19</v>
      </c>
      <c r="L4836">
        <v>100000</v>
      </c>
      <c r="M4836" t="s">
        <v>45</v>
      </c>
      <c r="N4836" t="s">
        <v>539</v>
      </c>
      <c r="O4836" s="3">
        <v>135000</v>
      </c>
      <c r="P4836" s="1">
        <f>MEDIAN(Data_Source[Price (SAR)])</f>
        <v>58000</v>
      </c>
      <c r="Q4836" s="1" cm="1">
        <f t="array" ref="Q4836">MEDIAN(_xlfn._xlws.FILTER(Data_Source[Price (SAR)],Data_Source[Maker] = Data_Source[[#This Row],[Maker]]))</f>
        <v>242500</v>
      </c>
    </row>
    <row r="4837" spans="1:17" x14ac:dyDescent="0.35">
      <c r="A4837">
        <v>4836</v>
      </c>
      <c r="B4837" t="s">
        <v>34</v>
      </c>
      <c r="C4837" t="s">
        <v>72</v>
      </c>
      <c r="D4837">
        <v>2017</v>
      </c>
      <c r="E4837" s="9">
        <f ca="1">YEAR(TODAY())-Data_Source[[#This Row],[Year]]</f>
        <v>8</v>
      </c>
      <c r="F4837" t="s">
        <v>44</v>
      </c>
      <c r="G4837" t="s">
        <v>23</v>
      </c>
      <c r="H4837" t="s">
        <v>17</v>
      </c>
      <c r="I4837">
        <v>2</v>
      </c>
      <c r="J4837" t="s">
        <v>18</v>
      </c>
      <c r="K4837" t="s">
        <v>19</v>
      </c>
      <c r="L4837">
        <v>93000</v>
      </c>
      <c r="M4837" t="s">
        <v>20</v>
      </c>
      <c r="N4837" t="s">
        <v>20</v>
      </c>
      <c r="O4837" s="2">
        <v>83000</v>
      </c>
      <c r="P4837" s="1">
        <f>MEDIAN(Data_Source[Price (SAR)])</f>
        <v>58000</v>
      </c>
      <c r="Q4837" s="1" cm="1">
        <f t="array" ref="Q4837">MEDIAN(_xlfn._xlws.FILTER(Data_Source[Price (SAR)],Data_Source[Maker] = Data_Source[[#This Row],[Maker]]))</f>
        <v>65000</v>
      </c>
    </row>
    <row r="4838" spans="1:17" x14ac:dyDescent="0.35">
      <c r="A4838">
        <v>4837</v>
      </c>
      <c r="B4838" t="s">
        <v>172</v>
      </c>
      <c r="C4838" t="s">
        <v>173</v>
      </c>
      <c r="D4838">
        <v>2020</v>
      </c>
      <c r="E4838" s="9">
        <f ca="1">YEAR(TODAY())-Data_Source[[#This Row],[Year]]</f>
        <v>5</v>
      </c>
      <c r="F4838" t="s">
        <v>15</v>
      </c>
      <c r="G4838" t="s">
        <v>25</v>
      </c>
      <c r="H4838" t="s">
        <v>26</v>
      </c>
      <c r="I4838">
        <v>2</v>
      </c>
      <c r="J4838" t="s">
        <v>18</v>
      </c>
      <c r="K4838" t="s">
        <v>19</v>
      </c>
      <c r="L4838">
        <v>20000</v>
      </c>
      <c r="M4838" t="s">
        <v>45</v>
      </c>
      <c r="N4838" t="s">
        <v>539</v>
      </c>
      <c r="O4838" s="3">
        <v>57000</v>
      </c>
      <c r="P4838" s="1">
        <f>MEDIAN(Data_Source[Price (SAR)])</f>
        <v>58000</v>
      </c>
      <c r="Q4838" s="1" cm="1">
        <f t="array" ref="Q4838">MEDIAN(_xlfn._xlws.FILTER(Data_Source[Price (SAR)],Data_Source[Maker] = Data_Source[[#This Row],[Maker]]))</f>
        <v>69000</v>
      </c>
    </row>
    <row r="4839" spans="1:17" x14ac:dyDescent="0.35">
      <c r="A4839">
        <v>4838</v>
      </c>
      <c r="B4839" t="s">
        <v>34</v>
      </c>
      <c r="C4839" t="s">
        <v>43</v>
      </c>
      <c r="D4839">
        <v>2016</v>
      </c>
      <c r="E4839" s="9">
        <f ca="1">YEAR(TODAY())-Data_Source[[#This Row],[Year]]</f>
        <v>9</v>
      </c>
      <c r="F4839" t="s">
        <v>44</v>
      </c>
      <c r="G4839" t="s">
        <v>23</v>
      </c>
      <c r="H4839" t="s">
        <v>26</v>
      </c>
      <c r="I4839">
        <v>2.5</v>
      </c>
      <c r="J4839" t="s">
        <v>18</v>
      </c>
      <c r="K4839" t="s">
        <v>19</v>
      </c>
      <c r="L4839">
        <v>81000</v>
      </c>
      <c r="M4839" t="s">
        <v>20</v>
      </c>
      <c r="N4839" t="s">
        <v>20</v>
      </c>
      <c r="O4839" s="2">
        <v>62000</v>
      </c>
      <c r="P4839" s="1">
        <f>MEDIAN(Data_Source[Price (SAR)])</f>
        <v>58000</v>
      </c>
      <c r="Q4839" s="1" cm="1">
        <f t="array" ref="Q4839">MEDIAN(_xlfn._xlws.FILTER(Data_Source[Price (SAR)],Data_Source[Maker] = Data_Source[[#This Row],[Maker]]))</f>
        <v>65000</v>
      </c>
    </row>
    <row r="4840" spans="1:17" x14ac:dyDescent="0.35">
      <c r="A4840">
        <v>4839</v>
      </c>
      <c r="B4840" t="s">
        <v>27</v>
      </c>
      <c r="C4840" t="s">
        <v>88</v>
      </c>
      <c r="D4840">
        <v>2017</v>
      </c>
      <c r="E4840" s="9">
        <f ca="1">YEAR(TODAY())-Data_Source[[#This Row],[Year]]</f>
        <v>8</v>
      </c>
      <c r="F4840" t="s">
        <v>15</v>
      </c>
      <c r="G4840" t="s">
        <v>23</v>
      </c>
      <c r="H4840" t="s">
        <v>26</v>
      </c>
      <c r="I4840">
        <v>1.4</v>
      </c>
      <c r="J4840" t="s">
        <v>18</v>
      </c>
      <c r="K4840" t="s">
        <v>19</v>
      </c>
      <c r="L4840">
        <v>138000</v>
      </c>
      <c r="M4840" t="s">
        <v>42</v>
      </c>
      <c r="N4840" t="s">
        <v>64</v>
      </c>
      <c r="O4840" s="3">
        <v>24000</v>
      </c>
      <c r="P4840" s="1">
        <f>MEDIAN(Data_Source[Price (SAR)])</f>
        <v>58000</v>
      </c>
      <c r="Q4840" s="1" cm="1">
        <f t="array" ref="Q4840">MEDIAN(_xlfn._xlws.FILTER(Data_Source[Price (SAR)],Data_Source[Maker] = Data_Source[[#This Row],[Maker]]))</f>
        <v>42000</v>
      </c>
    </row>
    <row r="4841" spans="1:17" x14ac:dyDescent="0.35">
      <c r="A4841">
        <v>4840</v>
      </c>
      <c r="B4841" t="s">
        <v>34</v>
      </c>
      <c r="C4841" t="s">
        <v>35</v>
      </c>
      <c r="D4841">
        <v>2017</v>
      </c>
      <c r="E4841" s="9">
        <f ca="1">YEAR(TODAY())-Data_Source[[#This Row],[Year]]</f>
        <v>8</v>
      </c>
      <c r="F4841" t="s">
        <v>15</v>
      </c>
      <c r="G4841" t="s">
        <v>23</v>
      </c>
      <c r="H4841" t="s">
        <v>26</v>
      </c>
      <c r="I4841">
        <v>4</v>
      </c>
      <c r="J4841" t="s">
        <v>18</v>
      </c>
      <c r="K4841" t="s">
        <v>19</v>
      </c>
      <c r="L4841">
        <v>127453</v>
      </c>
      <c r="M4841" t="s">
        <v>20</v>
      </c>
      <c r="N4841" t="s">
        <v>20</v>
      </c>
      <c r="O4841" s="2">
        <v>166500</v>
      </c>
      <c r="P4841" s="1">
        <f>MEDIAN(Data_Source[Price (SAR)])</f>
        <v>58000</v>
      </c>
      <c r="Q4841" s="1" cm="1">
        <f t="array" ref="Q4841">MEDIAN(_xlfn._xlws.FILTER(Data_Source[Price (SAR)],Data_Source[Maker] = Data_Source[[#This Row],[Maker]]))</f>
        <v>65000</v>
      </c>
    </row>
    <row r="4842" spans="1:17" x14ac:dyDescent="0.35">
      <c r="A4842">
        <v>4841</v>
      </c>
      <c r="B4842" t="s">
        <v>39</v>
      </c>
      <c r="C4842" t="s">
        <v>40</v>
      </c>
      <c r="D4842">
        <v>2016</v>
      </c>
      <c r="E4842" s="9">
        <f ca="1">YEAR(TODAY())-Data_Source[[#This Row],[Year]]</f>
        <v>9</v>
      </c>
      <c r="F4842" t="s">
        <v>15</v>
      </c>
      <c r="G4842" t="s">
        <v>25</v>
      </c>
      <c r="H4842" t="s">
        <v>26</v>
      </c>
      <c r="I4842">
        <v>3.6</v>
      </c>
      <c r="J4842" t="s">
        <v>18</v>
      </c>
      <c r="K4842" t="s">
        <v>19</v>
      </c>
      <c r="L4842">
        <v>118000</v>
      </c>
      <c r="M4842" t="s">
        <v>20</v>
      </c>
      <c r="N4842" t="s">
        <v>20</v>
      </c>
      <c r="O4842" s="3">
        <v>48000</v>
      </c>
      <c r="P4842" s="1">
        <f>MEDIAN(Data_Source[Price (SAR)])</f>
        <v>58000</v>
      </c>
      <c r="Q4842" s="1" cm="1">
        <f t="array" ref="Q4842">MEDIAN(_xlfn._xlws.FILTER(Data_Source[Price (SAR)],Data_Source[Maker] = Data_Source[[#This Row],[Maker]]))</f>
        <v>60000</v>
      </c>
    </row>
    <row r="4843" spans="1:17" x14ac:dyDescent="0.35">
      <c r="A4843">
        <v>4842</v>
      </c>
      <c r="B4843" t="s">
        <v>48</v>
      </c>
      <c r="C4843" t="s">
        <v>149</v>
      </c>
      <c r="D4843">
        <v>2018</v>
      </c>
      <c r="E4843" s="9">
        <f ca="1">YEAR(TODAY())-Data_Source[[#This Row],[Year]]</f>
        <v>7</v>
      </c>
      <c r="F4843" t="s">
        <v>15</v>
      </c>
      <c r="G4843" t="s">
        <v>29</v>
      </c>
      <c r="H4843" t="s">
        <v>17</v>
      </c>
      <c r="I4843">
        <v>3</v>
      </c>
      <c r="J4843" t="s">
        <v>18</v>
      </c>
      <c r="K4843" t="s">
        <v>19</v>
      </c>
      <c r="L4843">
        <v>44000</v>
      </c>
      <c r="M4843" t="s">
        <v>45</v>
      </c>
      <c r="N4843" t="s">
        <v>539</v>
      </c>
      <c r="O4843" s="2">
        <v>180000</v>
      </c>
      <c r="P4843" s="1">
        <f>MEDIAN(Data_Source[Price (SAR)])</f>
        <v>58000</v>
      </c>
      <c r="Q4843" s="1" cm="1">
        <f t="array" ref="Q4843">MEDIAN(_xlfn._xlws.FILTER(Data_Source[Price (SAR)],Data_Source[Maker] = Data_Source[[#This Row],[Maker]]))</f>
        <v>145000</v>
      </c>
    </row>
    <row r="4844" spans="1:17" x14ac:dyDescent="0.35">
      <c r="A4844">
        <v>4843</v>
      </c>
      <c r="B4844" t="s">
        <v>27</v>
      </c>
      <c r="C4844" t="s">
        <v>89</v>
      </c>
      <c r="D4844">
        <v>2013</v>
      </c>
      <c r="E4844" s="9">
        <f ca="1">YEAR(TODAY())-Data_Source[[#This Row],[Year]]</f>
        <v>12</v>
      </c>
      <c r="F4844" t="s">
        <v>15</v>
      </c>
      <c r="G4844" t="s">
        <v>25</v>
      </c>
      <c r="H4844" t="s">
        <v>30</v>
      </c>
      <c r="I4844">
        <v>2.4</v>
      </c>
      <c r="J4844" t="s">
        <v>18</v>
      </c>
      <c r="K4844" t="s">
        <v>19</v>
      </c>
      <c r="L4844">
        <v>348</v>
      </c>
      <c r="M4844" t="s">
        <v>45</v>
      </c>
      <c r="N4844" t="s">
        <v>539</v>
      </c>
      <c r="O4844" s="3">
        <v>22000</v>
      </c>
      <c r="P4844" s="1">
        <f>MEDIAN(Data_Source[Price (SAR)])</f>
        <v>58000</v>
      </c>
      <c r="Q4844" s="1" cm="1">
        <f t="array" ref="Q4844">MEDIAN(_xlfn._xlws.FILTER(Data_Source[Price (SAR)],Data_Source[Maker] = Data_Source[[#This Row],[Maker]]))</f>
        <v>42000</v>
      </c>
    </row>
    <row r="4845" spans="1:17" x14ac:dyDescent="0.35">
      <c r="A4845">
        <v>4844</v>
      </c>
      <c r="B4845" t="s">
        <v>34</v>
      </c>
      <c r="C4845" t="s">
        <v>43</v>
      </c>
      <c r="D4845">
        <v>2016</v>
      </c>
      <c r="E4845" s="9">
        <f ca="1">YEAR(TODAY())-Data_Source[[#This Row],[Year]]</f>
        <v>9</v>
      </c>
      <c r="F4845" t="s">
        <v>44</v>
      </c>
      <c r="G4845" t="s">
        <v>23</v>
      </c>
      <c r="H4845" t="s">
        <v>17</v>
      </c>
      <c r="I4845">
        <v>2.4</v>
      </c>
      <c r="J4845" t="s">
        <v>18</v>
      </c>
      <c r="K4845" t="s">
        <v>19</v>
      </c>
      <c r="L4845">
        <v>75000</v>
      </c>
      <c r="M4845" t="s">
        <v>20</v>
      </c>
      <c r="N4845" t="s">
        <v>20</v>
      </c>
      <c r="O4845" s="2">
        <v>68000</v>
      </c>
      <c r="P4845" s="1">
        <f>MEDIAN(Data_Source[Price (SAR)])</f>
        <v>58000</v>
      </c>
      <c r="Q4845" s="1" cm="1">
        <f t="array" ref="Q4845">MEDIAN(_xlfn._xlws.FILTER(Data_Source[Price (SAR)],Data_Source[Maker] = Data_Source[[#This Row],[Maker]]))</f>
        <v>65000</v>
      </c>
    </row>
    <row r="4846" spans="1:17" x14ac:dyDescent="0.35">
      <c r="A4846">
        <v>4845</v>
      </c>
      <c r="B4846" t="s">
        <v>174</v>
      </c>
      <c r="C4846" t="s">
        <v>175</v>
      </c>
      <c r="D4846">
        <v>2017</v>
      </c>
      <c r="E4846" s="9">
        <f ca="1">YEAR(TODAY())-Data_Source[[#This Row],[Year]]</f>
        <v>8</v>
      </c>
      <c r="F4846" t="s">
        <v>44</v>
      </c>
      <c r="G4846" t="s">
        <v>23</v>
      </c>
      <c r="H4846" t="s">
        <v>17</v>
      </c>
      <c r="I4846">
        <v>1.4</v>
      </c>
      <c r="J4846" t="s">
        <v>18</v>
      </c>
      <c r="K4846" t="s">
        <v>19</v>
      </c>
      <c r="L4846">
        <v>90000</v>
      </c>
      <c r="M4846" t="s">
        <v>20</v>
      </c>
      <c r="N4846" t="s">
        <v>20</v>
      </c>
      <c r="O4846" s="3">
        <v>165000</v>
      </c>
      <c r="P4846" s="1">
        <f>MEDIAN(Data_Source[Price (SAR)])</f>
        <v>58000</v>
      </c>
      <c r="Q4846" s="1" cm="1">
        <f t="array" ref="Q4846">MEDIAN(_xlfn._xlws.FILTER(Data_Source[Price (SAR)],Data_Source[Maker] = Data_Source[[#This Row],[Maker]]))</f>
        <v>110000</v>
      </c>
    </row>
    <row r="4847" spans="1:17" x14ac:dyDescent="0.35">
      <c r="A4847">
        <v>4846</v>
      </c>
      <c r="B4847" t="s">
        <v>36</v>
      </c>
      <c r="C4847" t="s">
        <v>146</v>
      </c>
      <c r="D4847">
        <v>2018</v>
      </c>
      <c r="E4847" s="9">
        <f ca="1">YEAR(TODAY())-Data_Source[[#This Row],[Year]]</f>
        <v>7</v>
      </c>
      <c r="F4847" t="s">
        <v>15</v>
      </c>
      <c r="G4847" t="s">
        <v>33</v>
      </c>
      <c r="H4847" t="s">
        <v>26</v>
      </c>
      <c r="I4847">
        <v>5.3</v>
      </c>
      <c r="J4847" t="s">
        <v>18</v>
      </c>
      <c r="K4847" t="s">
        <v>19</v>
      </c>
      <c r="L4847">
        <v>126000</v>
      </c>
      <c r="M4847" t="s">
        <v>20</v>
      </c>
      <c r="N4847" t="s">
        <v>20</v>
      </c>
      <c r="O4847" s="2">
        <v>111000</v>
      </c>
      <c r="P4847" s="1">
        <f>MEDIAN(Data_Source[Price (SAR)])</f>
        <v>58000</v>
      </c>
      <c r="Q4847" s="1" cm="1">
        <f t="array" ref="Q4847">MEDIAN(_xlfn._xlws.FILTER(Data_Source[Price (SAR)],Data_Source[Maker] = Data_Source[[#This Row],[Maker]]))</f>
        <v>72000</v>
      </c>
    </row>
    <row r="4848" spans="1:17" x14ac:dyDescent="0.35">
      <c r="A4848">
        <v>4847</v>
      </c>
      <c r="B4848" t="s">
        <v>34</v>
      </c>
      <c r="C4848" t="s">
        <v>284</v>
      </c>
      <c r="D4848">
        <v>2017</v>
      </c>
      <c r="E4848" s="9">
        <f ca="1">YEAR(TODAY())-Data_Source[[#This Row],[Year]]</f>
        <v>8</v>
      </c>
      <c r="F4848" t="s">
        <v>44</v>
      </c>
      <c r="G4848" t="s">
        <v>23</v>
      </c>
      <c r="H4848" t="s">
        <v>30</v>
      </c>
      <c r="I4848">
        <v>3</v>
      </c>
      <c r="J4848" t="s">
        <v>18</v>
      </c>
      <c r="K4848" t="s">
        <v>19</v>
      </c>
      <c r="L4848">
        <v>101000</v>
      </c>
      <c r="M4848" t="s">
        <v>20</v>
      </c>
      <c r="N4848" t="s">
        <v>20</v>
      </c>
      <c r="O4848" s="3">
        <v>65000</v>
      </c>
      <c r="P4848" s="1">
        <f>MEDIAN(Data_Source[Price (SAR)])</f>
        <v>58000</v>
      </c>
      <c r="Q4848" s="1" cm="1">
        <f t="array" ref="Q4848">MEDIAN(_xlfn._xlws.FILTER(Data_Source[Price (SAR)],Data_Source[Maker] = Data_Source[[#This Row],[Maker]]))</f>
        <v>65000</v>
      </c>
    </row>
    <row r="4849" spans="1:17" x14ac:dyDescent="0.35">
      <c r="A4849">
        <v>4848</v>
      </c>
      <c r="B4849" t="s">
        <v>39</v>
      </c>
      <c r="C4849" t="s">
        <v>205</v>
      </c>
      <c r="D4849">
        <v>2016</v>
      </c>
      <c r="E4849" s="9">
        <f ca="1">YEAR(TODAY())-Data_Source[[#This Row],[Year]]</f>
        <v>9</v>
      </c>
      <c r="F4849" t="s">
        <v>44</v>
      </c>
      <c r="G4849" t="s">
        <v>23</v>
      </c>
      <c r="H4849" t="s">
        <v>26</v>
      </c>
      <c r="I4849">
        <v>5.3</v>
      </c>
      <c r="J4849" t="s">
        <v>18</v>
      </c>
      <c r="K4849" t="s">
        <v>19</v>
      </c>
      <c r="L4849">
        <v>143000</v>
      </c>
      <c r="M4849" t="s">
        <v>45</v>
      </c>
      <c r="N4849" t="s">
        <v>539</v>
      </c>
      <c r="O4849" s="2">
        <v>87000</v>
      </c>
      <c r="P4849" s="1">
        <f>MEDIAN(Data_Source[Price (SAR)])</f>
        <v>58000</v>
      </c>
      <c r="Q4849" s="1" cm="1">
        <f t="array" ref="Q4849">MEDIAN(_xlfn._xlws.FILTER(Data_Source[Price (SAR)],Data_Source[Maker] = Data_Source[[#This Row],[Maker]]))</f>
        <v>60000</v>
      </c>
    </row>
    <row r="4850" spans="1:17" x14ac:dyDescent="0.35">
      <c r="A4850">
        <v>4849</v>
      </c>
      <c r="B4850" t="s">
        <v>34</v>
      </c>
      <c r="C4850" t="s">
        <v>123</v>
      </c>
      <c r="D4850">
        <v>2016</v>
      </c>
      <c r="E4850" s="9">
        <f ca="1">YEAR(TODAY())-Data_Source[[#This Row],[Year]]</f>
        <v>9</v>
      </c>
      <c r="F4850" t="s">
        <v>44</v>
      </c>
      <c r="G4850" t="s">
        <v>23</v>
      </c>
      <c r="H4850" t="s">
        <v>30</v>
      </c>
      <c r="I4850">
        <v>2.7</v>
      </c>
      <c r="J4850" t="s">
        <v>18</v>
      </c>
      <c r="K4850" t="s">
        <v>68</v>
      </c>
      <c r="L4850">
        <v>60000</v>
      </c>
      <c r="M4850" t="s">
        <v>42</v>
      </c>
      <c r="N4850" t="s">
        <v>64</v>
      </c>
      <c r="O4850" s="3">
        <v>75000</v>
      </c>
      <c r="P4850" s="1">
        <f>MEDIAN(Data_Source[Price (SAR)])</f>
        <v>58000</v>
      </c>
      <c r="Q4850" s="1" cm="1">
        <f t="array" ref="Q4850">MEDIAN(_xlfn._xlws.FILTER(Data_Source[Price (SAR)],Data_Source[Maker] = Data_Source[[#This Row],[Maker]]))</f>
        <v>65000</v>
      </c>
    </row>
    <row r="4851" spans="1:17" x14ac:dyDescent="0.35">
      <c r="A4851">
        <v>4850</v>
      </c>
      <c r="B4851" t="s">
        <v>34</v>
      </c>
      <c r="C4851" t="s">
        <v>287</v>
      </c>
      <c r="D4851">
        <v>2016</v>
      </c>
      <c r="E4851" s="9">
        <f ca="1">YEAR(TODAY())-Data_Source[[#This Row],[Year]]</f>
        <v>9</v>
      </c>
      <c r="F4851" t="s">
        <v>15</v>
      </c>
      <c r="G4851" t="s">
        <v>23</v>
      </c>
      <c r="H4851" t="s">
        <v>26</v>
      </c>
      <c r="I4851">
        <v>2.7</v>
      </c>
      <c r="J4851" t="s">
        <v>18</v>
      </c>
      <c r="K4851" t="s">
        <v>68</v>
      </c>
      <c r="L4851">
        <v>96000</v>
      </c>
      <c r="M4851" t="s">
        <v>20</v>
      </c>
      <c r="N4851" t="s">
        <v>20</v>
      </c>
      <c r="O4851" s="2">
        <v>65000</v>
      </c>
      <c r="P4851" s="1">
        <f>MEDIAN(Data_Source[Price (SAR)])</f>
        <v>58000</v>
      </c>
      <c r="Q4851" s="1" cm="1">
        <f t="array" ref="Q4851">MEDIAN(_xlfn._xlws.FILTER(Data_Source[Price (SAR)],Data_Source[Maker] = Data_Source[[#This Row],[Maker]]))</f>
        <v>65000</v>
      </c>
    </row>
    <row r="4852" spans="1:17" x14ac:dyDescent="0.35">
      <c r="A4852">
        <v>4851</v>
      </c>
      <c r="B4852" t="s">
        <v>281</v>
      </c>
      <c r="C4852" t="s">
        <v>300</v>
      </c>
      <c r="D4852">
        <v>2012</v>
      </c>
      <c r="E4852" s="9">
        <f ca="1">YEAR(TODAY())-Data_Source[[#This Row],[Year]]</f>
        <v>13</v>
      </c>
      <c r="F4852" t="s">
        <v>15</v>
      </c>
      <c r="G4852" t="s">
        <v>29</v>
      </c>
      <c r="H4852" t="s">
        <v>17</v>
      </c>
      <c r="I4852">
        <v>2</v>
      </c>
      <c r="J4852" t="s">
        <v>18</v>
      </c>
      <c r="K4852" t="s">
        <v>19</v>
      </c>
      <c r="L4852">
        <v>339</v>
      </c>
      <c r="M4852" t="s">
        <v>42</v>
      </c>
      <c r="N4852" t="s">
        <v>64</v>
      </c>
      <c r="O4852" s="3">
        <v>31000</v>
      </c>
      <c r="P4852" s="1">
        <f>MEDIAN(Data_Source[Price (SAR)])</f>
        <v>58000</v>
      </c>
      <c r="Q4852" s="1" cm="1">
        <f t="array" ref="Q4852">MEDIAN(_xlfn._xlws.FILTER(Data_Source[Price (SAR)],Data_Source[Maker] = Data_Source[[#This Row],[Maker]]))</f>
        <v>91000</v>
      </c>
    </row>
    <row r="4853" spans="1:17" x14ac:dyDescent="0.35">
      <c r="A4853">
        <v>4852</v>
      </c>
      <c r="B4853" t="s">
        <v>27</v>
      </c>
      <c r="C4853" t="s">
        <v>160</v>
      </c>
      <c r="D4853">
        <v>2008</v>
      </c>
      <c r="E4853" s="9">
        <f ca="1">YEAR(TODAY())-Data_Source[[#This Row],[Year]]</f>
        <v>17</v>
      </c>
      <c r="F4853" t="s">
        <v>15</v>
      </c>
      <c r="G4853" t="s">
        <v>23</v>
      </c>
      <c r="H4853" t="s">
        <v>17</v>
      </c>
      <c r="I4853">
        <v>2.4</v>
      </c>
      <c r="J4853" t="s">
        <v>18</v>
      </c>
      <c r="K4853" t="s">
        <v>68</v>
      </c>
      <c r="L4853">
        <v>1000</v>
      </c>
      <c r="M4853" t="s">
        <v>81</v>
      </c>
      <c r="N4853" t="s">
        <v>541</v>
      </c>
      <c r="O4853" s="3">
        <v>17000</v>
      </c>
      <c r="P4853" s="1">
        <f>MEDIAN(Data_Source[Price (SAR)])</f>
        <v>58000</v>
      </c>
      <c r="Q4853" s="1" cm="1">
        <f t="array" ref="Q4853">MEDIAN(_xlfn._xlws.FILTER(Data_Source[Price (SAR)],Data_Source[Maker] = Data_Source[[#This Row],[Maker]]))</f>
        <v>42000</v>
      </c>
    </row>
    <row r="4854" spans="1:17" x14ac:dyDescent="0.35">
      <c r="A4854">
        <v>4853</v>
      </c>
      <c r="B4854" t="s">
        <v>99</v>
      </c>
      <c r="C4854" t="s">
        <v>341</v>
      </c>
      <c r="D4854">
        <v>2020</v>
      </c>
      <c r="E4854" s="9">
        <f ca="1">YEAR(TODAY())-Data_Source[[#This Row],[Year]]</f>
        <v>5</v>
      </c>
      <c r="F4854" t="s">
        <v>15</v>
      </c>
      <c r="G4854" t="s">
        <v>29</v>
      </c>
      <c r="H4854" t="s">
        <v>30</v>
      </c>
      <c r="I4854">
        <v>2</v>
      </c>
      <c r="J4854" t="s">
        <v>18</v>
      </c>
      <c r="K4854" t="s">
        <v>19</v>
      </c>
      <c r="L4854">
        <v>19000</v>
      </c>
      <c r="M4854" t="s">
        <v>42</v>
      </c>
      <c r="N4854" t="s">
        <v>64</v>
      </c>
      <c r="O4854" s="2">
        <v>88000</v>
      </c>
      <c r="P4854" s="1">
        <f>MEDIAN(Data_Source[Price (SAR)])</f>
        <v>58000</v>
      </c>
      <c r="Q4854" s="1" cm="1">
        <f t="array" ref="Q4854">MEDIAN(_xlfn._xlws.FILTER(Data_Source[Price (SAR)],Data_Source[Maker] = Data_Source[[#This Row],[Maker]]))</f>
        <v>48000</v>
      </c>
    </row>
    <row r="4855" spans="1:17" x14ac:dyDescent="0.35">
      <c r="A4855">
        <v>4854</v>
      </c>
      <c r="B4855" t="s">
        <v>60</v>
      </c>
      <c r="C4855" t="s">
        <v>80</v>
      </c>
      <c r="D4855">
        <v>2017</v>
      </c>
      <c r="E4855" s="9">
        <f ca="1">YEAR(TODAY())-Data_Source[[#This Row],[Year]]</f>
        <v>8</v>
      </c>
      <c r="F4855" t="s">
        <v>44</v>
      </c>
      <c r="G4855" t="s">
        <v>16</v>
      </c>
      <c r="H4855" t="s">
        <v>17</v>
      </c>
      <c r="I4855">
        <v>3.5</v>
      </c>
      <c r="J4855" t="s">
        <v>18</v>
      </c>
      <c r="K4855" t="s">
        <v>19</v>
      </c>
      <c r="L4855">
        <v>100000</v>
      </c>
      <c r="M4855" t="s">
        <v>20</v>
      </c>
      <c r="N4855" t="s">
        <v>20</v>
      </c>
      <c r="O4855" s="2">
        <v>115000</v>
      </c>
      <c r="P4855" s="1">
        <f>MEDIAN(Data_Source[Price (SAR)])</f>
        <v>58000</v>
      </c>
      <c r="Q4855" s="1" cm="1">
        <f t="array" ref="Q4855">MEDIAN(_xlfn._xlws.FILTER(Data_Source[Price (SAR)],Data_Source[Maker] = Data_Source[[#This Row],[Maker]]))</f>
        <v>142000</v>
      </c>
    </row>
    <row r="4856" spans="1:17" x14ac:dyDescent="0.35">
      <c r="A4856">
        <v>4855</v>
      </c>
      <c r="B4856" t="s">
        <v>36</v>
      </c>
      <c r="C4856" t="s">
        <v>37</v>
      </c>
      <c r="D4856">
        <v>2014</v>
      </c>
      <c r="E4856" s="9">
        <f ca="1">YEAR(TODAY())-Data_Source[[#This Row],[Year]]</f>
        <v>11</v>
      </c>
      <c r="F4856" t="s">
        <v>15</v>
      </c>
      <c r="G4856" t="s">
        <v>23</v>
      </c>
      <c r="H4856" t="s">
        <v>17</v>
      </c>
      <c r="I4856">
        <v>5.3</v>
      </c>
      <c r="J4856" t="s">
        <v>18</v>
      </c>
      <c r="K4856" t="s">
        <v>19</v>
      </c>
      <c r="L4856">
        <v>327000</v>
      </c>
      <c r="M4856" t="s">
        <v>45</v>
      </c>
      <c r="N4856" t="s">
        <v>539</v>
      </c>
      <c r="O4856" s="3">
        <v>77000</v>
      </c>
      <c r="P4856" s="1">
        <f>MEDIAN(Data_Source[Price (SAR)])</f>
        <v>58000</v>
      </c>
      <c r="Q4856" s="1" cm="1">
        <f t="array" ref="Q4856">MEDIAN(_xlfn._xlws.FILTER(Data_Source[Price (SAR)],Data_Source[Maker] = Data_Source[[#This Row],[Maker]]))</f>
        <v>72000</v>
      </c>
    </row>
    <row r="4857" spans="1:17" x14ac:dyDescent="0.35">
      <c r="A4857">
        <v>4856</v>
      </c>
      <c r="B4857" t="s">
        <v>27</v>
      </c>
      <c r="C4857" t="s">
        <v>28</v>
      </c>
      <c r="D4857">
        <v>2020</v>
      </c>
      <c r="E4857" s="9">
        <f ca="1">YEAR(TODAY())-Data_Source[[#This Row],[Year]]</f>
        <v>5</v>
      </c>
      <c r="F4857" t="s">
        <v>15</v>
      </c>
      <c r="G4857" t="s">
        <v>23</v>
      </c>
      <c r="H4857" t="s">
        <v>26</v>
      </c>
      <c r="I4857">
        <v>2</v>
      </c>
      <c r="J4857" t="s">
        <v>18</v>
      </c>
      <c r="K4857" t="s">
        <v>19</v>
      </c>
      <c r="L4857">
        <v>130000</v>
      </c>
      <c r="M4857" t="s">
        <v>45</v>
      </c>
      <c r="N4857" t="s">
        <v>539</v>
      </c>
      <c r="O4857" s="3">
        <v>53000</v>
      </c>
      <c r="P4857" s="1">
        <f>MEDIAN(Data_Source[Price (SAR)])</f>
        <v>58000</v>
      </c>
      <c r="Q4857" s="1" cm="1">
        <f t="array" ref="Q4857">MEDIAN(_xlfn._xlws.FILTER(Data_Source[Price (SAR)],Data_Source[Maker] = Data_Source[[#This Row],[Maker]]))</f>
        <v>42000</v>
      </c>
    </row>
    <row r="4858" spans="1:17" x14ac:dyDescent="0.35">
      <c r="A4858">
        <v>4857</v>
      </c>
      <c r="B4858" t="s">
        <v>27</v>
      </c>
      <c r="C4858" t="s">
        <v>88</v>
      </c>
      <c r="D4858">
        <v>2017</v>
      </c>
      <c r="E4858" s="9">
        <f ca="1">YEAR(TODAY())-Data_Source[[#This Row],[Year]]</f>
        <v>8</v>
      </c>
      <c r="F4858" t="s">
        <v>15</v>
      </c>
      <c r="G4858" t="s">
        <v>23</v>
      </c>
      <c r="H4858" t="s">
        <v>26</v>
      </c>
      <c r="I4858">
        <v>1.4</v>
      </c>
      <c r="J4858" t="s">
        <v>18</v>
      </c>
      <c r="K4858" t="s">
        <v>19</v>
      </c>
      <c r="L4858">
        <v>53000</v>
      </c>
      <c r="M4858" t="s">
        <v>45</v>
      </c>
      <c r="N4858" t="s">
        <v>539</v>
      </c>
      <c r="O4858" s="3">
        <v>35000</v>
      </c>
      <c r="P4858" s="1">
        <f>MEDIAN(Data_Source[Price (SAR)])</f>
        <v>58000</v>
      </c>
      <c r="Q4858" s="1" cm="1">
        <f t="array" ref="Q4858">MEDIAN(_xlfn._xlws.FILTER(Data_Source[Price (SAR)],Data_Source[Maker] = Data_Source[[#This Row],[Maker]]))</f>
        <v>42000</v>
      </c>
    </row>
    <row r="4859" spans="1:17" x14ac:dyDescent="0.35">
      <c r="A4859">
        <v>4858</v>
      </c>
      <c r="B4859" t="s">
        <v>34</v>
      </c>
      <c r="C4859" t="s">
        <v>287</v>
      </c>
      <c r="D4859">
        <v>2010</v>
      </c>
      <c r="E4859" s="9">
        <f ca="1">YEAR(TODAY())-Data_Source[[#This Row],[Year]]</f>
        <v>15</v>
      </c>
      <c r="F4859" t="s">
        <v>15</v>
      </c>
      <c r="G4859" t="s">
        <v>23</v>
      </c>
      <c r="H4859" t="s">
        <v>26</v>
      </c>
      <c r="I4859">
        <v>2.7</v>
      </c>
      <c r="J4859" t="s">
        <v>18</v>
      </c>
      <c r="K4859" t="s">
        <v>68</v>
      </c>
      <c r="L4859">
        <v>573000</v>
      </c>
      <c r="M4859" t="s">
        <v>20</v>
      </c>
      <c r="N4859" t="s">
        <v>20</v>
      </c>
      <c r="O4859" s="2">
        <v>37000</v>
      </c>
      <c r="P4859" s="1">
        <f>MEDIAN(Data_Source[Price (SAR)])</f>
        <v>58000</v>
      </c>
      <c r="Q4859" s="1" cm="1">
        <f t="array" ref="Q4859">MEDIAN(_xlfn._xlws.FILTER(Data_Source[Price (SAR)],Data_Source[Maker] = Data_Source[[#This Row],[Maker]]))</f>
        <v>65000</v>
      </c>
    </row>
    <row r="4860" spans="1:17" x14ac:dyDescent="0.35">
      <c r="A4860">
        <v>4859</v>
      </c>
      <c r="B4860" t="s">
        <v>48</v>
      </c>
      <c r="C4860" t="s">
        <v>168</v>
      </c>
      <c r="D4860">
        <v>2020</v>
      </c>
      <c r="E4860" s="9">
        <f ca="1">YEAR(TODAY())-Data_Source[[#This Row],[Year]]</f>
        <v>5</v>
      </c>
      <c r="F4860" t="s">
        <v>44</v>
      </c>
      <c r="G4860" t="s">
        <v>23</v>
      </c>
      <c r="H4860" t="s">
        <v>17</v>
      </c>
      <c r="I4860">
        <v>2</v>
      </c>
      <c r="J4860" t="s">
        <v>18</v>
      </c>
      <c r="K4860" t="s">
        <v>19</v>
      </c>
      <c r="L4860">
        <v>4000</v>
      </c>
      <c r="M4860" t="s">
        <v>45</v>
      </c>
      <c r="N4860" t="s">
        <v>539</v>
      </c>
      <c r="O4860" s="2">
        <v>225000</v>
      </c>
      <c r="P4860" s="1">
        <f>MEDIAN(Data_Source[Price (SAR)])</f>
        <v>58000</v>
      </c>
      <c r="Q4860" s="1" cm="1">
        <f t="array" ref="Q4860">MEDIAN(_xlfn._xlws.FILTER(Data_Source[Price (SAR)],Data_Source[Maker] = Data_Source[[#This Row],[Maker]]))</f>
        <v>145000</v>
      </c>
    </row>
    <row r="4861" spans="1:17" x14ac:dyDescent="0.35">
      <c r="A4861">
        <v>4860</v>
      </c>
      <c r="B4861" t="s">
        <v>109</v>
      </c>
      <c r="C4861" t="s">
        <v>110</v>
      </c>
      <c r="D4861">
        <v>2018</v>
      </c>
      <c r="E4861" s="9">
        <f ca="1">YEAR(TODAY())-Data_Source[[#This Row],[Year]]</f>
        <v>7</v>
      </c>
      <c r="F4861" t="s">
        <v>47</v>
      </c>
      <c r="G4861" t="s">
        <v>102</v>
      </c>
      <c r="H4861" t="s">
        <v>30</v>
      </c>
      <c r="I4861">
        <v>3.6</v>
      </c>
      <c r="J4861" t="s">
        <v>18</v>
      </c>
      <c r="K4861" t="s">
        <v>19</v>
      </c>
      <c r="L4861">
        <v>89000</v>
      </c>
      <c r="M4861" t="s">
        <v>45</v>
      </c>
      <c r="N4861" t="s">
        <v>539</v>
      </c>
      <c r="O4861" s="3">
        <v>109000</v>
      </c>
      <c r="P4861" s="1">
        <f>MEDIAN(Data_Source[Price (SAR)])</f>
        <v>58000</v>
      </c>
      <c r="Q4861" s="1" cm="1">
        <f t="array" ref="Q4861">MEDIAN(_xlfn._xlws.FILTER(Data_Source[Price (SAR)],Data_Source[Maker] = Data_Source[[#This Row],[Maker]]))</f>
        <v>71000</v>
      </c>
    </row>
    <row r="4862" spans="1:17" x14ac:dyDescent="0.35">
      <c r="A4862">
        <v>4861</v>
      </c>
      <c r="B4862" t="s">
        <v>27</v>
      </c>
      <c r="C4862" t="s">
        <v>88</v>
      </c>
      <c r="D4862">
        <v>2019</v>
      </c>
      <c r="E4862" s="9">
        <f ca="1">YEAR(TODAY())-Data_Source[[#This Row],[Year]]</f>
        <v>6</v>
      </c>
      <c r="F4862" t="s">
        <v>15</v>
      </c>
      <c r="G4862" t="s">
        <v>23</v>
      </c>
      <c r="H4862" t="s">
        <v>26</v>
      </c>
      <c r="I4862">
        <v>1.4</v>
      </c>
      <c r="J4862" t="s">
        <v>18</v>
      </c>
      <c r="K4862" t="s">
        <v>19</v>
      </c>
      <c r="L4862">
        <v>62400</v>
      </c>
      <c r="M4862" t="s">
        <v>45</v>
      </c>
      <c r="N4862" t="s">
        <v>539</v>
      </c>
      <c r="O4862" s="3">
        <v>40000</v>
      </c>
      <c r="P4862" s="1">
        <f>MEDIAN(Data_Source[Price (SAR)])</f>
        <v>58000</v>
      </c>
      <c r="Q4862" s="1" cm="1">
        <f t="array" ref="Q4862">MEDIAN(_xlfn._xlws.FILTER(Data_Source[Price (SAR)],Data_Source[Maker] = Data_Source[[#This Row],[Maker]]))</f>
        <v>42000</v>
      </c>
    </row>
    <row r="4863" spans="1:17" x14ac:dyDescent="0.35">
      <c r="A4863">
        <v>4862</v>
      </c>
      <c r="B4863" t="s">
        <v>34</v>
      </c>
      <c r="C4863" t="s">
        <v>51</v>
      </c>
      <c r="D4863">
        <v>2017</v>
      </c>
      <c r="E4863" s="9">
        <f ca="1">YEAR(TODAY())-Data_Source[[#This Row],[Year]]</f>
        <v>8</v>
      </c>
      <c r="F4863" t="s">
        <v>15</v>
      </c>
      <c r="G4863" t="s">
        <v>25</v>
      </c>
      <c r="H4863" t="s">
        <v>26</v>
      </c>
      <c r="I4863">
        <v>1.6</v>
      </c>
      <c r="J4863" t="s">
        <v>18</v>
      </c>
      <c r="K4863" t="s">
        <v>19</v>
      </c>
      <c r="L4863">
        <v>84289</v>
      </c>
      <c r="M4863" t="s">
        <v>45</v>
      </c>
      <c r="N4863" t="s">
        <v>539</v>
      </c>
      <c r="O4863" s="3">
        <v>46000</v>
      </c>
      <c r="P4863" s="1">
        <f>MEDIAN(Data_Source[Price (SAR)])</f>
        <v>58000</v>
      </c>
      <c r="Q4863" s="1" cm="1">
        <f t="array" ref="Q4863">MEDIAN(_xlfn._xlws.FILTER(Data_Source[Price (SAR)],Data_Source[Maker] = Data_Source[[#This Row],[Maker]]))</f>
        <v>65000</v>
      </c>
    </row>
    <row r="4864" spans="1:17" x14ac:dyDescent="0.35">
      <c r="A4864">
        <v>4863</v>
      </c>
      <c r="B4864" t="s">
        <v>27</v>
      </c>
      <c r="C4864" t="s">
        <v>89</v>
      </c>
      <c r="D4864">
        <v>2012</v>
      </c>
      <c r="E4864" s="9">
        <f ca="1">YEAR(TODAY())-Data_Source[[#This Row],[Year]]</f>
        <v>13</v>
      </c>
      <c r="F4864" t="s">
        <v>15</v>
      </c>
      <c r="G4864" t="s">
        <v>23</v>
      </c>
      <c r="H4864" t="s">
        <v>30</v>
      </c>
      <c r="I4864">
        <v>2.4</v>
      </c>
      <c r="J4864" t="s">
        <v>18</v>
      </c>
      <c r="K4864" t="s">
        <v>19</v>
      </c>
      <c r="L4864">
        <v>271800</v>
      </c>
      <c r="M4864" t="s">
        <v>45</v>
      </c>
      <c r="N4864" t="s">
        <v>539</v>
      </c>
      <c r="O4864" s="2">
        <v>24000</v>
      </c>
      <c r="P4864" s="1">
        <f>MEDIAN(Data_Source[Price (SAR)])</f>
        <v>58000</v>
      </c>
      <c r="Q4864" s="1" cm="1">
        <f t="array" ref="Q4864">MEDIAN(_xlfn._xlws.FILTER(Data_Source[Price (SAR)],Data_Source[Maker] = Data_Source[[#This Row],[Maker]]))</f>
        <v>42000</v>
      </c>
    </row>
    <row r="4865" spans="1:17" x14ac:dyDescent="0.35">
      <c r="A4865">
        <v>4864</v>
      </c>
      <c r="B4865" t="s">
        <v>85</v>
      </c>
      <c r="C4865" t="s">
        <v>87</v>
      </c>
      <c r="D4865">
        <v>2017</v>
      </c>
      <c r="E4865" s="9">
        <f ca="1">YEAR(TODAY())-Data_Source[[#This Row],[Year]]</f>
        <v>8</v>
      </c>
      <c r="F4865" t="s">
        <v>15</v>
      </c>
      <c r="G4865" t="s">
        <v>23</v>
      </c>
      <c r="H4865" t="s">
        <v>17</v>
      </c>
      <c r="I4865">
        <v>3.8</v>
      </c>
      <c r="J4865" t="s">
        <v>18</v>
      </c>
      <c r="K4865" t="s">
        <v>19</v>
      </c>
      <c r="L4865">
        <v>158000</v>
      </c>
      <c r="M4865" t="s">
        <v>59</v>
      </c>
      <c r="N4865" t="s">
        <v>59</v>
      </c>
      <c r="O4865" s="2">
        <v>95000</v>
      </c>
      <c r="P4865" s="1">
        <f>MEDIAN(Data_Source[Price (SAR)])</f>
        <v>58000</v>
      </c>
      <c r="Q4865" s="1" cm="1">
        <f t="array" ref="Q4865">MEDIAN(_xlfn._xlws.FILTER(Data_Source[Price (SAR)],Data_Source[Maker] = Data_Source[[#This Row],[Maker]]))</f>
        <v>88000</v>
      </c>
    </row>
    <row r="4866" spans="1:17" x14ac:dyDescent="0.35">
      <c r="A4866">
        <v>4865</v>
      </c>
      <c r="B4866" t="s">
        <v>34</v>
      </c>
      <c r="C4866" t="s">
        <v>123</v>
      </c>
      <c r="D4866">
        <v>2018</v>
      </c>
      <c r="E4866" s="9">
        <f ca="1">YEAR(TODAY())-Data_Source[[#This Row],[Year]]</f>
        <v>7</v>
      </c>
      <c r="F4866" t="s">
        <v>15</v>
      </c>
      <c r="G4866" t="s">
        <v>23</v>
      </c>
      <c r="H4866" t="s">
        <v>26</v>
      </c>
      <c r="I4866">
        <v>2.7</v>
      </c>
      <c r="J4866" t="s">
        <v>18</v>
      </c>
      <c r="K4866" t="s">
        <v>68</v>
      </c>
      <c r="L4866">
        <v>88000</v>
      </c>
      <c r="M4866" t="s">
        <v>45</v>
      </c>
      <c r="N4866" t="s">
        <v>539</v>
      </c>
      <c r="O4866" s="3">
        <v>79500</v>
      </c>
      <c r="P4866" s="1">
        <f>MEDIAN(Data_Source[Price (SAR)])</f>
        <v>58000</v>
      </c>
      <c r="Q4866" s="1" cm="1">
        <f t="array" ref="Q4866">MEDIAN(_xlfn._xlws.FILTER(Data_Source[Price (SAR)],Data_Source[Maker] = Data_Source[[#This Row],[Maker]]))</f>
        <v>65000</v>
      </c>
    </row>
    <row r="4867" spans="1:17" x14ac:dyDescent="0.35">
      <c r="A4867">
        <v>4866</v>
      </c>
      <c r="B4867" t="s">
        <v>82</v>
      </c>
      <c r="C4867" t="s">
        <v>83</v>
      </c>
      <c r="D4867">
        <v>2020</v>
      </c>
      <c r="E4867" s="9">
        <f ca="1">YEAR(TODAY())-Data_Source[[#This Row],[Year]]</f>
        <v>5</v>
      </c>
      <c r="F4867" t="s">
        <v>15</v>
      </c>
      <c r="G4867" t="s">
        <v>23</v>
      </c>
      <c r="H4867" t="s">
        <v>26</v>
      </c>
      <c r="I4867">
        <v>3.5</v>
      </c>
      <c r="J4867" t="s">
        <v>18</v>
      </c>
      <c r="K4867" t="s">
        <v>19</v>
      </c>
      <c r="L4867">
        <v>96000</v>
      </c>
      <c r="M4867" t="s">
        <v>20</v>
      </c>
      <c r="N4867" t="s">
        <v>20</v>
      </c>
      <c r="O4867" s="2">
        <v>70000</v>
      </c>
      <c r="P4867" s="1">
        <f>MEDIAN(Data_Source[Price (SAR)])</f>
        <v>58000</v>
      </c>
      <c r="Q4867" s="1" cm="1">
        <f t="array" ref="Q4867">MEDIAN(_xlfn._xlws.FILTER(Data_Source[Price (SAR)],Data_Source[Maker] = Data_Source[[#This Row],[Maker]]))</f>
        <v>40000</v>
      </c>
    </row>
    <row r="4868" spans="1:17" x14ac:dyDescent="0.35">
      <c r="A4868">
        <v>4867</v>
      </c>
      <c r="B4868" t="s">
        <v>60</v>
      </c>
      <c r="C4868" t="s">
        <v>90</v>
      </c>
      <c r="D4868">
        <v>2020</v>
      </c>
      <c r="E4868" s="9">
        <f ca="1">YEAR(TODAY())-Data_Source[[#This Row],[Year]]</f>
        <v>5</v>
      </c>
      <c r="F4868" t="s">
        <v>15</v>
      </c>
      <c r="G4868" t="s">
        <v>23</v>
      </c>
      <c r="H4868" t="s">
        <v>17</v>
      </c>
      <c r="I4868">
        <v>5.7</v>
      </c>
      <c r="J4868" t="s">
        <v>18</v>
      </c>
      <c r="K4868" t="s">
        <v>19</v>
      </c>
      <c r="L4868">
        <v>30000</v>
      </c>
      <c r="M4868" t="s">
        <v>45</v>
      </c>
      <c r="N4868" t="s">
        <v>539</v>
      </c>
      <c r="O4868" s="3">
        <v>468000</v>
      </c>
      <c r="P4868" s="1">
        <f>MEDIAN(Data_Source[Price (SAR)])</f>
        <v>58000</v>
      </c>
      <c r="Q4868" s="1" cm="1">
        <f t="array" ref="Q4868">MEDIAN(_xlfn._xlws.FILTER(Data_Source[Price (SAR)],Data_Source[Maker] = Data_Source[[#This Row],[Maker]]))</f>
        <v>142000</v>
      </c>
    </row>
    <row r="4869" spans="1:17" x14ac:dyDescent="0.35">
      <c r="A4869">
        <v>4868</v>
      </c>
      <c r="B4869" t="s">
        <v>48</v>
      </c>
      <c r="C4869" t="s">
        <v>106</v>
      </c>
      <c r="D4869">
        <v>2002</v>
      </c>
      <c r="E4869" s="9">
        <f ca="1">YEAR(TODAY())-Data_Source[[#This Row],[Year]]</f>
        <v>23</v>
      </c>
      <c r="F4869" t="s">
        <v>44</v>
      </c>
      <c r="G4869" t="s">
        <v>23</v>
      </c>
      <c r="H4869" t="s">
        <v>17</v>
      </c>
      <c r="I4869">
        <v>3</v>
      </c>
      <c r="J4869" t="s">
        <v>18</v>
      </c>
      <c r="K4869" t="s">
        <v>19</v>
      </c>
      <c r="L4869">
        <v>101000</v>
      </c>
      <c r="M4869" t="s">
        <v>45</v>
      </c>
      <c r="N4869" t="s">
        <v>539</v>
      </c>
      <c r="O4869" s="2">
        <v>38000</v>
      </c>
      <c r="P4869" s="1">
        <f>MEDIAN(Data_Source[Price (SAR)])</f>
        <v>58000</v>
      </c>
      <c r="Q4869" s="1" cm="1">
        <f t="array" ref="Q4869">MEDIAN(_xlfn._xlws.FILTER(Data_Source[Price (SAR)],Data_Source[Maker] = Data_Source[[#This Row],[Maker]]))</f>
        <v>145000</v>
      </c>
    </row>
    <row r="4870" spans="1:17" x14ac:dyDescent="0.35">
      <c r="A4870">
        <v>4869</v>
      </c>
      <c r="B4870" t="s">
        <v>73</v>
      </c>
      <c r="C4870" t="s">
        <v>74</v>
      </c>
      <c r="D4870">
        <v>2016</v>
      </c>
      <c r="E4870" s="9">
        <f ca="1">YEAR(TODAY())-Data_Source[[#This Row],[Year]]</f>
        <v>9</v>
      </c>
      <c r="F4870" t="s">
        <v>44</v>
      </c>
      <c r="G4870" t="s">
        <v>94</v>
      </c>
      <c r="H4870" t="s">
        <v>17</v>
      </c>
      <c r="I4870">
        <v>3.7</v>
      </c>
      <c r="J4870" t="s">
        <v>18</v>
      </c>
      <c r="K4870" t="s">
        <v>19</v>
      </c>
      <c r="L4870">
        <v>169300</v>
      </c>
      <c r="M4870" t="s">
        <v>45</v>
      </c>
      <c r="N4870" t="s">
        <v>539</v>
      </c>
      <c r="O4870" s="3">
        <v>65000</v>
      </c>
      <c r="P4870" s="1">
        <f>MEDIAN(Data_Source[Price (SAR)])</f>
        <v>58000</v>
      </c>
      <c r="Q4870" s="1" cm="1">
        <f t="array" ref="Q4870">MEDIAN(_xlfn._xlws.FILTER(Data_Source[Price (SAR)],Data_Source[Maker] = Data_Source[[#This Row],[Maker]]))</f>
        <v>56000</v>
      </c>
    </row>
    <row r="4871" spans="1:17" x14ac:dyDescent="0.35">
      <c r="A4871">
        <v>4870</v>
      </c>
      <c r="B4871" t="s">
        <v>21</v>
      </c>
      <c r="C4871" t="s">
        <v>24</v>
      </c>
      <c r="D4871">
        <v>2016</v>
      </c>
      <c r="E4871" s="9">
        <f ca="1">YEAR(TODAY())-Data_Source[[#This Row],[Year]]</f>
        <v>9</v>
      </c>
      <c r="F4871" t="s">
        <v>15</v>
      </c>
      <c r="G4871" t="s">
        <v>23</v>
      </c>
      <c r="H4871" t="s">
        <v>26</v>
      </c>
      <c r="I4871">
        <v>1.5</v>
      </c>
      <c r="J4871" t="s">
        <v>18</v>
      </c>
      <c r="K4871" t="s">
        <v>19</v>
      </c>
      <c r="L4871">
        <v>200000</v>
      </c>
      <c r="M4871" t="s">
        <v>42</v>
      </c>
      <c r="N4871" t="s">
        <v>64</v>
      </c>
      <c r="O4871" s="2">
        <v>20000</v>
      </c>
      <c r="P4871" s="1">
        <f>MEDIAN(Data_Source[Price (SAR)])</f>
        <v>58000</v>
      </c>
      <c r="Q4871" s="1" cm="1">
        <f t="array" ref="Q4871">MEDIAN(_xlfn._xlws.FILTER(Data_Source[Price (SAR)],Data_Source[Maker] = Data_Source[[#This Row],[Maker]]))</f>
        <v>36500</v>
      </c>
    </row>
    <row r="4872" spans="1:17" x14ac:dyDescent="0.35">
      <c r="A4872">
        <v>4871</v>
      </c>
      <c r="B4872" t="s">
        <v>34</v>
      </c>
      <c r="C4872" t="s">
        <v>55</v>
      </c>
      <c r="D4872">
        <v>2021</v>
      </c>
      <c r="E4872" s="9">
        <f ca="1">YEAR(TODAY())-Data_Source[[#This Row],[Year]]</f>
        <v>4</v>
      </c>
      <c r="F4872" t="s">
        <v>15</v>
      </c>
      <c r="G4872" t="s">
        <v>23</v>
      </c>
      <c r="H4872" t="s">
        <v>30</v>
      </c>
      <c r="I4872">
        <v>4</v>
      </c>
      <c r="J4872" t="s">
        <v>18</v>
      </c>
      <c r="K4872" t="s">
        <v>19</v>
      </c>
      <c r="L4872">
        <v>3000</v>
      </c>
      <c r="M4872" t="s">
        <v>45</v>
      </c>
      <c r="N4872" t="s">
        <v>539</v>
      </c>
      <c r="O4872" s="2">
        <v>174000</v>
      </c>
      <c r="P4872" s="1">
        <f>MEDIAN(Data_Source[Price (SAR)])</f>
        <v>58000</v>
      </c>
      <c r="Q4872" s="1" cm="1">
        <f t="array" ref="Q4872">MEDIAN(_xlfn._xlws.FILTER(Data_Source[Price (SAR)],Data_Source[Maker] = Data_Source[[#This Row],[Maker]]))</f>
        <v>65000</v>
      </c>
    </row>
    <row r="4873" spans="1:17" x14ac:dyDescent="0.35">
      <c r="A4873">
        <v>4872</v>
      </c>
      <c r="B4873" t="s">
        <v>21</v>
      </c>
      <c r="C4873" t="s">
        <v>207</v>
      </c>
      <c r="D4873">
        <v>2018</v>
      </c>
      <c r="E4873" s="9">
        <f ca="1">YEAR(TODAY())-Data_Source[[#This Row],[Year]]</f>
        <v>7</v>
      </c>
      <c r="F4873" t="s">
        <v>15</v>
      </c>
      <c r="G4873" t="s">
        <v>23</v>
      </c>
      <c r="H4873" t="s">
        <v>30</v>
      </c>
      <c r="I4873">
        <v>2.5</v>
      </c>
      <c r="J4873" t="s">
        <v>18</v>
      </c>
      <c r="K4873" t="s">
        <v>19</v>
      </c>
      <c r="L4873">
        <v>77000</v>
      </c>
      <c r="M4873" t="s">
        <v>42</v>
      </c>
      <c r="N4873" t="s">
        <v>64</v>
      </c>
      <c r="O4873" s="2">
        <v>65000</v>
      </c>
      <c r="P4873" s="1">
        <f>MEDIAN(Data_Source[Price (SAR)])</f>
        <v>58000</v>
      </c>
      <c r="Q4873" s="1" cm="1">
        <f t="array" ref="Q4873">MEDIAN(_xlfn._xlws.FILTER(Data_Source[Price (SAR)],Data_Source[Maker] = Data_Source[[#This Row],[Maker]]))</f>
        <v>36500</v>
      </c>
    </row>
    <row r="4874" spans="1:17" x14ac:dyDescent="0.35">
      <c r="A4874">
        <v>4873</v>
      </c>
      <c r="B4874" t="s">
        <v>34</v>
      </c>
      <c r="C4874" t="s">
        <v>35</v>
      </c>
      <c r="D4874">
        <v>2010</v>
      </c>
      <c r="E4874" s="9">
        <f ca="1">YEAR(TODAY())-Data_Source[[#This Row],[Year]]</f>
        <v>15</v>
      </c>
      <c r="F4874" t="s">
        <v>15</v>
      </c>
      <c r="G4874" t="s">
        <v>23</v>
      </c>
      <c r="H4874" t="s">
        <v>17</v>
      </c>
      <c r="I4874">
        <v>1.5</v>
      </c>
      <c r="J4874" t="s">
        <v>18</v>
      </c>
      <c r="K4874" t="s">
        <v>19</v>
      </c>
      <c r="L4874">
        <v>360000</v>
      </c>
      <c r="M4874" t="s">
        <v>20</v>
      </c>
      <c r="N4874" t="s">
        <v>20</v>
      </c>
      <c r="O4874" s="3">
        <v>83000</v>
      </c>
      <c r="P4874" s="1">
        <f>MEDIAN(Data_Source[Price (SAR)])</f>
        <v>58000</v>
      </c>
      <c r="Q4874" s="1" cm="1">
        <f t="array" ref="Q4874">MEDIAN(_xlfn._xlws.FILTER(Data_Source[Price (SAR)],Data_Source[Maker] = Data_Source[[#This Row],[Maker]]))</f>
        <v>65000</v>
      </c>
    </row>
    <row r="4875" spans="1:17" x14ac:dyDescent="0.35">
      <c r="A4875">
        <v>4874</v>
      </c>
      <c r="B4875" t="s">
        <v>34</v>
      </c>
      <c r="C4875" t="s">
        <v>35</v>
      </c>
      <c r="D4875">
        <v>2018</v>
      </c>
      <c r="E4875" s="9">
        <f ca="1">YEAR(TODAY())-Data_Source[[#This Row],[Year]]</f>
        <v>7</v>
      </c>
      <c r="F4875" t="s">
        <v>44</v>
      </c>
      <c r="G4875" t="s">
        <v>16</v>
      </c>
      <c r="H4875" t="s">
        <v>17</v>
      </c>
      <c r="I4875">
        <v>5.7</v>
      </c>
      <c r="J4875" t="s">
        <v>18</v>
      </c>
      <c r="K4875" t="s">
        <v>19</v>
      </c>
      <c r="L4875">
        <v>42000</v>
      </c>
      <c r="M4875" t="s">
        <v>20</v>
      </c>
      <c r="N4875" t="s">
        <v>20</v>
      </c>
      <c r="O4875" s="3">
        <v>241000</v>
      </c>
      <c r="P4875" s="1">
        <f>MEDIAN(Data_Source[Price (SAR)])</f>
        <v>58000</v>
      </c>
      <c r="Q4875" s="1" cm="1">
        <f t="array" ref="Q4875">MEDIAN(_xlfn._xlws.FILTER(Data_Source[Price (SAR)],Data_Source[Maker] = Data_Source[[#This Row],[Maker]]))</f>
        <v>65000</v>
      </c>
    </row>
    <row r="4876" spans="1:17" x14ac:dyDescent="0.35">
      <c r="A4876">
        <v>4875</v>
      </c>
      <c r="B4876" t="s">
        <v>34</v>
      </c>
      <c r="C4876" t="s">
        <v>123</v>
      </c>
      <c r="D4876">
        <v>2020</v>
      </c>
      <c r="E4876" s="9">
        <f ca="1">YEAR(TODAY())-Data_Source[[#This Row],[Year]]</f>
        <v>5</v>
      </c>
      <c r="F4876" t="s">
        <v>44</v>
      </c>
      <c r="G4876" t="s">
        <v>23</v>
      </c>
      <c r="H4876" t="s">
        <v>17</v>
      </c>
      <c r="I4876">
        <v>2.7</v>
      </c>
      <c r="J4876" t="s">
        <v>18</v>
      </c>
      <c r="K4876" t="s">
        <v>68</v>
      </c>
      <c r="L4876">
        <v>53000</v>
      </c>
      <c r="M4876" t="s">
        <v>20</v>
      </c>
      <c r="N4876" t="s">
        <v>20</v>
      </c>
      <c r="O4876" s="3">
        <v>103000</v>
      </c>
      <c r="P4876" s="1">
        <f>MEDIAN(Data_Source[Price (SAR)])</f>
        <v>58000</v>
      </c>
      <c r="Q4876" s="1" cm="1">
        <f t="array" ref="Q4876">MEDIAN(_xlfn._xlws.FILTER(Data_Source[Price (SAR)],Data_Source[Maker] = Data_Source[[#This Row],[Maker]]))</f>
        <v>65000</v>
      </c>
    </row>
    <row r="4877" spans="1:17" x14ac:dyDescent="0.35">
      <c r="A4877">
        <v>4876</v>
      </c>
      <c r="B4877" t="s">
        <v>174</v>
      </c>
      <c r="C4877" t="s">
        <v>175</v>
      </c>
      <c r="D4877">
        <v>2020</v>
      </c>
      <c r="E4877" s="9">
        <f ca="1">YEAR(TODAY())-Data_Source[[#This Row],[Year]]</f>
        <v>5</v>
      </c>
      <c r="F4877" t="s">
        <v>44</v>
      </c>
      <c r="G4877" t="s">
        <v>23</v>
      </c>
      <c r="H4877" t="s">
        <v>17</v>
      </c>
      <c r="I4877">
        <v>2</v>
      </c>
      <c r="J4877" t="s">
        <v>18</v>
      </c>
      <c r="K4877" t="s">
        <v>19</v>
      </c>
      <c r="L4877">
        <v>4500</v>
      </c>
      <c r="M4877" t="s">
        <v>45</v>
      </c>
      <c r="N4877" t="s">
        <v>539</v>
      </c>
      <c r="O4877" s="2">
        <v>325000</v>
      </c>
      <c r="P4877" s="1">
        <f>MEDIAN(Data_Source[Price (SAR)])</f>
        <v>58000</v>
      </c>
      <c r="Q4877" s="1" cm="1">
        <f t="array" ref="Q4877">MEDIAN(_xlfn._xlws.FILTER(Data_Source[Price (SAR)],Data_Source[Maker] = Data_Source[[#This Row],[Maker]]))</f>
        <v>110000</v>
      </c>
    </row>
    <row r="4878" spans="1:17" x14ac:dyDescent="0.35">
      <c r="A4878">
        <v>4877</v>
      </c>
      <c r="B4878" t="s">
        <v>82</v>
      </c>
      <c r="C4878" t="s">
        <v>142</v>
      </c>
      <c r="D4878">
        <v>2019</v>
      </c>
      <c r="E4878" s="9">
        <f ca="1">YEAR(TODAY())-Data_Source[[#This Row],[Year]]</f>
        <v>6</v>
      </c>
      <c r="F4878" t="s">
        <v>15</v>
      </c>
      <c r="G4878" t="s">
        <v>23</v>
      </c>
      <c r="H4878" t="s">
        <v>26</v>
      </c>
      <c r="I4878">
        <v>1.6</v>
      </c>
      <c r="J4878" t="s">
        <v>18</v>
      </c>
      <c r="K4878" t="s">
        <v>19</v>
      </c>
      <c r="L4878">
        <v>30799</v>
      </c>
      <c r="M4878" t="s">
        <v>42</v>
      </c>
      <c r="N4878" t="s">
        <v>64</v>
      </c>
      <c r="O4878" s="3">
        <v>45000</v>
      </c>
      <c r="P4878" s="1">
        <f>MEDIAN(Data_Source[Price (SAR)])</f>
        <v>58000</v>
      </c>
      <c r="Q4878" s="1" cm="1">
        <f t="array" ref="Q4878">MEDIAN(_xlfn._xlws.FILTER(Data_Source[Price (SAR)],Data_Source[Maker] = Data_Source[[#This Row],[Maker]]))</f>
        <v>40000</v>
      </c>
    </row>
    <row r="4879" spans="1:17" x14ac:dyDescent="0.35">
      <c r="A4879">
        <v>4878</v>
      </c>
      <c r="B4879" t="s">
        <v>39</v>
      </c>
      <c r="C4879" t="s">
        <v>46</v>
      </c>
      <c r="D4879">
        <v>2016</v>
      </c>
      <c r="E4879" s="9">
        <f ca="1">YEAR(TODAY())-Data_Source[[#This Row],[Year]]</f>
        <v>9</v>
      </c>
      <c r="F4879" t="s">
        <v>15</v>
      </c>
      <c r="G4879" t="s">
        <v>23</v>
      </c>
      <c r="H4879" t="s">
        <v>26</v>
      </c>
      <c r="I4879">
        <v>5.3</v>
      </c>
      <c r="J4879" t="s">
        <v>18</v>
      </c>
      <c r="K4879" t="s">
        <v>19</v>
      </c>
      <c r="L4879">
        <v>139000</v>
      </c>
      <c r="M4879" t="s">
        <v>20</v>
      </c>
      <c r="N4879" t="s">
        <v>20</v>
      </c>
      <c r="O4879" s="2">
        <v>110000</v>
      </c>
      <c r="P4879" s="1">
        <f>MEDIAN(Data_Source[Price (SAR)])</f>
        <v>58000</v>
      </c>
      <c r="Q4879" s="1" cm="1">
        <f t="array" ref="Q4879">MEDIAN(_xlfn._xlws.FILTER(Data_Source[Price (SAR)],Data_Source[Maker] = Data_Source[[#This Row],[Maker]]))</f>
        <v>60000</v>
      </c>
    </row>
    <row r="4880" spans="1:17" x14ac:dyDescent="0.35">
      <c r="A4880">
        <v>4879</v>
      </c>
      <c r="B4880" t="s">
        <v>34</v>
      </c>
      <c r="C4880" t="s">
        <v>123</v>
      </c>
      <c r="D4880">
        <v>2021</v>
      </c>
      <c r="E4880" s="9">
        <f ca="1">YEAR(TODAY())-Data_Source[[#This Row],[Year]]</f>
        <v>4</v>
      </c>
      <c r="F4880" t="s">
        <v>15</v>
      </c>
      <c r="G4880" t="s">
        <v>23</v>
      </c>
      <c r="H4880" t="s">
        <v>17</v>
      </c>
      <c r="I4880">
        <v>2.7</v>
      </c>
      <c r="J4880" t="s">
        <v>18</v>
      </c>
      <c r="K4880" t="s">
        <v>68</v>
      </c>
      <c r="L4880">
        <v>37000</v>
      </c>
      <c r="M4880" t="s">
        <v>20</v>
      </c>
      <c r="N4880" t="s">
        <v>20</v>
      </c>
      <c r="O4880" s="3">
        <v>1723</v>
      </c>
      <c r="P4880" s="1">
        <f>MEDIAN(Data_Source[Price (SAR)])</f>
        <v>58000</v>
      </c>
      <c r="Q4880" s="1" cm="1">
        <f t="array" ref="Q4880">MEDIAN(_xlfn._xlws.FILTER(Data_Source[Price (SAR)],Data_Source[Maker] = Data_Source[[#This Row],[Maker]]))</f>
        <v>65000</v>
      </c>
    </row>
    <row r="4881" spans="1:17" x14ac:dyDescent="0.35">
      <c r="A4881">
        <v>4880</v>
      </c>
      <c r="B4881" t="s">
        <v>103</v>
      </c>
      <c r="C4881" t="s">
        <v>104</v>
      </c>
      <c r="D4881">
        <v>2014</v>
      </c>
      <c r="E4881" s="9">
        <f ca="1">YEAR(TODAY())-Data_Source[[#This Row],[Year]]</f>
        <v>11</v>
      </c>
      <c r="F4881" t="s">
        <v>44</v>
      </c>
      <c r="G4881" t="s">
        <v>29</v>
      </c>
      <c r="H4881" t="s">
        <v>17</v>
      </c>
      <c r="I4881">
        <v>5.7</v>
      </c>
      <c r="J4881" t="s">
        <v>18</v>
      </c>
      <c r="K4881" t="s">
        <v>19</v>
      </c>
      <c r="L4881">
        <v>76300</v>
      </c>
      <c r="M4881" t="s">
        <v>20</v>
      </c>
      <c r="N4881" t="s">
        <v>20</v>
      </c>
      <c r="O4881" s="2">
        <v>85000</v>
      </c>
      <c r="P4881" s="1">
        <f>MEDIAN(Data_Source[Price (SAR)])</f>
        <v>58000</v>
      </c>
      <c r="Q4881" s="1" cm="1">
        <f t="array" ref="Q4881">MEDIAN(_xlfn._xlws.FILTER(Data_Source[Price (SAR)],Data_Source[Maker] = Data_Source[[#This Row],[Maker]]))</f>
        <v>83000</v>
      </c>
    </row>
    <row r="4882" spans="1:17" x14ac:dyDescent="0.35">
      <c r="A4882">
        <v>4881</v>
      </c>
      <c r="B4882" t="s">
        <v>34</v>
      </c>
      <c r="C4882" t="s">
        <v>72</v>
      </c>
      <c r="D4882">
        <v>2020</v>
      </c>
      <c r="E4882" s="9">
        <f ca="1">YEAR(TODAY())-Data_Source[[#This Row],[Year]]</f>
        <v>5</v>
      </c>
      <c r="F4882" t="s">
        <v>44</v>
      </c>
      <c r="G4882" t="s">
        <v>23</v>
      </c>
      <c r="H4882" t="s">
        <v>17</v>
      </c>
      <c r="I4882">
        <v>2.5</v>
      </c>
      <c r="J4882" t="s">
        <v>18</v>
      </c>
      <c r="K4882" t="s">
        <v>19</v>
      </c>
      <c r="L4882">
        <v>15000</v>
      </c>
      <c r="M4882" t="s">
        <v>45</v>
      </c>
      <c r="N4882" t="s">
        <v>539</v>
      </c>
      <c r="O4882" s="3">
        <v>111000</v>
      </c>
      <c r="P4882" s="1">
        <f>MEDIAN(Data_Source[Price (SAR)])</f>
        <v>58000</v>
      </c>
      <c r="Q4882" s="1" cm="1">
        <f t="array" ref="Q4882">MEDIAN(_xlfn._xlws.FILTER(Data_Source[Price (SAR)],Data_Source[Maker] = Data_Source[[#This Row],[Maker]]))</f>
        <v>65000</v>
      </c>
    </row>
    <row r="4883" spans="1:17" x14ac:dyDescent="0.35">
      <c r="A4883">
        <v>4882</v>
      </c>
      <c r="B4883" t="s">
        <v>73</v>
      </c>
      <c r="C4883">
        <v>3</v>
      </c>
      <c r="D4883">
        <v>2018</v>
      </c>
      <c r="E4883" s="9">
        <f ca="1">YEAR(TODAY())-Data_Source[[#This Row],[Year]]</f>
        <v>7</v>
      </c>
      <c r="F4883" t="s">
        <v>15</v>
      </c>
      <c r="G4883" t="s">
        <v>16</v>
      </c>
      <c r="H4883" t="s">
        <v>26</v>
      </c>
      <c r="I4883">
        <v>1.6</v>
      </c>
      <c r="J4883" t="s">
        <v>18</v>
      </c>
      <c r="K4883" t="s">
        <v>19</v>
      </c>
      <c r="L4883">
        <v>99000</v>
      </c>
      <c r="M4883" t="s">
        <v>54</v>
      </c>
      <c r="N4883" t="s">
        <v>538</v>
      </c>
      <c r="O4883" s="2">
        <v>45000</v>
      </c>
      <c r="P4883" s="1">
        <f>MEDIAN(Data_Source[Price (SAR)])</f>
        <v>58000</v>
      </c>
      <c r="Q4883" s="1" cm="1">
        <f t="array" ref="Q4883">MEDIAN(_xlfn._xlws.FILTER(Data_Source[Price (SAR)],Data_Source[Maker] = Data_Source[[#This Row],[Maker]]))</f>
        <v>56000</v>
      </c>
    </row>
    <row r="4884" spans="1:17" x14ac:dyDescent="0.35">
      <c r="A4884">
        <v>4883</v>
      </c>
      <c r="B4884" t="s">
        <v>21</v>
      </c>
      <c r="C4884" t="s">
        <v>218</v>
      </c>
      <c r="D4884">
        <v>2016</v>
      </c>
      <c r="E4884" s="9">
        <f ca="1">YEAR(TODAY())-Data_Source[[#This Row],[Year]]</f>
        <v>9</v>
      </c>
      <c r="F4884" t="s">
        <v>15</v>
      </c>
      <c r="G4884" t="s">
        <v>23</v>
      </c>
      <c r="H4884" t="s">
        <v>26</v>
      </c>
      <c r="I4884">
        <v>2.5</v>
      </c>
      <c r="J4884" t="s">
        <v>18</v>
      </c>
      <c r="K4884" t="s">
        <v>68</v>
      </c>
      <c r="L4884">
        <v>132714</v>
      </c>
      <c r="M4884" t="s">
        <v>20</v>
      </c>
      <c r="N4884" t="s">
        <v>20</v>
      </c>
      <c r="O4884" s="2">
        <v>41500</v>
      </c>
      <c r="P4884" s="1">
        <f>MEDIAN(Data_Source[Price (SAR)])</f>
        <v>58000</v>
      </c>
      <c r="Q4884" s="1" cm="1">
        <f t="array" ref="Q4884">MEDIAN(_xlfn._xlws.FILTER(Data_Source[Price (SAR)],Data_Source[Maker] = Data_Source[[#This Row],[Maker]]))</f>
        <v>36500</v>
      </c>
    </row>
    <row r="4885" spans="1:17" x14ac:dyDescent="0.35">
      <c r="A4885">
        <v>4884</v>
      </c>
      <c r="B4885" t="s">
        <v>82</v>
      </c>
      <c r="C4885" t="s">
        <v>164</v>
      </c>
      <c r="D4885">
        <v>2018</v>
      </c>
      <c r="E4885" s="9">
        <f ca="1">YEAR(TODAY())-Data_Source[[#This Row],[Year]]</f>
        <v>7</v>
      </c>
      <c r="F4885" t="s">
        <v>15</v>
      </c>
      <c r="G4885" t="s">
        <v>23</v>
      </c>
      <c r="H4885" t="s">
        <v>30</v>
      </c>
      <c r="I4885">
        <v>2</v>
      </c>
      <c r="J4885" t="s">
        <v>18</v>
      </c>
      <c r="K4885" t="s">
        <v>19</v>
      </c>
      <c r="L4885">
        <v>128000</v>
      </c>
      <c r="M4885" t="s">
        <v>45</v>
      </c>
      <c r="N4885" t="s">
        <v>539</v>
      </c>
      <c r="O4885" s="3">
        <v>60000</v>
      </c>
      <c r="P4885" s="1">
        <f>MEDIAN(Data_Source[Price (SAR)])</f>
        <v>58000</v>
      </c>
      <c r="Q4885" s="1" cm="1">
        <f t="array" ref="Q4885">MEDIAN(_xlfn._xlws.FILTER(Data_Source[Price (SAR)],Data_Source[Maker] = Data_Source[[#This Row],[Maker]]))</f>
        <v>40000</v>
      </c>
    </row>
    <row r="4886" spans="1:17" x14ac:dyDescent="0.35">
      <c r="A4886">
        <v>4885</v>
      </c>
      <c r="B4886" t="s">
        <v>34</v>
      </c>
      <c r="C4886" t="s">
        <v>58</v>
      </c>
      <c r="D4886">
        <v>2017</v>
      </c>
      <c r="E4886" s="9">
        <f ca="1">YEAR(TODAY())-Data_Source[[#This Row],[Year]]</f>
        <v>8</v>
      </c>
      <c r="F4886" t="s">
        <v>15</v>
      </c>
      <c r="G4886" t="s">
        <v>23</v>
      </c>
      <c r="H4886" t="s">
        <v>30</v>
      </c>
      <c r="I4886">
        <v>2.7</v>
      </c>
      <c r="J4886" t="s">
        <v>18</v>
      </c>
      <c r="K4886" t="s">
        <v>19</v>
      </c>
      <c r="L4886">
        <v>270337</v>
      </c>
      <c r="M4886" t="s">
        <v>45</v>
      </c>
      <c r="N4886" t="s">
        <v>539</v>
      </c>
      <c r="O4886" s="3">
        <v>70000</v>
      </c>
      <c r="P4886" s="1">
        <f>MEDIAN(Data_Source[Price (SAR)])</f>
        <v>58000</v>
      </c>
      <c r="Q4886" s="1" cm="1">
        <f t="array" ref="Q4886">MEDIAN(_xlfn._xlws.FILTER(Data_Source[Price (SAR)],Data_Source[Maker] = Data_Source[[#This Row],[Maker]]))</f>
        <v>65000</v>
      </c>
    </row>
    <row r="4887" spans="1:17" x14ac:dyDescent="0.35">
      <c r="A4887">
        <v>4886</v>
      </c>
      <c r="B4887" t="s">
        <v>34</v>
      </c>
      <c r="C4887" t="s">
        <v>123</v>
      </c>
      <c r="D4887">
        <v>2014</v>
      </c>
      <c r="E4887" s="9">
        <f ca="1">YEAR(TODAY())-Data_Source[[#This Row],[Year]]</f>
        <v>11</v>
      </c>
      <c r="F4887" t="s">
        <v>15</v>
      </c>
      <c r="G4887" t="s">
        <v>23</v>
      </c>
      <c r="H4887" t="s">
        <v>26</v>
      </c>
      <c r="I4887">
        <v>2.7</v>
      </c>
      <c r="J4887" t="s">
        <v>18</v>
      </c>
      <c r="K4887" t="s">
        <v>68</v>
      </c>
      <c r="L4887">
        <v>217000</v>
      </c>
      <c r="M4887" t="s">
        <v>20</v>
      </c>
      <c r="N4887" t="s">
        <v>20</v>
      </c>
      <c r="O4887" s="3">
        <v>37000</v>
      </c>
      <c r="P4887" s="1">
        <f>MEDIAN(Data_Source[Price (SAR)])</f>
        <v>58000</v>
      </c>
      <c r="Q4887" s="1" cm="1">
        <f t="array" ref="Q4887">MEDIAN(_xlfn._xlws.FILTER(Data_Source[Price (SAR)],Data_Source[Maker] = Data_Source[[#This Row],[Maker]]))</f>
        <v>65000</v>
      </c>
    </row>
    <row r="4888" spans="1:17" x14ac:dyDescent="0.35">
      <c r="A4888">
        <v>4887</v>
      </c>
      <c r="B4888" t="s">
        <v>13</v>
      </c>
      <c r="C4888" t="s">
        <v>14</v>
      </c>
      <c r="D4888">
        <v>2008</v>
      </c>
      <c r="E4888" s="9">
        <f ca="1">YEAR(TODAY())-Data_Source[[#This Row],[Year]]</f>
        <v>17</v>
      </c>
      <c r="F4888" t="s">
        <v>47</v>
      </c>
      <c r="G4888" t="s">
        <v>16</v>
      </c>
      <c r="H4888" t="s">
        <v>17</v>
      </c>
      <c r="I4888">
        <v>5.7</v>
      </c>
      <c r="J4888" t="s">
        <v>18</v>
      </c>
      <c r="K4888" t="s">
        <v>19</v>
      </c>
      <c r="L4888">
        <v>114000</v>
      </c>
      <c r="M4888" t="s">
        <v>20</v>
      </c>
      <c r="N4888" t="s">
        <v>20</v>
      </c>
      <c r="O4888" s="3">
        <v>20000</v>
      </c>
      <c r="P4888" s="1">
        <f>MEDIAN(Data_Source[Price (SAR)])</f>
        <v>58000</v>
      </c>
      <c r="Q4888" s="1" cm="1">
        <f t="array" ref="Q4888">MEDIAN(_xlfn._xlws.FILTER(Data_Source[Price (SAR)],Data_Source[Maker] = Data_Source[[#This Row],[Maker]]))</f>
        <v>70000</v>
      </c>
    </row>
    <row r="4889" spans="1:17" x14ac:dyDescent="0.35">
      <c r="A4889">
        <v>4888</v>
      </c>
      <c r="B4889" t="s">
        <v>34</v>
      </c>
      <c r="C4889" t="s">
        <v>127</v>
      </c>
      <c r="D4889">
        <v>2018</v>
      </c>
      <c r="E4889" s="9">
        <f ca="1">YEAR(TODAY())-Data_Source[[#This Row],[Year]]</f>
        <v>7</v>
      </c>
      <c r="F4889" t="s">
        <v>15</v>
      </c>
      <c r="G4889" t="s">
        <v>23</v>
      </c>
      <c r="H4889" t="s">
        <v>26</v>
      </c>
      <c r="I4889">
        <v>4</v>
      </c>
      <c r="J4889" t="s">
        <v>18</v>
      </c>
      <c r="K4889" t="s">
        <v>68</v>
      </c>
      <c r="L4889">
        <v>86852</v>
      </c>
      <c r="M4889" t="s">
        <v>20</v>
      </c>
      <c r="N4889" t="s">
        <v>20</v>
      </c>
      <c r="O4889" s="2">
        <v>109000</v>
      </c>
      <c r="P4889" s="1">
        <f>MEDIAN(Data_Source[Price (SAR)])</f>
        <v>58000</v>
      </c>
      <c r="Q4889" s="1" cm="1">
        <f t="array" ref="Q4889">MEDIAN(_xlfn._xlws.FILTER(Data_Source[Price (SAR)],Data_Source[Maker] = Data_Source[[#This Row],[Maker]]))</f>
        <v>65000</v>
      </c>
    </row>
    <row r="4890" spans="1:17" x14ac:dyDescent="0.35">
      <c r="A4890">
        <v>4889</v>
      </c>
      <c r="B4890" t="s">
        <v>48</v>
      </c>
      <c r="C4890" t="s">
        <v>106</v>
      </c>
      <c r="D4890">
        <v>2016</v>
      </c>
      <c r="E4890" s="9">
        <f ca="1">YEAR(TODAY())-Data_Source[[#This Row],[Year]]</f>
        <v>9</v>
      </c>
      <c r="F4890" t="s">
        <v>15</v>
      </c>
      <c r="G4890" t="s">
        <v>23</v>
      </c>
      <c r="H4890" t="s">
        <v>17</v>
      </c>
      <c r="I4890">
        <v>3</v>
      </c>
      <c r="J4890" t="s">
        <v>18</v>
      </c>
      <c r="K4890" t="s">
        <v>19</v>
      </c>
      <c r="L4890">
        <v>67000</v>
      </c>
      <c r="M4890" t="s">
        <v>20</v>
      </c>
      <c r="N4890" t="s">
        <v>20</v>
      </c>
      <c r="O4890" s="3">
        <v>235000</v>
      </c>
      <c r="P4890" s="1">
        <f>MEDIAN(Data_Source[Price (SAR)])</f>
        <v>58000</v>
      </c>
      <c r="Q4890" s="1" cm="1">
        <f t="array" ref="Q4890">MEDIAN(_xlfn._xlws.FILTER(Data_Source[Price (SAR)],Data_Source[Maker] = Data_Source[[#This Row],[Maker]]))</f>
        <v>145000</v>
      </c>
    </row>
    <row r="4891" spans="1:17" x14ac:dyDescent="0.35">
      <c r="A4891">
        <v>4890</v>
      </c>
      <c r="B4891" t="s">
        <v>34</v>
      </c>
      <c r="C4891" t="s">
        <v>35</v>
      </c>
      <c r="D4891">
        <v>2014</v>
      </c>
      <c r="E4891" s="9">
        <f ca="1">YEAR(TODAY())-Data_Source[[#This Row],[Year]]</f>
        <v>11</v>
      </c>
      <c r="F4891" t="s">
        <v>44</v>
      </c>
      <c r="G4891" t="s">
        <v>23</v>
      </c>
      <c r="H4891" t="s">
        <v>17</v>
      </c>
      <c r="I4891">
        <v>4.5</v>
      </c>
      <c r="J4891" t="s">
        <v>18</v>
      </c>
      <c r="K4891" t="s">
        <v>19</v>
      </c>
      <c r="L4891">
        <v>213000</v>
      </c>
      <c r="M4891" t="s">
        <v>45</v>
      </c>
      <c r="N4891" t="s">
        <v>539</v>
      </c>
      <c r="O4891" s="3">
        <v>138000</v>
      </c>
      <c r="P4891" s="1">
        <f>MEDIAN(Data_Source[Price (SAR)])</f>
        <v>58000</v>
      </c>
      <c r="Q4891" s="1" cm="1">
        <f t="array" ref="Q4891">MEDIAN(_xlfn._xlws.FILTER(Data_Source[Price (SAR)],Data_Source[Maker] = Data_Source[[#This Row],[Maker]]))</f>
        <v>65000</v>
      </c>
    </row>
    <row r="4892" spans="1:17" x14ac:dyDescent="0.35">
      <c r="A4892">
        <v>4891</v>
      </c>
      <c r="B4892" t="s">
        <v>34</v>
      </c>
      <c r="C4892" t="s">
        <v>55</v>
      </c>
      <c r="D4892">
        <v>2016</v>
      </c>
      <c r="E4892" s="9">
        <f ca="1">YEAR(TODAY())-Data_Source[[#This Row],[Year]]</f>
        <v>9</v>
      </c>
      <c r="F4892" t="s">
        <v>15</v>
      </c>
      <c r="G4892" t="s">
        <v>23</v>
      </c>
      <c r="H4892" t="s">
        <v>30</v>
      </c>
      <c r="I4892">
        <v>4</v>
      </c>
      <c r="J4892" t="s">
        <v>18</v>
      </c>
      <c r="K4892" t="s">
        <v>19</v>
      </c>
      <c r="L4892">
        <v>192901</v>
      </c>
      <c r="M4892" t="s">
        <v>20</v>
      </c>
      <c r="N4892" t="s">
        <v>20</v>
      </c>
      <c r="O4892" s="3">
        <v>114500</v>
      </c>
      <c r="P4892" s="1">
        <f>MEDIAN(Data_Source[Price (SAR)])</f>
        <v>58000</v>
      </c>
      <c r="Q4892" s="1" cm="1">
        <f t="array" ref="Q4892">MEDIAN(_xlfn._xlws.FILTER(Data_Source[Price (SAR)],Data_Source[Maker] = Data_Source[[#This Row],[Maker]]))</f>
        <v>65000</v>
      </c>
    </row>
    <row r="4893" spans="1:17" x14ac:dyDescent="0.35">
      <c r="A4893">
        <v>4892</v>
      </c>
      <c r="B4893" t="s">
        <v>34</v>
      </c>
      <c r="C4893" t="s">
        <v>145</v>
      </c>
      <c r="D4893">
        <v>2018</v>
      </c>
      <c r="E4893" s="9">
        <f ca="1">YEAR(TODAY())-Data_Source[[#This Row],[Year]]</f>
        <v>7</v>
      </c>
      <c r="F4893" t="s">
        <v>15</v>
      </c>
      <c r="G4893" t="s">
        <v>29</v>
      </c>
      <c r="H4893" t="s">
        <v>26</v>
      </c>
      <c r="I4893">
        <v>2.7</v>
      </c>
      <c r="J4893" t="s">
        <v>18</v>
      </c>
      <c r="K4893" t="s">
        <v>19</v>
      </c>
      <c r="L4893">
        <v>87000</v>
      </c>
      <c r="M4893" t="s">
        <v>42</v>
      </c>
      <c r="N4893" t="s">
        <v>64</v>
      </c>
      <c r="O4893" s="2">
        <v>70000</v>
      </c>
      <c r="P4893" s="1">
        <f>MEDIAN(Data_Source[Price (SAR)])</f>
        <v>58000</v>
      </c>
      <c r="Q4893" s="1" cm="1">
        <f t="array" ref="Q4893">MEDIAN(_xlfn._xlws.FILTER(Data_Source[Price (SAR)],Data_Source[Maker] = Data_Source[[#This Row],[Maker]]))</f>
        <v>65000</v>
      </c>
    </row>
    <row r="4894" spans="1:17" x14ac:dyDescent="0.35">
      <c r="A4894">
        <v>4893</v>
      </c>
      <c r="B4894" t="s">
        <v>13</v>
      </c>
      <c r="C4894" t="s">
        <v>320</v>
      </c>
      <c r="D4894">
        <v>2018</v>
      </c>
      <c r="E4894" s="9">
        <f ca="1">YEAR(TODAY())-Data_Source[[#This Row],[Year]]</f>
        <v>7</v>
      </c>
      <c r="F4894" t="s">
        <v>47</v>
      </c>
      <c r="G4894" t="s">
        <v>33</v>
      </c>
      <c r="H4894" t="s">
        <v>17</v>
      </c>
      <c r="I4894">
        <v>3.6</v>
      </c>
      <c r="J4894" t="s">
        <v>18</v>
      </c>
      <c r="K4894" t="s">
        <v>19</v>
      </c>
      <c r="L4894">
        <v>66000</v>
      </c>
      <c r="M4894" t="s">
        <v>45</v>
      </c>
      <c r="N4894" t="s">
        <v>539</v>
      </c>
      <c r="O4894" s="2">
        <v>122000</v>
      </c>
      <c r="P4894" s="1">
        <f>MEDIAN(Data_Source[Price (SAR)])</f>
        <v>58000</v>
      </c>
      <c r="Q4894" s="1" cm="1">
        <f t="array" ref="Q4894">MEDIAN(_xlfn._xlws.FILTER(Data_Source[Price (SAR)],Data_Source[Maker] = Data_Source[[#This Row],[Maker]]))</f>
        <v>70000</v>
      </c>
    </row>
    <row r="4895" spans="1:17" x14ac:dyDescent="0.35">
      <c r="A4895">
        <v>4894</v>
      </c>
      <c r="B4895" t="s">
        <v>332</v>
      </c>
      <c r="C4895">
        <v>500</v>
      </c>
      <c r="D4895">
        <v>2017</v>
      </c>
      <c r="E4895" s="9">
        <f ca="1">YEAR(TODAY())-Data_Source[[#This Row],[Year]]</f>
        <v>8</v>
      </c>
      <c r="F4895" t="s">
        <v>44</v>
      </c>
      <c r="G4895" t="s">
        <v>23</v>
      </c>
      <c r="H4895" t="s">
        <v>17</v>
      </c>
      <c r="I4895">
        <v>1.6</v>
      </c>
      <c r="J4895" t="s">
        <v>18</v>
      </c>
      <c r="K4895" t="s">
        <v>19</v>
      </c>
      <c r="L4895">
        <v>112000</v>
      </c>
      <c r="M4895" t="s">
        <v>20</v>
      </c>
      <c r="N4895" t="s">
        <v>20</v>
      </c>
      <c r="O4895" s="3">
        <v>45000</v>
      </c>
      <c r="P4895" s="1">
        <f>MEDIAN(Data_Source[Price (SAR)])</f>
        <v>58000</v>
      </c>
      <c r="Q4895" s="1" cm="1">
        <f t="array" ref="Q4895">MEDIAN(_xlfn._xlws.FILTER(Data_Source[Price (SAR)],Data_Source[Maker] = Data_Source[[#This Row],[Maker]]))</f>
        <v>62000</v>
      </c>
    </row>
    <row r="4896" spans="1:17" x14ac:dyDescent="0.35">
      <c r="A4896">
        <v>4895</v>
      </c>
      <c r="B4896" t="s">
        <v>27</v>
      </c>
      <c r="C4896" t="s">
        <v>89</v>
      </c>
      <c r="D4896">
        <v>2019</v>
      </c>
      <c r="E4896" s="9">
        <f ca="1">YEAR(TODAY())-Data_Source[[#This Row],[Year]]</f>
        <v>6</v>
      </c>
      <c r="F4896" t="s">
        <v>15</v>
      </c>
      <c r="G4896" t="s">
        <v>23</v>
      </c>
      <c r="H4896" t="s">
        <v>26</v>
      </c>
      <c r="I4896">
        <v>2.4</v>
      </c>
      <c r="J4896" t="s">
        <v>18</v>
      </c>
      <c r="K4896" t="s">
        <v>19</v>
      </c>
      <c r="L4896">
        <v>49000</v>
      </c>
      <c r="M4896" t="s">
        <v>20</v>
      </c>
      <c r="N4896" t="s">
        <v>20</v>
      </c>
      <c r="O4896" s="3">
        <v>65000</v>
      </c>
      <c r="P4896" s="1">
        <f>MEDIAN(Data_Source[Price (SAR)])</f>
        <v>58000</v>
      </c>
      <c r="Q4896" s="1" cm="1">
        <f t="array" ref="Q4896">MEDIAN(_xlfn._xlws.FILTER(Data_Source[Price (SAR)],Data_Source[Maker] = Data_Source[[#This Row],[Maker]]))</f>
        <v>42000</v>
      </c>
    </row>
    <row r="4897" spans="1:17" x14ac:dyDescent="0.35">
      <c r="A4897">
        <v>4896</v>
      </c>
      <c r="B4897" t="s">
        <v>27</v>
      </c>
      <c r="C4897" t="s">
        <v>89</v>
      </c>
      <c r="D4897">
        <v>2017</v>
      </c>
      <c r="E4897" s="9">
        <f ca="1">YEAR(TODAY())-Data_Source[[#This Row],[Year]]</f>
        <v>8</v>
      </c>
      <c r="F4897" t="s">
        <v>15</v>
      </c>
      <c r="G4897" t="s">
        <v>25</v>
      </c>
      <c r="H4897" t="s">
        <v>26</v>
      </c>
      <c r="I4897">
        <v>2.4</v>
      </c>
      <c r="J4897" t="s">
        <v>18</v>
      </c>
      <c r="K4897" t="s">
        <v>19</v>
      </c>
      <c r="L4897">
        <v>127000</v>
      </c>
      <c r="M4897" t="s">
        <v>20</v>
      </c>
      <c r="N4897" t="s">
        <v>20</v>
      </c>
      <c r="O4897" s="3">
        <v>43000</v>
      </c>
      <c r="P4897" s="1">
        <f>MEDIAN(Data_Source[Price (SAR)])</f>
        <v>58000</v>
      </c>
      <c r="Q4897" s="1" cm="1">
        <f t="array" ref="Q4897">MEDIAN(_xlfn._xlws.FILTER(Data_Source[Price (SAR)],Data_Source[Maker] = Data_Source[[#This Row],[Maker]]))</f>
        <v>42000</v>
      </c>
    </row>
    <row r="4898" spans="1:17" x14ac:dyDescent="0.35">
      <c r="A4898">
        <v>4897</v>
      </c>
      <c r="B4898" t="s">
        <v>291</v>
      </c>
      <c r="C4898" t="s">
        <v>292</v>
      </c>
      <c r="D4898">
        <v>2009</v>
      </c>
      <c r="E4898" s="9">
        <f ca="1">YEAR(TODAY())-Data_Source[[#This Row],[Year]]</f>
        <v>16</v>
      </c>
      <c r="F4898" t="s">
        <v>15</v>
      </c>
      <c r="G4898" t="s">
        <v>23</v>
      </c>
      <c r="H4898" t="s">
        <v>17</v>
      </c>
      <c r="I4898">
        <v>6</v>
      </c>
      <c r="J4898" t="s">
        <v>18</v>
      </c>
      <c r="K4898" t="s">
        <v>19</v>
      </c>
      <c r="L4898">
        <v>49000</v>
      </c>
      <c r="M4898" t="s">
        <v>64</v>
      </c>
      <c r="N4898" t="s">
        <v>64</v>
      </c>
      <c r="O4898" s="3">
        <v>220000</v>
      </c>
      <c r="P4898" s="1">
        <f>MEDIAN(Data_Source[Price (SAR)])</f>
        <v>58000</v>
      </c>
      <c r="Q4898" s="1" cm="1">
        <f t="array" ref="Q4898">MEDIAN(_xlfn._xlws.FILTER(Data_Source[Price (SAR)],Data_Source[Maker] = Data_Source[[#This Row],[Maker]]))</f>
        <v>310000</v>
      </c>
    </row>
    <row r="4899" spans="1:17" x14ac:dyDescent="0.35">
      <c r="A4899">
        <v>4898</v>
      </c>
      <c r="B4899" t="s">
        <v>48</v>
      </c>
      <c r="C4899" t="s">
        <v>106</v>
      </c>
      <c r="D4899">
        <v>2015</v>
      </c>
      <c r="E4899" s="9">
        <f ca="1">YEAR(TODAY())-Data_Source[[#This Row],[Year]]</f>
        <v>10</v>
      </c>
      <c r="F4899" t="s">
        <v>15</v>
      </c>
      <c r="G4899" t="s">
        <v>33</v>
      </c>
      <c r="H4899" t="s">
        <v>17</v>
      </c>
      <c r="I4899">
        <v>5</v>
      </c>
      <c r="J4899" t="s">
        <v>18</v>
      </c>
      <c r="K4899" t="s">
        <v>19</v>
      </c>
      <c r="L4899">
        <v>99000</v>
      </c>
      <c r="M4899" t="s">
        <v>45</v>
      </c>
      <c r="N4899" t="s">
        <v>539</v>
      </c>
      <c r="O4899" s="3">
        <v>255000</v>
      </c>
      <c r="P4899" s="1">
        <f>MEDIAN(Data_Source[Price (SAR)])</f>
        <v>58000</v>
      </c>
      <c r="Q4899" s="1" cm="1">
        <f t="array" ref="Q4899">MEDIAN(_xlfn._xlws.FILTER(Data_Source[Price (SAR)],Data_Source[Maker] = Data_Source[[#This Row],[Maker]]))</f>
        <v>145000</v>
      </c>
    </row>
    <row r="4900" spans="1:17" x14ac:dyDescent="0.35">
      <c r="A4900">
        <v>4899</v>
      </c>
      <c r="B4900" t="s">
        <v>34</v>
      </c>
      <c r="C4900" t="s">
        <v>51</v>
      </c>
      <c r="D4900">
        <v>2016</v>
      </c>
      <c r="E4900" s="9">
        <f ca="1">YEAR(TODAY())-Data_Source[[#This Row],[Year]]</f>
        <v>9</v>
      </c>
      <c r="F4900" t="s">
        <v>15</v>
      </c>
      <c r="G4900" t="s">
        <v>25</v>
      </c>
      <c r="H4900" t="s">
        <v>26</v>
      </c>
      <c r="I4900">
        <v>1.6</v>
      </c>
      <c r="J4900" t="s">
        <v>18</v>
      </c>
      <c r="K4900" t="s">
        <v>68</v>
      </c>
      <c r="L4900">
        <v>83000</v>
      </c>
      <c r="M4900" t="s">
        <v>45</v>
      </c>
      <c r="N4900" t="s">
        <v>539</v>
      </c>
      <c r="O4900" s="2">
        <v>38500</v>
      </c>
      <c r="P4900" s="1">
        <f>MEDIAN(Data_Source[Price (SAR)])</f>
        <v>58000</v>
      </c>
      <c r="Q4900" s="1" cm="1">
        <f t="array" ref="Q4900">MEDIAN(_xlfn._xlws.FILTER(Data_Source[Price (SAR)],Data_Source[Maker] = Data_Source[[#This Row],[Maker]]))</f>
        <v>65000</v>
      </c>
    </row>
    <row r="4901" spans="1:17" x14ac:dyDescent="0.35">
      <c r="A4901">
        <v>4900</v>
      </c>
      <c r="B4901" t="s">
        <v>109</v>
      </c>
      <c r="C4901" t="s">
        <v>132</v>
      </c>
      <c r="D4901">
        <v>2018</v>
      </c>
      <c r="E4901" s="9">
        <f ca="1">YEAR(TODAY())-Data_Source[[#This Row],[Year]]</f>
        <v>7</v>
      </c>
      <c r="F4901" t="s">
        <v>47</v>
      </c>
      <c r="G4901" t="s">
        <v>75</v>
      </c>
      <c r="H4901" t="s">
        <v>17</v>
      </c>
      <c r="I4901">
        <v>4.5</v>
      </c>
      <c r="J4901" t="s">
        <v>18</v>
      </c>
      <c r="K4901" t="s">
        <v>19</v>
      </c>
      <c r="L4901">
        <v>90000</v>
      </c>
      <c r="M4901" t="s">
        <v>45</v>
      </c>
      <c r="N4901" t="s">
        <v>539</v>
      </c>
      <c r="O4901" s="2">
        <v>113000</v>
      </c>
      <c r="P4901" s="1">
        <f>MEDIAN(Data_Source[Price (SAR)])</f>
        <v>58000</v>
      </c>
      <c r="Q4901" s="1" cm="1">
        <f t="array" ref="Q4901">MEDIAN(_xlfn._xlws.FILTER(Data_Source[Price (SAR)],Data_Source[Maker] = Data_Source[[#This Row],[Maker]]))</f>
        <v>71000</v>
      </c>
    </row>
    <row r="4902" spans="1:17" x14ac:dyDescent="0.35">
      <c r="A4902">
        <v>4901</v>
      </c>
      <c r="B4902" t="s">
        <v>34</v>
      </c>
      <c r="C4902" t="s">
        <v>41</v>
      </c>
      <c r="D4902">
        <v>2017</v>
      </c>
      <c r="E4902" s="9">
        <f ca="1">YEAR(TODAY())-Data_Source[[#This Row],[Year]]</f>
        <v>8</v>
      </c>
      <c r="F4902" t="s">
        <v>15</v>
      </c>
      <c r="G4902" t="s">
        <v>23</v>
      </c>
      <c r="H4902" t="s">
        <v>26</v>
      </c>
      <c r="I4902">
        <v>1.3</v>
      </c>
      <c r="J4902" t="s">
        <v>18</v>
      </c>
      <c r="K4902" t="s">
        <v>19</v>
      </c>
      <c r="L4902">
        <v>127000</v>
      </c>
      <c r="M4902" t="s">
        <v>42</v>
      </c>
      <c r="N4902" t="s">
        <v>64</v>
      </c>
      <c r="O4902" s="3">
        <v>29000</v>
      </c>
      <c r="P4902" s="1">
        <f>MEDIAN(Data_Source[Price (SAR)])</f>
        <v>58000</v>
      </c>
      <c r="Q4902" s="1" cm="1">
        <f t="array" ref="Q4902">MEDIAN(_xlfn._xlws.FILTER(Data_Source[Price (SAR)],Data_Source[Maker] = Data_Source[[#This Row],[Maker]]))</f>
        <v>65000</v>
      </c>
    </row>
    <row r="4903" spans="1:17" x14ac:dyDescent="0.35">
      <c r="A4903">
        <v>4902</v>
      </c>
      <c r="B4903" t="s">
        <v>34</v>
      </c>
      <c r="C4903" t="s">
        <v>43</v>
      </c>
      <c r="D4903">
        <v>2015</v>
      </c>
      <c r="E4903" s="9">
        <f ca="1">YEAR(TODAY())-Data_Source[[#This Row],[Year]]</f>
        <v>10</v>
      </c>
      <c r="F4903" t="s">
        <v>44</v>
      </c>
      <c r="G4903" t="s">
        <v>23</v>
      </c>
      <c r="H4903" t="s">
        <v>17</v>
      </c>
      <c r="I4903">
        <v>2.5</v>
      </c>
      <c r="J4903" t="s">
        <v>18</v>
      </c>
      <c r="K4903" t="s">
        <v>19</v>
      </c>
      <c r="L4903">
        <v>237171</v>
      </c>
      <c r="M4903" t="s">
        <v>20</v>
      </c>
      <c r="N4903" t="s">
        <v>20</v>
      </c>
      <c r="O4903" s="2">
        <v>50000</v>
      </c>
      <c r="P4903" s="1">
        <f>MEDIAN(Data_Source[Price (SAR)])</f>
        <v>58000</v>
      </c>
      <c r="Q4903" s="1" cm="1">
        <f t="array" ref="Q4903">MEDIAN(_xlfn._xlws.FILTER(Data_Source[Price (SAR)],Data_Source[Maker] = Data_Source[[#This Row],[Maker]]))</f>
        <v>65000</v>
      </c>
    </row>
    <row r="4904" spans="1:17" x14ac:dyDescent="0.35">
      <c r="A4904">
        <v>4903</v>
      </c>
      <c r="B4904" t="s">
        <v>21</v>
      </c>
      <c r="C4904" t="s">
        <v>24</v>
      </c>
      <c r="D4904">
        <v>2018</v>
      </c>
      <c r="E4904" s="9">
        <f ca="1">YEAR(TODAY())-Data_Source[[#This Row],[Year]]</f>
        <v>7</v>
      </c>
      <c r="F4904" t="s">
        <v>15</v>
      </c>
      <c r="G4904" t="s">
        <v>23</v>
      </c>
      <c r="H4904" t="s">
        <v>26</v>
      </c>
      <c r="I4904">
        <v>1.5</v>
      </c>
      <c r="J4904" t="s">
        <v>18</v>
      </c>
      <c r="K4904" t="s">
        <v>19</v>
      </c>
      <c r="L4904">
        <v>43000</v>
      </c>
      <c r="M4904" t="s">
        <v>20</v>
      </c>
      <c r="N4904" t="s">
        <v>20</v>
      </c>
      <c r="O4904" s="2">
        <v>30000</v>
      </c>
      <c r="P4904" s="1">
        <f>MEDIAN(Data_Source[Price (SAR)])</f>
        <v>58000</v>
      </c>
      <c r="Q4904" s="1" cm="1">
        <f t="array" ref="Q4904">MEDIAN(_xlfn._xlws.FILTER(Data_Source[Price (SAR)],Data_Source[Maker] = Data_Source[[#This Row],[Maker]]))</f>
        <v>36500</v>
      </c>
    </row>
    <row r="4905" spans="1:17" x14ac:dyDescent="0.35">
      <c r="A4905">
        <v>4904</v>
      </c>
      <c r="B4905" t="s">
        <v>39</v>
      </c>
      <c r="C4905" t="s">
        <v>40</v>
      </c>
      <c r="D4905">
        <v>2019</v>
      </c>
      <c r="E4905" s="9">
        <f ca="1">YEAR(TODAY())-Data_Source[[#This Row],[Year]]</f>
        <v>6</v>
      </c>
      <c r="F4905" t="s">
        <v>44</v>
      </c>
      <c r="G4905" t="s">
        <v>16</v>
      </c>
      <c r="H4905" t="s">
        <v>26</v>
      </c>
      <c r="I4905">
        <v>3.6</v>
      </c>
      <c r="J4905" t="s">
        <v>18</v>
      </c>
      <c r="K4905" t="s">
        <v>19</v>
      </c>
      <c r="L4905">
        <v>85000</v>
      </c>
      <c r="M4905" t="s">
        <v>20</v>
      </c>
      <c r="N4905" t="s">
        <v>20</v>
      </c>
      <c r="O4905" s="2">
        <v>68500</v>
      </c>
      <c r="P4905" s="1">
        <f>MEDIAN(Data_Source[Price (SAR)])</f>
        <v>58000</v>
      </c>
      <c r="Q4905" s="1" cm="1">
        <f t="array" ref="Q4905">MEDIAN(_xlfn._xlws.FILTER(Data_Source[Price (SAR)],Data_Source[Maker] = Data_Source[[#This Row],[Maker]]))</f>
        <v>60000</v>
      </c>
    </row>
    <row r="4906" spans="1:17" x14ac:dyDescent="0.35">
      <c r="A4906">
        <v>4905</v>
      </c>
      <c r="B4906" t="s">
        <v>209</v>
      </c>
      <c r="C4906" t="s">
        <v>210</v>
      </c>
      <c r="D4906">
        <v>2016</v>
      </c>
      <c r="E4906" s="9">
        <f ca="1">YEAR(TODAY())-Data_Source[[#This Row],[Year]]</f>
        <v>9</v>
      </c>
      <c r="F4906" t="s">
        <v>15</v>
      </c>
      <c r="G4906" t="s">
        <v>94</v>
      </c>
      <c r="H4906" t="s">
        <v>17</v>
      </c>
      <c r="I4906">
        <v>3.7</v>
      </c>
      <c r="J4906" t="s">
        <v>18</v>
      </c>
      <c r="K4906" t="s">
        <v>19</v>
      </c>
      <c r="L4906">
        <v>79000</v>
      </c>
      <c r="M4906" t="s">
        <v>45</v>
      </c>
      <c r="N4906" t="s">
        <v>539</v>
      </c>
      <c r="O4906" s="3">
        <v>115000</v>
      </c>
      <c r="P4906" s="1">
        <f>MEDIAN(Data_Source[Price (SAR)])</f>
        <v>58000</v>
      </c>
      <c r="Q4906" s="1" cm="1">
        <f t="array" ref="Q4906">MEDIAN(_xlfn._xlws.FILTER(Data_Source[Price (SAR)],Data_Source[Maker] = Data_Source[[#This Row],[Maker]]))</f>
        <v>99000</v>
      </c>
    </row>
    <row r="4907" spans="1:17" x14ac:dyDescent="0.35">
      <c r="A4907">
        <v>4906</v>
      </c>
      <c r="B4907" t="s">
        <v>34</v>
      </c>
      <c r="C4907" t="s">
        <v>123</v>
      </c>
      <c r="D4907">
        <v>2016</v>
      </c>
      <c r="E4907" s="9">
        <f ca="1">YEAR(TODAY())-Data_Source[[#This Row],[Year]]</f>
        <v>9</v>
      </c>
      <c r="F4907" t="s">
        <v>15</v>
      </c>
      <c r="G4907" t="s">
        <v>23</v>
      </c>
      <c r="H4907" t="s">
        <v>17</v>
      </c>
      <c r="I4907">
        <v>2.7</v>
      </c>
      <c r="J4907" t="s">
        <v>18</v>
      </c>
      <c r="K4907" t="s">
        <v>68</v>
      </c>
      <c r="L4907">
        <v>28000</v>
      </c>
      <c r="M4907" t="s">
        <v>45</v>
      </c>
      <c r="N4907" t="s">
        <v>539</v>
      </c>
      <c r="O4907" s="3">
        <v>95000</v>
      </c>
      <c r="P4907" s="1">
        <f>MEDIAN(Data_Source[Price (SAR)])</f>
        <v>58000</v>
      </c>
      <c r="Q4907" s="1" cm="1">
        <f t="array" ref="Q4907">MEDIAN(_xlfn._xlws.FILTER(Data_Source[Price (SAR)],Data_Source[Maker] = Data_Source[[#This Row],[Maker]]))</f>
        <v>65000</v>
      </c>
    </row>
    <row r="4908" spans="1:17" x14ac:dyDescent="0.35">
      <c r="A4908">
        <v>4907</v>
      </c>
      <c r="B4908" t="s">
        <v>373</v>
      </c>
      <c r="C4908" t="s">
        <v>420</v>
      </c>
      <c r="D4908">
        <v>2014</v>
      </c>
      <c r="E4908" s="9">
        <f ca="1">YEAR(TODAY())-Data_Source[[#This Row],[Year]]</f>
        <v>11</v>
      </c>
      <c r="F4908" t="s">
        <v>44</v>
      </c>
      <c r="G4908" t="s">
        <v>23</v>
      </c>
      <c r="H4908" t="s">
        <v>17</v>
      </c>
      <c r="I4908">
        <v>3.8</v>
      </c>
      <c r="J4908" t="s">
        <v>18</v>
      </c>
      <c r="K4908" t="s">
        <v>19</v>
      </c>
      <c r="L4908">
        <v>115000</v>
      </c>
      <c r="M4908" t="s">
        <v>45</v>
      </c>
      <c r="N4908" t="s">
        <v>539</v>
      </c>
      <c r="O4908" s="3">
        <v>125000</v>
      </c>
      <c r="P4908" s="1">
        <f>MEDIAN(Data_Source[Price (SAR)])</f>
        <v>58000</v>
      </c>
      <c r="Q4908" s="1" cm="1">
        <f t="array" ref="Q4908">MEDIAN(_xlfn._xlws.FILTER(Data_Source[Price (SAR)],Data_Source[Maker] = Data_Source[[#This Row],[Maker]]))</f>
        <v>148250</v>
      </c>
    </row>
    <row r="4909" spans="1:17" x14ac:dyDescent="0.35">
      <c r="A4909">
        <v>4908</v>
      </c>
      <c r="B4909" t="s">
        <v>34</v>
      </c>
      <c r="C4909" t="s">
        <v>35</v>
      </c>
      <c r="D4909">
        <v>2011</v>
      </c>
      <c r="E4909" s="9">
        <f ca="1">YEAR(TODAY())-Data_Source[[#This Row],[Year]]</f>
        <v>14</v>
      </c>
      <c r="F4909" t="s">
        <v>15</v>
      </c>
      <c r="G4909" t="s">
        <v>23</v>
      </c>
      <c r="H4909" t="s">
        <v>17</v>
      </c>
      <c r="I4909">
        <v>4</v>
      </c>
      <c r="J4909" t="s">
        <v>18</v>
      </c>
      <c r="K4909" t="s">
        <v>19</v>
      </c>
      <c r="L4909">
        <v>349266</v>
      </c>
      <c r="M4909" t="s">
        <v>20</v>
      </c>
      <c r="N4909" t="s">
        <v>20</v>
      </c>
      <c r="O4909" s="2">
        <v>100000</v>
      </c>
      <c r="P4909" s="1">
        <f>MEDIAN(Data_Source[Price (SAR)])</f>
        <v>58000</v>
      </c>
      <c r="Q4909" s="1" cm="1">
        <f t="array" ref="Q4909">MEDIAN(_xlfn._xlws.FILTER(Data_Source[Price (SAR)],Data_Source[Maker] = Data_Source[[#This Row],[Maker]]))</f>
        <v>65000</v>
      </c>
    </row>
    <row r="4910" spans="1:17" x14ac:dyDescent="0.35">
      <c r="A4910">
        <v>4909</v>
      </c>
      <c r="B4910" t="s">
        <v>34</v>
      </c>
      <c r="C4910" t="s">
        <v>123</v>
      </c>
      <c r="D4910">
        <v>2014</v>
      </c>
      <c r="E4910" s="9">
        <f ca="1">YEAR(TODAY())-Data_Source[[#This Row],[Year]]</f>
        <v>11</v>
      </c>
      <c r="F4910" t="s">
        <v>44</v>
      </c>
      <c r="G4910" t="s">
        <v>23</v>
      </c>
      <c r="H4910" t="s">
        <v>30</v>
      </c>
      <c r="I4910">
        <v>2.7</v>
      </c>
      <c r="J4910" t="s">
        <v>18</v>
      </c>
      <c r="K4910" t="s">
        <v>19</v>
      </c>
      <c r="L4910">
        <v>21000</v>
      </c>
      <c r="M4910" t="s">
        <v>20</v>
      </c>
      <c r="N4910" t="s">
        <v>20</v>
      </c>
      <c r="O4910" s="2">
        <v>75000</v>
      </c>
      <c r="P4910" s="1">
        <f>MEDIAN(Data_Source[Price (SAR)])</f>
        <v>58000</v>
      </c>
      <c r="Q4910" s="1" cm="1">
        <f t="array" ref="Q4910">MEDIAN(_xlfn._xlws.FILTER(Data_Source[Price (SAR)],Data_Source[Maker] = Data_Source[[#This Row],[Maker]]))</f>
        <v>65000</v>
      </c>
    </row>
    <row r="4911" spans="1:17" x14ac:dyDescent="0.35">
      <c r="A4911">
        <v>4910</v>
      </c>
      <c r="B4911" t="s">
        <v>82</v>
      </c>
      <c r="C4911" t="s">
        <v>142</v>
      </c>
      <c r="D4911">
        <v>2014</v>
      </c>
      <c r="E4911" s="9">
        <f ca="1">YEAR(TODAY())-Data_Source[[#This Row],[Year]]</f>
        <v>11</v>
      </c>
      <c r="F4911" t="s">
        <v>15</v>
      </c>
      <c r="G4911" t="s">
        <v>25</v>
      </c>
      <c r="H4911" t="s">
        <v>26</v>
      </c>
      <c r="I4911">
        <v>1.6</v>
      </c>
      <c r="J4911" t="s">
        <v>18</v>
      </c>
      <c r="K4911" t="s">
        <v>19</v>
      </c>
      <c r="L4911">
        <v>160000</v>
      </c>
      <c r="M4911" t="s">
        <v>45</v>
      </c>
      <c r="N4911" t="s">
        <v>539</v>
      </c>
      <c r="O4911" s="3">
        <v>24000</v>
      </c>
      <c r="P4911" s="1">
        <f>MEDIAN(Data_Source[Price (SAR)])</f>
        <v>58000</v>
      </c>
      <c r="Q4911" s="1" cm="1">
        <f t="array" ref="Q4911">MEDIAN(_xlfn._xlws.FILTER(Data_Source[Price (SAR)],Data_Source[Maker] = Data_Source[[#This Row],[Maker]]))</f>
        <v>40000</v>
      </c>
    </row>
    <row r="4912" spans="1:17" x14ac:dyDescent="0.35">
      <c r="A4912">
        <v>4911</v>
      </c>
      <c r="B4912" t="s">
        <v>36</v>
      </c>
      <c r="C4912" t="s">
        <v>37</v>
      </c>
      <c r="D4912">
        <v>2019</v>
      </c>
      <c r="E4912" s="9">
        <f ca="1">YEAR(TODAY())-Data_Source[[#This Row],[Year]]</f>
        <v>6</v>
      </c>
      <c r="F4912" t="s">
        <v>15</v>
      </c>
      <c r="G4912" t="s">
        <v>75</v>
      </c>
      <c r="H4912" t="s">
        <v>26</v>
      </c>
      <c r="I4912">
        <v>5.3</v>
      </c>
      <c r="J4912" t="s">
        <v>18</v>
      </c>
      <c r="K4912" t="s">
        <v>19</v>
      </c>
      <c r="L4912">
        <v>83000</v>
      </c>
      <c r="M4912" t="s">
        <v>42</v>
      </c>
      <c r="N4912" t="s">
        <v>64</v>
      </c>
      <c r="O4912" s="2">
        <v>165000</v>
      </c>
      <c r="P4912" s="1">
        <f>MEDIAN(Data_Source[Price (SAR)])</f>
        <v>58000</v>
      </c>
      <c r="Q4912" s="1" cm="1">
        <f t="array" ref="Q4912">MEDIAN(_xlfn._xlws.FILTER(Data_Source[Price (SAR)],Data_Source[Maker] = Data_Source[[#This Row],[Maker]]))</f>
        <v>72000</v>
      </c>
    </row>
    <row r="4913" spans="1:17" x14ac:dyDescent="0.35">
      <c r="A4913">
        <v>4912</v>
      </c>
      <c r="B4913" t="s">
        <v>82</v>
      </c>
      <c r="C4913" t="s">
        <v>164</v>
      </c>
      <c r="D4913">
        <v>2020</v>
      </c>
      <c r="E4913" s="9">
        <f ca="1">YEAR(TODAY())-Data_Source[[#This Row],[Year]]</f>
        <v>5</v>
      </c>
      <c r="F4913" t="s">
        <v>15</v>
      </c>
      <c r="G4913" t="s">
        <v>33</v>
      </c>
      <c r="H4913" t="s">
        <v>17</v>
      </c>
      <c r="I4913">
        <v>1.6</v>
      </c>
      <c r="J4913" t="s">
        <v>18</v>
      </c>
      <c r="K4913" t="s">
        <v>19</v>
      </c>
      <c r="L4913">
        <v>7688</v>
      </c>
      <c r="M4913" t="s">
        <v>20</v>
      </c>
      <c r="N4913" t="s">
        <v>20</v>
      </c>
      <c r="O4913" s="3">
        <v>67000</v>
      </c>
      <c r="P4913" s="1">
        <f>MEDIAN(Data_Source[Price (SAR)])</f>
        <v>58000</v>
      </c>
      <c r="Q4913" s="1" cm="1">
        <f t="array" ref="Q4913">MEDIAN(_xlfn._xlws.FILTER(Data_Source[Price (SAR)],Data_Source[Maker] = Data_Source[[#This Row],[Maker]]))</f>
        <v>40000</v>
      </c>
    </row>
    <row r="4914" spans="1:17" x14ac:dyDescent="0.35">
      <c r="A4914">
        <v>4913</v>
      </c>
      <c r="B4914" t="s">
        <v>180</v>
      </c>
      <c r="C4914" t="s">
        <v>310</v>
      </c>
      <c r="D4914">
        <v>2015</v>
      </c>
      <c r="E4914" s="9">
        <f ca="1">YEAR(TODAY())-Data_Source[[#This Row],[Year]]</f>
        <v>10</v>
      </c>
      <c r="F4914" t="s">
        <v>15</v>
      </c>
      <c r="G4914" t="s">
        <v>23</v>
      </c>
      <c r="H4914" t="s">
        <v>17</v>
      </c>
      <c r="I4914">
        <v>3.6</v>
      </c>
      <c r="J4914" t="s">
        <v>18</v>
      </c>
      <c r="K4914" t="s">
        <v>19</v>
      </c>
      <c r="L4914">
        <v>114000</v>
      </c>
      <c r="M4914" t="s">
        <v>20</v>
      </c>
      <c r="N4914" t="s">
        <v>20</v>
      </c>
      <c r="O4914" s="3">
        <v>155000</v>
      </c>
      <c r="P4914" s="1">
        <f>MEDIAN(Data_Source[Price (SAR)])</f>
        <v>58000</v>
      </c>
      <c r="Q4914" s="1" cm="1">
        <f t="array" ref="Q4914">MEDIAN(_xlfn._xlws.FILTER(Data_Source[Price (SAR)],Data_Source[Maker] = Data_Source[[#This Row],[Maker]]))</f>
        <v>138000</v>
      </c>
    </row>
    <row r="4915" spans="1:17" x14ac:dyDescent="0.35">
      <c r="A4915">
        <v>4914</v>
      </c>
      <c r="B4915" t="s">
        <v>27</v>
      </c>
      <c r="C4915" t="s">
        <v>88</v>
      </c>
      <c r="D4915">
        <v>2015</v>
      </c>
      <c r="E4915" s="9">
        <f ca="1">YEAR(TODAY())-Data_Source[[#This Row],[Year]]</f>
        <v>10</v>
      </c>
      <c r="F4915" t="s">
        <v>15</v>
      </c>
      <c r="G4915" t="s">
        <v>29</v>
      </c>
      <c r="H4915" t="s">
        <v>26</v>
      </c>
      <c r="I4915">
        <v>1.2</v>
      </c>
      <c r="J4915" t="s">
        <v>18</v>
      </c>
      <c r="K4915" t="s">
        <v>19</v>
      </c>
      <c r="L4915">
        <v>150</v>
      </c>
      <c r="M4915" t="s">
        <v>20</v>
      </c>
      <c r="N4915" t="s">
        <v>20</v>
      </c>
      <c r="O4915" s="2">
        <v>20000</v>
      </c>
      <c r="P4915" s="1">
        <f>MEDIAN(Data_Source[Price (SAR)])</f>
        <v>58000</v>
      </c>
      <c r="Q4915" s="1" cm="1">
        <f t="array" ref="Q4915">MEDIAN(_xlfn._xlws.FILTER(Data_Source[Price (SAR)],Data_Source[Maker] = Data_Source[[#This Row],[Maker]]))</f>
        <v>42000</v>
      </c>
    </row>
    <row r="4916" spans="1:17" x14ac:dyDescent="0.35">
      <c r="A4916">
        <v>4915</v>
      </c>
      <c r="B4916" t="s">
        <v>62</v>
      </c>
      <c r="C4916" t="s">
        <v>63</v>
      </c>
      <c r="D4916">
        <v>2019</v>
      </c>
      <c r="E4916" s="9">
        <f ca="1">YEAR(TODAY())-Data_Source[[#This Row],[Year]]</f>
        <v>6</v>
      </c>
      <c r="F4916" t="s">
        <v>44</v>
      </c>
      <c r="G4916" t="s">
        <v>23</v>
      </c>
      <c r="H4916" t="s">
        <v>17</v>
      </c>
      <c r="I4916">
        <v>3</v>
      </c>
      <c r="J4916" t="s">
        <v>18</v>
      </c>
      <c r="K4916" t="s">
        <v>19</v>
      </c>
      <c r="L4916">
        <v>49626</v>
      </c>
      <c r="M4916" t="s">
        <v>20</v>
      </c>
      <c r="N4916" t="s">
        <v>20</v>
      </c>
      <c r="O4916" s="3">
        <v>401500</v>
      </c>
      <c r="P4916" s="1">
        <f>MEDIAN(Data_Source[Price (SAR)])</f>
        <v>58000</v>
      </c>
      <c r="Q4916" s="1" cm="1">
        <f t="array" ref="Q4916">MEDIAN(_xlfn._xlws.FILTER(Data_Source[Price (SAR)],Data_Source[Maker] = Data_Source[[#This Row],[Maker]]))</f>
        <v>242500</v>
      </c>
    </row>
    <row r="4917" spans="1:17" x14ac:dyDescent="0.35">
      <c r="A4917">
        <v>4916</v>
      </c>
      <c r="B4917" t="s">
        <v>34</v>
      </c>
      <c r="C4917" t="s">
        <v>145</v>
      </c>
      <c r="D4917">
        <v>2017</v>
      </c>
      <c r="E4917" s="9">
        <f ca="1">YEAR(TODAY())-Data_Source[[#This Row],[Year]]</f>
        <v>8</v>
      </c>
      <c r="F4917" t="s">
        <v>15</v>
      </c>
      <c r="G4917" t="s">
        <v>16</v>
      </c>
      <c r="H4917" t="s">
        <v>17</v>
      </c>
      <c r="I4917">
        <v>2.7</v>
      </c>
      <c r="J4917" t="s">
        <v>18</v>
      </c>
      <c r="K4917" t="s">
        <v>19</v>
      </c>
      <c r="L4917">
        <v>247000</v>
      </c>
      <c r="M4917" t="s">
        <v>42</v>
      </c>
      <c r="N4917" t="s">
        <v>64</v>
      </c>
      <c r="O4917" s="3">
        <v>55000</v>
      </c>
      <c r="P4917" s="1">
        <f>MEDIAN(Data_Source[Price (SAR)])</f>
        <v>58000</v>
      </c>
      <c r="Q4917" s="1" cm="1">
        <f t="array" ref="Q4917">MEDIAN(_xlfn._xlws.FILTER(Data_Source[Price (SAR)],Data_Source[Maker] = Data_Source[[#This Row],[Maker]]))</f>
        <v>65000</v>
      </c>
    </row>
    <row r="4918" spans="1:17" x14ac:dyDescent="0.35">
      <c r="A4918">
        <v>4917</v>
      </c>
      <c r="B4918" t="s">
        <v>174</v>
      </c>
      <c r="C4918" t="s">
        <v>175</v>
      </c>
      <c r="D4918">
        <v>2012</v>
      </c>
      <c r="E4918" s="9">
        <f ca="1">YEAR(TODAY())-Data_Source[[#This Row],[Year]]</f>
        <v>13</v>
      </c>
      <c r="F4918" t="s">
        <v>15</v>
      </c>
      <c r="G4918" t="s">
        <v>16</v>
      </c>
      <c r="H4918" t="s">
        <v>30</v>
      </c>
      <c r="I4918">
        <v>2</v>
      </c>
      <c r="J4918" t="s">
        <v>18</v>
      </c>
      <c r="K4918" t="s">
        <v>19</v>
      </c>
      <c r="L4918">
        <v>197000</v>
      </c>
      <c r="M4918" t="s">
        <v>42</v>
      </c>
      <c r="N4918" t="s">
        <v>64</v>
      </c>
      <c r="O4918" s="3">
        <v>50000</v>
      </c>
      <c r="P4918" s="1">
        <f>MEDIAN(Data_Source[Price (SAR)])</f>
        <v>58000</v>
      </c>
      <c r="Q4918" s="1" cm="1">
        <f t="array" ref="Q4918">MEDIAN(_xlfn._xlws.FILTER(Data_Source[Price (SAR)],Data_Source[Maker] = Data_Source[[#This Row],[Maker]]))</f>
        <v>110000</v>
      </c>
    </row>
    <row r="4919" spans="1:17" x14ac:dyDescent="0.35">
      <c r="A4919">
        <v>4918</v>
      </c>
      <c r="B4919" t="s">
        <v>34</v>
      </c>
      <c r="C4919" t="s">
        <v>51</v>
      </c>
      <c r="D4919">
        <v>2012</v>
      </c>
      <c r="E4919" s="9">
        <f ca="1">YEAR(TODAY())-Data_Source[[#This Row],[Year]]</f>
        <v>13</v>
      </c>
      <c r="F4919" t="s">
        <v>47</v>
      </c>
      <c r="G4919" t="s">
        <v>25</v>
      </c>
      <c r="H4919" t="s">
        <v>26</v>
      </c>
      <c r="I4919">
        <v>1.6</v>
      </c>
      <c r="J4919" t="s">
        <v>18</v>
      </c>
      <c r="K4919" t="s">
        <v>19</v>
      </c>
      <c r="L4919">
        <v>254000</v>
      </c>
      <c r="M4919" t="s">
        <v>45</v>
      </c>
      <c r="N4919" t="s">
        <v>539</v>
      </c>
      <c r="O4919" s="2">
        <v>22000</v>
      </c>
      <c r="P4919" s="1">
        <f>MEDIAN(Data_Source[Price (SAR)])</f>
        <v>58000</v>
      </c>
      <c r="Q4919" s="1" cm="1">
        <f t="array" ref="Q4919">MEDIAN(_xlfn._xlws.FILTER(Data_Source[Price (SAR)],Data_Source[Maker] = Data_Source[[#This Row],[Maker]]))</f>
        <v>65000</v>
      </c>
    </row>
    <row r="4920" spans="1:17" x14ac:dyDescent="0.35">
      <c r="A4920">
        <v>4919</v>
      </c>
      <c r="B4920" t="s">
        <v>34</v>
      </c>
      <c r="C4920" t="s">
        <v>124</v>
      </c>
      <c r="D4920">
        <v>2016</v>
      </c>
      <c r="E4920" s="9">
        <f ca="1">YEAR(TODAY())-Data_Source[[#This Row],[Year]]</f>
        <v>9</v>
      </c>
      <c r="F4920" t="s">
        <v>15</v>
      </c>
      <c r="G4920" t="s">
        <v>23</v>
      </c>
      <c r="H4920" t="s">
        <v>17</v>
      </c>
      <c r="I4920">
        <v>4</v>
      </c>
      <c r="J4920" t="s">
        <v>18</v>
      </c>
      <c r="K4920" t="s">
        <v>19</v>
      </c>
      <c r="L4920">
        <v>184000</v>
      </c>
      <c r="M4920" t="s">
        <v>20</v>
      </c>
      <c r="N4920" t="s">
        <v>20</v>
      </c>
      <c r="O4920" s="3">
        <v>100000</v>
      </c>
      <c r="P4920" s="1">
        <f>MEDIAN(Data_Source[Price (SAR)])</f>
        <v>58000</v>
      </c>
      <c r="Q4920" s="1" cm="1">
        <f t="array" ref="Q4920">MEDIAN(_xlfn._xlws.FILTER(Data_Source[Price (SAR)],Data_Source[Maker] = Data_Source[[#This Row],[Maker]]))</f>
        <v>65000</v>
      </c>
    </row>
    <row r="4921" spans="1:17" x14ac:dyDescent="0.35">
      <c r="A4921">
        <v>4920</v>
      </c>
      <c r="B4921" t="s">
        <v>174</v>
      </c>
      <c r="C4921" t="s">
        <v>175</v>
      </c>
      <c r="D4921">
        <v>2016</v>
      </c>
      <c r="E4921" s="9">
        <f ca="1">YEAR(TODAY())-Data_Source[[#This Row],[Year]]</f>
        <v>9</v>
      </c>
      <c r="F4921" t="s">
        <v>15</v>
      </c>
      <c r="G4921" t="s">
        <v>38</v>
      </c>
      <c r="H4921" t="s">
        <v>17</v>
      </c>
      <c r="I4921">
        <v>2</v>
      </c>
      <c r="J4921" t="s">
        <v>18</v>
      </c>
      <c r="K4921" t="s">
        <v>19</v>
      </c>
      <c r="L4921">
        <v>134000</v>
      </c>
      <c r="M4921" t="s">
        <v>45</v>
      </c>
      <c r="N4921" t="s">
        <v>539</v>
      </c>
      <c r="O4921" s="2">
        <v>150000</v>
      </c>
      <c r="P4921" s="1">
        <f>MEDIAN(Data_Source[Price (SAR)])</f>
        <v>58000</v>
      </c>
      <c r="Q4921" s="1" cm="1">
        <f t="array" ref="Q4921">MEDIAN(_xlfn._xlws.FILTER(Data_Source[Price (SAR)],Data_Source[Maker] = Data_Source[[#This Row],[Maker]]))</f>
        <v>110000</v>
      </c>
    </row>
    <row r="4922" spans="1:17" x14ac:dyDescent="0.35">
      <c r="A4922">
        <v>4921</v>
      </c>
      <c r="B4922" t="s">
        <v>128</v>
      </c>
      <c r="C4922" t="s">
        <v>129</v>
      </c>
      <c r="D4922">
        <v>2020</v>
      </c>
      <c r="E4922" s="9">
        <f ca="1">YEAR(TODAY())-Data_Source[[#This Row],[Year]]</f>
        <v>5</v>
      </c>
      <c r="F4922" t="s">
        <v>15</v>
      </c>
      <c r="G4922" t="s">
        <v>23</v>
      </c>
      <c r="H4922" t="s">
        <v>17</v>
      </c>
      <c r="I4922">
        <v>2</v>
      </c>
      <c r="J4922" t="s">
        <v>18</v>
      </c>
      <c r="K4922" t="s">
        <v>19</v>
      </c>
      <c r="L4922">
        <v>4900</v>
      </c>
      <c r="M4922" t="s">
        <v>20</v>
      </c>
      <c r="N4922" t="s">
        <v>20</v>
      </c>
      <c r="O4922" s="3">
        <v>87000</v>
      </c>
      <c r="P4922" s="1">
        <f>MEDIAN(Data_Source[Price (SAR)])</f>
        <v>58000</v>
      </c>
      <c r="Q4922" s="1" cm="1">
        <f t="array" ref="Q4922">MEDIAN(_xlfn._xlws.FILTER(Data_Source[Price (SAR)],Data_Source[Maker] = Data_Source[[#This Row],[Maker]]))</f>
        <v>57000</v>
      </c>
    </row>
    <row r="4923" spans="1:17" x14ac:dyDescent="0.35">
      <c r="A4923">
        <v>4922</v>
      </c>
      <c r="B4923" t="s">
        <v>34</v>
      </c>
      <c r="C4923" t="s">
        <v>123</v>
      </c>
      <c r="D4923">
        <v>2019</v>
      </c>
      <c r="E4923" s="9">
        <f ca="1">YEAR(TODAY())-Data_Source[[#This Row],[Year]]</f>
        <v>6</v>
      </c>
      <c r="F4923" t="s">
        <v>15</v>
      </c>
      <c r="G4923" t="s">
        <v>23</v>
      </c>
      <c r="H4923" t="s">
        <v>30</v>
      </c>
      <c r="I4923">
        <v>2.7</v>
      </c>
      <c r="J4923" t="s">
        <v>18</v>
      </c>
      <c r="K4923" t="s">
        <v>68</v>
      </c>
      <c r="L4923">
        <v>23000</v>
      </c>
      <c r="M4923" t="s">
        <v>42</v>
      </c>
      <c r="N4923" t="s">
        <v>64</v>
      </c>
      <c r="O4923" s="2">
        <v>90000</v>
      </c>
      <c r="P4923" s="1">
        <f>MEDIAN(Data_Source[Price (SAR)])</f>
        <v>58000</v>
      </c>
      <c r="Q4923" s="1" cm="1">
        <f t="array" ref="Q4923">MEDIAN(_xlfn._xlws.FILTER(Data_Source[Price (SAR)],Data_Source[Maker] = Data_Source[[#This Row],[Maker]]))</f>
        <v>65000</v>
      </c>
    </row>
    <row r="4924" spans="1:17" x14ac:dyDescent="0.35">
      <c r="A4924">
        <v>4923</v>
      </c>
      <c r="B4924" t="s">
        <v>82</v>
      </c>
      <c r="C4924" t="s">
        <v>83</v>
      </c>
      <c r="D4924">
        <v>2018</v>
      </c>
      <c r="E4924" s="9">
        <f ca="1">YEAR(TODAY())-Data_Source[[#This Row],[Year]]</f>
        <v>7</v>
      </c>
      <c r="F4924" t="s">
        <v>44</v>
      </c>
      <c r="G4924" t="s">
        <v>23</v>
      </c>
      <c r="H4924" t="s">
        <v>30</v>
      </c>
      <c r="I4924">
        <v>3.3</v>
      </c>
      <c r="J4924" t="s">
        <v>18</v>
      </c>
      <c r="K4924" t="s">
        <v>19</v>
      </c>
      <c r="L4924">
        <v>81000</v>
      </c>
      <c r="M4924" t="s">
        <v>45</v>
      </c>
      <c r="N4924" t="s">
        <v>539</v>
      </c>
      <c r="O4924" s="3">
        <v>70000</v>
      </c>
      <c r="P4924" s="1">
        <f>MEDIAN(Data_Source[Price (SAR)])</f>
        <v>58000</v>
      </c>
      <c r="Q4924" s="1" cm="1">
        <f t="array" ref="Q4924">MEDIAN(_xlfn._xlws.FILTER(Data_Source[Price (SAR)],Data_Source[Maker] = Data_Source[[#This Row],[Maker]]))</f>
        <v>40000</v>
      </c>
    </row>
    <row r="4925" spans="1:17" x14ac:dyDescent="0.35">
      <c r="A4925">
        <v>4924</v>
      </c>
      <c r="B4925" t="s">
        <v>48</v>
      </c>
      <c r="C4925" t="s">
        <v>149</v>
      </c>
      <c r="D4925">
        <v>2014</v>
      </c>
      <c r="E4925" s="9">
        <f ca="1">YEAR(TODAY())-Data_Source[[#This Row],[Year]]</f>
        <v>11</v>
      </c>
      <c r="F4925" t="s">
        <v>15</v>
      </c>
      <c r="G4925" t="s">
        <v>23</v>
      </c>
      <c r="H4925" t="s">
        <v>17</v>
      </c>
      <c r="I4925">
        <v>1.8</v>
      </c>
      <c r="J4925" t="s">
        <v>18</v>
      </c>
      <c r="K4925" t="s">
        <v>19</v>
      </c>
      <c r="L4925">
        <v>148925</v>
      </c>
      <c r="M4925" t="s">
        <v>42</v>
      </c>
      <c r="N4925" t="s">
        <v>64</v>
      </c>
      <c r="O4925" s="2">
        <v>79500</v>
      </c>
      <c r="P4925" s="1">
        <f>MEDIAN(Data_Source[Price (SAR)])</f>
        <v>58000</v>
      </c>
      <c r="Q4925" s="1" cm="1">
        <f t="array" ref="Q4925">MEDIAN(_xlfn._xlws.FILTER(Data_Source[Price (SAR)],Data_Source[Maker] = Data_Source[[#This Row],[Maker]]))</f>
        <v>145000</v>
      </c>
    </row>
    <row r="4926" spans="1:17" x14ac:dyDescent="0.35">
      <c r="A4926">
        <v>4925</v>
      </c>
      <c r="B4926" t="s">
        <v>332</v>
      </c>
      <c r="C4926">
        <v>500</v>
      </c>
      <c r="D4926">
        <v>2020</v>
      </c>
      <c r="E4926" s="9">
        <f ca="1">YEAR(TODAY())-Data_Source[[#This Row],[Year]]</f>
        <v>5</v>
      </c>
      <c r="F4926" t="s">
        <v>15</v>
      </c>
      <c r="G4926" t="s">
        <v>23</v>
      </c>
      <c r="H4926" t="s">
        <v>17</v>
      </c>
      <c r="I4926">
        <v>1.4</v>
      </c>
      <c r="J4926" t="s">
        <v>18</v>
      </c>
      <c r="K4926" t="s">
        <v>19</v>
      </c>
      <c r="L4926">
        <v>11500</v>
      </c>
      <c r="M4926" t="s">
        <v>20</v>
      </c>
      <c r="N4926" t="s">
        <v>20</v>
      </c>
      <c r="O4926" s="3">
        <v>85000</v>
      </c>
      <c r="P4926" s="1">
        <f>MEDIAN(Data_Source[Price (SAR)])</f>
        <v>58000</v>
      </c>
      <c r="Q4926" s="1" cm="1">
        <f t="array" ref="Q4926">MEDIAN(_xlfn._xlws.FILTER(Data_Source[Price (SAR)],Data_Source[Maker] = Data_Source[[#This Row],[Maker]]))</f>
        <v>62000</v>
      </c>
    </row>
    <row r="4927" spans="1:17" x14ac:dyDescent="0.35">
      <c r="A4927">
        <v>4926</v>
      </c>
      <c r="B4927" t="s">
        <v>34</v>
      </c>
      <c r="C4927" t="s">
        <v>41</v>
      </c>
      <c r="D4927">
        <v>2015</v>
      </c>
      <c r="E4927" s="9">
        <f ca="1">YEAR(TODAY())-Data_Source[[#This Row],[Year]]</f>
        <v>10</v>
      </c>
      <c r="F4927" t="s">
        <v>15</v>
      </c>
      <c r="G4927" t="s">
        <v>23</v>
      </c>
      <c r="H4927" t="s">
        <v>26</v>
      </c>
      <c r="I4927">
        <v>1.4</v>
      </c>
      <c r="J4927" t="s">
        <v>18</v>
      </c>
      <c r="K4927" t="s">
        <v>19</v>
      </c>
      <c r="L4927">
        <v>193000</v>
      </c>
      <c r="M4927" t="s">
        <v>45</v>
      </c>
      <c r="N4927" t="s">
        <v>539</v>
      </c>
      <c r="O4927" s="3">
        <v>25000</v>
      </c>
      <c r="P4927" s="1">
        <f>MEDIAN(Data_Source[Price (SAR)])</f>
        <v>58000</v>
      </c>
      <c r="Q4927" s="1" cm="1">
        <f t="array" ref="Q4927">MEDIAN(_xlfn._xlws.FILTER(Data_Source[Price (SAR)],Data_Source[Maker] = Data_Source[[#This Row],[Maker]]))</f>
        <v>65000</v>
      </c>
    </row>
    <row r="4928" spans="1:17" x14ac:dyDescent="0.35">
      <c r="A4928">
        <v>4927</v>
      </c>
      <c r="B4928" t="s">
        <v>60</v>
      </c>
      <c r="C4928" t="s">
        <v>342</v>
      </c>
      <c r="D4928">
        <v>2015</v>
      </c>
      <c r="E4928" s="9">
        <f ca="1">YEAR(TODAY())-Data_Source[[#This Row],[Year]]</f>
        <v>10</v>
      </c>
      <c r="F4928" t="s">
        <v>47</v>
      </c>
      <c r="G4928" t="s">
        <v>23</v>
      </c>
      <c r="H4928" t="s">
        <v>17</v>
      </c>
      <c r="I4928">
        <v>3.3</v>
      </c>
      <c r="J4928" t="s">
        <v>18</v>
      </c>
      <c r="K4928" t="s">
        <v>19</v>
      </c>
      <c r="L4928">
        <v>139000</v>
      </c>
      <c r="M4928" t="s">
        <v>45</v>
      </c>
      <c r="N4928" t="s">
        <v>539</v>
      </c>
      <c r="O4928" s="3">
        <v>121000</v>
      </c>
      <c r="P4928" s="1">
        <f>MEDIAN(Data_Source[Price (SAR)])</f>
        <v>58000</v>
      </c>
      <c r="Q4928" s="1" cm="1">
        <f t="array" ref="Q4928">MEDIAN(_xlfn._xlws.FILTER(Data_Source[Price (SAR)],Data_Source[Maker] = Data_Source[[#This Row],[Maker]]))</f>
        <v>142000</v>
      </c>
    </row>
    <row r="4929" spans="1:17" x14ac:dyDescent="0.35">
      <c r="A4929">
        <v>4928</v>
      </c>
      <c r="B4929" t="s">
        <v>21</v>
      </c>
      <c r="C4929" t="s">
        <v>120</v>
      </c>
      <c r="D4929">
        <v>2015</v>
      </c>
      <c r="E4929" s="9">
        <f ca="1">YEAR(TODAY())-Data_Source[[#This Row],[Year]]</f>
        <v>10</v>
      </c>
      <c r="F4929" t="s">
        <v>15</v>
      </c>
      <c r="G4929" t="s">
        <v>23</v>
      </c>
      <c r="H4929" t="s">
        <v>17</v>
      </c>
      <c r="I4929">
        <v>4.2</v>
      </c>
      <c r="J4929" t="s">
        <v>18</v>
      </c>
      <c r="K4929" t="s">
        <v>68</v>
      </c>
      <c r="L4929">
        <v>19000</v>
      </c>
      <c r="M4929" t="s">
        <v>20</v>
      </c>
      <c r="N4929" t="s">
        <v>20</v>
      </c>
      <c r="O4929" s="2">
        <v>35000</v>
      </c>
      <c r="P4929" s="1">
        <f>MEDIAN(Data_Source[Price (SAR)])</f>
        <v>58000</v>
      </c>
      <c r="Q4929" s="1" cm="1">
        <f t="array" ref="Q4929">MEDIAN(_xlfn._xlws.FILTER(Data_Source[Price (SAR)],Data_Source[Maker] = Data_Source[[#This Row],[Maker]]))</f>
        <v>36500</v>
      </c>
    </row>
    <row r="4930" spans="1:17" x14ac:dyDescent="0.35">
      <c r="A4930">
        <v>4929</v>
      </c>
      <c r="B4930" t="s">
        <v>34</v>
      </c>
      <c r="C4930" t="s">
        <v>43</v>
      </c>
      <c r="D4930">
        <v>2017</v>
      </c>
      <c r="E4930" s="9">
        <f ca="1">YEAR(TODAY())-Data_Source[[#This Row],[Year]]</f>
        <v>8</v>
      </c>
      <c r="F4930" t="s">
        <v>44</v>
      </c>
      <c r="G4930" t="s">
        <v>23</v>
      </c>
      <c r="H4930" t="s">
        <v>26</v>
      </c>
      <c r="I4930">
        <v>2.5</v>
      </c>
      <c r="J4930" t="s">
        <v>18</v>
      </c>
      <c r="K4930" t="s">
        <v>19</v>
      </c>
      <c r="L4930">
        <v>97000</v>
      </c>
      <c r="M4930" t="s">
        <v>45</v>
      </c>
      <c r="N4930" t="s">
        <v>539</v>
      </c>
      <c r="O4930" s="3">
        <v>68000</v>
      </c>
      <c r="P4930" s="1">
        <f>MEDIAN(Data_Source[Price (SAR)])</f>
        <v>58000</v>
      </c>
      <c r="Q4930" s="1" cm="1">
        <f t="array" ref="Q4930">MEDIAN(_xlfn._xlws.FILTER(Data_Source[Price (SAR)],Data_Source[Maker] = Data_Source[[#This Row],[Maker]]))</f>
        <v>65000</v>
      </c>
    </row>
    <row r="4931" spans="1:17" x14ac:dyDescent="0.35">
      <c r="A4931">
        <v>4930</v>
      </c>
      <c r="B4931" t="s">
        <v>27</v>
      </c>
      <c r="C4931" t="s">
        <v>84</v>
      </c>
      <c r="D4931">
        <v>2018</v>
      </c>
      <c r="E4931" s="9">
        <f ca="1">YEAR(TODAY())-Data_Source[[#This Row],[Year]]</f>
        <v>7</v>
      </c>
      <c r="F4931" t="s">
        <v>15</v>
      </c>
      <c r="G4931" t="s">
        <v>102</v>
      </c>
      <c r="H4931" t="s">
        <v>26</v>
      </c>
      <c r="I4931">
        <v>2</v>
      </c>
      <c r="J4931" t="s">
        <v>18</v>
      </c>
      <c r="K4931" t="s">
        <v>19</v>
      </c>
      <c r="L4931">
        <v>17002</v>
      </c>
      <c r="M4931" t="s">
        <v>42</v>
      </c>
      <c r="N4931" t="s">
        <v>64</v>
      </c>
      <c r="O4931" s="2">
        <v>70500</v>
      </c>
      <c r="P4931" s="1">
        <f>MEDIAN(Data_Source[Price (SAR)])</f>
        <v>58000</v>
      </c>
      <c r="Q4931" s="1" cm="1">
        <f t="array" ref="Q4931">MEDIAN(_xlfn._xlws.FILTER(Data_Source[Price (SAR)],Data_Source[Maker] = Data_Source[[#This Row],[Maker]]))</f>
        <v>42000</v>
      </c>
    </row>
    <row r="4932" spans="1:17" x14ac:dyDescent="0.35">
      <c r="A4932">
        <v>4931</v>
      </c>
      <c r="B4932" t="s">
        <v>76</v>
      </c>
      <c r="C4932" t="s">
        <v>325</v>
      </c>
      <c r="D4932">
        <v>2017</v>
      </c>
      <c r="E4932" s="9">
        <f ca="1">YEAR(TODAY())-Data_Source[[#This Row],[Year]]</f>
        <v>8</v>
      </c>
      <c r="F4932" t="s">
        <v>15</v>
      </c>
      <c r="G4932" t="s">
        <v>23</v>
      </c>
      <c r="H4932" t="s">
        <v>26</v>
      </c>
      <c r="I4932">
        <v>3.5</v>
      </c>
      <c r="J4932" t="s">
        <v>18</v>
      </c>
      <c r="K4932" t="s">
        <v>19</v>
      </c>
      <c r="L4932">
        <v>89000</v>
      </c>
      <c r="M4932" t="s">
        <v>42</v>
      </c>
      <c r="N4932" t="s">
        <v>64</v>
      </c>
      <c r="O4932" s="2">
        <v>68000</v>
      </c>
      <c r="P4932" s="1">
        <f>MEDIAN(Data_Source[Price (SAR)])</f>
        <v>58000</v>
      </c>
      <c r="Q4932" s="1" cm="1">
        <f t="array" ref="Q4932">MEDIAN(_xlfn._xlws.FILTER(Data_Source[Price (SAR)],Data_Source[Maker] = Data_Source[[#This Row],[Maker]]))</f>
        <v>55000</v>
      </c>
    </row>
    <row r="4933" spans="1:17" x14ac:dyDescent="0.35">
      <c r="A4933">
        <v>4932</v>
      </c>
      <c r="B4933" t="s">
        <v>39</v>
      </c>
      <c r="C4933" t="s">
        <v>46</v>
      </c>
      <c r="D4933">
        <v>2016</v>
      </c>
      <c r="E4933" s="9">
        <f ca="1">YEAR(TODAY())-Data_Source[[#This Row],[Year]]</f>
        <v>9</v>
      </c>
      <c r="F4933" t="s">
        <v>15</v>
      </c>
      <c r="G4933" t="s">
        <v>23</v>
      </c>
      <c r="H4933" t="s">
        <v>26</v>
      </c>
      <c r="I4933">
        <v>5.3</v>
      </c>
      <c r="J4933" t="s">
        <v>18</v>
      </c>
      <c r="K4933" t="s">
        <v>19</v>
      </c>
      <c r="L4933">
        <v>140641</v>
      </c>
      <c r="M4933" t="s">
        <v>42</v>
      </c>
      <c r="N4933" t="s">
        <v>64</v>
      </c>
      <c r="O4933" s="3">
        <v>2333</v>
      </c>
      <c r="P4933" s="1">
        <f>MEDIAN(Data_Source[Price (SAR)])</f>
        <v>58000</v>
      </c>
      <c r="Q4933" s="1" cm="1">
        <f t="array" ref="Q4933">MEDIAN(_xlfn._xlws.FILTER(Data_Source[Price (SAR)],Data_Source[Maker] = Data_Source[[#This Row],[Maker]]))</f>
        <v>60000</v>
      </c>
    </row>
    <row r="4934" spans="1:17" x14ac:dyDescent="0.35">
      <c r="A4934">
        <v>4933</v>
      </c>
      <c r="B4934" t="s">
        <v>166</v>
      </c>
      <c r="C4934" t="s">
        <v>290</v>
      </c>
      <c r="D4934">
        <v>2020</v>
      </c>
      <c r="E4934" s="9">
        <f ca="1">YEAR(TODAY())-Data_Source[[#This Row],[Year]]</f>
        <v>5</v>
      </c>
      <c r="F4934" t="s">
        <v>15</v>
      </c>
      <c r="G4934" t="s">
        <v>16</v>
      </c>
      <c r="H4934" t="s">
        <v>17</v>
      </c>
      <c r="I4934">
        <v>1.8</v>
      </c>
      <c r="J4934" t="s">
        <v>18</v>
      </c>
      <c r="K4934" t="s">
        <v>19</v>
      </c>
      <c r="L4934">
        <v>11000</v>
      </c>
      <c r="M4934" t="s">
        <v>45</v>
      </c>
      <c r="N4934" t="s">
        <v>539</v>
      </c>
      <c r="O4934" s="2">
        <v>70000</v>
      </c>
      <c r="P4934" s="1">
        <f>MEDIAN(Data_Source[Price (SAR)])</f>
        <v>58000</v>
      </c>
      <c r="Q4934" s="1" cm="1">
        <f t="array" ref="Q4934">MEDIAN(_xlfn._xlws.FILTER(Data_Source[Price (SAR)],Data_Source[Maker] = Data_Source[[#This Row],[Maker]]))</f>
        <v>44000</v>
      </c>
    </row>
    <row r="4935" spans="1:17" x14ac:dyDescent="0.35">
      <c r="A4935">
        <v>4934</v>
      </c>
      <c r="B4935" t="s">
        <v>76</v>
      </c>
      <c r="C4935" t="s">
        <v>256</v>
      </c>
      <c r="D4935">
        <v>2015</v>
      </c>
      <c r="E4935" s="9">
        <f ca="1">YEAR(TODAY())-Data_Source[[#This Row],[Year]]</f>
        <v>10</v>
      </c>
      <c r="F4935" t="s">
        <v>44</v>
      </c>
      <c r="G4935" t="s">
        <v>25</v>
      </c>
      <c r="H4935" t="s">
        <v>17</v>
      </c>
      <c r="I4935">
        <v>6</v>
      </c>
      <c r="J4935" t="s">
        <v>18</v>
      </c>
      <c r="K4935" t="s">
        <v>19</v>
      </c>
      <c r="L4935">
        <v>121000</v>
      </c>
      <c r="M4935" t="s">
        <v>20</v>
      </c>
      <c r="N4935" t="s">
        <v>20</v>
      </c>
      <c r="O4935" s="2">
        <v>85000</v>
      </c>
      <c r="P4935" s="1">
        <f>MEDIAN(Data_Source[Price (SAR)])</f>
        <v>58000</v>
      </c>
      <c r="Q4935" s="1" cm="1">
        <f t="array" ref="Q4935">MEDIAN(_xlfn._xlws.FILTER(Data_Source[Price (SAR)],Data_Source[Maker] = Data_Source[[#This Row],[Maker]]))</f>
        <v>55000</v>
      </c>
    </row>
    <row r="4936" spans="1:17" x14ac:dyDescent="0.35">
      <c r="A4936">
        <v>4935</v>
      </c>
      <c r="B4936" t="s">
        <v>39</v>
      </c>
      <c r="C4936" t="s">
        <v>286</v>
      </c>
      <c r="D4936">
        <v>2008</v>
      </c>
      <c r="E4936" s="9">
        <f ca="1">YEAR(TODAY())-Data_Source[[#This Row],[Year]]</f>
        <v>17</v>
      </c>
      <c r="F4936" t="s">
        <v>15</v>
      </c>
      <c r="G4936" t="s">
        <v>94</v>
      </c>
      <c r="H4936" t="s">
        <v>17</v>
      </c>
      <c r="I4936">
        <v>3.6</v>
      </c>
      <c r="J4936" t="s">
        <v>18</v>
      </c>
      <c r="K4936" t="s">
        <v>19</v>
      </c>
      <c r="L4936">
        <v>128000</v>
      </c>
      <c r="M4936" t="s">
        <v>349</v>
      </c>
      <c r="N4936" t="s">
        <v>20</v>
      </c>
      <c r="O4936" s="3">
        <v>15000</v>
      </c>
      <c r="P4936" s="1">
        <f>MEDIAN(Data_Source[Price (SAR)])</f>
        <v>58000</v>
      </c>
      <c r="Q4936" s="1" cm="1">
        <f t="array" ref="Q4936">MEDIAN(_xlfn._xlws.FILTER(Data_Source[Price (SAR)],Data_Source[Maker] = Data_Source[[#This Row],[Maker]]))</f>
        <v>60000</v>
      </c>
    </row>
    <row r="4937" spans="1:17" x14ac:dyDescent="0.35">
      <c r="A4937">
        <v>4936</v>
      </c>
      <c r="B4937" t="s">
        <v>82</v>
      </c>
      <c r="C4937" t="s">
        <v>169</v>
      </c>
      <c r="D4937">
        <v>2015</v>
      </c>
      <c r="E4937" s="9">
        <f ca="1">YEAR(TODAY())-Data_Source[[#This Row],[Year]]</f>
        <v>10</v>
      </c>
      <c r="F4937" t="s">
        <v>15</v>
      </c>
      <c r="G4937" t="s">
        <v>75</v>
      </c>
      <c r="H4937" t="s">
        <v>26</v>
      </c>
      <c r="I4937">
        <v>2.4</v>
      </c>
      <c r="J4937" t="s">
        <v>18</v>
      </c>
      <c r="K4937" t="s">
        <v>19</v>
      </c>
      <c r="L4937">
        <v>132000</v>
      </c>
      <c r="M4937" t="s">
        <v>20</v>
      </c>
      <c r="N4937" t="s">
        <v>20</v>
      </c>
      <c r="O4937" s="2">
        <v>37000</v>
      </c>
      <c r="P4937" s="1">
        <f>MEDIAN(Data_Source[Price (SAR)])</f>
        <v>58000</v>
      </c>
      <c r="Q4937" s="1" cm="1">
        <f t="array" ref="Q4937">MEDIAN(_xlfn._xlws.FILTER(Data_Source[Price (SAR)],Data_Source[Maker] = Data_Source[[#This Row],[Maker]]))</f>
        <v>40000</v>
      </c>
    </row>
    <row r="4938" spans="1:17" x14ac:dyDescent="0.35">
      <c r="A4938">
        <v>4937</v>
      </c>
      <c r="B4938" t="s">
        <v>21</v>
      </c>
      <c r="C4938" t="s">
        <v>312</v>
      </c>
      <c r="D4938">
        <v>2017</v>
      </c>
      <c r="E4938" s="9">
        <f ca="1">YEAR(TODAY())-Data_Source[[#This Row],[Year]]</f>
        <v>8</v>
      </c>
      <c r="F4938" t="s">
        <v>15</v>
      </c>
      <c r="G4938" t="s">
        <v>23</v>
      </c>
      <c r="H4938" t="s">
        <v>30</v>
      </c>
      <c r="I4938">
        <v>1.6</v>
      </c>
      <c r="J4938" t="s">
        <v>18</v>
      </c>
      <c r="K4938" t="s">
        <v>19</v>
      </c>
      <c r="L4938">
        <v>68000</v>
      </c>
      <c r="M4938" t="s">
        <v>20</v>
      </c>
      <c r="N4938" t="s">
        <v>20</v>
      </c>
      <c r="O4938" s="2">
        <v>54000</v>
      </c>
      <c r="P4938" s="1">
        <f>MEDIAN(Data_Source[Price (SAR)])</f>
        <v>58000</v>
      </c>
      <c r="Q4938" s="1" cm="1">
        <f t="array" ref="Q4938">MEDIAN(_xlfn._xlws.FILTER(Data_Source[Price (SAR)],Data_Source[Maker] = Data_Source[[#This Row],[Maker]]))</f>
        <v>36500</v>
      </c>
    </row>
    <row r="4939" spans="1:17" x14ac:dyDescent="0.35">
      <c r="A4939">
        <v>4938</v>
      </c>
      <c r="B4939" t="s">
        <v>27</v>
      </c>
      <c r="C4939" t="s">
        <v>84</v>
      </c>
      <c r="D4939">
        <v>2020</v>
      </c>
      <c r="E4939" s="9">
        <f ca="1">YEAR(TODAY())-Data_Source[[#This Row],[Year]]</f>
        <v>5</v>
      </c>
      <c r="F4939" t="s">
        <v>15</v>
      </c>
      <c r="G4939" t="s">
        <v>25</v>
      </c>
      <c r="H4939" t="s">
        <v>26</v>
      </c>
      <c r="I4939">
        <v>2</v>
      </c>
      <c r="J4939" t="s">
        <v>18</v>
      </c>
      <c r="K4939" t="s">
        <v>19</v>
      </c>
      <c r="L4939">
        <v>16458</v>
      </c>
      <c r="M4939" t="s">
        <v>20</v>
      </c>
      <c r="N4939" t="s">
        <v>20</v>
      </c>
      <c r="O4939" s="2">
        <v>78500</v>
      </c>
      <c r="P4939" s="1">
        <f>MEDIAN(Data_Source[Price (SAR)])</f>
        <v>58000</v>
      </c>
      <c r="Q4939" s="1" cm="1">
        <f t="array" ref="Q4939">MEDIAN(_xlfn._xlws.FILTER(Data_Source[Price (SAR)],Data_Source[Maker] = Data_Source[[#This Row],[Maker]]))</f>
        <v>42000</v>
      </c>
    </row>
    <row r="4940" spans="1:17" x14ac:dyDescent="0.35">
      <c r="A4940">
        <v>4939</v>
      </c>
      <c r="B4940" t="s">
        <v>31</v>
      </c>
      <c r="C4940" t="s">
        <v>32</v>
      </c>
      <c r="D4940">
        <v>2016</v>
      </c>
      <c r="E4940" s="9">
        <f ca="1">YEAR(TODAY())-Data_Source[[#This Row],[Year]]</f>
        <v>9</v>
      </c>
      <c r="F4940" t="s">
        <v>15</v>
      </c>
      <c r="G4940" t="s">
        <v>23</v>
      </c>
      <c r="H4940" t="s">
        <v>17</v>
      </c>
      <c r="I4940">
        <v>3.5</v>
      </c>
      <c r="J4940" t="s">
        <v>18</v>
      </c>
      <c r="K4940" t="s">
        <v>19</v>
      </c>
      <c r="L4940">
        <v>167000</v>
      </c>
      <c r="M4940" t="s">
        <v>111</v>
      </c>
      <c r="N4940" t="s">
        <v>540</v>
      </c>
      <c r="O4940" s="2">
        <v>72000</v>
      </c>
      <c r="P4940" s="1">
        <f>MEDIAN(Data_Source[Price (SAR)])</f>
        <v>58000</v>
      </c>
      <c r="Q4940" s="1" cm="1">
        <f t="array" ref="Q4940">MEDIAN(_xlfn._xlws.FILTER(Data_Source[Price (SAR)],Data_Source[Maker] = Data_Source[[#This Row],[Maker]]))</f>
        <v>60500</v>
      </c>
    </row>
    <row r="4941" spans="1:17" x14ac:dyDescent="0.35">
      <c r="A4941">
        <v>4940</v>
      </c>
      <c r="B4941" t="s">
        <v>27</v>
      </c>
      <c r="C4941" t="s">
        <v>93</v>
      </c>
      <c r="D4941">
        <v>2019</v>
      </c>
      <c r="E4941" s="9">
        <f ca="1">YEAR(TODAY())-Data_Source[[#This Row],[Year]]</f>
        <v>6</v>
      </c>
      <c r="F4941" t="s">
        <v>15</v>
      </c>
      <c r="G4941" t="s">
        <v>23</v>
      </c>
      <c r="H4941" t="s">
        <v>26</v>
      </c>
      <c r="I4941">
        <v>3</v>
      </c>
      <c r="J4941" t="s">
        <v>18</v>
      </c>
      <c r="K4941" t="s">
        <v>19</v>
      </c>
      <c r="L4941">
        <v>61294</v>
      </c>
      <c r="M4941" t="s">
        <v>20</v>
      </c>
      <c r="N4941" t="s">
        <v>20</v>
      </c>
      <c r="O4941" s="3">
        <v>76500</v>
      </c>
      <c r="P4941" s="1">
        <f>MEDIAN(Data_Source[Price (SAR)])</f>
        <v>58000</v>
      </c>
      <c r="Q4941" s="1" cm="1">
        <f t="array" ref="Q4941">MEDIAN(_xlfn._xlws.FILTER(Data_Source[Price (SAR)],Data_Source[Maker] = Data_Source[[#This Row],[Maker]]))</f>
        <v>42000</v>
      </c>
    </row>
    <row r="4942" spans="1:17" x14ac:dyDescent="0.35">
      <c r="A4942">
        <v>4941</v>
      </c>
      <c r="B4942" t="s">
        <v>27</v>
      </c>
      <c r="C4942" t="s">
        <v>89</v>
      </c>
      <c r="D4942">
        <v>2011</v>
      </c>
      <c r="E4942" s="9">
        <f ca="1">YEAR(TODAY())-Data_Source[[#This Row],[Year]]</f>
        <v>14</v>
      </c>
      <c r="F4942" t="s">
        <v>15</v>
      </c>
      <c r="G4942" t="s">
        <v>25</v>
      </c>
      <c r="H4942" t="s">
        <v>30</v>
      </c>
      <c r="I4942">
        <v>2.4</v>
      </c>
      <c r="J4942" t="s">
        <v>18</v>
      </c>
      <c r="K4942" t="s">
        <v>19</v>
      </c>
      <c r="L4942">
        <v>186000</v>
      </c>
      <c r="M4942" t="s">
        <v>42</v>
      </c>
      <c r="N4942" t="s">
        <v>64</v>
      </c>
      <c r="O4942" s="2">
        <v>25000</v>
      </c>
      <c r="P4942" s="1">
        <f>MEDIAN(Data_Source[Price (SAR)])</f>
        <v>58000</v>
      </c>
      <c r="Q4942" s="1" cm="1">
        <f t="array" ref="Q4942">MEDIAN(_xlfn._xlws.FILTER(Data_Source[Price (SAR)],Data_Source[Maker] = Data_Source[[#This Row],[Maker]]))</f>
        <v>42000</v>
      </c>
    </row>
    <row r="4943" spans="1:17" x14ac:dyDescent="0.35">
      <c r="A4943">
        <v>4942</v>
      </c>
      <c r="B4943" t="s">
        <v>73</v>
      </c>
      <c r="C4943" t="s">
        <v>74</v>
      </c>
      <c r="D4943">
        <v>2015</v>
      </c>
      <c r="E4943" s="9">
        <f ca="1">YEAR(TODAY())-Data_Source[[#This Row],[Year]]</f>
        <v>10</v>
      </c>
      <c r="F4943" t="s">
        <v>44</v>
      </c>
      <c r="G4943" t="s">
        <v>29</v>
      </c>
      <c r="H4943" t="s">
        <v>17</v>
      </c>
      <c r="I4943">
        <v>2.4</v>
      </c>
      <c r="J4943" t="s">
        <v>18</v>
      </c>
      <c r="K4943" t="s">
        <v>19</v>
      </c>
      <c r="L4943">
        <v>138020</v>
      </c>
      <c r="M4943" t="s">
        <v>59</v>
      </c>
      <c r="N4943" t="s">
        <v>59</v>
      </c>
      <c r="O4943" s="3">
        <v>58000</v>
      </c>
      <c r="P4943" s="1">
        <f>MEDIAN(Data_Source[Price (SAR)])</f>
        <v>58000</v>
      </c>
      <c r="Q4943" s="1" cm="1">
        <f t="array" ref="Q4943">MEDIAN(_xlfn._xlws.FILTER(Data_Source[Price (SAR)],Data_Source[Maker] = Data_Source[[#This Row],[Maker]]))</f>
        <v>56000</v>
      </c>
    </row>
    <row r="4944" spans="1:17" x14ac:dyDescent="0.35">
      <c r="A4944">
        <v>4943</v>
      </c>
      <c r="B4944" t="s">
        <v>76</v>
      </c>
      <c r="C4944" t="s">
        <v>240</v>
      </c>
      <c r="D4944">
        <v>2011</v>
      </c>
      <c r="E4944" s="9">
        <f ca="1">YEAR(TODAY())-Data_Source[[#This Row],[Year]]</f>
        <v>14</v>
      </c>
      <c r="F4944" t="s">
        <v>15</v>
      </c>
      <c r="G4944" t="s">
        <v>78</v>
      </c>
      <c r="H4944" t="s">
        <v>17</v>
      </c>
      <c r="I4944">
        <v>4.5999999999999996</v>
      </c>
      <c r="J4944" t="s">
        <v>18</v>
      </c>
      <c r="K4944" t="s">
        <v>19</v>
      </c>
      <c r="L4944">
        <v>128</v>
      </c>
      <c r="M4944" t="s">
        <v>254</v>
      </c>
      <c r="N4944" t="s">
        <v>254</v>
      </c>
      <c r="O4944" s="2">
        <v>48000</v>
      </c>
      <c r="P4944" s="1">
        <f>MEDIAN(Data_Source[Price (SAR)])</f>
        <v>58000</v>
      </c>
      <c r="Q4944" s="1" cm="1">
        <f t="array" ref="Q4944">MEDIAN(_xlfn._xlws.FILTER(Data_Source[Price (SAR)],Data_Source[Maker] = Data_Source[[#This Row],[Maker]]))</f>
        <v>55000</v>
      </c>
    </row>
    <row r="4945" spans="1:17" x14ac:dyDescent="0.35">
      <c r="A4945">
        <v>4944</v>
      </c>
      <c r="B4945" t="s">
        <v>34</v>
      </c>
      <c r="C4945" t="s">
        <v>41</v>
      </c>
      <c r="D4945">
        <v>2016</v>
      </c>
      <c r="E4945" s="9">
        <f ca="1">YEAR(TODAY())-Data_Source[[#This Row],[Year]]</f>
        <v>9</v>
      </c>
      <c r="F4945" t="s">
        <v>15</v>
      </c>
      <c r="G4945" t="s">
        <v>23</v>
      </c>
      <c r="H4945" t="s">
        <v>26</v>
      </c>
      <c r="I4945">
        <v>1.5</v>
      </c>
      <c r="J4945" t="s">
        <v>18</v>
      </c>
      <c r="K4945" t="s">
        <v>19</v>
      </c>
      <c r="L4945">
        <v>160</v>
      </c>
      <c r="M4945" t="s">
        <v>54</v>
      </c>
      <c r="N4945" t="s">
        <v>538</v>
      </c>
      <c r="O4945" s="3">
        <v>26500</v>
      </c>
      <c r="P4945" s="1">
        <f>MEDIAN(Data_Source[Price (SAR)])</f>
        <v>58000</v>
      </c>
      <c r="Q4945" s="1" cm="1">
        <f t="array" ref="Q4945">MEDIAN(_xlfn._xlws.FILTER(Data_Source[Price (SAR)],Data_Source[Maker] = Data_Source[[#This Row],[Maker]]))</f>
        <v>65000</v>
      </c>
    </row>
    <row r="4946" spans="1:17" x14ac:dyDescent="0.35">
      <c r="A4946">
        <v>4945</v>
      </c>
      <c r="B4946" t="s">
        <v>48</v>
      </c>
      <c r="C4946" t="s">
        <v>106</v>
      </c>
      <c r="D4946">
        <v>2014</v>
      </c>
      <c r="E4946" s="9">
        <f ca="1">YEAR(TODAY())-Data_Source[[#This Row],[Year]]</f>
        <v>11</v>
      </c>
      <c r="F4946" t="s">
        <v>15</v>
      </c>
      <c r="G4946" t="s">
        <v>196</v>
      </c>
      <c r="H4946" t="s">
        <v>30</v>
      </c>
      <c r="I4946">
        <v>4</v>
      </c>
      <c r="J4946" t="s">
        <v>18</v>
      </c>
      <c r="K4946" t="s">
        <v>19</v>
      </c>
      <c r="L4946">
        <v>138000</v>
      </c>
      <c r="M4946" t="s">
        <v>45</v>
      </c>
      <c r="N4946" t="s">
        <v>539</v>
      </c>
      <c r="O4946" s="3">
        <v>260000</v>
      </c>
      <c r="P4946" s="1">
        <f>MEDIAN(Data_Source[Price (SAR)])</f>
        <v>58000</v>
      </c>
      <c r="Q4946" s="1" cm="1">
        <f t="array" ref="Q4946">MEDIAN(_xlfn._xlws.FILTER(Data_Source[Price (SAR)],Data_Source[Maker] = Data_Source[[#This Row],[Maker]]))</f>
        <v>145000</v>
      </c>
    </row>
    <row r="4947" spans="1:17" x14ac:dyDescent="0.35">
      <c r="A4947">
        <v>4946</v>
      </c>
      <c r="B4947" t="s">
        <v>34</v>
      </c>
      <c r="C4947" t="s">
        <v>161</v>
      </c>
      <c r="D4947">
        <v>2009</v>
      </c>
      <c r="E4947" s="9">
        <f ca="1">YEAR(TODAY())-Data_Source[[#This Row],[Year]]</f>
        <v>16</v>
      </c>
      <c r="F4947" t="s">
        <v>15</v>
      </c>
      <c r="G4947" t="s">
        <v>29</v>
      </c>
      <c r="H4947" t="s">
        <v>30</v>
      </c>
      <c r="I4947">
        <v>5.7</v>
      </c>
      <c r="J4947" t="s">
        <v>18</v>
      </c>
      <c r="K4947" t="s">
        <v>19</v>
      </c>
      <c r="L4947">
        <v>349900</v>
      </c>
      <c r="M4947" t="s">
        <v>64</v>
      </c>
      <c r="N4947" t="s">
        <v>64</v>
      </c>
      <c r="O4947" s="3">
        <v>25000</v>
      </c>
      <c r="P4947" s="1">
        <f>MEDIAN(Data_Source[Price (SAR)])</f>
        <v>58000</v>
      </c>
      <c r="Q4947" s="1" cm="1">
        <f t="array" ref="Q4947">MEDIAN(_xlfn._xlws.FILTER(Data_Source[Price (SAR)],Data_Source[Maker] = Data_Source[[#This Row],[Maker]]))</f>
        <v>65000</v>
      </c>
    </row>
    <row r="4948" spans="1:17" x14ac:dyDescent="0.35">
      <c r="A4948">
        <v>4947</v>
      </c>
      <c r="B4948" t="s">
        <v>109</v>
      </c>
      <c r="C4948" t="s">
        <v>110</v>
      </c>
      <c r="D4948">
        <v>2014</v>
      </c>
      <c r="E4948" s="9">
        <f ca="1">YEAR(TODAY())-Data_Source[[#This Row],[Year]]</f>
        <v>11</v>
      </c>
      <c r="F4948" t="s">
        <v>15</v>
      </c>
      <c r="G4948" t="s">
        <v>65</v>
      </c>
      <c r="H4948" t="s">
        <v>17</v>
      </c>
      <c r="I4948">
        <v>5.7</v>
      </c>
      <c r="J4948" t="s">
        <v>18</v>
      </c>
      <c r="K4948" t="s">
        <v>19</v>
      </c>
      <c r="L4948">
        <v>178</v>
      </c>
      <c r="M4948" t="s">
        <v>42</v>
      </c>
      <c r="N4948" t="s">
        <v>64</v>
      </c>
      <c r="O4948" s="2">
        <v>50000</v>
      </c>
      <c r="P4948" s="1">
        <f>MEDIAN(Data_Source[Price (SAR)])</f>
        <v>58000</v>
      </c>
      <c r="Q4948" s="1" cm="1">
        <f t="array" ref="Q4948">MEDIAN(_xlfn._xlws.FILTER(Data_Source[Price (SAR)],Data_Source[Maker] = Data_Source[[#This Row],[Maker]]))</f>
        <v>71000</v>
      </c>
    </row>
    <row r="4949" spans="1:17" x14ac:dyDescent="0.35">
      <c r="A4949">
        <v>4948</v>
      </c>
      <c r="B4949" t="s">
        <v>39</v>
      </c>
      <c r="C4949" t="s">
        <v>115</v>
      </c>
      <c r="D4949">
        <v>2000</v>
      </c>
      <c r="E4949" s="9">
        <f ca="1">YEAR(TODAY())-Data_Source[[#This Row],[Year]]</f>
        <v>25</v>
      </c>
      <c r="F4949" t="s">
        <v>47</v>
      </c>
      <c r="G4949" t="s">
        <v>29</v>
      </c>
      <c r="H4949" t="s">
        <v>17</v>
      </c>
      <c r="I4949">
        <v>5.3</v>
      </c>
      <c r="J4949" t="s">
        <v>18</v>
      </c>
      <c r="K4949" t="s">
        <v>19</v>
      </c>
      <c r="L4949">
        <v>2964</v>
      </c>
      <c r="M4949" t="s">
        <v>81</v>
      </c>
      <c r="N4949" t="s">
        <v>541</v>
      </c>
      <c r="O4949" s="3">
        <v>18000</v>
      </c>
      <c r="P4949" s="1">
        <f>MEDIAN(Data_Source[Price (SAR)])</f>
        <v>58000</v>
      </c>
      <c r="Q4949" s="1" cm="1">
        <f t="array" ref="Q4949">MEDIAN(_xlfn._xlws.FILTER(Data_Source[Price (SAR)],Data_Source[Maker] = Data_Source[[#This Row],[Maker]]))</f>
        <v>60000</v>
      </c>
    </row>
    <row r="4950" spans="1:17" x14ac:dyDescent="0.35">
      <c r="A4950">
        <v>4949</v>
      </c>
      <c r="B4950" t="s">
        <v>27</v>
      </c>
      <c r="C4950" t="s">
        <v>89</v>
      </c>
      <c r="D4950">
        <v>2012</v>
      </c>
      <c r="E4950" s="9">
        <f ca="1">YEAR(TODAY())-Data_Source[[#This Row],[Year]]</f>
        <v>13</v>
      </c>
      <c r="F4950" t="s">
        <v>15</v>
      </c>
      <c r="G4950" t="s">
        <v>23</v>
      </c>
      <c r="H4950" t="s">
        <v>30</v>
      </c>
      <c r="I4950">
        <v>2.4</v>
      </c>
      <c r="J4950" t="s">
        <v>18</v>
      </c>
      <c r="K4950" t="s">
        <v>19</v>
      </c>
      <c r="L4950">
        <v>487000</v>
      </c>
      <c r="M4950" t="s">
        <v>81</v>
      </c>
      <c r="N4950" t="s">
        <v>541</v>
      </c>
      <c r="O4950" s="3">
        <v>19000</v>
      </c>
      <c r="P4950" s="1">
        <f>MEDIAN(Data_Source[Price (SAR)])</f>
        <v>58000</v>
      </c>
      <c r="Q4950" s="1" cm="1">
        <f t="array" ref="Q4950">MEDIAN(_xlfn._xlws.FILTER(Data_Source[Price (SAR)],Data_Source[Maker] = Data_Source[[#This Row],[Maker]]))</f>
        <v>42000</v>
      </c>
    </row>
    <row r="4951" spans="1:17" x14ac:dyDescent="0.35">
      <c r="A4951">
        <v>4950</v>
      </c>
      <c r="B4951" t="s">
        <v>34</v>
      </c>
      <c r="C4951" t="s">
        <v>58</v>
      </c>
      <c r="D4951">
        <v>2016</v>
      </c>
      <c r="E4951" s="9">
        <f ca="1">YEAR(TODAY())-Data_Source[[#This Row],[Year]]</f>
        <v>9</v>
      </c>
      <c r="F4951" t="s">
        <v>44</v>
      </c>
      <c r="G4951" t="s">
        <v>29</v>
      </c>
      <c r="H4951" t="s">
        <v>30</v>
      </c>
      <c r="I4951">
        <v>2.7</v>
      </c>
      <c r="J4951" t="s">
        <v>18</v>
      </c>
      <c r="K4951" t="s">
        <v>19</v>
      </c>
      <c r="L4951">
        <v>211000</v>
      </c>
      <c r="M4951" t="s">
        <v>20</v>
      </c>
      <c r="N4951" t="s">
        <v>20</v>
      </c>
      <c r="O4951" s="3">
        <v>69000</v>
      </c>
      <c r="P4951" s="1">
        <f>MEDIAN(Data_Source[Price (SAR)])</f>
        <v>58000</v>
      </c>
      <c r="Q4951" s="1" cm="1">
        <f t="array" ref="Q4951">MEDIAN(_xlfn._xlws.FILTER(Data_Source[Price (SAR)],Data_Source[Maker] = Data_Source[[#This Row],[Maker]]))</f>
        <v>65000</v>
      </c>
    </row>
    <row r="4952" spans="1:17" x14ac:dyDescent="0.35">
      <c r="A4952">
        <v>4951</v>
      </c>
      <c r="B4952" t="s">
        <v>27</v>
      </c>
      <c r="C4952" t="s">
        <v>93</v>
      </c>
      <c r="D4952">
        <v>2021</v>
      </c>
      <c r="E4952" s="9">
        <f ca="1">YEAR(TODAY())-Data_Source[[#This Row],[Year]]</f>
        <v>4</v>
      </c>
      <c r="F4952" t="s">
        <v>15</v>
      </c>
      <c r="G4952" t="s">
        <v>29</v>
      </c>
      <c r="H4952" t="s">
        <v>26</v>
      </c>
      <c r="I4952">
        <v>3.5</v>
      </c>
      <c r="J4952" t="s">
        <v>18</v>
      </c>
      <c r="K4952" t="s">
        <v>19</v>
      </c>
      <c r="L4952">
        <v>10000</v>
      </c>
      <c r="M4952" t="s">
        <v>42</v>
      </c>
      <c r="N4952" t="s">
        <v>64</v>
      </c>
      <c r="O4952" s="2">
        <v>1800</v>
      </c>
      <c r="P4952" s="1">
        <f>MEDIAN(Data_Source[Price (SAR)])</f>
        <v>58000</v>
      </c>
      <c r="Q4952" s="1" cm="1">
        <f t="array" ref="Q4952">MEDIAN(_xlfn._xlws.FILTER(Data_Source[Price (SAR)],Data_Source[Maker] = Data_Source[[#This Row],[Maker]]))</f>
        <v>42000</v>
      </c>
    </row>
    <row r="4953" spans="1:17" x14ac:dyDescent="0.35">
      <c r="A4953">
        <v>4952</v>
      </c>
      <c r="B4953" t="s">
        <v>39</v>
      </c>
      <c r="C4953" t="s">
        <v>115</v>
      </c>
      <c r="D4953">
        <v>2017</v>
      </c>
      <c r="E4953" s="9">
        <f ca="1">YEAR(TODAY())-Data_Source[[#This Row],[Year]]</f>
        <v>8</v>
      </c>
      <c r="F4953" t="s">
        <v>47</v>
      </c>
      <c r="G4953" t="s">
        <v>38</v>
      </c>
      <c r="H4953" t="s">
        <v>17</v>
      </c>
      <c r="I4953">
        <v>5.3</v>
      </c>
      <c r="J4953" t="s">
        <v>18</v>
      </c>
      <c r="K4953" t="s">
        <v>19</v>
      </c>
      <c r="L4953">
        <v>133000</v>
      </c>
      <c r="M4953" t="s">
        <v>45</v>
      </c>
      <c r="N4953" t="s">
        <v>539</v>
      </c>
      <c r="O4953" s="3">
        <v>159000</v>
      </c>
      <c r="P4953" s="1">
        <f>MEDIAN(Data_Source[Price (SAR)])</f>
        <v>58000</v>
      </c>
      <c r="Q4953" s="1" cm="1">
        <f t="array" ref="Q4953">MEDIAN(_xlfn._xlws.FILTER(Data_Source[Price (SAR)],Data_Source[Maker] = Data_Source[[#This Row],[Maker]]))</f>
        <v>60000</v>
      </c>
    </row>
    <row r="4954" spans="1:17" x14ac:dyDescent="0.35">
      <c r="A4954">
        <v>4953</v>
      </c>
      <c r="B4954" t="s">
        <v>34</v>
      </c>
      <c r="C4954" t="s">
        <v>127</v>
      </c>
      <c r="D4954">
        <v>2019</v>
      </c>
      <c r="E4954" s="9">
        <f ca="1">YEAR(TODAY())-Data_Source[[#This Row],[Year]]</f>
        <v>6</v>
      </c>
      <c r="F4954" t="s">
        <v>44</v>
      </c>
      <c r="G4954" t="s">
        <v>23</v>
      </c>
      <c r="H4954" t="s">
        <v>30</v>
      </c>
      <c r="I4954">
        <v>4</v>
      </c>
      <c r="J4954" t="s">
        <v>18</v>
      </c>
      <c r="K4954" t="s">
        <v>68</v>
      </c>
      <c r="L4954">
        <v>131592</v>
      </c>
      <c r="M4954" t="s">
        <v>20</v>
      </c>
      <c r="N4954" t="s">
        <v>20</v>
      </c>
      <c r="O4954" s="2">
        <v>116000</v>
      </c>
      <c r="P4954" s="1">
        <f>MEDIAN(Data_Source[Price (SAR)])</f>
        <v>58000</v>
      </c>
      <c r="Q4954" s="1" cm="1">
        <f t="array" ref="Q4954">MEDIAN(_xlfn._xlws.FILTER(Data_Source[Price (SAR)],Data_Source[Maker] = Data_Source[[#This Row],[Maker]]))</f>
        <v>65000</v>
      </c>
    </row>
    <row r="4955" spans="1:17" x14ac:dyDescent="0.35">
      <c r="A4955">
        <v>4954</v>
      </c>
      <c r="B4955" t="s">
        <v>174</v>
      </c>
      <c r="C4955" t="s">
        <v>204</v>
      </c>
      <c r="D4955">
        <v>2019</v>
      </c>
      <c r="E4955" s="9">
        <f ca="1">YEAR(TODAY())-Data_Source[[#This Row],[Year]]</f>
        <v>6</v>
      </c>
      <c r="F4955" t="s">
        <v>15</v>
      </c>
      <c r="G4955" t="s">
        <v>25</v>
      </c>
      <c r="H4955" t="s">
        <v>26</v>
      </c>
      <c r="I4955">
        <v>2.5</v>
      </c>
      <c r="J4955" t="s">
        <v>18</v>
      </c>
      <c r="K4955" t="s">
        <v>19</v>
      </c>
      <c r="L4955">
        <v>38000</v>
      </c>
      <c r="M4955" t="s">
        <v>42</v>
      </c>
      <c r="N4955" t="s">
        <v>64</v>
      </c>
      <c r="O4955" s="3">
        <v>140000</v>
      </c>
      <c r="P4955" s="1">
        <f>MEDIAN(Data_Source[Price (SAR)])</f>
        <v>58000</v>
      </c>
      <c r="Q4955" s="1" cm="1">
        <f t="array" ref="Q4955">MEDIAN(_xlfn._xlws.FILTER(Data_Source[Price (SAR)],Data_Source[Maker] = Data_Source[[#This Row],[Maker]]))</f>
        <v>110000</v>
      </c>
    </row>
    <row r="4956" spans="1:17" x14ac:dyDescent="0.35">
      <c r="A4956">
        <v>4955</v>
      </c>
      <c r="B4956" t="s">
        <v>60</v>
      </c>
      <c r="C4956" t="s">
        <v>309</v>
      </c>
      <c r="D4956">
        <v>2010</v>
      </c>
      <c r="E4956" s="9">
        <f ca="1">YEAR(TODAY())-Data_Source[[#This Row],[Year]]</f>
        <v>15</v>
      </c>
      <c r="F4956" t="s">
        <v>47</v>
      </c>
      <c r="G4956" t="s">
        <v>25</v>
      </c>
      <c r="H4956" t="s">
        <v>17</v>
      </c>
      <c r="I4956">
        <v>3.5</v>
      </c>
      <c r="J4956" t="s">
        <v>18</v>
      </c>
      <c r="K4956" t="s">
        <v>19</v>
      </c>
      <c r="L4956">
        <v>165000</v>
      </c>
      <c r="M4956" t="s">
        <v>155</v>
      </c>
      <c r="N4956" t="s">
        <v>539</v>
      </c>
      <c r="O4956" s="2">
        <v>45000</v>
      </c>
      <c r="P4956" s="1">
        <f>MEDIAN(Data_Source[Price (SAR)])</f>
        <v>58000</v>
      </c>
      <c r="Q4956" s="1" cm="1">
        <f t="array" ref="Q4956">MEDIAN(_xlfn._xlws.FILTER(Data_Source[Price (SAR)],Data_Source[Maker] = Data_Source[[#This Row],[Maker]]))</f>
        <v>142000</v>
      </c>
    </row>
    <row r="4957" spans="1:17" x14ac:dyDescent="0.35">
      <c r="A4957">
        <v>4956</v>
      </c>
      <c r="B4957" t="s">
        <v>48</v>
      </c>
      <c r="C4957" t="s">
        <v>106</v>
      </c>
      <c r="D4957">
        <v>1995</v>
      </c>
      <c r="E4957" s="9">
        <f ca="1">YEAR(TODAY())-Data_Source[[#This Row],[Year]]</f>
        <v>30</v>
      </c>
      <c r="F4957" t="s">
        <v>47</v>
      </c>
      <c r="G4957" t="s">
        <v>25</v>
      </c>
      <c r="H4957" t="s">
        <v>17</v>
      </c>
      <c r="I4957">
        <v>3</v>
      </c>
      <c r="J4957" t="s">
        <v>18</v>
      </c>
      <c r="K4957" t="s">
        <v>19</v>
      </c>
      <c r="L4957">
        <v>200000</v>
      </c>
      <c r="M4957" t="s">
        <v>248</v>
      </c>
      <c r="N4957" t="s">
        <v>540</v>
      </c>
      <c r="O4957" s="2">
        <v>15000</v>
      </c>
      <c r="P4957" s="1">
        <f>MEDIAN(Data_Source[Price (SAR)])</f>
        <v>58000</v>
      </c>
      <c r="Q4957" s="1" cm="1">
        <f t="array" ref="Q4957">MEDIAN(_xlfn._xlws.FILTER(Data_Source[Price (SAR)],Data_Source[Maker] = Data_Source[[#This Row],[Maker]]))</f>
        <v>145000</v>
      </c>
    </row>
    <row r="4958" spans="1:17" x14ac:dyDescent="0.35">
      <c r="A4958">
        <v>4957</v>
      </c>
      <c r="B4958" t="s">
        <v>34</v>
      </c>
      <c r="C4958" t="s">
        <v>72</v>
      </c>
      <c r="D4958">
        <v>2018</v>
      </c>
      <c r="E4958" s="9">
        <f ca="1">YEAR(TODAY())-Data_Source[[#This Row],[Year]]</f>
        <v>7</v>
      </c>
      <c r="F4958" t="s">
        <v>15</v>
      </c>
      <c r="G4958" t="s">
        <v>23</v>
      </c>
      <c r="H4958" t="s">
        <v>30</v>
      </c>
      <c r="I4958">
        <v>2.5</v>
      </c>
      <c r="J4958" t="s">
        <v>18</v>
      </c>
      <c r="K4958" t="s">
        <v>19</v>
      </c>
      <c r="L4958">
        <v>88000</v>
      </c>
      <c r="M4958" t="s">
        <v>45</v>
      </c>
      <c r="N4958" t="s">
        <v>539</v>
      </c>
      <c r="O4958" s="2">
        <v>77000</v>
      </c>
      <c r="P4958" s="1">
        <f>MEDIAN(Data_Source[Price (SAR)])</f>
        <v>58000</v>
      </c>
      <c r="Q4958" s="1" cm="1">
        <f t="array" ref="Q4958">MEDIAN(_xlfn._xlws.FILTER(Data_Source[Price (SAR)],Data_Source[Maker] = Data_Source[[#This Row],[Maker]]))</f>
        <v>65000</v>
      </c>
    </row>
    <row r="4959" spans="1:17" x14ac:dyDescent="0.35">
      <c r="A4959">
        <v>4958</v>
      </c>
      <c r="B4959" t="s">
        <v>39</v>
      </c>
      <c r="C4959" t="s">
        <v>205</v>
      </c>
      <c r="D4959">
        <v>2018</v>
      </c>
      <c r="E4959" s="9">
        <f ca="1">YEAR(TODAY())-Data_Source[[#This Row],[Year]]</f>
        <v>7</v>
      </c>
      <c r="F4959" t="s">
        <v>15</v>
      </c>
      <c r="G4959" t="s">
        <v>25</v>
      </c>
      <c r="H4959" t="s">
        <v>26</v>
      </c>
      <c r="I4959">
        <v>5.3</v>
      </c>
      <c r="J4959" t="s">
        <v>18</v>
      </c>
      <c r="K4959" t="s">
        <v>19</v>
      </c>
      <c r="L4959">
        <v>88000</v>
      </c>
      <c r="M4959" t="s">
        <v>45</v>
      </c>
      <c r="N4959" t="s">
        <v>539</v>
      </c>
      <c r="O4959" s="3">
        <v>85000</v>
      </c>
      <c r="P4959" s="1">
        <f>MEDIAN(Data_Source[Price (SAR)])</f>
        <v>58000</v>
      </c>
      <c r="Q4959" s="1" cm="1">
        <f t="array" ref="Q4959">MEDIAN(_xlfn._xlws.FILTER(Data_Source[Price (SAR)],Data_Source[Maker] = Data_Source[[#This Row],[Maker]]))</f>
        <v>60000</v>
      </c>
    </row>
    <row r="4960" spans="1:17" x14ac:dyDescent="0.35">
      <c r="A4960">
        <v>4959</v>
      </c>
      <c r="B4960" t="s">
        <v>62</v>
      </c>
      <c r="C4960" t="s">
        <v>63</v>
      </c>
      <c r="D4960">
        <v>2018</v>
      </c>
      <c r="E4960" s="9">
        <f ca="1">YEAR(TODAY())-Data_Source[[#This Row],[Year]]</f>
        <v>7</v>
      </c>
      <c r="F4960" t="s">
        <v>44</v>
      </c>
      <c r="G4960" t="s">
        <v>23</v>
      </c>
      <c r="H4960" t="s">
        <v>17</v>
      </c>
      <c r="I4960">
        <v>5</v>
      </c>
      <c r="J4960" t="s">
        <v>18</v>
      </c>
      <c r="K4960" t="s">
        <v>19</v>
      </c>
      <c r="L4960">
        <v>79858</v>
      </c>
      <c r="M4960" t="s">
        <v>20</v>
      </c>
      <c r="N4960" t="s">
        <v>20</v>
      </c>
      <c r="O4960" s="3">
        <v>470000</v>
      </c>
      <c r="P4960" s="1">
        <f>MEDIAN(Data_Source[Price (SAR)])</f>
        <v>58000</v>
      </c>
      <c r="Q4960" s="1" cm="1">
        <f t="array" ref="Q4960">MEDIAN(_xlfn._xlws.FILTER(Data_Source[Price (SAR)],Data_Source[Maker] = Data_Source[[#This Row],[Maker]]))</f>
        <v>242500</v>
      </c>
    </row>
    <row r="4961" spans="1:17" x14ac:dyDescent="0.35">
      <c r="A4961">
        <v>4960</v>
      </c>
      <c r="B4961" t="s">
        <v>34</v>
      </c>
      <c r="C4961" t="s">
        <v>145</v>
      </c>
      <c r="D4961">
        <v>2017</v>
      </c>
      <c r="E4961" s="9">
        <f ca="1">YEAR(TODAY())-Data_Source[[#This Row],[Year]]</f>
        <v>8</v>
      </c>
      <c r="F4961" t="s">
        <v>15</v>
      </c>
      <c r="G4961" t="s">
        <v>23</v>
      </c>
      <c r="H4961" t="s">
        <v>26</v>
      </c>
      <c r="I4961">
        <v>2.7</v>
      </c>
      <c r="J4961" t="s">
        <v>18</v>
      </c>
      <c r="K4961" t="s">
        <v>19</v>
      </c>
      <c r="L4961">
        <v>135000</v>
      </c>
      <c r="M4961" t="s">
        <v>42</v>
      </c>
      <c r="N4961" t="s">
        <v>64</v>
      </c>
      <c r="O4961" s="2">
        <v>58000</v>
      </c>
      <c r="P4961" s="1">
        <f>MEDIAN(Data_Source[Price (SAR)])</f>
        <v>58000</v>
      </c>
      <c r="Q4961" s="1" cm="1">
        <f t="array" ref="Q4961">MEDIAN(_xlfn._xlws.FILTER(Data_Source[Price (SAR)],Data_Source[Maker] = Data_Source[[#This Row],[Maker]]))</f>
        <v>65000</v>
      </c>
    </row>
    <row r="4962" spans="1:17" x14ac:dyDescent="0.35">
      <c r="A4962">
        <v>4961</v>
      </c>
      <c r="B4962" t="s">
        <v>27</v>
      </c>
      <c r="C4962" t="s">
        <v>88</v>
      </c>
      <c r="D4962">
        <v>2019</v>
      </c>
      <c r="E4962" s="9">
        <f ca="1">YEAR(TODAY())-Data_Source[[#This Row],[Year]]</f>
        <v>6</v>
      </c>
      <c r="F4962" t="s">
        <v>44</v>
      </c>
      <c r="G4962" t="s">
        <v>25</v>
      </c>
      <c r="H4962" t="s">
        <v>26</v>
      </c>
      <c r="I4962">
        <v>1.4</v>
      </c>
      <c r="J4962" t="s">
        <v>18</v>
      </c>
      <c r="K4962" t="s">
        <v>19</v>
      </c>
      <c r="L4962">
        <v>62000</v>
      </c>
      <c r="M4962" t="s">
        <v>211</v>
      </c>
      <c r="N4962" t="s">
        <v>539</v>
      </c>
      <c r="O4962" s="3">
        <v>37000</v>
      </c>
      <c r="P4962" s="1">
        <f>MEDIAN(Data_Source[Price (SAR)])</f>
        <v>58000</v>
      </c>
      <c r="Q4962" s="1" cm="1">
        <f t="array" ref="Q4962">MEDIAN(_xlfn._xlws.FILTER(Data_Source[Price (SAR)],Data_Source[Maker] = Data_Source[[#This Row],[Maker]]))</f>
        <v>42000</v>
      </c>
    </row>
    <row r="4963" spans="1:17" x14ac:dyDescent="0.35">
      <c r="A4963">
        <v>4962</v>
      </c>
      <c r="B4963" t="s">
        <v>39</v>
      </c>
      <c r="C4963" t="s">
        <v>131</v>
      </c>
      <c r="D4963">
        <v>2007</v>
      </c>
      <c r="E4963" s="9">
        <f ca="1">YEAR(TODAY())-Data_Source[[#This Row],[Year]]</f>
        <v>18</v>
      </c>
      <c r="F4963" t="s">
        <v>44</v>
      </c>
      <c r="G4963" t="s">
        <v>29</v>
      </c>
      <c r="H4963" t="s">
        <v>30</v>
      </c>
      <c r="I4963">
        <v>3.6</v>
      </c>
      <c r="J4963" t="s">
        <v>18</v>
      </c>
      <c r="K4963" t="s">
        <v>19</v>
      </c>
      <c r="L4963">
        <v>263000</v>
      </c>
      <c r="M4963" t="s">
        <v>20</v>
      </c>
      <c r="N4963" t="s">
        <v>20</v>
      </c>
      <c r="O4963" s="2">
        <v>17000</v>
      </c>
      <c r="P4963" s="1">
        <f>MEDIAN(Data_Source[Price (SAR)])</f>
        <v>58000</v>
      </c>
      <c r="Q4963" s="1" cm="1">
        <f t="array" ref="Q4963">MEDIAN(_xlfn._xlws.FILTER(Data_Source[Price (SAR)],Data_Source[Maker] = Data_Source[[#This Row],[Maker]]))</f>
        <v>60000</v>
      </c>
    </row>
    <row r="4964" spans="1:17" x14ac:dyDescent="0.35">
      <c r="A4964">
        <v>4963</v>
      </c>
      <c r="B4964" t="s">
        <v>34</v>
      </c>
      <c r="C4964" t="s">
        <v>35</v>
      </c>
      <c r="D4964">
        <v>2015</v>
      </c>
      <c r="E4964" s="9">
        <f ca="1">YEAR(TODAY())-Data_Source[[#This Row],[Year]]</f>
        <v>10</v>
      </c>
      <c r="F4964" t="s">
        <v>15</v>
      </c>
      <c r="G4964" t="s">
        <v>23</v>
      </c>
      <c r="H4964" t="s">
        <v>17</v>
      </c>
      <c r="I4964">
        <v>4.5999999999999996</v>
      </c>
      <c r="J4964" t="s">
        <v>18</v>
      </c>
      <c r="K4964" t="s">
        <v>19</v>
      </c>
      <c r="L4964">
        <v>215000</v>
      </c>
      <c r="M4964" t="s">
        <v>20</v>
      </c>
      <c r="N4964" t="s">
        <v>20</v>
      </c>
      <c r="O4964" s="2">
        <v>146000</v>
      </c>
      <c r="P4964" s="1">
        <f>MEDIAN(Data_Source[Price (SAR)])</f>
        <v>58000</v>
      </c>
      <c r="Q4964" s="1" cm="1">
        <f t="array" ref="Q4964">MEDIAN(_xlfn._xlws.FILTER(Data_Source[Price (SAR)],Data_Source[Maker] = Data_Source[[#This Row],[Maker]]))</f>
        <v>65000</v>
      </c>
    </row>
    <row r="4965" spans="1:17" x14ac:dyDescent="0.35">
      <c r="A4965">
        <v>4964</v>
      </c>
      <c r="B4965" t="s">
        <v>73</v>
      </c>
      <c r="C4965">
        <v>6</v>
      </c>
      <c r="D4965">
        <v>2019</v>
      </c>
      <c r="E4965" s="9">
        <f ca="1">YEAR(TODAY())-Data_Source[[#This Row],[Year]]</f>
        <v>6</v>
      </c>
      <c r="F4965" t="s">
        <v>15</v>
      </c>
      <c r="G4965" t="s">
        <v>94</v>
      </c>
      <c r="H4965" t="s">
        <v>26</v>
      </c>
      <c r="I4965">
        <v>2.5</v>
      </c>
      <c r="J4965" t="s">
        <v>18</v>
      </c>
      <c r="K4965" t="s">
        <v>19</v>
      </c>
      <c r="L4965">
        <v>129000</v>
      </c>
      <c r="M4965" t="s">
        <v>20</v>
      </c>
      <c r="N4965" t="s">
        <v>20</v>
      </c>
      <c r="O4965" s="2">
        <v>65000</v>
      </c>
      <c r="P4965" s="1">
        <f>MEDIAN(Data_Source[Price (SAR)])</f>
        <v>58000</v>
      </c>
      <c r="Q4965" s="1" cm="1">
        <f t="array" ref="Q4965">MEDIAN(_xlfn._xlws.FILTER(Data_Source[Price (SAR)],Data_Source[Maker] = Data_Source[[#This Row],[Maker]]))</f>
        <v>56000</v>
      </c>
    </row>
    <row r="4966" spans="1:17" x14ac:dyDescent="0.35">
      <c r="A4966">
        <v>4965</v>
      </c>
      <c r="B4966" t="s">
        <v>34</v>
      </c>
      <c r="C4966" t="s">
        <v>43</v>
      </c>
      <c r="D4966">
        <v>2016</v>
      </c>
      <c r="E4966" s="9">
        <f ca="1">YEAR(TODAY())-Data_Source[[#This Row],[Year]]</f>
        <v>9</v>
      </c>
      <c r="F4966" t="s">
        <v>15</v>
      </c>
      <c r="G4966" t="s">
        <v>23</v>
      </c>
      <c r="H4966" t="s">
        <v>17</v>
      </c>
      <c r="I4966">
        <v>2.5</v>
      </c>
      <c r="J4966" t="s">
        <v>18</v>
      </c>
      <c r="K4966" t="s">
        <v>19</v>
      </c>
      <c r="L4966">
        <v>155</v>
      </c>
      <c r="M4966" t="s">
        <v>42</v>
      </c>
      <c r="N4966" t="s">
        <v>64</v>
      </c>
      <c r="O4966" s="3">
        <v>58000</v>
      </c>
      <c r="P4966" s="1">
        <f>MEDIAN(Data_Source[Price (SAR)])</f>
        <v>58000</v>
      </c>
      <c r="Q4966" s="1" cm="1">
        <f t="array" ref="Q4966">MEDIAN(_xlfn._xlws.FILTER(Data_Source[Price (SAR)],Data_Source[Maker] = Data_Source[[#This Row],[Maker]]))</f>
        <v>65000</v>
      </c>
    </row>
    <row r="4967" spans="1:17" x14ac:dyDescent="0.35">
      <c r="A4967">
        <v>4966</v>
      </c>
      <c r="B4967" t="s">
        <v>27</v>
      </c>
      <c r="C4967" t="s">
        <v>28</v>
      </c>
      <c r="D4967">
        <v>2016</v>
      </c>
      <c r="E4967" s="9">
        <f ca="1">YEAR(TODAY())-Data_Source[[#This Row],[Year]]</f>
        <v>9</v>
      </c>
      <c r="F4967" t="s">
        <v>15</v>
      </c>
      <c r="G4967" t="s">
        <v>29</v>
      </c>
      <c r="H4967" t="s">
        <v>26</v>
      </c>
      <c r="I4967">
        <v>1.6</v>
      </c>
      <c r="J4967" t="s">
        <v>18</v>
      </c>
      <c r="K4967" t="s">
        <v>19</v>
      </c>
      <c r="L4967">
        <v>141000</v>
      </c>
      <c r="M4967" t="s">
        <v>45</v>
      </c>
      <c r="N4967" t="s">
        <v>539</v>
      </c>
      <c r="O4967" s="2">
        <v>36000</v>
      </c>
      <c r="P4967" s="1">
        <f>MEDIAN(Data_Source[Price (SAR)])</f>
        <v>58000</v>
      </c>
      <c r="Q4967" s="1" cm="1">
        <f t="array" ref="Q4967">MEDIAN(_xlfn._xlws.FILTER(Data_Source[Price (SAR)],Data_Source[Maker] = Data_Source[[#This Row],[Maker]]))</f>
        <v>42000</v>
      </c>
    </row>
    <row r="4968" spans="1:17" x14ac:dyDescent="0.35">
      <c r="A4968">
        <v>4967</v>
      </c>
      <c r="B4968" t="s">
        <v>34</v>
      </c>
      <c r="C4968" t="s">
        <v>51</v>
      </c>
      <c r="D4968">
        <v>2016</v>
      </c>
      <c r="E4968" s="9">
        <f ca="1">YEAR(TODAY())-Data_Source[[#This Row],[Year]]</f>
        <v>9</v>
      </c>
      <c r="F4968" t="s">
        <v>47</v>
      </c>
      <c r="G4968" t="s">
        <v>23</v>
      </c>
      <c r="H4968" t="s">
        <v>26</v>
      </c>
      <c r="I4968">
        <v>5.8</v>
      </c>
      <c r="J4968" t="s">
        <v>18</v>
      </c>
      <c r="K4968" t="s">
        <v>19</v>
      </c>
      <c r="L4968">
        <v>114</v>
      </c>
      <c r="M4968" t="s">
        <v>81</v>
      </c>
      <c r="N4968" t="s">
        <v>541</v>
      </c>
      <c r="O4968" s="3">
        <v>35000</v>
      </c>
      <c r="P4968" s="1">
        <f>MEDIAN(Data_Source[Price (SAR)])</f>
        <v>58000</v>
      </c>
      <c r="Q4968" s="1" cm="1">
        <f t="array" ref="Q4968">MEDIAN(_xlfn._xlws.FILTER(Data_Source[Price (SAR)],Data_Source[Maker] = Data_Source[[#This Row],[Maker]]))</f>
        <v>65000</v>
      </c>
    </row>
    <row r="4969" spans="1:17" x14ac:dyDescent="0.35">
      <c r="A4969">
        <v>4968</v>
      </c>
      <c r="B4969" t="s">
        <v>21</v>
      </c>
      <c r="C4969" t="s">
        <v>218</v>
      </c>
      <c r="D4969">
        <v>2016</v>
      </c>
      <c r="E4969" s="9">
        <f ca="1">YEAR(TODAY())-Data_Source[[#This Row],[Year]]</f>
        <v>9</v>
      </c>
      <c r="F4969" t="s">
        <v>15</v>
      </c>
      <c r="G4969" t="s">
        <v>23</v>
      </c>
      <c r="H4969" t="s">
        <v>26</v>
      </c>
      <c r="I4969">
        <v>2.5</v>
      </c>
      <c r="J4969" t="s">
        <v>18</v>
      </c>
      <c r="K4969" t="s">
        <v>68</v>
      </c>
      <c r="L4969">
        <v>7000</v>
      </c>
      <c r="M4969" t="s">
        <v>42</v>
      </c>
      <c r="N4969" t="s">
        <v>64</v>
      </c>
      <c r="O4969" s="3">
        <v>65000</v>
      </c>
      <c r="P4969" s="1">
        <f>MEDIAN(Data_Source[Price (SAR)])</f>
        <v>58000</v>
      </c>
      <c r="Q4969" s="1" cm="1">
        <f t="array" ref="Q4969">MEDIAN(_xlfn._xlws.FILTER(Data_Source[Price (SAR)],Data_Source[Maker] = Data_Source[[#This Row],[Maker]]))</f>
        <v>36500</v>
      </c>
    </row>
    <row r="4970" spans="1:17" x14ac:dyDescent="0.35">
      <c r="A4970">
        <v>4969</v>
      </c>
      <c r="B4970" t="s">
        <v>34</v>
      </c>
      <c r="C4970" t="s">
        <v>72</v>
      </c>
      <c r="D4970">
        <v>2021</v>
      </c>
      <c r="E4970" s="9">
        <f ca="1">YEAR(TODAY())-Data_Source[[#This Row],[Year]]</f>
        <v>4</v>
      </c>
      <c r="F4970" t="s">
        <v>47</v>
      </c>
      <c r="G4970" t="s">
        <v>23</v>
      </c>
      <c r="H4970" t="s">
        <v>26</v>
      </c>
      <c r="I4970">
        <v>4</v>
      </c>
      <c r="J4970" t="s">
        <v>18</v>
      </c>
      <c r="K4970" t="s">
        <v>19</v>
      </c>
      <c r="L4970">
        <v>5000</v>
      </c>
      <c r="M4970" t="s">
        <v>42</v>
      </c>
      <c r="N4970" t="s">
        <v>64</v>
      </c>
      <c r="O4970" s="2">
        <v>103000</v>
      </c>
      <c r="P4970" s="1">
        <f>MEDIAN(Data_Source[Price (SAR)])</f>
        <v>58000</v>
      </c>
      <c r="Q4970" s="1" cm="1">
        <f t="array" ref="Q4970">MEDIAN(_xlfn._xlws.FILTER(Data_Source[Price (SAR)],Data_Source[Maker] = Data_Source[[#This Row],[Maker]]))</f>
        <v>65000</v>
      </c>
    </row>
    <row r="4971" spans="1:17" x14ac:dyDescent="0.35">
      <c r="A4971">
        <v>4970</v>
      </c>
      <c r="B4971" t="s">
        <v>76</v>
      </c>
      <c r="C4971" t="s">
        <v>147</v>
      </c>
      <c r="D4971">
        <v>2012</v>
      </c>
      <c r="E4971" s="9">
        <f ca="1">YEAR(TODAY())-Data_Source[[#This Row],[Year]]</f>
        <v>13</v>
      </c>
      <c r="F4971" t="s">
        <v>15</v>
      </c>
      <c r="G4971" t="s">
        <v>16</v>
      </c>
      <c r="H4971" t="s">
        <v>26</v>
      </c>
      <c r="I4971">
        <v>3</v>
      </c>
      <c r="J4971" t="s">
        <v>18</v>
      </c>
      <c r="K4971" t="s">
        <v>19</v>
      </c>
      <c r="L4971">
        <v>352000</v>
      </c>
      <c r="M4971" t="s">
        <v>20</v>
      </c>
      <c r="N4971" t="s">
        <v>20</v>
      </c>
      <c r="O4971" s="3">
        <v>38000</v>
      </c>
      <c r="P4971" s="1">
        <f>MEDIAN(Data_Source[Price (SAR)])</f>
        <v>58000</v>
      </c>
      <c r="Q4971" s="1" cm="1">
        <f t="array" ref="Q4971">MEDIAN(_xlfn._xlws.FILTER(Data_Source[Price (SAR)],Data_Source[Maker] = Data_Source[[#This Row],[Maker]]))</f>
        <v>55000</v>
      </c>
    </row>
    <row r="4972" spans="1:17" x14ac:dyDescent="0.35">
      <c r="A4972">
        <v>4971</v>
      </c>
      <c r="B4972" t="s">
        <v>21</v>
      </c>
      <c r="C4972" t="s">
        <v>207</v>
      </c>
      <c r="D4972">
        <v>2017</v>
      </c>
      <c r="E4972" s="9">
        <f ca="1">YEAR(TODAY())-Data_Source[[#This Row],[Year]]</f>
        <v>8</v>
      </c>
      <c r="F4972" t="s">
        <v>15</v>
      </c>
      <c r="G4972" t="s">
        <v>23</v>
      </c>
      <c r="H4972" t="s">
        <v>30</v>
      </c>
      <c r="I4972">
        <v>2.5</v>
      </c>
      <c r="J4972" t="s">
        <v>18</v>
      </c>
      <c r="K4972" t="s">
        <v>19</v>
      </c>
      <c r="L4972">
        <v>40000</v>
      </c>
      <c r="M4972" t="s">
        <v>20</v>
      </c>
      <c r="N4972" t="s">
        <v>20</v>
      </c>
      <c r="O4972" s="2">
        <v>67000</v>
      </c>
      <c r="P4972" s="1">
        <f>MEDIAN(Data_Source[Price (SAR)])</f>
        <v>58000</v>
      </c>
      <c r="Q4972" s="1" cm="1">
        <f t="array" ref="Q4972">MEDIAN(_xlfn._xlws.FILTER(Data_Source[Price (SAR)],Data_Source[Maker] = Data_Source[[#This Row],[Maker]]))</f>
        <v>36500</v>
      </c>
    </row>
    <row r="4973" spans="1:17" x14ac:dyDescent="0.35">
      <c r="A4973">
        <v>4972</v>
      </c>
      <c r="B4973" t="s">
        <v>31</v>
      </c>
      <c r="C4973" t="s">
        <v>32</v>
      </c>
      <c r="D4973">
        <v>2010</v>
      </c>
      <c r="E4973" s="9">
        <f ca="1">YEAR(TODAY())-Data_Source[[#This Row],[Year]]</f>
        <v>15</v>
      </c>
      <c r="F4973" t="s">
        <v>15</v>
      </c>
      <c r="G4973" t="s">
        <v>23</v>
      </c>
      <c r="H4973" t="s">
        <v>30</v>
      </c>
      <c r="I4973">
        <v>2.4</v>
      </c>
      <c r="J4973" t="s">
        <v>18</v>
      </c>
      <c r="K4973" t="s">
        <v>19</v>
      </c>
      <c r="L4973">
        <v>365000</v>
      </c>
      <c r="M4973" t="s">
        <v>54</v>
      </c>
      <c r="N4973" t="s">
        <v>538</v>
      </c>
      <c r="O4973" s="2">
        <v>35000</v>
      </c>
      <c r="P4973" s="1">
        <f>MEDIAN(Data_Source[Price (SAR)])</f>
        <v>58000</v>
      </c>
      <c r="Q4973" s="1" cm="1">
        <f t="array" ref="Q4973">MEDIAN(_xlfn._xlws.FILTER(Data_Source[Price (SAR)],Data_Source[Maker] = Data_Source[[#This Row],[Maker]]))</f>
        <v>60500</v>
      </c>
    </row>
    <row r="4974" spans="1:17" x14ac:dyDescent="0.35">
      <c r="A4974">
        <v>4973</v>
      </c>
      <c r="B4974" t="s">
        <v>85</v>
      </c>
      <c r="C4974" t="s">
        <v>116</v>
      </c>
      <c r="D4974">
        <v>2018</v>
      </c>
      <c r="E4974" s="9">
        <f ca="1">YEAR(TODAY())-Data_Source[[#This Row],[Year]]</f>
        <v>7</v>
      </c>
      <c r="F4974" t="s">
        <v>15</v>
      </c>
      <c r="G4974" t="s">
        <v>29</v>
      </c>
      <c r="H4974" t="s">
        <v>17</v>
      </c>
      <c r="I4974">
        <v>3.8</v>
      </c>
      <c r="J4974" t="s">
        <v>18</v>
      </c>
      <c r="K4974" t="s">
        <v>19</v>
      </c>
      <c r="L4974">
        <v>78000</v>
      </c>
      <c r="M4974" t="s">
        <v>20</v>
      </c>
      <c r="N4974" t="s">
        <v>20</v>
      </c>
      <c r="O4974" s="3">
        <v>110000</v>
      </c>
      <c r="P4974" s="1">
        <f>MEDIAN(Data_Source[Price (SAR)])</f>
        <v>58000</v>
      </c>
      <c r="Q4974" s="1" cm="1">
        <f t="array" ref="Q4974">MEDIAN(_xlfn._xlws.FILTER(Data_Source[Price (SAR)],Data_Source[Maker] = Data_Source[[#This Row],[Maker]]))</f>
        <v>88000</v>
      </c>
    </row>
    <row r="4975" spans="1:17" x14ac:dyDescent="0.35">
      <c r="A4975">
        <v>4974</v>
      </c>
      <c r="B4975" t="s">
        <v>76</v>
      </c>
      <c r="C4975" t="s">
        <v>202</v>
      </c>
      <c r="D4975">
        <v>2020</v>
      </c>
      <c r="E4975" s="9">
        <f ca="1">YEAR(TODAY())-Data_Source[[#This Row],[Year]]</f>
        <v>5</v>
      </c>
      <c r="F4975" t="s">
        <v>44</v>
      </c>
      <c r="G4975" t="s">
        <v>25</v>
      </c>
      <c r="H4975" t="s">
        <v>26</v>
      </c>
      <c r="I4975">
        <v>1.5</v>
      </c>
      <c r="J4975" t="s">
        <v>18</v>
      </c>
      <c r="K4975" t="s">
        <v>19</v>
      </c>
      <c r="L4975">
        <v>2819</v>
      </c>
      <c r="M4975" t="s">
        <v>45</v>
      </c>
      <c r="N4975" t="s">
        <v>539</v>
      </c>
      <c r="O4975" s="2">
        <v>59000</v>
      </c>
      <c r="P4975" s="1">
        <f>MEDIAN(Data_Source[Price (SAR)])</f>
        <v>58000</v>
      </c>
      <c r="Q4975" s="1" cm="1">
        <f t="array" ref="Q4975">MEDIAN(_xlfn._xlws.FILTER(Data_Source[Price (SAR)],Data_Source[Maker] = Data_Source[[#This Row],[Maker]]))</f>
        <v>55000</v>
      </c>
    </row>
    <row r="4976" spans="1:17" x14ac:dyDescent="0.35">
      <c r="A4976">
        <v>4975</v>
      </c>
      <c r="B4976" t="s">
        <v>174</v>
      </c>
      <c r="C4976" t="s">
        <v>204</v>
      </c>
      <c r="D4976">
        <v>2016</v>
      </c>
      <c r="E4976" s="9">
        <f ca="1">YEAR(TODAY())-Data_Source[[#This Row],[Year]]</f>
        <v>9</v>
      </c>
      <c r="F4976" t="s">
        <v>15</v>
      </c>
      <c r="G4976" t="s">
        <v>16</v>
      </c>
      <c r="H4976" t="s">
        <v>17</v>
      </c>
      <c r="I4976">
        <v>2</v>
      </c>
      <c r="J4976" t="s">
        <v>18</v>
      </c>
      <c r="K4976" t="s">
        <v>19</v>
      </c>
      <c r="L4976">
        <v>250000</v>
      </c>
      <c r="M4976" t="s">
        <v>20</v>
      </c>
      <c r="N4976" t="s">
        <v>20</v>
      </c>
      <c r="O4976" s="3">
        <v>59000</v>
      </c>
      <c r="P4976" s="1">
        <f>MEDIAN(Data_Source[Price (SAR)])</f>
        <v>58000</v>
      </c>
      <c r="Q4976" s="1" cm="1">
        <f t="array" ref="Q4976">MEDIAN(_xlfn._xlws.FILTER(Data_Source[Price (SAR)],Data_Source[Maker] = Data_Source[[#This Row],[Maker]]))</f>
        <v>110000</v>
      </c>
    </row>
    <row r="4977" spans="1:17" x14ac:dyDescent="0.35">
      <c r="A4977">
        <v>4976</v>
      </c>
      <c r="B4977" t="s">
        <v>39</v>
      </c>
      <c r="C4977" t="s">
        <v>115</v>
      </c>
      <c r="D4977">
        <v>2018</v>
      </c>
      <c r="E4977" s="9">
        <f ca="1">YEAR(TODAY())-Data_Source[[#This Row],[Year]]</f>
        <v>7</v>
      </c>
      <c r="F4977" t="s">
        <v>44</v>
      </c>
      <c r="G4977" t="s">
        <v>16</v>
      </c>
      <c r="H4977" t="s">
        <v>17</v>
      </c>
      <c r="I4977">
        <v>5.3</v>
      </c>
      <c r="J4977" t="s">
        <v>18</v>
      </c>
      <c r="K4977" t="s">
        <v>19</v>
      </c>
      <c r="L4977">
        <v>48000</v>
      </c>
      <c r="M4977" t="s">
        <v>20</v>
      </c>
      <c r="N4977" t="s">
        <v>20</v>
      </c>
      <c r="O4977" s="3">
        <v>163000</v>
      </c>
      <c r="P4977" s="1">
        <f>MEDIAN(Data_Source[Price (SAR)])</f>
        <v>58000</v>
      </c>
      <c r="Q4977" s="1" cm="1">
        <f t="array" ref="Q4977">MEDIAN(_xlfn._xlws.FILTER(Data_Source[Price (SAR)],Data_Source[Maker] = Data_Source[[#This Row],[Maker]]))</f>
        <v>60000</v>
      </c>
    </row>
    <row r="4978" spans="1:17" x14ac:dyDescent="0.35">
      <c r="A4978">
        <v>4977</v>
      </c>
      <c r="B4978" t="s">
        <v>13</v>
      </c>
      <c r="C4978" t="s">
        <v>14</v>
      </c>
      <c r="D4978">
        <v>2018</v>
      </c>
      <c r="E4978" s="9">
        <f ca="1">YEAR(TODAY())-Data_Source[[#This Row],[Year]]</f>
        <v>7</v>
      </c>
      <c r="F4978" t="s">
        <v>15</v>
      </c>
      <c r="G4978" t="s">
        <v>23</v>
      </c>
      <c r="H4978" t="s">
        <v>17</v>
      </c>
      <c r="I4978">
        <v>5.7</v>
      </c>
      <c r="J4978" t="s">
        <v>18</v>
      </c>
      <c r="K4978" t="s">
        <v>19</v>
      </c>
      <c r="L4978">
        <v>65000</v>
      </c>
      <c r="M4978" t="s">
        <v>20</v>
      </c>
      <c r="N4978" t="s">
        <v>20</v>
      </c>
      <c r="O4978" s="3">
        <v>123000</v>
      </c>
      <c r="P4978" s="1">
        <f>MEDIAN(Data_Source[Price (SAR)])</f>
        <v>58000</v>
      </c>
      <c r="Q4978" s="1" cm="1">
        <f t="array" ref="Q4978">MEDIAN(_xlfn._xlws.FILTER(Data_Source[Price (SAR)],Data_Source[Maker] = Data_Source[[#This Row],[Maker]]))</f>
        <v>70000</v>
      </c>
    </row>
    <row r="4979" spans="1:17" x14ac:dyDescent="0.35">
      <c r="A4979">
        <v>4978</v>
      </c>
      <c r="B4979" t="s">
        <v>27</v>
      </c>
      <c r="C4979" t="s">
        <v>89</v>
      </c>
      <c r="D4979">
        <v>2018</v>
      </c>
      <c r="E4979" s="9">
        <f ca="1">YEAR(TODAY())-Data_Source[[#This Row],[Year]]</f>
        <v>7</v>
      </c>
      <c r="F4979" t="s">
        <v>47</v>
      </c>
      <c r="G4979" t="s">
        <v>23</v>
      </c>
      <c r="H4979" t="s">
        <v>17</v>
      </c>
      <c r="I4979">
        <v>2</v>
      </c>
      <c r="J4979" t="s">
        <v>18</v>
      </c>
      <c r="K4979" t="s">
        <v>19</v>
      </c>
      <c r="L4979">
        <v>65239</v>
      </c>
      <c r="M4979" t="s">
        <v>59</v>
      </c>
      <c r="N4979" t="s">
        <v>59</v>
      </c>
      <c r="O4979" s="3">
        <v>67000</v>
      </c>
      <c r="P4979" s="1">
        <f>MEDIAN(Data_Source[Price (SAR)])</f>
        <v>58000</v>
      </c>
      <c r="Q4979" s="1" cm="1">
        <f t="array" ref="Q4979">MEDIAN(_xlfn._xlws.FILTER(Data_Source[Price (SAR)],Data_Source[Maker] = Data_Source[[#This Row],[Maker]]))</f>
        <v>42000</v>
      </c>
    </row>
    <row r="4980" spans="1:17" x14ac:dyDescent="0.35">
      <c r="A4980">
        <v>4979</v>
      </c>
      <c r="B4980" t="s">
        <v>34</v>
      </c>
      <c r="C4980" t="s">
        <v>43</v>
      </c>
      <c r="D4980">
        <v>2010</v>
      </c>
      <c r="E4980" s="9">
        <f ca="1">YEAR(TODAY())-Data_Source[[#This Row],[Year]]</f>
        <v>15</v>
      </c>
      <c r="F4980" t="s">
        <v>15</v>
      </c>
      <c r="G4980" t="s">
        <v>213</v>
      </c>
      <c r="H4980" t="s">
        <v>17</v>
      </c>
      <c r="I4980">
        <v>2.4</v>
      </c>
      <c r="J4980" t="s">
        <v>18</v>
      </c>
      <c r="K4980" t="s">
        <v>68</v>
      </c>
      <c r="L4980">
        <v>390000</v>
      </c>
      <c r="M4980" t="s">
        <v>45</v>
      </c>
      <c r="N4980" t="s">
        <v>539</v>
      </c>
      <c r="O4980" s="3">
        <v>20000</v>
      </c>
      <c r="P4980" s="1">
        <f>MEDIAN(Data_Source[Price (SAR)])</f>
        <v>58000</v>
      </c>
      <c r="Q4980" s="1" cm="1">
        <f t="array" ref="Q4980">MEDIAN(_xlfn._xlws.FILTER(Data_Source[Price (SAR)],Data_Source[Maker] = Data_Source[[#This Row],[Maker]]))</f>
        <v>65000</v>
      </c>
    </row>
    <row r="4981" spans="1:17" x14ac:dyDescent="0.35">
      <c r="A4981">
        <v>4980</v>
      </c>
      <c r="B4981" t="s">
        <v>181</v>
      </c>
      <c r="C4981" t="s">
        <v>199</v>
      </c>
      <c r="D4981">
        <v>2016</v>
      </c>
      <c r="E4981" s="9">
        <f ca="1">YEAR(TODAY())-Data_Source[[#This Row],[Year]]</f>
        <v>9</v>
      </c>
      <c r="F4981" t="s">
        <v>15</v>
      </c>
      <c r="G4981" t="s">
        <v>23</v>
      </c>
      <c r="H4981" t="s">
        <v>30</v>
      </c>
      <c r="I4981">
        <v>3.5</v>
      </c>
      <c r="J4981" t="s">
        <v>18</v>
      </c>
      <c r="K4981" t="s">
        <v>19</v>
      </c>
      <c r="L4981">
        <v>153042</v>
      </c>
      <c r="M4981" t="s">
        <v>20</v>
      </c>
      <c r="N4981" t="s">
        <v>20</v>
      </c>
      <c r="O4981" s="3">
        <v>61500</v>
      </c>
      <c r="P4981" s="1">
        <f>MEDIAN(Data_Source[Price (SAR)])</f>
        <v>58000</v>
      </c>
      <c r="Q4981" s="1" cm="1">
        <f t="array" ref="Q4981">MEDIAN(_xlfn._xlws.FILTER(Data_Source[Price (SAR)],Data_Source[Maker] = Data_Source[[#This Row],[Maker]]))</f>
        <v>54000</v>
      </c>
    </row>
    <row r="4982" spans="1:17" x14ac:dyDescent="0.35">
      <c r="A4982">
        <v>4981</v>
      </c>
      <c r="B4982" t="s">
        <v>172</v>
      </c>
      <c r="C4982" t="s">
        <v>173</v>
      </c>
      <c r="D4982">
        <v>2021</v>
      </c>
      <c r="E4982" s="9">
        <f ca="1">YEAR(TODAY())-Data_Source[[#This Row],[Year]]</f>
        <v>4</v>
      </c>
      <c r="F4982" t="s">
        <v>47</v>
      </c>
      <c r="G4982" t="s">
        <v>75</v>
      </c>
      <c r="H4982" t="s">
        <v>17</v>
      </c>
      <c r="I4982">
        <v>2</v>
      </c>
      <c r="J4982" t="s">
        <v>18</v>
      </c>
      <c r="K4982" t="s">
        <v>19</v>
      </c>
      <c r="L4982">
        <v>1100</v>
      </c>
      <c r="M4982" t="s">
        <v>20</v>
      </c>
      <c r="N4982" t="s">
        <v>20</v>
      </c>
      <c r="O4982" s="2">
        <v>83000</v>
      </c>
      <c r="P4982" s="1">
        <f>MEDIAN(Data_Source[Price (SAR)])</f>
        <v>58000</v>
      </c>
      <c r="Q4982" s="1" cm="1">
        <f t="array" ref="Q4982">MEDIAN(_xlfn._xlws.FILTER(Data_Source[Price (SAR)],Data_Source[Maker] = Data_Source[[#This Row],[Maker]]))</f>
        <v>69000</v>
      </c>
    </row>
    <row r="4983" spans="1:17" x14ac:dyDescent="0.35">
      <c r="A4983">
        <v>4982</v>
      </c>
      <c r="B4983" t="s">
        <v>34</v>
      </c>
      <c r="C4983" t="s">
        <v>43</v>
      </c>
      <c r="D4983">
        <v>2017</v>
      </c>
      <c r="E4983" s="9">
        <f ca="1">YEAR(TODAY())-Data_Source[[#This Row],[Year]]</f>
        <v>8</v>
      </c>
      <c r="F4983" t="s">
        <v>15</v>
      </c>
      <c r="G4983" t="s">
        <v>25</v>
      </c>
      <c r="H4983" t="s">
        <v>26</v>
      </c>
      <c r="I4983">
        <v>2.5</v>
      </c>
      <c r="J4983" t="s">
        <v>18</v>
      </c>
      <c r="K4983" t="s">
        <v>19</v>
      </c>
      <c r="L4983">
        <v>303000</v>
      </c>
      <c r="M4983" t="s">
        <v>45</v>
      </c>
      <c r="N4983" t="s">
        <v>539</v>
      </c>
      <c r="O4983" s="2">
        <v>46000</v>
      </c>
      <c r="P4983" s="1">
        <f>MEDIAN(Data_Source[Price (SAR)])</f>
        <v>58000</v>
      </c>
      <c r="Q4983" s="1" cm="1">
        <f t="array" ref="Q4983">MEDIAN(_xlfn._xlws.FILTER(Data_Source[Price (SAR)],Data_Source[Maker] = Data_Source[[#This Row],[Maker]]))</f>
        <v>65000</v>
      </c>
    </row>
    <row r="4984" spans="1:17" x14ac:dyDescent="0.35">
      <c r="A4984">
        <v>4983</v>
      </c>
      <c r="B4984" t="s">
        <v>34</v>
      </c>
      <c r="C4984" t="s">
        <v>41</v>
      </c>
      <c r="D4984">
        <v>2015</v>
      </c>
      <c r="E4984" s="9">
        <f ca="1">YEAR(TODAY())-Data_Source[[#This Row],[Year]]</f>
        <v>10</v>
      </c>
      <c r="F4984" t="s">
        <v>15</v>
      </c>
      <c r="G4984" t="s">
        <v>23</v>
      </c>
      <c r="H4984" t="s">
        <v>26</v>
      </c>
      <c r="I4984">
        <v>1.3</v>
      </c>
      <c r="J4984" t="s">
        <v>18</v>
      </c>
      <c r="K4984" t="s">
        <v>19</v>
      </c>
      <c r="L4984">
        <v>200000</v>
      </c>
      <c r="M4984" t="s">
        <v>42</v>
      </c>
      <c r="N4984" t="s">
        <v>64</v>
      </c>
      <c r="O4984" s="2">
        <v>25000</v>
      </c>
      <c r="P4984" s="1">
        <f>MEDIAN(Data_Source[Price (SAR)])</f>
        <v>58000</v>
      </c>
      <c r="Q4984" s="1" cm="1">
        <f t="array" ref="Q4984">MEDIAN(_xlfn._xlws.FILTER(Data_Source[Price (SAR)],Data_Source[Maker] = Data_Source[[#This Row],[Maker]]))</f>
        <v>65000</v>
      </c>
    </row>
    <row r="4985" spans="1:17" x14ac:dyDescent="0.35">
      <c r="A4985">
        <v>4984</v>
      </c>
      <c r="B4985" t="s">
        <v>34</v>
      </c>
      <c r="C4985" t="s">
        <v>35</v>
      </c>
      <c r="D4985">
        <v>2009</v>
      </c>
      <c r="E4985" s="9">
        <f ca="1">YEAR(TODAY())-Data_Source[[#This Row],[Year]]</f>
        <v>16</v>
      </c>
      <c r="F4985" t="s">
        <v>15</v>
      </c>
      <c r="G4985" t="s">
        <v>23</v>
      </c>
      <c r="H4985" t="s">
        <v>26</v>
      </c>
      <c r="I4985">
        <v>5</v>
      </c>
      <c r="J4985" t="s">
        <v>18</v>
      </c>
      <c r="K4985" t="s">
        <v>19</v>
      </c>
      <c r="L4985">
        <v>319</v>
      </c>
      <c r="M4985" t="s">
        <v>138</v>
      </c>
      <c r="N4985" t="s">
        <v>64</v>
      </c>
      <c r="O4985" s="3">
        <v>75000</v>
      </c>
      <c r="P4985" s="1">
        <f>MEDIAN(Data_Source[Price (SAR)])</f>
        <v>58000</v>
      </c>
      <c r="Q4985" s="1" cm="1">
        <f t="array" ref="Q4985">MEDIAN(_xlfn._xlws.FILTER(Data_Source[Price (SAR)],Data_Source[Maker] = Data_Source[[#This Row],[Maker]]))</f>
        <v>65000</v>
      </c>
    </row>
    <row r="4986" spans="1:17" x14ac:dyDescent="0.35">
      <c r="A4986">
        <v>4985</v>
      </c>
      <c r="B4986" t="s">
        <v>27</v>
      </c>
      <c r="C4986" t="s">
        <v>89</v>
      </c>
      <c r="D4986">
        <v>2017</v>
      </c>
      <c r="E4986" s="9">
        <f ca="1">YEAR(TODAY())-Data_Source[[#This Row],[Year]]</f>
        <v>8</v>
      </c>
      <c r="F4986" t="s">
        <v>15</v>
      </c>
      <c r="G4986" t="s">
        <v>23</v>
      </c>
      <c r="H4986" t="s">
        <v>26</v>
      </c>
      <c r="I4986">
        <v>2.4</v>
      </c>
      <c r="J4986" t="s">
        <v>18</v>
      </c>
      <c r="K4986" t="s">
        <v>19</v>
      </c>
      <c r="L4986">
        <v>139000</v>
      </c>
      <c r="M4986" t="s">
        <v>42</v>
      </c>
      <c r="N4986" t="s">
        <v>64</v>
      </c>
      <c r="O4986" s="2">
        <v>43000</v>
      </c>
      <c r="P4986" s="1">
        <f>MEDIAN(Data_Source[Price (SAR)])</f>
        <v>58000</v>
      </c>
      <c r="Q4986" s="1" cm="1">
        <f t="array" ref="Q4986">MEDIAN(_xlfn._xlws.FILTER(Data_Source[Price (SAR)],Data_Source[Maker] = Data_Source[[#This Row],[Maker]]))</f>
        <v>42000</v>
      </c>
    </row>
    <row r="4987" spans="1:17" x14ac:dyDescent="0.35">
      <c r="A4987">
        <v>4986</v>
      </c>
      <c r="B4987" t="s">
        <v>60</v>
      </c>
      <c r="C4987" t="s">
        <v>80</v>
      </c>
      <c r="D4987">
        <v>2016</v>
      </c>
      <c r="E4987" s="9">
        <f ca="1">YEAR(TODAY())-Data_Source[[#This Row],[Year]]</f>
        <v>9</v>
      </c>
      <c r="F4987" t="s">
        <v>44</v>
      </c>
      <c r="G4987" t="s">
        <v>29</v>
      </c>
      <c r="H4987" t="s">
        <v>30</v>
      </c>
      <c r="I4987">
        <v>3.5</v>
      </c>
      <c r="J4987" t="s">
        <v>18</v>
      </c>
      <c r="K4987" t="s">
        <v>19</v>
      </c>
      <c r="L4987">
        <v>92000</v>
      </c>
      <c r="M4987" t="s">
        <v>20</v>
      </c>
      <c r="N4987" t="s">
        <v>20</v>
      </c>
      <c r="O4987" s="2">
        <v>115000</v>
      </c>
      <c r="P4987" s="1">
        <f>MEDIAN(Data_Source[Price (SAR)])</f>
        <v>58000</v>
      </c>
      <c r="Q4987" s="1" cm="1">
        <f t="array" ref="Q4987">MEDIAN(_xlfn._xlws.FILTER(Data_Source[Price (SAR)],Data_Source[Maker] = Data_Source[[#This Row],[Maker]]))</f>
        <v>142000</v>
      </c>
    </row>
    <row r="4988" spans="1:17" x14ac:dyDescent="0.35">
      <c r="A4988">
        <v>4987</v>
      </c>
      <c r="B4988" t="s">
        <v>39</v>
      </c>
      <c r="C4988" t="s">
        <v>40</v>
      </c>
      <c r="D4988">
        <v>2018</v>
      </c>
      <c r="E4988" s="9">
        <f ca="1">YEAR(TODAY())-Data_Source[[#This Row],[Year]]</f>
        <v>7</v>
      </c>
      <c r="F4988" t="s">
        <v>44</v>
      </c>
      <c r="G4988" t="s">
        <v>16</v>
      </c>
      <c r="H4988" t="s">
        <v>26</v>
      </c>
      <c r="I4988">
        <v>3.6</v>
      </c>
      <c r="J4988" t="s">
        <v>18</v>
      </c>
      <c r="K4988" t="s">
        <v>19</v>
      </c>
      <c r="L4988">
        <v>112000</v>
      </c>
      <c r="M4988" t="s">
        <v>45</v>
      </c>
      <c r="N4988" t="s">
        <v>539</v>
      </c>
      <c r="O4988" s="2">
        <v>67000</v>
      </c>
      <c r="P4988" s="1">
        <f>MEDIAN(Data_Source[Price (SAR)])</f>
        <v>58000</v>
      </c>
      <c r="Q4988" s="1" cm="1">
        <f t="array" ref="Q4988">MEDIAN(_xlfn._xlws.FILTER(Data_Source[Price (SAR)],Data_Source[Maker] = Data_Source[[#This Row],[Maker]]))</f>
        <v>60000</v>
      </c>
    </row>
    <row r="4989" spans="1:17" x14ac:dyDescent="0.35">
      <c r="A4989">
        <v>4988</v>
      </c>
      <c r="B4989" t="s">
        <v>39</v>
      </c>
      <c r="C4989" t="s">
        <v>40</v>
      </c>
      <c r="D4989">
        <v>2015</v>
      </c>
      <c r="E4989" s="9">
        <f ca="1">YEAR(TODAY())-Data_Source[[#This Row],[Year]]</f>
        <v>10</v>
      </c>
      <c r="F4989" t="s">
        <v>15</v>
      </c>
      <c r="G4989" t="s">
        <v>23</v>
      </c>
      <c r="H4989" t="s">
        <v>26</v>
      </c>
      <c r="I4989">
        <v>3.6</v>
      </c>
      <c r="J4989" t="s">
        <v>18</v>
      </c>
      <c r="K4989" t="s">
        <v>19</v>
      </c>
      <c r="L4989">
        <v>119000</v>
      </c>
      <c r="M4989" t="s">
        <v>20</v>
      </c>
      <c r="N4989" t="s">
        <v>20</v>
      </c>
      <c r="O4989" s="2">
        <v>47000</v>
      </c>
      <c r="P4989" s="1">
        <f>MEDIAN(Data_Source[Price (SAR)])</f>
        <v>58000</v>
      </c>
      <c r="Q4989" s="1" cm="1">
        <f t="array" ref="Q4989">MEDIAN(_xlfn._xlws.FILTER(Data_Source[Price (SAR)],Data_Source[Maker] = Data_Source[[#This Row],[Maker]]))</f>
        <v>60000</v>
      </c>
    </row>
    <row r="4990" spans="1:17" x14ac:dyDescent="0.35">
      <c r="A4990">
        <v>4989</v>
      </c>
      <c r="B4990" t="s">
        <v>27</v>
      </c>
      <c r="C4990" t="s">
        <v>28</v>
      </c>
      <c r="D4990">
        <v>2017</v>
      </c>
      <c r="E4990" s="9">
        <f ca="1">YEAR(TODAY())-Data_Source[[#This Row],[Year]]</f>
        <v>8</v>
      </c>
      <c r="F4990" t="s">
        <v>44</v>
      </c>
      <c r="G4990" t="s">
        <v>16</v>
      </c>
      <c r="H4990" t="s">
        <v>30</v>
      </c>
      <c r="I4990">
        <v>2</v>
      </c>
      <c r="J4990" t="s">
        <v>18</v>
      </c>
      <c r="K4990" t="s">
        <v>19</v>
      </c>
      <c r="L4990">
        <v>51000</v>
      </c>
      <c r="M4990" t="s">
        <v>42</v>
      </c>
      <c r="N4990" t="s">
        <v>64</v>
      </c>
      <c r="O4990" s="3">
        <v>42000</v>
      </c>
      <c r="P4990" s="1">
        <f>MEDIAN(Data_Source[Price (SAR)])</f>
        <v>58000</v>
      </c>
      <c r="Q4990" s="1" cm="1">
        <f t="array" ref="Q4990">MEDIAN(_xlfn._xlws.FILTER(Data_Source[Price (SAR)],Data_Source[Maker] = Data_Source[[#This Row],[Maker]]))</f>
        <v>42000</v>
      </c>
    </row>
    <row r="4991" spans="1:17" x14ac:dyDescent="0.35">
      <c r="A4991">
        <v>4990</v>
      </c>
      <c r="B4991" t="s">
        <v>109</v>
      </c>
      <c r="C4991" t="s">
        <v>132</v>
      </c>
      <c r="D4991">
        <v>2013</v>
      </c>
      <c r="E4991" s="9">
        <f ca="1">YEAR(TODAY())-Data_Source[[#This Row],[Year]]</f>
        <v>12</v>
      </c>
      <c r="F4991" t="s">
        <v>15</v>
      </c>
      <c r="G4991" t="s">
        <v>16</v>
      </c>
      <c r="H4991" t="s">
        <v>17</v>
      </c>
      <c r="I4991">
        <v>5.7</v>
      </c>
      <c r="J4991" t="s">
        <v>18</v>
      </c>
      <c r="K4991" t="s">
        <v>19</v>
      </c>
      <c r="L4991">
        <v>173</v>
      </c>
      <c r="M4991" t="s">
        <v>42</v>
      </c>
      <c r="N4991" t="s">
        <v>64</v>
      </c>
      <c r="O4991" s="2">
        <v>38000</v>
      </c>
      <c r="P4991" s="1">
        <f>MEDIAN(Data_Source[Price (SAR)])</f>
        <v>58000</v>
      </c>
      <c r="Q4991" s="1" cm="1">
        <f t="array" ref="Q4991">MEDIAN(_xlfn._xlws.FILTER(Data_Source[Price (SAR)],Data_Source[Maker] = Data_Source[[#This Row],[Maker]]))</f>
        <v>71000</v>
      </c>
    </row>
    <row r="4992" spans="1:17" x14ac:dyDescent="0.35">
      <c r="A4992">
        <v>4991</v>
      </c>
      <c r="B4992" t="s">
        <v>34</v>
      </c>
      <c r="C4992" t="s">
        <v>43</v>
      </c>
      <c r="D4992">
        <v>2016</v>
      </c>
      <c r="E4992" s="9">
        <f ca="1">YEAR(TODAY())-Data_Source[[#This Row],[Year]]</f>
        <v>9</v>
      </c>
      <c r="F4992" t="s">
        <v>44</v>
      </c>
      <c r="G4992" t="s">
        <v>23</v>
      </c>
      <c r="H4992" t="s">
        <v>30</v>
      </c>
      <c r="I4992">
        <v>2.4</v>
      </c>
      <c r="J4992" t="s">
        <v>18</v>
      </c>
      <c r="K4992" t="s">
        <v>19</v>
      </c>
      <c r="L4992">
        <v>78000</v>
      </c>
      <c r="M4992" t="s">
        <v>20</v>
      </c>
      <c r="N4992" t="s">
        <v>20</v>
      </c>
      <c r="O4992" s="2">
        <v>57000</v>
      </c>
      <c r="P4992" s="1">
        <f>MEDIAN(Data_Source[Price (SAR)])</f>
        <v>58000</v>
      </c>
      <c r="Q4992" s="1" cm="1">
        <f t="array" ref="Q4992">MEDIAN(_xlfn._xlws.FILTER(Data_Source[Price (SAR)],Data_Source[Maker] = Data_Source[[#This Row],[Maker]]))</f>
        <v>65000</v>
      </c>
    </row>
    <row r="4993" spans="1:17" x14ac:dyDescent="0.35">
      <c r="A4993">
        <v>4992</v>
      </c>
      <c r="B4993" t="s">
        <v>34</v>
      </c>
      <c r="C4993" t="s">
        <v>58</v>
      </c>
      <c r="D4993">
        <v>2014</v>
      </c>
      <c r="E4993" s="9">
        <f ca="1">YEAR(TODAY())-Data_Source[[#This Row],[Year]]</f>
        <v>11</v>
      </c>
      <c r="F4993" t="s">
        <v>15</v>
      </c>
      <c r="G4993" t="s">
        <v>23</v>
      </c>
      <c r="H4993" t="s">
        <v>17</v>
      </c>
      <c r="I4993">
        <v>2.7</v>
      </c>
      <c r="J4993" t="s">
        <v>18</v>
      </c>
      <c r="K4993" t="s">
        <v>19</v>
      </c>
      <c r="L4993">
        <v>400000</v>
      </c>
      <c r="M4993" t="s">
        <v>401</v>
      </c>
      <c r="N4993" t="s">
        <v>255</v>
      </c>
      <c r="O4993" s="3">
        <v>50000</v>
      </c>
      <c r="P4993" s="1">
        <f>MEDIAN(Data_Source[Price (SAR)])</f>
        <v>58000</v>
      </c>
      <c r="Q4993" s="1" cm="1">
        <f t="array" ref="Q4993">MEDIAN(_xlfn._xlws.FILTER(Data_Source[Price (SAR)],Data_Source[Maker] = Data_Source[[#This Row],[Maker]]))</f>
        <v>65000</v>
      </c>
    </row>
    <row r="4994" spans="1:17" x14ac:dyDescent="0.35">
      <c r="A4994">
        <v>4993</v>
      </c>
      <c r="B4994" t="s">
        <v>39</v>
      </c>
      <c r="C4994" t="s">
        <v>131</v>
      </c>
      <c r="D4994">
        <v>2012</v>
      </c>
      <c r="E4994" s="9">
        <f ca="1">YEAR(TODAY())-Data_Source[[#This Row],[Year]]</f>
        <v>13</v>
      </c>
      <c r="F4994" t="s">
        <v>15</v>
      </c>
      <c r="G4994" t="s">
        <v>25</v>
      </c>
      <c r="H4994" t="s">
        <v>26</v>
      </c>
      <c r="I4994">
        <v>6</v>
      </c>
      <c r="J4994" t="s">
        <v>18</v>
      </c>
      <c r="K4994" t="s">
        <v>19</v>
      </c>
      <c r="L4994">
        <v>260000</v>
      </c>
      <c r="M4994" t="s">
        <v>20</v>
      </c>
      <c r="N4994" t="s">
        <v>20</v>
      </c>
      <c r="O4994" s="3">
        <v>52000</v>
      </c>
      <c r="P4994" s="1">
        <f>MEDIAN(Data_Source[Price (SAR)])</f>
        <v>58000</v>
      </c>
      <c r="Q4994" s="1" cm="1">
        <f t="array" ref="Q4994">MEDIAN(_xlfn._xlws.FILTER(Data_Source[Price (SAR)],Data_Source[Maker] = Data_Source[[#This Row],[Maker]]))</f>
        <v>60000</v>
      </c>
    </row>
    <row r="4995" spans="1:17" x14ac:dyDescent="0.35">
      <c r="A4995">
        <v>4994</v>
      </c>
      <c r="B4995" t="s">
        <v>34</v>
      </c>
      <c r="C4995" t="s">
        <v>43</v>
      </c>
      <c r="D4995">
        <v>2017</v>
      </c>
      <c r="E4995" s="9">
        <f ca="1">YEAR(TODAY())-Data_Source[[#This Row],[Year]]</f>
        <v>8</v>
      </c>
      <c r="F4995" t="s">
        <v>15</v>
      </c>
      <c r="G4995" t="s">
        <v>78</v>
      </c>
      <c r="H4995" t="s">
        <v>26</v>
      </c>
      <c r="I4995">
        <v>2.5</v>
      </c>
      <c r="J4995" t="s">
        <v>18</v>
      </c>
      <c r="K4995" t="s">
        <v>19</v>
      </c>
      <c r="L4995">
        <v>362000</v>
      </c>
      <c r="M4995" t="s">
        <v>45</v>
      </c>
      <c r="N4995" t="s">
        <v>539</v>
      </c>
      <c r="O4995" s="3">
        <v>38000</v>
      </c>
      <c r="P4995" s="1">
        <f>MEDIAN(Data_Source[Price (SAR)])</f>
        <v>58000</v>
      </c>
      <c r="Q4995" s="1" cm="1">
        <f t="array" ref="Q4995">MEDIAN(_xlfn._xlws.FILTER(Data_Source[Price (SAR)],Data_Source[Maker] = Data_Source[[#This Row],[Maker]]))</f>
        <v>65000</v>
      </c>
    </row>
    <row r="4996" spans="1:17" x14ac:dyDescent="0.35">
      <c r="A4996">
        <v>4995</v>
      </c>
      <c r="B4996" t="s">
        <v>48</v>
      </c>
      <c r="C4996" t="s">
        <v>106</v>
      </c>
      <c r="D4996">
        <v>2021</v>
      </c>
      <c r="E4996" s="9">
        <f ca="1">YEAR(TODAY())-Data_Source[[#This Row],[Year]]</f>
        <v>4</v>
      </c>
      <c r="F4996" t="s">
        <v>44</v>
      </c>
      <c r="G4996" t="s">
        <v>16</v>
      </c>
      <c r="H4996" t="s">
        <v>17</v>
      </c>
      <c r="I4996">
        <v>3</v>
      </c>
      <c r="J4996" t="s">
        <v>18</v>
      </c>
      <c r="K4996" t="s">
        <v>19</v>
      </c>
      <c r="L4996">
        <v>2500</v>
      </c>
      <c r="M4996" t="s">
        <v>45</v>
      </c>
      <c r="N4996" t="s">
        <v>539</v>
      </c>
      <c r="O4996" s="3">
        <v>748000</v>
      </c>
      <c r="P4996" s="1">
        <f>MEDIAN(Data_Source[Price (SAR)])</f>
        <v>58000</v>
      </c>
      <c r="Q4996" s="1" cm="1">
        <f t="array" ref="Q4996">MEDIAN(_xlfn._xlws.FILTER(Data_Source[Price (SAR)],Data_Source[Maker] = Data_Source[[#This Row],[Maker]]))</f>
        <v>145000</v>
      </c>
    </row>
    <row r="4997" spans="1:17" x14ac:dyDescent="0.35">
      <c r="A4997">
        <v>4996</v>
      </c>
      <c r="B4997" t="s">
        <v>21</v>
      </c>
      <c r="C4997" t="s">
        <v>24</v>
      </c>
      <c r="D4997">
        <v>2019</v>
      </c>
      <c r="E4997" s="9">
        <f ca="1">YEAR(TODAY())-Data_Source[[#This Row],[Year]]</f>
        <v>6</v>
      </c>
      <c r="F4997" t="s">
        <v>15</v>
      </c>
      <c r="G4997" t="s">
        <v>23</v>
      </c>
      <c r="H4997" t="s">
        <v>26</v>
      </c>
      <c r="I4997">
        <v>1.5</v>
      </c>
      <c r="J4997" t="s">
        <v>18</v>
      </c>
      <c r="K4997" t="s">
        <v>19</v>
      </c>
      <c r="L4997">
        <v>147008</v>
      </c>
      <c r="M4997" t="s">
        <v>42</v>
      </c>
      <c r="N4997" t="s">
        <v>64</v>
      </c>
      <c r="O4997" s="3">
        <v>28000</v>
      </c>
      <c r="P4997" s="1">
        <f>MEDIAN(Data_Source[Price (SAR)])</f>
        <v>58000</v>
      </c>
      <c r="Q4997" s="1" cm="1">
        <f t="array" ref="Q4997">MEDIAN(_xlfn._xlws.FILTER(Data_Source[Price (SAR)],Data_Source[Maker] = Data_Source[[#This Row],[Maker]]))</f>
        <v>36500</v>
      </c>
    </row>
    <row r="4998" spans="1:17" x14ac:dyDescent="0.35">
      <c r="A4998">
        <v>4997</v>
      </c>
      <c r="B4998" t="s">
        <v>27</v>
      </c>
      <c r="C4998" t="s">
        <v>89</v>
      </c>
      <c r="D4998">
        <v>2020</v>
      </c>
      <c r="E4998" s="9">
        <f ca="1">YEAR(TODAY())-Data_Source[[#This Row],[Year]]</f>
        <v>5</v>
      </c>
      <c r="F4998" t="s">
        <v>15</v>
      </c>
      <c r="G4998" t="s">
        <v>23</v>
      </c>
      <c r="H4998" t="s">
        <v>30</v>
      </c>
      <c r="I4998">
        <v>2.5</v>
      </c>
      <c r="J4998" t="s">
        <v>18</v>
      </c>
      <c r="K4998" t="s">
        <v>19</v>
      </c>
      <c r="L4998">
        <v>46000</v>
      </c>
      <c r="M4998" t="s">
        <v>81</v>
      </c>
      <c r="N4998" t="s">
        <v>541</v>
      </c>
      <c r="O4998" s="2">
        <v>85000</v>
      </c>
      <c r="P4998" s="1">
        <f>MEDIAN(Data_Source[Price (SAR)])</f>
        <v>58000</v>
      </c>
      <c r="Q4998" s="1" cm="1">
        <f t="array" ref="Q4998">MEDIAN(_xlfn._xlws.FILTER(Data_Source[Price (SAR)],Data_Source[Maker] = Data_Source[[#This Row],[Maker]]))</f>
        <v>42000</v>
      </c>
    </row>
    <row r="4999" spans="1:17" x14ac:dyDescent="0.35">
      <c r="A4999">
        <v>4998</v>
      </c>
      <c r="B4999" t="s">
        <v>36</v>
      </c>
      <c r="C4999" t="s">
        <v>37</v>
      </c>
      <c r="D4999">
        <v>2017</v>
      </c>
      <c r="E4999" s="9">
        <f ca="1">YEAR(TODAY())-Data_Source[[#This Row],[Year]]</f>
        <v>8</v>
      </c>
      <c r="F4999" t="s">
        <v>15</v>
      </c>
      <c r="G4999" t="s">
        <v>25</v>
      </c>
      <c r="H4999" t="s">
        <v>26</v>
      </c>
      <c r="I4999">
        <v>5.3</v>
      </c>
      <c r="J4999" t="s">
        <v>18</v>
      </c>
      <c r="K4999" t="s">
        <v>19</v>
      </c>
      <c r="L4999">
        <v>137317</v>
      </c>
      <c r="M4999" t="s">
        <v>45</v>
      </c>
      <c r="N4999" t="s">
        <v>539</v>
      </c>
      <c r="O4999" s="2">
        <v>130000</v>
      </c>
      <c r="P4999" s="1">
        <f>MEDIAN(Data_Source[Price (SAR)])</f>
        <v>58000</v>
      </c>
      <c r="Q4999" s="1" cm="1">
        <f t="array" ref="Q4999">MEDIAN(_xlfn._xlws.FILTER(Data_Source[Price (SAR)],Data_Source[Maker] = Data_Source[[#This Row],[Maker]]))</f>
        <v>72000</v>
      </c>
    </row>
    <row r="5000" spans="1:17" x14ac:dyDescent="0.35">
      <c r="A5000">
        <v>4999</v>
      </c>
      <c r="B5000" t="s">
        <v>27</v>
      </c>
      <c r="C5000" t="s">
        <v>91</v>
      </c>
      <c r="D5000">
        <v>2018</v>
      </c>
      <c r="E5000" s="9">
        <f ca="1">YEAR(TODAY())-Data_Source[[#This Row],[Year]]</f>
        <v>7</v>
      </c>
      <c r="F5000" t="s">
        <v>15</v>
      </c>
      <c r="G5000" t="s">
        <v>29</v>
      </c>
      <c r="H5000" t="s">
        <v>30</v>
      </c>
      <c r="I5000">
        <v>3.3</v>
      </c>
      <c r="J5000" t="s">
        <v>18</v>
      </c>
      <c r="K5000" t="s">
        <v>19</v>
      </c>
      <c r="L5000">
        <v>60670</v>
      </c>
      <c r="M5000" t="s">
        <v>20</v>
      </c>
      <c r="N5000" t="s">
        <v>20</v>
      </c>
      <c r="O5000" s="2">
        <v>75000</v>
      </c>
      <c r="P5000" s="1">
        <f>MEDIAN(Data_Source[Price (SAR)])</f>
        <v>58000</v>
      </c>
      <c r="Q5000" s="1" cm="1">
        <f t="array" ref="Q5000">MEDIAN(_xlfn._xlws.FILTER(Data_Source[Price (SAR)],Data_Source[Maker] = Data_Source[[#This Row],[Maker]]))</f>
        <v>42000</v>
      </c>
    </row>
    <row r="5001" spans="1:17" x14ac:dyDescent="0.35">
      <c r="A5001">
        <v>5000</v>
      </c>
      <c r="B5001" t="s">
        <v>27</v>
      </c>
      <c r="C5001" t="s">
        <v>28</v>
      </c>
      <c r="D5001">
        <v>2015</v>
      </c>
      <c r="E5001" s="9">
        <f ca="1">YEAR(TODAY())-Data_Source[[#This Row],[Year]]</f>
        <v>10</v>
      </c>
      <c r="F5001" t="s">
        <v>15</v>
      </c>
      <c r="G5001" t="s">
        <v>25</v>
      </c>
      <c r="H5001" t="s">
        <v>17</v>
      </c>
      <c r="I5001">
        <v>2</v>
      </c>
      <c r="J5001" t="s">
        <v>18</v>
      </c>
      <c r="K5001" t="s">
        <v>19</v>
      </c>
      <c r="L5001">
        <v>270000</v>
      </c>
      <c r="M5001" t="s">
        <v>42</v>
      </c>
      <c r="N5001" t="s">
        <v>64</v>
      </c>
      <c r="O5001" s="3">
        <v>27000</v>
      </c>
      <c r="P5001" s="1">
        <f>MEDIAN(Data_Source[Price (SAR)])</f>
        <v>58000</v>
      </c>
      <c r="Q5001" s="1" cm="1">
        <f t="array" ref="Q5001">MEDIAN(_xlfn._xlws.FILTER(Data_Source[Price (SAR)],Data_Source[Maker] = Data_Source[[#This Row],[Maker]]))</f>
        <v>42000</v>
      </c>
    </row>
    <row r="5002" spans="1:17" x14ac:dyDescent="0.35">
      <c r="A5002">
        <v>5001</v>
      </c>
      <c r="B5002" t="s">
        <v>76</v>
      </c>
      <c r="C5002" t="s">
        <v>112</v>
      </c>
      <c r="D5002">
        <v>2015</v>
      </c>
      <c r="E5002" s="9">
        <f ca="1">YEAR(TODAY())-Data_Source[[#This Row],[Year]]</f>
        <v>10</v>
      </c>
      <c r="F5002" t="s">
        <v>15</v>
      </c>
      <c r="G5002" t="s">
        <v>94</v>
      </c>
      <c r="H5002" t="s">
        <v>17</v>
      </c>
      <c r="I5002">
        <v>6.3</v>
      </c>
      <c r="J5002" t="s">
        <v>18</v>
      </c>
      <c r="K5002" t="s">
        <v>19</v>
      </c>
      <c r="L5002">
        <v>113220</v>
      </c>
      <c r="M5002" t="s">
        <v>42</v>
      </c>
      <c r="N5002" t="s">
        <v>64</v>
      </c>
      <c r="O5002" s="2">
        <v>82500</v>
      </c>
      <c r="P5002" s="1">
        <f>MEDIAN(Data_Source[Price (SAR)])</f>
        <v>58000</v>
      </c>
      <c r="Q5002" s="1" cm="1">
        <f t="array" ref="Q5002">MEDIAN(_xlfn._xlws.FILTER(Data_Source[Price (SAR)],Data_Source[Maker] = Data_Source[[#This Row],[Maker]]))</f>
        <v>55000</v>
      </c>
    </row>
    <row r="5003" spans="1:17" x14ac:dyDescent="0.35">
      <c r="A5003">
        <v>5002</v>
      </c>
      <c r="B5003" t="s">
        <v>82</v>
      </c>
      <c r="C5003" t="s">
        <v>169</v>
      </c>
      <c r="D5003">
        <v>2016</v>
      </c>
      <c r="E5003" s="9">
        <f ca="1">YEAR(TODAY())-Data_Source[[#This Row],[Year]]</f>
        <v>9</v>
      </c>
      <c r="F5003" t="s">
        <v>15</v>
      </c>
      <c r="G5003" t="s">
        <v>38</v>
      </c>
      <c r="H5003" t="s">
        <v>30</v>
      </c>
      <c r="I5003">
        <v>3.3</v>
      </c>
      <c r="J5003" t="s">
        <v>18</v>
      </c>
      <c r="K5003" t="s">
        <v>19</v>
      </c>
      <c r="L5003">
        <v>243000</v>
      </c>
      <c r="M5003" t="s">
        <v>45</v>
      </c>
      <c r="N5003" t="s">
        <v>539</v>
      </c>
      <c r="O5003" s="3">
        <v>46000</v>
      </c>
      <c r="P5003" s="1">
        <f>MEDIAN(Data_Source[Price (SAR)])</f>
        <v>58000</v>
      </c>
      <c r="Q5003" s="1" cm="1">
        <f t="array" ref="Q5003">MEDIAN(_xlfn._xlws.FILTER(Data_Source[Price (SAR)],Data_Source[Maker] = Data_Source[[#This Row],[Maker]]))</f>
        <v>40000</v>
      </c>
    </row>
    <row r="5004" spans="1:17" x14ac:dyDescent="0.35">
      <c r="A5004">
        <v>5003</v>
      </c>
      <c r="B5004" t="s">
        <v>34</v>
      </c>
      <c r="C5004" t="s">
        <v>51</v>
      </c>
      <c r="D5004">
        <v>2018</v>
      </c>
      <c r="E5004" s="9">
        <f ca="1">YEAR(TODAY())-Data_Source[[#This Row],[Year]]</f>
        <v>7</v>
      </c>
      <c r="F5004" t="s">
        <v>15</v>
      </c>
      <c r="G5004" t="s">
        <v>25</v>
      </c>
      <c r="H5004" t="s">
        <v>26</v>
      </c>
      <c r="I5004">
        <v>1.6</v>
      </c>
      <c r="J5004" t="s">
        <v>18</v>
      </c>
      <c r="K5004" t="s">
        <v>19</v>
      </c>
      <c r="L5004">
        <v>63000</v>
      </c>
      <c r="M5004" t="s">
        <v>59</v>
      </c>
      <c r="N5004" t="s">
        <v>59</v>
      </c>
      <c r="O5004" s="2">
        <v>53000</v>
      </c>
      <c r="P5004" s="1">
        <f>MEDIAN(Data_Source[Price (SAR)])</f>
        <v>58000</v>
      </c>
      <c r="Q5004" s="1" cm="1">
        <f t="array" ref="Q5004">MEDIAN(_xlfn._xlws.FILTER(Data_Source[Price (SAR)],Data_Source[Maker] = Data_Source[[#This Row],[Maker]]))</f>
        <v>65000</v>
      </c>
    </row>
    <row r="5005" spans="1:17" x14ac:dyDescent="0.35">
      <c r="A5005">
        <v>5004</v>
      </c>
      <c r="B5005" t="s">
        <v>82</v>
      </c>
      <c r="C5005" t="s">
        <v>105</v>
      </c>
      <c r="D5005">
        <v>2015</v>
      </c>
      <c r="E5005" s="9">
        <f ca="1">YEAR(TODAY())-Data_Source[[#This Row],[Year]]</f>
        <v>10</v>
      </c>
      <c r="F5005" t="s">
        <v>15</v>
      </c>
      <c r="G5005" t="s">
        <v>23</v>
      </c>
      <c r="H5005" t="s">
        <v>30</v>
      </c>
      <c r="I5005">
        <v>2</v>
      </c>
      <c r="J5005" t="s">
        <v>18</v>
      </c>
      <c r="K5005" t="s">
        <v>19</v>
      </c>
      <c r="L5005">
        <v>82900</v>
      </c>
      <c r="M5005" t="s">
        <v>45</v>
      </c>
      <c r="N5005" t="s">
        <v>539</v>
      </c>
      <c r="O5005" s="2">
        <v>46000</v>
      </c>
      <c r="P5005" s="1">
        <f>MEDIAN(Data_Source[Price (SAR)])</f>
        <v>58000</v>
      </c>
      <c r="Q5005" s="1" cm="1">
        <f t="array" ref="Q5005">MEDIAN(_xlfn._xlws.FILTER(Data_Source[Price (SAR)],Data_Source[Maker] = Data_Source[[#This Row],[Maker]]))</f>
        <v>40000</v>
      </c>
    </row>
    <row r="5006" spans="1:17" x14ac:dyDescent="0.35">
      <c r="A5006">
        <v>5005</v>
      </c>
      <c r="B5006" t="s">
        <v>36</v>
      </c>
      <c r="C5006" t="s">
        <v>37</v>
      </c>
      <c r="D5006">
        <v>2011</v>
      </c>
      <c r="E5006" s="9">
        <f ca="1">YEAR(TODAY())-Data_Source[[#This Row],[Year]]</f>
        <v>14</v>
      </c>
      <c r="F5006" t="s">
        <v>15</v>
      </c>
      <c r="G5006" t="s">
        <v>23</v>
      </c>
      <c r="H5006" t="s">
        <v>17</v>
      </c>
      <c r="I5006">
        <v>5.3</v>
      </c>
      <c r="J5006" t="s">
        <v>18</v>
      </c>
      <c r="K5006" t="s">
        <v>19</v>
      </c>
      <c r="L5006">
        <v>342000</v>
      </c>
      <c r="M5006" t="s">
        <v>20</v>
      </c>
      <c r="N5006" t="s">
        <v>20</v>
      </c>
      <c r="O5006" s="2">
        <v>55000</v>
      </c>
      <c r="P5006" s="1">
        <f>MEDIAN(Data_Source[Price (SAR)])</f>
        <v>58000</v>
      </c>
      <c r="Q5006" s="1" cm="1">
        <f t="array" ref="Q5006">MEDIAN(_xlfn._xlws.FILTER(Data_Source[Price (SAR)],Data_Source[Maker] = Data_Source[[#This Row],[Maker]]))</f>
        <v>72000</v>
      </c>
    </row>
    <row r="5007" spans="1:17" x14ac:dyDescent="0.35">
      <c r="A5007">
        <v>5006</v>
      </c>
      <c r="B5007" t="s">
        <v>21</v>
      </c>
      <c r="C5007" t="s">
        <v>272</v>
      </c>
      <c r="D5007">
        <v>2019</v>
      </c>
      <c r="E5007" s="9">
        <f ca="1">YEAR(TODAY())-Data_Source[[#This Row],[Year]]</f>
        <v>6</v>
      </c>
      <c r="F5007" t="s">
        <v>15</v>
      </c>
      <c r="G5007" t="s">
        <v>29</v>
      </c>
      <c r="H5007" t="s">
        <v>26</v>
      </c>
      <c r="I5007">
        <v>4.8</v>
      </c>
      <c r="J5007" t="s">
        <v>18</v>
      </c>
      <c r="K5007" t="s">
        <v>19</v>
      </c>
      <c r="L5007">
        <v>100</v>
      </c>
      <c r="M5007" t="s">
        <v>279</v>
      </c>
      <c r="N5007" t="s">
        <v>542</v>
      </c>
      <c r="O5007" s="2">
        <v>138000</v>
      </c>
      <c r="P5007" s="1">
        <f>MEDIAN(Data_Source[Price (SAR)])</f>
        <v>58000</v>
      </c>
      <c r="Q5007" s="1" cm="1">
        <f t="array" ref="Q5007">MEDIAN(_xlfn._xlws.FILTER(Data_Source[Price (SAR)],Data_Source[Maker] = Data_Source[[#This Row],[Maker]]))</f>
        <v>36500</v>
      </c>
    </row>
    <row r="5008" spans="1:17" x14ac:dyDescent="0.35">
      <c r="A5008">
        <v>5007</v>
      </c>
      <c r="B5008" t="s">
        <v>27</v>
      </c>
      <c r="C5008" t="s">
        <v>88</v>
      </c>
      <c r="D5008">
        <v>2018</v>
      </c>
      <c r="E5008" s="9">
        <f ca="1">YEAR(TODAY())-Data_Source[[#This Row],[Year]]</f>
        <v>7</v>
      </c>
      <c r="F5008" t="s">
        <v>15</v>
      </c>
      <c r="G5008" t="s">
        <v>25</v>
      </c>
      <c r="H5008" t="s">
        <v>26</v>
      </c>
      <c r="I5008">
        <v>1.4</v>
      </c>
      <c r="J5008" t="s">
        <v>18</v>
      </c>
      <c r="K5008" t="s">
        <v>19</v>
      </c>
      <c r="L5008">
        <v>117000</v>
      </c>
      <c r="M5008" t="s">
        <v>45</v>
      </c>
      <c r="N5008" t="s">
        <v>539</v>
      </c>
      <c r="O5008" s="2">
        <v>33000</v>
      </c>
      <c r="P5008" s="1">
        <f>MEDIAN(Data_Source[Price (SAR)])</f>
        <v>58000</v>
      </c>
      <c r="Q5008" s="1" cm="1">
        <f t="array" ref="Q5008">MEDIAN(_xlfn._xlws.FILTER(Data_Source[Price (SAR)],Data_Source[Maker] = Data_Source[[#This Row],[Maker]]))</f>
        <v>42000</v>
      </c>
    </row>
    <row r="5009" spans="1:17" x14ac:dyDescent="0.35">
      <c r="A5009">
        <v>5008</v>
      </c>
      <c r="B5009" t="s">
        <v>27</v>
      </c>
      <c r="C5009" t="s">
        <v>84</v>
      </c>
      <c r="D5009">
        <v>2013</v>
      </c>
      <c r="E5009" s="9">
        <f ca="1">YEAR(TODAY())-Data_Source[[#This Row],[Year]]</f>
        <v>12</v>
      </c>
      <c r="F5009" t="s">
        <v>15</v>
      </c>
      <c r="G5009" t="s">
        <v>23</v>
      </c>
      <c r="H5009" t="s">
        <v>30</v>
      </c>
      <c r="I5009">
        <v>2</v>
      </c>
      <c r="J5009" t="s">
        <v>18</v>
      </c>
      <c r="K5009" t="s">
        <v>19</v>
      </c>
      <c r="L5009">
        <v>213000</v>
      </c>
      <c r="M5009" t="s">
        <v>64</v>
      </c>
      <c r="N5009" t="s">
        <v>64</v>
      </c>
      <c r="O5009" s="2">
        <v>28000</v>
      </c>
      <c r="P5009" s="1">
        <f>MEDIAN(Data_Source[Price (SAR)])</f>
        <v>58000</v>
      </c>
      <c r="Q5009" s="1" cm="1">
        <f t="array" ref="Q5009">MEDIAN(_xlfn._xlws.FILTER(Data_Source[Price (SAR)],Data_Source[Maker] = Data_Source[[#This Row],[Maker]]))</f>
        <v>42000</v>
      </c>
    </row>
    <row r="5010" spans="1:17" x14ac:dyDescent="0.35">
      <c r="A5010">
        <v>5009</v>
      </c>
      <c r="B5010" t="s">
        <v>21</v>
      </c>
      <c r="C5010" t="s">
        <v>67</v>
      </c>
      <c r="D5010">
        <v>2017</v>
      </c>
      <c r="E5010" s="9">
        <f ca="1">YEAR(TODAY())-Data_Source[[#This Row],[Year]]</f>
        <v>8</v>
      </c>
      <c r="F5010" t="s">
        <v>15</v>
      </c>
      <c r="G5010" t="s">
        <v>23</v>
      </c>
      <c r="H5010" t="s">
        <v>26</v>
      </c>
      <c r="I5010">
        <v>2.5</v>
      </c>
      <c r="J5010" t="s">
        <v>18</v>
      </c>
      <c r="K5010" t="s">
        <v>68</v>
      </c>
      <c r="L5010">
        <v>104000</v>
      </c>
      <c r="M5010" t="s">
        <v>20</v>
      </c>
      <c r="N5010" t="s">
        <v>20</v>
      </c>
      <c r="O5010" s="2">
        <v>66000</v>
      </c>
      <c r="P5010" s="1">
        <f>MEDIAN(Data_Source[Price (SAR)])</f>
        <v>58000</v>
      </c>
      <c r="Q5010" s="1" cm="1">
        <f t="array" ref="Q5010">MEDIAN(_xlfn._xlws.FILTER(Data_Source[Price (SAR)],Data_Source[Maker] = Data_Source[[#This Row],[Maker]]))</f>
        <v>36500</v>
      </c>
    </row>
    <row r="5011" spans="1:17" x14ac:dyDescent="0.35">
      <c r="A5011">
        <v>5010</v>
      </c>
      <c r="B5011" t="s">
        <v>34</v>
      </c>
      <c r="C5011" t="s">
        <v>145</v>
      </c>
      <c r="D5011">
        <v>2018</v>
      </c>
      <c r="E5011" s="9">
        <f ca="1">YEAR(TODAY())-Data_Source[[#This Row],[Year]]</f>
        <v>7</v>
      </c>
      <c r="F5011" t="s">
        <v>15</v>
      </c>
      <c r="G5011" t="s">
        <v>29</v>
      </c>
      <c r="H5011" t="s">
        <v>26</v>
      </c>
      <c r="I5011">
        <v>2.7</v>
      </c>
      <c r="J5011" t="s">
        <v>18</v>
      </c>
      <c r="K5011" t="s">
        <v>19</v>
      </c>
      <c r="L5011">
        <v>91440</v>
      </c>
      <c r="M5011" t="s">
        <v>42</v>
      </c>
      <c r="N5011" t="s">
        <v>64</v>
      </c>
      <c r="O5011" s="3">
        <v>68000</v>
      </c>
      <c r="P5011" s="1">
        <f>MEDIAN(Data_Source[Price (SAR)])</f>
        <v>58000</v>
      </c>
      <c r="Q5011" s="1" cm="1">
        <f t="array" ref="Q5011">MEDIAN(_xlfn._xlws.FILTER(Data_Source[Price (SAR)],Data_Source[Maker] = Data_Source[[#This Row],[Maker]]))</f>
        <v>65000</v>
      </c>
    </row>
    <row r="5012" spans="1:17" x14ac:dyDescent="0.35">
      <c r="A5012">
        <v>5011</v>
      </c>
      <c r="B5012" t="s">
        <v>27</v>
      </c>
      <c r="C5012" t="s">
        <v>88</v>
      </c>
      <c r="D5012">
        <v>2019</v>
      </c>
      <c r="E5012" s="9">
        <f ca="1">YEAR(TODAY())-Data_Source[[#This Row],[Year]]</f>
        <v>6</v>
      </c>
      <c r="F5012" t="s">
        <v>15</v>
      </c>
      <c r="G5012" t="s">
        <v>23</v>
      </c>
      <c r="H5012" t="s">
        <v>26</v>
      </c>
      <c r="I5012">
        <v>1.4</v>
      </c>
      <c r="J5012" t="s">
        <v>18</v>
      </c>
      <c r="K5012" t="s">
        <v>19</v>
      </c>
      <c r="L5012">
        <v>58000</v>
      </c>
      <c r="M5012" t="s">
        <v>20</v>
      </c>
      <c r="N5012" t="s">
        <v>20</v>
      </c>
      <c r="O5012" s="3">
        <v>35000</v>
      </c>
      <c r="P5012" s="1">
        <f>MEDIAN(Data_Source[Price (SAR)])</f>
        <v>58000</v>
      </c>
      <c r="Q5012" s="1" cm="1">
        <f t="array" ref="Q5012">MEDIAN(_xlfn._xlws.FILTER(Data_Source[Price (SAR)],Data_Source[Maker] = Data_Source[[#This Row],[Maker]]))</f>
        <v>42000</v>
      </c>
    </row>
    <row r="5013" spans="1:17" x14ac:dyDescent="0.35">
      <c r="A5013">
        <v>5012</v>
      </c>
      <c r="B5013" t="s">
        <v>76</v>
      </c>
      <c r="C5013" t="s">
        <v>77</v>
      </c>
      <c r="D5013">
        <v>2018</v>
      </c>
      <c r="E5013" s="9">
        <f ca="1">YEAR(TODAY())-Data_Source[[#This Row],[Year]]</f>
        <v>7</v>
      </c>
      <c r="F5013" t="s">
        <v>15</v>
      </c>
      <c r="G5013" t="s">
        <v>75</v>
      </c>
      <c r="H5013" t="s">
        <v>17</v>
      </c>
      <c r="I5013">
        <v>3.6</v>
      </c>
      <c r="J5013" t="s">
        <v>18</v>
      </c>
      <c r="K5013" t="s">
        <v>19</v>
      </c>
      <c r="L5013">
        <v>44200</v>
      </c>
      <c r="M5013" t="s">
        <v>45</v>
      </c>
      <c r="N5013" t="s">
        <v>539</v>
      </c>
      <c r="O5013" s="2">
        <v>159000</v>
      </c>
      <c r="P5013" s="1">
        <f>MEDIAN(Data_Source[Price (SAR)])</f>
        <v>58000</v>
      </c>
      <c r="Q5013" s="1" cm="1">
        <f t="array" ref="Q5013">MEDIAN(_xlfn._xlws.FILTER(Data_Source[Price (SAR)],Data_Source[Maker] = Data_Source[[#This Row],[Maker]]))</f>
        <v>55000</v>
      </c>
    </row>
    <row r="5014" spans="1:17" x14ac:dyDescent="0.35">
      <c r="A5014">
        <v>5013</v>
      </c>
      <c r="B5014" t="s">
        <v>259</v>
      </c>
      <c r="C5014" t="s">
        <v>458</v>
      </c>
      <c r="D5014">
        <v>2020</v>
      </c>
      <c r="E5014" s="9">
        <f ca="1">YEAR(TODAY())-Data_Source[[#This Row],[Year]]</f>
        <v>5</v>
      </c>
      <c r="F5014" t="s">
        <v>15</v>
      </c>
      <c r="G5014" t="s">
        <v>23</v>
      </c>
      <c r="H5014" t="s">
        <v>17</v>
      </c>
      <c r="I5014">
        <v>1.1000000000000001</v>
      </c>
      <c r="J5014" t="s">
        <v>18</v>
      </c>
      <c r="K5014" t="s">
        <v>19</v>
      </c>
      <c r="L5014">
        <v>53000</v>
      </c>
      <c r="M5014" t="s">
        <v>42</v>
      </c>
      <c r="N5014" t="s">
        <v>64</v>
      </c>
      <c r="O5014" s="2">
        <v>35000</v>
      </c>
      <c r="P5014" s="1">
        <f>MEDIAN(Data_Source[Price (SAR)])</f>
        <v>58000</v>
      </c>
      <c r="Q5014" s="1" cm="1">
        <f t="array" ref="Q5014">MEDIAN(_xlfn._xlws.FILTER(Data_Source[Price (SAR)],Data_Source[Maker] = Data_Source[[#This Row],[Maker]]))</f>
        <v>30000</v>
      </c>
    </row>
    <row r="5015" spans="1:17" x14ac:dyDescent="0.35">
      <c r="A5015">
        <v>5014</v>
      </c>
      <c r="B5015" t="s">
        <v>82</v>
      </c>
      <c r="C5015" t="s">
        <v>83</v>
      </c>
      <c r="D5015">
        <v>2012</v>
      </c>
      <c r="E5015" s="9">
        <f ca="1">YEAR(TODAY())-Data_Source[[#This Row],[Year]]</f>
        <v>13</v>
      </c>
      <c r="F5015" t="s">
        <v>15</v>
      </c>
      <c r="G5015" t="s">
        <v>16</v>
      </c>
      <c r="H5015" t="s">
        <v>26</v>
      </c>
      <c r="I5015">
        <v>3.6</v>
      </c>
      <c r="J5015" t="s">
        <v>18</v>
      </c>
      <c r="K5015" t="s">
        <v>19</v>
      </c>
      <c r="L5015">
        <v>147000</v>
      </c>
      <c r="M5015" t="s">
        <v>20</v>
      </c>
      <c r="N5015" t="s">
        <v>20</v>
      </c>
      <c r="O5015" s="3">
        <v>25000</v>
      </c>
      <c r="P5015" s="1">
        <f>MEDIAN(Data_Source[Price (SAR)])</f>
        <v>58000</v>
      </c>
      <c r="Q5015" s="1" cm="1">
        <f t="array" ref="Q5015">MEDIAN(_xlfn._xlws.FILTER(Data_Source[Price (SAR)],Data_Source[Maker] = Data_Source[[#This Row],[Maker]]))</f>
        <v>40000</v>
      </c>
    </row>
    <row r="5016" spans="1:17" x14ac:dyDescent="0.35">
      <c r="A5016">
        <v>5015</v>
      </c>
      <c r="B5016" t="s">
        <v>34</v>
      </c>
      <c r="C5016" t="s">
        <v>43</v>
      </c>
      <c r="D5016">
        <v>2017</v>
      </c>
      <c r="E5016" s="9">
        <f ca="1">YEAR(TODAY())-Data_Source[[#This Row],[Year]]</f>
        <v>8</v>
      </c>
      <c r="F5016" t="s">
        <v>15</v>
      </c>
      <c r="G5016" t="s">
        <v>23</v>
      </c>
      <c r="H5016" t="s">
        <v>30</v>
      </c>
      <c r="I5016">
        <v>2.4</v>
      </c>
      <c r="J5016" t="s">
        <v>18</v>
      </c>
      <c r="K5016" t="s">
        <v>19</v>
      </c>
      <c r="L5016">
        <v>190000</v>
      </c>
      <c r="M5016" t="s">
        <v>20</v>
      </c>
      <c r="N5016" t="s">
        <v>20</v>
      </c>
      <c r="O5016" s="3">
        <v>54000</v>
      </c>
      <c r="P5016" s="1">
        <f>MEDIAN(Data_Source[Price (SAR)])</f>
        <v>58000</v>
      </c>
      <c r="Q5016" s="1" cm="1">
        <f t="array" ref="Q5016">MEDIAN(_xlfn._xlws.FILTER(Data_Source[Price (SAR)],Data_Source[Maker] = Data_Source[[#This Row],[Maker]]))</f>
        <v>65000</v>
      </c>
    </row>
    <row r="5017" spans="1:17" x14ac:dyDescent="0.35">
      <c r="A5017">
        <v>5016</v>
      </c>
      <c r="B5017" t="s">
        <v>99</v>
      </c>
      <c r="C5017" t="s">
        <v>477</v>
      </c>
      <c r="D5017">
        <v>2020</v>
      </c>
      <c r="E5017" s="9">
        <f ca="1">YEAR(TODAY())-Data_Source[[#This Row],[Year]]</f>
        <v>5</v>
      </c>
      <c r="F5017" t="s">
        <v>15</v>
      </c>
      <c r="G5017" t="s">
        <v>23</v>
      </c>
      <c r="H5017" t="s">
        <v>17</v>
      </c>
      <c r="I5017">
        <v>2</v>
      </c>
      <c r="J5017" t="s">
        <v>18</v>
      </c>
      <c r="K5017" t="s">
        <v>19</v>
      </c>
      <c r="L5017">
        <v>12000</v>
      </c>
      <c r="M5017" t="s">
        <v>42</v>
      </c>
      <c r="N5017" t="s">
        <v>64</v>
      </c>
      <c r="O5017" s="3">
        <v>80000</v>
      </c>
      <c r="P5017" s="1">
        <f>MEDIAN(Data_Source[Price (SAR)])</f>
        <v>58000</v>
      </c>
      <c r="Q5017" s="1" cm="1">
        <f t="array" ref="Q5017">MEDIAN(_xlfn._xlws.FILTER(Data_Source[Price (SAR)],Data_Source[Maker] = Data_Source[[#This Row],[Maker]]))</f>
        <v>48000</v>
      </c>
    </row>
    <row r="5018" spans="1:17" x14ac:dyDescent="0.35">
      <c r="A5018">
        <v>5017</v>
      </c>
      <c r="B5018" t="s">
        <v>39</v>
      </c>
      <c r="C5018" t="s">
        <v>46</v>
      </c>
      <c r="D5018">
        <v>2019</v>
      </c>
      <c r="E5018" s="9">
        <f ca="1">YEAR(TODAY())-Data_Source[[#This Row],[Year]]</f>
        <v>6</v>
      </c>
      <c r="F5018" t="s">
        <v>15</v>
      </c>
      <c r="G5018" t="s">
        <v>16</v>
      </c>
      <c r="H5018" t="s">
        <v>26</v>
      </c>
      <c r="I5018">
        <v>5.3</v>
      </c>
      <c r="J5018" t="s">
        <v>18</v>
      </c>
      <c r="K5018" t="s">
        <v>19</v>
      </c>
      <c r="L5018">
        <v>34475</v>
      </c>
      <c r="M5018" t="s">
        <v>20</v>
      </c>
      <c r="N5018" t="s">
        <v>20</v>
      </c>
      <c r="O5018" s="2">
        <v>155000</v>
      </c>
      <c r="P5018" s="1">
        <f>MEDIAN(Data_Source[Price (SAR)])</f>
        <v>58000</v>
      </c>
      <c r="Q5018" s="1" cm="1">
        <f t="array" ref="Q5018">MEDIAN(_xlfn._xlws.FILTER(Data_Source[Price (SAR)],Data_Source[Maker] = Data_Source[[#This Row],[Maker]]))</f>
        <v>60000</v>
      </c>
    </row>
    <row r="5019" spans="1:17" x14ac:dyDescent="0.35">
      <c r="A5019">
        <v>5018</v>
      </c>
      <c r="B5019" t="s">
        <v>76</v>
      </c>
      <c r="C5019" t="s">
        <v>125</v>
      </c>
      <c r="D5019">
        <v>2014</v>
      </c>
      <c r="E5019" s="9">
        <f ca="1">YEAR(TODAY())-Data_Source[[#This Row],[Year]]</f>
        <v>11</v>
      </c>
      <c r="F5019" t="s">
        <v>15</v>
      </c>
      <c r="G5019" t="s">
        <v>25</v>
      </c>
      <c r="H5019" t="s">
        <v>26</v>
      </c>
      <c r="I5019">
        <v>3.5</v>
      </c>
      <c r="J5019" t="s">
        <v>18</v>
      </c>
      <c r="K5019" t="s">
        <v>19</v>
      </c>
      <c r="L5019">
        <v>150000</v>
      </c>
      <c r="M5019" t="s">
        <v>45</v>
      </c>
      <c r="N5019" t="s">
        <v>539</v>
      </c>
      <c r="O5019" s="2">
        <v>50000</v>
      </c>
      <c r="P5019" s="1">
        <f>MEDIAN(Data_Source[Price (SAR)])</f>
        <v>58000</v>
      </c>
      <c r="Q5019" s="1" cm="1">
        <f t="array" ref="Q5019">MEDIAN(_xlfn._xlws.FILTER(Data_Source[Price (SAR)],Data_Source[Maker] = Data_Source[[#This Row],[Maker]]))</f>
        <v>55000</v>
      </c>
    </row>
    <row r="5020" spans="1:17" x14ac:dyDescent="0.35">
      <c r="A5020">
        <v>5019</v>
      </c>
      <c r="B5020" t="s">
        <v>73</v>
      </c>
      <c r="C5020" t="s">
        <v>74</v>
      </c>
      <c r="D5020">
        <v>2014</v>
      </c>
      <c r="E5020" s="9">
        <f ca="1">YEAR(TODAY())-Data_Source[[#This Row],[Year]]</f>
        <v>11</v>
      </c>
      <c r="F5020" t="s">
        <v>15</v>
      </c>
      <c r="G5020" t="s">
        <v>16</v>
      </c>
      <c r="H5020" t="s">
        <v>17</v>
      </c>
      <c r="I5020">
        <v>3.5</v>
      </c>
      <c r="J5020" t="s">
        <v>18</v>
      </c>
      <c r="K5020" t="s">
        <v>19</v>
      </c>
      <c r="L5020">
        <v>195000</v>
      </c>
      <c r="M5020" t="s">
        <v>42</v>
      </c>
      <c r="N5020" t="s">
        <v>64</v>
      </c>
      <c r="O5020" s="3">
        <v>46000</v>
      </c>
      <c r="P5020" s="1">
        <f>MEDIAN(Data_Source[Price (SAR)])</f>
        <v>58000</v>
      </c>
      <c r="Q5020" s="1" cm="1">
        <f t="array" ref="Q5020">MEDIAN(_xlfn._xlws.FILTER(Data_Source[Price (SAR)],Data_Source[Maker] = Data_Source[[#This Row],[Maker]]))</f>
        <v>56000</v>
      </c>
    </row>
    <row r="5021" spans="1:17" x14ac:dyDescent="0.35">
      <c r="A5021">
        <v>5020</v>
      </c>
      <c r="B5021" t="s">
        <v>82</v>
      </c>
      <c r="C5021" t="s">
        <v>243</v>
      </c>
      <c r="D5021">
        <v>2015</v>
      </c>
      <c r="E5021" s="9">
        <f ca="1">YEAR(TODAY())-Data_Source[[#This Row],[Year]]</f>
        <v>10</v>
      </c>
      <c r="F5021" t="s">
        <v>15</v>
      </c>
      <c r="G5021" t="s">
        <v>16</v>
      </c>
      <c r="H5021" t="s">
        <v>26</v>
      </c>
      <c r="I5021">
        <v>2</v>
      </c>
      <c r="J5021" t="s">
        <v>18</v>
      </c>
      <c r="K5021" t="s">
        <v>19</v>
      </c>
      <c r="L5021">
        <v>102000</v>
      </c>
      <c r="M5021" t="s">
        <v>155</v>
      </c>
      <c r="N5021" t="s">
        <v>539</v>
      </c>
      <c r="O5021" s="2">
        <v>40000</v>
      </c>
      <c r="P5021" s="1">
        <f>MEDIAN(Data_Source[Price (SAR)])</f>
        <v>58000</v>
      </c>
      <c r="Q5021" s="1" cm="1">
        <f t="array" ref="Q5021">MEDIAN(_xlfn._xlws.FILTER(Data_Source[Price (SAR)],Data_Source[Maker] = Data_Source[[#This Row],[Maker]]))</f>
        <v>40000</v>
      </c>
    </row>
    <row r="5022" spans="1:17" x14ac:dyDescent="0.35">
      <c r="A5022">
        <v>5021</v>
      </c>
      <c r="B5022" t="s">
        <v>27</v>
      </c>
      <c r="C5022" t="s">
        <v>28</v>
      </c>
      <c r="D5022">
        <v>2019</v>
      </c>
      <c r="E5022" s="9">
        <f ca="1">YEAR(TODAY())-Data_Source[[#This Row],[Year]]</f>
        <v>6</v>
      </c>
      <c r="F5022" t="s">
        <v>15</v>
      </c>
      <c r="G5022" t="s">
        <v>29</v>
      </c>
      <c r="H5022" t="s">
        <v>26</v>
      </c>
      <c r="I5022">
        <v>1.6</v>
      </c>
      <c r="J5022" t="s">
        <v>18</v>
      </c>
      <c r="K5022" t="s">
        <v>19</v>
      </c>
      <c r="L5022">
        <v>114154</v>
      </c>
      <c r="M5022" t="s">
        <v>20</v>
      </c>
      <c r="N5022" t="s">
        <v>20</v>
      </c>
      <c r="O5022" s="3">
        <v>43000</v>
      </c>
      <c r="P5022" s="1">
        <f>MEDIAN(Data_Source[Price (SAR)])</f>
        <v>58000</v>
      </c>
      <c r="Q5022" s="1" cm="1">
        <f t="array" ref="Q5022">MEDIAN(_xlfn._xlws.FILTER(Data_Source[Price (SAR)],Data_Source[Maker] = Data_Source[[#This Row],[Maker]]))</f>
        <v>42000</v>
      </c>
    </row>
    <row r="5023" spans="1:17" x14ac:dyDescent="0.35">
      <c r="A5023">
        <v>5022</v>
      </c>
      <c r="B5023" t="s">
        <v>82</v>
      </c>
      <c r="C5023" t="s">
        <v>83</v>
      </c>
      <c r="D5023">
        <v>2015</v>
      </c>
      <c r="E5023" s="9">
        <f ca="1">YEAR(TODAY())-Data_Source[[#This Row],[Year]]</f>
        <v>10</v>
      </c>
      <c r="F5023" t="s">
        <v>15</v>
      </c>
      <c r="G5023" t="s">
        <v>29</v>
      </c>
      <c r="H5023" t="s">
        <v>26</v>
      </c>
      <c r="I5023">
        <v>3.5</v>
      </c>
      <c r="J5023" t="s">
        <v>18</v>
      </c>
      <c r="K5023" t="s">
        <v>19</v>
      </c>
      <c r="L5023">
        <v>180000</v>
      </c>
      <c r="M5023" t="s">
        <v>20</v>
      </c>
      <c r="N5023" t="s">
        <v>20</v>
      </c>
      <c r="O5023" s="3">
        <v>57000</v>
      </c>
      <c r="P5023" s="1">
        <f>MEDIAN(Data_Source[Price (SAR)])</f>
        <v>58000</v>
      </c>
      <c r="Q5023" s="1" cm="1">
        <f t="array" ref="Q5023">MEDIAN(_xlfn._xlws.FILTER(Data_Source[Price (SAR)],Data_Source[Maker] = Data_Source[[#This Row],[Maker]]))</f>
        <v>40000</v>
      </c>
    </row>
    <row r="5024" spans="1:17" x14ac:dyDescent="0.35">
      <c r="A5024">
        <v>5023</v>
      </c>
      <c r="B5024" t="s">
        <v>209</v>
      </c>
      <c r="C5024" t="s">
        <v>210</v>
      </c>
      <c r="D5024">
        <v>2008</v>
      </c>
      <c r="E5024" s="9">
        <f ca="1">YEAR(TODAY())-Data_Source[[#This Row],[Year]]</f>
        <v>17</v>
      </c>
      <c r="F5024" t="s">
        <v>44</v>
      </c>
      <c r="G5024" t="s">
        <v>23</v>
      </c>
      <c r="H5024" t="s">
        <v>17</v>
      </c>
      <c r="I5024">
        <v>5.7</v>
      </c>
      <c r="J5024" t="s">
        <v>18</v>
      </c>
      <c r="K5024" t="s">
        <v>19</v>
      </c>
      <c r="L5024">
        <v>532000</v>
      </c>
      <c r="M5024" t="s">
        <v>211</v>
      </c>
      <c r="N5024" t="s">
        <v>539</v>
      </c>
      <c r="O5024" s="3">
        <v>35000</v>
      </c>
      <c r="P5024" s="1">
        <f>MEDIAN(Data_Source[Price (SAR)])</f>
        <v>58000</v>
      </c>
      <c r="Q5024" s="1" cm="1">
        <f t="array" ref="Q5024">MEDIAN(_xlfn._xlws.FILTER(Data_Source[Price (SAR)],Data_Source[Maker] = Data_Source[[#This Row],[Maker]]))</f>
        <v>99000</v>
      </c>
    </row>
    <row r="5025" spans="1:17" x14ac:dyDescent="0.35">
      <c r="A5025">
        <v>5024</v>
      </c>
      <c r="B5025" t="s">
        <v>27</v>
      </c>
      <c r="C5025" t="s">
        <v>84</v>
      </c>
      <c r="D5025">
        <v>2011</v>
      </c>
      <c r="E5025" s="9">
        <f ca="1">YEAR(TODAY())-Data_Source[[#This Row],[Year]]</f>
        <v>14</v>
      </c>
      <c r="F5025" t="s">
        <v>15</v>
      </c>
      <c r="G5025" t="s">
        <v>23</v>
      </c>
      <c r="H5025" t="s">
        <v>30</v>
      </c>
      <c r="I5025">
        <v>2</v>
      </c>
      <c r="J5025" t="s">
        <v>18</v>
      </c>
      <c r="K5025" t="s">
        <v>19</v>
      </c>
      <c r="L5025">
        <v>190000</v>
      </c>
      <c r="M5025" t="s">
        <v>42</v>
      </c>
      <c r="N5025" t="s">
        <v>64</v>
      </c>
      <c r="O5025" s="2">
        <v>25000</v>
      </c>
      <c r="P5025" s="1">
        <f>MEDIAN(Data_Source[Price (SAR)])</f>
        <v>58000</v>
      </c>
      <c r="Q5025" s="1" cm="1">
        <f t="array" ref="Q5025">MEDIAN(_xlfn._xlws.FILTER(Data_Source[Price (SAR)],Data_Source[Maker] = Data_Source[[#This Row],[Maker]]))</f>
        <v>42000</v>
      </c>
    </row>
    <row r="5026" spans="1:17" x14ac:dyDescent="0.35">
      <c r="A5026">
        <v>5025</v>
      </c>
      <c r="B5026" t="s">
        <v>31</v>
      </c>
      <c r="C5026" t="s">
        <v>157</v>
      </c>
      <c r="D5026">
        <v>2016</v>
      </c>
      <c r="E5026" s="9">
        <f ca="1">YEAR(TODAY())-Data_Source[[#This Row],[Year]]</f>
        <v>9</v>
      </c>
      <c r="F5026" t="s">
        <v>15</v>
      </c>
      <c r="G5026" t="s">
        <v>16</v>
      </c>
      <c r="H5026" t="s">
        <v>30</v>
      </c>
      <c r="I5026">
        <v>3.5</v>
      </c>
      <c r="J5026" t="s">
        <v>18</v>
      </c>
      <c r="K5026" t="s">
        <v>19</v>
      </c>
      <c r="L5026">
        <v>71000</v>
      </c>
      <c r="M5026" t="s">
        <v>45</v>
      </c>
      <c r="N5026" t="s">
        <v>539</v>
      </c>
      <c r="O5026" s="3">
        <v>63000</v>
      </c>
      <c r="P5026" s="1">
        <f>MEDIAN(Data_Source[Price (SAR)])</f>
        <v>58000</v>
      </c>
      <c r="Q5026" s="1" cm="1">
        <f t="array" ref="Q5026">MEDIAN(_xlfn._xlws.FILTER(Data_Source[Price (SAR)],Data_Source[Maker] = Data_Source[[#This Row],[Maker]]))</f>
        <v>60500</v>
      </c>
    </row>
    <row r="5027" spans="1:17" x14ac:dyDescent="0.35">
      <c r="A5027">
        <v>5026</v>
      </c>
      <c r="B5027" t="s">
        <v>48</v>
      </c>
      <c r="C5027" t="s">
        <v>106</v>
      </c>
      <c r="D5027">
        <v>2018</v>
      </c>
      <c r="E5027" s="9">
        <f ca="1">YEAR(TODAY())-Data_Source[[#This Row],[Year]]</f>
        <v>7</v>
      </c>
      <c r="F5027" t="s">
        <v>15</v>
      </c>
      <c r="G5027" t="s">
        <v>75</v>
      </c>
      <c r="H5027" t="s">
        <v>30</v>
      </c>
      <c r="I5027">
        <v>3</v>
      </c>
      <c r="J5027" t="s">
        <v>18</v>
      </c>
      <c r="K5027" t="s">
        <v>19</v>
      </c>
      <c r="L5027">
        <v>590</v>
      </c>
      <c r="M5027" t="s">
        <v>45</v>
      </c>
      <c r="N5027" t="s">
        <v>539</v>
      </c>
      <c r="O5027" s="2">
        <v>390000</v>
      </c>
      <c r="P5027" s="1">
        <f>MEDIAN(Data_Source[Price (SAR)])</f>
        <v>58000</v>
      </c>
      <c r="Q5027" s="1" cm="1">
        <f t="array" ref="Q5027">MEDIAN(_xlfn._xlws.FILTER(Data_Source[Price (SAR)],Data_Source[Maker] = Data_Source[[#This Row],[Maker]]))</f>
        <v>145000</v>
      </c>
    </row>
    <row r="5028" spans="1:17" x14ac:dyDescent="0.35">
      <c r="A5028">
        <v>5027</v>
      </c>
      <c r="B5028" t="s">
        <v>34</v>
      </c>
      <c r="C5028" t="s">
        <v>307</v>
      </c>
      <c r="D5028">
        <v>2021</v>
      </c>
      <c r="E5028" s="9">
        <f ca="1">YEAR(TODAY())-Data_Source[[#This Row],[Year]]</f>
        <v>4</v>
      </c>
      <c r="F5028" t="s">
        <v>15</v>
      </c>
      <c r="G5028" t="s">
        <v>23</v>
      </c>
      <c r="H5028" t="s">
        <v>30</v>
      </c>
      <c r="I5028">
        <v>1.5</v>
      </c>
      <c r="J5028" t="s">
        <v>18</v>
      </c>
      <c r="K5028" t="s">
        <v>19</v>
      </c>
      <c r="L5028">
        <v>10000</v>
      </c>
      <c r="M5028" t="s">
        <v>64</v>
      </c>
      <c r="N5028" t="s">
        <v>64</v>
      </c>
      <c r="O5028" s="3">
        <v>55000</v>
      </c>
      <c r="P5028" s="1">
        <f>MEDIAN(Data_Source[Price (SAR)])</f>
        <v>58000</v>
      </c>
      <c r="Q5028" s="1" cm="1">
        <f t="array" ref="Q5028">MEDIAN(_xlfn._xlws.FILTER(Data_Source[Price (SAR)],Data_Source[Maker] = Data_Source[[#This Row],[Maker]]))</f>
        <v>65000</v>
      </c>
    </row>
    <row r="5029" spans="1:17" x14ac:dyDescent="0.35">
      <c r="A5029">
        <v>5028</v>
      </c>
      <c r="B5029" t="s">
        <v>27</v>
      </c>
      <c r="C5029" t="s">
        <v>88</v>
      </c>
      <c r="D5029">
        <v>2019</v>
      </c>
      <c r="E5029" s="9">
        <f ca="1">YEAR(TODAY())-Data_Source[[#This Row],[Year]]</f>
        <v>6</v>
      </c>
      <c r="F5029" t="s">
        <v>15</v>
      </c>
      <c r="G5029" t="s">
        <v>25</v>
      </c>
      <c r="H5029" t="s">
        <v>26</v>
      </c>
      <c r="I5029">
        <v>1.4</v>
      </c>
      <c r="J5029" t="s">
        <v>18</v>
      </c>
      <c r="K5029" t="s">
        <v>19</v>
      </c>
      <c r="L5029">
        <v>93239</v>
      </c>
      <c r="M5029" t="s">
        <v>20</v>
      </c>
      <c r="N5029" t="s">
        <v>20</v>
      </c>
      <c r="O5029" s="3">
        <v>40500</v>
      </c>
      <c r="P5029" s="1">
        <f>MEDIAN(Data_Source[Price (SAR)])</f>
        <v>58000</v>
      </c>
      <c r="Q5029" s="1" cm="1">
        <f t="array" ref="Q5029">MEDIAN(_xlfn._xlws.FILTER(Data_Source[Price (SAR)],Data_Source[Maker] = Data_Source[[#This Row],[Maker]]))</f>
        <v>42000</v>
      </c>
    </row>
    <row r="5030" spans="1:17" x14ac:dyDescent="0.35">
      <c r="A5030">
        <v>5029</v>
      </c>
      <c r="B5030" t="s">
        <v>60</v>
      </c>
      <c r="C5030" t="s">
        <v>90</v>
      </c>
      <c r="D5030">
        <v>2021</v>
      </c>
      <c r="E5030" s="9">
        <f ca="1">YEAR(TODAY())-Data_Source[[#This Row],[Year]]</f>
        <v>4</v>
      </c>
      <c r="F5030" t="s">
        <v>15</v>
      </c>
      <c r="G5030" t="s">
        <v>38</v>
      </c>
      <c r="H5030" t="s">
        <v>17</v>
      </c>
      <c r="I5030">
        <v>5.7</v>
      </c>
      <c r="J5030" t="s">
        <v>18</v>
      </c>
      <c r="K5030" t="s">
        <v>19</v>
      </c>
      <c r="L5030">
        <v>9100</v>
      </c>
      <c r="M5030" t="s">
        <v>45</v>
      </c>
      <c r="N5030" t="s">
        <v>539</v>
      </c>
      <c r="O5030" s="2">
        <v>459000</v>
      </c>
      <c r="P5030" s="1">
        <f>MEDIAN(Data_Source[Price (SAR)])</f>
        <v>58000</v>
      </c>
      <c r="Q5030" s="1" cm="1">
        <f t="array" ref="Q5030">MEDIAN(_xlfn._xlws.FILTER(Data_Source[Price (SAR)],Data_Source[Maker] = Data_Source[[#This Row],[Maker]]))</f>
        <v>142000</v>
      </c>
    </row>
    <row r="5031" spans="1:17" x14ac:dyDescent="0.35">
      <c r="A5031">
        <v>5030</v>
      </c>
      <c r="B5031" t="s">
        <v>21</v>
      </c>
      <c r="C5031" t="s">
        <v>315</v>
      </c>
      <c r="D5031">
        <v>2006</v>
      </c>
      <c r="E5031" s="9">
        <f ca="1">YEAR(TODAY())-Data_Source[[#This Row],[Year]]</f>
        <v>19</v>
      </c>
      <c r="F5031" t="s">
        <v>15</v>
      </c>
      <c r="G5031" t="s">
        <v>33</v>
      </c>
      <c r="H5031" t="s">
        <v>30</v>
      </c>
      <c r="I5031">
        <v>5.6</v>
      </c>
      <c r="J5031" t="s">
        <v>18</v>
      </c>
      <c r="K5031" t="s">
        <v>19</v>
      </c>
      <c r="L5031">
        <v>100000</v>
      </c>
      <c r="M5031" t="s">
        <v>42</v>
      </c>
      <c r="N5031" t="s">
        <v>64</v>
      </c>
      <c r="O5031" s="3">
        <v>12000</v>
      </c>
      <c r="P5031" s="1">
        <f>MEDIAN(Data_Source[Price (SAR)])</f>
        <v>58000</v>
      </c>
      <c r="Q5031" s="1" cm="1">
        <f t="array" ref="Q5031">MEDIAN(_xlfn._xlws.FILTER(Data_Source[Price (SAR)],Data_Source[Maker] = Data_Source[[#This Row],[Maker]]))</f>
        <v>36500</v>
      </c>
    </row>
    <row r="5032" spans="1:17" x14ac:dyDescent="0.35">
      <c r="A5032">
        <v>5031</v>
      </c>
      <c r="B5032" t="s">
        <v>60</v>
      </c>
      <c r="C5032" t="s">
        <v>90</v>
      </c>
      <c r="D5032">
        <v>2012</v>
      </c>
      <c r="E5032" s="9">
        <f ca="1">YEAR(TODAY())-Data_Source[[#This Row],[Year]]</f>
        <v>13</v>
      </c>
      <c r="F5032" t="s">
        <v>15</v>
      </c>
      <c r="G5032" t="s">
        <v>25</v>
      </c>
      <c r="H5032" t="s">
        <v>17</v>
      </c>
      <c r="I5032">
        <v>5.7</v>
      </c>
      <c r="J5032" t="s">
        <v>18</v>
      </c>
      <c r="K5032" t="s">
        <v>19</v>
      </c>
      <c r="L5032">
        <v>309</v>
      </c>
      <c r="M5032" t="s">
        <v>64</v>
      </c>
      <c r="N5032" t="s">
        <v>64</v>
      </c>
      <c r="O5032" s="3">
        <v>150000</v>
      </c>
      <c r="P5032" s="1">
        <f>MEDIAN(Data_Source[Price (SAR)])</f>
        <v>58000</v>
      </c>
      <c r="Q5032" s="1" cm="1">
        <f t="array" ref="Q5032">MEDIAN(_xlfn._xlws.FILTER(Data_Source[Price (SAR)],Data_Source[Maker] = Data_Source[[#This Row],[Maker]]))</f>
        <v>142000</v>
      </c>
    </row>
    <row r="5033" spans="1:17" x14ac:dyDescent="0.35">
      <c r="A5033">
        <v>5032</v>
      </c>
      <c r="B5033" t="s">
        <v>181</v>
      </c>
      <c r="C5033" t="s">
        <v>199</v>
      </c>
      <c r="D5033">
        <v>2012</v>
      </c>
      <c r="E5033" s="9">
        <f ca="1">YEAR(TODAY())-Data_Source[[#This Row],[Year]]</f>
        <v>13</v>
      </c>
      <c r="F5033" t="s">
        <v>15</v>
      </c>
      <c r="G5033" t="s">
        <v>23</v>
      </c>
      <c r="H5033" t="s">
        <v>26</v>
      </c>
      <c r="I5033">
        <v>3.8</v>
      </c>
      <c r="J5033" t="s">
        <v>18</v>
      </c>
      <c r="K5033" t="s">
        <v>19</v>
      </c>
      <c r="L5033">
        <v>94484</v>
      </c>
      <c r="M5033" t="s">
        <v>20</v>
      </c>
      <c r="N5033" t="s">
        <v>20</v>
      </c>
      <c r="O5033" s="3">
        <v>41500</v>
      </c>
      <c r="P5033" s="1">
        <f>MEDIAN(Data_Source[Price (SAR)])</f>
        <v>58000</v>
      </c>
      <c r="Q5033" s="1" cm="1">
        <f t="array" ref="Q5033">MEDIAN(_xlfn._xlws.FILTER(Data_Source[Price (SAR)],Data_Source[Maker] = Data_Source[[#This Row],[Maker]]))</f>
        <v>54000</v>
      </c>
    </row>
    <row r="5034" spans="1:17" x14ac:dyDescent="0.35">
      <c r="A5034">
        <v>5033</v>
      </c>
      <c r="B5034" t="s">
        <v>48</v>
      </c>
      <c r="C5034" t="s">
        <v>214</v>
      </c>
      <c r="D5034">
        <v>2017</v>
      </c>
      <c r="E5034" s="9">
        <f ca="1">YEAR(TODAY())-Data_Source[[#This Row],[Year]]</f>
        <v>8</v>
      </c>
      <c r="F5034" t="s">
        <v>15</v>
      </c>
      <c r="G5034" t="s">
        <v>23</v>
      </c>
      <c r="H5034" t="s">
        <v>17</v>
      </c>
      <c r="I5034">
        <v>4</v>
      </c>
      <c r="J5034" t="s">
        <v>18</v>
      </c>
      <c r="K5034" t="s">
        <v>19</v>
      </c>
      <c r="L5034">
        <v>113000</v>
      </c>
      <c r="M5034" t="s">
        <v>45</v>
      </c>
      <c r="N5034" t="s">
        <v>539</v>
      </c>
      <c r="O5034" s="2">
        <v>330000</v>
      </c>
      <c r="P5034" s="1">
        <f>MEDIAN(Data_Source[Price (SAR)])</f>
        <v>58000</v>
      </c>
      <c r="Q5034" s="1" cm="1">
        <f t="array" ref="Q5034">MEDIAN(_xlfn._xlws.FILTER(Data_Source[Price (SAR)],Data_Source[Maker] = Data_Source[[#This Row],[Maker]]))</f>
        <v>145000</v>
      </c>
    </row>
    <row r="5035" spans="1:17" x14ac:dyDescent="0.35">
      <c r="A5035">
        <v>5034</v>
      </c>
      <c r="B5035" t="s">
        <v>36</v>
      </c>
      <c r="C5035" t="s">
        <v>146</v>
      </c>
      <c r="D5035">
        <v>2008</v>
      </c>
      <c r="E5035" s="9">
        <f ca="1">YEAR(TODAY())-Data_Source[[#This Row],[Year]]</f>
        <v>17</v>
      </c>
      <c r="F5035" t="s">
        <v>15</v>
      </c>
      <c r="G5035" t="s">
        <v>23</v>
      </c>
      <c r="H5035" t="s">
        <v>26</v>
      </c>
      <c r="I5035">
        <v>5.3</v>
      </c>
      <c r="J5035" t="s">
        <v>18</v>
      </c>
      <c r="K5035" t="s">
        <v>19</v>
      </c>
      <c r="L5035">
        <v>194</v>
      </c>
      <c r="M5035" t="s">
        <v>45</v>
      </c>
      <c r="N5035" t="s">
        <v>539</v>
      </c>
      <c r="O5035" s="2">
        <v>39500</v>
      </c>
      <c r="P5035" s="1">
        <f>MEDIAN(Data_Source[Price (SAR)])</f>
        <v>58000</v>
      </c>
      <c r="Q5035" s="1" cm="1">
        <f t="array" ref="Q5035">MEDIAN(_xlfn._xlws.FILTER(Data_Source[Price (SAR)],Data_Source[Maker] = Data_Source[[#This Row],[Maker]]))</f>
        <v>72000</v>
      </c>
    </row>
    <row r="5036" spans="1:17" x14ac:dyDescent="0.35">
      <c r="A5036">
        <v>5035</v>
      </c>
      <c r="B5036" t="s">
        <v>27</v>
      </c>
      <c r="C5036" t="s">
        <v>88</v>
      </c>
      <c r="D5036">
        <v>2017</v>
      </c>
      <c r="E5036" s="9">
        <f ca="1">YEAR(TODAY())-Data_Source[[#This Row],[Year]]</f>
        <v>8</v>
      </c>
      <c r="F5036" t="s">
        <v>15</v>
      </c>
      <c r="G5036" t="s">
        <v>23</v>
      </c>
      <c r="H5036" t="s">
        <v>26</v>
      </c>
      <c r="I5036">
        <v>1.4</v>
      </c>
      <c r="J5036" t="s">
        <v>18</v>
      </c>
      <c r="K5036" t="s">
        <v>19</v>
      </c>
      <c r="L5036">
        <v>150000</v>
      </c>
      <c r="M5036" t="s">
        <v>20</v>
      </c>
      <c r="N5036" t="s">
        <v>20</v>
      </c>
      <c r="O5036" s="2">
        <v>31000</v>
      </c>
      <c r="P5036" s="1">
        <f>MEDIAN(Data_Source[Price (SAR)])</f>
        <v>58000</v>
      </c>
      <c r="Q5036" s="1" cm="1">
        <f t="array" ref="Q5036">MEDIAN(_xlfn._xlws.FILTER(Data_Source[Price (SAR)],Data_Source[Maker] = Data_Source[[#This Row],[Maker]]))</f>
        <v>42000</v>
      </c>
    </row>
    <row r="5037" spans="1:17" x14ac:dyDescent="0.35">
      <c r="A5037">
        <v>5036</v>
      </c>
      <c r="B5037" t="s">
        <v>27</v>
      </c>
      <c r="C5037" t="s">
        <v>93</v>
      </c>
      <c r="D5037">
        <v>2017</v>
      </c>
      <c r="E5037" s="9">
        <f ca="1">YEAR(TODAY())-Data_Source[[#This Row],[Year]]</f>
        <v>8</v>
      </c>
      <c r="F5037" t="s">
        <v>47</v>
      </c>
      <c r="G5037" t="s">
        <v>23</v>
      </c>
      <c r="H5037" t="s">
        <v>30</v>
      </c>
      <c r="I5037">
        <v>3.5</v>
      </c>
      <c r="J5037" t="s">
        <v>18</v>
      </c>
      <c r="K5037" t="s">
        <v>19</v>
      </c>
      <c r="L5037">
        <v>256</v>
      </c>
      <c r="M5037" t="s">
        <v>20</v>
      </c>
      <c r="N5037" t="s">
        <v>20</v>
      </c>
      <c r="O5037" s="3">
        <v>47000</v>
      </c>
      <c r="P5037" s="1">
        <f>MEDIAN(Data_Source[Price (SAR)])</f>
        <v>58000</v>
      </c>
      <c r="Q5037" s="1" cm="1">
        <f t="array" ref="Q5037">MEDIAN(_xlfn._xlws.FILTER(Data_Source[Price (SAR)],Data_Source[Maker] = Data_Source[[#This Row],[Maker]]))</f>
        <v>42000</v>
      </c>
    </row>
    <row r="5038" spans="1:17" x14ac:dyDescent="0.35">
      <c r="A5038">
        <v>5037</v>
      </c>
      <c r="B5038" t="s">
        <v>27</v>
      </c>
      <c r="C5038" t="s">
        <v>88</v>
      </c>
      <c r="D5038">
        <v>2017</v>
      </c>
      <c r="E5038" s="9">
        <f ca="1">YEAR(TODAY())-Data_Source[[#This Row],[Year]]</f>
        <v>8</v>
      </c>
      <c r="F5038" t="s">
        <v>15</v>
      </c>
      <c r="G5038" t="s">
        <v>23</v>
      </c>
      <c r="H5038" t="s">
        <v>26</v>
      </c>
      <c r="I5038">
        <v>1.4</v>
      </c>
      <c r="J5038" t="s">
        <v>18</v>
      </c>
      <c r="K5038" t="s">
        <v>19</v>
      </c>
      <c r="L5038">
        <v>133000</v>
      </c>
      <c r="M5038" t="s">
        <v>20</v>
      </c>
      <c r="N5038" t="s">
        <v>20</v>
      </c>
      <c r="O5038" s="3">
        <v>25000</v>
      </c>
      <c r="P5038" s="1">
        <f>MEDIAN(Data_Source[Price (SAR)])</f>
        <v>58000</v>
      </c>
      <c r="Q5038" s="1" cm="1">
        <f t="array" ref="Q5038">MEDIAN(_xlfn._xlws.FILTER(Data_Source[Price (SAR)],Data_Source[Maker] = Data_Source[[#This Row],[Maker]]))</f>
        <v>42000</v>
      </c>
    </row>
    <row r="5039" spans="1:17" x14ac:dyDescent="0.35">
      <c r="A5039">
        <v>5038</v>
      </c>
      <c r="B5039" t="s">
        <v>21</v>
      </c>
      <c r="C5039" t="s">
        <v>22</v>
      </c>
      <c r="D5039">
        <v>2009</v>
      </c>
      <c r="E5039" s="9">
        <f ca="1">YEAR(TODAY())-Data_Source[[#This Row],[Year]]</f>
        <v>16</v>
      </c>
      <c r="F5039" t="s">
        <v>15</v>
      </c>
      <c r="G5039" t="s">
        <v>23</v>
      </c>
      <c r="H5039" t="s">
        <v>30</v>
      </c>
      <c r="I5039">
        <v>4</v>
      </c>
      <c r="J5039" t="s">
        <v>18</v>
      </c>
      <c r="K5039" t="s">
        <v>19</v>
      </c>
      <c r="L5039">
        <v>400000</v>
      </c>
      <c r="M5039" t="s">
        <v>248</v>
      </c>
      <c r="N5039" t="s">
        <v>540</v>
      </c>
      <c r="O5039" s="3">
        <v>50000</v>
      </c>
      <c r="P5039" s="1">
        <f>MEDIAN(Data_Source[Price (SAR)])</f>
        <v>58000</v>
      </c>
      <c r="Q5039" s="1" cm="1">
        <f t="array" ref="Q5039">MEDIAN(_xlfn._xlws.FILTER(Data_Source[Price (SAR)],Data_Source[Maker] = Data_Source[[#This Row],[Maker]]))</f>
        <v>36500</v>
      </c>
    </row>
    <row r="5040" spans="1:17" x14ac:dyDescent="0.35">
      <c r="A5040">
        <v>5039</v>
      </c>
      <c r="B5040" t="s">
        <v>27</v>
      </c>
      <c r="C5040" t="s">
        <v>88</v>
      </c>
      <c r="D5040">
        <v>2017</v>
      </c>
      <c r="E5040" s="9">
        <f ca="1">YEAR(TODAY())-Data_Source[[#This Row],[Year]]</f>
        <v>8</v>
      </c>
      <c r="F5040" t="s">
        <v>15</v>
      </c>
      <c r="G5040" t="s">
        <v>23</v>
      </c>
      <c r="H5040" t="s">
        <v>30</v>
      </c>
      <c r="I5040">
        <v>1.6</v>
      </c>
      <c r="J5040" t="s">
        <v>18</v>
      </c>
      <c r="K5040" t="s">
        <v>19</v>
      </c>
      <c r="L5040">
        <v>138000</v>
      </c>
      <c r="M5040" t="s">
        <v>20</v>
      </c>
      <c r="N5040" t="s">
        <v>20</v>
      </c>
      <c r="O5040" s="3">
        <v>31000</v>
      </c>
      <c r="P5040" s="1">
        <f>MEDIAN(Data_Source[Price (SAR)])</f>
        <v>58000</v>
      </c>
      <c r="Q5040" s="1" cm="1">
        <f t="array" ref="Q5040">MEDIAN(_xlfn._xlws.FILTER(Data_Source[Price (SAR)],Data_Source[Maker] = Data_Source[[#This Row],[Maker]]))</f>
        <v>42000</v>
      </c>
    </row>
    <row r="5041" spans="1:17" x14ac:dyDescent="0.35">
      <c r="A5041">
        <v>5040</v>
      </c>
      <c r="B5041" t="s">
        <v>34</v>
      </c>
      <c r="C5041" t="s">
        <v>41</v>
      </c>
      <c r="D5041">
        <v>2016</v>
      </c>
      <c r="E5041" s="9">
        <f ca="1">YEAR(TODAY())-Data_Source[[#This Row],[Year]]</f>
        <v>9</v>
      </c>
      <c r="F5041" t="s">
        <v>15</v>
      </c>
      <c r="G5041" t="s">
        <v>23</v>
      </c>
      <c r="H5041" t="s">
        <v>26</v>
      </c>
      <c r="I5041">
        <v>1.5</v>
      </c>
      <c r="J5041" t="s">
        <v>18</v>
      </c>
      <c r="K5041" t="s">
        <v>19</v>
      </c>
      <c r="L5041">
        <v>119000</v>
      </c>
      <c r="M5041" t="s">
        <v>45</v>
      </c>
      <c r="N5041" t="s">
        <v>539</v>
      </c>
      <c r="O5041" s="3">
        <v>32000</v>
      </c>
      <c r="P5041" s="1">
        <f>MEDIAN(Data_Source[Price (SAR)])</f>
        <v>58000</v>
      </c>
      <c r="Q5041" s="1" cm="1">
        <f t="array" ref="Q5041">MEDIAN(_xlfn._xlws.FILTER(Data_Source[Price (SAR)],Data_Source[Maker] = Data_Source[[#This Row],[Maker]]))</f>
        <v>65000</v>
      </c>
    </row>
    <row r="5042" spans="1:17" x14ac:dyDescent="0.35">
      <c r="A5042">
        <v>5041</v>
      </c>
      <c r="B5042" t="s">
        <v>76</v>
      </c>
      <c r="C5042" t="s">
        <v>144</v>
      </c>
      <c r="D5042">
        <v>2003</v>
      </c>
      <c r="E5042" s="9">
        <f ca="1">YEAR(TODAY())-Data_Source[[#This Row],[Year]]</f>
        <v>22</v>
      </c>
      <c r="F5042" t="s">
        <v>47</v>
      </c>
      <c r="G5042" t="s">
        <v>25</v>
      </c>
      <c r="H5042" t="s">
        <v>26</v>
      </c>
      <c r="I5042">
        <v>4.5999999999999996</v>
      </c>
      <c r="J5042" t="s">
        <v>18</v>
      </c>
      <c r="K5042" t="s">
        <v>19</v>
      </c>
      <c r="L5042">
        <v>300000</v>
      </c>
      <c r="M5042" t="s">
        <v>20</v>
      </c>
      <c r="N5042" t="s">
        <v>20</v>
      </c>
      <c r="O5042" s="2">
        <v>10000</v>
      </c>
      <c r="P5042" s="1">
        <f>MEDIAN(Data_Source[Price (SAR)])</f>
        <v>58000</v>
      </c>
      <c r="Q5042" s="1" cm="1">
        <f t="array" ref="Q5042">MEDIAN(_xlfn._xlws.FILTER(Data_Source[Price (SAR)],Data_Source[Maker] = Data_Source[[#This Row],[Maker]]))</f>
        <v>55000</v>
      </c>
    </row>
    <row r="5043" spans="1:17" x14ac:dyDescent="0.35">
      <c r="A5043">
        <v>5042</v>
      </c>
      <c r="B5043" t="s">
        <v>39</v>
      </c>
      <c r="C5043" t="s">
        <v>40</v>
      </c>
      <c r="D5043">
        <v>2019</v>
      </c>
      <c r="E5043" s="9">
        <f ca="1">YEAR(TODAY())-Data_Source[[#This Row],[Year]]</f>
        <v>6</v>
      </c>
      <c r="F5043" t="s">
        <v>44</v>
      </c>
      <c r="G5043" t="s">
        <v>29</v>
      </c>
      <c r="H5043" t="s">
        <v>26</v>
      </c>
      <c r="I5043">
        <v>3.6</v>
      </c>
      <c r="J5043" t="s">
        <v>18</v>
      </c>
      <c r="K5043" t="s">
        <v>19</v>
      </c>
      <c r="L5043">
        <v>100200</v>
      </c>
      <c r="M5043" t="s">
        <v>20</v>
      </c>
      <c r="N5043" t="s">
        <v>20</v>
      </c>
      <c r="O5043" s="3">
        <v>75000</v>
      </c>
      <c r="P5043" s="1">
        <f>MEDIAN(Data_Source[Price (SAR)])</f>
        <v>58000</v>
      </c>
      <c r="Q5043" s="1" cm="1">
        <f t="array" ref="Q5043">MEDIAN(_xlfn._xlws.FILTER(Data_Source[Price (SAR)],Data_Source[Maker] = Data_Source[[#This Row],[Maker]]))</f>
        <v>60000</v>
      </c>
    </row>
    <row r="5044" spans="1:17" x14ac:dyDescent="0.35">
      <c r="A5044">
        <v>5043</v>
      </c>
      <c r="B5044" t="s">
        <v>76</v>
      </c>
      <c r="C5044" t="s">
        <v>112</v>
      </c>
      <c r="D5044">
        <v>2016</v>
      </c>
      <c r="E5044" s="9">
        <f ca="1">YEAR(TODAY())-Data_Source[[#This Row],[Year]]</f>
        <v>9</v>
      </c>
      <c r="F5044" t="s">
        <v>15</v>
      </c>
      <c r="G5044" t="s">
        <v>75</v>
      </c>
      <c r="H5044" t="s">
        <v>26</v>
      </c>
      <c r="I5044">
        <v>3.5</v>
      </c>
      <c r="J5044" t="s">
        <v>18</v>
      </c>
      <c r="K5044" t="s">
        <v>19</v>
      </c>
      <c r="L5044">
        <v>136000</v>
      </c>
      <c r="M5044" t="s">
        <v>20</v>
      </c>
      <c r="N5044" t="s">
        <v>20</v>
      </c>
      <c r="O5044" s="2">
        <v>58000</v>
      </c>
      <c r="P5044" s="1">
        <f>MEDIAN(Data_Source[Price (SAR)])</f>
        <v>58000</v>
      </c>
      <c r="Q5044" s="1" cm="1">
        <f t="array" ref="Q5044">MEDIAN(_xlfn._xlws.FILTER(Data_Source[Price (SAR)],Data_Source[Maker] = Data_Source[[#This Row],[Maker]]))</f>
        <v>55000</v>
      </c>
    </row>
    <row r="5045" spans="1:17" x14ac:dyDescent="0.35">
      <c r="A5045">
        <v>5044</v>
      </c>
      <c r="B5045" t="s">
        <v>85</v>
      </c>
      <c r="C5045" t="s">
        <v>116</v>
      </c>
      <c r="D5045">
        <v>2015</v>
      </c>
      <c r="E5045" s="9">
        <f ca="1">YEAR(TODAY())-Data_Source[[#This Row],[Year]]</f>
        <v>10</v>
      </c>
      <c r="F5045" t="s">
        <v>15</v>
      </c>
      <c r="G5045" t="s">
        <v>16</v>
      </c>
      <c r="H5045" t="s">
        <v>17</v>
      </c>
      <c r="I5045">
        <v>5</v>
      </c>
      <c r="J5045" t="s">
        <v>18</v>
      </c>
      <c r="K5045" t="s">
        <v>19</v>
      </c>
      <c r="L5045">
        <v>98000</v>
      </c>
      <c r="M5045" t="s">
        <v>20</v>
      </c>
      <c r="N5045" t="s">
        <v>20</v>
      </c>
      <c r="O5045" s="2">
        <v>111000</v>
      </c>
      <c r="P5045" s="1">
        <f>MEDIAN(Data_Source[Price (SAR)])</f>
        <v>58000</v>
      </c>
      <c r="Q5045" s="1" cm="1">
        <f t="array" ref="Q5045">MEDIAN(_xlfn._xlws.FILTER(Data_Source[Price (SAR)],Data_Source[Maker] = Data_Source[[#This Row],[Maker]]))</f>
        <v>88000</v>
      </c>
    </row>
    <row r="5046" spans="1:17" x14ac:dyDescent="0.35">
      <c r="A5046">
        <v>5045</v>
      </c>
      <c r="B5046" t="s">
        <v>82</v>
      </c>
      <c r="C5046" t="s">
        <v>164</v>
      </c>
      <c r="D5046">
        <v>2018</v>
      </c>
      <c r="E5046" s="9">
        <f ca="1">YEAR(TODAY())-Data_Source[[#This Row],[Year]]</f>
        <v>7</v>
      </c>
      <c r="F5046" t="s">
        <v>44</v>
      </c>
      <c r="G5046" t="s">
        <v>75</v>
      </c>
      <c r="H5046" t="s">
        <v>30</v>
      </c>
      <c r="I5046">
        <v>2</v>
      </c>
      <c r="J5046" t="s">
        <v>18</v>
      </c>
      <c r="K5046" t="s">
        <v>19</v>
      </c>
      <c r="L5046">
        <v>46000</v>
      </c>
      <c r="M5046" t="s">
        <v>187</v>
      </c>
      <c r="N5046" t="s">
        <v>539</v>
      </c>
      <c r="O5046" s="2">
        <v>58600</v>
      </c>
      <c r="P5046" s="1">
        <f>MEDIAN(Data_Source[Price (SAR)])</f>
        <v>58000</v>
      </c>
      <c r="Q5046" s="1" cm="1">
        <f t="array" ref="Q5046">MEDIAN(_xlfn._xlws.FILTER(Data_Source[Price (SAR)],Data_Source[Maker] = Data_Source[[#This Row],[Maker]]))</f>
        <v>40000</v>
      </c>
    </row>
    <row r="5047" spans="1:17" x14ac:dyDescent="0.35">
      <c r="A5047">
        <v>5046</v>
      </c>
      <c r="B5047" t="s">
        <v>36</v>
      </c>
      <c r="C5047" t="s">
        <v>146</v>
      </c>
      <c r="D5047">
        <v>2016</v>
      </c>
      <c r="E5047" s="9">
        <f ca="1">YEAR(TODAY())-Data_Source[[#This Row],[Year]]</f>
        <v>9</v>
      </c>
      <c r="F5047" t="s">
        <v>15</v>
      </c>
      <c r="G5047" t="s">
        <v>25</v>
      </c>
      <c r="H5047" t="s">
        <v>17</v>
      </c>
      <c r="I5047">
        <v>5.3</v>
      </c>
      <c r="J5047" t="s">
        <v>18</v>
      </c>
      <c r="K5047" t="s">
        <v>19</v>
      </c>
      <c r="L5047">
        <v>144000</v>
      </c>
      <c r="M5047" t="s">
        <v>111</v>
      </c>
      <c r="N5047" t="s">
        <v>540</v>
      </c>
      <c r="O5047" s="2">
        <v>95000</v>
      </c>
      <c r="P5047" s="1">
        <f>MEDIAN(Data_Source[Price (SAR)])</f>
        <v>58000</v>
      </c>
      <c r="Q5047" s="1" cm="1">
        <f t="array" ref="Q5047">MEDIAN(_xlfn._xlws.FILTER(Data_Source[Price (SAR)],Data_Source[Maker] = Data_Source[[#This Row],[Maker]]))</f>
        <v>72000</v>
      </c>
    </row>
    <row r="5048" spans="1:17" x14ac:dyDescent="0.35">
      <c r="A5048">
        <v>5047</v>
      </c>
      <c r="B5048" t="s">
        <v>31</v>
      </c>
      <c r="C5048" t="s">
        <v>435</v>
      </c>
      <c r="D5048">
        <v>2014</v>
      </c>
      <c r="E5048" s="9">
        <f ca="1">YEAR(TODAY())-Data_Source[[#This Row],[Year]]</f>
        <v>11</v>
      </c>
      <c r="F5048" t="s">
        <v>15</v>
      </c>
      <c r="G5048" t="s">
        <v>65</v>
      </c>
      <c r="H5048" t="s">
        <v>30</v>
      </c>
      <c r="I5048">
        <v>2.4</v>
      </c>
      <c r="J5048" t="s">
        <v>18</v>
      </c>
      <c r="K5048" t="s">
        <v>19</v>
      </c>
      <c r="L5048">
        <v>160000</v>
      </c>
      <c r="M5048" t="s">
        <v>64</v>
      </c>
      <c r="N5048" t="s">
        <v>64</v>
      </c>
      <c r="O5048" s="2">
        <v>50000</v>
      </c>
      <c r="P5048" s="1">
        <f>MEDIAN(Data_Source[Price (SAR)])</f>
        <v>58000</v>
      </c>
      <c r="Q5048" s="1" cm="1">
        <f t="array" ref="Q5048">MEDIAN(_xlfn._xlws.FILTER(Data_Source[Price (SAR)],Data_Source[Maker] = Data_Source[[#This Row],[Maker]]))</f>
        <v>60500</v>
      </c>
    </row>
    <row r="5049" spans="1:17" x14ac:dyDescent="0.35">
      <c r="A5049">
        <v>5048</v>
      </c>
      <c r="B5049" t="s">
        <v>34</v>
      </c>
      <c r="C5049" t="s">
        <v>43</v>
      </c>
      <c r="D5049">
        <v>2014</v>
      </c>
      <c r="E5049" s="9">
        <f ca="1">YEAR(TODAY())-Data_Source[[#This Row],[Year]]</f>
        <v>11</v>
      </c>
      <c r="F5049" t="s">
        <v>15</v>
      </c>
      <c r="G5049" t="s">
        <v>23</v>
      </c>
      <c r="H5049" t="s">
        <v>26</v>
      </c>
      <c r="I5049">
        <v>2.5</v>
      </c>
      <c r="J5049" t="s">
        <v>18</v>
      </c>
      <c r="K5049" t="s">
        <v>19</v>
      </c>
      <c r="L5049">
        <v>166400</v>
      </c>
      <c r="M5049" t="s">
        <v>64</v>
      </c>
      <c r="N5049" t="s">
        <v>64</v>
      </c>
      <c r="O5049" s="2">
        <v>35500</v>
      </c>
      <c r="P5049" s="1">
        <f>MEDIAN(Data_Source[Price (SAR)])</f>
        <v>58000</v>
      </c>
      <c r="Q5049" s="1" cm="1">
        <f t="array" ref="Q5049">MEDIAN(_xlfn._xlws.FILTER(Data_Source[Price (SAR)],Data_Source[Maker] = Data_Source[[#This Row],[Maker]]))</f>
        <v>65000</v>
      </c>
    </row>
    <row r="5050" spans="1:17" x14ac:dyDescent="0.35">
      <c r="A5050">
        <v>5049</v>
      </c>
      <c r="B5050" t="s">
        <v>34</v>
      </c>
      <c r="C5050" t="s">
        <v>123</v>
      </c>
      <c r="D5050">
        <v>1990</v>
      </c>
      <c r="E5050" s="9">
        <f ca="1">YEAR(TODAY())-Data_Source[[#This Row],[Year]]</f>
        <v>35</v>
      </c>
      <c r="F5050" t="s">
        <v>15</v>
      </c>
      <c r="G5050" t="s">
        <v>23</v>
      </c>
      <c r="H5050" t="s">
        <v>26</v>
      </c>
      <c r="I5050">
        <v>2.7</v>
      </c>
      <c r="J5050" t="s">
        <v>18</v>
      </c>
      <c r="K5050" t="s">
        <v>68</v>
      </c>
      <c r="L5050">
        <v>100</v>
      </c>
      <c r="M5050" t="s">
        <v>228</v>
      </c>
      <c r="N5050" t="s">
        <v>540</v>
      </c>
      <c r="O5050" s="3">
        <v>15000</v>
      </c>
      <c r="P5050" s="1">
        <f>MEDIAN(Data_Source[Price (SAR)])</f>
        <v>58000</v>
      </c>
      <c r="Q5050" s="1" cm="1">
        <f t="array" ref="Q5050">MEDIAN(_xlfn._xlws.FILTER(Data_Source[Price (SAR)],Data_Source[Maker] = Data_Source[[#This Row],[Maker]]))</f>
        <v>65000</v>
      </c>
    </row>
    <row r="5051" spans="1:17" x14ac:dyDescent="0.35">
      <c r="A5051">
        <v>5050</v>
      </c>
      <c r="B5051" t="s">
        <v>34</v>
      </c>
      <c r="C5051" t="s">
        <v>162</v>
      </c>
      <c r="D5051">
        <v>2017</v>
      </c>
      <c r="E5051" s="9">
        <f ca="1">YEAR(TODAY())-Data_Source[[#This Row],[Year]]</f>
        <v>8</v>
      </c>
      <c r="F5051" t="s">
        <v>44</v>
      </c>
      <c r="G5051" t="s">
        <v>38</v>
      </c>
      <c r="H5051" t="s">
        <v>26</v>
      </c>
      <c r="I5051">
        <v>4</v>
      </c>
      <c r="J5051" t="s">
        <v>18</v>
      </c>
      <c r="K5051" t="s">
        <v>68</v>
      </c>
      <c r="L5051">
        <v>25471</v>
      </c>
      <c r="M5051" t="s">
        <v>59</v>
      </c>
      <c r="N5051" t="s">
        <v>59</v>
      </c>
      <c r="O5051" s="3">
        <v>122000</v>
      </c>
      <c r="P5051" s="1">
        <f>MEDIAN(Data_Source[Price (SAR)])</f>
        <v>58000</v>
      </c>
      <c r="Q5051" s="1" cm="1">
        <f t="array" ref="Q5051">MEDIAN(_xlfn._xlws.FILTER(Data_Source[Price (SAR)],Data_Source[Maker] = Data_Source[[#This Row],[Maker]]))</f>
        <v>65000</v>
      </c>
    </row>
    <row r="5052" spans="1:17" x14ac:dyDescent="0.35">
      <c r="A5052">
        <v>5051</v>
      </c>
      <c r="B5052" t="s">
        <v>103</v>
      </c>
      <c r="C5052" t="s">
        <v>324</v>
      </c>
      <c r="D5052">
        <v>2014</v>
      </c>
      <c r="E5052" s="9">
        <f ca="1">YEAR(TODAY())-Data_Source[[#This Row],[Year]]</f>
        <v>11</v>
      </c>
      <c r="F5052" t="s">
        <v>15</v>
      </c>
      <c r="G5052" t="s">
        <v>94</v>
      </c>
      <c r="H5052" t="s">
        <v>17</v>
      </c>
      <c r="I5052">
        <v>2.4</v>
      </c>
      <c r="J5052" t="s">
        <v>18</v>
      </c>
      <c r="K5052" t="s">
        <v>19</v>
      </c>
      <c r="L5052">
        <v>217000</v>
      </c>
      <c r="M5052" t="s">
        <v>42</v>
      </c>
      <c r="N5052" t="s">
        <v>64</v>
      </c>
      <c r="O5052" s="2">
        <v>25000</v>
      </c>
      <c r="P5052" s="1">
        <f>MEDIAN(Data_Source[Price (SAR)])</f>
        <v>58000</v>
      </c>
      <c r="Q5052" s="1" cm="1">
        <f t="array" ref="Q5052">MEDIAN(_xlfn._xlws.FILTER(Data_Source[Price (SAR)],Data_Source[Maker] = Data_Source[[#This Row],[Maker]]))</f>
        <v>83000</v>
      </c>
    </row>
    <row r="5053" spans="1:17" x14ac:dyDescent="0.35">
      <c r="A5053">
        <v>5052</v>
      </c>
      <c r="B5053" t="s">
        <v>34</v>
      </c>
      <c r="C5053" t="s">
        <v>123</v>
      </c>
      <c r="D5053">
        <v>2017</v>
      </c>
      <c r="E5053" s="9">
        <f ca="1">YEAR(TODAY())-Data_Source[[#This Row],[Year]]</f>
        <v>8</v>
      </c>
      <c r="F5053" t="s">
        <v>15</v>
      </c>
      <c r="G5053" t="s">
        <v>23</v>
      </c>
      <c r="H5053" t="s">
        <v>30</v>
      </c>
      <c r="I5053">
        <v>2.7</v>
      </c>
      <c r="J5053" t="s">
        <v>18</v>
      </c>
      <c r="K5053" t="s">
        <v>68</v>
      </c>
      <c r="L5053">
        <v>210000</v>
      </c>
      <c r="M5053" t="s">
        <v>126</v>
      </c>
      <c r="N5053" t="s">
        <v>126</v>
      </c>
      <c r="O5053" s="3">
        <v>64000</v>
      </c>
      <c r="P5053" s="1">
        <f>MEDIAN(Data_Source[Price (SAR)])</f>
        <v>58000</v>
      </c>
      <c r="Q5053" s="1" cm="1">
        <f t="array" ref="Q5053">MEDIAN(_xlfn._xlws.FILTER(Data_Source[Price (SAR)],Data_Source[Maker] = Data_Source[[#This Row],[Maker]]))</f>
        <v>65000</v>
      </c>
    </row>
    <row r="5054" spans="1:17" x14ac:dyDescent="0.35">
      <c r="A5054">
        <v>5053</v>
      </c>
      <c r="B5054" t="s">
        <v>27</v>
      </c>
      <c r="C5054" t="s">
        <v>91</v>
      </c>
      <c r="D5054">
        <v>2018</v>
      </c>
      <c r="E5054" s="9">
        <f ca="1">YEAR(TODAY())-Data_Source[[#This Row],[Year]]</f>
        <v>7</v>
      </c>
      <c r="F5054" t="s">
        <v>15</v>
      </c>
      <c r="G5054" t="s">
        <v>23</v>
      </c>
      <c r="H5054" t="s">
        <v>30</v>
      </c>
      <c r="I5054">
        <v>3.3</v>
      </c>
      <c r="J5054" t="s">
        <v>18</v>
      </c>
      <c r="K5054" t="s">
        <v>19</v>
      </c>
      <c r="L5054">
        <v>84000</v>
      </c>
      <c r="M5054" t="s">
        <v>45</v>
      </c>
      <c r="N5054" t="s">
        <v>539</v>
      </c>
      <c r="O5054" s="2">
        <v>75000</v>
      </c>
      <c r="P5054" s="1">
        <f>MEDIAN(Data_Source[Price (SAR)])</f>
        <v>58000</v>
      </c>
      <c r="Q5054" s="1" cm="1">
        <f t="array" ref="Q5054">MEDIAN(_xlfn._xlws.FILTER(Data_Source[Price (SAR)],Data_Source[Maker] = Data_Source[[#This Row],[Maker]]))</f>
        <v>42000</v>
      </c>
    </row>
    <row r="5055" spans="1:17" x14ac:dyDescent="0.35">
      <c r="A5055">
        <v>5054</v>
      </c>
      <c r="B5055" t="s">
        <v>180</v>
      </c>
      <c r="C5055" t="s">
        <v>224</v>
      </c>
      <c r="D5055">
        <v>2013</v>
      </c>
      <c r="E5055" s="9">
        <f ca="1">YEAR(TODAY())-Data_Source[[#This Row],[Year]]</f>
        <v>12</v>
      </c>
      <c r="F5055" t="s">
        <v>15</v>
      </c>
      <c r="G5055" t="s">
        <v>23</v>
      </c>
      <c r="H5055" t="s">
        <v>17</v>
      </c>
      <c r="I5055">
        <v>4.8</v>
      </c>
      <c r="J5055" t="s">
        <v>18</v>
      </c>
      <c r="K5055" t="s">
        <v>19</v>
      </c>
      <c r="L5055">
        <v>219000</v>
      </c>
      <c r="M5055" t="s">
        <v>20</v>
      </c>
      <c r="N5055" t="s">
        <v>20</v>
      </c>
      <c r="O5055" s="2">
        <v>100000</v>
      </c>
      <c r="P5055" s="1">
        <f>MEDIAN(Data_Source[Price (SAR)])</f>
        <v>58000</v>
      </c>
      <c r="Q5055" s="1" cm="1">
        <f t="array" ref="Q5055">MEDIAN(_xlfn._xlws.FILTER(Data_Source[Price (SAR)],Data_Source[Maker] = Data_Source[[#This Row],[Maker]]))</f>
        <v>138000</v>
      </c>
    </row>
    <row r="5056" spans="1:17" x14ac:dyDescent="0.35">
      <c r="A5056">
        <v>5055</v>
      </c>
      <c r="B5056" t="s">
        <v>181</v>
      </c>
      <c r="C5056" t="s">
        <v>199</v>
      </c>
      <c r="D5056">
        <v>2017</v>
      </c>
      <c r="E5056" s="9">
        <f ca="1">YEAR(TODAY())-Data_Source[[#This Row],[Year]]</f>
        <v>8</v>
      </c>
      <c r="F5056" t="s">
        <v>15</v>
      </c>
      <c r="G5056" t="s">
        <v>23</v>
      </c>
      <c r="H5056" t="s">
        <v>30</v>
      </c>
      <c r="I5056">
        <v>3.5</v>
      </c>
      <c r="J5056" t="s">
        <v>18</v>
      </c>
      <c r="K5056" t="s">
        <v>19</v>
      </c>
      <c r="L5056">
        <v>161709</v>
      </c>
      <c r="M5056" t="s">
        <v>20</v>
      </c>
      <c r="N5056" t="s">
        <v>20</v>
      </c>
      <c r="O5056" s="3">
        <v>66500</v>
      </c>
      <c r="P5056" s="1">
        <f>MEDIAN(Data_Source[Price (SAR)])</f>
        <v>58000</v>
      </c>
      <c r="Q5056" s="1" cm="1">
        <f t="array" ref="Q5056">MEDIAN(_xlfn._xlws.FILTER(Data_Source[Price (SAR)],Data_Source[Maker] = Data_Source[[#This Row],[Maker]]))</f>
        <v>54000</v>
      </c>
    </row>
    <row r="5057" spans="1:17" x14ac:dyDescent="0.35">
      <c r="A5057">
        <v>5056</v>
      </c>
      <c r="B5057" t="s">
        <v>39</v>
      </c>
      <c r="C5057" t="s">
        <v>443</v>
      </c>
      <c r="D5057">
        <v>2009</v>
      </c>
      <c r="E5057" s="9">
        <f ca="1">YEAR(TODAY())-Data_Source[[#This Row],[Year]]</f>
        <v>16</v>
      </c>
      <c r="F5057" t="s">
        <v>15</v>
      </c>
      <c r="G5057" t="s">
        <v>23</v>
      </c>
      <c r="H5057" t="s">
        <v>30</v>
      </c>
      <c r="I5057">
        <v>2</v>
      </c>
      <c r="J5057" t="s">
        <v>18</v>
      </c>
      <c r="K5057" t="s">
        <v>19</v>
      </c>
      <c r="L5057">
        <v>370000</v>
      </c>
      <c r="M5057" t="s">
        <v>42</v>
      </c>
      <c r="N5057" t="s">
        <v>64</v>
      </c>
      <c r="O5057" s="3">
        <v>11000</v>
      </c>
      <c r="P5057" s="1">
        <f>MEDIAN(Data_Source[Price (SAR)])</f>
        <v>58000</v>
      </c>
      <c r="Q5057" s="1" cm="1">
        <f t="array" ref="Q5057">MEDIAN(_xlfn._xlws.FILTER(Data_Source[Price (SAR)],Data_Source[Maker] = Data_Source[[#This Row],[Maker]]))</f>
        <v>60000</v>
      </c>
    </row>
    <row r="5058" spans="1:17" x14ac:dyDescent="0.35">
      <c r="A5058">
        <v>5057</v>
      </c>
      <c r="B5058" t="s">
        <v>36</v>
      </c>
      <c r="C5058" t="s">
        <v>37</v>
      </c>
      <c r="D5058">
        <v>2004</v>
      </c>
      <c r="E5058" s="9">
        <f ca="1">YEAR(TODAY())-Data_Source[[#This Row],[Year]]</f>
        <v>21</v>
      </c>
      <c r="F5058" t="s">
        <v>15</v>
      </c>
      <c r="G5058" t="s">
        <v>25</v>
      </c>
      <c r="H5058" t="s">
        <v>17</v>
      </c>
      <c r="I5058">
        <v>5.3</v>
      </c>
      <c r="J5058" t="s">
        <v>18</v>
      </c>
      <c r="K5058" t="s">
        <v>19</v>
      </c>
      <c r="L5058">
        <v>470000</v>
      </c>
      <c r="M5058" t="s">
        <v>45</v>
      </c>
      <c r="N5058" t="s">
        <v>539</v>
      </c>
      <c r="O5058" s="3">
        <v>33000</v>
      </c>
      <c r="P5058" s="1">
        <f>MEDIAN(Data_Source[Price (SAR)])</f>
        <v>58000</v>
      </c>
      <c r="Q5058" s="1" cm="1">
        <f t="array" ref="Q5058">MEDIAN(_xlfn._xlws.FILTER(Data_Source[Price (SAR)],Data_Source[Maker] = Data_Source[[#This Row],[Maker]]))</f>
        <v>72000</v>
      </c>
    </row>
    <row r="5059" spans="1:17" x14ac:dyDescent="0.35">
      <c r="A5059">
        <v>5058</v>
      </c>
      <c r="B5059" t="s">
        <v>34</v>
      </c>
      <c r="C5059" t="s">
        <v>43</v>
      </c>
      <c r="D5059">
        <v>2001</v>
      </c>
      <c r="E5059" s="9">
        <f ca="1">YEAR(TODAY())-Data_Source[[#This Row],[Year]]</f>
        <v>24</v>
      </c>
      <c r="F5059" t="s">
        <v>15</v>
      </c>
      <c r="G5059" t="s">
        <v>23</v>
      </c>
      <c r="H5059" t="s">
        <v>17</v>
      </c>
      <c r="I5059">
        <v>1.4</v>
      </c>
      <c r="J5059" t="s">
        <v>18</v>
      </c>
      <c r="K5059" t="s">
        <v>68</v>
      </c>
      <c r="L5059">
        <v>399000</v>
      </c>
      <c r="M5059" t="s">
        <v>253</v>
      </c>
      <c r="N5059" t="s">
        <v>539</v>
      </c>
      <c r="O5059" s="3">
        <v>10000</v>
      </c>
      <c r="P5059" s="1">
        <f>MEDIAN(Data_Source[Price (SAR)])</f>
        <v>58000</v>
      </c>
      <c r="Q5059" s="1" cm="1">
        <f t="array" ref="Q5059">MEDIAN(_xlfn._xlws.FILTER(Data_Source[Price (SAR)],Data_Source[Maker] = Data_Source[[#This Row],[Maker]]))</f>
        <v>65000</v>
      </c>
    </row>
    <row r="5060" spans="1:17" x14ac:dyDescent="0.35">
      <c r="A5060">
        <v>5059</v>
      </c>
      <c r="B5060" t="s">
        <v>48</v>
      </c>
      <c r="C5060" t="s">
        <v>269</v>
      </c>
      <c r="D5060">
        <v>2018</v>
      </c>
      <c r="E5060" s="9">
        <f ca="1">YEAR(TODAY())-Data_Source[[#This Row],[Year]]</f>
        <v>7</v>
      </c>
      <c r="F5060" t="s">
        <v>15</v>
      </c>
      <c r="G5060" t="s">
        <v>16</v>
      </c>
      <c r="H5060" t="s">
        <v>17</v>
      </c>
      <c r="I5060">
        <v>3.5</v>
      </c>
      <c r="J5060" t="s">
        <v>18</v>
      </c>
      <c r="K5060" t="s">
        <v>19</v>
      </c>
      <c r="L5060">
        <v>21000</v>
      </c>
      <c r="M5060" t="s">
        <v>42</v>
      </c>
      <c r="N5060" t="s">
        <v>64</v>
      </c>
      <c r="O5060" s="2">
        <v>272000</v>
      </c>
      <c r="P5060" s="1">
        <f>MEDIAN(Data_Source[Price (SAR)])</f>
        <v>58000</v>
      </c>
      <c r="Q5060" s="1" cm="1">
        <f t="array" ref="Q5060">MEDIAN(_xlfn._xlws.FILTER(Data_Source[Price (SAR)],Data_Source[Maker] = Data_Source[[#This Row],[Maker]]))</f>
        <v>145000</v>
      </c>
    </row>
    <row r="5061" spans="1:17" x14ac:dyDescent="0.35">
      <c r="A5061">
        <v>5060</v>
      </c>
      <c r="B5061" t="s">
        <v>34</v>
      </c>
      <c r="C5061" t="s">
        <v>55</v>
      </c>
      <c r="D5061">
        <v>2016</v>
      </c>
      <c r="E5061" s="9">
        <f ca="1">YEAR(TODAY())-Data_Source[[#This Row],[Year]]</f>
        <v>9</v>
      </c>
      <c r="F5061" t="s">
        <v>15</v>
      </c>
      <c r="G5061" t="s">
        <v>23</v>
      </c>
      <c r="H5061" t="s">
        <v>30</v>
      </c>
      <c r="I5061">
        <v>4</v>
      </c>
      <c r="J5061" t="s">
        <v>18</v>
      </c>
      <c r="K5061" t="s">
        <v>19</v>
      </c>
      <c r="L5061">
        <v>201000</v>
      </c>
      <c r="M5061" t="s">
        <v>20</v>
      </c>
      <c r="N5061" t="s">
        <v>20</v>
      </c>
      <c r="O5061" s="2">
        <v>107000</v>
      </c>
      <c r="P5061" s="1">
        <f>MEDIAN(Data_Source[Price (SAR)])</f>
        <v>58000</v>
      </c>
      <c r="Q5061" s="1" cm="1">
        <f t="array" ref="Q5061">MEDIAN(_xlfn._xlws.FILTER(Data_Source[Price (SAR)],Data_Source[Maker] = Data_Source[[#This Row],[Maker]]))</f>
        <v>65000</v>
      </c>
    </row>
    <row r="5062" spans="1:17" x14ac:dyDescent="0.35">
      <c r="A5062">
        <v>5061</v>
      </c>
      <c r="B5062" t="s">
        <v>34</v>
      </c>
      <c r="C5062" t="s">
        <v>43</v>
      </c>
      <c r="D5062">
        <v>2016</v>
      </c>
      <c r="E5062" s="9">
        <f ca="1">YEAR(TODAY())-Data_Source[[#This Row],[Year]]</f>
        <v>9</v>
      </c>
      <c r="F5062" t="s">
        <v>15</v>
      </c>
      <c r="G5062" t="s">
        <v>23</v>
      </c>
      <c r="H5062" t="s">
        <v>17</v>
      </c>
      <c r="I5062">
        <v>2.5</v>
      </c>
      <c r="J5062" t="s">
        <v>18</v>
      </c>
      <c r="K5062" t="s">
        <v>19</v>
      </c>
      <c r="L5062">
        <v>300000</v>
      </c>
      <c r="M5062" t="s">
        <v>155</v>
      </c>
      <c r="N5062" t="s">
        <v>539</v>
      </c>
      <c r="O5062" s="3">
        <v>50000</v>
      </c>
      <c r="P5062" s="1">
        <f>MEDIAN(Data_Source[Price (SAR)])</f>
        <v>58000</v>
      </c>
      <c r="Q5062" s="1" cm="1">
        <f t="array" ref="Q5062">MEDIAN(_xlfn._xlws.FILTER(Data_Source[Price (SAR)],Data_Source[Maker] = Data_Source[[#This Row],[Maker]]))</f>
        <v>65000</v>
      </c>
    </row>
    <row r="5063" spans="1:17" x14ac:dyDescent="0.35">
      <c r="A5063">
        <v>5062</v>
      </c>
      <c r="B5063" t="s">
        <v>34</v>
      </c>
      <c r="C5063" t="s">
        <v>43</v>
      </c>
      <c r="D5063">
        <v>2010</v>
      </c>
      <c r="E5063" s="9">
        <f ca="1">YEAR(TODAY())-Data_Source[[#This Row],[Year]]</f>
        <v>15</v>
      </c>
      <c r="F5063" t="s">
        <v>44</v>
      </c>
      <c r="G5063" t="s">
        <v>94</v>
      </c>
      <c r="H5063" t="s">
        <v>17</v>
      </c>
      <c r="I5063">
        <v>1.8</v>
      </c>
      <c r="J5063" t="s">
        <v>18</v>
      </c>
      <c r="K5063" t="s">
        <v>68</v>
      </c>
      <c r="L5063">
        <v>370</v>
      </c>
      <c r="M5063" t="s">
        <v>81</v>
      </c>
      <c r="N5063" t="s">
        <v>541</v>
      </c>
      <c r="O5063" s="3">
        <v>25000</v>
      </c>
      <c r="P5063" s="1">
        <f>MEDIAN(Data_Source[Price (SAR)])</f>
        <v>58000</v>
      </c>
      <c r="Q5063" s="1" cm="1">
        <f t="array" ref="Q5063">MEDIAN(_xlfn._xlws.FILTER(Data_Source[Price (SAR)],Data_Source[Maker] = Data_Source[[#This Row],[Maker]]))</f>
        <v>65000</v>
      </c>
    </row>
    <row r="5064" spans="1:17" x14ac:dyDescent="0.35">
      <c r="A5064">
        <v>5063</v>
      </c>
      <c r="B5064" t="s">
        <v>34</v>
      </c>
      <c r="C5064" t="s">
        <v>35</v>
      </c>
      <c r="D5064">
        <v>2016</v>
      </c>
      <c r="E5064" s="9">
        <f ca="1">YEAR(TODAY())-Data_Source[[#This Row],[Year]]</f>
        <v>9</v>
      </c>
      <c r="F5064" t="s">
        <v>44</v>
      </c>
      <c r="G5064" t="s">
        <v>16</v>
      </c>
      <c r="H5064" t="s">
        <v>17</v>
      </c>
      <c r="I5064">
        <v>5.7</v>
      </c>
      <c r="J5064" t="s">
        <v>18</v>
      </c>
      <c r="K5064" t="s">
        <v>19</v>
      </c>
      <c r="L5064">
        <v>122000</v>
      </c>
      <c r="M5064" t="s">
        <v>45</v>
      </c>
      <c r="N5064" t="s">
        <v>539</v>
      </c>
      <c r="O5064" s="2">
        <v>200000</v>
      </c>
      <c r="P5064" s="1">
        <f>MEDIAN(Data_Source[Price (SAR)])</f>
        <v>58000</v>
      </c>
      <c r="Q5064" s="1" cm="1">
        <f t="array" ref="Q5064">MEDIAN(_xlfn._xlws.FILTER(Data_Source[Price (SAR)],Data_Source[Maker] = Data_Source[[#This Row],[Maker]]))</f>
        <v>65000</v>
      </c>
    </row>
    <row r="5065" spans="1:17" x14ac:dyDescent="0.35">
      <c r="A5065">
        <v>5064</v>
      </c>
      <c r="B5065" t="s">
        <v>48</v>
      </c>
      <c r="C5065" t="s">
        <v>149</v>
      </c>
      <c r="D5065">
        <v>2020</v>
      </c>
      <c r="E5065" s="9">
        <f ca="1">YEAR(TODAY())-Data_Source[[#This Row],[Year]]</f>
        <v>5</v>
      </c>
      <c r="F5065" t="s">
        <v>44</v>
      </c>
      <c r="G5065" t="s">
        <v>23</v>
      </c>
      <c r="H5065" t="s">
        <v>17</v>
      </c>
      <c r="I5065">
        <v>2</v>
      </c>
      <c r="J5065" t="s">
        <v>18</v>
      </c>
      <c r="K5065" t="s">
        <v>19</v>
      </c>
      <c r="L5065">
        <v>50000</v>
      </c>
      <c r="M5065" t="s">
        <v>20</v>
      </c>
      <c r="N5065" t="s">
        <v>20</v>
      </c>
      <c r="O5065" s="2">
        <v>150000</v>
      </c>
      <c r="P5065" s="1">
        <f>MEDIAN(Data_Source[Price (SAR)])</f>
        <v>58000</v>
      </c>
      <c r="Q5065" s="1" cm="1">
        <f t="array" ref="Q5065">MEDIAN(_xlfn._xlws.FILTER(Data_Source[Price (SAR)],Data_Source[Maker] = Data_Source[[#This Row],[Maker]]))</f>
        <v>145000</v>
      </c>
    </row>
    <row r="5066" spans="1:17" x14ac:dyDescent="0.35">
      <c r="A5066">
        <v>5065</v>
      </c>
      <c r="B5066" t="s">
        <v>34</v>
      </c>
      <c r="C5066" t="s">
        <v>123</v>
      </c>
      <c r="D5066">
        <v>2015</v>
      </c>
      <c r="E5066" s="9">
        <f ca="1">YEAR(TODAY())-Data_Source[[#This Row],[Year]]</f>
        <v>10</v>
      </c>
      <c r="F5066" t="s">
        <v>44</v>
      </c>
      <c r="G5066" t="s">
        <v>75</v>
      </c>
      <c r="H5066" t="s">
        <v>17</v>
      </c>
      <c r="I5066">
        <v>2.7</v>
      </c>
      <c r="J5066" t="s">
        <v>18</v>
      </c>
      <c r="K5066" t="s">
        <v>68</v>
      </c>
      <c r="L5066">
        <v>215</v>
      </c>
      <c r="M5066" t="s">
        <v>20</v>
      </c>
      <c r="N5066" t="s">
        <v>20</v>
      </c>
      <c r="O5066" s="2">
        <v>65000</v>
      </c>
      <c r="P5066" s="1">
        <f>MEDIAN(Data_Source[Price (SAR)])</f>
        <v>58000</v>
      </c>
      <c r="Q5066" s="1" cm="1">
        <f t="array" ref="Q5066">MEDIAN(_xlfn._xlws.FILTER(Data_Source[Price (SAR)],Data_Source[Maker] = Data_Source[[#This Row],[Maker]]))</f>
        <v>65000</v>
      </c>
    </row>
    <row r="5067" spans="1:17" x14ac:dyDescent="0.35">
      <c r="A5067">
        <v>5066</v>
      </c>
      <c r="B5067" t="s">
        <v>39</v>
      </c>
      <c r="C5067" t="s">
        <v>46</v>
      </c>
      <c r="D5067">
        <v>2007</v>
      </c>
      <c r="E5067" s="9">
        <f ca="1">YEAR(TODAY())-Data_Source[[#This Row],[Year]]</f>
        <v>18</v>
      </c>
      <c r="F5067" t="s">
        <v>47</v>
      </c>
      <c r="G5067" t="s">
        <v>23</v>
      </c>
      <c r="H5067" t="s">
        <v>30</v>
      </c>
      <c r="I5067">
        <v>5.3</v>
      </c>
      <c r="J5067" t="s">
        <v>18</v>
      </c>
      <c r="K5067" t="s">
        <v>19</v>
      </c>
      <c r="L5067">
        <v>228400</v>
      </c>
      <c r="M5067" t="s">
        <v>70</v>
      </c>
      <c r="N5067" t="s">
        <v>70</v>
      </c>
      <c r="O5067" s="3">
        <v>39000</v>
      </c>
      <c r="P5067" s="1">
        <f>MEDIAN(Data_Source[Price (SAR)])</f>
        <v>58000</v>
      </c>
      <c r="Q5067" s="1" cm="1">
        <f t="array" ref="Q5067">MEDIAN(_xlfn._xlws.FILTER(Data_Source[Price (SAR)],Data_Source[Maker] = Data_Source[[#This Row],[Maker]]))</f>
        <v>60000</v>
      </c>
    </row>
    <row r="5068" spans="1:17" x14ac:dyDescent="0.35">
      <c r="A5068">
        <v>5067</v>
      </c>
      <c r="B5068" t="s">
        <v>39</v>
      </c>
      <c r="C5068" t="s">
        <v>46</v>
      </c>
      <c r="D5068">
        <v>2008</v>
      </c>
      <c r="E5068" s="9">
        <f ca="1">YEAR(TODAY())-Data_Source[[#This Row],[Year]]</f>
        <v>17</v>
      </c>
      <c r="F5068" t="s">
        <v>15</v>
      </c>
      <c r="G5068" t="s">
        <v>16</v>
      </c>
      <c r="H5068" t="s">
        <v>17</v>
      </c>
      <c r="I5068">
        <v>5.3</v>
      </c>
      <c r="J5068" t="s">
        <v>18</v>
      </c>
      <c r="K5068" t="s">
        <v>19</v>
      </c>
      <c r="L5068">
        <v>296000</v>
      </c>
      <c r="M5068" t="s">
        <v>20</v>
      </c>
      <c r="N5068" t="s">
        <v>20</v>
      </c>
      <c r="O5068" s="2">
        <v>32000</v>
      </c>
      <c r="P5068" s="1">
        <f>MEDIAN(Data_Source[Price (SAR)])</f>
        <v>58000</v>
      </c>
      <c r="Q5068" s="1" cm="1">
        <f t="array" ref="Q5068">MEDIAN(_xlfn._xlws.FILTER(Data_Source[Price (SAR)],Data_Source[Maker] = Data_Source[[#This Row],[Maker]]))</f>
        <v>60000</v>
      </c>
    </row>
    <row r="5069" spans="1:17" x14ac:dyDescent="0.35">
      <c r="A5069">
        <v>5068</v>
      </c>
      <c r="B5069" t="s">
        <v>34</v>
      </c>
      <c r="C5069" t="s">
        <v>318</v>
      </c>
      <c r="D5069">
        <v>2016</v>
      </c>
      <c r="E5069" s="9">
        <f ca="1">YEAR(TODAY())-Data_Source[[#This Row],[Year]]</f>
        <v>9</v>
      </c>
      <c r="F5069" t="s">
        <v>15</v>
      </c>
      <c r="G5069" t="s">
        <v>23</v>
      </c>
      <c r="H5069" t="s">
        <v>26</v>
      </c>
      <c r="I5069">
        <v>1.6</v>
      </c>
      <c r="J5069" t="s">
        <v>18</v>
      </c>
      <c r="K5069" t="s">
        <v>19</v>
      </c>
      <c r="L5069">
        <v>115</v>
      </c>
      <c r="M5069" t="s">
        <v>187</v>
      </c>
      <c r="N5069" t="s">
        <v>539</v>
      </c>
      <c r="O5069" s="3">
        <v>30000</v>
      </c>
      <c r="P5069" s="1">
        <f>MEDIAN(Data_Source[Price (SAR)])</f>
        <v>58000</v>
      </c>
      <c r="Q5069" s="1" cm="1">
        <f t="array" ref="Q5069">MEDIAN(_xlfn._xlws.FILTER(Data_Source[Price (SAR)],Data_Source[Maker] = Data_Source[[#This Row],[Maker]]))</f>
        <v>65000</v>
      </c>
    </row>
    <row r="5070" spans="1:17" x14ac:dyDescent="0.35">
      <c r="A5070">
        <v>5069</v>
      </c>
      <c r="B5070" t="s">
        <v>34</v>
      </c>
      <c r="C5070" t="s">
        <v>123</v>
      </c>
      <c r="D5070">
        <v>2016</v>
      </c>
      <c r="E5070" s="9">
        <f ca="1">YEAR(TODAY())-Data_Source[[#This Row],[Year]]</f>
        <v>9</v>
      </c>
      <c r="F5070" t="s">
        <v>44</v>
      </c>
      <c r="G5070" t="s">
        <v>23</v>
      </c>
      <c r="H5070" t="s">
        <v>26</v>
      </c>
      <c r="I5070">
        <v>2.7</v>
      </c>
      <c r="J5070" t="s">
        <v>18</v>
      </c>
      <c r="K5070" t="s">
        <v>68</v>
      </c>
      <c r="L5070">
        <v>129000</v>
      </c>
      <c r="M5070" t="s">
        <v>45</v>
      </c>
      <c r="N5070" t="s">
        <v>539</v>
      </c>
      <c r="O5070" s="2">
        <v>69000</v>
      </c>
      <c r="P5070" s="1">
        <f>MEDIAN(Data_Source[Price (SAR)])</f>
        <v>58000</v>
      </c>
      <c r="Q5070" s="1" cm="1">
        <f t="array" ref="Q5070">MEDIAN(_xlfn._xlws.FILTER(Data_Source[Price (SAR)],Data_Source[Maker] = Data_Source[[#This Row],[Maker]]))</f>
        <v>65000</v>
      </c>
    </row>
    <row r="5071" spans="1:17" x14ac:dyDescent="0.35">
      <c r="A5071">
        <v>5070</v>
      </c>
      <c r="B5071" t="s">
        <v>48</v>
      </c>
      <c r="C5071" t="s">
        <v>49</v>
      </c>
      <c r="D5071">
        <v>2020</v>
      </c>
      <c r="E5071" s="9">
        <f ca="1">YEAR(TODAY())-Data_Source[[#This Row],[Year]]</f>
        <v>5</v>
      </c>
      <c r="F5071" t="s">
        <v>47</v>
      </c>
      <c r="G5071" t="s">
        <v>23</v>
      </c>
      <c r="H5071" t="s">
        <v>26</v>
      </c>
      <c r="I5071">
        <v>2</v>
      </c>
      <c r="J5071" t="s">
        <v>18</v>
      </c>
      <c r="K5071" t="s">
        <v>19</v>
      </c>
      <c r="L5071">
        <v>20000</v>
      </c>
      <c r="M5071" t="s">
        <v>20</v>
      </c>
      <c r="N5071" t="s">
        <v>20</v>
      </c>
      <c r="O5071" s="2">
        <v>235000</v>
      </c>
      <c r="P5071" s="1">
        <f>MEDIAN(Data_Source[Price (SAR)])</f>
        <v>58000</v>
      </c>
      <c r="Q5071" s="1" cm="1">
        <f t="array" ref="Q5071">MEDIAN(_xlfn._xlws.FILTER(Data_Source[Price (SAR)],Data_Source[Maker] = Data_Source[[#This Row],[Maker]]))</f>
        <v>145000</v>
      </c>
    </row>
    <row r="5072" spans="1:17" x14ac:dyDescent="0.35">
      <c r="A5072">
        <v>5071</v>
      </c>
      <c r="B5072" t="s">
        <v>34</v>
      </c>
      <c r="C5072" t="s">
        <v>123</v>
      </c>
      <c r="D5072">
        <v>2016</v>
      </c>
      <c r="E5072" s="9">
        <f ca="1">YEAR(TODAY())-Data_Source[[#This Row],[Year]]</f>
        <v>9</v>
      </c>
      <c r="F5072" t="s">
        <v>15</v>
      </c>
      <c r="G5072" t="s">
        <v>23</v>
      </c>
      <c r="H5072" t="s">
        <v>26</v>
      </c>
      <c r="I5072">
        <v>2.4</v>
      </c>
      <c r="J5072" t="s">
        <v>18</v>
      </c>
      <c r="K5072" t="s">
        <v>68</v>
      </c>
      <c r="L5072">
        <v>250000</v>
      </c>
      <c r="M5072" t="s">
        <v>45</v>
      </c>
      <c r="N5072" t="s">
        <v>539</v>
      </c>
      <c r="O5072" s="3">
        <v>58000</v>
      </c>
      <c r="P5072" s="1">
        <f>MEDIAN(Data_Source[Price (SAR)])</f>
        <v>58000</v>
      </c>
      <c r="Q5072" s="1" cm="1">
        <f t="array" ref="Q5072">MEDIAN(_xlfn._xlws.FILTER(Data_Source[Price (SAR)],Data_Source[Maker] = Data_Source[[#This Row],[Maker]]))</f>
        <v>65000</v>
      </c>
    </row>
    <row r="5073" spans="1:17" x14ac:dyDescent="0.35">
      <c r="A5073">
        <v>5072</v>
      </c>
      <c r="B5073" t="s">
        <v>76</v>
      </c>
      <c r="C5073" t="s">
        <v>112</v>
      </c>
      <c r="D5073">
        <v>2018</v>
      </c>
      <c r="E5073" s="9">
        <f ca="1">YEAR(TODAY())-Data_Source[[#This Row],[Year]]</f>
        <v>7</v>
      </c>
      <c r="F5073" t="s">
        <v>15</v>
      </c>
      <c r="G5073" t="s">
        <v>23</v>
      </c>
      <c r="H5073" t="s">
        <v>26</v>
      </c>
      <c r="I5073">
        <v>2</v>
      </c>
      <c r="J5073" t="s">
        <v>18</v>
      </c>
      <c r="K5073" t="s">
        <v>19</v>
      </c>
      <c r="L5073">
        <v>71000</v>
      </c>
      <c r="M5073" t="s">
        <v>20</v>
      </c>
      <c r="N5073" t="s">
        <v>20</v>
      </c>
      <c r="O5073" s="3">
        <v>65000</v>
      </c>
      <c r="P5073" s="1">
        <f>MEDIAN(Data_Source[Price (SAR)])</f>
        <v>58000</v>
      </c>
      <c r="Q5073" s="1" cm="1">
        <f t="array" ref="Q5073">MEDIAN(_xlfn._xlws.FILTER(Data_Source[Price (SAR)],Data_Source[Maker] = Data_Source[[#This Row],[Maker]]))</f>
        <v>55000</v>
      </c>
    </row>
    <row r="5074" spans="1:17" x14ac:dyDescent="0.35">
      <c r="A5074">
        <v>5073</v>
      </c>
      <c r="B5074" t="s">
        <v>21</v>
      </c>
      <c r="C5074" t="s">
        <v>22</v>
      </c>
      <c r="D5074">
        <v>2016</v>
      </c>
      <c r="E5074" s="9">
        <f ca="1">YEAR(TODAY())-Data_Source[[#This Row],[Year]]</f>
        <v>9</v>
      </c>
      <c r="F5074" t="s">
        <v>15</v>
      </c>
      <c r="G5074" t="s">
        <v>23</v>
      </c>
      <c r="H5074" t="s">
        <v>26</v>
      </c>
      <c r="I5074">
        <v>4.8</v>
      </c>
      <c r="J5074" t="s">
        <v>18</v>
      </c>
      <c r="K5074" t="s">
        <v>19</v>
      </c>
      <c r="L5074">
        <v>59000</v>
      </c>
      <c r="M5074" t="s">
        <v>42</v>
      </c>
      <c r="N5074" t="s">
        <v>64</v>
      </c>
      <c r="O5074" s="3">
        <v>83000</v>
      </c>
      <c r="P5074" s="1">
        <f>MEDIAN(Data_Source[Price (SAR)])</f>
        <v>58000</v>
      </c>
      <c r="Q5074" s="1" cm="1">
        <f t="array" ref="Q5074">MEDIAN(_xlfn._xlws.FILTER(Data_Source[Price (SAR)],Data_Source[Maker] = Data_Source[[#This Row],[Maker]]))</f>
        <v>36500</v>
      </c>
    </row>
    <row r="5075" spans="1:17" x14ac:dyDescent="0.35">
      <c r="A5075">
        <v>5074</v>
      </c>
      <c r="B5075" t="s">
        <v>174</v>
      </c>
      <c r="C5075" t="s">
        <v>175</v>
      </c>
      <c r="D5075">
        <v>2021</v>
      </c>
      <c r="E5075" s="9">
        <f ca="1">YEAR(TODAY())-Data_Source[[#This Row],[Year]]</f>
        <v>4</v>
      </c>
      <c r="F5075" t="s">
        <v>15</v>
      </c>
      <c r="G5075" t="s">
        <v>23</v>
      </c>
      <c r="H5075" t="s">
        <v>17</v>
      </c>
      <c r="I5075">
        <v>2</v>
      </c>
      <c r="J5075" t="s">
        <v>18</v>
      </c>
      <c r="K5075" t="s">
        <v>19</v>
      </c>
      <c r="L5075">
        <v>2000</v>
      </c>
      <c r="M5075" t="s">
        <v>64</v>
      </c>
      <c r="N5075" t="s">
        <v>64</v>
      </c>
      <c r="O5075" s="3">
        <v>450000</v>
      </c>
      <c r="P5075" s="1">
        <f>MEDIAN(Data_Source[Price (SAR)])</f>
        <v>58000</v>
      </c>
      <c r="Q5075" s="1" cm="1">
        <f t="array" ref="Q5075">MEDIAN(_xlfn._xlws.FILTER(Data_Source[Price (SAR)],Data_Source[Maker] = Data_Source[[#This Row],[Maker]]))</f>
        <v>110000</v>
      </c>
    </row>
    <row r="5076" spans="1:17" x14ac:dyDescent="0.35">
      <c r="A5076">
        <v>5075</v>
      </c>
      <c r="B5076" t="s">
        <v>34</v>
      </c>
      <c r="C5076" t="s">
        <v>123</v>
      </c>
      <c r="D5076">
        <v>2014</v>
      </c>
      <c r="E5076" s="9">
        <f ca="1">YEAR(TODAY())-Data_Source[[#This Row],[Year]]</f>
        <v>11</v>
      </c>
      <c r="F5076" t="s">
        <v>15</v>
      </c>
      <c r="G5076" t="s">
        <v>23</v>
      </c>
      <c r="H5076" t="s">
        <v>17</v>
      </c>
      <c r="I5076">
        <v>2.7</v>
      </c>
      <c r="J5076" t="s">
        <v>18</v>
      </c>
      <c r="K5076" t="s">
        <v>68</v>
      </c>
      <c r="L5076">
        <v>221000</v>
      </c>
      <c r="M5076" t="s">
        <v>20</v>
      </c>
      <c r="N5076" t="s">
        <v>20</v>
      </c>
      <c r="O5076" s="3">
        <v>70000</v>
      </c>
      <c r="P5076" s="1">
        <f>MEDIAN(Data_Source[Price (SAR)])</f>
        <v>58000</v>
      </c>
      <c r="Q5076" s="1" cm="1">
        <f t="array" ref="Q5076">MEDIAN(_xlfn._xlws.FILTER(Data_Source[Price (SAR)],Data_Source[Maker] = Data_Source[[#This Row],[Maker]]))</f>
        <v>65000</v>
      </c>
    </row>
    <row r="5077" spans="1:17" x14ac:dyDescent="0.35">
      <c r="A5077">
        <v>5076</v>
      </c>
      <c r="B5077" t="s">
        <v>34</v>
      </c>
      <c r="C5077" t="s">
        <v>43</v>
      </c>
      <c r="D5077">
        <v>2009</v>
      </c>
      <c r="E5077" s="9">
        <f ca="1">YEAR(TODAY())-Data_Source[[#This Row],[Year]]</f>
        <v>16</v>
      </c>
      <c r="F5077" t="s">
        <v>15</v>
      </c>
      <c r="G5077" t="s">
        <v>23</v>
      </c>
      <c r="H5077" t="s">
        <v>26</v>
      </c>
      <c r="I5077">
        <v>1.6</v>
      </c>
      <c r="J5077" t="s">
        <v>18</v>
      </c>
      <c r="K5077" t="s">
        <v>19</v>
      </c>
      <c r="L5077">
        <v>300000</v>
      </c>
      <c r="M5077" t="s">
        <v>170</v>
      </c>
      <c r="N5077" t="s">
        <v>543</v>
      </c>
      <c r="O5077" s="2">
        <v>24000</v>
      </c>
      <c r="P5077" s="1">
        <f>MEDIAN(Data_Source[Price (SAR)])</f>
        <v>58000</v>
      </c>
      <c r="Q5077" s="1" cm="1">
        <f t="array" ref="Q5077">MEDIAN(_xlfn._xlws.FILTER(Data_Source[Price (SAR)],Data_Source[Maker] = Data_Source[[#This Row],[Maker]]))</f>
        <v>65000</v>
      </c>
    </row>
    <row r="5078" spans="1:17" x14ac:dyDescent="0.35">
      <c r="A5078">
        <v>5077</v>
      </c>
      <c r="B5078" t="s">
        <v>34</v>
      </c>
      <c r="C5078" t="s">
        <v>123</v>
      </c>
      <c r="D5078">
        <v>2016</v>
      </c>
      <c r="E5078" s="9">
        <f ca="1">YEAR(TODAY())-Data_Source[[#This Row],[Year]]</f>
        <v>9</v>
      </c>
      <c r="F5078" t="s">
        <v>15</v>
      </c>
      <c r="G5078" t="s">
        <v>23</v>
      </c>
      <c r="H5078" t="s">
        <v>17</v>
      </c>
      <c r="I5078">
        <v>2.7</v>
      </c>
      <c r="J5078" t="s">
        <v>18</v>
      </c>
      <c r="K5078" t="s">
        <v>19</v>
      </c>
      <c r="L5078">
        <v>90000</v>
      </c>
      <c r="M5078" t="s">
        <v>155</v>
      </c>
      <c r="N5078" t="s">
        <v>539</v>
      </c>
      <c r="O5078" s="2">
        <v>79000</v>
      </c>
      <c r="P5078" s="1">
        <f>MEDIAN(Data_Source[Price (SAR)])</f>
        <v>58000</v>
      </c>
      <c r="Q5078" s="1" cm="1">
        <f t="array" ref="Q5078">MEDIAN(_xlfn._xlws.FILTER(Data_Source[Price (SAR)],Data_Source[Maker] = Data_Source[[#This Row],[Maker]]))</f>
        <v>65000</v>
      </c>
    </row>
    <row r="5079" spans="1:17" x14ac:dyDescent="0.35">
      <c r="A5079">
        <v>5078</v>
      </c>
      <c r="B5079" t="s">
        <v>27</v>
      </c>
      <c r="C5079" t="s">
        <v>88</v>
      </c>
      <c r="D5079">
        <v>2018</v>
      </c>
      <c r="E5079" s="9">
        <f ca="1">YEAR(TODAY())-Data_Source[[#This Row],[Year]]</f>
        <v>7</v>
      </c>
      <c r="F5079" t="s">
        <v>15</v>
      </c>
      <c r="G5079" t="s">
        <v>29</v>
      </c>
      <c r="H5079" t="s">
        <v>17</v>
      </c>
      <c r="I5079">
        <v>1.4</v>
      </c>
      <c r="J5079" t="s">
        <v>18</v>
      </c>
      <c r="K5079" t="s">
        <v>19</v>
      </c>
      <c r="L5079">
        <v>20000</v>
      </c>
      <c r="M5079" t="s">
        <v>155</v>
      </c>
      <c r="N5079" t="s">
        <v>539</v>
      </c>
      <c r="O5079" s="2">
        <v>37000</v>
      </c>
      <c r="P5079" s="1">
        <f>MEDIAN(Data_Source[Price (SAR)])</f>
        <v>58000</v>
      </c>
      <c r="Q5079" s="1" cm="1">
        <f t="array" ref="Q5079">MEDIAN(_xlfn._xlws.FILTER(Data_Source[Price (SAR)],Data_Source[Maker] = Data_Source[[#This Row],[Maker]]))</f>
        <v>42000</v>
      </c>
    </row>
    <row r="5080" spans="1:17" x14ac:dyDescent="0.35">
      <c r="A5080">
        <v>5079</v>
      </c>
      <c r="B5080" t="s">
        <v>39</v>
      </c>
      <c r="C5080" t="s">
        <v>205</v>
      </c>
      <c r="D5080">
        <v>2010</v>
      </c>
      <c r="E5080" s="9">
        <f ca="1">YEAR(TODAY())-Data_Source[[#This Row],[Year]]</f>
        <v>15</v>
      </c>
      <c r="F5080" t="s">
        <v>44</v>
      </c>
      <c r="G5080" t="s">
        <v>65</v>
      </c>
      <c r="H5080" t="s">
        <v>17</v>
      </c>
      <c r="I5080">
        <v>5.3</v>
      </c>
      <c r="J5080" t="s">
        <v>18</v>
      </c>
      <c r="K5080" t="s">
        <v>19</v>
      </c>
      <c r="L5080">
        <v>228</v>
      </c>
      <c r="M5080" t="s">
        <v>20</v>
      </c>
      <c r="N5080" t="s">
        <v>20</v>
      </c>
      <c r="O5080" s="2">
        <v>29000</v>
      </c>
      <c r="P5080" s="1">
        <f>MEDIAN(Data_Source[Price (SAR)])</f>
        <v>58000</v>
      </c>
      <c r="Q5080" s="1" cm="1">
        <f t="array" ref="Q5080">MEDIAN(_xlfn._xlws.FILTER(Data_Source[Price (SAR)],Data_Source[Maker] = Data_Source[[#This Row],[Maker]]))</f>
        <v>60000</v>
      </c>
    </row>
    <row r="5081" spans="1:17" x14ac:dyDescent="0.35">
      <c r="A5081">
        <v>5080</v>
      </c>
      <c r="B5081" t="s">
        <v>34</v>
      </c>
      <c r="C5081" t="s">
        <v>123</v>
      </c>
      <c r="D5081">
        <v>2009</v>
      </c>
      <c r="E5081" s="9">
        <f ca="1">YEAR(TODAY())-Data_Source[[#This Row],[Year]]</f>
        <v>16</v>
      </c>
      <c r="F5081" t="s">
        <v>15</v>
      </c>
      <c r="G5081" t="s">
        <v>23</v>
      </c>
      <c r="H5081" t="s">
        <v>30</v>
      </c>
      <c r="I5081">
        <v>2.7</v>
      </c>
      <c r="J5081" t="s">
        <v>18</v>
      </c>
      <c r="K5081" t="s">
        <v>68</v>
      </c>
      <c r="L5081">
        <v>426000</v>
      </c>
      <c r="M5081" t="s">
        <v>111</v>
      </c>
      <c r="N5081" t="s">
        <v>540</v>
      </c>
      <c r="O5081" s="3">
        <v>32000</v>
      </c>
      <c r="P5081" s="1">
        <f>MEDIAN(Data_Source[Price (SAR)])</f>
        <v>58000</v>
      </c>
      <c r="Q5081" s="1" cm="1">
        <f t="array" ref="Q5081">MEDIAN(_xlfn._xlws.FILTER(Data_Source[Price (SAR)],Data_Source[Maker] = Data_Source[[#This Row],[Maker]]))</f>
        <v>65000</v>
      </c>
    </row>
    <row r="5082" spans="1:17" x14ac:dyDescent="0.35">
      <c r="A5082">
        <v>5081</v>
      </c>
      <c r="B5082" t="s">
        <v>52</v>
      </c>
      <c r="C5082" t="s">
        <v>53</v>
      </c>
      <c r="D5082">
        <v>2016</v>
      </c>
      <c r="E5082" s="9">
        <f ca="1">YEAR(TODAY())-Data_Source[[#This Row],[Year]]</f>
        <v>9</v>
      </c>
      <c r="F5082" t="s">
        <v>15</v>
      </c>
      <c r="G5082" t="s">
        <v>33</v>
      </c>
      <c r="H5082" t="s">
        <v>17</v>
      </c>
      <c r="I5082">
        <v>6.3</v>
      </c>
      <c r="J5082" t="s">
        <v>18</v>
      </c>
      <c r="K5082" t="s">
        <v>19</v>
      </c>
      <c r="L5082">
        <v>104</v>
      </c>
      <c r="M5082" t="s">
        <v>42</v>
      </c>
      <c r="N5082" t="s">
        <v>64</v>
      </c>
      <c r="O5082" s="3">
        <v>88500</v>
      </c>
      <c r="P5082" s="1">
        <f>MEDIAN(Data_Source[Price (SAR)])</f>
        <v>58000</v>
      </c>
      <c r="Q5082" s="1" cm="1">
        <f t="array" ref="Q5082">MEDIAN(_xlfn._xlws.FILTER(Data_Source[Price (SAR)],Data_Source[Maker] = Data_Source[[#This Row],[Maker]]))</f>
        <v>80000</v>
      </c>
    </row>
    <row r="5083" spans="1:17" x14ac:dyDescent="0.35">
      <c r="A5083">
        <v>5082</v>
      </c>
      <c r="B5083" t="s">
        <v>76</v>
      </c>
      <c r="C5083" t="s">
        <v>235</v>
      </c>
      <c r="D5083">
        <v>2012</v>
      </c>
      <c r="E5083" s="9">
        <f ca="1">YEAR(TODAY())-Data_Source[[#This Row],[Year]]</f>
        <v>13</v>
      </c>
      <c r="F5083" t="s">
        <v>15</v>
      </c>
      <c r="G5083" t="s">
        <v>23</v>
      </c>
      <c r="H5083" t="s">
        <v>26</v>
      </c>
      <c r="I5083">
        <v>2.5</v>
      </c>
      <c r="J5083" t="s">
        <v>18</v>
      </c>
      <c r="K5083" t="s">
        <v>19</v>
      </c>
      <c r="L5083">
        <v>219000</v>
      </c>
      <c r="M5083" t="s">
        <v>70</v>
      </c>
      <c r="N5083" t="s">
        <v>70</v>
      </c>
      <c r="O5083" s="3">
        <v>14500</v>
      </c>
      <c r="P5083" s="1">
        <f>MEDIAN(Data_Source[Price (SAR)])</f>
        <v>58000</v>
      </c>
      <c r="Q5083" s="1" cm="1">
        <f t="array" ref="Q5083">MEDIAN(_xlfn._xlws.FILTER(Data_Source[Price (SAR)],Data_Source[Maker] = Data_Source[[#This Row],[Maker]]))</f>
        <v>55000</v>
      </c>
    </row>
    <row r="5084" spans="1:17" x14ac:dyDescent="0.35">
      <c r="A5084">
        <v>5083</v>
      </c>
      <c r="B5084" t="s">
        <v>76</v>
      </c>
      <c r="C5084" t="s">
        <v>256</v>
      </c>
      <c r="D5084">
        <v>2020</v>
      </c>
      <c r="E5084" s="9">
        <f ca="1">YEAR(TODAY())-Data_Source[[#This Row],[Year]]</f>
        <v>5</v>
      </c>
      <c r="F5084" t="s">
        <v>47</v>
      </c>
      <c r="G5084" t="s">
        <v>16</v>
      </c>
      <c r="H5084" t="s">
        <v>17</v>
      </c>
      <c r="I5084">
        <v>2.2999999999999998</v>
      </c>
      <c r="J5084" t="s">
        <v>18</v>
      </c>
      <c r="K5084" t="s">
        <v>19</v>
      </c>
      <c r="L5084">
        <v>19000</v>
      </c>
      <c r="M5084" t="s">
        <v>20</v>
      </c>
      <c r="N5084" t="s">
        <v>20</v>
      </c>
      <c r="O5084" s="2">
        <v>160000</v>
      </c>
      <c r="P5084" s="1">
        <f>MEDIAN(Data_Source[Price (SAR)])</f>
        <v>58000</v>
      </c>
      <c r="Q5084" s="1" cm="1">
        <f t="array" ref="Q5084">MEDIAN(_xlfn._xlws.FILTER(Data_Source[Price (SAR)],Data_Source[Maker] = Data_Source[[#This Row],[Maker]]))</f>
        <v>55000</v>
      </c>
    </row>
    <row r="5085" spans="1:17" x14ac:dyDescent="0.35">
      <c r="A5085">
        <v>5084</v>
      </c>
      <c r="B5085" t="s">
        <v>34</v>
      </c>
      <c r="C5085" t="s">
        <v>145</v>
      </c>
      <c r="D5085">
        <v>2013</v>
      </c>
      <c r="E5085" s="9">
        <f ca="1">YEAR(TODAY())-Data_Source[[#This Row],[Year]]</f>
        <v>12</v>
      </c>
      <c r="F5085" t="s">
        <v>15</v>
      </c>
      <c r="G5085" t="s">
        <v>23</v>
      </c>
      <c r="H5085" t="s">
        <v>17</v>
      </c>
      <c r="I5085">
        <v>2.7</v>
      </c>
      <c r="J5085" t="s">
        <v>18</v>
      </c>
      <c r="K5085" t="s">
        <v>19</v>
      </c>
      <c r="L5085">
        <v>201000</v>
      </c>
      <c r="M5085" t="s">
        <v>20</v>
      </c>
      <c r="N5085" t="s">
        <v>20</v>
      </c>
      <c r="O5085" s="3">
        <v>36000</v>
      </c>
      <c r="P5085" s="1">
        <f>MEDIAN(Data_Source[Price (SAR)])</f>
        <v>58000</v>
      </c>
      <c r="Q5085" s="1" cm="1">
        <f t="array" ref="Q5085">MEDIAN(_xlfn._xlws.FILTER(Data_Source[Price (SAR)],Data_Source[Maker] = Data_Source[[#This Row],[Maker]]))</f>
        <v>65000</v>
      </c>
    </row>
    <row r="5086" spans="1:17" x14ac:dyDescent="0.35">
      <c r="A5086">
        <v>5085</v>
      </c>
      <c r="B5086" t="s">
        <v>34</v>
      </c>
      <c r="C5086" t="s">
        <v>35</v>
      </c>
      <c r="D5086">
        <v>2016</v>
      </c>
      <c r="E5086" s="9">
        <f ca="1">YEAR(TODAY())-Data_Source[[#This Row],[Year]]</f>
        <v>9</v>
      </c>
      <c r="F5086" t="s">
        <v>15</v>
      </c>
      <c r="G5086" t="s">
        <v>23</v>
      </c>
      <c r="H5086" t="s">
        <v>17</v>
      </c>
      <c r="I5086">
        <v>4.5999999999999996</v>
      </c>
      <c r="J5086" t="s">
        <v>18</v>
      </c>
      <c r="K5086" t="s">
        <v>19</v>
      </c>
      <c r="L5086">
        <v>228000</v>
      </c>
      <c r="M5086" t="s">
        <v>45</v>
      </c>
      <c r="N5086" t="s">
        <v>539</v>
      </c>
      <c r="O5086" s="3">
        <v>160000</v>
      </c>
      <c r="P5086" s="1">
        <f>MEDIAN(Data_Source[Price (SAR)])</f>
        <v>58000</v>
      </c>
      <c r="Q5086" s="1" cm="1">
        <f t="array" ref="Q5086">MEDIAN(_xlfn._xlws.FILTER(Data_Source[Price (SAR)],Data_Source[Maker] = Data_Source[[#This Row],[Maker]]))</f>
        <v>65000</v>
      </c>
    </row>
    <row r="5087" spans="1:17" x14ac:dyDescent="0.35">
      <c r="A5087">
        <v>5086</v>
      </c>
      <c r="B5087" t="s">
        <v>109</v>
      </c>
      <c r="C5087" t="s">
        <v>110</v>
      </c>
      <c r="D5087">
        <v>2019</v>
      </c>
      <c r="E5087" s="9">
        <f ca="1">YEAR(TODAY())-Data_Source[[#This Row],[Year]]</f>
        <v>6</v>
      </c>
      <c r="F5087" t="s">
        <v>44</v>
      </c>
      <c r="G5087" t="s">
        <v>23</v>
      </c>
      <c r="H5087" t="s">
        <v>30</v>
      </c>
      <c r="I5087">
        <v>3.6</v>
      </c>
      <c r="J5087" t="s">
        <v>18</v>
      </c>
      <c r="K5087" t="s">
        <v>19</v>
      </c>
      <c r="L5087">
        <v>55000</v>
      </c>
      <c r="M5087" t="s">
        <v>45</v>
      </c>
      <c r="N5087" t="s">
        <v>539</v>
      </c>
      <c r="O5087" s="3">
        <v>109000</v>
      </c>
      <c r="P5087" s="1">
        <f>MEDIAN(Data_Source[Price (SAR)])</f>
        <v>58000</v>
      </c>
      <c r="Q5087" s="1" cm="1">
        <f t="array" ref="Q5087">MEDIAN(_xlfn._xlws.FILTER(Data_Source[Price (SAR)],Data_Source[Maker] = Data_Source[[#This Row],[Maker]]))</f>
        <v>71000</v>
      </c>
    </row>
    <row r="5088" spans="1:17" x14ac:dyDescent="0.35">
      <c r="A5088">
        <v>5087</v>
      </c>
      <c r="B5088" t="s">
        <v>48</v>
      </c>
      <c r="C5088" t="s">
        <v>149</v>
      </c>
      <c r="D5088">
        <v>2019</v>
      </c>
      <c r="E5088" s="9">
        <f ca="1">YEAR(TODAY())-Data_Source[[#This Row],[Year]]</f>
        <v>6</v>
      </c>
      <c r="F5088" t="s">
        <v>44</v>
      </c>
      <c r="G5088" t="s">
        <v>16</v>
      </c>
      <c r="H5088" t="s">
        <v>17</v>
      </c>
      <c r="I5088">
        <v>2</v>
      </c>
      <c r="J5088" t="s">
        <v>18</v>
      </c>
      <c r="K5088" t="s">
        <v>19</v>
      </c>
      <c r="L5088">
        <v>15000</v>
      </c>
      <c r="M5088" t="s">
        <v>64</v>
      </c>
      <c r="N5088" t="s">
        <v>64</v>
      </c>
      <c r="O5088" s="2">
        <v>175000</v>
      </c>
      <c r="P5088" s="1">
        <f>MEDIAN(Data_Source[Price (SAR)])</f>
        <v>58000</v>
      </c>
      <c r="Q5088" s="1" cm="1">
        <f t="array" ref="Q5088">MEDIAN(_xlfn._xlws.FILTER(Data_Source[Price (SAR)],Data_Source[Maker] = Data_Source[[#This Row],[Maker]]))</f>
        <v>145000</v>
      </c>
    </row>
    <row r="5089" spans="1:17" x14ac:dyDescent="0.35">
      <c r="A5089">
        <v>5088</v>
      </c>
      <c r="B5089" t="s">
        <v>34</v>
      </c>
      <c r="C5089" t="s">
        <v>163</v>
      </c>
      <c r="D5089">
        <v>1993</v>
      </c>
      <c r="E5089" s="9">
        <f ca="1">YEAR(TODAY())-Data_Source[[#This Row],[Year]]</f>
        <v>32</v>
      </c>
      <c r="F5089" t="s">
        <v>47</v>
      </c>
      <c r="G5089" t="s">
        <v>23</v>
      </c>
      <c r="H5089" t="s">
        <v>26</v>
      </c>
      <c r="I5089">
        <v>2.2000000000000002</v>
      </c>
      <c r="J5089" t="s">
        <v>18</v>
      </c>
      <c r="K5089" t="s">
        <v>68</v>
      </c>
      <c r="L5089">
        <v>49500</v>
      </c>
      <c r="M5089" t="s">
        <v>111</v>
      </c>
      <c r="N5089" t="s">
        <v>540</v>
      </c>
      <c r="O5089" s="2">
        <v>9500</v>
      </c>
      <c r="P5089" s="1">
        <f>MEDIAN(Data_Source[Price (SAR)])</f>
        <v>58000</v>
      </c>
      <c r="Q5089" s="1" cm="1">
        <f t="array" ref="Q5089">MEDIAN(_xlfn._xlws.FILTER(Data_Source[Price (SAR)],Data_Source[Maker] = Data_Source[[#This Row],[Maker]]))</f>
        <v>65000</v>
      </c>
    </row>
    <row r="5090" spans="1:17" x14ac:dyDescent="0.35">
      <c r="A5090">
        <v>5089</v>
      </c>
      <c r="B5090" t="s">
        <v>76</v>
      </c>
      <c r="C5090" t="s">
        <v>77</v>
      </c>
      <c r="D5090">
        <v>2012</v>
      </c>
      <c r="E5090" s="9">
        <f ca="1">YEAR(TODAY())-Data_Source[[#This Row],[Year]]</f>
        <v>13</v>
      </c>
      <c r="F5090" t="s">
        <v>15</v>
      </c>
      <c r="G5090" t="s">
        <v>23</v>
      </c>
      <c r="H5090" t="s">
        <v>17</v>
      </c>
      <c r="I5090">
        <v>5.4</v>
      </c>
      <c r="J5090" t="s">
        <v>18</v>
      </c>
      <c r="K5090" t="s">
        <v>19</v>
      </c>
      <c r="L5090">
        <v>289000</v>
      </c>
      <c r="M5090" t="s">
        <v>155</v>
      </c>
      <c r="N5090" t="s">
        <v>539</v>
      </c>
      <c r="O5090" s="2">
        <v>57000</v>
      </c>
      <c r="P5090" s="1">
        <f>MEDIAN(Data_Source[Price (SAR)])</f>
        <v>58000</v>
      </c>
      <c r="Q5090" s="1" cm="1">
        <f t="array" ref="Q5090">MEDIAN(_xlfn._xlws.FILTER(Data_Source[Price (SAR)],Data_Source[Maker] = Data_Source[[#This Row],[Maker]]))</f>
        <v>55000</v>
      </c>
    </row>
    <row r="5091" spans="1:17" x14ac:dyDescent="0.35">
      <c r="A5091">
        <v>5090</v>
      </c>
      <c r="B5091" t="s">
        <v>141</v>
      </c>
      <c r="C5091">
        <v>301</v>
      </c>
      <c r="D5091">
        <v>2014</v>
      </c>
      <c r="E5091" s="9">
        <f ca="1">YEAR(TODAY())-Data_Source[[#This Row],[Year]]</f>
        <v>11</v>
      </c>
      <c r="F5091" t="s">
        <v>15</v>
      </c>
      <c r="G5091" t="s">
        <v>75</v>
      </c>
      <c r="H5091" t="s">
        <v>26</v>
      </c>
      <c r="I5091">
        <v>1.6</v>
      </c>
      <c r="J5091" t="s">
        <v>18</v>
      </c>
      <c r="K5091" t="s">
        <v>19</v>
      </c>
      <c r="L5091">
        <v>159</v>
      </c>
      <c r="M5091" t="s">
        <v>81</v>
      </c>
      <c r="N5091" t="s">
        <v>541</v>
      </c>
      <c r="O5091" s="2">
        <v>12000</v>
      </c>
      <c r="P5091" s="1">
        <f>MEDIAN(Data_Source[Price (SAR)])</f>
        <v>58000</v>
      </c>
      <c r="Q5091" s="1" cm="1">
        <f t="array" ref="Q5091">MEDIAN(_xlfn._xlws.FILTER(Data_Source[Price (SAR)],Data_Source[Maker] = Data_Source[[#This Row],[Maker]]))</f>
        <v>23500</v>
      </c>
    </row>
    <row r="5092" spans="1:17" x14ac:dyDescent="0.35">
      <c r="A5092">
        <v>5091</v>
      </c>
      <c r="B5092" t="s">
        <v>34</v>
      </c>
      <c r="C5092" t="s">
        <v>66</v>
      </c>
      <c r="D5092">
        <v>2019</v>
      </c>
      <c r="E5092" s="9">
        <f ca="1">YEAR(TODAY())-Data_Source[[#This Row],[Year]]</f>
        <v>6</v>
      </c>
      <c r="F5092" t="s">
        <v>15</v>
      </c>
      <c r="G5092" t="s">
        <v>75</v>
      </c>
      <c r="H5092" t="s">
        <v>30</v>
      </c>
      <c r="I5092">
        <v>3.5</v>
      </c>
      <c r="J5092" t="s">
        <v>18</v>
      </c>
      <c r="K5092" t="s">
        <v>19</v>
      </c>
      <c r="L5092">
        <v>60000</v>
      </c>
      <c r="M5092" t="s">
        <v>81</v>
      </c>
      <c r="N5092" t="s">
        <v>541</v>
      </c>
      <c r="O5092" s="3">
        <v>115000</v>
      </c>
      <c r="P5092" s="1">
        <f>MEDIAN(Data_Source[Price (SAR)])</f>
        <v>58000</v>
      </c>
      <c r="Q5092" s="1" cm="1">
        <f t="array" ref="Q5092">MEDIAN(_xlfn._xlws.FILTER(Data_Source[Price (SAR)],Data_Source[Maker] = Data_Source[[#This Row],[Maker]]))</f>
        <v>65000</v>
      </c>
    </row>
    <row r="5093" spans="1:17" x14ac:dyDescent="0.35">
      <c r="A5093">
        <v>5092</v>
      </c>
      <c r="B5093" t="s">
        <v>34</v>
      </c>
      <c r="C5093" t="s">
        <v>145</v>
      </c>
      <c r="D5093">
        <v>2020</v>
      </c>
      <c r="E5093" s="9">
        <f ca="1">YEAR(TODAY())-Data_Source[[#This Row],[Year]]</f>
        <v>5</v>
      </c>
      <c r="F5093" t="s">
        <v>15</v>
      </c>
      <c r="G5093" t="s">
        <v>25</v>
      </c>
      <c r="H5093" t="s">
        <v>26</v>
      </c>
      <c r="I5093">
        <v>2.7</v>
      </c>
      <c r="J5093" t="s">
        <v>18</v>
      </c>
      <c r="K5093" t="s">
        <v>19</v>
      </c>
      <c r="L5093">
        <v>750</v>
      </c>
      <c r="M5093" t="s">
        <v>54</v>
      </c>
      <c r="N5093" t="s">
        <v>538</v>
      </c>
      <c r="O5093" s="2">
        <v>83000</v>
      </c>
      <c r="P5093" s="1">
        <f>MEDIAN(Data_Source[Price (SAR)])</f>
        <v>58000</v>
      </c>
      <c r="Q5093" s="1" cm="1">
        <f t="array" ref="Q5093">MEDIAN(_xlfn._xlws.FILTER(Data_Source[Price (SAR)],Data_Source[Maker] = Data_Source[[#This Row],[Maker]]))</f>
        <v>65000</v>
      </c>
    </row>
    <row r="5094" spans="1:17" x14ac:dyDescent="0.35">
      <c r="A5094">
        <v>5093</v>
      </c>
      <c r="B5094" t="s">
        <v>34</v>
      </c>
      <c r="C5094" t="s">
        <v>124</v>
      </c>
      <c r="D5094">
        <v>2021</v>
      </c>
      <c r="E5094" s="9">
        <f ca="1">YEAR(TODAY())-Data_Source[[#This Row],[Year]]</f>
        <v>4</v>
      </c>
      <c r="F5094" t="s">
        <v>15</v>
      </c>
      <c r="G5094" t="s">
        <v>23</v>
      </c>
      <c r="H5094" t="s">
        <v>26</v>
      </c>
      <c r="I5094">
        <v>4</v>
      </c>
      <c r="J5094" t="s">
        <v>18</v>
      </c>
      <c r="K5094" t="s">
        <v>19</v>
      </c>
      <c r="L5094">
        <v>4893</v>
      </c>
      <c r="M5094" t="s">
        <v>20</v>
      </c>
      <c r="N5094" t="s">
        <v>20</v>
      </c>
      <c r="O5094" s="3">
        <v>136500</v>
      </c>
      <c r="P5094" s="1">
        <f>MEDIAN(Data_Source[Price (SAR)])</f>
        <v>58000</v>
      </c>
      <c r="Q5094" s="1" cm="1">
        <f t="array" ref="Q5094">MEDIAN(_xlfn._xlws.FILTER(Data_Source[Price (SAR)],Data_Source[Maker] = Data_Source[[#This Row],[Maker]]))</f>
        <v>65000</v>
      </c>
    </row>
    <row r="5095" spans="1:17" x14ac:dyDescent="0.35">
      <c r="A5095">
        <v>5094</v>
      </c>
      <c r="B5095" t="s">
        <v>85</v>
      </c>
      <c r="C5095" t="s">
        <v>87</v>
      </c>
      <c r="D5095">
        <v>2019</v>
      </c>
      <c r="E5095" s="9">
        <f ca="1">YEAR(TODAY())-Data_Source[[#This Row],[Year]]</f>
        <v>6</v>
      </c>
      <c r="F5095" t="s">
        <v>15</v>
      </c>
      <c r="G5095" t="s">
        <v>23</v>
      </c>
      <c r="H5095" t="s">
        <v>17</v>
      </c>
      <c r="I5095">
        <v>3</v>
      </c>
      <c r="J5095" t="s">
        <v>18</v>
      </c>
      <c r="K5095" t="s">
        <v>19</v>
      </c>
      <c r="L5095">
        <v>52000</v>
      </c>
      <c r="M5095" t="s">
        <v>20</v>
      </c>
      <c r="N5095" t="s">
        <v>20</v>
      </c>
      <c r="O5095" s="3">
        <v>130000</v>
      </c>
      <c r="P5095" s="1">
        <f>MEDIAN(Data_Source[Price (SAR)])</f>
        <v>58000</v>
      </c>
      <c r="Q5095" s="1" cm="1">
        <f t="array" ref="Q5095">MEDIAN(_xlfn._xlws.FILTER(Data_Source[Price (SAR)],Data_Source[Maker] = Data_Source[[#This Row],[Maker]]))</f>
        <v>88000</v>
      </c>
    </row>
    <row r="5096" spans="1:17" x14ac:dyDescent="0.35">
      <c r="A5096">
        <v>5095</v>
      </c>
      <c r="B5096" t="s">
        <v>34</v>
      </c>
      <c r="C5096" t="s">
        <v>123</v>
      </c>
      <c r="D5096">
        <v>2018</v>
      </c>
      <c r="E5096" s="9">
        <f ca="1">YEAR(TODAY())-Data_Source[[#This Row],[Year]]</f>
        <v>7</v>
      </c>
      <c r="F5096" t="s">
        <v>15</v>
      </c>
      <c r="G5096" t="s">
        <v>23</v>
      </c>
      <c r="H5096" t="s">
        <v>30</v>
      </c>
      <c r="I5096">
        <v>2.7</v>
      </c>
      <c r="J5096" t="s">
        <v>18</v>
      </c>
      <c r="K5096" t="s">
        <v>68</v>
      </c>
      <c r="L5096">
        <v>20000</v>
      </c>
      <c r="M5096" t="s">
        <v>111</v>
      </c>
      <c r="N5096" t="s">
        <v>540</v>
      </c>
      <c r="O5096" s="2">
        <v>115000</v>
      </c>
      <c r="P5096" s="1">
        <f>MEDIAN(Data_Source[Price (SAR)])</f>
        <v>58000</v>
      </c>
      <c r="Q5096" s="1" cm="1">
        <f t="array" ref="Q5096">MEDIAN(_xlfn._xlws.FILTER(Data_Source[Price (SAR)],Data_Source[Maker] = Data_Source[[#This Row],[Maker]]))</f>
        <v>65000</v>
      </c>
    </row>
    <row r="5097" spans="1:17" x14ac:dyDescent="0.35">
      <c r="A5097">
        <v>5096</v>
      </c>
      <c r="B5097" t="s">
        <v>36</v>
      </c>
      <c r="C5097" t="s">
        <v>37</v>
      </c>
      <c r="D5097">
        <v>2018</v>
      </c>
      <c r="E5097" s="9">
        <f ca="1">YEAR(TODAY())-Data_Source[[#This Row],[Year]]</f>
        <v>7</v>
      </c>
      <c r="F5097" t="s">
        <v>15</v>
      </c>
      <c r="G5097" t="s">
        <v>25</v>
      </c>
      <c r="H5097" t="s">
        <v>26</v>
      </c>
      <c r="I5097">
        <v>5.3</v>
      </c>
      <c r="J5097" t="s">
        <v>18</v>
      </c>
      <c r="K5097" t="s">
        <v>19</v>
      </c>
      <c r="L5097">
        <v>82469</v>
      </c>
      <c r="M5097" t="s">
        <v>20</v>
      </c>
      <c r="N5097" t="s">
        <v>20</v>
      </c>
      <c r="O5097" s="3">
        <v>146500</v>
      </c>
      <c r="P5097" s="1">
        <f>MEDIAN(Data_Source[Price (SAR)])</f>
        <v>58000</v>
      </c>
      <c r="Q5097" s="1" cm="1">
        <f t="array" ref="Q5097">MEDIAN(_xlfn._xlws.FILTER(Data_Source[Price (SAR)],Data_Source[Maker] = Data_Source[[#This Row],[Maker]]))</f>
        <v>72000</v>
      </c>
    </row>
    <row r="5098" spans="1:17" x14ac:dyDescent="0.35">
      <c r="A5098">
        <v>5097</v>
      </c>
      <c r="B5098" t="s">
        <v>82</v>
      </c>
      <c r="C5098" t="s">
        <v>156</v>
      </c>
      <c r="D5098">
        <v>2019</v>
      </c>
      <c r="E5098" s="9">
        <f ca="1">YEAR(TODAY())-Data_Source[[#This Row],[Year]]</f>
        <v>6</v>
      </c>
      <c r="F5098" t="s">
        <v>15</v>
      </c>
      <c r="G5098" t="s">
        <v>23</v>
      </c>
      <c r="H5098" t="s">
        <v>26</v>
      </c>
      <c r="I5098">
        <v>1.4</v>
      </c>
      <c r="J5098" t="s">
        <v>18</v>
      </c>
      <c r="K5098" t="s">
        <v>19</v>
      </c>
      <c r="L5098">
        <v>51000</v>
      </c>
      <c r="M5098" t="s">
        <v>20</v>
      </c>
      <c r="N5098" t="s">
        <v>20</v>
      </c>
      <c r="O5098" s="2">
        <v>31000</v>
      </c>
      <c r="P5098" s="1">
        <f>MEDIAN(Data_Source[Price (SAR)])</f>
        <v>58000</v>
      </c>
      <c r="Q5098" s="1" cm="1">
        <f t="array" ref="Q5098">MEDIAN(_xlfn._xlws.FILTER(Data_Source[Price (SAR)],Data_Source[Maker] = Data_Source[[#This Row],[Maker]]))</f>
        <v>40000</v>
      </c>
    </row>
    <row r="5099" spans="1:17" x14ac:dyDescent="0.35">
      <c r="A5099">
        <v>5098</v>
      </c>
      <c r="B5099" t="s">
        <v>109</v>
      </c>
      <c r="C5099" t="s">
        <v>110</v>
      </c>
      <c r="D5099">
        <v>2018</v>
      </c>
      <c r="E5099" s="9">
        <f ca="1">YEAR(TODAY())-Data_Source[[#This Row],[Year]]</f>
        <v>7</v>
      </c>
      <c r="F5099" t="s">
        <v>15</v>
      </c>
      <c r="G5099" t="s">
        <v>16</v>
      </c>
      <c r="H5099" t="s">
        <v>26</v>
      </c>
      <c r="I5099">
        <v>3.6</v>
      </c>
      <c r="J5099" t="s">
        <v>18</v>
      </c>
      <c r="K5099" t="s">
        <v>19</v>
      </c>
      <c r="L5099">
        <v>38000</v>
      </c>
      <c r="M5099" t="s">
        <v>42</v>
      </c>
      <c r="N5099" t="s">
        <v>64</v>
      </c>
      <c r="O5099" s="3">
        <v>90000</v>
      </c>
      <c r="P5099" s="1">
        <f>MEDIAN(Data_Source[Price (SAR)])</f>
        <v>58000</v>
      </c>
      <c r="Q5099" s="1" cm="1">
        <f t="array" ref="Q5099">MEDIAN(_xlfn._xlws.FILTER(Data_Source[Price (SAR)],Data_Source[Maker] = Data_Source[[#This Row],[Maker]]))</f>
        <v>71000</v>
      </c>
    </row>
    <row r="5100" spans="1:17" x14ac:dyDescent="0.35">
      <c r="A5100">
        <v>5099</v>
      </c>
      <c r="B5100" t="s">
        <v>34</v>
      </c>
      <c r="C5100" t="s">
        <v>72</v>
      </c>
      <c r="D5100">
        <v>2017</v>
      </c>
      <c r="E5100" s="9">
        <f ca="1">YEAR(TODAY())-Data_Source[[#This Row],[Year]]</f>
        <v>8</v>
      </c>
      <c r="F5100" t="s">
        <v>15</v>
      </c>
      <c r="G5100" t="s">
        <v>23</v>
      </c>
      <c r="H5100" t="s">
        <v>17</v>
      </c>
      <c r="I5100">
        <v>2.4</v>
      </c>
      <c r="J5100" t="s">
        <v>18</v>
      </c>
      <c r="K5100" t="s">
        <v>19</v>
      </c>
      <c r="L5100">
        <v>148000</v>
      </c>
      <c r="M5100" t="s">
        <v>42</v>
      </c>
      <c r="N5100" t="s">
        <v>64</v>
      </c>
      <c r="O5100" s="2">
        <v>80000</v>
      </c>
      <c r="P5100" s="1">
        <f>MEDIAN(Data_Source[Price (SAR)])</f>
        <v>58000</v>
      </c>
      <c r="Q5100" s="1" cm="1">
        <f t="array" ref="Q5100">MEDIAN(_xlfn._xlws.FILTER(Data_Source[Price (SAR)],Data_Source[Maker] = Data_Source[[#This Row],[Maker]]))</f>
        <v>65000</v>
      </c>
    </row>
    <row r="5101" spans="1:17" x14ac:dyDescent="0.35">
      <c r="A5101">
        <v>5100</v>
      </c>
      <c r="B5101" t="s">
        <v>34</v>
      </c>
      <c r="C5101" t="s">
        <v>43</v>
      </c>
      <c r="D5101">
        <v>2020</v>
      </c>
      <c r="E5101" s="9">
        <f ca="1">YEAR(TODAY())-Data_Source[[#This Row],[Year]]</f>
        <v>5</v>
      </c>
      <c r="F5101" t="s">
        <v>44</v>
      </c>
      <c r="G5101" t="s">
        <v>23</v>
      </c>
      <c r="H5101" t="s">
        <v>26</v>
      </c>
      <c r="I5101">
        <v>2.5</v>
      </c>
      <c r="J5101" t="s">
        <v>18</v>
      </c>
      <c r="K5101" t="s">
        <v>19</v>
      </c>
      <c r="L5101">
        <v>16500</v>
      </c>
      <c r="M5101" t="s">
        <v>45</v>
      </c>
      <c r="N5101" t="s">
        <v>539</v>
      </c>
      <c r="O5101" s="3">
        <v>86900</v>
      </c>
      <c r="P5101" s="1">
        <f>MEDIAN(Data_Source[Price (SAR)])</f>
        <v>58000</v>
      </c>
      <c r="Q5101" s="1" cm="1">
        <f t="array" ref="Q5101">MEDIAN(_xlfn._xlws.FILTER(Data_Source[Price (SAR)],Data_Source[Maker] = Data_Source[[#This Row],[Maker]]))</f>
        <v>65000</v>
      </c>
    </row>
    <row r="5102" spans="1:17" x14ac:dyDescent="0.35">
      <c r="A5102">
        <v>5101</v>
      </c>
      <c r="B5102" t="s">
        <v>85</v>
      </c>
      <c r="C5102" t="s">
        <v>87</v>
      </c>
      <c r="D5102">
        <v>2018</v>
      </c>
      <c r="E5102" s="9">
        <f ca="1">YEAR(TODAY())-Data_Source[[#This Row],[Year]]</f>
        <v>7</v>
      </c>
      <c r="F5102" t="s">
        <v>15</v>
      </c>
      <c r="G5102" t="s">
        <v>75</v>
      </c>
      <c r="H5102" t="s">
        <v>30</v>
      </c>
      <c r="I5102">
        <v>3.8</v>
      </c>
      <c r="J5102" t="s">
        <v>18</v>
      </c>
      <c r="K5102" t="s">
        <v>19</v>
      </c>
      <c r="L5102">
        <v>97000</v>
      </c>
      <c r="M5102" t="s">
        <v>20</v>
      </c>
      <c r="N5102" t="s">
        <v>20</v>
      </c>
      <c r="O5102" s="3">
        <v>98000</v>
      </c>
      <c r="P5102" s="1">
        <f>MEDIAN(Data_Source[Price (SAR)])</f>
        <v>58000</v>
      </c>
      <c r="Q5102" s="1" cm="1">
        <f t="array" ref="Q5102">MEDIAN(_xlfn._xlws.FILTER(Data_Source[Price (SAR)],Data_Source[Maker] = Data_Source[[#This Row],[Maker]]))</f>
        <v>88000</v>
      </c>
    </row>
    <row r="5103" spans="1:17" x14ac:dyDescent="0.35">
      <c r="A5103">
        <v>5102</v>
      </c>
      <c r="B5103" t="s">
        <v>27</v>
      </c>
      <c r="C5103" t="s">
        <v>88</v>
      </c>
      <c r="D5103">
        <v>2018</v>
      </c>
      <c r="E5103" s="9">
        <f ca="1">YEAR(TODAY())-Data_Source[[#This Row],[Year]]</f>
        <v>7</v>
      </c>
      <c r="F5103" t="s">
        <v>15</v>
      </c>
      <c r="G5103" t="s">
        <v>23</v>
      </c>
      <c r="H5103" t="s">
        <v>26</v>
      </c>
      <c r="I5103">
        <v>1.4</v>
      </c>
      <c r="J5103" t="s">
        <v>18</v>
      </c>
      <c r="K5103" t="s">
        <v>19</v>
      </c>
      <c r="L5103">
        <v>68000</v>
      </c>
      <c r="M5103" t="s">
        <v>20</v>
      </c>
      <c r="N5103" t="s">
        <v>20</v>
      </c>
      <c r="O5103" s="2">
        <v>27000</v>
      </c>
      <c r="P5103" s="1">
        <f>MEDIAN(Data_Source[Price (SAR)])</f>
        <v>58000</v>
      </c>
      <c r="Q5103" s="1" cm="1">
        <f t="array" ref="Q5103">MEDIAN(_xlfn._xlws.FILTER(Data_Source[Price (SAR)],Data_Source[Maker] = Data_Source[[#This Row],[Maker]]))</f>
        <v>42000</v>
      </c>
    </row>
    <row r="5104" spans="1:17" x14ac:dyDescent="0.35">
      <c r="A5104">
        <v>5103</v>
      </c>
      <c r="B5104" t="s">
        <v>60</v>
      </c>
      <c r="C5104" t="s">
        <v>90</v>
      </c>
      <c r="D5104">
        <v>2015</v>
      </c>
      <c r="E5104" s="9">
        <f ca="1">YEAR(TODAY())-Data_Source[[#This Row],[Year]]</f>
        <v>10</v>
      </c>
      <c r="F5104" t="s">
        <v>15</v>
      </c>
      <c r="G5104" t="s">
        <v>23</v>
      </c>
      <c r="H5104" t="s">
        <v>17</v>
      </c>
      <c r="I5104">
        <v>5.7</v>
      </c>
      <c r="J5104" t="s">
        <v>18</v>
      </c>
      <c r="K5104" t="s">
        <v>19</v>
      </c>
      <c r="L5104">
        <v>248</v>
      </c>
      <c r="M5104" t="s">
        <v>111</v>
      </c>
      <c r="N5104" t="s">
        <v>540</v>
      </c>
      <c r="O5104" s="3">
        <v>200000</v>
      </c>
      <c r="P5104" s="1">
        <f>MEDIAN(Data_Source[Price (SAR)])</f>
        <v>58000</v>
      </c>
      <c r="Q5104" s="1" cm="1">
        <f t="array" ref="Q5104">MEDIAN(_xlfn._xlws.FILTER(Data_Source[Price (SAR)],Data_Source[Maker] = Data_Source[[#This Row],[Maker]]))</f>
        <v>142000</v>
      </c>
    </row>
    <row r="5105" spans="1:17" x14ac:dyDescent="0.35">
      <c r="A5105">
        <v>5104</v>
      </c>
      <c r="B5105" t="s">
        <v>27</v>
      </c>
      <c r="C5105" t="s">
        <v>88</v>
      </c>
      <c r="D5105">
        <v>2011</v>
      </c>
      <c r="E5105" s="9">
        <f ca="1">YEAR(TODAY())-Data_Source[[#This Row],[Year]]</f>
        <v>14</v>
      </c>
      <c r="F5105" t="s">
        <v>44</v>
      </c>
      <c r="G5105" t="s">
        <v>25</v>
      </c>
      <c r="H5105" t="s">
        <v>26</v>
      </c>
      <c r="I5105">
        <v>1.5</v>
      </c>
      <c r="J5105" t="s">
        <v>18</v>
      </c>
      <c r="K5105" t="s">
        <v>68</v>
      </c>
      <c r="L5105">
        <v>230000</v>
      </c>
      <c r="M5105" t="s">
        <v>42</v>
      </c>
      <c r="N5105" t="s">
        <v>64</v>
      </c>
      <c r="O5105" s="2">
        <v>15000</v>
      </c>
      <c r="P5105" s="1">
        <f>MEDIAN(Data_Source[Price (SAR)])</f>
        <v>58000</v>
      </c>
      <c r="Q5105" s="1" cm="1">
        <f t="array" ref="Q5105">MEDIAN(_xlfn._xlws.FILTER(Data_Source[Price (SAR)],Data_Source[Maker] = Data_Source[[#This Row],[Maker]]))</f>
        <v>42000</v>
      </c>
    </row>
    <row r="5106" spans="1:17" x14ac:dyDescent="0.35">
      <c r="A5106">
        <v>5105</v>
      </c>
      <c r="B5106" t="s">
        <v>52</v>
      </c>
      <c r="C5106" t="s">
        <v>53</v>
      </c>
      <c r="D5106">
        <v>2016</v>
      </c>
      <c r="E5106" s="9">
        <f ca="1">YEAR(TODAY())-Data_Source[[#This Row],[Year]]</f>
        <v>9</v>
      </c>
      <c r="F5106" t="s">
        <v>15</v>
      </c>
      <c r="G5106" t="s">
        <v>33</v>
      </c>
      <c r="H5106" t="s">
        <v>17</v>
      </c>
      <c r="I5106">
        <v>5.7</v>
      </c>
      <c r="J5106" t="s">
        <v>18</v>
      </c>
      <c r="K5106" t="s">
        <v>19</v>
      </c>
      <c r="L5106">
        <v>105000</v>
      </c>
      <c r="M5106" t="s">
        <v>42</v>
      </c>
      <c r="N5106" t="s">
        <v>64</v>
      </c>
      <c r="O5106" s="3">
        <v>65500</v>
      </c>
      <c r="P5106" s="1">
        <f>MEDIAN(Data_Source[Price (SAR)])</f>
        <v>58000</v>
      </c>
      <c r="Q5106" s="1" cm="1">
        <f t="array" ref="Q5106">MEDIAN(_xlfn._xlws.FILTER(Data_Source[Price (SAR)],Data_Source[Maker] = Data_Source[[#This Row],[Maker]]))</f>
        <v>80000</v>
      </c>
    </row>
    <row r="5107" spans="1:17" x14ac:dyDescent="0.35">
      <c r="A5107">
        <v>5106</v>
      </c>
      <c r="B5107" t="s">
        <v>97</v>
      </c>
      <c r="C5107" t="s">
        <v>242</v>
      </c>
      <c r="D5107">
        <v>2019</v>
      </c>
      <c r="E5107" s="9">
        <f ca="1">YEAR(TODAY())-Data_Source[[#This Row],[Year]]</f>
        <v>6</v>
      </c>
      <c r="F5107" t="s">
        <v>15</v>
      </c>
      <c r="G5107" t="s">
        <v>78</v>
      </c>
      <c r="H5107" t="s">
        <v>17</v>
      </c>
      <c r="I5107">
        <v>1.8</v>
      </c>
      <c r="J5107" t="s">
        <v>18</v>
      </c>
      <c r="K5107" t="s">
        <v>19</v>
      </c>
      <c r="L5107">
        <v>66000</v>
      </c>
      <c r="M5107" t="s">
        <v>42</v>
      </c>
      <c r="N5107" t="s">
        <v>64</v>
      </c>
      <c r="O5107" s="3">
        <v>40000</v>
      </c>
      <c r="P5107" s="1">
        <f>MEDIAN(Data_Source[Price (SAR)])</f>
        <v>58000</v>
      </c>
      <c r="Q5107" s="1" cm="1">
        <f t="array" ref="Q5107">MEDIAN(_xlfn._xlws.FILTER(Data_Source[Price (SAR)],Data_Source[Maker] = Data_Source[[#This Row],[Maker]]))</f>
        <v>42500</v>
      </c>
    </row>
    <row r="5108" spans="1:17" x14ac:dyDescent="0.35">
      <c r="A5108">
        <v>5107</v>
      </c>
      <c r="B5108" t="s">
        <v>34</v>
      </c>
      <c r="C5108" t="s">
        <v>51</v>
      </c>
      <c r="D5108">
        <v>2015</v>
      </c>
      <c r="E5108" s="9">
        <f ca="1">YEAR(TODAY())-Data_Source[[#This Row],[Year]]</f>
        <v>10</v>
      </c>
      <c r="F5108" t="s">
        <v>15</v>
      </c>
      <c r="G5108" t="s">
        <v>25</v>
      </c>
      <c r="H5108" t="s">
        <v>26</v>
      </c>
      <c r="I5108">
        <v>1.6</v>
      </c>
      <c r="J5108" t="s">
        <v>18</v>
      </c>
      <c r="K5108" t="s">
        <v>19</v>
      </c>
      <c r="L5108">
        <v>176277</v>
      </c>
      <c r="M5108" t="s">
        <v>45</v>
      </c>
      <c r="N5108" t="s">
        <v>539</v>
      </c>
      <c r="O5108" s="3">
        <v>37000</v>
      </c>
      <c r="P5108" s="1">
        <f>MEDIAN(Data_Source[Price (SAR)])</f>
        <v>58000</v>
      </c>
      <c r="Q5108" s="1" cm="1">
        <f t="array" ref="Q5108">MEDIAN(_xlfn._xlws.FILTER(Data_Source[Price (SAR)],Data_Source[Maker] = Data_Source[[#This Row],[Maker]]))</f>
        <v>65000</v>
      </c>
    </row>
    <row r="5109" spans="1:17" x14ac:dyDescent="0.35">
      <c r="A5109">
        <v>5108</v>
      </c>
      <c r="B5109" t="s">
        <v>60</v>
      </c>
      <c r="C5109" t="s">
        <v>80</v>
      </c>
      <c r="D5109">
        <v>2016</v>
      </c>
      <c r="E5109" s="9">
        <f ca="1">YEAR(TODAY())-Data_Source[[#This Row],[Year]]</f>
        <v>9</v>
      </c>
      <c r="F5109" t="s">
        <v>47</v>
      </c>
      <c r="G5109" t="s">
        <v>29</v>
      </c>
      <c r="H5109" t="s">
        <v>17</v>
      </c>
      <c r="I5109">
        <v>3.5</v>
      </c>
      <c r="J5109" t="s">
        <v>18</v>
      </c>
      <c r="K5109" t="s">
        <v>19</v>
      </c>
      <c r="L5109">
        <v>50000</v>
      </c>
      <c r="M5109" t="s">
        <v>45</v>
      </c>
      <c r="N5109" t="s">
        <v>539</v>
      </c>
      <c r="O5109" s="2">
        <v>126000</v>
      </c>
      <c r="P5109" s="1">
        <f>MEDIAN(Data_Source[Price (SAR)])</f>
        <v>58000</v>
      </c>
      <c r="Q5109" s="1" cm="1">
        <f t="array" ref="Q5109">MEDIAN(_xlfn._xlws.FILTER(Data_Source[Price (SAR)],Data_Source[Maker] = Data_Source[[#This Row],[Maker]]))</f>
        <v>142000</v>
      </c>
    </row>
    <row r="5110" spans="1:17" x14ac:dyDescent="0.35">
      <c r="A5110">
        <v>5109</v>
      </c>
      <c r="B5110" t="s">
        <v>73</v>
      </c>
      <c r="C5110">
        <v>3</v>
      </c>
      <c r="D5110">
        <v>2018</v>
      </c>
      <c r="E5110" s="9">
        <f ca="1">YEAR(TODAY())-Data_Source[[#This Row],[Year]]</f>
        <v>7</v>
      </c>
      <c r="F5110" t="s">
        <v>15</v>
      </c>
      <c r="G5110" t="s">
        <v>25</v>
      </c>
      <c r="H5110" t="s">
        <v>26</v>
      </c>
      <c r="I5110">
        <v>2</v>
      </c>
      <c r="J5110" t="s">
        <v>18</v>
      </c>
      <c r="K5110" t="s">
        <v>19</v>
      </c>
      <c r="L5110">
        <v>47000</v>
      </c>
      <c r="M5110" t="s">
        <v>54</v>
      </c>
      <c r="N5110" t="s">
        <v>538</v>
      </c>
      <c r="O5110" s="2">
        <v>54000</v>
      </c>
      <c r="P5110" s="1">
        <f>MEDIAN(Data_Source[Price (SAR)])</f>
        <v>58000</v>
      </c>
      <c r="Q5110" s="1" cm="1">
        <f t="array" ref="Q5110">MEDIAN(_xlfn._xlws.FILTER(Data_Source[Price (SAR)],Data_Source[Maker] = Data_Source[[#This Row],[Maker]]))</f>
        <v>56000</v>
      </c>
    </row>
    <row r="5111" spans="1:17" x14ac:dyDescent="0.35">
      <c r="A5111">
        <v>5110</v>
      </c>
      <c r="B5111" t="s">
        <v>39</v>
      </c>
      <c r="C5111" t="s">
        <v>143</v>
      </c>
      <c r="D5111">
        <v>2017</v>
      </c>
      <c r="E5111" s="9">
        <f ca="1">YEAR(TODAY())-Data_Source[[#This Row],[Year]]</f>
        <v>8</v>
      </c>
      <c r="F5111" t="s">
        <v>15</v>
      </c>
      <c r="G5111" t="s">
        <v>25</v>
      </c>
      <c r="H5111" t="s">
        <v>30</v>
      </c>
      <c r="I5111">
        <v>2.4</v>
      </c>
      <c r="J5111" t="s">
        <v>18</v>
      </c>
      <c r="K5111" t="s">
        <v>19</v>
      </c>
      <c r="L5111">
        <v>110000</v>
      </c>
      <c r="M5111" t="s">
        <v>20</v>
      </c>
      <c r="N5111" t="s">
        <v>20</v>
      </c>
      <c r="O5111" s="3">
        <v>49000</v>
      </c>
      <c r="P5111" s="1">
        <f>MEDIAN(Data_Source[Price (SAR)])</f>
        <v>58000</v>
      </c>
      <c r="Q5111" s="1" cm="1">
        <f t="array" ref="Q5111">MEDIAN(_xlfn._xlws.FILTER(Data_Source[Price (SAR)],Data_Source[Maker] = Data_Source[[#This Row],[Maker]]))</f>
        <v>60000</v>
      </c>
    </row>
    <row r="5112" spans="1:17" x14ac:dyDescent="0.35">
      <c r="A5112">
        <v>5111</v>
      </c>
      <c r="B5112" t="s">
        <v>21</v>
      </c>
      <c r="C5112" t="s">
        <v>285</v>
      </c>
      <c r="D5112">
        <v>2013</v>
      </c>
      <c r="E5112" s="9">
        <f ca="1">YEAR(TODAY())-Data_Source[[#This Row],[Year]]</f>
        <v>12</v>
      </c>
      <c r="F5112" t="s">
        <v>15</v>
      </c>
      <c r="G5112" t="s">
        <v>23</v>
      </c>
      <c r="H5112" t="s">
        <v>17</v>
      </c>
      <c r="I5112">
        <v>4</v>
      </c>
      <c r="J5112" t="s">
        <v>18</v>
      </c>
      <c r="K5112" t="s">
        <v>19</v>
      </c>
      <c r="L5112">
        <v>95000</v>
      </c>
      <c r="M5112" t="s">
        <v>59</v>
      </c>
      <c r="N5112" t="s">
        <v>59</v>
      </c>
      <c r="O5112" s="2">
        <v>61000</v>
      </c>
      <c r="P5112" s="1">
        <f>MEDIAN(Data_Source[Price (SAR)])</f>
        <v>58000</v>
      </c>
      <c r="Q5112" s="1" cm="1">
        <f t="array" ref="Q5112">MEDIAN(_xlfn._xlws.FILTER(Data_Source[Price (SAR)],Data_Source[Maker] = Data_Source[[#This Row],[Maker]]))</f>
        <v>36500</v>
      </c>
    </row>
    <row r="5113" spans="1:17" x14ac:dyDescent="0.35">
      <c r="A5113">
        <v>5112</v>
      </c>
      <c r="B5113" t="s">
        <v>31</v>
      </c>
      <c r="C5113" t="s">
        <v>32</v>
      </c>
      <c r="D5113">
        <v>2009</v>
      </c>
      <c r="E5113" s="9">
        <f ca="1">YEAR(TODAY())-Data_Source[[#This Row],[Year]]</f>
        <v>16</v>
      </c>
      <c r="F5113" t="s">
        <v>15</v>
      </c>
      <c r="G5113" t="s">
        <v>75</v>
      </c>
      <c r="H5113" t="s">
        <v>30</v>
      </c>
      <c r="I5113">
        <v>2.4</v>
      </c>
      <c r="J5113" t="s">
        <v>18</v>
      </c>
      <c r="K5113" t="s">
        <v>19</v>
      </c>
      <c r="L5113">
        <v>235000</v>
      </c>
      <c r="M5113" t="s">
        <v>20</v>
      </c>
      <c r="N5113" t="s">
        <v>20</v>
      </c>
      <c r="O5113" s="2">
        <v>25000</v>
      </c>
      <c r="P5113" s="1">
        <f>MEDIAN(Data_Source[Price (SAR)])</f>
        <v>58000</v>
      </c>
      <c r="Q5113" s="1" cm="1">
        <f t="array" ref="Q5113">MEDIAN(_xlfn._xlws.FILTER(Data_Source[Price (SAR)],Data_Source[Maker] = Data_Source[[#This Row],[Maker]]))</f>
        <v>60500</v>
      </c>
    </row>
    <row r="5114" spans="1:17" x14ac:dyDescent="0.35">
      <c r="A5114">
        <v>5113</v>
      </c>
      <c r="B5114" t="s">
        <v>219</v>
      </c>
      <c r="C5114" t="s">
        <v>334</v>
      </c>
      <c r="D5114">
        <v>2018</v>
      </c>
      <c r="E5114" s="9">
        <f ca="1">YEAR(TODAY())-Data_Source[[#This Row],[Year]]</f>
        <v>7</v>
      </c>
      <c r="F5114" t="s">
        <v>15</v>
      </c>
      <c r="G5114" t="s">
        <v>23</v>
      </c>
      <c r="H5114" t="s">
        <v>30</v>
      </c>
      <c r="I5114">
        <v>2.5</v>
      </c>
      <c r="J5114" t="s">
        <v>18</v>
      </c>
      <c r="K5114" t="s">
        <v>19</v>
      </c>
      <c r="L5114">
        <v>59000</v>
      </c>
      <c r="M5114" t="s">
        <v>126</v>
      </c>
      <c r="N5114" t="s">
        <v>126</v>
      </c>
      <c r="O5114" s="3">
        <v>2402</v>
      </c>
      <c r="P5114" s="1">
        <f>MEDIAN(Data_Source[Price (SAR)])</f>
        <v>58000</v>
      </c>
      <c r="Q5114" s="1" cm="1">
        <f t="array" ref="Q5114">MEDIAN(_xlfn._xlws.FILTER(Data_Source[Price (SAR)],Data_Source[Maker] = Data_Source[[#This Row],[Maker]]))</f>
        <v>49500</v>
      </c>
    </row>
    <row r="5115" spans="1:17" x14ac:dyDescent="0.35">
      <c r="A5115">
        <v>5114</v>
      </c>
      <c r="B5115" t="s">
        <v>73</v>
      </c>
      <c r="C5115">
        <v>6</v>
      </c>
      <c r="D5115">
        <v>2012</v>
      </c>
      <c r="E5115" s="9">
        <f ca="1">YEAR(TODAY())-Data_Source[[#This Row],[Year]]</f>
        <v>13</v>
      </c>
      <c r="F5115" t="s">
        <v>15</v>
      </c>
      <c r="G5115" t="s">
        <v>23</v>
      </c>
      <c r="H5115" t="s">
        <v>26</v>
      </c>
      <c r="I5115">
        <v>2.5</v>
      </c>
      <c r="J5115" t="s">
        <v>18</v>
      </c>
      <c r="K5115" t="s">
        <v>19</v>
      </c>
      <c r="L5115">
        <v>129000</v>
      </c>
      <c r="M5115" t="s">
        <v>20</v>
      </c>
      <c r="N5115" t="s">
        <v>20</v>
      </c>
      <c r="O5115" s="2">
        <v>19000</v>
      </c>
      <c r="P5115" s="1">
        <f>MEDIAN(Data_Source[Price (SAR)])</f>
        <v>58000</v>
      </c>
      <c r="Q5115" s="1" cm="1">
        <f t="array" ref="Q5115">MEDIAN(_xlfn._xlws.FILTER(Data_Source[Price (SAR)],Data_Source[Maker] = Data_Source[[#This Row],[Maker]]))</f>
        <v>56000</v>
      </c>
    </row>
    <row r="5116" spans="1:17" x14ac:dyDescent="0.35">
      <c r="A5116">
        <v>5115</v>
      </c>
      <c r="B5116" t="s">
        <v>27</v>
      </c>
      <c r="C5116" t="s">
        <v>160</v>
      </c>
      <c r="D5116">
        <v>2016</v>
      </c>
      <c r="E5116" s="9">
        <f ca="1">YEAR(TODAY())-Data_Source[[#This Row],[Year]]</f>
        <v>9</v>
      </c>
      <c r="F5116" t="s">
        <v>15</v>
      </c>
      <c r="G5116" t="s">
        <v>75</v>
      </c>
      <c r="H5116" t="s">
        <v>30</v>
      </c>
      <c r="I5116">
        <v>1.4</v>
      </c>
      <c r="J5116" t="s">
        <v>18</v>
      </c>
      <c r="K5116" t="s">
        <v>19</v>
      </c>
      <c r="L5116">
        <v>127000</v>
      </c>
      <c r="M5116" t="s">
        <v>138</v>
      </c>
      <c r="N5116" t="s">
        <v>64</v>
      </c>
      <c r="O5116" s="3">
        <v>1959</v>
      </c>
      <c r="P5116" s="1">
        <f>MEDIAN(Data_Source[Price (SAR)])</f>
        <v>58000</v>
      </c>
      <c r="Q5116" s="1" cm="1">
        <f t="array" ref="Q5116">MEDIAN(_xlfn._xlws.FILTER(Data_Source[Price (SAR)],Data_Source[Maker] = Data_Source[[#This Row],[Maker]]))</f>
        <v>42000</v>
      </c>
    </row>
    <row r="5117" spans="1:17" x14ac:dyDescent="0.35">
      <c r="A5117">
        <v>5116</v>
      </c>
      <c r="B5117" t="s">
        <v>21</v>
      </c>
      <c r="C5117" t="s">
        <v>237</v>
      </c>
      <c r="D5117">
        <v>2009</v>
      </c>
      <c r="E5117" s="9">
        <f ca="1">YEAR(TODAY())-Data_Source[[#This Row],[Year]]</f>
        <v>16</v>
      </c>
      <c r="F5117" t="s">
        <v>44</v>
      </c>
      <c r="G5117" t="s">
        <v>23</v>
      </c>
      <c r="H5117" t="s">
        <v>30</v>
      </c>
      <c r="I5117">
        <v>2</v>
      </c>
      <c r="J5117" t="s">
        <v>18</v>
      </c>
      <c r="K5117" t="s">
        <v>19</v>
      </c>
      <c r="L5117">
        <v>245000</v>
      </c>
      <c r="M5117" t="s">
        <v>45</v>
      </c>
      <c r="N5117" t="s">
        <v>539</v>
      </c>
      <c r="O5117" s="3">
        <v>19000</v>
      </c>
      <c r="P5117" s="1">
        <f>MEDIAN(Data_Source[Price (SAR)])</f>
        <v>58000</v>
      </c>
      <c r="Q5117" s="1" cm="1">
        <f t="array" ref="Q5117">MEDIAN(_xlfn._xlws.FILTER(Data_Source[Price (SAR)],Data_Source[Maker] = Data_Source[[#This Row],[Maker]]))</f>
        <v>36500</v>
      </c>
    </row>
    <row r="5118" spans="1:17" x14ac:dyDescent="0.35">
      <c r="A5118">
        <v>5117</v>
      </c>
      <c r="B5118" t="s">
        <v>48</v>
      </c>
      <c r="C5118" t="s">
        <v>149</v>
      </c>
      <c r="D5118">
        <v>2015</v>
      </c>
      <c r="E5118" s="9">
        <f ca="1">YEAR(TODAY())-Data_Source[[#This Row],[Year]]</f>
        <v>10</v>
      </c>
      <c r="F5118" t="s">
        <v>15</v>
      </c>
      <c r="G5118" t="s">
        <v>25</v>
      </c>
      <c r="H5118" t="s">
        <v>30</v>
      </c>
      <c r="I5118">
        <v>2</v>
      </c>
      <c r="J5118" t="s">
        <v>18</v>
      </c>
      <c r="K5118" t="s">
        <v>19</v>
      </c>
      <c r="L5118">
        <v>73000</v>
      </c>
      <c r="M5118" t="s">
        <v>20</v>
      </c>
      <c r="N5118" t="s">
        <v>20</v>
      </c>
      <c r="O5118" s="2">
        <v>90000</v>
      </c>
      <c r="P5118" s="1">
        <f>MEDIAN(Data_Source[Price (SAR)])</f>
        <v>58000</v>
      </c>
      <c r="Q5118" s="1" cm="1">
        <f t="array" ref="Q5118">MEDIAN(_xlfn._xlws.FILTER(Data_Source[Price (SAR)],Data_Source[Maker] = Data_Source[[#This Row],[Maker]]))</f>
        <v>145000</v>
      </c>
    </row>
    <row r="5119" spans="1:17" x14ac:dyDescent="0.35">
      <c r="A5119">
        <v>5118</v>
      </c>
      <c r="B5119" t="s">
        <v>76</v>
      </c>
      <c r="C5119" t="s">
        <v>112</v>
      </c>
      <c r="D5119">
        <v>2014</v>
      </c>
      <c r="E5119" s="9">
        <f ca="1">YEAR(TODAY())-Data_Source[[#This Row],[Year]]</f>
        <v>11</v>
      </c>
      <c r="F5119" t="s">
        <v>44</v>
      </c>
      <c r="G5119" t="s">
        <v>23</v>
      </c>
      <c r="H5119" t="s">
        <v>26</v>
      </c>
      <c r="I5119">
        <v>3.5</v>
      </c>
      <c r="J5119" t="s">
        <v>18</v>
      </c>
      <c r="K5119" t="s">
        <v>19</v>
      </c>
      <c r="L5119">
        <v>155000</v>
      </c>
      <c r="M5119" t="s">
        <v>59</v>
      </c>
      <c r="N5119" t="s">
        <v>59</v>
      </c>
      <c r="O5119" s="3">
        <v>57000</v>
      </c>
      <c r="P5119" s="1">
        <f>MEDIAN(Data_Source[Price (SAR)])</f>
        <v>58000</v>
      </c>
      <c r="Q5119" s="1" cm="1">
        <f t="array" ref="Q5119">MEDIAN(_xlfn._xlws.FILTER(Data_Source[Price (SAR)],Data_Source[Maker] = Data_Source[[#This Row],[Maker]]))</f>
        <v>55000</v>
      </c>
    </row>
    <row r="5120" spans="1:17" x14ac:dyDescent="0.35">
      <c r="A5120">
        <v>5119</v>
      </c>
      <c r="B5120" t="s">
        <v>36</v>
      </c>
      <c r="C5120" t="s">
        <v>37</v>
      </c>
      <c r="D5120">
        <v>2018</v>
      </c>
      <c r="E5120" s="9">
        <f ca="1">YEAR(TODAY())-Data_Source[[#This Row],[Year]]</f>
        <v>7</v>
      </c>
      <c r="F5120" t="s">
        <v>15</v>
      </c>
      <c r="G5120" t="s">
        <v>25</v>
      </c>
      <c r="H5120" t="s">
        <v>26</v>
      </c>
      <c r="I5120">
        <v>5.3</v>
      </c>
      <c r="J5120" t="s">
        <v>18</v>
      </c>
      <c r="K5120" t="s">
        <v>19</v>
      </c>
      <c r="L5120">
        <v>82011</v>
      </c>
      <c r="M5120" t="s">
        <v>20</v>
      </c>
      <c r="N5120" t="s">
        <v>20</v>
      </c>
      <c r="O5120" s="2">
        <v>146500</v>
      </c>
      <c r="P5120" s="1">
        <f>MEDIAN(Data_Source[Price (SAR)])</f>
        <v>58000</v>
      </c>
      <c r="Q5120" s="1" cm="1">
        <f t="array" ref="Q5120">MEDIAN(_xlfn._xlws.FILTER(Data_Source[Price (SAR)],Data_Source[Maker] = Data_Source[[#This Row],[Maker]]))</f>
        <v>72000</v>
      </c>
    </row>
    <row r="5121" spans="1:17" x14ac:dyDescent="0.35">
      <c r="A5121">
        <v>5120</v>
      </c>
      <c r="B5121" t="s">
        <v>27</v>
      </c>
      <c r="C5121" t="s">
        <v>91</v>
      </c>
      <c r="D5121">
        <v>2018</v>
      </c>
      <c r="E5121" s="9">
        <f ca="1">YEAR(TODAY())-Data_Source[[#This Row],[Year]]</f>
        <v>7</v>
      </c>
      <c r="F5121" t="s">
        <v>15</v>
      </c>
      <c r="G5121" t="s">
        <v>94</v>
      </c>
      <c r="H5121" t="s">
        <v>30</v>
      </c>
      <c r="I5121">
        <v>3.3</v>
      </c>
      <c r="J5121" t="s">
        <v>18</v>
      </c>
      <c r="K5121" t="s">
        <v>19</v>
      </c>
      <c r="L5121">
        <v>143405</v>
      </c>
      <c r="M5121" t="s">
        <v>20</v>
      </c>
      <c r="N5121" t="s">
        <v>20</v>
      </c>
      <c r="O5121" s="2">
        <v>74500</v>
      </c>
      <c r="P5121" s="1">
        <f>MEDIAN(Data_Source[Price (SAR)])</f>
        <v>58000</v>
      </c>
      <c r="Q5121" s="1" cm="1">
        <f t="array" ref="Q5121">MEDIAN(_xlfn._xlws.FILTER(Data_Source[Price (SAR)],Data_Source[Maker] = Data_Source[[#This Row],[Maker]]))</f>
        <v>42000</v>
      </c>
    </row>
    <row r="5122" spans="1:17" x14ac:dyDescent="0.35">
      <c r="A5122">
        <v>5121</v>
      </c>
      <c r="B5122" t="s">
        <v>174</v>
      </c>
      <c r="C5122" t="s">
        <v>375</v>
      </c>
      <c r="D5122">
        <v>2017</v>
      </c>
      <c r="E5122" s="9">
        <f ca="1">YEAR(TODAY())-Data_Source[[#This Row],[Year]]</f>
        <v>8</v>
      </c>
      <c r="F5122" t="s">
        <v>15</v>
      </c>
      <c r="G5122" t="s">
        <v>23</v>
      </c>
      <c r="H5122" t="s">
        <v>17</v>
      </c>
      <c r="I5122">
        <v>1.4</v>
      </c>
      <c r="J5122" t="s">
        <v>18</v>
      </c>
      <c r="K5122" t="s">
        <v>19</v>
      </c>
      <c r="L5122">
        <v>110000</v>
      </c>
      <c r="M5122" t="s">
        <v>211</v>
      </c>
      <c r="N5122" t="s">
        <v>539</v>
      </c>
      <c r="O5122" s="3">
        <v>75000</v>
      </c>
      <c r="P5122" s="1">
        <f>MEDIAN(Data_Source[Price (SAR)])</f>
        <v>58000</v>
      </c>
      <c r="Q5122" s="1" cm="1">
        <f t="array" ref="Q5122">MEDIAN(_xlfn._xlws.FILTER(Data_Source[Price (SAR)],Data_Source[Maker] = Data_Source[[#This Row],[Maker]]))</f>
        <v>110000</v>
      </c>
    </row>
    <row r="5123" spans="1:17" x14ac:dyDescent="0.35">
      <c r="A5123">
        <v>5122</v>
      </c>
      <c r="B5123" t="s">
        <v>141</v>
      </c>
      <c r="C5123" t="s">
        <v>280</v>
      </c>
      <c r="D5123">
        <v>2015</v>
      </c>
      <c r="E5123" s="9">
        <f ca="1">YEAR(TODAY())-Data_Source[[#This Row],[Year]]</f>
        <v>10</v>
      </c>
      <c r="F5123" t="s">
        <v>44</v>
      </c>
      <c r="G5123" t="s">
        <v>23</v>
      </c>
      <c r="H5123" t="s">
        <v>30</v>
      </c>
      <c r="I5123">
        <v>1.6</v>
      </c>
      <c r="J5123" t="s">
        <v>18</v>
      </c>
      <c r="K5123" t="s">
        <v>68</v>
      </c>
      <c r="L5123">
        <v>100000</v>
      </c>
      <c r="M5123" t="s">
        <v>45</v>
      </c>
      <c r="N5123" t="s">
        <v>539</v>
      </c>
      <c r="O5123" s="3">
        <v>25000</v>
      </c>
      <c r="P5123" s="1">
        <f>MEDIAN(Data_Source[Price (SAR)])</f>
        <v>58000</v>
      </c>
      <c r="Q5123" s="1" cm="1">
        <f t="array" ref="Q5123">MEDIAN(_xlfn._xlws.FILTER(Data_Source[Price (SAR)],Data_Source[Maker] = Data_Source[[#This Row],[Maker]]))</f>
        <v>23500</v>
      </c>
    </row>
    <row r="5124" spans="1:17" x14ac:dyDescent="0.35">
      <c r="A5124">
        <v>5123</v>
      </c>
      <c r="B5124" t="s">
        <v>27</v>
      </c>
      <c r="C5124" t="s">
        <v>233</v>
      </c>
      <c r="D5124">
        <v>2013</v>
      </c>
      <c r="E5124" s="9">
        <f ca="1">YEAR(TODAY())-Data_Source[[#This Row],[Year]]</f>
        <v>12</v>
      </c>
      <c r="F5124" t="s">
        <v>15</v>
      </c>
      <c r="G5124" t="s">
        <v>23</v>
      </c>
      <c r="H5124" t="s">
        <v>17</v>
      </c>
      <c r="I5124">
        <v>2</v>
      </c>
      <c r="J5124" t="s">
        <v>18</v>
      </c>
      <c r="K5124" t="s">
        <v>19</v>
      </c>
      <c r="L5124">
        <v>149675</v>
      </c>
      <c r="M5124" t="s">
        <v>42</v>
      </c>
      <c r="N5124" t="s">
        <v>64</v>
      </c>
      <c r="O5124" s="2">
        <v>25000</v>
      </c>
      <c r="P5124" s="1">
        <f>MEDIAN(Data_Source[Price (SAR)])</f>
        <v>58000</v>
      </c>
      <c r="Q5124" s="1" cm="1">
        <f t="array" ref="Q5124">MEDIAN(_xlfn._xlws.FILTER(Data_Source[Price (SAR)],Data_Source[Maker] = Data_Source[[#This Row],[Maker]]))</f>
        <v>42000</v>
      </c>
    </row>
    <row r="5125" spans="1:17" x14ac:dyDescent="0.35">
      <c r="A5125">
        <v>5124</v>
      </c>
      <c r="B5125" t="s">
        <v>34</v>
      </c>
      <c r="C5125" t="s">
        <v>41</v>
      </c>
      <c r="D5125">
        <v>2019</v>
      </c>
      <c r="E5125" s="9">
        <f ca="1">YEAR(TODAY())-Data_Source[[#This Row],[Year]]</f>
        <v>6</v>
      </c>
      <c r="F5125" t="s">
        <v>15</v>
      </c>
      <c r="G5125" t="s">
        <v>23</v>
      </c>
      <c r="H5125" t="s">
        <v>26</v>
      </c>
      <c r="I5125">
        <v>1.5</v>
      </c>
      <c r="J5125" t="s">
        <v>18</v>
      </c>
      <c r="K5125" t="s">
        <v>19</v>
      </c>
      <c r="L5125">
        <v>50000</v>
      </c>
      <c r="M5125" t="s">
        <v>42</v>
      </c>
      <c r="N5125" t="s">
        <v>64</v>
      </c>
      <c r="O5125" s="2">
        <v>35000</v>
      </c>
      <c r="P5125" s="1">
        <f>MEDIAN(Data_Source[Price (SAR)])</f>
        <v>58000</v>
      </c>
      <c r="Q5125" s="1" cm="1">
        <f t="array" ref="Q5125">MEDIAN(_xlfn._xlws.FILTER(Data_Source[Price (SAR)],Data_Source[Maker] = Data_Source[[#This Row],[Maker]]))</f>
        <v>65000</v>
      </c>
    </row>
    <row r="5126" spans="1:17" x14ac:dyDescent="0.35">
      <c r="A5126">
        <v>5125</v>
      </c>
      <c r="B5126" t="s">
        <v>134</v>
      </c>
      <c r="C5126" t="s">
        <v>165</v>
      </c>
      <c r="D5126">
        <v>2019</v>
      </c>
      <c r="E5126" s="9">
        <f ca="1">YEAR(TODAY())-Data_Source[[#This Row],[Year]]</f>
        <v>6</v>
      </c>
      <c r="F5126" t="s">
        <v>15</v>
      </c>
      <c r="G5126" t="s">
        <v>216</v>
      </c>
      <c r="H5126" t="s">
        <v>17</v>
      </c>
      <c r="I5126">
        <v>1.6</v>
      </c>
      <c r="J5126" t="s">
        <v>18</v>
      </c>
      <c r="K5126" t="s">
        <v>19</v>
      </c>
      <c r="L5126">
        <v>27000</v>
      </c>
      <c r="M5126" t="s">
        <v>45</v>
      </c>
      <c r="N5126" t="s">
        <v>539</v>
      </c>
      <c r="O5126" s="3">
        <v>54000</v>
      </c>
      <c r="P5126" s="1">
        <f>MEDIAN(Data_Source[Price (SAR)])</f>
        <v>58000</v>
      </c>
      <c r="Q5126" s="1" cm="1">
        <f t="array" ref="Q5126">MEDIAN(_xlfn._xlws.FILTER(Data_Source[Price (SAR)],Data_Source[Maker] = Data_Source[[#This Row],[Maker]]))</f>
        <v>26000</v>
      </c>
    </row>
    <row r="5127" spans="1:17" x14ac:dyDescent="0.35">
      <c r="A5127">
        <v>5126</v>
      </c>
      <c r="B5127" t="s">
        <v>27</v>
      </c>
      <c r="C5127" t="s">
        <v>28</v>
      </c>
      <c r="D5127">
        <v>2019</v>
      </c>
      <c r="E5127" s="9">
        <f ca="1">YEAR(TODAY())-Data_Source[[#This Row],[Year]]</f>
        <v>6</v>
      </c>
      <c r="F5127" t="s">
        <v>15</v>
      </c>
      <c r="G5127" t="s">
        <v>29</v>
      </c>
      <c r="H5127" t="s">
        <v>26</v>
      </c>
      <c r="I5127">
        <v>2</v>
      </c>
      <c r="J5127" t="s">
        <v>18</v>
      </c>
      <c r="K5127" t="s">
        <v>19</v>
      </c>
      <c r="L5127">
        <v>95000</v>
      </c>
      <c r="M5127" t="s">
        <v>20</v>
      </c>
      <c r="N5127" t="s">
        <v>20</v>
      </c>
      <c r="O5127" s="2">
        <v>52000</v>
      </c>
      <c r="P5127" s="1">
        <f>MEDIAN(Data_Source[Price (SAR)])</f>
        <v>58000</v>
      </c>
      <c r="Q5127" s="1" cm="1">
        <f t="array" ref="Q5127">MEDIAN(_xlfn._xlws.FILTER(Data_Source[Price (SAR)],Data_Source[Maker] = Data_Source[[#This Row],[Maker]]))</f>
        <v>42000</v>
      </c>
    </row>
    <row r="5128" spans="1:17" x14ac:dyDescent="0.35">
      <c r="A5128">
        <v>5127</v>
      </c>
      <c r="B5128" t="s">
        <v>60</v>
      </c>
      <c r="C5128" t="s">
        <v>61</v>
      </c>
      <c r="D5128">
        <v>2015</v>
      </c>
      <c r="E5128" s="9">
        <f ca="1">YEAR(TODAY())-Data_Source[[#This Row],[Year]]</f>
        <v>10</v>
      </c>
      <c r="F5128" t="s">
        <v>15</v>
      </c>
      <c r="G5128" t="s">
        <v>75</v>
      </c>
      <c r="H5128" t="s">
        <v>17</v>
      </c>
      <c r="I5128">
        <v>3.5</v>
      </c>
      <c r="J5128" t="s">
        <v>18</v>
      </c>
      <c r="K5128" t="s">
        <v>19</v>
      </c>
      <c r="L5128">
        <v>49000</v>
      </c>
      <c r="M5128" t="s">
        <v>42</v>
      </c>
      <c r="N5128" t="s">
        <v>64</v>
      </c>
      <c r="O5128" s="2">
        <v>123000</v>
      </c>
      <c r="P5128" s="1">
        <f>MEDIAN(Data_Source[Price (SAR)])</f>
        <v>58000</v>
      </c>
      <c r="Q5128" s="1" cm="1">
        <f t="array" ref="Q5128">MEDIAN(_xlfn._xlws.FILTER(Data_Source[Price (SAR)],Data_Source[Maker] = Data_Source[[#This Row],[Maker]]))</f>
        <v>142000</v>
      </c>
    </row>
    <row r="5129" spans="1:17" x14ac:dyDescent="0.35">
      <c r="A5129">
        <v>5128</v>
      </c>
      <c r="B5129" t="s">
        <v>48</v>
      </c>
      <c r="C5129" t="s">
        <v>50</v>
      </c>
      <c r="D5129">
        <v>2017</v>
      </c>
      <c r="E5129" s="9">
        <f ca="1">YEAR(TODAY())-Data_Source[[#This Row],[Year]]</f>
        <v>8</v>
      </c>
      <c r="F5129" t="s">
        <v>47</v>
      </c>
      <c r="G5129" t="s">
        <v>29</v>
      </c>
      <c r="H5129" t="s">
        <v>30</v>
      </c>
      <c r="I5129">
        <v>9</v>
      </c>
      <c r="J5129" t="s">
        <v>18</v>
      </c>
      <c r="K5129" t="s">
        <v>68</v>
      </c>
      <c r="L5129">
        <v>134000</v>
      </c>
      <c r="M5129" t="s">
        <v>42</v>
      </c>
      <c r="N5129" t="s">
        <v>64</v>
      </c>
      <c r="O5129" s="3">
        <v>155000</v>
      </c>
      <c r="P5129" s="1">
        <f>MEDIAN(Data_Source[Price (SAR)])</f>
        <v>58000</v>
      </c>
      <c r="Q5129" s="1" cm="1">
        <f t="array" ref="Q5129">MEDIAN(_xlfn._xlws.FILTER(Data_Source[Price (SAR)],Data_Source[Maker] = Data_Source[[#This Row],[Maker]]))</f>
        <v>145000</v>
      </c>
    </row>
    <row r="5130" spans="1:17" x14ac:dyDescent="0.35">
      <c r="A5130">
        <v>5129</v>
      </c>
      <c r="B5130" t="s">
        <v>31</v>
      </c>
      <c r="C5130" t="s">
        <v>32</v>
      </c>
      <c r="D5130">
        <v>2017</v>
      </c>
      <c r="E5130" s="9">
        <f ca="1">YEAR(TODAY())-Data_Source[[#This Row],[Year]]</f>
        <v>8</v>
      </c>
      <c r="F5130" t="s">
        <v>15</v>
      </c>
      <c r="G5130" t="s">
        <v>16</v>
      </c>
      <c r="H5130" t="s">
        <v>30</v>
      </c>
      <c r="I5130">
        <v>2.5</v>
      </c>
      <c r="J5130" t="s">
        <v>18</v>
      </c>
      <c r="K5130" t="s">
        <v>19</v>
      </c>
      <c r="L5130">
        <v>63000</v>
      </c>
      <c r="M5130" t="s">
        <v>20</v>
      </c>
      <c r="N5130" t="s">
        <v>20</v>
      </c>
      <c r="O5130" s="2">
        <v>82000</v>
      </c>
      <c r="P5130" s="1">
        <f>MEDIAN(Data_Source[Price (SAR)])</f>
        <v>58000</v>
      </c>
      <c r="Q5130" s="1" cm="1">
        <f t="array" ref="Q5130">MEDIAN(_xlfn._xlws.FILTER(Data_Source[Price (SAR)],Data_Source[Maker] = Data_Source[[#This Row],[Maker]]))</f>
        <v>60500</v>
      </c>
    </row>
    <row r="5131" spans="1:17" x14ac:dyDescent="0.35">
      <c r="A5131">
        <v>5130</v>
      </c>
      <c r="B5131" t="s">
        <v>21</v>
      </c>
      <c r="C5131" t="s">
        <v>24</v>
      </c>
      <c r="D5131">
        <v>2019</v>
      </c>
      <c r="E5131" s="9">
        <f ca="1">YEAR(TODAY())-Data_Source[[#This Row],[Year]]</f>
        <v>6</v>
      </c>
      <c r="F5131" t="s">
        <v>15</v>
      </c>
      <c r="G5131" t="s">
        <v>23</v>
      </c>
      <c r="H5131" t="s">
        <v>26</v>
      </c>
      <c r="I5131">
        <v>1.5</v>
      </c>
      <c r="J5131" t="s">
        <v>18</v>
      </c>
      <c r="K5131" t="s">
        <v>19</v>
      </c>
      <c r="L5131">
        <v>87775</v>
      </c>
      <c r="M5131" t="s">
        <v>20</v>
      </c>
      <c r="N5131" t="s">
        <v>20</v>
      </c>
      <c r="O5131" s="2">
        <v>26000</v>
      </c>
      <c r="P5131" s="1">
        <f>MEDIAN(Data_Source[Price (SAR)])</f>
        <v>58000</v>
      </c>
      <c r="Q5131" s="1" cm="1">
        <f t="array" ref="Q5131">MEDIAN(_xlfn._xlws.FILTER(Data_Source[Price (SAR)],Data_Source[Maker] = Data_Source[[#This Row],[Maker]]))</f>
        <v>36500</v>
      </c>
    </row>
    <row r="5132" spans="1:17" x14ac:dyDescent="0.35">
      <c r="A5132">
        <v>5131</v>
      </c>
      <c r="B5132" t="s">
        <v>73</v>
      </c>
      <c r="C5132" t="s">
        <v>190</v>
      </c>
      <c r="D5132">
        <v>2020</v>
      </c>
      <c r="E5132" s="9">
        <f ca="1">YEAR(TODAY())-Data_Source[[#This Row],[Year]]</f>
        <v>5</v>
      </c>
      <c r="F5132" t="s">
        <v>44</v>
      </c>
      <c r="G5132" t="s">
        <v>23</v>
      </c>
      <c r="H5132" t="s">
        <v>30</v>
      </c>
      <c r="I5132">
        <v>2.5</v>
      </c>
      <c r="J5132" t="s">
        <v>18</v>
      </c>
      <c r="K5132" t="s">
        <v>19</v>
      </c>
      <c r="L5132">
        <v>19928</v>
      </c>
      <c r="M5132" t="s">
        <v>20</v>
      </c>
      <c r="N5132" t="s">
        <v>20</v>
      </c>
      <c r="O5132" s="2">
        <v>86500</v>
      </c>
      <c r="P5132" s="1">
        <f>MEDIAN(Data_Source[Price (SAR)])</f>
        <v>58000</v>
      </c>
      <c r="Q5132" s="1" cm="1">
        <f t="array" ref="Q5132">MEDIAN(_xlfn._xlws.FILTER(Data_Source[Price (SAR)],Data_Source[Maker] = Data_Source[[#This Row],[Maker]]))</f>
        <v>56000</v>
      </c>
    </row>
    <row r="5133" spans="1:17" x14ac:dyDescent="0.35">
      <c r="A5133">
        <v>5132</v>
      </c>
      <c r="B5133" t="s">
        <v>34</v>
      </c>
      <c r="C5133" t="s">
        <v>123</v>
      </c>
      <c r="D5133">
        <v>2017</v>
      </c>
      <c r="E5133" s="9">
        <f ca="1">YEAR(TODAY())-Data_Source[[#This Row],[Year]]</f>
        <v>8</v>
      </c>
      <c r="F5133" t="s">
        <v>15</v>
      </c>
      <c r="G5133" t="s">
        <v>23</v>
      </c>
      <c r="H5133" t="s">
        <v>30</v>
      </c>
      <c r="I5133">
        <v>2.7</v>
      </c>
      <c r="J5133" t="s">
        <v>18</v>
      </c>
      <c r="K5133" t="s">
        <v>68</v>
      </c>
      <c r="L5133">
        <v>124000</v>
      </c>
      <c r="M5133" t="s">
        <v>42</v>
      </c>
      <c r="N5133" t="s">
        <v>64</v>
      </c>
      <c r="O5133" s="2">
        <v>64000</v>
      </c>
      <c r="P5133" s="1">
        <f>MEDIAN(Data_Source[Price (SAR)])</f>
        <v>58000</v>
      </c>
      <c r="Q5133" s="1" cm="1">
        <f t="array" ref="Q5133">MEDIAN(_xlfn._xlws.FILTER(Data_Source[Price (SAR)],Data_Source[Maker] = Data_Source[[#This Row],[Maker]]))</f>
        <v>65000</v>
      </c>
    </row>
    <row r="5134" spans="1:17" x14ac:dyDescent="0.35">
      <c r="A5134">
        <v>5133</v>
      </c>
      <c r="B5134" t="s">
        <v>36</v>
      </c>
      <c r="C5134" t="s">
        <v>350</v>
      </c>
      <c r="D5134">
        <v>2013</v>
      </c>
      <c r="E5134" s="9">
        <f ca="1">YEAR(TODAY())-Data_Source[[#This Row],[Year]]</f>
        <v>12</v>
      </c>
      <c r="F5134" t="s">
        <v>15</v>
      </c>
      <c r="G5134" t="s">
        <v>29</v>
      </c>
      <c r="H5134" t="s">
        <v>30</v>
      </c>
      <c r="I5134">
        <v>2.4</v>
      </c>
      <c r="J5134" t="s">
        <v>18</v>
      </c>
      <c r="K5134" t="s">
        <v>19</v>
      </c>
      <c r="L5134">
        <v>240000</v>
      </c>
      <c r="M5134" t="s">
        <v>42</v>
      </c>
      <c r="N5134" t="s">
        <v>64</v>
      </c>
      <c r="O5134" s="2">
        <v>30000</v>
      </c>
      <c r="P5134" s="1">
        <f>MEDIAN(Data_Source[Price (SAR)])</f>
        <v>58000</v>
      </c>
      <c r="Q5134" s="1" cm="1">
        <f t="array" ref="Q5134">MEDIAN(_xlfn._xlws.FILTER(Data_Source[Price (SAR)],Data_Source[Maker] = Data_Source[[#This Row],[Maker]]))</f>
        <v>72000</v>
      </c>
    </row>
    <row r="5135" spans="1:17" x14ac:dyDescent="0.35">
      <c r="A5135">
        <v>5134</v>
      </c>
      <c r="B5135" t="s">
        <v>76</v>
      </c>
      <c r="C5135" t="s">
        <v>256</v>
      </c>
      <c r="D5135">
        <v>2016</v>
      </c>
      <c r="E5135" s="9">
        <f ca="1">YEAR(TODAY())-Data_Source[[#This Row],[Year]]</f>
        <v>9</v>
      </c>
      <c r="F5135" t="s">
        <v>47</v>
      </c>
      <c r="G5135" t="s">
        <v>65</v>
      </c>
      <c r="H5135" t="s">
        <v>17</v>
      </c>
      <c r="I5135">
        <v>5</v>
      </c>
      <c r="J5135" t="s">
        <v>18</v>
      </c>
      <c r="K5135" t="s">
        <v>19</v>
      </c>
      <c r="L5135">
        <v>92000</v>
      </c>
      <c r="M5135" t="s">
        <v>45</v>
      </c>
      <c r="N5135" t="s">
        <v>539</v>
      </c>
      <c r="O5135" s="2">
        <v>129000</v>
      </c>
      <c r="P5135" s="1">
        <f>MEDIAN(Data_Source[Price (SAR)])</f>
        <v>58000</v>
      </c>
      <c r="Q5135" s="1" cm="1">
        <f t="array" ref="Q5135">MEDIAN(_xlfn._xlws.FILTER(Data_Source[Price (SAR)],Data_Source[Maker] = Data_Source[[#This Row],[Maker]]))</f>
        <v>55000</v>
      </c>
    </row>
    <row r="5136" spans="1:17" x14ac:dyDescent="0.35">
      <c r="A5136">
        <v>5135</v>
      </c>
      <c r="B5136" t="s">
        <v>76</v>
      </c>
      <c r="C5136" t="s">
        <v>112</v>
      </c>
      <c r="D5136">
        <v>2019</v>
      </c>
      <c r="E5136" s="9">
        <f ca="1">YEAR(TODAY())-Data_Source[[#This Row],[Year]]</f>
        <v>6</v>
      </c>
      <c r="F5136" t="s">
        <v>15</v>
      </c>
      <c r="G5136" t="s">
        <v>16</v>
      </c>
      <c r="H5136" t="s">
        <v>26</v>
      </c>
      <c r="I5136">
        <v>2</v>
      </c>
      <c r="J5136" t="s">
        <v>18</v>
      </c>
      <c r="K5136" t="s">
        <v>19</v>
      </c>
      <c r="L5136">
        <v>26000</v>
      </c>
      <c r="M5136" t="s">
        <v>42</v>
      </c>
      <c r="N5136" t="s">
        <v>64</v>
      </c>
      <c r="O5136" s="2">
        <v>84000</v>
      </c>
      <c r="P5136" s="1">
        <f>MEDIAN(Data_Source[Price (SAR)])</f>
        <v>58000</v>
      </c>
      <c r="Q5136" s="1" cm="1">
        <f t="array" ref="Q5136">MEDIAN(_xlfn._xlws.FILTER(Data_Source[Price (SAR)],Data_Source[Maker] = Data_Source[[#This Row],[Maker]]))</f>
        <v>55000</v>
      </c>
    </row>
    <row r="5137" spans="1:17" x14ac:dyDescent="0.35">
      <c r="A5137">
        <v>5136</v>
      </c>
      <c r="B5137" t="s">
        <v>166</v>
      </c>
      <c r="C5137" t="s">
        <v>167</v>
      </c>
      <c r="D5137">
        <v>2020</v>
      </c>
      <c r="E5137" s="9">
        <f ca="1">YEAR(TODAY())-Data_Source[[#This Row],[Year]]</f>
        <v>5</v>
      </c>
      <c r="F5137" t="s">
        <v>15</v>
      </c>
      <c r="G5137" t="s">
        <v>25</v>
      </c>
      <c r="H5137" t="s">
        <v>26</v>
      </c>
      <c r="I5137">
        <v>1.5</v>
      </c>
      <c r="J5137" t="s">
        <v>18</v>
      </c>
      <c r="K5137" t="s">
        <v>19</v>
      </c>
      <c r="L5137">
        <v>37000</v>
      </c>
      <c r="M5137" t="s">
        <v>20</v>
      </c>
      <c r="N5137" t="s">
        <v>20</v>
      </c>
      <c r="O5137" s="3">
        <v>28000</v>
      </c>
      <c r="P5137" s="1">
        <f>MEDIAN(Data_Source[Price (SAR)])</f>
        <v>58000</v>
      </c>
      <c r="Q5137" s="1" cm="1">
        <f t="array" ref="Q5137">MEDIAN(_xlfn._xlws.FILTER(Data_Source[Price (SAR)],Data_Source[Maker] = Data_Source[[#This Row],[Maker]]))</f>
        <v>44000</v>
      </c>
    </row>
    <row r="5138" spans="1:17" x14ac:dyDescent="0.35">
      <c r="A5138">
        <v>5137</v>
      </c>
      <c r="B5138" t="s">
        <v>39</v>
      </c>
      <c r="C5138" t="s">
        <v>115</v>
      </c>
      <c r="D5138">
        <v>1999</v>
      </c>
      <c r="E5138" s="9">
        <f ca="1">YEAR(TODAY())-Data_Source[[#This Row],[Year]]</f>
        <v>26</v>
      </c>
      <c r="F5138" t="s">
        <v>15</v>
      </c>
      <c r="G5138" t="s">
        <v>213</v>
      </c>
      <c r="H5138" t="s">
        <v>26</v>
      </c>
      <c r="I5138">
        <v>5.3</v>
      </c>
      <c r="J5138" t="s">
        <v>18</v>
      </c>
      <c r="K5138" t="s">
        <v>19</v>
      </c>
      <c r="L5138">
        <v>2500</v>
      </c>
      <c r="M5138" t="s">
        <v>126</v>
      </c>
      <c r="N5138" t="s">
        <v>126</v>
      </c>
      <c r="O5138" s="2">
        <v>6500</v>
      </c>
      <c r="P5138" s="1">
        <f>MEDIAN(Data_Source[Price (SAR)])</f>
        <v>58000</v>
      </c>
      <c r="Q5138" s="1" cm="1">
        <f t="array" ref="Q5138">MEDIAN(_xlfn._xlws.FILTER(Data_Source[Price (SAR)],Data_Source[Maker] = Data_Source[[#This Row],[Maker]]))</f>
        <v>60000</v>
      </c>
    </row>
    <row r="5139" spans="1:17" x14ac:dyDescent="0.35">
      <c r="A5139">
        <v>5138</v>
      </c>
      <c r="B5139" t="s">
        <v>82</v>
      </c>
      <c r="C5139" t="s">
        <v>164</v>
      </c>
      <c r="D5139">
        <v>2018</v>
      </c>
      <c r="E5139" s="9">
        <f ca="1">YEAR(TODAY())-Data_Source[[#This Row],[Year]]</f>
        <v>7</v>
      </c>
      <c r="F5139" t="s">
        <v>44</v>
      </c>
      <c r="G5139" t="s">
        <v>38</v>
      </c>
      <c r="H5139" t="s">
        <v>30</v>
      </c>
      <c r="I5139">
        <v>2</v>
      </c>
      <c r="J5139" t="s">
        <v>18</v>
      </c>
      <c r="K5139" t="s">
        <v>19</v>
      </c>
      <c r="L5139">
        <v>46000</v>
      </c>
      <c r="M5139" t="s">
        <v>187</v>
      </c>
      <c r="N5139" t="s">
        <v>539</v>
      </c>
      <c r="O5139" s="3">
        <v>58600</v>
      </c>
      <c r="P5139" s="1">
        <f>MEDIAN(Data_Source[Price (SAR)])</f>
        <v>58000</v>
      </c>
      <c r="Q5139" s="1" cm="1">
        <f t="array" ref="Q5139">MEDIAN(_xlfn._xlws.FILTER(Data_Source[Price (SAR)],Data_Source[Maker] = Data_Source[[#This Row],[Maker]]))</f>
        <v>40000</v>
      </c>
    </row>
    <row r="5140" spans="1:17" x14ac:dyDescent="0.35">
      <c r="A5140">
        <v>5139</v>
      </c>
      <c r="B5140" t="s">
        <v>82</v>
      </c>
      <c r="C5140" t="s">
        <v>169</v>
      </c>
      <c r="D5140">
        <v>2018</v>
      </c>
      <c r="E5140" s="9">
        <f ca="1">YEAR(TODAY())-Data_Source[[#This Row],[Year]]</f>
        <v>7</v>
      </c>
      <c r="F5140" t="s">
        <v>15</v>
      </c>
      <c r="G5140" t="s">
        <v>23</v>
      </c>
      <c r="H5140" t="s">
        <v>26</v>
      </c>
      <c r="I5140">
        <v>3.3</v>
      </c>
      <c r="J5140" t="s">
        <v>18</v>
      </c>
      <c r="K5140" t="s">
        <v>19</v>
      </c>
      <c r="L5140">
        <v>100000</v>
      </c>
      <c r="M5140" t="s">
        <v>155</v>
      </c>
      <c r="N5140" t="s">
        <v>539</v>
      </c>
      <c r="O5140" s="3">
        <v>69000</v>
      </c>
      <c r="P5140" s="1">
        <f>MEDIAN(Data_Source[Price (SAR)])</f>
        <v>58000</v>
      </c>
      <c r="Q5140" s="1" cm="1">
        <f t="array" ref="Q5140">MEDIAN(_xlfn._xlws.FILTER(Data_Source[Price (SAR)],Data_Source[Maker] = Data_Source[[#This Row],[Maker]]))</f>
        <v>40000</v>
      </c>
    </row>
    <row r="5141" spans="1:17" x14ac:dyDescent="0.35">
      <c r="A5141">
        <v>5140</v>
      </c>
      <c r="B5141" t="s">
        <v>34</v>
      </c>
      <c r="C5141" t="s">
        <v>35</v>
      </c>
      <c r="D5141">
        <v>2013</v>
      </c>
      <c r="E5141" s="9">
        <f ca="1">YEAR(TODAY())-Data_Source[[#This Row],[Year]]</f>
        <v>12</v>
      </c>
      <c r="F5141" t="s">
        <v>44</v>
      </c>
      <c r="G5141" t="s">
        <v>23</v>
      </c>
      <c r="H5141" t="s">
        <v>17</v>
      </c>
      <c r="I5141">
        <v>4.5999999999999996</v>
      </c>
      <c r="J5141" t="s">
        <v>18</v>
      </c>
      <c r="K5141" t="s">
        <v>19</v>
      </c>
      <c r="L5141">
        <v>300000</v>
      </c>
      <c r="M5141" t="s">
        <v>45</v>
      </c>
      <c r="N5141" t="s">
        <v>539</v>
      </c>
      <c r="O5141" s="3">
        <v>115000</v>
      </c>
      <c r="P5141" s="1">
        <f>MEDIAN(Data_Source[Price (SAR)])</f>
        <v>58000</v>
      </c>
      <c r="Q5141" s="1" cm="1">
        <f t="array" ref="Q5141">MEDIAN(_xlfn._xlws.FILTER(Data_Source[Price (SAR)],Data_Source[Maker] = Data_Source[[#This Row],[Maker]]))</f>
        <v>65000</v>
      </c>
    </row>
    <row r="5142" spans="1:17" x14ac:dyDescent="0.35">
      <c r="A5142">
        <v>5141</v>
      </c>
      <c r="B5142" t="s">
        <v>34</v>
      </c>
      <c r="C5142" t="s">
        <v>124</v>
      </c>
      <c r="D5142">
        <v>2016</v>
      </c>
      <c r="E5142" s="9">
        <f ca="1">YEAR(TODAY())-Data_Source[[#This Row],[Year]]</f>
        <v>9</v>
      </c>
      <c r="F5142" t="s">
        <v>15</v>
      </c>
      <c r="G5142" t="s">
        <v>23</v>
      </c>
      <c r="H5142" t="s">
        <v>26</v>
      </c>
      <c r="I5142">
        <v>4</v>
      </c>
      <c r="J5142" t="s">
        <v>18</v>
      </c>
      <c r="K5142" t="s">
        <v>19</v>
      </c>
      <c r="L5142">
        <v>130</v>
      </c>
      <c r="M5142" t="s">
        <v>42</v>
      </c>
      <c r="N5142" t="s">
        <v>64</v>
      </c>
      <c r="O5142" s="3">
        <v>100000</v>
      </c>
      <c r="P5142" s="1">
        <f>MEDIAN(Data_Source[Price (SAR)])</f>
        <v>58000</v>
      </c>
      <c r="Q5142" s="1" cm="1">
        <f t="array" ref="Q5142">MEDIAN(_xlfn._xlws.FILTER(Data_Source[Price (SAR)],Data_Source[Maker] = Data_Source[[#This Row],[Maker]]))</f>
        <v>65000</v>
      </c>
    </row>
    <row r="5143" spans="1:17" x14ac:dyDescent="0.35">
      <c r="A5143">
        <v>5142</v>
      </c>
      <c r="B5143" t="s">
        <v>34</v>
      </c>
      <c r="C5143" t="s">
        <v>43</v>
      </c>
      <c r="D5143">
        <v>2020</v>
      </c>
      <c r="E5143" s="9">
        <f ca="1">YEAR(TODAY())-Data_Source[[#This Row],[Year]]</f>
        <v>5</v>
      </c>
      <c r="F5143" t="s">
        <v>15</v>
      </c>
      <c r="G5143" t="s">
        <v>94</v>
      </c>
      <c r="H5143" t="s">
        <v>30</v>
      </c>
      <c r="I5143">
        <v>2.5</v>
      </c>
      <c r="J5143" t="s">
        <v>18</v>
      </c>
      <c r="K5143" t="s">
        <v>19</v>
      </c>
      <c r="L5143">
        <v>38000</v>
      </c>
      <c r="M5143" t="s">
        <v>20</v>
      </c>
      <c r="N5143" t="s">
        <v>20</v>
      </c>
      <c r="O5143" s="2">
        <v>1364</v>
      </c>
      <c r="P5143" s="1">
        <f>MEDIAN(Data_Source[Price (SAR)])</f>
        <v>58000</v>
      </c>
      <c r="Q5143" s="1" cm="1">
        <f t="array" ref="Q5143">MEDIAN(_xlfn._xlws.FILTER(Data_Source[Price (SAR)],Data_Source[Maker] = Data_Source[[#This Row],[Maker]]))</f>
        <v>65000</v>
      </c>
    </row>
    <row r="5144" spans="1:17" x14ac:dyDescent="0.35">
      <c r="A5144">
        <v>5143</v>
      </c>
      <c r="B5144" t="s">
        <v>34</v>
      </c>
      <c r="C5144" t="s">
        <v>43</v>
      </c>
      <c r="D5144">
        <v>2019</v>
      </c>
      <c r="E5144" s="9">
        <f ca="1">YEAR(TODAY())-Data_Source[[#This Row],[Year]]</f>
        <v>6</v>
      </c>
      <c r="F5144" t="s">
        <v>15</v>
      </c>
      <c r="G5144" t="s">
        <v>16</v>
      </c>
      <c r="H5144" t="s">
        <v>17</v>
      </c>
      <c r="I5144">
        <v>2.5</v>
      </c>
      <c r="J5144" t="s">
        <v>18</v>
      </c>
      <c r="K5144" t="s">
        <v>19</v>
      </c>
      <c r="L5144">
        <v>13000</v>
      </c>
      <c r="M5144" t="s">
        <v>20</v>
      </c>
      <c r="N5144" t="s">
        <v>20</v>
      </c>
      <c r="O5144" s="3">
        <v>94000</v>
      </c>
      <c r="P5144" s="1">
        <f>MEDIAN(Data_Source[Price (SAR)])</f>
        <v>58000</v>
      </c>
      <c r="Q5144" s="1" cm="1">
        <f t="array" ref="Q5144">MEDIAN(_xlfn._xlws.FILTER(Data_Source[Price (SAR)],Data_Source[Maker] = Data_Source[[#This Row],[Maker]]))</f>
        <v>65000</v>
      </c>
    </row>
    <row r="5145" spans="1:17" x14ac:dyDescent="0.35">
      <c r="A5145">
        <v>5144</v>
      </c>
      <c r="B5145" t="s">
        <v>34</v>
      </c>
      <c r="C5145" t="s">
        <v>124</v>
      </c>
      <c r="D5145">
        <v>2014</v>
      </c>
      <c r="E5145" s="9">
        <f ca="1">YEAR(TODAY())-Data_Source[[#This Row],[Year]]</f>
        <v>11</v>
      </c>
      <c r="F5145" t="s">
        <v>15</v>
      </c>
      <c r="G5145" t="s">
        <v>23</v>
      </c>
      <c r="H5145" t="s">
        <v>30</v>
      </c>
      <c r="I5145">
        <v>4</v>
      </c>
      <c r="J5145" t="s">
        <v>18</v>
      </c>
      <c r="K5145" t="s">
        <v>19</v>
      </c>
      <c r="L5145">
        <v>237000</v>
      </c>
      <c r="M5145" t="s">
        <v>253</v>
      </c>
      <c r="N5145" t="s">
        <v>539</v>
      </c>
      <c r="O5145" s="3">
        <v>85000</v>
      </c>
      <c r="P5145" s="1">
        <f>MEDIAN(Data_Source[Price (SAR)])</f>
        <v>58000</v>
      </c>
      <c r="Q5145" s="1" cm="1">
        <f t="array" ref="Q5145">MEDIAN(_xlfn._xlws.FILTER(Data_Source[Price (SAR)],Data_Source[Maker] = Data_Source[[#This Row],[Maker]]))</f>
        <v>65000</v>
      </c>
    </row>
    <row r="5146" spans="1:17" x14ac:dyDescent="0.35">
      <c r="A5146">
        <v>5145</v>
      </c>
      <c r="B5146" t="s">
        <v>82</v>
      </c>
      <c r="C5146" t="s">
        <v>156</v>
      </c>
      <c r="D5146">
        <v>2019</v>
      </c>
      <c r="E5146" s="9">
        <f ca="1">YEAR(TODAY())-Data_Source[[#This Row],[Year]]</f>
        <v>6</v>
      </c>
      <c r="F5146" t="s">
        <v>15</v>
      </c>
      <c r="G5146" t="s">
        <v>65</v>
      </c>
      <c r="H5146" t="s">
        <v>26</v>
      </c>
      <c r="I5146">
        <v>1.4</v>
      </c>
      <c r="J5146" t="s">
        <v>18</v>
      </c>
      <c r="K5146" t="s">
        <v>19</v>
      </c>
      <c r="L5146">
        <v>17500</v>
      </c>
      <c r="M5146" t="s">
        <v>155</v>
      </c>
      <c r="N5146" t="s">
        <v>539</v>
      </c>
      <c r="O5146" s="2">
        <v>37000</v>
      </c>
      <c r="P5146" s="1">
        <f>MEDIAN(Data_Source[Price (SAR)])</f>
        <v>58000</v>
      </c>
      <c r="Q5146" s="1" cm="1">
        <f t="array" ref="Q5146">MEDIAN(_xlfn._xlws.FILTER(Data_Source[Price (SAR)],Data_Source[Maker] = Data_Source[[#This Row],[Maker]]))</f>
        <v>40000</v>
      </c>
    </row>
    <row r="5147" spans="1:17" x14ac:dyDescent="0.35">
      <c r="A5147">
        <v>5146</v>
      </c>
      <c r="B5147" t="s">
        <v>103</v>
      </c>
      <c r="C5147" t="s">
        <v>212</v>
      </c>
      <c r="D5147">
        <v>2019</v>
      </c>
      <c r="E5147" s="9">
        <f ca="1">YEAR(TODAY())-Data_Source[[#This Row],[Year]]</f>
        <v>6</v>
      </c>
      <c r="F5147" t="s">
        <v>15</v>
      </c>
      <c r="G5147" t="s">
        <v>29</v>
      </c>
      <c r="H5147" t="s">
        <v>26</v>
      </c>
      <c r="I5147">
        <v>3.6</v>
      </c>
      <c r="J5147" t="s">
        <v>18</v>
      </c>
      <c r="K5147" t="s">
        <v>19</v>
      </c>
      <c r="L5147">
        <v>79000</v>
      </c>
      <c r="M5147" t="s">
        <v>70</v>
      </c>
      <c r="N5147" t="s">
        <v>70</v>
      </c>
      <c r="O5147" s="2">
        <v>140000</v>
      </c>
      <c r="P5147" s="1">
        <f>MEDIAN(Data_Source[Price (SAR)])</f>
        <v>58000</v>
      </c>
      <c r="Q5147" s="1" cm="1">
        <f t="array" ref="Q5147">MEDIAN(_xlfn._xlws.FILTER(Data_Source[Price (SAR)],Data_Source[Maker] = Data_Source[[#This Row],[Maker]]))</f>
        <v>83000</v>
      </c>
    </row>
    <row r="5148" spans="1:17" x14ac:dyDescent="0.35">
      <c r="A5148">
        <v>5147</v>
      </c>
      <c r="B5148" t="s">
        <v>34</v>
      </c>
      <c r="C5148" t="s">
        <v>58</v>
      </c>
      <c r="D5148">
        <v>2019</v>
      </c>
      <c r="E5148" s="9">
        <f ca="1">YEAR(TODAY())-Data_Source[[#This Row],[Year]]</f>
        <v>6</v>
      </c>
      <c r="F5148" t="s">
        <v>15</v>
      </c>
      <c r="G5148" t="s">
        <v>23</v>
      </c>
      <c r="H5148" t="s">
        <v>30</v>
      </c>
      <c r="I5148">
        <v>4</v>
      </c>
      <c r="J5148" t="s">
        <v>18</v>
      </c>
      <c r="K5148" t="s">
        <v>19</v>
      </c>
      <c r="L5148">
        <v>73909</v>
      </c>
      <c r="M5148" t="s">
        <v>20</v>
      </c>
      <c r="N5148" t="s">
        <v>20</v>
      </c>
      <c r="O5148" s="3">
        <v>116500</v>
      </c>
      <c r="P5148" s="1">
        <f>MEDIAN(Data_Source[Price (SAR)])</f>
        <v>58000</v>
      </c>
      <c r="Q5148" s="1" cm="1">
        <f t="array" ref="Q5148">MEDIAN(_xlfn._xlws.FILTER(Data_Source[Price (SAR)],Data_Source[Maker] = Data_Source[[#This Row],[Maker]]))</f>
        <v>65000</v>
      </c>
    </row>
    <row r="5149" spans="1:17" x14ac:dyDescent="0.35">
      <c r="A5149">
        <v>5148</v>
      </c>
      <c r="B5149" t="s">
        <v>103</v>
      </c>
      <c r="C5149" t="s">
        <v>212</v>
      </c>
      <c r="D5149">
        <v>2015</v>
      </c>
      <c r="E5149" s="9">
        <f ca="1">YEAR(TODAY())-Data_Source[[#This Row],[Year]]</f>
        <v>10</v>
      </c>
      <c r="F5149" t="s">
        <v>15</v>
      </c>
      <c r="G5149" t="s">
        <v>102</v>
      </c>
      <c r="H5149" t="s">
        <v>17</v>
      </c>
      <c r="I5149">
        <v>3.6</v>
      </c>
      <c r="J5149" t="s">
        <v>18</v>
      </c>
      <c r="K5149" t="s">
        <v>19</v>
      </c>
      <c r="L5149">
        <v>200</v>
      </c>
      <c r="M5149" t="s">
        <v>42</v>
      </c>
      <c r="N5149" t="s">
        <v>64</v>
      </c>
      <c r="O5149" s="2">
        <v>85000</v>
      </c>
      <c r="P5149" s="1">
        <f>MEDIAN(Data_Source[Price (SAR)])</f>
        <v>58000</v>
      </c>
      <c r="Q5149" s="1" cm="1">
        <f t="array" ref="Q5149">MEDIAN(_xlfn._xlws.FILTER(Data_Source[Price (SAR)],Data_Source[Maker] = Data_Source[[#This Row],[Maker]]))</f>
        <v>83000</v>
      </c>
    </row>
    <row r="5150" spans="1:17" x14ac:dyDescent="0.35">
      <c r="A5150">
        <v>5149</v>
      </c>
      <c r="B5150" t="s">
        <v>39</v>
      </c>
      <c r="C5150" t="s">
        <v>443</v>
      </c>
      <c r="D5150">
        <v>2008</v>
      </c>
      <c r="E5150" s="9">
        <f ca="1">YEAR(TODAY())-Data_Source[[#This Row],[Year]]</f>
        <v>17</v>
      </c>
      <c r="F5150" t="s">
        <v>15</v>
      </c>
      <c r="G5150" t="s">
        <v>78</v>
      </c>
      <c r="H5150" t="s">
        <v>17</v>
      </c>
      <c r="I5150">
        <v>1.8</v>
      </c>
      <c r="J5150" t="s">
        <v>18</v>
      </c>
      <c r="K5150" t="s">
        <v>19</v>
      </c>
      <c r="L5150">
        <v>260</v>
      </c>
      <c r="M5150" t="s">
        <v>138</v>
      </c>
      <c r="N5150" t="s">
        <v>64</v>
      </c>
      <c r="O5150" s="3">
        <v>14000</v>
      </c>
      <c r="P5150" s="1">
        <f>MEDIAN(Data_Source[Price (SAR)])</f>
        <v>58000</v>
      </c>
      <c r="Q5150" s="1" cm="1">
        <f t="array" ref="Q5150">MEDIAN(_xlfn._xlws.FILTER(Data_Source[Price (SAR)],Data_Source[Maker] = Data_Source[[#This Row],[Maker]]))</f>
        <v>60000</v>
      </c>
    </row>
    <row r="5151" spans="1:17" x14ac:dyDescent="0.35">
      <c r="A5151">
        <v>5150</v>
      </c>
      <c r="B5151" t="s">
        <v>27</v>
      </c>
      <c r="C5151" t="s">
        <v>91</v>
      </c>
      <c r="D5151">
        <v>2013</v>
      </c>
      <c r="E5151" s="9">
        <f ca="1">YEAR(TODAY())-Data_Source[[#This Row],[Year]]</f>
        <v>12</v>
      </c>
      <c r="F5151" t="s">
        <v>15</v>
      </c>
      <c r="G5151" t="s">
        <v>23</v>
      </c>
      <c r="H5151" t="s">
        <v>17</v>
      </c>
      <c r="I5151">
        <v>3.3</v>
      </c>
      <c r="J5151" t="s">
        <v>18</v>
      </c>
      <c r="K5151" t="s">
        <v>19</v>
      </c>
      <c r="L5151">
        <v>196000</v>
      </c>
      <c r="M5151" t="s">
        <v>228</v>
      </c>
      <c r="N5151" t="s">
        <v>540</v>
      </c>
      <c r="O5151" s="2">
        <v>39000</v>
      </c>
      <c r="P5151" s="1">
        <f>MEDIAN(Data_Source[Price (SAR)])</f>
        <v>58000</v>
      </c>
      <c r="Q5151" s="1" cm="1">
        <f t="array" ref="Q5151">MEDIAN(_xlfn._xlws.FILTER(Data_Source[Price (SAR)],Data_Source[Maker] = Data_Source[[#This Row],[Maker]]))</f>
        <v>42000</v>
      </c>
    </row>
    <row r="5152" spans="1:17" x14ac:dyDescent="0.35">
      <c r="A5152">
        <v>5151</v>
      </c>
      <c r="B5152" t="s">
        <v>21</v>
      </c>
      <c r="C5152" t="s">
        <v>24</v>
      </c>
      <c r="D5152">
        <v>2019</v>
      </c>
      <c r="E5152" s="9">
        <f ca="1">YEAR(TODAY())-Data_Source[[#This Row],[Year]]</f>
        <v>6</v>
      </c>
      <c r="F5152" t="s">
        <v>15</v>
      </c>
      <c r="G5152" t="s">
        <v>23</v>
      </c>
      <c r="H5152" t="s">
        <v>26</v>
      </c>
      <c r="I5152">
        <v>1.5</v>
      </c>
      <c r="J5152" t="s">
        <v>18</v>
      </c>
      <c r="K5152" t="s">
        <v>19</v>
      </c>
      <c r="L5152">
        <v>89136</v>
      </c>
      <c r="M5152" t="s">
        <v>20</v>
      </c>
      <c r="N5152" t="s">
        <v>20</v>
      </c>
      <c r="O5152" s="3">
        <v>26000</v>
      </c>
      <c r="P5152" s="1">
        <f>MEDIAN(Data_Source[Price (SAR)])</f>
        <v>58000</v>
      </c>
      <c r="Q5152" s="1" cm="1">
        <f t="array" ref="Q5152">MEDIAN(_xlfn._xlws.FILTER(Data_Source[Price (SAR)],Data_Source[Maker] = Data_Source[[#This Row],[Maker]]))</f>
        <v>36500</v>
      </c>
    </row>
    <row r="5153" spans="1:17" x14ac:dyDescent="0.35">
      <c r="A5153">
        <v>5152</v>
      </c>
      <c r="B5153" t="s">
        <v>34</v>
      </c>
      <c r="C5153" t="s">
        <v>43</v>
      </c>
      <c r="D5153">
        <v>2016</v>
      </c>
      <c r="E5153" s="9">
        <f ca="1">YEAR(TODAY())-Data_Source[[#This Row],[Year]]</f>
        <v>9</v>
      </c>
      <c r="F5153" t="s">
        <v>15</v>
      </c>
      <c r="G5153" t="s">
        <v>25</v>
      </c>
      <c r="H5153" t="s">
        <v>26</v>
      </c>
      <c r="I5153">
        <v>2.5</v>
      </c>
      <c r="J5153" t="s">
        <v>18</v>
      </c>
      <c r="K5153" t="s">
        <v>19</v>
      </c>
      <c r="L5153">
        <v>183541</v>
      </c>
      <c r="M5153" t="s">
        <v>20</v>
      </c>
      <c r="N5153" t="s">
        <v>20</v>
      </c>
      <c r="O5153" s="3">
        <v>53000</v>
      </c>
      <c r="P5153" s="1">
        <f>MEDIAN(Data_Source[Price (SAR)])</f>
        <v>58000</v>
      </c>
      <c r="Q5153" s="1" cm="1">
        <f t="array" ref="Q5153">MEDIAN(_xlfn._xlws.FILTER(Data_Source[Price (SAR)],Data_Source[Maker] = Data_Source[[#This Row],[Maker]]))</f>
        <v>65000</v>
      </c>
    </row>
    <row r="5154" spans="1:17" x14ac:dyDescent="0.35">
      <c r="A5154">
        <v>5153</v>
      </c>
      <c r="B5154" t="s">
        <v>34</v>
      </c>
      <c r="C5154" t="s">
        <v>51</v>
      </c>
      <c r="D5154">
        <v>2020</v>
      </c>
      <c r="E5154" s="9">
        <f ca="1">YEAR(TODAY())-Data_Source[[#This Row],[Year]]</f>
        <v>5</v>
      </c>
      <c r="F5154" t="s">
        <v>44</v>
      </c>
      <c r="G5154" t="s">
        <v>25</v>
      </c>
      <c r="H5154" t="s">
        <v>17</v>
      </c>
      <c r="I5154">
        <v>1.6</v>
      </c>
      <c r="J5154" t="s">
        <v>18</v>
      </c>
      <c r="K5154" t="s">
        <v>19</v>
      </c>
      <c r="L5154">
        <v>15000</v>
      </c>
      <c r="M5154" t="s">
        <v>20</v>
      </c>
      <c r="N5154" t="s">
        <v>20</v>
      </c>
      <c r="O5154" s="2">
        <v>75000</v>
      </c>
      <c r="P5154" s="1">
        <f>MEDIAN(Data_Source[Price (SAR)])</f>
        <v>58000</v>
      </c>
      <c r="Q5154" s="1" cm="1">
        <f t="array" ref="Q5154">MEDIAN(_xlfn._xlws.FILTER(Data_Source[Price (SAR)],Data_Source[Maker] = Data_Source[[#This Row],[Maker]]))</f>
        <v>65000</v>
      </c>
    </row>
    <row r="5155" spans="1:17" x14ac:dyDescent="0.35">
      <c r="A5155">
        <v>5154</v>
      </c>
      <c r="B5155" t="s">
        <v>60</v>
      </c>
      <c r="C5155" t="s">
        <v>90</v>
      </c>
      <c r="D5155">
        <v>2020</v>
      </c>
      <c r="E5155" s="9">
        <f ca="1">YEAR(TODAY())-Data_Source[[#This Row],[Year]]</f>
        <v>5</v>
      </c>
      <c r="F5155" t="s">
        <v>44</v>
      </c>
      <c r="G5155" t="s">
        <v>16</v>
      </c>
      <c r="H5155" t="s">
        <v>17</v>
      </c>
      <c r="I5155">
        <v>5.7</v>
      </c>
      <c r="J5155" t="s">
        <v>18</v>
      </c>
      <c r="K5155" t="s">
        <v>19</v>
      </c>
      <c r="L5155">
        <v>38000</v>
      </c>
      <c r="M5155" t="s">
        <v>45</v>
      </c>
      <c r="N5155" t="s">
        <v>539</v>
      </c>
      <c r="O5155" s="2">
        <v>450000</v>
      </c>
      <c r="P5155" s="1">
        <f>MEDIAN(Data_Source[Price (SAR)])</f>
        <v>58000</v>
      </c>
      <c r="Q5155" s="1" cm="1">
        <f t="array" ref="Q5155">MEDIAN(_xlfn._xlws.FILTER(Data_Source[Price (SAR)],Data_Source[Maker] = Data_Source[[#This Row],[Maker]]))</f>
        <v>142000</v>
      </c>
    </row>
    <row r="5156" spans="1:17" x14ac:dyDescent="0.35">
      <c r="A5156">
        <v>5155</v>
      </c>
      <c r="B5156" t="s">
        <v>34</v>
      </c>
      <c r="C5156" t="s">
        <v>123</v>
      </c>
      <c r="D5156">
        <v>2016</v>
      </c>
      <c r="E5156" s="9">
        <f ca="1">YEAR(TODAY())-Data_Source[[#This Row],[Year]]</f>
        <v>9</v>
      </c>
      <c r="F5156" t="s">
        <v>15</v>
      </c>
      <c r="G5156" t="s">
        <v>23</v>
      </c>
      <c r="H5156" t="s">
        <v>30</v>
      </c>
      <c r="I5156">
        <v>1</v>
      </c>
      <c r="J5156" t="s">
        <v>18</v>
      </c>
      <c r="K5156" t="s">
        <v>68</v>
      </c>
      <c r="L5156">
        <v>121</v>
      </c>
      <c r="M5156" t="s">
        <v>54</v>
      </c>
      <c r="N5156" t="s">
        <v>538</v>
      </c>
      <c r="O5156" s="3">
        <v>60500</v>
      </c>
      <c r="P5156" s="1">
        <f>MEDIAN(Data_Source[Price (SAR)])</f>
        <v>58000</v>
      </c>
      <c r="Q5156" s="1" cm="1">
        <f t="array" ref="Q5156">MEDIAN(_xlfn._xlws.FILTER(Data_Source[Price (SAR)],Data_Source[Maker] = Data_Source[[#This Row],[Maker]]))</f>
        <v>65000</v>
      </c>
    </row>
    <row r="5157" spans="1:17" x14ac:dyDescent="0.35">
      <c r="A5157">
        <v>5156</v>
      </c>
      <c r="B5157" t="s">
        <v>39</v>
      </c>
      <c r="C5157" t="s">
        <v>131</v>
      </c>
      <c r="D5157">
        <v>2013</v>
      </c>
      <c r="E5157" s="9">
        <f ca="1">YEAR(TODAY())-Data_Source[[#This Row],[Year]]</f>
        <v>12</v>
      </c>
      <c r="F5157" t="s">
        <v>15</v>
      </c>
      <c r="G5157" t="s">
        <v>25</v>
      </c>
      <c r="H5157" t="s">
        <v>26</v>
      </c>
      <c r="I5157">
        <v>6</v>
      </c>
      <c r="J5157" t="s">
        <v>18</v>
      </c>
      <c r="K5157" t="s">
        <v>19</v>
      </c>
      <c r="L5157">
        <v>313000</v>
      </c>
      <c r="M5157" t="s">
        <v>20</v>
      </c>
      <c r="N5157" t="s">
        <v>20</v>
      </c>
      <c r="O5157" s="3">
        <v>35000</v>
      </c>
      <c r="P5157" s="1">
        <f>MEDIAN(Data_Source[Price (SAR)])</f>
        <v>58000</v>
      </c>
      <c r="Q5157" s="1" cm="1">
        <f t="array" ref="Q5157">MEDIAN(_xlfn._xlws.FILTER(Data_Source[Price (SAR)],Data_Source[Maker] = Data_Source[[#This Row],[Maker]]))</f>
        <v>60000</v>
      </c>
    </row>
    <row r="5158" spans="1:17" x14ac:dyDescent="0.35">
      <c r="A5158">
        <v>5157</v>
      </c>
      <c r="B5158" t="s">
        <v>109</v>
      </c>
      <c r="C5158" t="s">
        <v>132</v>
      </c>
      <c r="D5158">
        <v>2014</v>
      </c>
      <c r="E5158" s="9">
        <f ca="1">YEAR(TODAY())-Data_Source[[#This Row],[Year]]</f>
        <v>11</v>
      </c>
      <c r="F5158" t="s">
        <v>15</v>
      </c>
      <c r="G5158" t="s">
        <v>25</v>
      </c>
      <c r="H5158" t="s">
        <v>17</v>
      </c>
      <c r="I5158">
        <v>5.7</v>
      </c>
      <c r="J5158" t="s">
        <v>18</v>
      </c>
      <c r="K5158" t="s">
        <v>19</v>
      </c>
      <c r="L5158">
        <v>155000</v>
      </c>
      <c r="M5158" t="s">
        <v>20</v>
      </c>
      <c r="N5158" t="s">
        <v>20</v>
      </c>
      <c r="O5158" s="2">
        <v>68000</v>
      </c>
      <c r="P5158" s="1">
        <f>MEDIAN(Data_Source[Price (SAR)])</f>
        <v>58000</v>
      </c>
      <c r="Q5158" s="1" cm="1">
        <f t="array" ref="Q5158">MEDIAN(_xlfn._xlws.FILTER(Data_Source[Price (SAR)],Data_Source[Maker] = Data_Source[[#This Row],[Maker]]))</f>
        <v>71000</v>
      </c>
    </row>
    <row r="5159" spans="1:17" x14ac:dyDescent="0.35">
      <c r="A5159">
        <v>5158</v>
      </c>
      <c r="B5159" t="s">
        <v>27</v>
      </c>
      <c r="C5159" t="s">
        <v>28</v>
      </c>
      <c r="D5159">
        <v>2020</v>
      </c>
      <c r="E5159" s="9">
        <f ca="1">YEAR(TODAY())-Data_Source[[#This Row],[Year]]</f>
        <v>5</v>
      </c>
      <c r="F5159" t="s">
        <v>15</v>
      </c>
      <c r="G5159" t="s">
        <v>25</v>
      </c>
      <c r="H5159" t="s">
        <v>30</v>
      </c>
      <c r="I5159">
        <v>2</v>
      </c>
      <c r="J5159" t="s">
        <v>18</v>
      </c>
      <c r="K5159" t="s">
        <v>19</v>
      </c>
      <c r="L5159">
        <v>47000</v>
      </c>
      <c r="M5159" t="s">
        <v>20</v>
      </c>
      <c r="N5159" t="s">
        <v>20</v>
      </c>
      <c r="O5159" s="3">
        <v>1221</v>
      </c>
      <c r="P5159" s="1">
        <f>MEDIAN(Data_Source[Price (SAR)])</f>
        <v>58000</v>
      </c>
      <c r="Q5159" s="1" cm="1">
        <f t="array" ref="Q5159">MEDIAN(_xlfn._xlws.FILTER(Data_Source[Price (SAR)],Data_Source[Maker] = Data_Source[[#This Row],[Maker]]))</f>
        <v>42000</v>
      </c>
    </row>
    <row r="5160" spans="1:17" x14ac:dyDescent="0.35">
      <c r="A5160">
        <v>5159</v>
      </c>
      <c r="B5160" t="s">
        <v>99</v>
      </c>
      <c r="C5160" t="s">
        <v>137</v>
      </c>
      <c r="D5160">
        <v>2019</v>
      </c>
      <c r="E5160" s="9">
        <f ca="1">YEAR(TODAY())-Data_Source[[#This Row],[Year]]</f>
        <v>6</v>
      </c>
      <c r="F5160" t="s">
        <v>44</v>
      </c>
      <c r="G5160" t="s">
        <v>102</v>
      </c>
      <c r="H5160" t="s">
        <v>17</v>
      </c>
      <c r="I5160">
        <v>2</v>
      </c>
      <c r="J5160" t="s">
        <v>18</v>
      </c>
      <c r="K5160" t="s">
        <v>19</v>
      </c>
      <c r="L5160">
        <v>42000</v>
      </c>
      <c r="M5160" t="s">
        <v>138</v>
      </c>
      <c r="N5160" t="s">
        <v>64</v>
      </c>
      <c r="O5160" s="3">
        <v>1310</v>
      </c>
      <c r="P5160" s="1">
        <f>MEDIAN(Data_Source[Price (SAR)])</f>
        <v>58000</v>
      </c>
      <c r="Q5160" s="1" cm="1">
        <f t="array" ref="Q5160">MEDIAN(_xlfn._xlws.FILTER(Data_Source[Price (SAR)],Data_Source[Maker] = Data_Source[[#This Row],[Maker]]))</f>
        <v>48000</v>
      </c>
    </row>
    <row r="5161" spans="1:17" x14ac:dyDescent="0.35">
      <c r="A5161">
        <v>5160</v>
      </c>
      <c r="B5161" t="s">
        <v>36</v>
      </c>
      <c r="C5161" t="s">
        <v>146</v>
      </c>
      <c r="D5161">
        <v>2011</v>
      </c>
      <c r="E5161" s="9">
        <f ca="1">YEAR(TODAY())-Data_Source[[#This Row],[Year]]</f>
        <v>14</v>
      </c>
      <c r="F5161" t="s">
        <v>15</v>
      </c>
      <c r="G5161" t="s">
        <v>23</v>
      </c>
      <c r="H5161" t="s">
        <v>26</v>
      </c>
      <c r="I5161">
        <v>5.3</v>
      </c>
      <c r="J5161" t="s">
        <v>18</v>
      </c>
      <c r="K5161" t="s">
        <v>19</v>
      </c>
      <c r="L5161">
        <v>272000</v>
      </c>
      <c r="M5161" t="s">
        <v>155</v>
      </c>
      <c r="N5161" t="s">
        <v>539</v>
      </c>
      <c r="O5161" s="2">
        <v>41000</v>
      </c>
      <c r="P5161" s="1">
        <f>MEDIAN(Data_Source[Price (SAR)])</f>
        <v>58000</v>
      </c>
      <c r="Q5161" s="1" cm="1">
        <f t="array" ref="Q5161">MEDIAN(_xlfn._xlws.FILTER(Data_Source[Price (SAR)],Data_Source[Maker] = Data_Source[[#This Row],[Maker]]))</f>
        <v>72000</v>
      </c>
    </row>
    <row r="5162" spans="1:17" x14ac:dyDescent="0.35">
      <c r="A5162">
        <v>5161</v>
      </c>
      <c r="B5162" t="s">
        <v>76</v>
      </c>
      <c r="C5162" t="s">
        <v>144</v>
      </c>
      <c r="D5162">
        <v>2008</v>
      </c>
      <c r="E5162" s="9">
        <f ca="1">YEAR(TODAY())-Data_Source[[#This Row],[Year]]</f>
        <v>17</v>
      </c>
      <c r="F5162" t="s">
        <v>15</v>
      </c>
      <c r="G5162" t="s">
        <v>23</v>
      </c>
      <c r="H5162" t="s">
        <v>30</v>
      </c>
      <c r="I5162">
        <v>4.5999999999999996</v>
      </c>
      <c r="J5162" t="s">
        <v>18</v>
      </c>
      <c r="K5162" t="s">
        <v>19</v>
      </c>
      <c r="L5162">
        <v>380000</v>
      </c>
      <c r="M5162" t="s">
        <v>138</v>
      </c>
      <c r="N5162" t="s">
        <v>64</v>
      </c>
      <c r="O5162" s="3">
        <v>15000</v>
      </c>
      <c r="P5162" s="1">
        <f>MEDIAN(Data_Source[Price (SAR)])</f>
        <v>58000</v>
      </c>
      <c r="Q5162" s="1" cm="1">
        <f t="array" ref="Q5162">MEDIAN(_xlfn._xlws.FILTER(Data_Source[Price (SAR)],Data_Source[Maker] = Data_Source[[#This Row],[Maker]]))</f>
        <v>55000</v>
      </c>
    </row>
    <row r="5163" spans="1:17" x14ac:dyDescent="0.35">
      <c r="A5163">
        <v>5162</v>
      </c>
      <c r="B5163" t="s">
        <v>34</v>
      </c>
      <c r="C5163" t="s">
        <v>51</v>
      </c>
      <c r="D5163">
        <v>2001</v>
      </c>
      <c r="E5163" s="9">
        <f ca="1">YEAR(TODAY())-Data_Source[[#This Row],[Year]]</f>
        <v>24</v>
      </c>
      <c r="F5163" t="s">
        <v>15</v>
      </c>
      <c r="G5163" t="s">
        <v>75</v>
      </c>
      <c r="H5163" t="s">
        <v>26</v>
      </c>
      <c r="I5163">
        <v>8.1</v>
      </c>
      <c r="J5163" t="s">
        <v>18</v>
      </c>
      <c r="K5163" t="s">
        <v>68</v>
      </c>
      <c r="L5163">
        <v>600</v>
      </c>
      <c r="M5163" t="s">
        <v>70</v>
      </c>
      <c r="N5163" t="s">
        <v>70</v>
      </c>
      <c r="O5163" s="3">
        <v>9500</v>
      </c>
      <c r="P5163" s="1">
        <f>MEDIAN(Data_Source[Price (SAR)])</f>
        <v>58000</v>
      </c>
      <c r="Q5163" s="1" cm="1">
        <f t="array" ref="Q5163">MEDIAN(_xlfn._xlws.FILTER(Data_Source[Price (SAR)],Data_Source[Maker] = Data_Source[[#This Row],[Maker]]))</f>
        <v>65000</v>
      </c>
    </row>
    <row r="5164" spans="1:17" x14ac:dyDescent="0.35">
      <c r="A5164">
        <v>5163</v>
      </c>
      <c r="B5164" t="s">
        <v>34</v>
      </c>
      <c r="C5164" t="s">
        <v>35</v>
      </c>
      <c r="D5164">
        <v>1999</v>
      </c>
      <c r="E5164" s="9">
        <f ca="1">YEAR(TODAY())-Data_Source[[#This Row],[Year]]</f>
        <v>26</v>
      </c>
      <c r="F5164" t="s">
        <v>15</v>
      </c>
      <c r="G5164" t="s">
        <v>25</v>
      </c>
      <c r="H5164" t="s">
        <v>17</v>
      </c>
      <c r="I5164">
        <v>4.7</v>
      </c>
      <c r="J5164" t="s">
        <v>18</v>
      </c>
      <c r="K5164" t="s">
        <v>68</v>
      </c>
      <c r="L5164">
        <v>238</v>
      </c>
      <c r="M5164" t="s">
        <v>64</v>
      </c>
      <c r="N5164" t="s">
        <v>64</v>
      </c>
      <c r="O5164" s="2">
        <v>40000</v>
      </c>
      <c r="P5164" s="1">
        <f>MEDIAN(Data_Source[Price (SAR)])</f>
        <v>58000</v>
      </c>
      <c r="Q5164" s="1" cm="1">
        <f t="array" ref="Q5164">MEDIAN(_xlfn._xlws.FILTER(Data_Source[Price (SAR)],Data_Source[Maker] = Data_Source[[#This Row],[Maker]]))</f>
        <v>65000</v>
      </c>
    </row>
    <row r="5165" spans="1:17" x14ac:dyDescent="0.35">
      <c r="A5165">
        <v>5164</v>
      </c>
      <c r="B5165" t="s">
        <v>48</v>
      </c>
      <c r="C5165" t="s">
        <v>106</v>
      </c>
      <c r="D5165">
        <v>2014</v>
      </c>
      <c r="E5165" s="9">
        <f ca="1">YEAR(TODAY())-Data_Source[[#This Row],[Year]]</f>
        <v>11</v>
      </c>
      <c r="F5165" t="s">
        <v>47</v>
      </c>
      <c r="G5165" t="s">
        <v>29</v>
      </c>
      <c r="H5165" t="s">
        <v>17</v>
      </c>
      <c r="I5165">
        <v>3</v>
      </c>
      <c r="J5165" t="s">
        <v>18</v>
      </c>
      <c r="K5165" t="s">
        <v>19</v>
      </c>
      <c r="L5165">
        <v>179000</v>
      </c>
      <c r="M5165" t="s">
        <v>20</v>
      </c>
      <c r="N5165" t="s">
        <v>20</v>
      </c>
      <c r="O5165" s="2">
        <v>169000</v>
      </c>
      <c r="P5165" s="1">
        <f>MEDIAN(Data_Source[Price (SAR)])</f>
        <v>58000</v>
      </c>
      <c r="Q5165" s="1" cm="1">
        <f t="array" ref="Q5165">MEDIAN(_xlfn._xlws.FILTER(Data_Source[Price (SAR)],Data_Source[Maker] = Data_Source[[#This Row],[Maker]]))</f>
        <v>145000</v>
      </c>
    </row>
    <row r="5166" spans="1:17" x14ac:dyDescent="0.35">
      <c r="A5166">
        <v>5165</v>
      </c>
      <c r="B5166" t="s">
        <v>76</v>
      </c>
      <c r="C5166" t="s">
        <v>144</v>
      </c>
      <c r="D5166">
        <v>2009</v>
      </c>
      <c r="E5166" s="9">
        <f ca="1">YEAR(TODAY())-Data_Source[[#This Row],[Year]]</f>
        <v>16</v>
      </c>
      <c r="F5166" t="s">
        <v>15</v>
      </c>
      <c r="G5166" t="s">
        <v>102</v>
      </c>
      <c r="H5166" t="s">
        <v>30</v>
      </c>
      <c r="I5166">
        <v>4</v>
      </c>
      <c r="J5166" t="s">
        <v>18</v>
      </c>
      <c r="K5166" t="s">
        <v>19</v>
      </c>
      <c r="L5166">
        <v>377000</v>
      </c>
      <c r="M5166" t="s">
        <v>155</v>
      </c>
      <c r="N5166" t="s">
        <v>539</v>
      </c>
      <c r="O5166" s="2">
        <v>21000</v>
      </c>
      <c r="P5166" s="1">
        <f>MEDIAN(Data_Source[Price (SAR)])</f>
        <v>58000</v>
      </c>
      <c r="Q5166" s="1" cm="1">
        <f t="array" ref="Q5166">MEDIAN(_xlfn._xlws.FILTER(Data_Source[Price (SAR)],Data_Source[Maker] = Data_Source[[#This Row],[Maker]]))</f>
        <v>55000</v>
      </c>
    </row>
    <row r="5167" spans="1:17" x14ac:dyDescent="0.35">
      <c r="A5167">
        <v>5166</v>
      </c>
      <c r="B5167" t="s">
        <v>60</v>
      </c>
      <c r="C5167" t="s">
        <v>90</v>
      </c>
      <c r="D5167">
        <v>2014</v>
      </c>
      <c r="E5167" s="9">
        <f ca="1">YEAR(TODAY())-Data_Source[[#This Row],[Year]]</f>
        <v>11</v>
      </c>
      <c r="F5167" t="s">
        <v>15</v>
      </c>
      <c r="G5167" t="s">
        <v>23</v>
      </c>
      <c r="H5167" t="s">
        <v>17</v>
      </c>
      <c r="I5167">
        <v>5.7</v>
      </c>
      <c r="J5167" t="s">
        <v>18</v>
      </c>
      <c r="K5167" t="s">
        <v>19</v>
      </c>
      <c r="L5167">
        <v>342</v>
      </c>
      <c r="M5167" t="s">
        <v>170</v>
      </c>
      <c r="N5167" t="s">
        <v>543</v>
      </c>
      <c r="O5167" s="3">
        <v>150000</v>
      </c>
      <c r="P5167" s="1">
        <f>MEDIAN(Data_Source[Price (SAR)])</f>
        <v>58000</v>
      </c>
      <c r="Q5167" s="1" cm="1">
        <f t="array" ref="Q5167">MEDIAN(_xlfn._xlws.FILTER(Data_Source[Price (SAR)],Data_Source[Maker] = Data_Source[[#This Row],[Maker]]))</f>
        <v>142000</v>
      </c>
    </row>
    <row r="5168" spans="1:17" x14ac:dyDescent="0.35">
      <c r="A5168">
        <v>5167</v>
      </c>
      <c r="B5168" t="s">
        <v>21</v>
      </c>
      <c r="C5168" t="s">
        <v>120</v>
      </c>
      <c r="D5168">
        <v>2016</v>
      </c>
      <c r="E5168" s="9">
        <f ca="1">YEAR(TODAY())-Data_Source[[#This Row],[Year]]</f>
        <v>9</v>
      </c>
      <c r="F5168" t="s">
        <v>15</v>
      </c>
      <c r="G5168" t="s">
        <v>23</v>
      </c>
      <c r="H5168" t="s">
        <v>26</v>
      </c>
      <c r="I5168">
        <v>2.4</v>
      </c>
      <c r="J5168" t="s">
        <v>18</v>
      </c>
      <c r="K5168" t="s">
        <v>68</v>
      </c>
      <c r="L5168">
        <v>2389</v>
      </c>
      <c r="M5168" t="s">
        <v>20</v>
      </c>
      <c r="N5168" t="s">
        <v>20</v>
      </c>
      <c r="O5168" s="3">
        <v>62000</v>
      </c>
      <c r="P5168" s="1">
        <f>MEDIAN(Data_Source[Price (SAR)])</f>
        <v>58000</v>
      </c>
      <c r="Q5168" s="1" cm="1">
        <f t="array" ref="Q5168">MEDIAN(_xlfn._xlws.FILTER(Data_Source[Price (SAR)],Data_Source[Maker] = Data_Source[[#This Row],[Maker]]))</f>
        <v>36500</v>
      </c>
    </row>
    <row r="5169" spans="1:17" x14ac:dyDescent="0.35">
      <c r="A5169">
        <v>5168</v>
      </c>
      <c r="B5169" t="s">
        <v>34</v>
      </c>
      <c r="C5169" t="s">
        <v>43</v>
      </c>
      <c r="D5169">
        <v>2017</v>
      </c>
      <c r="E5169" s="9">
        <f ca="1">YEAR(TODAY())-Data_Source[[#This Row],[Year]]</f>
        <v>8</v>
      </c>
      <c r="F5169" t="s">
        <v>15</v>
      </c>
      <c r="G5169" t="s">
        <v>23</v>
      </c>
      <c r="H5169" t="s">
        <v>30</v>
      </c>
      <c r="I5169">
        <v>2.5</v>
      </c>
      <c r="J5169" t="s">
        <v>18</v>
      </c>
      <c r="K5169" t="s">
        <v>19</v>
      </c>
      <c r="L5169">
        <v>63000</v>
      </c>
      <c r="M5169" t="s">
        <v>45</v>
      </c>
      <c r="N5169" t="s">
        <v>539</v>
      </c>
      <c r="O5169" s="2">
        <v>63000</v>
      </c>
      <c r="P5169" s="1">
        <f>MEDIAN(Data_Source[Price (SAR)])</f>
        <v>58000</v>
      </c>
      <c r="Q5169" s="1" cm="1">
        <f t="array" ref="Q5169">MEDIAN(_xlfn._xlws.FILTER(Data_Source[Price (SAR)],Data_Source[Maker] = Data_Source[[#This Row],[Maker]]))</f>
        <v>65000</v>
      </c>
    </row>
    <row r="5170" spans="1:17" x14ac:dyDescent="0.35">
      <c r="A5170">
        <v>5169</v>
      </c>
      <c r="B5170" t="s">
        <v>181</v>
      </c>
      <c r="C5170" t="s">
        <v>199</v>
      </c>
      <c r="D5170">
        <v>2012</v>
      </c>
      <c r="E5170" s="9">
        <f ca="1">YEAR(TODAY())-Data_Source[[#This Row],[Year]]</f>
        <v>13</v>
      </c>
      <c r="F5170" t="s">
        <v>15</v>
      </c>
      <c r="G5170" t="s">
        <v>23</v>
      </c>
      <c r="H5170" t="s">
        <v>26</v>
      </c>
      <c r="I5170">
        <v>3.8</v>
      </c>
      <c r="J5170" t="s">
        <v>18</v>
      </c>
      <c r="K5170" t="s">
        <v>19</v>
      </c>
      <c r="L5170">
        <v>86487</v>
      </c>
      <c r="M5170" t="s">
        <v>20</v>
      </c>
      <c r="N5170" t="s">
        <v>20</v>
      </c>
      <c r="O5170" s="2">
        <v>41500</v>
      </c>
      <c r="P5170" s="1">
        <f>MEDIAN(Data_Source[Price (SAR)])</f>
        <v>58000</v>
      </c>
      <c r="Q5170" s="1" cm="1">
        <f t="array" ref="Q5170">MEDIAN(_xlfn._xlws.FILTER(Data_Source[Price (SAR)],Data_Source[Maker] = Data_Source[[#This Row],[Maker]]))</f>
        <v>54000</v>
      </c>
    </row>
    <row r="5171" spans="1:17" x14ac:dyDescent="0.35">
      <c r="A5171">
        <v>5170</v>
      </c>
      <c r="B5171" t="s">
        <v>36</v>
      </c>
      <c r="C5171" t="s">
        <v>146</v>
      </c>
      <c r="D5171">
        <v>2015</v>
      </c>
      <c r="E5171" s="9">
        <f ca="1">YEAR(TODAY())-Data_Source[[#This Row],[Year]]</f>
        <v>10</v>
      </c>
      <c r="F5171" t="s">
        <v>15</v>
      </c>
      <c r="G5171" t="s">
        <v>25</v>
      </c>
      <c r="H5171" t="s">
        <v>17</v>
      </c>
      <c r="I5171">
        <v>5.3</v>
      </c>
      <c r="J5171" t="s">
        <v>18</v>
      </c>
      <c r="K5171" t="s">
        <v>19</v>
      </c>
      <c r="L5171">
        <v>272</v>
      </c>
      <c r="M5171" t="s">
        <v>81</v>
      </c>
      <c r="N5171" t="s">
        <v>541</v>
      </c>
      <c r="O5171" s="2">
        <v>70000</v>
      </c>
      <c r="P5171" s="1">
        <f>MEDIAN(Data_Source[Price (SAR)])</f>
        <v>58000</v>
      </c>
      <c r="Q5171" s="1" cm="1">
        <f t="array" ref="Q5171">MEDIAN(_xlfn._xlws.FILTER(Data_Source[Price (SAR)],Data_Source[Maker] = Data_Source[[#This Row],[Maker]]))</f>
        <v>72000</v>
      </c>
    </row>
    <row r="5172" spans="1:17" x14ac:dyDescent="0.35">
      <c r="A5172">
        <v>5171</v>
      </c>
      <c r="B5172" t="s">
        <v>109</v>
      </c>
      <c r="C5172" t="s">
        <v>110</v>
      </c>
      <c r="D5172">
        <v>2016</v>
      </c>
      <c r="E5172" s="9">
        <f ca="1">YEAR(TODAY())-Data_Source[[#This Row],[Year]]</f>
        <v>9</v>
      </c>
      <c r="F5172" t="s">
        <v>47</v>
      </c>
      <c r="G5172" t="s">
        <v>102</v>
      </c>
      <c r="H5172" t="s">
        <v>17</v>
      </c>
      <c r="I5172">
        <v>5.7</v>
      </c>
      <c r="J5172" t="s">
        <v>18</v>
      </c>
      <c r="K5172" t="s">
        <v>19</v>
      </c>
      <c r="L5172">
        <v>142000</v>
      </c>
      <c r="M5172" t="s">
        <v>20</v>
      </c>
      <c r="N5172" t="s">
        <v>20</v>
      </c>
      <c r="O5172" s="2">
        <v>89000</v>
      </c>
      <c r="P5172" s="1">
        <f>MEDIAN(Data_Source[Price (SAR)])</f>
        <v>58000</v>
      </c>
      <c r="Q5172" s="1" cm="1">
        <f t="array" ref="Q5172">MEDIAN(_xlfn._xlws.FILTER(Data_Source[Price (SAR)],Data_Source[Maker] = Data_Source[[#This Row],[Maker]]))</f>
        <v>71000</v>
      </c>
    </row>
    <row r="5173" spans="1:17" x14ac:dyDescent="0.35">
      <c r="A5173">
        <v>5172</v>
      </c>
      <c r="B5173" t="s">
        <v>36</v>
      </c>
      <c r="C5173" t="s">
        <v>115</v>
      </c>
      <c r="D5173">
        <v>2005</v>
      </c>
      <c r="E5173" s="9">
        <f ca="1">YEAR(TODAY())-Data_Source[[#This Row],[Year]]</f>
        <v>20</v>
      </c>
      <c r="F5173" t="s">
        <v>15</v>
      </c>
      <c r="G5173" t="s">
        <v>25</v>
      </c>
      <c r="H5173" t="s">
        <v>30</v>
      </c>
      <c r="I5173">
        <v>5.3</v>
      </c>
      <c r="J5173" t="s">
        <v>18</v>
      </c>
      <c r="K5173" t="s">
        <v>19</v>
      </c>
      <c r="L5173">
        <v>400000</v>
      </c>
      <c r="M5173" t="s">
        <v>20</v>
      </c>
      <c r="N5173" t="s">
        <v>20</v>
      </c>
      <c r="O5173" s="3">
        <v>25000</v>
      </c>
      <c r="P5173" s="1">
        <f>MEDIAN(Data_Source[Price (SAR)])</f>
        <v>58000</v>
      </c>
      <c r="Q5173" s="1" cm="1">
        <f t="array" ref="Q5173">MEDIAN(_xlfn._xlws.FILTER(Data_Source[Price (SAR)],Data_Source[Maker] = Data_Source[[#This Row],[Maker]]))</f>
        <v>72000</v>
      </c>
    </row>
    <row r="5174" spans="1:17" x14ac:dyDescent="0.35">
      <c r="A5174">
        <v>5173</v>
      </c>
      <c r="B5174" t="s">
        <v>21</v>
      </c>
      <c r="C5174" t="s">
        <v>120</v>
      </c>
      <c r="D5174">
        <v>2015</v>
      </c>
      <c r="E5174" s="9">
        <f ca="1">YEAR(TODAY())-Data_Source[[#This Row],[Year]]</f>
        <v>10</v>
      </c>
      <c r="F5174" t="s">
        <v>15</v>
      </c>
      <c r="G5174" t="s">
        <v>23</v>
      </c>
      <c r="H5174" t="s">
        <v>17</v>
      </c>
      <c r="I5174">
        <v>2.4</v>
      </c>
      <c r="J5174" t="s">
        <v>18</v>
      </c>
      <c r="K5174" t="s">
        <v>68</v>
      </c>
      <c r="L5174">
        <v>200000</v>
      </c>
      <c r="M5174" t="s">
        <v>111</v>
      </c>
      <c r="N5174" t="s">
        <v>540</v>
      </c>
      <c r="O5174" s="3">
        <v>40000</v>
      </c>
      <c r="P5174" s="1">
        <f>MEDIAN(Data_Source[Price (SAR)])</f>
        <v>58000</v>
      </c>
      <c r="Q5174" s="1" cm="1">
        <f t="array" ref="Q5174">MEDIAN(_xlfn._xlws.FILTER(Data_Source[Price (SAR)],Data_Source[Maker] = Data_Source[[#This Row],[Maker]]))</f>
        <v>36500</v>
      </c>
    </row>
    <row r="5175" spans="1:17" x14ac:dyDescent="0.35">
      <c r="A5175">
        <v>5174</v>
      </c>
      <c r="B5175" t="s">
        <v>34</v>
      </c>
      <c r="C5175" t="s">
        <v>161</v>
      </c>
      <c r="D5175">
        <v>2015</v>
      </c>
      <c r="E5175" s="9">
        <f ca="1">YEAR(TODAY())-Data_Source[[#This Row],[Year]]</f>
        <v>10</v>
      </c>
      <c r="F5175" t="s">
        <v>15</v>
      </c>
      <c r="G5175" t="s">
        <v>23</v>
      </c>
      <c r="H5175" t="s">
        <v>17</v>
      </c>
      <c r="I5175">
        <v>8</v>
      </c>
      <c r="J5175" t="s">
        <v>18</v>
      </c>
      <c r="K5175" t="s">
        <v>19</v>
      </c>
      <c r="L5175">
        <v>285000</v>
      </c>
      <c r="M5175" t="s">
        <v>111</v>
      </c>
      <c r="N5175" t="s">
        <v>540</v>
      </c>
      <c r="O5175" s="2">
        <v>155000</v>
      </c>
      <c r="P5175" s="1">
        <f>MEDIAN(Data_Source[Price (SAR)])</f>
        <v>58000</v>
      </c>
      <c r="Q5175" s="1" cm="1">
        <f t="array" ref="Q5175">MEDIAN(_xlfn._xlws.FILTER(Data_Source[Price (SAR)],Data_Source[Maker] = Data_Source[[#This Row],[Maker]]))</f>
        <v>65000</v>
      </c>
    </row>
    <row r="5176" spans="1:17" x14ac:dyDescent="0.35">
      <c r="A5176">
        <v>5175</v>
      </c>
      <c r="B5176" t="s">
        <v>34</v>
      </c>
      <c r="C5176" t="s">
        <v>58</v>
      </c>
      <c r="D5176">
        <v>2015</v>
      </c>
      <c r="E5176" s="9">
        <f ca="1">YEAR(TODAY())-Data_Source[[#This Row],[Year]]</f>
        <v>10</v>
      </c>
      <c r="F5176" t="s">
        <v>15</v>
      </c>
      <c r="G5176" t="s">
        <v>23</v>
      </c>
      <c r="H5176" t="s">
        <v>26</v>
      </c>
      <c r="I5176">
        <v>1.7</v>
      </c>
      <c r="J5176" t="s">
        <v>18</v>
      </c>
      <c r="K5176" t="s">
        <v>19</v>
      </c>
      <c r="L5176">
        <v>147000</v>
      </c>
      <c r="M5176" t="s">
        <v>42</v>
      </c>
      <c r="N5176" t="s">
        <v>64</v>
      </c>
      <c r="O5176" s="2">
        <v>65000</v>
      </c>
      <c r="P5176" s="1">
        <f>MEDIAN(Data_Source[Price (SAR)])</f>
        <v>58000</v>
      </c>
      <c r="Q5176" s="1" cm="1">
        <f t="array" ref="Q5176">MEDIAN(_xlfn._xlws.FILTER(Data_Source[Price (SAR)],Data_Source[Maker] = Data_Source[[#This Row],[Maker]]))</f>
        <v>65000</v>
      </c>
    </row>
    <row r="5177" spans="1:17" x14ac:dyDescent="0.35">
      <c r="A5177">
        <v>5176</v>
      </c>
      <c r="B5177" t="s">
        <v>21</v>
      </c>
      <c r="C5177" t="s">
        <v>22</v>
      </c>
      <c r="D5177">
        <v>2020</v>
      </c>
      <c r="E5177" s="9">
        <f ca="1">YEAR(TODAY())-Data_Source[[#This Row],[Year]]</f>
        <v>5</v>
      </c>
      <c r="F5177" t="s">
        <v>15</v>
      </c>
      <c r="G5177" t="s">
        <v>25</v>
      </c>
      <c r="H5177" t="s">
        <v>17</v>
      </c>
      <c r="I5177">
        <v>4</v>
      </c>
      <c r="J5177" t="s">
        <v>18</v>
      </c>
      <c r="K5177" t="s">
        <v>19</v>
      </c>
      <c r="L5177">
        <v>56000</v>
      </c>
      <c r="M5177" t="s">
        <v>45</v>
      </c>
      <c r="N5177" t="s">
        <v>539</v>
      </c>
      <c r="O5177" s="3">
        <v>225000</v>
      </c>
      <c r="P5177" s="1">
        <f>MEDIAN(Data_Source[Price (SAR)])</f>
        <v>58000</v>
      </c>
      <c r="Q5177" s="1" cm="1">
        <f t="array" ref="Q5177">MEDIAN(_xlfn._xlws.FILTER(Data_Source[Price (SAR)],Data_Source[Maker] = Data_Source[[#This Row],[Maker]]))</f>
        <v>36500</v>
      </c>
    </row>
    <row r="5178" spans="1:17" x14ac:dyDescent="0.35">
      <c r="A5178">
        <v>5177</v>
      </c>
      <c r="B5178" t="s">
        <v>34</v>
      </c>
      <c r="C5178" t="s">
        <v>43</v>
      </c>
      <c r="D5178">
        <v>2007</v>
      </c>
      <c r="E5178" s="9">
        <f ca="1">YEAR(TODAY())-Data_Source[[#This Row],[Year]]</f>
        <v>18</v>
      </c>
      <c r="F5178" t="s">
        <v>47</v>
      </c>
      <c r="G5178" t="s">
        <v>25</v>
      </c>
      <c r="H5178" t="s">
        <v>17</v>
      </c>
      <c r="I5178">
        <v>1.1000000000000001</v>
      </c>
      <c r="J5178" t="s">
        <v>18</v>
      </c>
      <c r="K5178" t="s">
        <v>68</v>
      </c>
      <c r="L5178">
        <v>450000</v>
      </c>
      <c r="M5178" t="s">
        <v>20</v>
      </c>
      <c r="N5178" t="s">
        <v>20</v>
      </c>
      <c r="O5178" s="2">
        <v>11000</v>
      </c>
      <c r="P5178" s="1">
        <f>MEDIAN(Data_Source[Price (SAR)])</f>
        <v>58000</v>
      </c>
      <c r="Q5178" s="1" cm="1">
        <f t="array" ref="Q5178">MEDIAN(_xlfn._xlws.FILTER(Data_Source[Price (SAR)],Data_Source[Maker] = Data_Source[[#This Row],[Maker]]))</f>
        <v>65000</v>
      </c>
    </row>
    <row r="5179" spans="1:17" x14ac:dyDescent="0.35">
      <c r="A5179">
        <v>5178</v>
      </c>
      <c r="B5179" t="s">
        <v>48</v>
      </c>
      <c r="C5179" t="s">
        <v>49</v>
      </c>
      <c r="D5179">
        <v>2016</v>
      </c>
      <c r="E5179" s="9">
        <f ca="1">YEAR(TODAY())-Data_Source[[#This Row],[Year]]</f>
        <v>9</v>
      </c>
      <c r="F5179" t="s">
        <v>15</v>
      </c>
      <c r="G5179" t="s">
        <v>65</v>
      </c>
      <c r="H5179" t="s">
        <v>30</v>
      </c>
      <c r="I5179">
        <v>2</v>
      </c>
      <c r="J5179" t="s">
        <v>18</v>
      </c>
      <c r="K5179" t="s">
        <v>19</v>
      </c>
      <c r="L5179">
        <v>103657</v>
      </c>
      <c r="M5179" t="s">
        <v>20</v>
      </c>
      <c r="N5179" t="s">
        <v>20</v>
      </c>
      <c r="O5179" s="2">
        <v>130000</v>
      </c>
      <c r="P5179" s="1">
        <f>MEDIAN(Data_Source[Price (SAR)])</f>
        <v>58000</v>
      </c>
      <c r="Q5179" s="1" cm="1">
        <f t="array" ref="Q5179">MEDIAN(_xlfn._xlws.FILTER(Data_Source[Price (SAR)],Data_Source[Maker] = Data_Source[[#This Row],[Maker]]))</f>
        <v>145000</v>
      </c>
    </row>
    <row r="5180" spans="1:17" x14ac:dyDescent="0.35">
      <c r="A5180">
        <v>5179</v>
      </c>
      <c r="B5180" t="s">
        <v>34</v>
      </c>
      <c r="C5180" t="s">
        <v>162</v>
      </c>
      <c r="D5180">
        <v>2020</v>
      </c>
      <c r="E5180" s="9">
        <f ca="1">YEAR(TODAY())-Data_Source[[#This Row],[Year]]</f>
        <v>5</v>
      </c>
      <c r="F5180" t="s">
        <v>15</v>
      </c>
      <c r="G5180" t="s">
        <v>75</v>
      </c>
      <c r="H5180" t="s">
        <v>17</v>
      </c>
      <c r="I5180">
        <v>4</v>
      </c>
      <c r="J5180" t="s">
        <v>18</v>
      </c>
      <c r="K5180" t="s">
        <v>68</v>
      </c>
      <c r="L5180">
        <v>31888</v>
      </c>
      <c r="M5180" t="s">
        <v>20</v>
      </c>
      <c r="N5180" t="s">
        <v>20</v>
      </c>
      <c r="O5180" s="3">
        <v>155000</v>
      </c>
      <c r="P5180" s="1">
        <f>MEDIAN(Data_Source[Price (SAR)])</f>
        <v>58000</v>
      </c>
      <c r="Q5180" s="1" cm="1">
        <f t="array" ref="Q5180">MEDIAN(_xlfn._xlws.FILTER(Data_Source[Price (SAR)],Data_Source[Maker] = Data_Source[[#This Row],[Maker]]))</f>
        <v>65000</v>
      </c>
    </row>
    <row r="5181" spans="1:17" x14ac:dyDescent="0.35">
      <c r="A5181">
        <v>5180</v>
      </c>
      <c r="B5181" t="s">
        <v>109</v>
      </c>
      <c r="C5181" t="s">
        <v>227</v>
      </c>
      <c r="D5181">
        <v>2013</v>
      </c>
      <c r="E5181" s="9">
        <f ca="1">YEAR(TODAY())-Data_Source[[#This Row],[Year]]</f>
        <v>12</v>
      </c>
      <c r="F5181" t="s">
        <v>47</v>
      </c>
      <c r="G5181" t="s">
        <v>16</v>
      </c>
      <c r="H5181" t="s">
        <v>17</v>
      </c>
      <c r="I5181">
        <v>5.7</v>
      </c>
      <c r="J5181" t="s">
        <v>18</v>
      </c>
      <c r="K5181" t="s">
        <v>19</v>
      </c>
      <c r="L5181">
        <v>275000</v>
      </c>
      <c r="M5181" t="s">
        <v>81</v>
      </c>
      <c r="N5181" t="s">
        <v>541</v>
      </c>
      <c r="O5181" s="2">
        <v>40000</v>
      </c>
      <c r="P5181" s="1">
        <f>MEDIAN(Data_Source[Price (SAR)])</f>
        <v>58000</v>
      </c>
      <c r="Q5181" s="1" cm="1">
        <f t="array" ref="Q5181">MEDIAN(_xlfn._xlws.FILTER(Data_Source[Price (SAR)],Data_Source[Maker] = Data_Source[[#This Row],[Maker]]))</f>
        <v>71000</v>
      </c>
    </row>
    <row r="5182" spans="1:17" x14ac:dyDescent="0.35">
      <c r="A5182">
        <v>5181</v>
      </c>
      <c r="B5182" t="s">
        <v>21</v>
      </c>
      <c r="C5182" t="s">
        <v>24</v>
      </c>
      <c r="D5182">
        <v>2010</v>
      </c>
      <c r="E5182" s="9">
        <f ca="1">YEAR(TODAY())-Data_Source[[#This Row],[Year]]</f>
        <v>15</v>
      </c>
      <c r="F5182" t="s">
        <v>15</v>
      </c>
      <c r="G5182" t="s">
        <v>23</v>
      </c>
      <c r="H5182" t="s">
        <v>30</v>
      </c>
      <c r="I5182">
        <v>1.3</v>
      </c>
      <c r="J5182" t="s">
        <v>18</v>
      </c>
      <c r="K5182" t="s">
        <v>19</v>
      </c>
      <c r="L5182">
        <v>294000</v>
      </c>
      <c r="M5182" t="s">
        <v>45</v>
      </c>
      <c r="N5182" t="s">
        <v>539</v>
      </c>
      <c r="O5182" s="3">
        <v>9000</v>
      </c>
      <c r="P5182" s="1">
        <f>MEDIAN(Data_Source[Price (SAR)])</f>
        <v>58000</v>
      </c>
      <c r="Q5182" s="1" cm="1">
        <f t="array" ref="Q5182">MEDIAN(_xlfn._xlws.FILTER(Data_Source[Price (SAR)],Data_Source[Maker] = Data_Source[[#This Row],[Maker]]))</f>
        <v>36500</v>
      </c>
    </row>
    <row r="5183" spans="1:17" x14ac:dyDescent="0.35">
      <c r="A5183">
        <v>5182</v>
      </c>
      <c r="B5183" t="s">
        <v>27</v>
      </c>
      <c r="C5183" t="s">
        <v>88</v>
      </c>
      <c r="D5183">
        <v>2016</v>
      </c>
      <c r="E5183" s="9">
        <f ca="1">YEAR(TODAY())-Data_Source[[#This Row],[Year]]</f>
        <v>9</v>
      </c>
      <c r="F5183" t="s">
        <v>15</v>
      </c>
      <c r="G5183" t="s">
        <v>23</v>
      </c>
      <c r="H5183" t="s">
        <v>26</v>
      </c>
      <c r="I5183">
        <v>1.4</v>
      </c>
      <c r="J5183" t="s">
        <v>18</v>
      </c>
      <c r="K5183" t="s">
        <v>19</v>
      </c>
      <c r="L5183">
        <v>115</v>
      </c>
      <c r="M5183" t="s">
        <v>20</v>
      </c>
      <c r="N5183" t="s">
        <v>20</v>
      </c>
      <c r="O5183" s="3">
        <v>22500</v>
      </c>
      <c r="P5183" s="1">
        <f>MEDIAN(Data_Source[Price (SAR)])</f>
        <v>58000</v>
      </c>
      <c r="Q5183" s="1" cm="1">
        <f t="array" ref="Q5183">MEDIAN(_xlfn._xlws.FILTER(Data_Source[Price (SAR)],Data_Source[Maker] = Data_Source[[#This Row],[Maker]]))</f>
        <v>42000</v>
      </c>
    </row>
    <row r="5184" spans="1:17" x14ac:dyDescent="0.35">
      <c r="A5184">
        <v>5183</v>
      </c>
      <c r="B5184" t="s">
        <v>27</v>
      </c>
      <c r="C5184" t="s">
        <v>84</v>
      </c>
      <c r="D5184">
        <v>2015</v>
      </c>
      <c r="E5184" s="9">
        <f ca="1">YEAR(TODAY())-Data_Source[[#This Row],[Year]]</f>
        <v>10</v>
      </c>
      <c r="F5184" t="s">
        <v>15</v>
      </c>
      <c r="G5184" t="s">
        <v>29</v>
      </c>
      <c r="H5184" t="s">
        <v>26</v>
      </c>
      <c r="I5184">
        <v>2</v>
      </c>
      <c r="J5184" t="s">
        <v>18</v>
      </c>
      <c r="K5184" t="s">
        <v>19</v>
      </c>
      <c r="L5184">
        <v>69000</v>
      </c>
      <c r="M5184" t="s">
        <v>42</v>
      </c>
      <c r="N5184" t="s">
        <v>64</v>
      </c>
      <c r="O5184" s="3">
        <v>45000</v>
      </c>
      <c r="P5184" s="1">
        <f>MEDIAN(Data_Source[Price (SAR)])</f>
        <v>58000</v>
      </c>
      <c r="Q5184" s="1" cm="1">
        <f t="array" ref="Q5184">MEDIAN(_xlfn._xlws.FILTER(Data_Source[Price (SAR)],Data_Source[Maker] = Data_Source[[#This Row],[Maker]]))</f>
        <v>42000</v>
      </c>
    </row>
    <row r="5185" spans="1:17" x14ac:dyDescent="0.35">
      <c r="A5185">
        <v>5184</v>
      </c>
      <c r="B5185" t="s">
        <v>27</v>
      </c>
      <c r="C5185" t="s">
        <v>88</v>
      </c>
      <c r="D5185">
        <v>2020</v>
      </c>
      <c r="E5185" s="9">
        <f ca="1">YEAR(TODAY())-Data_Source[[#This Row],[Year]]</f>
        <v>5</v>
      </c>
      <c r="F5185" t="s">
        <v>15</v>
      </c>
      <c r="G5185" t="s">
        <v>25</v>
      </c>
      <c r="H5185" t="s">
        <v>26</v>
      </c>
      <c r="I5185">
        <v>1.4</v>
      </c>
      <c r="J5185" t="s">
        <v>18</v>
      </c>
      <c r="K5185" t="s">
        <v>19</v>
      </c>
      <c r="L5185">
        <v>19717</v>
      </c>
      <c r="M5185" t="s">
        <v>20</v>
      </c>
      <c r="N5185" t="s">
        <v>20</v>
      </c>
      <c r="O5185" s="3">
        <v>41500</v>
      </c>
      <c r="P5185" s="1">
        <f>MEDIAN(Data_Source[Price (SAR)])</f>
        <v>58000</v>
      </c>
      <c r="Q5185" s="1" cm="1">
        <f t="array" ref="Q5185">MEDIAN(_xlfn._xlws.FILTER(Data_Source[Price (SAR)],Data_Source[Maker] = Data_Source[[#This Row],[Maker]]))</f>
        <v>42000</v>
      </c>
    </row>
    <row r="5186" spans="1:17" x14ac:dyDescent="0.35">
      <c r="A5186">
        <v>5185</v>
      </c>
      <c r="B5186" t="s">
        <v>39</v>
      </c>
      <c r="C5186" t="s">
        <v>46</v>
      </c>
      <c r="D5186">
        <v>2016</v>
      </c>
      <c r="E5186" s="9">
        <f ca="1">YEAR(TODAY())-Data_Source[[#This Row],[Year]]</f>
        <v>9</v>
      </c>
      <c r="F5186" t="s">
        <v>15</v>
      </c>
      <c r="G5186" t="s">
        <v>102</v>
      </c>
      <c r="H5186" t="s">
        <v>17</v>
      </c>
      <c r="I5186">
        <v>5.6</v>
      </c>
      <c r="J5186" t="s">
        <v>18</v>
      </c>
      <c r="K5186" t="s">
        <v>19</v>
      </c>
      <c r="L5186">
        <v>168000</v>
      </c>
      <c r="M5186" t="s">
        <v>20</v>
      </c>
      <c r="N5186" t="s">
        <v>20</v>
      </c>
      <c r="O5186" s="2">
        <v>115500</v>
      </c>
      <c r="P5186" s="1">
        <f>MEDIAN(Data_Source[Price (SAR)])</f>
        <v>58000</v>
      </c>
      <c r="Q5186" s="1" cm="1">
        <f t="array" ref="Q5186">MEDIAN(_xlfn._xlws.FILTER(Data_Source[Price (SAR)],Data_Source[Maker] = Data_Source[[#This Row],[Maker]]))</f>
        <v>60000</v>
      </c>
    </row>
    <row r="5187" spans="1:17" x14ac:dyDescent="0.35">
      <c r="A5187">
        <v>5186</v>
      </c>
      <c r="B5187" t="s">
        <v>39</v>
      </c>
      <c r="C5187" t="s">
        <v>40</v>
      </c>
      <c r="D5187">
        <v>2019</v>
      </c>
      <c r="E5187" s="9">
        <f ca="1">YEAR(TODAY())-Data_Source[[#This Row],[Year]]</f>
        <v>6</v>
      </c>
      <c r="F5187" t="s">
        <v>44</v>
      </c>
      <c r="G5187" t="s">
        <v>16</v>
      </c>
      <c r="H5187" t="s">
        <v>30</v>
      </c>
      <c r="I5187">
        <v>3.6</v>
      </c>
      <c r="J5187" t="s">
        <v>18</v>
      </c>
      <c r="K5187" t="s">
        <v>19</v>
      </c>
      <c r="L5187">
        <v>85000</v>
      </c>
      <c r="M5187" t="s">
        <v>20</v>
      </c>
      <c r="N5187" t="s">
        <v>20</v>
      </c>
      <c r="O5187" s="2">
        <v>73000</v>
      </c>
      <c r="P5187" s="1">
        <f>MEDIAN(Data_Source[Price (SAR)])</f>
        <v>58000</v>
      </c>
      <c r="Q5187" s="1" cm="1">
        <f t="array" ref="Q5187">MEDIAN(_xlfn._xlws.FILTER(Data_Source[Price (SAR)],Data_Source[Maker] = Data_Source[[#This Row],[Maker]]))</f>
        <v>60000</v>
      </c>
    </row>
    <row r="5188" spans="1:17" x14ac:dyDescent="0.35">
      <c r="A5188">
        <v>5187</v>
      </c>
      <c r="B5188" t="s">
        <v>76</v>
      </c>
      <c r="C5188" t="s">
        <v>77</v>
      </c>
      <c r="D5188">
        <v>2013</v>
      </c>
      <c r="E5188" s="9">
        <f ca="1">YEAR(TODAY())-Data_Source[[#This Row],[Year]]</f>
        <v>12</v>
      </c>
      <c r="F5188" t="s">
        <v>15</v>
      </c>
      <c r="G5188" t="s">
        <v>23</v>
      </c>
      <c r="H5188" t="s">
        <v>30</v>
      </c>
      <c r="I5188">
        <v>5.5</v>
      </c>
      <c r="J5188" t="s">
        <v>18</v>
      </c>
      <c r="K5188" t="s">
        <v>19</v>
      </c>
      <c r="L5188">
        <v>169000</v>
      </c>
      <c r="M5188" t="s">
        <v>20</v>
      </c>
      <c r="N5188" t="s">
        <v>20</v>
      </c>
      <c r="O5188" s="2">
        <v>44000</v>
      </c>
      <c r="P5188" s="1">
        <f>MEDIAN(Data_Source[Price (SAR)])</f>
        <v>58000</v>
      </c>
      <c r="Q5188" s="1" cm="1">
        <f t="array" ref="Q5188">MEDIAN(_xlfn._xlws.FILTER(Data_Source[Price (SAR)],Data_Source[Maker] = Data_Source[[#This Row],[Maker]]))</f>
        <v>55000</v>
      </c>
    </row>
    <row r="5189" spans="1:17" x14ac:dyDescent="0.35">
      <c r="A5189">
        <v>5188</v>
      </c>
      <c r="B5189" t="s">
        <v>76</v>
      </c>
      <c r="C5189" t="s">
        <v>144</v>
      </c>
      <c r="D5189">
        <v>2010</v>
      </c>
      <c r="E5189" s="9">
        <f ca="1">YEAR(TODAY())-Data_Source[[#This Row],[Year]]</f>
        <v>15</v>
      </c>
      <c r="F5189" t="s">
        <v>47</v>
      </c>
      <c r="G5189" t="s">
        <v>75</v>
      </c>
      <c r="H5189" t="s">
        <v>30</v>
      </c>
      <c r="I5189">
        <v>5.8</v>
      </c>
      <c r="J5189" t="s">
        <v>18</v>
      </c>
      <c r="K5189" t="s">
        <v>19</v>
      </c>
      <c r="L5189">
        <v>500</v>
      </c>
      <c r="M5189" t="s">
        <v>59</v>
      </c>
      <c r="N5189" t="s">
        <v>59</v>
      </c>
      <c r="O5189" s="3">
        <v>20000</v>
      </c>
      <c r="P5189" s="1">
        <f>MEDIAN(Data_Source[Price (SAR)])</f>
        <v>58000</v>
      </c>
      <c r="Q5189" s="1" cm="1">
        <f t="array" ref="Q5189">MEDIAN(_xlfn._xlws.FILTER(Data_Source[Price (SAR)],Data_Source[Maker] = Data_Source[[#This Row],[Maker]]))</f>
        <v>55000</v>
      </c>
    </row>
    <row r="5190" spans="1:17" x14ac:dyDescent="0.35">
      <c r="A5190">
        <v>5189</v>
      </c>
      <c r="B5190" t="s">
        <v>31</v>
      </c>
      <c r="C5190" t="s">
        <v>157</v>
      </c>
      <c r="D5190">
        <v>2016</v>
      </c>
      <c r="E5190" s="9">
        <f ca="1">YEAR(TODAY())-Data_Source[[#This Row],[Year]]</f>
        <v>9</v>
      </c>
      <c r="F5190" t="s">
        <v>44</v>
      </c>
      <c r="G5190" t="s">
        <v>16</v>
      </c>
      <c r="H5190" t="s">
        <v>17</v>
      </c>
      <c r="I5190">
        <v>3.5</v>
      </c>
      <c r="J5190" t="s">
        <v>18</v>
      </c>
      <c r="K5190" t="s">
        <v>19</v>
      </c>
      <c r="L5190">
        <v>80000</v>
      </c>
      <c r="M5190" t="s">
        <v>20</v>
      </c>
      <c r="N5190" t="s">
        <v>20</v>
      </c>
      <c r="O5190" s="3">
        <v>72000</v>
      </c>
      <c r="P5190" s="1">
        <f>MEDIAN(Data_Source[Price (SAR)])</f>
        <v>58000</v>
      </c>
      <c r="Q5190" s="1" cm="1">
        <f t="array" ref="Q5190">MEDIAN(_xlfn._xlws.FILTER(Data_Source[Price (SAR)],Data_Source[Maker] = Data_Source[[#This Row],[Maker]]))</f>
        <v>60500</v>
      </c>
    </row>
    <row r="5191" spans="1:17" x14ac:dyDescent="0.35">
      <c r="A5191">
        <v>5190</v>
      </c>
      <c r="B5191" t="s">
        <v>27</v>
      </c>
      <c r="C5191" t="s">
        <v>28</v>
      </c>
      <c r="D5191">
        <v>2016</v>
      </c>
      <c r="E5191" s="9">
        <f ca="1">YEAR(TODAY())-Data_Source[[#This Row],[Year]]</f>
        <v>9</v>
      </c>
      <c r="F5191" t="s">
        <v>15</v>
      </c>
      <c r="G5191" t="s">
        <v>23</v>
      </c>
      <c r="H5191" t="s">
        <v>30</v>
      </c>
      <c r="I5191">
        <v>2</v>
      </c>
      <c r="J5191" t="s">
        <v>18</v>
      </c>
      <c r="K5191" t="s">
        <v>19</v>
      </c>
      <c r="L5191">
        <v>280</v>
      </c>
      <c r="M5191" t="s">
        <v>20</v>
      </c>
      <c r="N5191" t="s">
        <v>20</v>
      </c>
      <c r="O5191" s="2">
        <v>33000</v>
      </c>
      <c r="P5191" s="1">
        <f>MEDIAN(Data_Source[Price (SAR)])</f>
        <v>58000</v>
      </c>
      <c r="Q5191" s="1" cm="1">
        <f t="array" ref="Q5191">MEDIAN(_xlfn._xlws.FILTER(Data_Source[Price (SAR)],Data_Source[Maker] = Data_Source[[#This Row],[Maker]]))</f>
        <v>42000</v>
      </c>
    </row>
    <row r="5192" spans="1:17" x14ac:dyDescent="0.35">
      <c r="A5192">
        <v>5191</v>
      </c>
      <c r="B5192" t="s">
        <v>31</v>
      </c>
      <c r="C5192" t="s">
        <v>32</v>
      </c>
      <c r="D5192">
        <v>2014</v>
      </c>
      <c r="E5192" s="9">
        <f ca="1">YEAR(TODAY())-Data_Source[[#This Row],[Year]]</f>
        <v>11</v>
      </c>
      <c r="F5192" t="s">
        <v>15</v>
      </c>
      <c r="G5192" t="s">
        <v>23</v>
      </c>
      <c r="H5192" t="s">
        <v>17</v>
      </c>
      <c r="I5192">
        <v>2.5</v>
      </c>
      <c r="J5192" t="s">
        <v>18</v>
      </c>
      <c r="K5192" t="s">
        <v>19</v>
      </c>
      <c r="L5192">
        <v>215</v>
      </c>
      <c r="M5192" t="s">
        <v>20</v>
      </c>
      <c r="N5192" t="s">
        <v>20</v>
      </c>
      <c r="O5192" s="2">
        <v>45000</v>
      </c>
      <c r="P5192" s="1">
        <f>MEDIAN(Data_Source[Price (SAR)])</f>
        <v>58000</v>
      </c>
      <c r="Q5192" s="1" cm="1">
        <f t="array" ref="Q5192">MEDIAN(_xlfn._xlws.FILTER(Data_Source[Price (SAR)],Data_Source[Maker] = Data_Source[[#This Row],[Maker]]))</f>
        <v>60500</v>
      </c>
    </row>
    <row r="5193" spans="1:17" x14ac:dyDescent="0.35">
      <c r="A5193">
        <v>5192</v>
      </c>
      <c r="B5193" t="s">
        <v>76</v>
      </c>
      <c r="C5193" t="s">
        <v>112</v>
      </c>
      <c r="D5193">
        <v>2019</v>
      </c>
      <c r="E5193" s="9">
        <f ca="1">YEAR(TODAY())-Data_Source[[#This Row],[Year]]</f>
        <v>6</v>
      </c>
      <c r="F5193" t="s">
        <v>15</v>
      </c>
      <c r="G5193" t="s">
        <v>16</v>
      </c>
      <c r="H5193" t="s">
        <v>26</v>
      </c>
      <c r="I5193">
        <v>2</v>
      </c>
      <c r="J5193" t="s">
        <v>18</v>
      </c>
      <c r="K5193" t="s">
        <v>19</v>
      </c>
      <c r="L5193">
        <v>49000</v>
      </c>
      <c r="M5193" t="s">
        <v>20</v>
      </c>
      <c r="N5193" t="s">
        <v>20</v>
      </c>
      <c r="O5193" s="3">
        <v>82000</v>
      </c>
      <c r="P5193" s="1">
        <f>MEDIAN(Data_Source[Price (SAR)])</f>
        <v>58000</v>
      </c>
      <c r="Q5193" s="1" cm="1">
        <f t="array" ref="Q5193">MEDIAN(_xlfn._xlws.FILTER(Data_Source[Price (SAR)],Data_Source[Maker] = Data_Source[[#This Row],[Maker]]))</f>
        <v>55000</v>
      </c>
    </row>
    <row r="5194" spans="1:17" x14ac:dyDescent="0.35">
      <c r="A5194">
        <v>5193</v>
      </c>
      <c r="B5194" t="s">
        <v>103</v>
      </c>
      <c r="C5194" t="s">
        <v>104</v>
      </c>
      <c r="D5194">
        <v>2020</v>
      </c>
      <c r="E5194" s="9">
        <f ca="1">YEAR(TODAY())-Data_Source[[#This Row],[Year]]</f>
        <v>5</v>
      </c>
      <c r="F5194" t="s">
        <v>15</v>
      </c>
      <c r="G5194" t="s">
        <v>23</v>
      </c>
      <c r="H5194" t="s">
        <v>17</v>
      </c>
      <c r="I5194">
        <v>3.6</v>
      </c>
      <c r="J5194" t="s">
        <v>18</v>
      </c>
      <c r="K5194" t="s">
        <v>19</v>
      </c>
      <c r="L5194">
        <v>27150</v>
      </c>
      <c r="M5194" t="s">
        <v>111</v>
      </c>
      <c r="N5194" t="s">
        <v>540</v>
      </c>
      <c r="O5194" s="3">
        <v>165000</v>
      </c>
      <c r="P5194" s="1">
        <f>MEDIAN(Data_Source[Price (SAR)])</f>
        <v>58000</v>
      </c>
      <c r="Q5194" s="1" cm="1">
        <f t="array" ref="Q5194">MEDIAN(_xlfn._xlws.FILTER(Data_Source[Price (SAR)],Data_Source[Maker] = Data_Source[[#This Row],[Maker]]))</f>
        <v>83000</v>
      </c>
    </row>
    <row r="5195" spans="1:17" x14ac:dyDescent="0.35">
      <c r="A5195">
        <v>5194</v>
      </c>
      <c r="B5195" t="s">
        <v>34</v>
      </c>
      <c r="C5195" t="s">
        <v>145</v>
      </c>
      <c r="D5195">
        <v>2016</v>
      </c>
      <c r="E5195" s="9">
        <f ca="1">YEAR(TODAY())-Data_Source[[#This Row],[Year]]</f>
        <v>9</v>
      </c>
      <c r="F5195" t="s">
        <v>15</v>
      </c>
      <c r="G5195" t="s">
        <v>23</v>
      </c>
      <c r="H5195" t="s">
        <v>30</v>
      </c>
      <c r="I5195">
        <v>2.7</v>
      </c>
      <c r="J5195" t="s">
        <v>18</v>
      </c>
      <c r="K5195" t="s">
        <v>19</v>
      </c>
      <c r="L5195">
        <v>330</v>
      </c>
      <c r="M5195" t="s">
        <v>187</v>
      </c>
      <c r="N5195" t="s">
        <v>539</v>
      </c>
      <c r="O5195" s="2">
        <v>46000</v>
      </c>
      <c r="P5195" s="1">
        <f>MEDIAN(Data_Source[Price (SAR)])</f>
        <v>58000</v>
      </c>
      <c r="Q5195" s="1" cm="1">
        <f t="array" ref="Q5195">MEDIAN(_xlfn._xlws.FILTER(Data_Source[Price (SAR)],Data_Source[Maker] = Data_Source[[#This Row],[Maker]]))</f>
        <v>65000</v>
      </c>
    </row>
    <row r="5196" spans="1:17" x14ac:dyDescent="0.35">
      <c r="A5196">
        <v>5195</v>
      </c>
      <c r="B5196" t="s">
        <v>39</v>
      </c>
      <c r="C5196" t="s">
        <v>71</v>
      </c>
      <c r="D5196">
        <v>2015</v>
      </c>
      <c r="E5196" s="9">
        <f ca="1">YEAR(TODAY())-Data_Source[[#This Row],[Year]]</f>
        <v>10</v>
      </c>
      <c r="F5196" t="s">
        <v>15</v>
      </c>
      <c r="G5196" t="s">
        <v>65</v>
      </c>
      <c r="H5196" t="s">
        <v>17</v>
      </c>
      <c r="I5196">
        <v>2.4</v>
      </c>
      <c r="J5196" t="s">
        <v>18</v>
      </c>
      <c r="K5196" t="s">
        <v>19</v>
      </c>
      <c r="L5196">
        <v>175500</v>
      </c>
      <c r="M5196" t="s">
        <v>211</v>
      </c>
      <c r="N5196" t="s">
        <v>539</v>
      </c>
      <c r="O5196" s="2">
        <v>32000</v>
      </c>
      <c r="P5196" s="1">
        <f>MEDIAN(Data_Source[Price (SAR)])</f>
        <v>58000</v>
      </c>
      <c r="Q5196" s="1" cm="1">
        <f t="array" ref="Q5196">MEDIAN(_xlfn._xlws.FILTER(Data_Source[Price (SAR)],Data_Source[Maker] = Data_Source[[#This Row],[Maker]]))</f>
        <v>60000</v>
      </c>
    </row>
    <row r="5197" spans="1:17" x14ac:dyDescent="0.35">
      <c r="A5197">
        <v>5196</v>
      </c>
      <c r="B5197" t="s">
        <v>60</v>
      </c>
      <c r="C5197" t="s">
        <v>80</v>
      </c>
      <c r="D5197">
        <v>2017</v>
      </c>
      <c r="E5197" s="9">
        <f ca="1">YEAR(TODAY())-Data_Source[[#This Row],[Year]]</f>
        <v>8</v>
      </c>
      <c r="F5197" t="s">
        <v>44</v>
      </c>
      <c r="G5197" t="s">
        <v>16</v>
      </c>
      <c r="H5197" t="s">
        <v>17</v>
      </c>
      <c r="I5197">
        <v>3</v>
      </c>
      <c r="J5197" t="s">
        <v>18</v>
      </c>
      <c r="K5197" t="s">
        <v>19</v>
      </c>
      <c r="L5197">
        <v>85000</v>
      </c>
      <c r="M5197" t="s">
        <v>20</v>
      </c>
      <c r="N5197" t="s">
        <v>20</v>
      </c>
      <c r="O5197" s="2">
        <v>128000</v>
      </c>
      <c r="P5197" s="1">
        <f>MEDIAN(Data_Source[Price (SAR)])</f>
        <v>58000</v>
      </c>
      <c r="Q5197" s="1" cm="1">
        <f t="array" ref="Q5197">MEDIAN(_xlfn._xlws.FILTER(Data_Source[Price (SAR)],Data_Source[Maker] = Data_Source[[#This Row],[Maker]]))</f>
        <v>142000</v>
      </c>
    </row>
    <row r="5198" spans="1:17" x14ac:dyDescent="0.35">
      <c r="A5198">
        <v>5197</v>
      </c>
      <c r="B5198" t="s">
        <v>48</v>
      </c>
      <c r="C5198" t="s">
        <v>149</v>
      </c>
      <c r="D5198">
        <v>2019</v>
      </c>
      <c r="E5198" s="9">
        <f ca="1">YEAR(TODAY())-Data_Source[[#This Row],[Year]]</f>
        <v>6</v>
      </c>
      <c r="F5198" t="s">
        <v>44</v>
      </c>
      <c r="G5198" t="s">
        <v>16</v>
      </c>
      <c r="H5198" t="s">
        <v>17</v>
      </c>
      <c r="I5198">
        <v>2</v>
      </c>
      <c r="J5198" t="s">
        <v>18</v>
      </c>
      <c r="K5198" t="s">
        <v>19</v>
      </c>
      <c r="L5198">
        <v>14000</v>
      </c>
      <c r="M5198" t="s">
        <v>45</v>
      </c>
      <c r="N5198" t="s">
        <v>539</v>
      </c>
      <c r="O5198" s="2">
        <v>195000</v>
      </c>
      <c r="P5198" s="1">
        <f>MEDIAN(Data_Source[Price (SAR)])</f>
        <v>58000</v>
      </c>
      <c r="Q5198" s="1" cm="1">
        <f t="array" ref="Q5198">MEDIAN(_xlfn._xlws.FILTER(Data_Source[Price (SAR)],Data_Source[Maker] = Data_Source[[#This Row],[Maker]]))</f>
        <v>145000</v>
      </c>
    </row>
    <row r="5199" spans="1:17" x14ac:dyDescent="0.35">
      <c r="A5199">
        <v>5198</v>
      </c>
      <c r="B5199" t="s">
        <v>82</v>
      </c>
      <c r="C5199" t="s">
        <v>164</v>
      </c>
      <c r="D5199">
        <v>2016</v>
      </c>
      <c r="E5199" s="9">
        <f ca="1">YEAR(TODAY())-Data_Source[[#This Row],[Year]]</f>
        <v>9</v>
      </c>
      <c r="F5199" t="s">
        <v>15</v>
      </c>
      <c r="G5199" t="s">
        <v>23</v>
      </c>
      <c r="H5199" t="s">
        <v>26</v>
      </c>
      <c r="I5199">
        <v>2.4</v>
      </c>
      <c r="J5199" t="s">
        <v>18</v>
      </c>
      <c r="K5199" t="s">
        <v>19</v>
      </c>
      <c r="L5199">
        <v>109000</v>
      </c>
      <c r="M5199" t="s">
        <v>253</v>
      </c>
      <c r="N5199" t="s">
        <v>539</v>
      </c>
      <c r="O5199" s="3">
        <v>40000</v>
      </c>
      <c r="P5199" s="1">
        <f>MEDIAN(Data_Source[Price (SAR)])</f>
        <v>58000</v>
      </c>
      <c r="Q5199" s="1" cm="1">
        <f t="array" ref="Q5199">MEDIAN(_xlfn._xlws.FILTER(Data_Source[Price (SAR)],Data_Source[Maker] = Data_Source[[#This Row],[Maker]]))</f>
        <v>40000</v>
      </c>
    </row>
    <row r="5200" spans="1:17" x14ac:dyDescent="0.35">
      <c r="A5200">
        <v>5199</v>
      </c>
      <c r="B5200" t="s">
        <v>31</v>
      </c>
      <c r="C5200" t="s">
        <v>32</v>
      </c>
      <c r="D5200">
        <v>2016</v>
      </c>
      <c r="E5200" s="9">
        <f ca="1">YEAR(TODAY())-Data_Source[[#This Row],[Year]]</f>
        <v>9</v>
      </c>
      <c r="F5200" t="s">
        <v>15</v>
      </c>
      <c r="G5200" t="s">
        <v>23</v>
      </c>
      <c r="H5200" t="s">
        <v>17</v>
      </c>
      <c r="I5200">
        <v>3.5</v>
      </c>
      <c r="J5200" t="s">
        <v>18</v>
      </c>
      <c r="K5200" t="s">
        <v>19</v>
      </c>
      <c r="L5200">
        <v>183000</v>
      </c>
      <c r="M5200" t="s">
        <v>155</v>
      </c>
      <c r="N5200" t="s">
        <v>539</v>
      </c>
      <c r="O5200" s="3">
        <v>67000</v>
      </c>
      <c r="P5200" s="1">
        <f>MEDIAN(Data_Source[Price (SAR)])</f>
        <v>58000</v>
      </c>
      <c r="Q5200" s="1" cm="1">
        <f t="array" ref="Q5200">MEDIAN(_xlfn._xlws.FILTER(Data_Source[Price (SAR)],Data_Source[Maker] = Data_Source[[#This Row],[Maker]]))</f>
        <v>60500</v>
      </c>
    </row>
    <row r="5201" spans="1:17" x14ac:dyDescent="0.35">
      <c r="A5201">
        <v>5200</v>
      </c>
      <c r="B5201" t="s">
        <v>34</v>
      </c>
      <c r="C5201" t="s">
        <v>55</v>
      </c>
      <c r="D5201">
        <v>2019</v>
      </c>
      <c r="E5201" s="9">
        <f ca="1">YEAR(TODAY())-Data_Source[[#This Row],[Year]]</f>
        <v>6</v>
      </c>
      <c r="F5201" t="s">
        <v>44</v>
      </c>
      <c r="G5201" t="s">
        <v>23</v>
      </c>
      <c r="H5201" t="s">
        <v>17</v>
      </c>
      <c r="I5201">
        <v>4.7</v>
      </c>
      <c r="J5201" t="s">
        <v>18</v>
      </c>
      <c r="K5201" t="s">
        <v>19</v>
      </c>
      <c r="L5201">
        <v>65000</v>
      </c>
      <c r="M5201" t="s">
        <v>20</v>
      </c>
      <c r="N5201" t="s">
        <v>20</v>
      </c>
      <c r="O5201" s="2">
        <v>151000</v>
      </c>
      <c r="P5201" s="1">
        <f>MEDIAN(Data_Source[Price (SAR)])</f>
        <v>58000</v>
      </c>
      <c r="Q5201" s="1" cm="1">
        <f t="array" ref="Q5201">MEDIAN(_xlfn._xlws.FILTER(Data_Source[Price (SAR)],Data_Source[Maker] = Data_Source[[#This Row],[Maker]]))</f>
        <v>65000</v>
      </c>
    </row>
    <row r="5202" spans="1:17" x14ac:dyDescent="0.35">
      <c r="A5202">
        <v>5201</v>
      </c>
      <c r="B5202" t="s">
        <v>27</v>
      </c>
      <c r="C5202" t="s">
        <v>28</v>
      </c>
      <c r="D5202">
        <v>2015</v>
      </c>
      <c r="E5202" s="9">
        <f ca="1">YEAR(TODAY())-Data_Source[[#This Row],[Year]]</f>
        <v>10</v>
      </c>
      <c r="F5202" t="s">
        <v>47</v>
      </c>
      <c r="G5202" t="s">
        <v>23</v>
      </c>
      <c r="H5202" t="s">
        <v>30</v>
      </c>
      <c r="I5202">
        <v>2</v>
      </c>
      <c r="J5202" t="s">
        <v>18</v>
      </c>
      <c r="K5202" t="s">
        <v>19</v>
      </c>
      <c r="L5202">
        <v>276000</v>
      </c>
      <c r="M5202" t="s">
        <v>54</v>
      </c>
      <c r="N5202" t="s">
        <v>538</v>
      </c>
      <c r="O5202" s="3">
        <v>30000</v>
      </c>
      <c r="P5202" s="1">
        <f>MEDIAN(Data_Source[Price (SAR)])</f>
        <v>58000</v>
      </c>
      <c r="Q5202" s="1" cm="1">
        <f t="array" ref="Q5202">MEDIAN(_xlfn._xlws.FILTER(Data_Source[Price (SAR)],Data_Source[Maker] = Data_Source[[#This Row],[Maker]]))</f>
        <v>42000</v>
      </c>
    </row>
    <row r="5203" spans="1:17" x14ac:dyDescent="0.35">
      <c r="A5203">
        <v>5202</v>
      </c>
      <c r="B5203" t="s">
        <v>36</v>
      </c>
      <c r="C5203" t="s">
        <v>37</v>
      </c>
      <c r="D5203">
        <v>2008</v>
      </c>
      <c r="E5203" s="9">
        <f ca="1">YEAR(TODAY())-Data_Source[[#This Row],[Year]]</f>
        <v>17</v>
      </c>
      <c r="F5203" t="s">
        <v>15</v>
      </c>
      <c r="G5203" t="s">
        <v>16</v>
      </c>
      <c r="H5203" t="s">
        <v>26</v>
      </c>
      <c r="I5203">
        <v>5.3</v>
      </c>
      <c r="J5203" t="s">
        <v>18</v>
      </c>
      <c r="K5203" t="s">
        <v>19</v>
      </c>
      <c r="L5203">
        <v>500000</v>
      </c>
      <c r="M5203" t="s">
        <v>20</v>
      </c>
      <c r="N5203" t="s">
        <v>20</v>
      </c>
      <c r="O5203" s="3">
        <v>33000</v>
      </c>
      <c r="P5203" s="1">
        <f>MEDIAN(Data_Source[Price (SAR)])</f>
        <v>58000</v>
      </c>
      <c r="Q5203" s="1" cm="1">
        <f t="array" ref="Q5203">MEDIAN(_xlfn._xlws.FILTER(Data_Source[Price (SAR)],Data_Source[Maker] = Data_Source[[#This Row],[Maker]]))</f>
        <v>72000</v>
      </c>
    </row>
    <row r="5204" spans="1:17" x14ac:dyDescent="0.35">
      <c r="A5204">
        <v>5203</v>
      </c>
      <c r="B5204" t="s">
        <v>76</v>
      </c>
      <c r="C5204" t="s">
        <v>77</v>
      </c>
      <c r="D5204">
        <v>2013</v>
      </c>
      <c r="E5204" s="9">
        <f ca="1">YEAR(TODAY())-Data_Source[[#This Row],[Year]]</f>
        <v>12</v>
      </c>
      <c r="F5204" t="s">
        <v>15</v>
      </c>
      <c r="G5204" t="s">
        <v>33</v>
      </c>
      <c r="H5204" t="s">
        <v>30</v>
      </c>
      <c r="I5204">
        <v>5.4</v>
      </c>
      <c r="J5204" t="s">
        <v>18</v>
      </c>
      <c r="K5204" t="s">
        <v>19</v>
      </c>
      <c r="L5204">
        <v>94000</v>
      </c>
      <c r="M5204" t="s">
        <v>45</v>
      </c>
      <c r="N5204" t="s">
        <v>539</v>
      </c>
      <c r="O5204" s="2">
        <v>60000</v>
      </c>
      <c r="P5204" s="1">
        <f>MEDIAN(Data_Source[Price (SAR)])</f>
        <v>58000</v>
      </c>
      <c r="Q5204" s="1" cm="1">
        <f t="array" ref="Q5204">MEDIAN(_xlfn._xlws.FILTER(Data_Source[Price (SAR)],Data_Source[Maker] = Data_Source[[#This Row],[Maker]]))</f>
        <v>55000</v>
      </c>
    </row>
    <row r="5205" spans="1:17" x14ac:dyDescent="0.35">
      <c r="A5205">
        <v>5204</v>
      </c>
      <c r="B5205" t="s">
        <v>31</v>
      </c>
      <c r="C5205" t="s">
        <v>32</v>
      </c>
      <c r="D5205">
        <v>2014</v>
      </c>
      <c r="E5205" s="9">
        <f ca="1">YEAR(TODAY())-Data_Source[[#This Row],[Year]]</f>
        <v>11</v>
      </c>
      <c r="F5205" t="s">
        <v>15</v>
      </c>
      <c r="G5205" t="s">
        <v>23</v>
      </c>
      <c r="H5205" t="s">
        <v>17</v>
      </c>
      <c r="I5205">
        <v>2.4</v>
      </c>
      <c r="J5205" t="s">
        <v>18</v>
      </c>
      <c r="K5205" t="s">
        <v>19</v>
      </c>
      <c r="L5205">
        <v>480000</v>
      </c>
      <c r="M5205" t="s">
        <v>64</v>
      </c>
      <c r="N5205" t="s">
        <v>64</v>
      </c>
      <c r="O5205" s="2">
        <v>40000</v>
      </c>
      <c r="P5205" s="1">
        <f>MEDIAN(Data_Source[Price (SAR)])</f>
        <v>58000</v>
      </c>
      <c r="Q5205" s="1" cm="1">
        <f t="array" ref="Q5205">MEDIAN(_xlfn._xlws.FILTER(Data_Source[Price (SAR)],Data_Source[Maker] = Data_Source[[#This Row],[Maker]]))</f>
        <v>60500</v>
      </c>
    </row>
    <row r="5206" spans="1:17" x14ac:dyDescent="0.35">
      <c r="A5206">
        <v>5205</v>
      </c>
      <c r="B5206" t="s">
        <v>39</v>
      </c>
      <c r="C5206" t="s">
        <v>46</v>
      </c>
      <c r="D5206">
        <v>2010</v>
      </c>
      <c r="E5206" s="9">
        <f ca="1">YEAR(TODAY())-Data_Source[[#This Row],[Year]]</f>
        <v>15</v>
      </c>
      <c r="F5206" t="s">
        <v>15</v>
      </c>
      <c r="G5206" t="s">
        <v>25</v>
      </c>
      <c r="H5206" t="s">
        <v>17</v>
      </c>
      <c r="I5206">
        <v>5.8</v>
      </c>
      <c r="J5206" t="s">
        <v>18</v>
      </c>
      <c r="K5206" t="s">
        <v>19</v>
      </c>
      <c r="L5206">
        <v>340000</v>
      </c>
      <c r="M5206" t="s">
        <v>81</v>
      </c>
      <c r="N5206" t="s">
        <v>541</v>
      </c>
      <c r="O5206" s="3">
        <v>40000</v>
      </c>
      <c r="P5206" s="1">
        <f>MEDIAN(Data_Source[Price (SAR)])</f>
        <v>58000</v>
      </c>
      <c r="Q5206" s="1" cm="1">
        <f t="array" ref="Q5206">MEDIAN(_xlfn._xlws.FILTER(Data_Source[Price (SAR)],Data_Source[Maker] = Data_Source[[#This Row],[Maker]]))</f>
        <v>60000</v>
      </c>
    </row>
    <row r="5207" spans="1:17" x14ac:dyDescent="0.35">
      <c r="A5207">
        <v>5206</v>
      </c>
      <c r="B5207" t="s">
        <v>27</v>
      </c>
      <c r="C5207" t="s">
        <v>84</v>
      </c>
      <c r="D5207">
        <v>2019</v>
      </c>
      <c r="E5207" s="9">
        <f ca="1">YEAR(TODAY())-Data_Source[[#This Row],[Year]]</f>
        <v>6</v>
      </c>
      <c r="F5207" t="s">
        <v>15</v>
      </c>
      <c r="G5207" t="s">
        <v>65</v>
      </c>
      <c r="H5207" t="s">
        <v>30</v>
      </c>
      <c r="I5207">
        <v>2</v>
      </c>
      <c r="J5207" t="s">
        <v>18</v>
      </c>
      <c r="K5207" t="s">
        <v>19</v>
      </c>
      <c r="L5207">
        <v>21000</v>
      </c>
      <c r="M5207" t="s">
        <v>42</v>
      </c>
      <c r="N5207" t="s">
        <v>64</v>
      </c>
      <c r="O5207" s="3">
        <v>75000</v>
      </c>
      <c r="P5207" s="1">
        <f>MEDIAN(Data_Source[Price (SAR)])</f>
        <v>58000</v>
      </c>
      <c r="Q5207" s="1" cm="1">
        <f t="array" ref="Q5207">MEDIAN(_xlfn._xlws.FILTER(Data_Source[Price (SAR)],Data_Source[Maker] = Data_Source[[#This Row],[Maker]]))</f>
        <v>42000</v>
      </c>
    </row>
    <row r="5208" spans="1:17" x14ac:dyDescent="0.35">
      <c r="A5208">
        <v>5207</v>
      </c>
      <c r="B5208" t="s">
        <v>36</v>
      </c>
      <c r="C5208" t="s">
        <v>37</v>
      </c>
      <c r="D5208">
        <v>2018</v>
      </c>
      <c r="E5208" s="9">
        <f ca="1">YEAR(TODAY())-Data_Source[[#This Row],[Year]]</f>
        <v>7</v>
      </c>
      <c r="F5208" t="s">
        <v>15</v>
      </c>
      <c r="G5208" t="s">
        <v>94</v>
      </c>
      <c r="H5208" t="s">
        <v>26</v>
      </c>
      <c r="I5208">
        <v>5.3</v>
      </c>
      <c r="J5208" t="s">
        <v>18</v>
      </c>
      <c r="K5208" t="s">
        <v>19</v>
      </c>
      <c r="L5208">
        <v>101960</v>
      </c>
      <c r="M5208" t="s">
        <v>20</v>
      </c>
      <c r="N5208" t="s">
        <v>20</v>
      </c>
      <c r="O5208" s="3">
        <v>146500</v>
      </c>
      <c r="P5208" s="1">
        <f>MEDIAN(Data_Source[Price (SAR)])</f>
        <v>58000</v>
      </c>
      <c r="Q5208" s="1" cm="1">
        <f t="array" ref="Q5208">MEDIAN(_xlfn._xlws.FILTER(Data_Source[Price (SAR)],Data_Source[Maker] = Data_Source[[#This Row],[Maker]]))</f>
        <v>72000</v>
      </c>
    </row>
    <row r="5209" spans="1:17" x14ac:dyDescent="0.35">
      <c r="A5209">
        <v>5208</v>
      </c>
      <c r="B5209" t="s">
        <v>36</v>
      </c>
      <c r="C5209" t="s">
        <v>37</v>
      </c>
      <c r="D5209">
        <v>2017</v>
      </c>
      <c r="E5209" s="9">
        <f ca="1">YEAR(TODAY())-Data_Source[[#This Row],[Year]]</f>
        <v>8</v>
      </c>
      <c r="F5209" t="s">
        <v>15</v>
      </c>
      <c r="G5209" t="s">
        <v>94</v>
      </c>
      <c r="H5209" t="s">
        <v>26</v>
      </c>
      <c r="I5209">
        <v>5.3</v>
      </c>
      <c r="J5209" t="s">
        <v>18</v>
      </c>
      <c r="K5209" t="s">
        <v>19</v>
      </c>
      <c r="L5209">
        <v>39000</v>
      </c>
      <c r="M5209" t="s">
        <v>138</v>
      </c>
      <c r="N5209" t="s">
        <v>64</v>
      </c>
      <c r="O5209" s="2">
        <v>142000</v>
      </c>
      <c r="P5209" s="1">
        <f>MEDIAN(Data_Source[Price (SAR)])</f>
        <v>58000</v>
      </c>
      <c r="Q5209" s="1" cm="1">
        <f t="array" ref="Q5209">MEDIAN(_xlfn._xlws.FILTER(Data_Source[Price (SAR)],Data_Source[Maker] = Data_Source[[#This Row],[Maker]]))</f>
        <v>72000</v>
      </c>
    </row>
    <row r="5210" spans="1:17" x14ac:dyDescent="0.35">
      <c r="A5210">
        <v>5209</v>
      </c>
      <c r="B5210" t="s">
        <v>34</v>
      </c>
      <c r="C5210" t="s">
        <v>43</v>
      </c>
      <c r="D5210">
        <v>1995</v>
      </c>
      <c r="E5210" s="9">
        <f ca="1">YEAR(TODAY())-Data_Source[[#This Row],[Year]]</f>
        <v>30</v>
      </c>
      <c r="F5210" t="s">
        <v>15</v>
      </c>
      <c r="G5210" t="s">
        <v>23</v>
      </c>
      <c r="H5210" t="s">
        <v>17</v>
      </c>
      <c r="I5210">
        <v>2.5</v>
      </c>
      <c r="J5210" t="s">
        <v>18</v>
      </c>
      <c r="K5210" t="s">
        <v>68</v>
      </c>
      <c r="L5210">
        <v>300</v>
      </c>
      <c r="M5210" t="s">
        <v>155</v>
      </c>
      <c r="N5210" t="s">
        <v>539</v>
      </c>
      <c r="O5210" s="3">
        <v>12000</v>
      </c>
      <c r="P5210" s="1">
        <f>MEDIAN(Data_Source[Price (SAR)])</f>
        <v>58000</v>
      </c>
      <c r="Q5210" s="1" cm="1">
        <f t="array" ref="Q5210">MEDIAN(_xlfn._xlws.FILTER(Data_Source[Price (SAR)],Data_Source[Maker] = Data_Source[[#This Row],[Maker]]))</f>
        <v>65000</v>
      </c>
    </row>
    <row r="5211" spans="1:17" x14ac:dyDescent="0.35">
      <c r="A5211">
        <v>5210</v>
      </c>
      <c r="B5211" t="s">
        <v>34</v>
      </c>
      <c r="C5211" t="s">
        <v>123</v>
      </c>
      <c r="D5211">
        <v>2012</v>
      </c>
      <c r="E5211" s="9">
        <f ca="1">YEAR(TODAY())-Data_Source[[#This Row],[Year]]</f>
        <v>13</v>
      </c>
      <c r="F5211" t="s">
        <v>15</v>
      </c>
      <c r="G5211" t="s">
        <v>23</v>
      </c>
      <c r="H5211" t="s">
        <v>26</v>
      </c>
      <c r="I5211">
        <v>2.7</v>
      </c>
      <c r="J5211" t="s">
        <v>18</v>
      </c>
      <c r="K5211" t="s">
        <v>68</v>
      </c>
      <c r="L5211">
        <v>394000</v>
      </c>
      <c r="M5211" t="s">
        <v>59</v>
      </c>
      <c r="N5211" t="s">
        <v>59</v>
      </c>
      <c r="O5211" s="2">
        <v>40000</v>
      </c>
      <c r="P5211" s="1">
        <f>MEDIAN(Data_Source[Price (SAR)])</f>
        <v>58000</v>
      </c>
      <c r="Q5211" s="1" cm="1">
        <f t="array" ref="Q5211">MEDIAN(_xlfn._xlws.FILTER(Data_Source[Price (SAR)],Data_Source[Maker] = Data_Source[[#This Row],[Maker]]))</f>
        <v>65000</v>
      </c>
    </row>
    <row r="5212" spans="1:17" x14ac:dyDescent="0.35">
      <c r="A5212">
        <v>5211</v>
      </c>
      <c r="B5212" t="s">
        <v>103</v>
      </c>
      <c r="C5212" t="s">
        <v>212</v>
      </c>
      <c r="D5212">
        <v>2010</v>
      </c>
      <c r="E5212" s="9">
        <f ca="1">YEAR(TODAY())-Data_Source[[#This Row],[Year]]</f>
        <v>15</v>
      </c>
      <c r="F5212" t="s">
        <v>47</v>
      </c>
      <c r="G5212" t="s">
        <v>16</v>
      </c>
      <c r="H5212" t="s">
        <v>17</v>
      </c>
      <c r="I5212">
        <v>3.8</v>
      </c>
      <c r="J5212" t="s">
        <v>18</v>
      </c>
      <c r="K5212" t="s">
        <v>68</v>
      </c>
      <c r="L5212">
        <v>188</v>
      </c>
      <c r="M5212" t="s">
        <v>20</v>
      </c>
      <c r="N5212" t="s">
        <v>20</v>
      </c>
      <c r="O5212" s="2">
        <v>47000</v>
      </c>
      <c r="P5212" s="1">
        <f>MEDIAN(Data_Source[Price (SAR)])</f>
        <v>58000</v>
      </c>
      <c r="Q5212" s="1" cm="1">
        <f t="array" ref="Q5212">MEDIAN(_xlfn._xlws.FILTER(Data_Source[Price (SAR)],Data_Source[Maker] = Data_Source[[#This Row],[Maker]]))</f>
        <v>83000</v>
      </c>
    </row>
    <row r="5213" spans="1:17" x14ac:dyDescent="0.35">
      <c r="A5213">
        <v>5212</v>
      </c>
      <c r="B5213" t="s">
        <v>34</v>
      </c>
      <c r="C5213" t="s">
        <v>43</v>
      </c>
      <c r="D5213">
        <v>2016</v>
      </c>
      <c r="E5213" s="9">
        <f ca="1">YEAR(TODAY())-Data_Source[[#This Row],[Year]]</f>
        <v>9</v>
      </c>
      <c r="F5213" t="s">
        <v>44</v>
      </c>
      <c r="G5213" t="s">
        <v>23</v>
      </c>
      <c r="H5213" t="s">
        <v>26</v>
      </c>
      <c r="I5213">
        <v>2.5</v>
      </c>
      <c r="J5213" t="s">
        <v>18</v>
      </c>
      <c r="K5213" t="s">
        <v>19</v>
      </c>
      <c r="L5213">
        <v>117000</v>
      </c>
      <c r="M5213" t="s">
        <v>59</v>
      </c>
      <c r="N5213" t="s">
        <v>59</v>
      </c>
      <c r="O5213" s="3">
        <v>60000</v>
      </c>
      <c r="P5213" s="1">
        <f>MEDIAN(Data_Source[Price (SAR)])</f>
        <v>58000</v>
      </c>
      <c r="Q5213" s="1" cm="1">
        <f t="array" ref="Q5213">MEDIAN(_xlfn._xlws.FILTER(Data_Source[Price (SAR)],Data_Source[Maker] = Data_Source[[#This Row],[Maker]]))</f>
        <v>65000</v>
      </c>
    </row>
    <row r="5214" spans="1:17" x14ac:dyDescent="0.35">
      <c r="A5214">
        <v>5213</v>
      </c>
      <c r="B5214" t="s">
        <v>191</v>
      </c>
      <c r="C5214" t="s">
        <v>192</v>
      </c>
      <c r="D5214">
        <v>2016</v>
      </c>
      <c r="E5214" s="9">
        <f ca="1">YEAR(TODAY())-Data_Source[[#This Row],[Year]]</f>
        <v>9</v>
      </c>
      <c r="F5214" t="s">
        <v>15</v>
      </c>
      <c r="G5214" t="s">
        <v>23</v>
      </c>
      <c r="H5214" t="s">
        <v>17</v>
      </c>
      <c r="I5214">
        <v>2.4</v>
      </c>
      <c r="J5214" t="s">
        <v>18</v>
      </c>
      <c r="K5214" t="s">
        <v>68</v>
      </c>
      <c r="L5214">
        <v>128</v>
      </c>
      <c r="M5214" t="s">
        <v>228</v>
      </c>
      <c r="N5214" t="s">
        <v>540</v>
      </c>
      <c r="O5214" s="2">
        <v>35000</v>
      </c>
      <c r="P5214" s="1">
        <f>MEDIAN(Data_Source[Price (SAR)])</f>
        <v>58000</v>
      </c>
      <c r="Q5214" s="1" cm="1">
        <f t="array" ref="Q5214">MEDIAN(_xlfn._xlws.FILTER(Data_Source[Price (SAR)],Data_Source[Maker] = Data_Source[[#This Row],[Maker]]))</f>
        <v>35000</v>
      </c>
    </row>
    <row r="5215" spans="1:17" x14ac:dyDescent="0.35">
      <c r="A5215">
        <v>5214</v>
      </c>
      <c r="B5215" t="s">
        <v>82</v>
      </c>
      <c r="C5215" t="s">
        <v>117</v>
      </c>
      <c r="D5215">
        <v>2017</v>
      </c>
      <c r="E5215" s="9">
        <f ca="1">YEAR(TODAY())-Data_Source[[#This Row],[Year]]</f>
        <v>8</v>
      </c>
      <c r="F5215" t="s">
        <v>15</v>
      </c>
      <c r="G5215" t="s">
        <v>23</v>
      </c>
      <c r="H5215" t="s">
        <v>26</v>
      </c>
      <c r="I5215">
        <v>1</v>
      </c>
      <c r="J5215" t="s">
        <v>18</v>
      </c>
      <c r="K5215" t="s">
        <v>19</v>
      </c>
      <c r="L5215">
        <v>141000</v>
      </c>
      <c r="M5215" t="s">
        <v>54</v>
      </c>
      <c r="N5215" t="s">
        <v>538</v>
      </c>
      <c r="O5215" s="2">
        <v>22500</v>
      </c>
      <c r="P5215" s="1">
        <f>MEDIAN(Data_Source[Price (SAR)])</f>
        <v>58000</v>
      </c>
      <c r="Q5215" s="1" cm="1">
        <f t="array" ref="Q5215">MEDIAN(_xlfn._xlws.FILTER(Data_Source[Price (SAR)],Data_Source[Maker] = Data_Source[[#This Row],[Maker]]))</f>
        <v>40000</v>
      </c>
    </row>
    <row r="5216" spans="1:17" x14ac:dyDescent="0.35">
      <c r="A5216">
        <v>5215</v>
      </c>
      <c r="B5216" t="s">
        <v>21</v>
      </c>
      <c r="C5216" t="s">
        <v>120</v>
      </c>
      <c r="D5216">
        <v>2007</v>
      </c>
      <c r="E5216" s="9">
        <f ca="1">YEAR(TODAY())-Data_Source[[#This Row],[Year]]</f>
        <v>18</v>
      </c>
      <c r="F5216" t="s">
        <v>15</v>
      </c>
      <c r="G5216" t="s">
        <v>23</v>
      </c>
      <c r="H5216" t="s">
        <v>17</v>
      </c>
      <c r="I5216">
        <v>1.6</v>
      </c>
      <c r="J5216" t="s">
        <v>18</v>
      </c>
      <c r="K5216" t="s">
        <v>68</v>
      </c>
      <c r="L5216">
        <v>432000</v>
      </c>
      <c r="M5216" t="s">
        <v>54</v>
      </c>
      <c r="N5216" t="s">
        <v>538</v>
      </c>
      <c r="O5216" s="3">
        <v>27000</v>
      </c>
      <c r="P5216" s="1">
        <f>MEDIAN(Data_Source[Price (SAR)])</f>
        <v>58000</v>
      </c>
      <c r="Q5216" s="1" cm="1">
        <f t="array" ref="Q5216">MEDIAN(_xlfn._xlws.FILTER(Data_Source[Price (SAR)],Data_Source[Maker] = Data_Source[[#This Row],[Maker]]))</f>
        <v>36500</v>
      </c>
    </row>
    <row r="5217" spans="1:17" x14ac:dyDescent="0.35">
      <c r="A5217">
        <v>5216</v>
      </c>
      <c r="B5217" t="s">
        <v>221</v>
      </c>
      <c r="C5217" t="s">
        <v>308</v>
      </c>
      <c r="D5217">
        <v>2014</v>
      </c>
      <c r="E5217" s="9">
        <f ca="1">YEAR(TODAY())-Data_Source[[#This Row],[Year]]</f>
        <v>11</v>
      </c>
      <c r="F5217" t="s">
        <v>15</v>
      </c>
      <c r="G5217" t="s">
        <v>23</v>
      </c>
      <c r="H5217" t="s">
        <v>17</v>
      </c>
      <c r="I5217">
        <v>3.7</v>
      </c>
      <c r="J5217" t="s">
        <v>18</v>
      </c>
      <c r="K5217" t="s">
        <v>68</v>
      </c>
      <c r="L5217">
        <v>100</v>
      </c>
      <c r="M5217" t="s">
        <v>111</v>
      </c>
      <c r="N5217" t="s">
        <v>540</v>
      </c>
      <c r="O5217" s="3">
        <v>35000</v>
      </c>
      <c r="P5217" s="1">
        <f>MEDIAN(Data_Source[Price (SAR)])</f>
        <v>58000</v>
      </c>
      <c r="Q5217" s="1" cm="1">
        <f t="array" ref="Q5217">MEDIAN(_xlfn._xlws.FILTER(Data_Source[Price (SAR)],Data_Source[Maker] = Data_Source[[#This Row],[Maker]]))</f>
        <v>32000</v>
      </c>
    </row>
    <row r="5218" spans="1:17" x14ac:dyDescent="0.35">
      <c r="A5218">
        <v>5217</v>
      </c>
      <c r="B5218" t="s">
        <v>31</v>
      </c>
      <c r="C5218" t="s">
        <v>32</v>
      </c>
      <c r="D5218">
        <v>2005</v>
      </c>
      <c r="E5218" s="9">
        <f ca="1">YEAR(TODAY())-Data_Source[[#This Row],[Year]]</f>
        <v>20</v>
      </c>
      <c r="F5218" t="s">
        <v>15</v>
      </c>
      <c r="G5218" t="s">
        <v>23</v>
      </c>
      <c r="H5218" t="s">
        <v>30</v>
      </c>
      <c r="I5218">
        <v>1</v>
      </c>
      <c r="J5218" t="s">
        <v>18</v>
      </c>
      <c r="K5218" t="s">
        <v>68</v>
      </c>
      <c r="L5218">
        <v>547000</v>
      </c>
      <c r="M5218" t="s">
        <v>211</v>
      </c>
      <c r="N5218" t="s">
        <v>539</v>
      </c>
      <c r="O5218" s="2">
        <v>19000</v>
      </c>
      <c r="P5218" s="1">
        <f>MEDIAN(Data_Source[Price (SAR)])</f>
        <v>58000</v>
      </c>
      <c r="Q5218" s="1" cm="1">
        <f t="array" ref="Q5218">MEDIAN(_xlfn._xlws.FILTER(Data_Source[Price (SAR)],Data_Source[Maker] = Data_Source[[#This Row],[Maker]]))</f>
        <v>60500</v>
      </c>
    </row>
    <row r="5219" spans="1:17" x14ac:dyDescent="0.35">
      <c r="A5219">
        <v>5218</v>
      </c>
      <c r="B5219" t="s">
        <v>27</v>
      </c>
      <c r="C5219" t="s">
        <v>89</v>
      </c>
      <c r="D5219">
        <v>2020</v>
      </c>
      <c r="E5219" s="9">
        <f ca="1">YEAR(TODAY())-Data_Source[[#This Row],[Year]]</f>
        <v>5</v>
      </c>
      <c r="F5219" t="s">
        <v>15</v>
      </c>
      <c r="G5219" t="s">
        <v>23</v>
      </c>
      <c r="H5219" t="s">
        <v>17</v>
      </c>
      <c r="I5219">
        <v>2.5</v>
      </c>
      <c r="J5219" t="s">
        <v>18</v>
      </c>
      <c r="K5219" t="s">
        <v>19</v>
      </c>
      <c r="L5219">
        <v>11000</v>
      </c>
      <c r="M5219" t="s">
        <v>64</v>
      </c>
      <c r="N5219" t="s">
        <v>64</v>
      </c>
      <c r="O5219" s="2">
        <v>110000</v>
      </c>
      <c r="P5219" s="1">
        <f>MEDIAN(Data_Source[Price (SAR)])</f>
        <v>58000</v>
      </c>
      <c r="Q5219" s="1" cm="1">
        <f t="array" ref="Q5219">MEDIAN(_xlfn._xlws.FILTER(Data_Source[Price (SAR)],Data_Source[Maker] = Data_Source[[#This Row],[Maker]]))</f>
        <v>42000</v>
      </c>
    </row>
    <row r="5220" spans="1:17" x14ac:dyDescent="0.35">
      <c r="A5220">
        <v>5219</v>
      </c>
      <c r="B5220" t="s">
        <v>76</v>
      </c>
      <c r="C5220" t="s">
        <v>125</v>
      </c>
      <c r="D5220">
        <v>2010</v>
      </c>
      <c r="E5220" s="9">
        <f ca="1">YEAR(TODAY())-Data_Source[[#This Row],[Year]]</f>
        <v>15</v>
      </c>
      <c r="F5220" t="s">
        <v>15</v>
      </c>
      <c r="G5220" t="s">
        <v>23</v>
      </c>
      <c r="H5220" t="s">
        <v>26</v>
      </c>
      <c r="I5220">
        <v>6</v>
      </c>
      <c r="J5220" t="s">
        <v>18</v>
      </c>
      <c r="K5220" t="s">
        <v>19</v>
      </c>
      <c r="L5220">
        <v>244</v>
      </c>
      <c r="M5220" t="s">
        <v>54</v>
      </c>
      <c r="N5220" t="s">
        <v>538</v>
      </c>
      <c r="O5220" s="2">
        <v>17500</v>
      </c>
      <c r="P5220" s="1">
        <f>MEDIAN(Data_Source[Price (SAR)])</f>
        <v>58000</v>
      </c>
      <c r="Q5220" s="1" cm="1">
        <f t="array" ref="Q5220">MEDIAN(_xlfn._xlws.FILTER(Data_Source[Price (SAR)],Data_Source[Maker] = Data_Source[[#This Row],[Maker]]))</f>
        <v>55000</v>
      </c>
    </row>
    <row r="5221" spans="1:17" x14ac:dyDescent="0.35">
      <c r="A5221">
        <v>5220</v>
      </c>
      <c r="B5221" t="s">
        <v>34</v>
      </c>
      <c r="C5221" t="s">
        <v>58</v>
      </c>
      <c r="D5221">
        <v>2020</v>
      </c>
      <c r="E5221" s="9">
        <f ca="1">YEAR(TODAY())-Data_Source[[#This Row],[Year]]</f>
        <v>5</v>
      </c>
      <c r="F5221" t="s">
        <v>15</v>
      </c>
      <c r="G5221" t="s">
        <v>23</v>
      </c>
      <c r="H5221" t="s">
        <v>30</v>
      </c>
      <c r="I5221">
        <v>2.7</v>
      </c>
      <c r="J5221" t="s">
        <v>18</v>
      </c>
      <c r="K5221" t="s">
        <v>19</v>
      </c>
      <c r="L5221">
        <v>11571</v>
      </c>
      <c r="M5221" t="s">
        <v>20</v>
      </c>
      <c r="N5221" t="s">
        <v>20</v>
      </c>
      <c r="O5221" s="2">
        <v>116500</v>
      </c>
      <c r="P5221" s="1">
        <f>MEDIAN(Data_Source[Price (SAR)])</f>
        <v>58000</v>
      </c>
      <c r="Q5221" s="1" cm="1">
        <f t="array" ref="Q5221">MEDIAN(_xlfn._xlws.FILTER(Data_Source[Price (SAR)],Data_Source[Maker] = Data_Source[[#This Row],[Maker]]))</f>
        <v>65000</v>
      </c>
    </row>
    <row r="5222" spans="1:17" x14ac:dyDescent="0.35">
      <c r="A5222">
        <v>5221</v>
      </c>
      <c r="B5222" t="s">
        <v>21</v>
      </c>
      <c r="C5222" t="s">
        <v>24</v>
      </c>
      <c r="D5222">
        <v>2019</v>
      </c>
      <c r="E5222" s="9">
        <f ca="1">YEAR(TODAY())-Data_Source[[#This Row],[Year]]</f>
        <v>6</v>
      </c>
      <c r="F5222" t="s">
        <v>15</v>
      </c>
      <c r="G5222" t="s">
        <v>25</v>
      </c>
      <c r="H5222" t="s">
        <v>26</v>
      </c>
      <c r="I5222">
        <v>1.5</v>
      </c>
      <c r="J5222" t="s">
        <v>18</v>
      </c>
      <c r="K5222" t="s">
        <v>19</v>
      </c>
      <c r="L5222">
        <v>96341</v>
      </c>
      <c r="M5222" t="s">
        <v>20</v>
      </c>
      <c r="N5222" t="s">
        <v>20</v>
      </c>
      <c r="O5222" s="2">
        <v>26000</v>
      </c>
      <c r="P5222" s="1">
        <f>MEDIAN(Data_Source[Price (SAR)])</f>
        <v>58000</v>
      </c>
      <c r="Q5222" s="1" cm="1">
        <f t="array" ref="Q5222">MEDIAN(_xlfn._xlws.FILTER(Data_Source[Price (SAR)],Data_Source[Maker] = Data_Source[[#This Row],[Maker]]))</f>
        <v>36500</v>
      </c>
    </row>
    <row r="5223" spans="1:17" x14ac:dyDescent="0.35">
      <c r="A5223">
        <v>5222</v>
      </c>
      <c r="B5223" t="s">
        <v>27</v>
      </c>
      <c r="C5223" t="s">
        <v>89</v>
      </c>
      <c r="D5223">
        <v>2017</v>
      </c>
      <c r="E5223" s="9">
        <f ca="1">YEAR(TODAY())-Data_Source[[#This Row],[Year]]</f>
        <v>8</v>
      </c>
      <c r="F5223" t="s">
        <v>15</v>
      </c>
      <c r="G5223" t="s">
        <v>23</v>
      </c>
      <c r="H5223" t="s">
        <v>17</v>
      </c>
      <c r="I5223">
        <v>2.5</v>
      </c>
      <c r="J5223" t="s">
        <v>18</v>
      </c>
      <c r="K5223" t="s">
        <v>19</v>
      </c>
      <c r="L5223">
        <v>154</v>
      </c>
      <c r="M5223" t="s">
        <v>155</v>
      </c>
      <c r="N5223" t="s">
        <v>539</v>
      </c>
      <c r="O5223" s="2">
        <v>49000</v>
      </c>
      <c r="P5223" s="1">
        <f>MEDIAN(Data_Source[Price (SAR)])</f>
        <v>58000</v>
      </c>
      <c r="Q5223" s="1" cm="1">
        <f t="array" ref="Q5223">MEDIAN(_xlfn._xlws.FILTER(Data_Source[Price (SAR)],Data_Source[Maker] = Data_Source[[#This Row],[Maker]]))</f>
        <v>42000</v>
      </c>
    </row>
    <row r="5224" spans="1:17" x14ac:dyDescent="0.35">
      <c r="A5224">
        <v>5223</v>
      </c>
      <c r="B5224" t="s">
        <v>21</v>
      </c>
      <c r="C5224" t="s">
        <v>130</v>
      </c>
      <c r="D5224">
        <v>2017</v>
      </c>
      <c r="E5224" s="9">
        <f ca="1">YEAR(TODAY())-Data_Source[[#This Row],[Year]]</f>
        <v>8</v>
      </c>
      <c r="F5224" t="s">
        <v>15</v>
      </c>
      <c r="G5224" t="s">
        <v>29</v>
      </c>
      <c r="H5224" t="s">
        <v>17</v>
      </c>
      <c r="I5224">
        <v>1</v>
      </c>
      <c r="J5224" t="s">
        <v>18</v>
      </c>
      <c r="K5224" t="s">
        <v>19</v>
      </c>
      <c r="L5224">
        <v>860000</v>
      </c>
      <c r="M5224" t="s">
        <v>20</v>
      </c>
      <c r="N5224" t="s">
        <v>20</v>
      </c>
      <c r="O5224" s="3">
        <v>77000</v>
      </c>
      <c r="P5224" s="1">
        <f>MEDIAN(Data_Source[Price (SAR)])</f>
        <v>58000</v>
      </c>
      <c r="Q5224" s="1" cm="1">
        <f t="array" ref="Q5224">MEDIAN(_xlfn._xlws.FILTER(Data_Source[Price (SAR)],Data_Source[Maker] = Data_Source[[#This Row],[Maker]]))</f>
        <v>36500</v>
      </c>
    </row>
    <row r="5225" spans="1:17" x14ac:dyDescent="0.35">
      <c r="A5225">
        <v>5224</v>
      </c>
      <c r="B5225" t="s">
        <v>76</v>
      </c>
      <c r="C5225" t="s">
        <v>112</v>
      </c>
      <c r="D5225">
        <v>2015</v>
      </c>
      <c r="E5225" s="9">
        <f ca="1">YEAR(TODAY())-Data_Source[[#This Row],[Year]]</f>
        <v>10</v>
      </c>
      <c r="F5225" t="s">
        <v>47</v>
      </c>
      <c r="G5225" t="s">
        <v>65</v>
      </c>
      <c r="H5225" t="s">
        <v>17</v>
      </c>
      <c r="I5225">
        <v>3.5</v>
      </c>
      <c r="J5225" t="s">
        <v>18</v>
      </c>
      <c r="K5225" t="s">
        <v>19</v>
      </c>
      <c r="L5225">
        <v>122000</v>
      </c>
      <c r="M5225" t="s">
        <v>45</v>
      </c>
      <c r="N5225" t="s">
        <v>539</v>
      </c>
      <c r="O5225" s="2">
        <v>69000</v>
      </c>
      <c r="P5225" s="1">
        <f>MEDIAN(Data_Source[Price (SAR)])</f>
        <v>58000</v>
      </c>
      <c r="Q5225" s="1" cm="1">
        <f t="array" ref="Q5225">MEDIAN(_xlfn._xlws.FILTER(Data_Source[Price (SAR)],Data_Source[Maker] = Data_Source[[#This Row],[Maker]]))</f>
        <v>55000</v>
      </c>
    </row>
    <row r="5226" spans="1:17" x14ac:dyDescent="0.35">
      <c r="A5226">
        <v>5225</v>
      </c>
      <c r="B5226" t="s">
        <v>39</v>
      </c>
      <c r="C5226" t="s">
        <v>143</v>
      </c>
      <c r="D5226">
        <v>2017</v>
      </c>
      <c r="E5226" s="9">
        <f ca="1">YEAR(TODAY())-Data_Source[[#This Row],[Year]]</f>
        <v>8</v>
      </c>
      <c r="F5226" t="s">
        <v>15</v>
      </c>
      <c r="G5226" t="s">
        <v>23</v>
      </c>
      <c r="H5226" t="s">
        <v>26</v>
      </c>
      <c r="I5226">
        <v>3.6</v>
      </c>
      <c r="J5226" t="s">
        <v>18</v>
      </c>
      <c r="K5226" t="s">
        <v>19</v>
      </c>
      <c r="L5226">
        <v>308400</v>
      </c>
      <c r="M5226" t="s">
        <v>20</v>
      </c>
      <c r="N5226" t="s">
        <v>20</v>
      </c>
      <c r="O5226" s="3">
        <v>45000</v>
      </c>
      <c r="P5226" s="1">
        <f>MEDIAN(Data_Source[Price (SAR)])</f>
        <v>58000</v>
      </c>
      <c r="Q5226" s="1" cm="1">
        <f t="array" ref="Q5226">MEDIAN(_xlfn._xlws.FILTER(Data_Source[Price (SAR)],Data_Source[Maker] = Data_Source[[#This Row],[Maker]]))</f>
        <v>60000</v>
      </c>
    </row>
    <row r="5227" spans="1:17" x14ac:dyDescent="0.35">
      <c r="A5227">
        <v>5226</v>
      </c>
      <c r="B5227" t="s">
        <v>181</v>
      </c>
      <c r="C5227" t="s">
        <v>199</v>
      </c>
      <c r="D5227">
        <v>2015</v>
      </c>
      <c r="E5227" s="9">
        <f ca="1">YEAR(TODAY())-Data_Source[[#This Row],[Year]]</f>
        <v>10</v>
      </c>
      <c r="F5227" t="s">
        <v>44</v>
      </c>
      <c r="G5227" t="s">
        <v>23</v>
      </c>
      <c r="H5227" t="s">
        <v>26</v>
      </c>
      <c r="I5227">
        <v>3.5</v>
      </c>
      <c r="J5227" t="s">
        <v>18</v>
      </c>
      <c r="K5227" t="s">
        <v>19</v>
      </c>
      <c r="L5227">
        <v>103900</v>
      </c>
      <c r="M5227" t="s">
        <v>20</v>
      </c>
      <c r="N5227" t="s">
        <v>20</v>
      </c>
      <c r="O5227" s="2">
        <v>50000</v>
      </c>
      <c r="P5227" s="1">
        <f>MEDIAN(Data_Source[Price (SAR)])</f>
        <v>58000</v>
      </c>
      <c r="Q5227" s="1" cm="1">
        <f t="array" ref="Q5227">MEDIAN(_xlfn._xlws.FILTER(Data_Source[Price (SAR)],Data_Source[Maker] = Data_Source[[#This Row],[Maker]]))</f>
        <v>54000</v>
      </c>
    </row>
    <row r="5228" spans="1:17" x14ac:dyDescent="0.35">
      <c r="A5228">
        <v>5227</v>
      </c>
      <c r="B5228" t="s">
        <v>34</v>
      </c>
      <c r="C5228" t="s">
        <v>35</v>
      </c>
      <c r="D5228">
        <v>2019</v>
      </c>
      <c r="E5228" s="9">
        <f ca="1">YEAR(TODAY())-Data_Source[[#This Row],[Year]]</f>
        <v>6</v>
      </c>
      <c r="F5228" t="s">
        <v>15</v>
      </c>
      <c r="G5228" t="s">
        <v>23</v>
      </c>
      <c r="H5228" t="s">
        <v>17</v>
      </c>
      <c r="I5228">
        <v>4.5999999999999996</v>
      </c>
      <c r="J5228" t="s">
        <v>18</v>
      </c>
      <c r="K5228" t="s">
        <v>19</v>
      </c>
      <c r="L5228">
        <v>60000</v>
      </c>
      <c r="M5228" t="s">
        <v>20</v>
      </c>
      <c r="N5228" t="s">
        <v>20</v>
      </c>
      <c r="O5228" s="2">
        <v>240000</v>
      </c>
      <c r="P5228" s="1">
        <f>MEDIAN(Data_Source[Price (SAR)])</f>
        <v>58000</v>
      </c>
      <c r="Q5228" s="1" cm="1">
        <f t="array" ref="Q5228">MEDIAN(_xlfn._xlws.FILTER(Data_Source[Price (SAR)],Data_Source[Maker] = Data_Source[[#This Row],[Maker]]))</f>
        <v>65000</v>
      </c>
    </row>
    <row r="5229" spans="1:17" x14ac:dyDescent="0.35">
      <c r="A5229">
        <v>5228</v>
      </c>
      <c r="B5229" t="s">
        <v>21</v>
      </c>
      <c r="C5229" t="s">
        <v>130</v>
      </c>
      <c r="D5229">
        <v>2011</v>
      </c>
      <c r="E5229" s="9">
        <f ca="1">YEAR(TODAY())-Data_Source[[#This Row],[Year]]</f>
        <v>14</v>
      </c>
      <c r="F5229" t="s">
        <v>15</v>
      </c>
      <c r="G5229" t="s">
        <v>16</v>
      </c>
      <c r="H5229" t="s">
        <v>30</v>
      </c>
      <c r="I5229">
        <v>3.5</v>
      </c>
      <c r="J5229" t="s">
        <v>18</v>
      </c>
      <c r="K5229" t="s">
        <v>19</v>
      </c>
      <c r="L5229">
        <v>355000</v>
      </c>
      <c r="M5229" t="s">
        <v>42</v>
      </c>
      <c r="N5229" t="s">
        <v>64</v>
      </c>
      <c r="O5229" s="2">
        <v>20000</v>
      </c>
      <c r="P5229" s="1">
        <f>MEDIAN(Data_Source[Price (SAR)])</f>
        <v>58000</v>
      </c>
      <c r="Q5229" s="1" cm="1">
        <f t="array" ref="Q5229">MEDIAN(_xlfn._xlws.FILTER(Data_Source[Price (SAR)],Data_Source[Maker] = Data_Source[[#This Row],[Maker]]))</f>
        <v>36500</v>
      </c>
    </row>
    <row r="5230" spans="1:17" x14ac:dyDescent="0.35">
      <c r="A5230">
        <v>5229</v>
      </c>
      <c r="B5230" t="s">
        <v>174</v>
      </c>
      <c r="C5230" t="s">
        <v>375</v>
      </c>
      <c r="D5230">
        <v>2018</v>
      </c>
      <c r="E5230" s="9">
        <f ca="1">YEAR(TODAY())-Data_Source[[#This Row],[Year]]</f>
        <v>7</v>
      </c>
      <c r="F5230" t="s">
        <v>15</v>
      </c>
      <c r="G5230" t="s">
        <v>29</v>
      </c>
      <c r="H5230" t="s">
        <v>17</v>
      </c>
      <c r="I5230">
        <v>2</v>
      </c>
      <c r="J5230" t="s">
        <v>18</v>
      </c>
      <c r="K5230" t="s">
        <v>19</v>
      </c>
      <c r="L5230">
        <v>96000</v>
      </c>
      <c r="M5230" t="s">
        <v>45</v>
      </c>
      <c r="N5230" t="s">
        <v>539</v>
      </c>
      <c r="O5230" s="3">
        <v>90000</v>
      </c>
      <c r="P5230" s="1">
        <f>MEDIAN(Data_Source[Price (SAR)])</f>
        <v>58000</v>
      </c>
      <c r="Q5230" s="1" cm="1">
        <f t="array" ref="Q5230">MEDIAN(_xlfn._xlws.FILTER(Data_Source[Price (SAR)],Data_Source[Maker] = Data_Source[[#This Row],[Maker]]))</f>
        <v>110000</v>
      </c>
    </row>
    <row r="5231" spans="1:17" x14ac:dyDescent="0.35">
      <c r="A5231">
        <v>5230</v>
      </c>
      <c r="B5231" t="s">
        <v>39</v>
      </c>
      <c r="C5231" t="s">
        <v>177</v>
      </c>
      <c r="D5231">
        <v>2019</v>
      </c>
      <c r="E5231" s="9">
        <f ca="1">YEAR(TODAY())-Data_Source[[#This Row],[Year]]</f>
        <v>6</v>
      </c>
      <c r="F5231" t="s">
        <v>15</v>
      </c>
      <c r="G5231" t="s">
        <v>23</v>
      </c>
      <c r="H5231" t="s">
        <v>30</v>
      </c>
      <c r="I5231">
        <v>1.4</v>
      </c>
      <c r="J5231" t="s">
        <v>18</v>
      </c>
      <c r="K5231" t="s">
        <v>19</v>
      </c>
      <c r="L5231">
        <v>58000</v>
      </c>
      <c r="M5231" t="s">
        <v>20</v>
      </c>
      <c r="N5231" t="s">
        <v>20</v>
      </c>
      <c r="O5231" s="3">
        <v>26000</v>
      </c>
      <c r="P5231" s="1">
        <f>MEDIAN(Data_Source[Price (SAR)])</f>
        <v>58000</v>
      </c>
      <c r="Q5231" s="1" cm="1">
        <f t="array" ref="Q5231">MEDIAN(_xlfn._xlws.FILTER(Data_Source[Price (SAR)],Data_Source[Maker] = Data_Source[[#This Row],[Maker]]))</f>
        <v>60000</v>
      </c>
    </row>
    <row r="5232" spans="1:17" x14ac:dyDescent="0.35">
      <c r="A5232">
        <v>5231</v>
      </c>
      <c r="B5232" t="s">
        <v>82</v>
      </c>
      <c r="C5232" t="s">
        <v>238</v>
      </c>
      <c r="D5232">
        <v>2020</v>
      </c>
      <c r="E5232" s="9">
        <f ca="1">YEAR(TODAY())-Data_Source[[#This Row],[Year]]</f>
        <v>5</v>
      </c>
      <c r="F5232" t="s">
        <v>15</v>
      </c>
      <c r="G5232" t="s">
        <v>102</v>
      </c>
      <c r="H5232" t="s">
        <v>30</v>
      </c>
      <c r="I5232">
        <v>1.6</v>
      </c>
      <c r="J5232" t="s">
        <v>18</v>
      </c>
      <c r="K5232" t="s">
        <v>19</v>
      </c>
      <c r="L5232">
        <v>4800</v>
      </c>
      <c r="M5232" t="s">
        <v>20</v>
      </c>
      <c r="N5232" t="s">
        <v>20</v>
      </c>
      <c r="O5232" s="3">
        <v>73000</v>
      </c>
      <c r="P5232" s="1">
        <f>MEDIAN(Data_Source[Price (SAR)])</f>
        <v>58000</v>
      </c>
      <c r="Q5232" s="1" cm="1">
        <f t="array" ref="Q5232">MEDIAN(_xlfn._xlws.FILTER(Data_Source[Price (SAR)],Data_Source[Maker] = Data_Source[[#This Row],[Maker]]))</f>
        <v>40000</v>
      </c>
    </row>
    <row r="5233" spans="1:17" x14ac:dyDescent="0.35">
      <c r="A5233">
        <v>5232</v>
      </c>
      <c r="B5233" t="s">
        <v>82</v>
      </c>
      <c r="C5233" t="s">
        <v>105</v>
      </c>
      <c r="D5233">
        <v>2016</v>
      </c>
      <c r="E5233" s="9">
        <f ca="1">YEAR(TODAY())-Data_Source[[#This Row],[Year]]</f>
        <v>9</v>
      </c>
      <c r="F5233" t="s">
        <v>15</v>
      </c>
      <c r="G5233" t="s">
        <v>65</v>
      </c>
      <c r="H5233" t="s">
        <v>30</v>
      </c>
      <c r="I5233">
        <v>2.4</v>
      </c>
      <c r="J5233" t="s">
        <v>18</v>
      </c>
      <c r="K5233" t="s">
        <v>19</v>
      </c>
      <c r="L5233">
        <v>190000</v>
      </c>
      <c r="M5233" t="s">
        <v>20</v>
      </c>
      <c r="N5233" t="s">
        <v>20</v>
      </c>
      <c r="O5233" s="2">
        <v>42000</v>
      </c>
      <c r="P5233" s="1">
        <f>MEDIAN(Data_Source[Price (SAR)])</f>
        <v>58000</v>
      </c>
      <c r="Q5233" s="1" cm="1">
        <f t="array" ref="Q5233">MEDIAN(_xlfn._xlws.FILTER(Data_Source[Price (SAR)],Data_Source[Maker] = Data_Source[[#This Row],[Maker]]))</f>
        <v>40000</v>
      </c>
    </row>
    <row r="5234" spans="1:17" x14ac:dyDescent="0.35">
      <c r="A5234">
        <v>5233</v>
      </c>
      <c r="B5234" t="s">
        <v>281</v>
      </c>
      <c r="C5234" t="s">
        <v>282</v>
      </c>
      <c r="D5234">
        <v>2021</v>
      </c>
      <c r="E5234" s="9">
        <f ca="1">YEAR(TODAY())-Data_Source[[#This Row],[Year]]</f>
        <v>4</v>
      </c>
      <c r="F5234" t="s">
        <v>47</v>
      </c>
      <c r="G5234" t="s">
        <v>23</v>
      </c>
      <c r="H5234" t="s">
        <v>17</v>
      </c>
      <c r="I5234">
        <v>2</v>
      </c>
      <c r="J5234" t="s">
        <v>18</v>
      </c>
      <c r="K5234" t="s">
        <v>19</v>
      </c>
      <c r="L5234">
        <v>1800</v>
      </c>
      <c r="M5234" t="s">
        <v>45</v>
      </c>
      <c r="N5234" t="s">
        <v>539</v>
      </c>
      <c r="O5234" s="2">
        <v>245000</v>
      </c>
      <c r="P5234" s="1">
        <f>MEDIAN(Data_Source[Price (SAR)])</f>
        <v>58000</v>
      </c>
      <c r="Q5234" s="1" cm="1">
        <f t="array" ref="Q5234">MEDIAN(_xlfn._xlws.FILTER(Data_Source[Price (SAR)],Data_Source[Maker] = Data_Source[[#This Row],[Maker]]))</f>
        <v>91000</v>
      </c>
    </row>
    <row r="5235" spans="1:17" x14ac:dyDescent="0.35">
      <c r="A5235">
        <v>5234</v>
      </c>
      <c r="B5235" t="s">
        <v>76</v>
      </c>
      <c r="C5235" t="s">
        <v>112</v>
      </c>
      <c r="D5235">
        <v>2017</v>
      </c>
      <c r="E5235" s="9">
        <f ca="1">YEAR(TODAY())-Data_Source[[#This Row],[Year]]</f>
        <v>8</v>
      </c>
      <c r="F5235" t="s">
        <v>47</v>
      </c>
      <c r="G5235" t="s">
        <v>29</v>
      </c>
      <c r="H5235" t="s">
        <v>17</v>
      </c>
      <c r="I5235">
        <v>3.5</v>
      </c>
      <c r="J5235" t="s">
        <v>18</v>
      </c>
      <c r="K5235" t="s">
        <v>19</v>
      </c>
      <c r="L5235">
        <v>131000</v>
      </c>
      <c r="M5235" t="s">
        <v>45</v>
      </c>
      <c r="N5235" t="s">
        <v>539</v>
      </c>
      <c r="O5235" s="2">
        <v>73000</v>
      </c>
      <c r="P5235" s="1">
        <f>MEDIAN(Data_Source[Price (SAR)])</f>
        <v>58000</v>
      </c>
      <c r="Q5235" s="1" cm="1">
        <f t="array" ref="Q5235">MEDIAN(_xlfn._xlws.FILTER(Data_Source[Price (SAR)],Data_Source[Maker] = Data_Source[[#This Row],[Maker]]))</f>
        <v>55000</v>
      </c>
    </row>
    <row r="5236" spans="1:17" x14ac:dyDescent="0.35">
      <c r="A5236">
        <v>5235</v>
      </c>
      <c r="B5236" t="s">
        <v>34</v>
      </c>
      <c r="C5236" t="s">
        <v>66</v>
      </c>
      <c r="D5236">
        <v>2015</v>
      </c>
      <c r="E5236" s="9">
        <f ca="1">YEAR(TODAY())-Data_Source[[#This Row],[Year]]</f>
        <v>10</v>
      </c>
      <c r="F5236" t="s">
        <v>47</v>
      </c>
      <c r="G5236" t="s">
        <v>23</v>
      </c>
      <c r="H5236" t="s">
        <v>30</v>
      </c>
      <c r="I5236">
        <v>3.5</v>
      </c>
      <c r="J5236" t="s">
        <v>18</v>
      </c>
      <c r="K5236" t="s">
        <v>19</v>
      </c>
      <c r="L5236">
        <v>80000</v>
      </c>
      <c r="M5236" t="s">
        <v>45</v>
      </c>
      <c r="N5236" t="s">
        <v>539</v>
      </c>
      <c r="O5236" s="3">
        <v>86000</v>
      </c>
      <c r="P5236" s="1">
        <f>MEDIAN(Data_Source[Price (SAR)])</f>
        <v>58000</v>
      </c>
      <c r="Q5236" s="1" cm="1">
        <f t="array" ref="Q5236">MEDIAN(_xlfn._xlws.FILTER(Data_Source[Price (SAR)],Data_Source[Maker] = Data_Source[[#This Row],[Maker]]))</f>
        <v>65000</v>
      </c>
    </row>
    <row r="5237" spans="1:17" x14ac:dyDescent="0.35">
      <c r="A5237">
        <v>5236</v>
      </c>
      <c r="B5237" t="s">
        <v>180</v>
      </c>
      <c r="C5237" t="s">
        <v>224</v>
      </c>
      <c r="D5237">
        <v>2014</v>
      </c>
      <c r="E5237" s="9">
        <f ca="1">YEAR(TODAY())-Data_Source[[#This Row],[Year]]</f>
        <v>11</v>
      </c>
      <c r="F5237" t="s">
        <v>15</v>
      </c>
      <c r="G5237" t="s">
        <v>94</v>
      </c>
      <c r="H5237" t="s">
        <v>17</v>
      </c>
      <c r="I5237">
        <v>3</v>
      </c>
      <c r="J5237" t="s">
        <v>18</v>
      </c>
      <c r="K5237" t="s">
        <v>19</v>
      </c>
      <c r="L5237">
        <v>118000</v>
      </c>
      <c r="M5237" t="s">
        <v>45</v>
      </c>
      <c r="N5237" t="s">
        <v>539</v>
      </c>
      <c r="O5237" s="2">
        <v>145000</v>
      </c>
      <c r="P5237" s="1">
        <f>MEDIAN(Data_Source[Price (SAR)])</f>
        <v>58000</v>
      </c>
      <c r="Q5237" s="1" cm="1">
        <f t="array" ref="Q5237">MEDIAN(_xlfn._xlws.FILTER(Data_Source[Price (SAR)],Data_Source[Maker] = Data_Source[[#This Row],[Maker]]))</f>
        <v>138000</v>
      </c>
    </row>
    <row r="5238" spans="1:17" x14ac:dyDescent="0.35">
      <c r="A5238">
        <v>5237</v>
      </c>
      <c r="B5238" t="s">
        <v>27</v>
      </c>
      <c r="C5238" t="s">
        <v>89</v>
      </c>
      <c r="D5238">
        <v>2019</v>
      </c>
      <c r="E5238" s="9">
        <f ca="1">YEAR(TODAY())-Data_Source[[#This Row],[Year]]</f>
        <v>6</v>
      </c>
      <c r="F5238" t="s">
        <v>44</v>
      </c>
      <c r="G5238" t="s">
        <v>23</v>
      </c>
      <c r="H5238" t="s">
        <v>26</v>
      </c>
      <c r="I5238">
        <v>2.4</v>
      </c>
      <c r="J5238" t="s">
        <v>18</v>
      </c>
      <c r="K5238" t="s">
        <v>19</v>
      </c>
      <c r="L5238">
        <v>35000</v>
      </c>
      <c r="M5238" t="s">
        <v>20</v>
      </c>
      <c r="N5238" t="s">
        <v>20</v>
      </c>
      <c r="O5238" s="3">
        <v>64000</v>
      </c>
      <c r="P5238" s="1">
        <f>MEDIAN(Data_Source[Price (SAR)])</f>
        <v>58000</v>
      </c>
      <c r="Q5238" s="1" cm="1">
        <f t="array" ref="Q5238">MEDIAN(_xlfn._xlws.FILTER(Data_Source[Price (SAR)],Data_Source[Maker] = Data_Source[[#This Row],[Maker]]))</f>
        <v>42000</v>
      </c>
    </row>
    <row r="5239" spans="1:17" x14ac:dyDescent="0.35">
      <c r="A5239">
        <v>5238</v>
      </c>
      <c r="B5239" t="s">
        <v>76</v>
      </c>
      <c r="C5239" t="s">
        <v>235</v>
      </c>
      <c r="D5239">
        <v>2014</v>
      </c>
      <c r="E5239" s="9">
        <f ca="1">YEAR(TODAY())-Data_Source[[#This Row],[Year]]</f>
        <v>11</v>
      </c>
      <c r="F5239" t="s">
        <v>15</v>
      </c>
      <c r="G5239" t="s">
        <v>102</v>
      </c>
      <c r="H5239" t="s">
        <v>26</v>
      </c>
      <c r="I5239">
        <v>1.6</v>
      </c>
      <c r="J5239" t="s">
        <v>18</v>
      </c>
      <c r="K5239" t="s">
        <v>19</v>
      </c>
      <c r="L5239">
        <v>167000</v>
      </c>
      <c r="M5239" t="s">
        <v>42</v>
      </c>
      <c r="N5239" t="s">
        <v>64</v>
      </c>
      <c r="O5239" s="2">
        <v>35000</v>
      </c>
      <c r="P5239" s="1">
        <f>MEDIAN(Data_Source[Price (SAR)])</f>
        <v>58000</v>
      </c>
      <c r="Q5239" s="1" cm="1">
        <f t="array" ref="Q5239">MEDIAN(_xlfn._xlws.FILTER(Data_Source[Price (SAR)],Data_Source[Maker] = Data_Source[[#This Row],[Maker]]))</f>
        <v>55000</v>
      </c>
    </row>
    <row r="5240" spans="1:17" x14ac:dyDescent="0.35">
      <c r="A5240">
        <v>5239</v>
      </c>
      <c r="B5240" t="s">
        <v>21</v>
      </c>
      <c r="C5240" t="s">
        <v>120</v>
      </c>
      <c r="D5240">
        <v>2014</v>
      </c>
      <c r="E5240" s="9">
        <f ca="1">YEAR(TODAY())-Data_Source[[#This Row],[Year]]</f>
        <v>11</v>
      </c>
      <c r="F5240" t="s">
        <v>47</v>
      </c>
      <c r="G5240" t="s">
        <v>23</v>
      </c>
      <c r="H5240" t="s">
        <v>17</v>
      </c>
      <c r="I5240">
        <v>2</v>
      </c>
      <c r="J5240" t="s">
        <v>18</v>
      </c>
      <c r="K5240" t="s">
        <v>68</v>
      </c>
      <c r="L5240">
        <v>240000</v>
      </c>
      <c r="M5240" t="s">
        <v>20</v>
      </c>
      <c r="N5240" t="s">
        <v>20</v>
      </c>
      <c r="O5240" s="2">
        <v>30000</v>
      </c>
      <c r="P5240" s="1">
        <f>MEDIAN(Data_Source[Price (SAR)])</f>
        <v>58000</v>
      </c>
      <c r="Q5240" s="1" cm="1">
        <f t="array" ref="Q5240">MEDIAN(_xlfn._xlws.FILTER(Data_Source[Price (SAR)],Data_Source[Maker] = Data_Source[[#This Row],[Maker]]))</f>
        <v>36500</v>
      </c>
    </row>
    <row r="5241" spans="1:17" x14ac:dyDescent="0.35">
      <c r="A5241">
        <v>5240</v>
      </c>
      <c r="B5241" t="s">
        <v>34</v>
      </c>
      <c r="C5241" t="s">
        <v>58</v>
      </c>
      <c r="D5241">
        <v>2019</v>
      </c>
      <c r="E5241" s="9">
        <f ca="1">YEAR(TODAY())-Data_Source[[#This Row],[Year]]</f>
        <v>6</v>
      </c>
      <c r="F5241" t="s">
        <v>15</v>
      </c>
      <c r="G5241" t="s">
        <v>16</v>
      </c>
      <c r="H5241" t="s">
        <v>30</v>
      </c>
      <c r="I5241">
        <v>2.7</v>
      </c>
      <c r="J5241" t="s">
        <v>18</v>
      </c>
      <c r="K5241" t="s">
        <v>19</v>
      </c>
      <c r="L5241">
        <v>20000</v>
      </c>
      <c r="M5241" t="s">
        <v>42</v>
      </c>
      <c r="N5241" t="s">
        <v>64</v>
      </c>
      <c r="O5241" s="3">
        <v>102000</v>
      </c>
      <c r="P5241" s="1">
        <f>MEDIAN(Data_Source[Price (SAR)])</f>
        <v>58000</v>
      </c>
      <c r="Q5241" s="1" cm="1">
        <f t="array" ref="Q5241">MEDIAN(_xlfn._xlws.FILTER(Data_Source[Price (SAR)],Data_Source[Maker] = Data_Source[[#This Row],[Maker]]))</f>
        <v>65000</v>
      </c>
    </row>
    <row r="5242" spans="1:17" x14ac:dyDescent="0.35">
      <c r="A5242">
        <v>5241</v>
      </c>
      <c r="B5242" t="s">
        <v>34</v>
      </c>
      <c r="C5242" t="s">
        <v>43</v>
      </c>
      <c r="D5242">
        <v>2014</v>
      </c>
      <c r="E5242" s="9">
        <f ca="1">YEAR(TODAY())-Data_Source[[#This Row],[Year]]</f>
        <v>11</v>
      </c>
      <c r="F5242" t="s">
        <v>15</v>
      </c>
      <c r="G5242" t="s">
        <v>23</v>
      </c>
      <c r="H5242" t="s">
        <v>26</v>
      </c>
      <c r="I5242">
        <v>2.4</v>
      </c>
      <c r="J5242" t="s">
        <v>18</v>
      </c>
      <c r="K5242" t="s">
        <v>19</v>
      </c>
      <c r="L5242">
        <v>183000</v>
      </c>
      <c r="M5242" t="s">
        <v>45</v>
      </c>
      <c r="N5242" t="s">
        <v>539</v>
      </c>
      <c r="O5242" s="3">
        <v>34000</v>
      </c>
      <c r="P5242" s="1">
        <f>MEDIAN(Data_Source[Price (SAR)])</f>
        <v>58000</v>
      </c>
      <c r="Q5242" s="1" cm="1">
        <f t="array" ref="Q5242">MEDIAN(_xlfn._xlws.FILTER(Data_Source[Price (SAR)],Data_Source[Maker] = Data_Source[[#This Row],[Maker]]))</f>
        <v>65000</v>
      </c>
    </row>
    <row r="5243" spans="1:17" x14ac:dyDescent="0.35">
      <c r="A5243">
        <v>5242</v>
      </c>
      <c r="B5243" t="s">
        <v>76</v>
      </c>
      <c r="C5243" t="s">
        <v>325</v>
      </c>
      <c r="D5243">
        <v>2007</v>
      </c>
      <c r="E5243" s="9">
        <f ca="1">YEAR(TODAY())-Data_Source[[#This Row],[Year]]</f>
        <v>18</v>
      </c>
      <c r="F5243" t="s">
        <v>15</v>
      </c>
      <c r="G5243" t="s">
        <v>16</v>
      </c>
      <c r="H5243" t="s">
        <v>17</v>
      </c>
      <c r="I5243">
        <v>1.4</v>
      </c>
      <c r="J5243" t="s">
        <v>18</v>
      </c>
      <c r="K5243" t="s">
        <v>19</v>
      </c>
      <c r="L5243">
        <v>350000</v>
      </c>
      <c r="M5243" t="s">
        <v>42</v>
      </c>
      <c r="N5243" t="s">
        <v>64</v>
      </c>
      <c r="O5243" s="2">
        <v>16500</v>
      </c>
      <c r="P5243" s="1">
        <f>MEDIAN(Data_Source[Price (SAR)])</f>
        <v>58000</v>
      </c>
      <c r="Q5243" s="1" cm="1">
        <f t="array" ref="Q5243">MEDIAN(_xlfn._xlws.FILTER(Data_Source[Price (SAR)],Data_Source[Maker] = Data_Source[[#This Row],[Maker]]))</f>
        <v>55000</v>
      </c>
    </row>
    <row r="5244" spans="1:17" x14ac:dyDescent="0.35">
      <c r="A5244">
        <v>5243</v>
      </c>
      <c r="B5244" t="s">
        <v>27</v>
      </c>
      <c r="C5244" t="s">
        <v>91</v>
      </c>
      <c r="D5244">
        <v>2016</v>
      </c>
      <c r="E5244" s="9">
        <f ca="1">YEAR(TODAY())-Data_Source[[#This Row],[Year]]</f>
        <v>9</v>
      </c>
      <c r="F5244" t="s">
        <v>44</v>
      </c>
      <c r="G5244" t="s">
        <v>23</v>
      </c>
      <c r="H5244" t="s">
        <v>30</v>
      </c>
      <c r="I5244">
        <v>3.3</v>
      </c>
      <c r="J5244" t="s">
        <v>18</v>
      </c>
      <c r="K5244" t="s">
        <v>19</v>
      </c>
      <c r="L5244">
        <v>12000</v>
      </c>
      <c r="M5244" t="s">
        <v>20</v>
      </c>
      <c r="N5244" t="s">
        <v>20</v>
      </c>
      <c r="O5244" s="3">
        <v>79000</v>
      </c>
      <c r="P5244" s="1">
        <f>MEDIAN(Data_Source[Price (SAR)])</f>
        <v>58000</v>
      </c>
      <c r="Q5244" s="1" cm="1">
        <f t="array" ref="Q5244">MEDIAN(_xlfn._xlws.FILTER(Data_Source[Price (SAR)],Data_Source[Maker] = Data_Source[[#This Row],[Maker]]))</f>
        <v>42000</v>
      </c>
    </row>
    <row r="5245" spans="1:17" x14ac:dyDescent="0.35">
      <c r="A5245">
        <v>5244</v>
      </c>
      <c r="B5245" t="s">
        <v>134</v>
      </c>
      <c r="C5245" t="s">
        <v>136</v>
      </c>
      <c r="D5245">
        <v>2016</v>
      </c>
      <c r="E5245" s="9">
        <f ca="1">YEAR(TODAY())-Data_Source[[#This Row],[Year]]</f>
        <v>9</v>
      </c>
      <c r="F5245" t="s">
        <v>15</v>
      </c>
      <c r="G5245" t="s">
        <v>23</v>
      </c>
      <c r="H5245" t="s">
        <v>26</v>
      </c>
      <c r="I5245">
        <v>1.6</v>
      </c>
      <c r="J5245" t="s">
        <v>18</v>
      </c>
      <c r="K5245" t="s">
        <v>19</v>
      </c>
      <c r="L5245">
        <v>105000</v>
      </c>
      <c r="M5245" t="s">
        <v>20</v>
      </c>
      <c r="N5245" t="s">
        <v>20</v>
      </c>
      <c r="O5245" s="3">
        <v>23000</v>
      </c>
      <c r="P5245" s="1">
        <f>MEDIAN(Data_Source[Price (SAR)])</f>
        <v>58000</v>
      </c>
      <c r="Q5245" s="1" cm="1">
        <f t="array" ref="Q5245">MEDIAN(_xlfn._xlws.FILTER(Data_Source[Price (SAR)],Data_Source[Maker] = Data_Source[[#This Row],[Maker]]))</f>
        <v>26000</v>
      </c>
    </row>
    <row r="5246" spans="1:17" x14ac:dyDescent="0.35">
      <c r="A5246">
        <v>5245</v>
      </c>
      <c r="B5246" t="s">
        <v>34</v>
      </c>
      <c r="C5246" t="s">
        <v>124</v>
      </c>
      <c r="D5246">
        <v>2017</v>
      </c>
      <c r="E5246" s="9">
        <f ca="1">YEAR(TODAY())-Data_Source[[#This Row],[Year]]</f>
        <v>8</v>
      </c>
      <c r="F5246" t="s">
        <v>15</v>
      </c>
      <c r="G5246" t="s">
        <v>23</v>
      </c>
      <c r="H5246" t="s">
        <v>17</v>
      </c>
      <c r="I5246">
        <v>4</v>
      </c>
      <c r="J5246" t="s">
        <v>18</v>
      </c>
      <c r="K5246" t="s">
        <v>19</v>
      </c>
      <c r="L5246">
        <v>265000</v>
      </c>
      <c r="M5246" t="s">
        <v>45</v>
      </c>
      <c r="N5246" t="s">
        <v>539</v>
      </c>
      <c r="O5246" s="3">
        <v>110000</v>
      </c>
      <c r="P5246" s="1">
        <f>MEDIAN(Data_Source[Price (SAR)])</f>
        <v>58000</v>
      </c>
      <c r="Q5246" s="1" cm="1">
        <f t="array" ref="Q5246">MEDIAN(_xlfn._xlws.FILTER(Data_Source[Price (SAR)],Data_Source[Maker] = Data_Source[[#This Row],[Maker]]))</f>
        <v>65000</v>
      </c>
    </row>
    <row r="5247" spans="1:17" x14ac:dyDescent="0.35">
      <c r="A5247">
        <v>5246</v>
      </c>
      <c r="B5247" t="s">
        <v>27</v>
      </c>
      <c r="C5247" t="s">
        <v>88</v>
      </c>
      <c r="D5247">
        <v>2017</v>
      </c>
      <c r="E5247" s="9">
        <f ca="1">YEAR(TODAY())-Data_Source[[#This Row],[Year]]</f>
        <v>8</v>
      </c>
      <c r="F5247" t="s">
        <v>15</v>
      </c>
      <c r="G5247" t="s">
        <v>23</v>
      </c>
      <c r="H5247" t="s">
        <v>30</v>
      </c>
      <c r="I5247">
        <v>1.6</v>
      </c>
      <c r="J5247" t="s">
        <v>18</v>
      </c>
      <c r="K5247" t="s">
        <v>19</v>
      </c>
      <c r="L5247">
        <v>103000</v>
      </c>
      <c r="M5247" t="s">
        <v>20</v>
      </c>
      <c r="N5247" t="s">
        <v>20</v>
      </c>
      <c r="O5247" s="3">
        <v>31000</v>
      </c>
      <c r="P5247" s="1">
        <f>MEDIAN(Data_Source[Price (SAR)])</f>
        <v>58000</v>
      </c>
      <c r="Q5247" s="1" cm="1">
        <f t="array" ref="Q5247">MEDIAN(_xlfn._xlws.FILTER(Data_Source[Price (SAR)],Data_Source[Maker] = Data_Source[[#This Row],[Maker]]))</f>
        <v>42000</v>
      </c>
    </row>
    <row r="5248" spans="1:17" x14ac:dyDescent="0.35">
      <c r="A5248">
        <v>5247</v>
      </c>
      <c r="B5248" t="s">
        <v>103</v>
      </c>
      <c r="C5248" t="s">
        <v>212</v>
      </c>
      <c r="D5248">
        <v>2019</v>
      </c>
      <c r="E5248" s="9">
        <f ca="1">YEAR(TODAY())-Data_Source[[#This Row],[Year]]</f>
        <v>6</v>
      </c>
      <c r="F5248" t="s">
        <v>15</v>
      </c>
      <c r="G5248" t="s">
        <v>23</v>
      </c>
      <c r="H5248" t="s">
        <v>17</v>
      </c>
      <c r="I5248">
        <v>3.6</v>
      </c>
      <c r="J5248" t="s">
        <v>18</v>
      </c>
      <c r="K5248" t="s">
        <v>19</v>
      </c>
      <c r="L5248">
        <v>16000</v>
      </c>
      <c r="M5248" t="s">
        <v>20</v>
      </c>
      <c r="N5248" t="s">
        <v>20</v>
      </c>
      <c r="O5248" s="3">
        <v>181000</v>
      </c>
      <c r="P5248" s="1">
        <f>MEDIAN(Data_Source[Price (SAR)])</f>
        <v>58000</v>
      </c>
      <c r="Q5248" s="1" cm="1">
        <f t="array" ref="Q5248">MEDIAN(_xlfn._xlws.FILTER(Data_Source[Price (SAR)],Data_Source[Maker] = Data_Source[[#This Row],[Maker]]))</f>
        <v>83000</v>
      </c>
    </row>
    <row r="5249" spans="1:17" x14ac:dyDescent="0.35">
      <c r="A5249">
        <v>5248</v>
      </c>
      <c r="B5249" t="s">
        <v>34</v>
      </c>
      <c r="C5249" t="s">
        <v>66</v>
      </c>
      <c r="D5249">
        <v>2011</v>
      </c>
      <c r="E5249" s="9">
        <f ca="1">YEAR(TODAY())-Data_Source[[#This Row],[Year]]</f>
        <v>14</v>
      </c>
      <c r="F5249" t="s">
        <v>15</v>
      </c>
      <c r="G5249" t="s">
        <v>16</v>
      </c>
      <c r="H5249" t="s">
        <v>17</v>
      </c>
      <c r="I5249">
        <v>3.5</v>
      </c>
      <c r="J5249" t="s">
        <v>18</v>
      </c>
      <c r="K5249" t="s">
        <v>19</v>
      </c>
      <c r="L5249">
        <v>150000</v>
      </c>
      <c r="M5249" t="s">
        <v>64</v>
      </c>
      <c r="N5249" t="s">
        <v>64</v>
      </c>
      <c r="O5249" s="2">
        <v>58000</v>
      </c>
      <c r="P5249" s="1">
        <f>MEDIAN(Data_Source[Price (SAR)])</f>
        <v>58000</v>
      </c>
      <c r="Q5249" s="1" cm="1">
        <f t="array" ref="Q5249">MEDIAN(_xlfn._xlws.FILTER(Data_Source[Price (SAR)],Data_Source[Maker] = Data_Source[[#This Row],[Maker]]))</f>
        <v>65000</v>
      </c>
    </row>
    <row r="5250" spans="1:17" x14ac:dyDescent="0.35">
      <c r="A5250">
        <v>5249</v>
      </c>
      <c r="B5250" t="s">
        <v>34</v>
      </c>
      <c r="C5250" t="s">
        <v>43</v>
      </c>
      <c r="D5250">
        <v>2017</v>
      </c>
      <c r="E5250" s="9">
        <f ca="1">YEAR(TODAY())-Data_Source[[#This Row],[Year]]</f>
        <v>8</v>
      </c>
      <c r="F5250" t="s">
        <v>15</v>
      </c>
      <c r="G5250" t="s">
        <v>102</v>
      </c>
      <c r="H5250" t="s">
        <v>17</v>
      </c>
      <c r="I5250">
        <v>2.5</v>
      </c>
      <c r="J5250" t="s">
        <v>18</v>
      </c>
      <c r="K5250" t="s">
        <v>19</v>
      </c>
      <c r="L5250">
        <v>31000</v>
      </c>
      <c r="M5250" t="s">
        <v>228</v>
      </c>
      <c r="N5250" t="s">
        <v>540</v>
      </c>
      <c r="O5250" s="2">
        <v>75000</v>
      </c>
      <c r="P5250" s="1">
        <f>MEDIAN(Data_Source[Price (SAR)])</f>
        <v>58000</v>
      </c>
      <c r="Q5250" s="1" cm="1">
        <f t="array" ref="Q5250">MEDIAN(_xlfn._xlws.FILTER(Data_Source[Price (SAR)],Data_Source[Maker] = Data_Source[[#This Row],[Maker]]))</f>
        <v>65000</v>
      </c>
    </row>
    <row r="5251" spans="1:17" x14ac:dyDescent="0.35">
      <c r="A5251">
        <v>5250</v>
      </c>
      <c r="B5251" t="s">
        <v>34</v>
      </c>
      <c r="C5251" t="s">
        <v>72</v>
      </c>
      <c r="D5251">
        <v>2018</v>
      </c>
      <c r="E5251" s="9">
        <f ca="1">YEAR(TODAY())-Data_Source[[#This Row],[Year]]</f>
        <v>7</v>
      </c>
      <c r="F5251" t="s">
        <v>47</v>
      </c>
      <c r="G5251" t="s">
        <v>25</v>
      </c>
      <c r="H5251" t="s">
        <v>17</v>
      </c>
      <c r="I5251">
        <v>2.7</v>
      </c>
      <c r="J5251" t="s">
        <v>18</v>
      </c>
      <c r="K5251" t="s">
        <v>19</v>
      </c>
      <c r="L5251">
        <v>56625</v>
      </c>
      <c r="M5251" t="s">
        <v>155</v>
      </c>
      <c r="N5251" t="s">
        <v>539</v>
      </c>
      <c r="O5251" s="3">
        <v>82500</v>
      </c>
      <c r="P5251" s="1">
        <f>MEDIAN(Data_Source[Price (SAR)])</f>
        <v>58000</v>
      </c>
      <c r="Q5251" s="1" cm="1">
        <f t="array" ref="Q5251">MEDIAN(_xlfn._xlws.FILTER(Data_Source[Price (SAR)],Data_Source[Maker] = Data_Source[[#This Row],[Maker]]))</f>
        <v>65000</v>
      </c>
    </row>
    <row r="5252" spans="1:17" x14ac:dyDescent="0.35">
      <c r="A5252">
        <v>5251</v>
      </c>
      <c r="B5252" t="s">
        <v>174</v>
      </c>
      <c r="C5252" t="s">
        <v>208</v>
      </c>
      <c r="D5252">
        <v>2020</v>
      </c>
      <c r="E5252" s="9">
        <f ca="1">YEAR(TODAY())-Data_Source[[#This Row],[Year]]</f>
        <v>5</v>
      </c>
      <c r="F5252" t="s">
        <v>47</v>
      </c>
      <c r="G5252" t="s">
        <v>23</v>
      </c>
      <c r="H5252" t="s">
        <v>17</v>
      </c>
      <c r="I5252">
        <v>4</v>
      </c>
      <c r="J5252" t="s">
        <v>18</v>
      </c>
      <c r="K5252" t="s">
        <v>19</v>
      </c>
      <c r="L5252">
        <v>1000</v>
      </c>
      <c r="M5252" t="s">
        <v>59</v>
      </c>
      <c r="N5252" t="s">
        <v>59</v>
      </c>
      <c r="O5252" s="2">
        <v>410000</v>
      </c>
      <c r="P5252" s="1">
        <f>MEDIAN(Data_Source[Price (SAR)])</f>
        <v>58000</v>
      </c>
      <c r="Q5252" s="1" cm="1">
        <f t="array" ref="Q5252">MEDIAN(_xlfn._xlws.FILTER(Data_Source[Price (SAR)],Data_Source[Maker] = Data_Source[[#This Row],[Maker]]))</f>
        <v>110000</v>
      </c>
    </row>
    <row r="5253" spans="1:17" x14ac:dyDescent="0.35">
      <c r="A5253">
        <v>5252</v>
      </c>
      <c r="B5253" t="s">
        <v>82</v>
      </c>
      <c r="C5253" t="s">
        <v>164</v>
      </c>
      <c r="D5253">
        <v>2019</v>
      </c>
      <c r="E5253" s="9">
        <f ca="1">YEAR(TODAY())-Data_Source[[#This Row],[Year]]</f>
        <v>6</v>
      </c>
      <c r="F5253" t="s">
        <v>15</v>
      </c>
      <c r="G5253" t="s">
        <v>65</v>
      </c>
      <c r="H5253" t="s">
        <v>30</v>
      </c>
      <c r="I5253">
        <v>1.6</v>
      </c>
      <c r="J5253" t="s">
        <v>18</v>
      </c>
      <c r="K5253" t="s">
        <v>19</v>
      </c>
      <c r="L5253">
        <v>57000</v>
      </c>
      <c r="M5253" t="s">
        <v>42</v>
      </c>
      <c r="N5253" t="s">
        <v>64</v>
      </c>
      <c r="O5253" s="3">
        <v>75000</v>
      </c>
      <c r="P5253" s="1">
        <f>MEDIAN(Data_Source[Price (SAR)])</f>
        <v>58000</v>
      </c>
      <c r="Q5253" s="1" cm="1">
        <f t="array" ref="Q5253">MEDIAN(_xlfn._xlws.FILTER(Data_Source[Price (SAR)],Data_Source[Maker] = Data_Source[[#This Row],[Maker]]))</f>
        <v>40000</v>
      </c>
    </row>
    <row r="5254" spans="1:17" x14ac:dyDescent="0.35">
      <c r="A5254">
        <v>5253</v>
      </c>
      <c r="B5254" t="s">
        <v>34</v>
      </c>
      <c r="C5254" t="s">
        <v>51</v>
      </c>
      <c r="D5254">
        <v>2018</v>
      </c>
      <c r="E5254" s="9">
        <f ca="1">YEAR(TODAY())-Data_Source[[#This Row],[Year]]</f>
        <v>7</v>
      </c>
      <c r="F5254" t="s">
        <v>15</v>
      </c>
      <c r="G5254" t="s">
        <v>23</v>
      </c>
      <c r="H5254" t="s">
        <v>26</v>
      </c>
      <c r="I5254">
        <v>1.5</v>
      </c>
      <c r="J5254" t="s">
        <v>18</v>
      </c>
      <c r="K5254" t="s">
        <v>19</v>
      </c>
      <c r="L5254">
        <v>98257</v>
      </c>
      <c r="M5254" t="s">
        <v>45</v>
      </c>
      <c r="N5254" t="s">
        <v>539</v>
      </c>
      <c r="O5254" s="3">
        <v>49000</v>
      </c>
      <c r="P5254" s="1">
        <f>MEDIAN(Data_Source[Price (SAR)])</f>
        <v>58000</v>
      </c>
      <c r="Q5254" s="1" cm="1">
        <f t="array" ref="Q5254">MEDIAN(_xlfn._xlws.FILTER(Data_Source[Price (SAR)],Data_Source[Maker] = Data_Source[[#This Row],[Maker]]))</f>
        <v>65000</v>
      </c>
    </row>
    <row r="5255" spans="1:17" x14ac:dyDescent="0.35">
      <c r="A5255">
        <v>5254</v>
      </c>
      <c r="B5255" t="s">
        <v>27</v>
      </c>
      <c r="C5255" t="s">
        <v>84</v>
      </c>
      <c r="D5255">
        <v>2018</v>
      </c>
      <c r="E5255" s="9">
        <f ca="1">YEAR(TODAY())-Data_Source[[#This Row],[Year]]</f>
        <v>7</v>
      </c>
      <c r="F5255" t="s">
        <v>15</v>
      </c>
      <c r="G5255" t="s">
        <v>29</v>
      </c>
      <c r="H5255" t="s">
        <v>26</v>
      </c>
      <c r="I5255">
        <v>2</v>
      </c>
      <c r="J5255" t="s">
        <v>18</v>
      </c>
      <c r="K5255" t="s">
        <v>19</v>
      </c>
      <c r="L5255">
        <v>96000</v>
      </c>
      <c r="M5255" t="s">
        <v>42</v>
      </c>
      <c r="N5255" t="s">
        <v>64</v>
      </c>
      <c r="O5255" s="2">
        <v>64000</v>
      </c>
      <c r="P5255" s="1">
        <f>MEDIAN(Data_Source[Price (SAR)])</f>
        <v>58000</v>
      </c>
      <c r="Q5255" s="1" cm="1">
        <f t="array" ref="Q5255">MEDIAN(_xlfn._xlws.FILTER(Data_Source[Price (SAR)],Data_Source[Maker] = Data_Source[[#This Row],[Maker]]))</f>
        <v>42000</v>
      </c>
    </row>
    <row r="5256" spans="1:17" x14ac:dyDescent="0.35">
      <c r="A5256">
        <v>5255</v>
      </c>
      <c r="B5256" t="s">
        <v>76</v>
      </c>
      <c r="C5256" t="s">
        <v>147</v>
      </c>
      <c r="D5256">
        <v>2018</v>
      </c>
      <c r="E5256" s="9">
        <f ca="1">YEAR(TODAY())-Data_Source[[#This Row],[Year]]</f>
        <v>7</v>
      </c>
      <c r="F5256" t="s">
        <v>44</v>
      </c>
      <c r="G5256" t="s">
        <v>94</v>
      </c>
      <c r="H5256" t="s">
        <v>17</v>
      </c>
      <c r="I5256">
        <v>5</v>
      </c>
      <c r="J5256" t="s">
        <v>18</v>
      </c>
      <c r="K5256" t="s">
        <v>19</v>
      </c>
      <c r="L5256">
        <v>59790</v>
      </c>
      <c r="M5256" t="s">
        <v>59</v>
      </c>
      <c r="N5256" t="s">
        <v>59</v>
      </c>
      <c r="O5256" s="2">
        <v>135000</v>
      </c>
      <c r="P5256" s="1">
        <f>MEDIAN(Data_Source[Price (SAR)])</f>
        <v>58000</v>
      </c>
      <c r="Q5256" s="1" cm="1">
        <f t="array" ref="Q5256">MEDIAN(_xlfn._xlws.FILTER(Data_Source[Price (SAR)],Data_Source[Maker] = Data_Source[[#This Row],[Maker]]))</f>
        <v>55000</v>
      </c>
    </row>
    <row r="5257" spans="1:17" x14ac:dyDescent="0.35">
      <c r="A5257">
        <v>5256</v>
      </c>
      <c r="B5257" t="s">
        <v>76</v>
      </c>
      <c r="C5257" t="s">
        <v>147</v>
      </c>
      <c r="D5257">
        <v>2020</v>
      </c>
      <c r="E5257" s="9">
        <f ca="1">YEAR(TODAY())-Data_Source[[#This Row],[Year]]</f>
        <v>5</v>
      </c>
      <c r="F5257" t="s">
        <v>44</v>
      </c>
      <c r="G5257" t="s">
        <v>29</v>
      </c>
      <c r="H5257" t="s">
        <v>17</v>
      </c>
      <c r="I5257">
        <v>5</v>
      </c>
      <c r="J5257" t="s">
        <v>18</v>
      </c>
      <c r="K5257" t="s">
        <v>19</v>
      </c>
      <c r="L5257">
        <v>2061</v>
      </c>
      <c r="M5257" t="s">
        <v>59</v>
      </c>
      <c r="N5257" t="s">
        <v>59</v>
      </c>
      <c r="O5257" s="2">
        <v>155000</v>
      </c>
      <c r="P5257" s="1">
        <f>MEDIAN(Data_Source[Price (SAR)])</f>
        <v>58000</v>
      </c>
      <c r="Q5257" s="1" cm="1">
        <f t="array" ref="Q5257">MEDIAN(_xlfn._xlws.FILTER(Data_Source[Price (SAR)],Data_Source[Maker] = Data_Source[[#This Row],[Maker]]))</f>
        <v>55000</v>
      </c>
    </row>
    <row r="5258" spans="1:17" x14ac:dyDescent="0.35">
      <c r="A5258">
        <v>5257</v>
      </c>
      <c r="B5258" t="s">
        <v>82</v>
      </c>
      <c r="C5258" t="s">
        <v>156</v>
      </c>
      <c r="D5258">
        <v>2016</v>
      </c>
      <c r="E5258" s="9">
        <f ca="1">YEAR(TODAY())-Data_Source[[#This Row],[Year]]</f>
        <v>9</v>
      </c>
      <c r="F5258" t="s">
        <v>15</v>
      </c>
      <c r="G5258" t="s">
        <v>29</v>
      </c>
      <c r="H5258" t="s">
        <v>17</v>
      </c>
      <c r="I5258">
        <v>1.4</v>
      </c>
      <c r="J5258" t="s">
        <v>18</v>
      </c>
      <c r="K5258" t="s">
        <v>19</v>
      </c>
      <c r="L5258">
        <v>91000</v>
      </c>
      <c r="M5258" t="s">
        <v>155</v>
      </c>
      <c r="N5258" t="s">
        <v>539</v>
      </c>
      <c r="O5258" s="3">
        <v>37000</v>
      </c>
      <c r="P5258" s="1">
        <f>MEDIAN(Data_Source[Price (SAR)])</f>
        <v>58000</v>
      </c>
      <c r="Q5258" s="1" cm="1">
        <f t="array" ref="Q5258">MEDIAN(_xlfn._xlws.FILTER(Data_Source[Price (SAR)],Data_Source[Maker] = Data_Source[[#This Row],[Maker]]))</f>
        <v>40000</v>
      </c>
    </row>
    <row r="5259" spans="1:17" x14ac:dyDescent="0.35">
      <c r="A5259">
        <v>5258</v>
      </c>
      <c r="B5259" t="s">
        <v>34</v>
      </c>
      <c r="C5259" t="s">
        <v>58</v>
      </c>
      <c r="D5259">
        <v>2020</v>
      </c>
      <c r="E5259" s="9">
        <f ca="1">YEAR(TODAY())-Data_Source[[#This Row],[Year]]</f>
        <v>5</v>
      </c>
      <c r="F5259" t="s">
        <v>15</v>
      </c>
      <c r="G5259" t="s">
        <v>23</v>
      </c>
      <c r="H5259" t="s">
        <v>30</v>
      </c>
      <c r="I5259">
        <v>2.7</v>
      </c>
      <c r="J5259" t="s">
        <v>18</v>
      </c>
      <c r="K5259" t="s">
        <v>19</v>
      </c>
      <c r="L5259">
        <v>25000</v>
      </c>
      <c r="M5259" t="s">
        <v>45</v>
      </c>
      <c r="N5259" t="s">
        <v>539</v>
      </c>
      <c r="O5259" s="2">
        <v>110000</v>
      </c>
      <c r="P5259" s="1">
        <f>MEDIAN(Data_Source[Price (SAR)])</f>
        <v>58000</v>
      </c>
      <c r="Q5259" s="1" cm="1">
        <f t="array" ref="Q5259">MEDIAN(_xlfn._xlws.FILTER(Data_Source[Price (SAR)],Data_Source[Maker] = Data_Source[[#This Row],[Maker]]))</f>
        <v>65000</v>
      </c>
    </row>
    <row r="5260" spans="1:17" x14ac:dyDescent="0.35">
      <c r="A5260">
        <v>5259</v>
      </c>
      <c r="B5260" t="s">
        <v>27</v>
      </c>
      <c r="C5260" t="s">
        <v>89</v>
      </c>
      <c r="D5260">
        <v>2018</v>
      </c>
      <c r="E5260" s="9">
        <f ca="1">YEAR(TODAY())-Data_Source[[#This Row],[Year]]</f>
        <v>7</v>
      </c>
      <c r="F5260" t="s">
        <v>15</v>
      </c>
      <c r="G5260" t="s">
        <v>25</v>
      </c>
      <c r="H5260" t="s">
        <v>17</v>
      </c>
      <c r="I5260">
        <v>2.4</v>
      </c>
      <c r="J5260" t="s">
        <v>18</v>
      </c>
      <c r="K5260" t="s">
        <v>19</v>
      </c>
      <c r="L5260">
        <v>84315</v>
      </c>
      <c r="M5260" t="s">
        <v>20</v>
      </c>
      <c r="N5260" t="s">
        <v>20</v>
      </c>
      <c r="O5260" s="2">
        <v>72500</v>
      </c>
      <c r="P5260" s="1">
        <f>MEDIAN(Data_Source[Price (SAR)])</f>
        <v>58000</v>
      </c>
      <c r="Q5260" s="1" cm="1">
        <f t="array" ref="Q5260">MEDIAN(_xlfn._xlws.FILTER(Data_Source[Price (SAR)],Data_Source[Maker] = Data_Source[[#This Row],[Maker]]))</f>
        <v>42000</v>
      </c>
    </row>
    <row r="5261" spans="1:17" x14ac:dyDescent="0.35">
      <c r="A5261">
        <v>5260</v>
      </c>
      <c r="B5261" t="s">
        <v>36</v>
      </c>
      <c r="C5261" t="s">
        <v>37</v>
      </c>
      <c r="D5261">
        <v>2009</v>
      </c>
      <c r="E5261" s="9">
        <f ca="1">YEAR(TODAY())-Data_Source[[#This Row],[Year]]</f>
        <v>16</v>
      </c>
      <c r="F5261" t="s">
        <v>15</v>
      </c>
      <c r="G5261" t="s">
        <v>75</v>
      </c>
      <c r="H5261" t="s">
        <v>17</v>
      </c>
      <c r="I5261">
        <v>6</v>
      </c>
      <c r="J5261" t="s">
        <v>18</v>
      </c>
      <c r="K5261" t="s">
        <v>19</v>
      </c>
      <c r="L5261">
        <v>182</v>
      </c>
      <c r="M5261" t="s">
        <v>45</v>
      </c>
      <c r="N5261" t="s">
        <v>539</v>
      </c>
      <c r="O5261" s="3">
        <v>42000</v>
      </c>
      <c r="P5261" s="1">
        <f>MEDIAN(Data_Source[Price (SAR)])</f>
        <v>58000</v>
      </c>
      <c r="Q5261" s="1" cm="1">
        <f t="array" ref="Q5261">MEDIAN(_xlfn._xlws.FILTER(Data_Source[Price (SAR)],Data_Source[Maker] = Data_Source[[#This Row],[Maker]]))</f>
        <v>72000</v>
      </c>
    </row>
    <row r="5262" spans="1:17" x14ac:dyDescent="0.35">
      <c r="A5262">
        <v>5261</v>
      </c>
      <c r="B5262" t="s">
        <v>109</v>
      </c>
      <c r="C5262" t="s">
        <v>110</v>
      </c>
      <c r="D5262">
        <v>2016</v>
      </c>
      <c r="E5262" s="9">
        <f ca="1">YEAR(TODAY())-Data_Source[[#This Row],[Year]]</f>
        <v>9</v>
      </c>
      <c r="F5262" t="s">
        <v>47</v>
      </c>
      <c r="G5262" t="s">
        <v>75</v>
      </c>
      <c r="H5262" t="s">
        <v>17</v>
      </c>
      <c r="I5262">
        <v>5.7</v>
      </c>
      <c r="J5262" t="s">
        <v>18</v>
      </c>
      <c r="K5262" t="s">
        <v>19</v>
      </c>
      <c r="L5262">
        <v>100000</v>
      </c>
      <c r="M5262" t="s">
        <v>45</v>
      </c>
      <c r="N5262" t="s">
        <v>539</v>
      </c>
      <c r="O5262" s="2">
        <v>109000</v>
      </c>
      <c r="P5262" s="1">
        <f>MEDIAN(Data_Source[Price (SAR)])</f>
        <v>58000</v>
      </c>
      <c r="Q5262" s="1" cm="1">
        <f t="array" ref="Q5262">MEDIAN(_xlfn._xlws.FILTER(Data_Source[Price (SAR)],Data_Source[Maker] = Data_Source[[#This Row],[Maker]]))</f>
        <v>71000</v>
      </c>
    </row>
    <row r="5263" spans="1:17" x14ac:dyDescent="0.35">
      <c r="A5263">
        <v>5262</v>
      </c>
      <c r="B5263" t="s">
        <v>34</v>
      </c>
      <c r="C5263" t="s">
        <v>43</v>
      </c>
      <c r="D5263">
        <v>2001</v>
      </c>
      <c r="E5263" s="9">
        <f ca="1">YEAR(TODAY())-Data_Source[[#This Row],[Year]]</f>
        <v>24</v>
      </c>
      <c r="F5263" t="s">
        <v>15</v>
      </c>
      <c r="G5263" t="s">
        <v>23</v>
      </c>
      <c r="H5263" t="s">
        <v>30</v>
      </c>
      <c r="I5263">
        <v>9</v>
      </c>
      <c r="J5263" t="s">
        <v>18</v>
      </c>
      <c r="K5263" t="s">
        <v>19</v>
      </c>
      <c r="L5263">
        <v>150000</v>
      </c>
      <c r="M5263" t="s">
        <v>138</v>
      </c>
      <c r="N5263" t="s">
        <v>64</v>
      </c>
      <c r="O5263" s="2">
        <v>15000</v>
      </c>
      <c r="P5263" s="1">
        <f>MEDIAN(Data_Source[Price (SAR)])</f>
        <v>58000</v>
      </c>
      <c r="Q5263" s="1" cm="1">
        <f t="array" ref="Q5263">MEDIAN(_xlfn._xlws.FILTER(Data_Source[Price (SAR)],Data_Source[Maker] = Data_Source[[#This Row],[Maker]]))</f>
        <v>65000</v>
      </c>
    </row>
    <row r="5264" spans="1:17" x14ac:dyDescent="0.35">
      <c r="A5264">
        <v>5263</v>
      </c>
      <c r="B5264" t="s">
        <v>36</v>
      </c>
      <c r="C5264" t="s">
        <v>37</v>
      </c>
      <c r="D5264">
        <v>2018</v>
      </c>
      <c r="E5264" s="9">
        <f ca="1">YEAR(TODAY())-Data_Source[[#This Row],[Year]]</f>
        <v>7</v>
      </c>
      <c r="F5264" t="s">
        <v>15</v>
      </c>
      <c r="G5264" t="s">
        <v>29</v>
      </c>
      <c r="H5264" t="s">
        <v>30</v>
      </c>
      <c r="I5264">
        <v>5.3</v>
      </c>
      <c r="J5264" t="s">
        <v>18</v>
      </c>
      <c r="K5264" t="s">
        <v>19</v>
      </c>
      <c r="L5264">
        <v>195000</v>
      </c>
      <c r="M5264" t="s">
        <v>45</v>
      </c>
      <c r="N5264" t="s">
        <v>539</v>
      </c>
      <c r="O5264" s="2">
        <v>125000</v>
      </c>
      <c r="P5264" s="1">
        <f>MEDIAN(Data_Source[Price (SAR)])</f>
        <v>58000</v>
      </c>
      <c r="Q5264" s="1" cm="1">
        <f t="array" ref="Q5264">MEDIAN(_xlfn._xlws.FILTER(Data_Source[Price (SAR)],Data_Source[Maker] = Data_Source[[#This Row],[Maker]]))</f>
        <v>72000</v>
      </c>
    </row>
    <row r="5265" spans="1:17" x14ac:dyDescent="0.35">
      <c r="A5265">
        <v>5264</v>
      </c>
      <c r="B5265" t="s">
        <v>95</v>
      </c>
      <c r="C5265" t="s">
        <v>96</v>
      </c>
      <c r="D5265">
        <v>2011</v>
      </c>
      <c r="E5265" s="9">
        <f ca="1">YEAR(TODAY())-Data_Source[[#This Row],[Year]]</f>
        <v>14</v>
      </c>
      <c r="F5265" t="s">
        <v>15</v>
      </c>
      <c r="G5265" t="s">
        <v>75</v>
      </c>
      <c r="H5265" t="s">
        <v>17</v>
      </c>
      <c r="I5265">
        <v>3</v>
      </c>
      <c r="J5265" t="s">
        <v>18</v>
      </c>
      <c r="K5265" t="s">
        <v>19</v>
      </c>
      <c r="L5265">
        <v>101000</v>
      </c>
      <c r="M5265" t="s">
        <v>245</v>
      </c>
      <c r="N5265" t="s">
        <v>538</v>
      </c>
      <c r="O5265" s="3">
        <v>40000</v>
      </c>
      <c r="P5265" s="1">
        <f>MEDIAN(Data_Source[Price (SAR)])</f>
        <v>58000</v>
      </c>
      <c r="Q5265" s="1" cm="1">
        <f t="array" ref="Q5265">MEDIAN(_xlfn._xlws.FILTER(Data_Source[Price (SAR)],Data_Source[Maker] = Data_Source[[#This Row],[Maker]]))</f>
        <v>130000</v>
      </c>
    </row>
    <row r="5266" spans="1:17" x14ac:dyDescent="0.35">
      <c r="A5266">
        <v>5265</v>
      </c>
      <c r="B5266" t="s">
        <v>109</v>
      </c>
      <c r="C5266" t="s">
        <v>227</v>
      </c>
      <c r="D5266">
        <v>2011</v>
      </c>
      <c r="E5266" s="9">
        <f ca="1">YEAR(TODAY())-Data_Source[[#This Row],[Year]]</f>
        <v>14</v>
      </c>
      <c r="F5266" t="s">
        <v>15</v>
      </c>
      <c r="G5266" t="s">
        <v>23</v>
      </c>
      <c r="H5266" t="s">
        <v>30</v>
      </c>
      <c r="I5266">
        <v>5.7</v>
      </c>
      <c r="J5266" t="s">
        <v>18</v>
      </c>
      <c r="K5266" t="s">
        <v>19</v>
      </c>
      <c r="L5266">
        <v>200900</v>
      </c>
      <c r="M5266" t="s">
        <v>42</v>
      </c>
      <c r="N5266" t="s">
        <v>64</v>
      </c>
      <c r="O5266" s="3">
        <v>30000</v>
      </c>
      <c r="P5266" s="1">
        <f>MEDIAN(Data_Source[Price (SAR)])</f>
        <v>58000</v>
      </c>
      <c r="Q5266" s="1" cm="1">
        <f t="array" ref="Q5266">MEDIAN(_xlfn._xlws.FILTER(Data_Source[Price (SAR)],Data_Source[Maker] = Data_Source[[#This Row],[Maker]]))</f>
        <v>71000</v>
      </c>
    </row>
    <row r="5267" spans="1:17" x14ac:dyDescent="0.35">
      <c r="A5267">
        <v>5266</v>
      </c>
      <c r="B5267" t="s">
        <v>27</v>
      </c>
      <c r="C5267" t="s">
        <v>84</v>
      </c>
      <c r="D5267">
        <v>2016</v>
      </c>
      <c r="E5267" s="9">
        <f ca="1">YEAR(TODAY())-Data_Source[[#This Row],[Year]]</f>
        <v>9</v>
      </c>
      <c r="F5267" t="s">
        <v>15</v>
      </c>
      <c r="G5267" t="s">
        <v>23</v>
      </c>
      <c r="H5267" t="s">
        <v>30</v>
      </c>
      <c r="I5267">
        <v>2</v>
      </c>
      <c r="J5267" t="s">
        <v>18</v>
      </c>
      <c r="K5267" t="s">
        <v>19</v>
      </c>
      <c r="L5267">
        <v>157000</v>
      </c>
      <c r="M5267" t="s">
        <v>20</v>
      </c>
      <c r="N5267" t="s">
        <v>20</v>
      </c>
      <c r="O5267" s="3">
        <v>50000</v>
      </c>
      <c r="P5267" s="1">
        <f>MEDIAN(Data_Source[Price (SAR)])</f>
        <v>58000</v>
      </c>
      <c r="Q5267" s="1" cm="1">
        <f t="array" ref="Q5267">MEDIAN(_xlfn._xlws.FILTER(Data_Source[Price (SAR)],Data_Source[Maker] = Data_Source[[#This Row],[Maker]]))</f>
        <v>42000</v>
      </c>
    </row>
    <row r="5268" spans="1:17" x14ac:dyDescent="0.35">
      <c r="A5268">
        <v>5267</v>
      </c>
      <c r="B5268" t="s">
        <v>62</v>
      </c>
      <c r="C5268" t="s">
        <v>63</v>
      </c>
      <c r="D5268">
        <v>2016</v>
      </c>
      <c r="E5268" s="9">
        <f ca="1">YEAR(TODAY())-Data_Source[[#This Row],[Year]]</f>
        <v>9</v>
      </c>
      <c r="F5268" t="s">
        <v>47</v>
      </c>
      <c r="G5268" t="s">
        <v>16</v>
      </c>
      <c r="H5268" t="s">
        <v>17</v>
      </c>
      <c r="I5268">
        <v>4.3</v>
      </c>
      <c r="J5268" t="s">
        <v>18</v>
      </c>
      <c r="K5268" t="s">
        <v>19</v>
      </c>
      <c r="L5268">
        <v>87000</v>
      </c>
      <c r="M5268" t="s">
        <v>155</v>
      </c>
      <c r="N5268" t="s">
        <v>539</v>
      </c>
      <c r="O5268" s="2">
        <v>167000</v>
      </c>
      <c r="P5268" s="1">
        <f>MEDIAN(Data_Source[Price (SAR)])</f>
        <v>58000</v>
      </c>
      <c r="Q5268" s="1" cm="1">
        <f t="array" ref="Q5268">MEDIAN(_xlfn._xlws.FILTER(Data_Source[Price (SAR)],Data_Source[Maker] = Data_Source[[#This Row],[Maker]]))</f>
        <v>242500</v>
      </c>
    </row>
    <row r="5269" spans="1:17" x14ac:dyDescent="0.35">
      <c r="A5269">
        <v>5268</v>
      </c>
      <c r="B5269" t="s">
        <v>34</v>
      </c>
      <c r="C5269" t="s">
        <v>55</v>
      </c>
      <c r="D5269">
        <v>2018</v>
      </c>
      <c r="E5269" s="9">
        <f ca="1">YEAR(TODAY())-Data_Source[[#This Row],[Year]]</f>
        <v>7</v>
      </c>
      <c r="F5269" t="s">
        <v>44</v>
      </c>
      <c r="G5269" t="s">
        <v>23</v>
      </c>
      <c r="H5269" t="s">
        <v>30</v>
      </c>
      <c r="I5269">
        <v>4</v>
      </c>
      <c r="J5269" t="s">
        <v>18</v>
      </c>
      <c r="K5269" t="s">
        <v>19</v>
      </c>
      <c r="L5269">
        <v>77000</v>
      </c>
      <c r="M5269" t="s">
        <v>45</v>
      </c>
      <c r="N5269" t="s">
        <v>539</v>
      </c>
      <c r="O5269" s="2">
        <v>139000</v>
      </c>
      <c r="P5269" s="1">
        <f>MEDIAN(Data_Source[Price (SAR)])</f>
        <v>58000</v>
      </c>
      <c r="Q5269" s="1" cm="1">
        <f t="array" ref="Q5269">MEDIAN(_xlfn._xlws.FILTER(Data_Source[Price (SAR)],Data_Source[Maker] = Data_Source[[#This Row],[Maker]]))</f>
        <v>65000</v>
      </c>
    </row>
    <row r="5270" spans="1:17" x14ac:dyDescent="0.35">
      <c r="A5270">
        <v>5269</v>
      </c>
      <c r="B5270" t="s">
        <v>36</v>
      </c>
      <c r="C5270" t="s">
        <v>37</v>
      </c>
      <c r="D5270">
        <v>2009</v>
      </c>
      <c r="E5270" s="9">
        <f ca="1">YEAR(TODAY())-Data_Source[[#This Row],[Year]]</f>
        <v>16</v>
      </c>
      <c r="F5270" t="s">
        <v>15</v>
      </c>
      <c r="G5270" t="s">
        <v>23</v>
      </c>
      <c r="H5270" t="s">
        <v>30</v>
      </c>
      <c r="I5270">
        <v>5.3</v>
      </c>
      <c r="J5270" t="s">
        <v>18</v>
      </c>
      <c r="K5270" t="s">
        <v>19</v>
      </c>
      <c r="L5270">
        <v>200000</v>
      </c>
      <c r="M5270" t="s">
        <v>138</v>
      </c>
      <c r="N5270" t="s">
        <v>64</v>
      </c>
      <c r="O5270" s="2">
        <v>40000</v>
      </c>
      <c r="P5270" s="1">
        <f>MEDIAN(Data_Source[Price (SAR)])</f>
        <v>58000</v>
      </c>
      <c r="Q5270" s="1" cm="1">
        <f t="array" ref="Q5270">MEDIAN(_xlfn._xlws.FILTER(Data_Source[Price (SAR)],Data_Source[Maker] = Data_Source[[#This Row],[Maker]]))</f>
        <v>72000</v>
      </c>
    </row>
    <row r="5271" spans="1:17" x14ac:dyDescent="0.35">
      <c r="A5271">
        <v>5270</v>
      </c>
      <c r="B5271" t="s">
        <v>48</v>
      </c>
      <c r="C5271" t="s">
        <v>106</v>
      </c>
      <c r="D5271">
        <v>2014</v>
      </c>
      <c r="E5271" s="9">
        <f ca="1">YEAR(TODAY())-Data_Source[[#This Row],[Year]]</f>
        <v>11</v>
      </c>
      <c r="F5271" t="s">
        <v>44</v>
      </c>
      <c r="G5271" t="s">
        <v>102</v>
      </c>
      <c r="H5271" t="s">
        <v>17</v>
      </c>
      <c r="I5271">
        <v>5</v>
      </c>
      <c r="J5271" t="s">
        <v>18</v>
      </c>
      <c r="K5271" t="s">
        <v>19</v>
      </c>
      <c r="L5271">
        <v>124000</v>
      </c>
      <c r="M5271" t="s">
        <v>45</v>
      </c>
      <c r="N5271" t="s">
        <v>539</v>
      </c>
      <c r="O5271" s="2">
        <v>215000</v>
      </c>
      <c r="P5271" s="1">
        <f>MEDIAN(Data_Source[Price (SAR)])</f>
        <v>58000</v>
      </c>
      <c r="Q5271" s="1" cm="1">
        <f t="array" ref="Q5271">MEDIAN(_xlfn._xlws.FILTER(Data_Source[Price (SAR)],Data_Source[Maker] = Data_Source[[#This Row],[Maker]]))</f>
        <v>145000</v>
      </c>
    </row>
    <row r="5272" spans="1:17" x14ac:dyDescent="0.35">
      <c r="A5272">
        <v>5271</v>
      </c>
      <c r="B5272" t="s">
        <v>21</v>
      </c>
      <c r="C5272" t="s">
        <v>22</v>
      </c>
      <c r="D5272">
        <v>2008</v>
      </c>
      <c r="E5272" s="9">
        <f ca="1">YEAR(TODAY())-Data_Source[[#This Row],[Year]]</f>
        <v>17</v>
      </c>
      <c r="F5272" t="s">
        <v>15</v>
      </c>
      <c r="G5272" t="s">
        <v>25</v>
      </c>
      <c r="H5272" t="s">
        <v>30</v>
      </c>
      <c r="I5272">
        <v>4.8</v>
      </c>
      <c r="J5272" t="s">
        <v>18</v>
      </c>
      <c r="K5272" t="s">
        <v>68</v>
      </c>
      <c r="L5272">
        <v>610000</v>
      </c>
      <c r="M5272" t="s">
        <v>20</v>
      </c>
      <c r="N5272" t="s">
        <v>20</v>
      </c>
      <c r="O5272" s="3">
        <v>32000</v>
      </c>
      <c r="P5272" s="1">
        <f>MEDIAN(Data_Source[Price (SAR)])</f>
        <v>58000</v>
      </c>
      <c r="Q5272" s="1" cm="1">
        <f t="array" ref="Q5272">MEDIAN(_xlfn._xlws.FILTER(Data_Source[Price (SAR)],Data_Source[Maker] = Data_Source[[#This Row],[Maker]]))</f>
        <v>36500</v>
      </c>
    </row>
    <row r="5273" spans="1:17" x14ac:dyDescent="0.35">
      <c r="A5273">
        <v>5272</v>
      </c>
      <c r="B5273" t="s">
        <v>27</v>
      </c>
      <c r="C5273" t="s">
        <v>28</v>
      </c>
      <c r="D5273">
        <v>2015</v>
      </c>
      <c r="E5273" s="9">
        <f ca="1">YEAR(TODAY())-Data_Source[[#This Row],[Year]]</f>
        <v>10</v>
      </c>
      <c r="F5273" t="s">
        <v>47</v>
      </c>
      <c r="G5273" t="s">
        <v>102</v>
      </c>
      <c r="H5273" t="s">
        <v>26</v>
      </c>
      <c r="I5273">
        <v>2</v>
      </c>
      <c r="J5273" t="s">
        <v>18</v>
      </c>
      <c r="K5273" t="s">
        <v>19</v>
      </c>
      <c r="L5273">
        <v>300</v>
      </c>
      <c r="M5273" t="s">
        <v>20</v>
      </c>
      <c r="N5273" t="s">
        <v>20</v>
      </c>
      <c r="O5273" s="2">
        <v>25000</v>
      </c>
      <c r="P5273" s="1">
        <f>MEDIAN(Data_Source[Price (SAR)])</f>
        <v>58000</v>
      </c>
      <c r="Q5273" s="1" cm="1">
        <f t="array" ref="Q5273">MEDIAN(_xlfn._xlws.FILTER(Data_Source[Price (SAR)],Data_Source[Maker] = Data_Source[[#This Row],[Maker]]))</f>
        <v>42000</v>
      </c>
    </row>
    <row r="5274" spans="1:17" x14ac:dyDescent="0.35">
      <c r="A5274">
        <v>5273</v>
      </c>
      <c r="B5274" t="s">
        <v>76</v>
      </c>
      <c r="C5274" t="s">
        <v>77</v>
      </c>
      <c r="D5274">
        <v>2006</v>
      </c>
      <c r="E5274" s="9">
        <f ca="1">YEAR(TODAY())-Data_Source[[#This Row],[Year]]</f>
        <v>19</v>
      </c>
      <c r="F5274" t="s">
        <v>15</v>
      </c>
      <c r="G5274" t="s">
        <v>25</v>
      </c>
      <c r="H5274" t="s">
        <v>26</v>
      </c>
      <c r="I5274">
        <v>5.4</v>
      </c>
      <c r="J5274" t="s">
        <v>18</v>
      </c>
      <c r="K5274" t="s">
        <v>19</v>
      </c>
      <c r="L5274">
        <v>155000</v>
      </c>
      <c r="M5274" t="s">
        <v>20</v>
      </c>
      <c r="N5274" t="s">
        <v>20</v>
      </c>
      <c r="O5274" s="3">
        <v>20000</v>
      </c>
      <c r="P5274" s="1">
        <f>MEDIAN(Data_Source[Price (SAR)])</f>
        <v>58000</v>
      </c>
      <c r="Q5274" s="1" cm="1">
        <f t="array" ref="Q5274">MEDIAN(_xlfn._xlws.FILTER(Data_Source[Price (SAR)],Data_Source[Maker] = Data_Source[[#This Row],[Maker]]))</f>
        <v>55000</v>
      </c>
    </row>
    <row r="5275" spans="1:17" x14ac:dyDescent="0.35">
      <c r="A5275">
        <v>5274</v>
      </c>
      <c r="B5275" t="s">
        <v>60</v>
      </c>
      <c r="C5275" t="s">
        <v>80</v>
      </c>
      <c r="D5275">
        <v>2017</v>
      </c>
      <c r="E5275" s="9">
        <f ca="1">YEAR(TODAY())-Data_Source[[#This Row],[Year]]</f>
        <v>8</v>
      </c>
      <c r="F5275" t="s">
        <v>44</v>
      </c>
      <c r="G5275" t="s">
        <v>75</v>
      </c>
      <c r="H5275" t="s">
        <v>30</v>
      </c>
      <c r="I5275">
        <v>3</v>
      </c>
      <c r="J5275" t="s">
        <v>18</v>
      </c>
      <c r="K5275" t="s">
        <v>19</v>
      </c>
      <c r="L5275">
        <v>91000</v>
      </c>
      <c r="M5275" t="s">
        <v>20</v>
      </c>
      <c r="N5275" t="s">
        <v>20</v>
      </c>
      <c r="O5275" s="2">
        <v>112000</v>
      </c>
      <c r="P5275" s="1">
        <f>MEDIAN(Data_Source[Price (SAR)])</f>
        <v>58000</v>
      </c>
      <c r="Q5275" s="1" cm="1">
        <f t="array" ref="Q5275">MEDIAN(_xlfn._xlws.FILTER(Data_Source[Price (SAR)],Data_Source[Maker] = Data_Source[[#This Row],[Maker]]))</f>
        <v>142000</v>
      </c>
    </row>
    <row r="5276" spans="1:17" x14ac:dyDescent="0.35">
      <c r="A5276">
        <v>5275</v>
      </c>
      <c r="B5276" t="s">
        <v>31</v>
      </c>
      <c r="C5276" t="s">
        <v>32</v>
      </c>
      <c r="D5276">
        <v>2018</v>
      </c>
      <c r="E5276" s="9">
        <f ca="1">YEAR(TODAY())-Data_Source[[#This Row],[Year]]</f>
        <v>7</v>
      </c>
      <c r="F5276" t="s">
        <v>44</v>
      </c>
      <c r="G5276" t="s">
        <v>29</v>
      </c>
      <c r="H5276" t="s">
        <v>17</v>
      </c>
      <c r="I5276">
        <v>1.5</v>
      </c>
      <c r="J5276" t="s">
        <v>18</v>
      </c>
      <c r="K5276" t="s">
        <v>19</v>
      </c>
      <c r="L5276">
        <v>40804</v>
      </c>
      <c r="M5276" t="s">
        <v>59</v>
      </c>
      <c r="N5276" t="s">
        <v>59</v>
      </c>
      <c r="O5276" s="3">
        <v>95000</v>
      </c>
      <c r="P5276" s="1">
        <f>MEDIAN(Data_Source[Price (SAR)])</f>
        <v>58000</v>
      </c>
      <c r="Q5276" s="1" cm="1">
        <f t="array" ref="Q5276">MEDIAN(_xlfn._xlws.FILTER(Data_Source[Price (SAR)],Data_Source[Maker] = Data_Source[[#This Row],[Maker]]))</f>
        <v>60500</v>
      </c>
    </row>
    <row r="5277" spans="1:17" x14ac:dyDescent="0.35">
      <c r="A5277">
        <v>5276</v>
      </c>
      <c r="B5277" t="s">
        <v>82</v>
      </c>
      <c r="C5277" t="s">
        <v>105</v>
      </c>
      <c r="D5277">
        <v>2006</v>
      </c>
      <c r="E5277" s="9">
        <f ca="1">YEAR(TODAY())-Data_Source[[#This Row],[Year]]</f>
        <v>19</v>
      </c>
      <c r="F5277" t="s">
        <v>47</v>
      </c>
      <c r="G5277" t="s">
        <v>23</v>
      </c>
      <c r="H5277" t="s">
        <v>26</v>
      </c>
      <c r="I5277">
        <v>1.3</v>
      </c>
      <c r="J5277" t="s">
        <v>18</v>
      </c>
      <c r="K5277" t="s">
        <v>68</v>
      </c>
      <c r="L5277">
        <v>290000</v>
      </c>
      <c r="M5277" t="s">
        <v>138</v>
      </c>
      <c r="N5277" t="s">
        <v>64</v>
      </c>
      <c r="O5277" s="2">
        <v>6000</v>
      </c>
      <c r="P5277" s="1">
        <f>MEDIAN(Data_Source[Price (SAR)])</f>
        <v>58000</v>
      </c>
      <c r="Q5277" s="1" cm="1">
        <f t="array" ref="Q5277">MEDIAN(_xlfn._xlws.FILTER(Data_Source[Price (SAR)],Data_Source[Maker] = Data_Source[[#This Row],[Maker]]))</f>
        <v>40000</v>
      </c>
    </row>
    <row r="5278" spans="1:17" x14ac:dyDescent="0.35">
      <c r="A5278">
        <v>5277</v>
      </c>
      <c r="B5278" t="s">
        <v>85</v>
      </c>
      <c r="C5278" t="s">
        <v>87</v>
      </c>
      <c r="D5278">
        <v>2020</v>
      </c>
      <c r="E5278" s="9">
        <f ca="1">YEAR(TODAY())-Data_Source[[#This Row],[Year]]</f>
        <v>5</v>
      </c>
      <c r="F5278" t="s">
        <v>15</v>
      </c>
      <c r="G5278" t="s">
        <v>29</v>
      </c>
      <c r="H5278" t="s">
        <v>30</v>
      </c>
      <c r="I5278">
        <v>3.8</v>
      </c>
      <c r="J5278" t="s">
        <v>18</v>
      </c>
      <c r="K5278" t="s">
        <v>19</v>
      </c>
      <c r="L5278">
        <v>11000</v>
      </c>
      <c r="M5278" t="s">
        <v>20</v>
      </c>
      <c r="N5278" t="s">
        <v>20</v>
      </c>
      <c r="O5278" s="3">
        <v>125000</v>
      </c>
      <c r="P5278" s="1">
        <f>MEDIAN(Data_Source[Price (SAR)])</f>
        <v>58000</v>
      </c>
      <c r="Q5278" s="1" cm="1">
        <f t="array" ref="Q5278">MEDIAN(_xlfn._xlws.FILTER(Data_Source[Price (SAR)],Data_Source[Maker] = Data_Source[[#This Row],[Maker]]))</f>
        <v>88000</v>
      </c>
    </row>
    <row r="5279" spans="1:17" x14ac:dyDescent="0.35">
      <c r="A5279">
        <v>5278</v>
      </c>
      <c r="B5279" t="s">
        <v>39</v>
      </c>
      <c r="C5279" t="s">
        <v>115</v>
      </c>
      <c r="D5279">
        <v>2012</v>
      </c>
      <c r="E5279" s="9">
        <f ca="1">YEAR(TODAY())-Data_Source[[#This Row],[Year]]</f>
        <v>13</v>
      </c>
      <c r="F5279" t="s">
        <v>15</v>
      </c>
      <c r="G5279" t="s">
        <v>94</v>
      </c>
      <c r="H5279" t="s">
        <v>26</v>
      </c>
      <c r="I5279">
        <v>5.3</v>
      </c>
      <c r="J5279" t="s">
        <v>18</v>
      </c>
      <c r="K5279" t="s">
        <v>19</v>
      </c>
      <c r="L5279">
        <v>220</v>
      </c>
      <c r="M5279" t="s">
        <v>42</v>
      </c>
      <c r="N5279" t="s">
        <v>64</v>
      </c>
      <c r="O5279" s="3">
        <v>65000</v>
      </c>
      <c r="P5279" s="1">
        <f>MEDIAN(Data_Source[Price (SAR)])</f>
        <v>58000</v>
      </c>
      <c r="Q5279" s="1" cm="1">
        <f t="array" ref="Q5279">MEDIAN(_xlfn._xlws.FILTER(Data_Source[Price (SAR)],Data_Source[Maker] = Data_Source[[#This Row],[Maker]]))</f>
        <v>60000</v>
      </c>
    </row>
    <row r="5280" spans="1:17" x14ac:dyDescent="0.35">
      <c r="A5280">
        <v>5279</v>
      </c>
      <c r="B5280" t="s">
        <v>39</v>
      </c>
      <c r="C5280" t="s">
        <v>205</v>
      </c>
      <c r="D5280">
        <v>2014</v>
      </c>
      <c r="E5280" s="9">
        <f ca="1">YEAR(TODAY())-Data_Source[[#This Row],[Year]]</f>
        <v>11</v>
      </c>
      <c r="F5280" t="s">
        <v>44</v>
      </c>
      <c r="G5280" t="s">
        <v>23</v>
      </c>
      <c r="H5280" t="s">
        <v>30</v>
      </c>
      <c r="I5280">
        <v>5.3</v>
      </c>
      <c r="J5280" t="s">
        <v>18</v>
      </c>
      <c r="K5280" t="s">
        <v>19</v>
      </c>
      <c r="L5280">
        <v>233</v>
      </c>
      <c r="M5280" t="s">
        <v>45</v>
      </c>
      <c r="N5280" t="s">
        <v>539</v>
      </c>
      <c r="O5280" s="2">
        <v>75000</v>
      </c>
      <c r="P5280" s="1">
        <f>MEDIAN(Data_Source[Price (SAR)])</f>
        <v>58000</v>
      </c>
      <c r="Q5280" s="1" cm="1">
        <f t="array" ref="Q5280">MEDIAN(_xlfn._xlws.FILTER(Data_Source[Price (SAR)],Data_Source[Maker] = Data_Source[[#This Row],[Maker]]))</f>
        <v>60000</v>
      </c>
    </row>
    <row r="5281" spans="1:17" x14ac:dyDescent="0.35">
      <c r="A5281">
        <v>5280</v>
      </c>
      <c r="B5281" t="s">
        <v>76</v>
      </c>
      <c r="C5281" t="s">
        <v>112</v>
      </c>
      <c r="D5281">
        <v>2016</v>
      </c>
      <c r="E5281" s="9">
        <f ca="1">YEAR(TODAY())-Data_Source[[#This Row],[Year]]</f>
        <v>9</v>
      </c>
      <c r="F5281" t="s">
        <v>44</v>
      </c>
      <c r="G5281" t="s">
        <v>29</v>
      </c>
      <c r="H5281" t="s">
        <v>30</v>
      </c>
      <c r="I5281">
        <v>3.5</v>
      </c>
      <c r="J5281" t="s">
        <v>18</v>
      </c>
      <c r="K5281" t="s">
        <v>19</v>
      </c>
      <c r="L5281">
        <v>48000</v>
      </c>
      <c r="M5281" t="s">
        <v>42</v>
      </c>
      <c r="N5281" t="s">
        <v>64</v>
      </c>
      <c r="O5281" s="3">
        <v>80000</v>
      </c>
      <c r="P5281" s="1">
        <f>MEDIAN(Data_Source[Price (SAR)])</f>
        <v>58000</v>
      </c>
      <c r="Q5281" s="1" cm="1">
        <f t="array" ref="Q5281">MEDIAN(_xlfn._xlws.FILTER(Data_Source[Price (SAR)],Data_Source[Maker] = Data_Source[[#This Row],[Maker]]))</f>
        <v>55000</v>
      </c>
    </row>
    <row r="5282" spans="1:17" x14ac:dyDescent="0.35">
      <c r="A5282">
        <v>5281</v>
      </c>
      <c r="B5282" t="s">
        <v>27</v>
      </c>
      <c r="C5282" t="s">
        <v>93</v>
      </c>
      <c r="D5282">
        <v>2021</v>
      </c>
      <c r="E5282" s="9">
        <f ca="1">YEAR(TODAY())-Data_Source[[#This Row],[Year]]</f>
        <v>4</v>
      </c>
      <c r="F5282" t="s">
        <v>303</v>
      </c>
      <c r="G5282" t="s">
        <v>16</v>
      </c>
      <c r="H5282" t="s">
        <v>30</v>
      </c>
      <c r="I5282">
        <v>3.5</v>
      </c>
      <c r="J5282" t="s">
        <v>18</v>
      </c>
      <c r="K5282" t="s">
        <v>19</v>
      </c>
      <c r="L5282">
        <v>16000</v>
      </c>
      <c r="M5282" t="s">
        <v>20</v>
      </c>
      <c r="N5282" t="s">
        <v>20</v>
      </c>
      <c r="O5282" s="3">
        <v>1770</v>
      </c>
      <c r="P5282" s="1">
        <f>MEDIAN(Data_Source[Price (SAR)])</f>
        <v>58000</v>
      </c>
      <c r="Q5282" s="1" cm="1">
        <f t="array" ref="Q5282">MEDIAN(_xlfn._xlws.FILTER(Data_Source[Price (SAR)],Data_Source[Maker] = Data_Source[[#This Row],[Maker]]))</f>
        <v>42000</v>
      </c>
    </row>
    <row r="5283" spans="1:17" x14ac:dyDescent="0.35">
      <c r="A5283">
        <v>5282</v>
      </c>
      <c r="B5283" t="s">
        <v>62</v>
      </c>
      <c r="C5283" t="s">
        <v>63</v>
      </c>
      <c r="D5283">
        <v>2020</v>
      </c>
      <c r="E5283" s="9">
        <f ca="1">YEAR(TODAY())-Data_Source[[#This Row],[Year]]</f>
        <v>5</v>
      </c>
      <c r="F5283" t="s">
        <v>15</v>
      </c>
      <c r="G5283" t="s">
        <v>16</v>
      </c>
      <c r="H5283" t="s">
        <v>17</v>
      </c>
      <c r="I5283">
        <v>3</v>
      </c>
      <c r="J5283" t="s">
        <v>18</v>
      </c>
      <c r="K5283" t="s">
        <v>19</v>
      </c>
      <c r="L5283">
        <v>11500</v>
      </c>
      <c r="M5283" t="s">
        <v>20</v>
      </c>
      <c r="N5283" t="s">
        <v>20</v>
      </c>
      <c r="O5283" s="2">
        <v>510000</v>
      </c>
      <c r="P5283" s="1">
        <f>MEDIAN(Data_Source[Price (SAR)])</f>
        <v>58000</v>
      </c>
      <c r="Q5283" s="1" cm="1">
        <f t="array" ref="Q5283">MEDIAN(_xlfn._xlws.FILTER(Data_Source[Price (SAR)],Data_Source[Maker] = Data_Source[[#This Row],[Maker]]))</f>
        <v>242500</v>
      </c>
    </row>
    <row r="5284" spans="1:17" x14ac:dyDescent="0.35">
      <c r="A5284">
        <v>5283</v>
      </c>
      <c r="B5284" t="s">
        <v>39</v>
      </c>
      <c r="C5284" t="s">
        <v>46</v>
      </c>
      <c r="D5284">
        <v>2016</v>
      </c>
      <c r="E5284" s="9">
        <f ca="1">YEAR(TODAY())-Data_Source[[#This Row],[Year]]</f>
        <v>9</v>
      </c>
      <c r="F5284" t="s">
        <v>15</v>
      </c>
      <c r="G5284" t="s">
        <v>102</v>
      </c>
      <c r="H5284" t="s">
        <v>30</v>
      </c>
      <c r="I5284">
        <v>5.3</v>
      </c>
      <c r="J5284" t="s">
        <v>18</v>
      </c>
      <c r="K5284" t="s">
        <v>19</v>
      </c>
      <c r="L5284">
        <v>230</v>
      </c>
      <c r="M5284" t="s">
        <v>20</v>
      </c>
      <c r="N5284" t="s">
        <v>20</v>
      </c>
      <c r="O5284" s="3">
        <v>97000</v>
      </c>
      <c r="P5284" s="1">
        <f>MEDIAN(Data_Source[Price (SAR)])</f>
        <v>58000</v>
      </c>
      <c r="Q5284" s="1" cm="1">
        <f t="array" ref="Q5284">MEDIAN(_xlfn._xlws.FILTER(Data_Source[Price (SAR)],Data_Source[Maker] = Data_Source[[#This Row],[Maker]]))</f>
        <v>60000</v>
      </c>
    </row>
    <row r="5285" spans="1:17" x14ac:dyDescent="0.35">
      <c r="A5285">
        <v>5284</v>
      </c>
      <c r="B5285" t="s">
        <v>27</v>
      </c>
      <c r="C5285" t="s">
        <v>89</v>
      </c>
      <c r="D5285">
        <v>2019</v>
      </c>
      <c r="E5285" s="9">
        <f ca="1">YEAR(TODAY())-Data_Source[[#This Row],[Year]]</f>
        <v>6</v>
      </c>
      <c r="F5285" t="s">
        <v>15</v>
      </c>
      <c r="G5285" t="s">
        <v>25</v>
      </c>
      <c r="H5285" t="s">
        <v>17</v>
      </c>
      <c r="I5285">
        <v>2.4</v>
      </c>
      <c r="J5285" t="s">
        <v>18</v>
      </c>
      <c r="K5285" t="s">
        <v>19</v>
      </c>
      <c r="L5285">
        <v>5400</v>
      </c>
      <c r="M5285" t="s">
        <v>20</v>
      </c>
      <c r="N5285" t="s">
        <v>20</v>
      </c>
      <c r="O5285" s="3">
        <v>78000</v>
      </c>
      <c r="P5285" s="1">
        <f>MEDIAN(Data_Source[Price (SAR)])</f>
        <v>58000</v>
      </c>
      <c r="Q5285" s="1" cm="1">
        <f t="array" ref="Q5285">MEDIAN(_xlfn._xlws.FILTER(Data_Source[Price (SAR)],Data_Source[Maker] = Data_Source[[#This Row],[Maker]]))</f>
        <v>42000</v>
      </c>
    </row>
    <row r="5286" spans="1:17" x14ac:dyDescent="0.35">
      <c r="A5286">
        <v>5285</v>
      </c>
      <c r="B5286" t="s">
        <v>134</v>
      </c>
      <c r="C5286" t="s">
        <v>136</v>
      </c>
      <c r="D5286">
        <v>2016</v>
      </c>
      <c r="E5286" s="9">
        <f ca="1">YEAR(TODAY())-Data_Source[[#This Row],[Year]]</f>
        <v>9</v>
      </c>
      <c r="F5286" t="s">
        <v>15</v>
      </c>
      <c r="G5286" t="s">
        <v>25</v>
      </c>
      <c r="H5286" t="s">
        <v>30</v>
      </c>
      <c r="I5286">
        <v>1.8</v>
      </c>
      <c r="J5286" t="s">
        <v>18</v>
      </c>
      <c r="K5286" t="s">
        <v>19</v>
      </c>
      <c r="L5286">
        <v>67000</v>
      </c>
      <c r="M5286" t="s">
        <v>20</v>
      </c>
      <c r="N5286" t="s">
        <v>20</v>
      </c>
      <c r="O5286" s="3">
        <v>22000</v>
      </c>
      <c r="P5286" s="1">
        <f>MEDIAN(Data_Source[Price (SAR)])</f>
        <v>58000</v>
      </c>
      <c r="Q5286" s="1" cm="1">
        <f t="array" ref="Q5286">MEDIAN(_xlfn._xlws.FILTER(Data_Source[Price (SAR)],Data_Source[Maker] = Data_Source[[#This Row],[Maker]]))</f>
        <v>26000</v>
      </c>
    </row>
    <row r="5287" spans="1:17" x14ac:dyDescent="0.35">
      <c r="A5287">
        <v>5286</v>
      </c>
      <c r="B5287" t="s">
        <v>34</v>
      </c>
      <c r="C5287" t="s">
        <v>123</v>
      </c>
      <c r="D5287">
        <v>2017</v>
      </c>
      <c r="E5287" s="9">
        <f ca="1">YEAR(TODAY())-Data_Source[[#This Row],[Year]]</f>
        <v>8</v>
      </c>
      <c r="F5287" t="s">
        <v>15</v>
      </c>
      <c r="G5287" t="s">
        <v>23</v>
      </c>
      <c r="H5287" t="s">
        <v>30</v>
      </c>
      <c r="I5287">
        <v>2.7</v>
      </c>
      <c r="J5287" t="s">
        <v>18</v>
      </c>
      <c r="K5287" t="s">
        <v>68</v>
      </c>
      <c r="L5287">
        <v>106737</v>
      </c>
      <c r="M5287" t="s">
        <v>70</v>
      </c>
      <c r="N5287" t="s">
        <v>70</v>
      </c>
      <c r="O5287" s="3">
        <v>75000</v>
      </c>
      <c r="P5287" s="1">
        <f>MEDIAN(Data_Source[Price (SAR)])</f>
        <v>58000</v>
      </c>
      <c r="Q5287" s="1" cm="1">
        <f t="array" ref="Q5287">MEDIAN(_xlfn._xlws.FILTER(Data_Source[Price (SAR)],Data_Source[Maker] = Data_Source[[#This Row],[Maker]]))</f>
        <v>65000</v>
      </c>
    </row>
    <row r="5288" spans="1:17" x14ac:dyDescent="0.35">
      <c r="A5288">
        <v>5287</v>
      </c>
      <c r="B5288" t="s">
        <v>21</v>
      </c>
      <c r="C5288" t="s">
        <v>162</v>
      </c>
      <c r="D5288">
        <v>2012</v>
      </c>
      <c r="E5288" s="9">
        <f ca="1">YEAR(TODAY())-Data_Source[[#This Row],[Year]]</f>
        <v>13</v>
      </c>
      <c r="F5288" t="s">
        <v>15</v>
      </c>
      <c r="G5288" t="s">
        <v>78</v>
      </c>
      <c r="H5288" t="s">
        <v>17</v>
      </c>
      <c r="I5288">
        <v>4.8</v>
      </c>
      <c r="J5288" t="s">
        <v>18</v>
      </c>
      <c r="K5288" t="s">
        <v>68</v>
      </c>
      <c r="L5288">
        <v>339822</v>
      </c>
      <c r="M5288" t="s">
        <v>20</v>
      </c>
      <c r="N5288" t="s">
        <v>20</v>
      </c>
      <c r="O5288" s="3">
        <v>40000</v>
      </c>
      <c r="P5288" s="1">
        <f>MEDIAN(Data_Source[Price (SAR)])</f>
        <v>58000</v>
      </c>
      <c r="Q5288" s="1" cm="1">
        <f t="array" ref="Q5288">MEDIAN(_xlfn._xlws.FILTER(Data_Source[Price (SAR)],Data_Source[Maker] = Data_Source[[#This Row],[Maker]]))</f>
        <v>36500</v>
      </c>
    </row>
    <row r="5289" spans="1:17" x14ac:dyDescent="0.35">
      <c r="A5289">
        <v>5288</v>
      </c>
      <c r="B5289" t="s">
        <v>180</v>
      </c>
      <c r="C5289" t="s">
        <v>333</v>
      </c>
      <c r="D5289">
        <v>2018</v>
      </c>
      <c r="E5289" s="9">
        <f ca="1">YEAR(TODAY())-Data_Source[[#This Row],[Year]]</f>
        <v>7</v>
      </c>
      <c r="F5289" t="s">
        <v>15</v>
      </c>
      <c r="G5289" t="s">
        <v>75</v>
      </c>
      <c r="H5289" t="s">
        <v>30</v>
      </c>
      <c r="I5289">
        <v>2</v>
      </c>
      <c r="J5289" t="s">
        <v>18</v>
      </c>
      <c r="K5289" t="s">
        <v>19</v>
      </c>
      <c r="L5289">
        <v>36000</v>
      </c>
      <c r="M5289" t="s">
        <v>42</v>
      </c>
      <c r="N5289" t="s">
        <v>64</v>
      </c>
      <c r="O5289" s="3">
        <v>210000</v>
      </c>
      <c r="P5289" s="1">
        <f>MEDIAN(Data_Source[Price (SAR)])</f>
        <v>58000</v>
      </c>
      <c r="Q5289" s="1" cm="1">
        <f t="array" ref="Q5289">MEDIAN(_xlfn._xlws.FILTER(Data_Source[Price (SAR)],Data_Source[Maker] = Data_Source[[#This Row],[Maker]]))</f>
        <v>138000</v>
      </c>
    </row>
    <row r="5290" spans="1:17" x14ac:dyDescent="0.35">
      <c r="A5290">
        <v>5289</v>
      </c>
      <c r="B5290" t="s">
        <v>103</v>
      </c>
      <c r="C5290" t="s">
        <v>324</v>
      </c>
      <c r="D5290">
        <v>2016</v>
      </c>
      <c r="E5290" s="9">
        <f ca="1">YEAR(TODAY())-Data_Source[[#This Row],[Year]]</f>
        <v>9</v>
      </c>
      <c r="F5290" t="s">
        <v>15</v>
      </c>
      <c r="G5290" t="s">
        <v>94</v>
      </c>
      <c r="H5290" t="s">
        <v>26</v>
      </c>
      <c r="I5290">
        <v>2.4</v>
      </c>
      <c r="J5290" t="s">
        <v>18</v>
      </c>
      <c r="K5290" t="s">
        <v>19</v>
      </c>
      <c r="L5290">
        <v>96213</v>
      </c>
      <c r="M5290" t="s">
        <v>20</v>
      </c>
      <c r="N5290" t="s">
        <v>20</v>
      </c>
      <c r="O5290" s="3">
        <v>38500</v>
      </c>
      <c r="P5290" s="1">
        <f>MEDIAN(Data_Source[Price (SAR)])</f>
        <v>58000</v>
      </c>
      <c r="Q5290" s="1" cm="1">
        <f t="array" ref="Q5290">MEDIAN(_xlfn._xlws.FILTER(Data_Source[Price (SAR)],Data_Source[Maker] = Data_Source[[#This Row],[Maker]]))</f>
        <v>83000</v>
      </c>
    </row>
    <row r="5291" spans="1:17" x14ac:dyDescent="0.35">
      <c r="A5291">
        <v>5290</v>
      </c>
      <c r="B5291" t="s">
        <v>264</v>
      </c>
      <c r="C5291" t="s">
        <v>265</v>
      </c>
      <c r="D5291">
        <v>2021</v>
      </c>
      <c r="E5291" s="9">
        <f ca="1">YEAR(TODAY())-Data_Source[[#This Row],[Year]]</f>
        <v>4</v>
      </c>
      <c r="F5291" t="s">
        <v>15</v>
      </c>
      <c r="G5291" t="s">
        <v>29</v>
      </c>
      <c r="H5291" t="s">
        <v>26</v>
      </c>
      <c r="I5291">
        <v>1.5</v>
      </c>
      <c r="J5291" t="s">
        <v>18</v>
      </c>
      <c r="K5291" t="s">
        <v>19</v>
      </c>
      <c r="L5291">
        <v>4175</v>
      </c>
      <c r="M5291" t="s">
        <v>20</v>
      </c>
      <c r="N5291" t="s">
        <v>20</v>
      </c>
      <c r="O5291" s="2">
        <v>42500</v>
      </c>
      <c r="P5291" s="1">
        <f>MEDIAN(Data_Source[Price (SAR)])</f>
        <v>58000</v>
      </c>
      <c r="Q5291" s="1" cm="1">
        <f t="array" ref="Q5291">MEDIAN(_xlfn._xlws.FILTER(Data_Source[Price (SAR)],Data_Source[Maker] = Data_Source[[#This Row],[Maker]]))</f>
        <v>26750</v>
      </c>
    </row>
    <row r="5292" spans="1:17" x14ac:dyDescent="0.35">
      <c r="A5292">
        <v>5291</v>
      </c>
      <c r="B5292" t="s">
        <v>21</v>
      </c>
      <c r="C5292" t="s">
        <v>24</v>
      </c>
      <c r="D5292">
        <v>2019</v>
      </c>
      <c r="E5292" s="9">
        <f ca="1">YEAR(TODAY())-Data_Source[[#This Row],[Year]]</f>
        <v>6</v>
      </c>
      <c r="F5292" t="s">
        <v>15</v>
      </c>
      <c r="G5292" t="s">
        <v>25</v>
      </c>
      <c r="H5292" t="s">
        <v>26</v>
      </c>
      <c r="I5292">
        <v>1.5</v>
      </c>
      <c r="J5292" t="s">
        <v>18</v>
      </c>
      <c r="K5292" t="s">
        <v>19</v>
      </c>
      <c r="L5292">
        <v>71913</v>
      </c>
      <c r="M5292" t="s">
        <v>20</v>
      </c>
      <c r="N5292" t="s">
        <v>20</v>
      </c>
      <c r="O5292" s="2">
        <v>26500</v>
      </c>
      <c r="P5292" s="1">
        <f>MEDIAN(Data_Source[Price (SAR)])</f>
        <v>58000</v>
      </c>
      <c r="Q5292" s="1" cm="1">
        <f t="array" ref="Q5292">MEDIAN(_xlfn._xlws.FILTER(Data_Source[Price (SAR)],Data_Source[Maker] = Data_Source[[#This Row],[Maker]]))</f>
        <v>36500</v>
      </c>
    </row>
    <row r="5293" spans="1:17" x14ac:dyDescent="0.35">
      <c r="A5293">
        <v>5292</v>
      </c>
      <c r="B5293" t="s">
        <v>34</v>
      </c>
      <c r="C5293" t="s">
        <v>41</v>
      </c>
      <c r="D5293">
        <v>2014</v>
      </c>
      <c r="E5293" s="9">
        <f ca="1">YEAR(TODAY())-Data_Source[[#This Row],[Year]]</f>
        <v>11</v>
      </c>
      <c r="F5293" t="s">
        <v>15</v>
      </c>
      <c r="G5293" t="s">
        <v>75</v>
      </c>
      <c r="H5293" t="s">
        <v>26</v>
      </c>
      <c r="I5293">
        <v>1.4</v>
      </c>
      <c r="J5293" t="s">
        <v>18</v>
      </c>
      <c r="K5293" t="s">
        <v>19</v>
      </c>
      <c r="L5293">
        <v>201000</v>
      </c>
      <c r="M5293" t="s">
        <v>20</v>
      </c>
      <c r="N5293" t="s">
        <v>20</v>
      </c>
      <c r="O5293" s="2">
        <v>23000</v>
      </c>
      <c r="P5293" s="1">
        <f>MEDIAN(Data_Source[Price (SAR)])</f>
        <v>58000</v>
      </c>
      <c r="Q5293" s="1" cm="1">
        <f t="array" ref="Q5293">MEDIAN(_xlfn._xlws.FILTER(Data_Source[Price (SAR)],Data_Source[Maker] = Data_Source[[#This Row],[Maker]]))</f>
        <v>65000</v>
      </c>
    </row>
    <row r="5294" spans="1:17" x14ac:dyDescent="0.35">
      <c r="A5294">
        <v>5293</v>
      </c>
      <c r="B5294" t="s">
        <v>82</v>
      </c>
      <c r="C5294" t="s">
        <v>105</v>
      </c>
      <c r="D5294">
        <v>2015</v>
      </c>
      <c r="E5294" s="9">
        <f ca="1">YEAR(TODAY())-Data_Source[[#This Row],[Year]]</f>
        <v>10</v>
      </c>
      <c r="F5294" t="s">
        <v>15</v>
      </c>
      <c r="G5294" t="s">
        <v>23</v>
      </c>
      <c r="H5294" t="s">
        <v>17</v>
      </c>
      <c r="I5294">
        <v>2</v>
      </c>
      <c r="J5294" t="s">
        <v>18</v>
      </c>
      <c r="K5294" t="s">
        <v>19</v>
      </c>
      <c r="L5294">
        <v>240000</v>
      </c>
      <c r="M5294" t="s">
        <v>42</v>
      </c>
      <c r="N5294" t="s">
        <v>64</v>
      </c>
      <c r="O5294" s="2">
        <v>33000</v>
      </c>
      <c r="P5294" s="1">
        <f>MEDIAN(Data_Source[Price (SAR)])</f>
        <v>58000</v>
      </c>
      <c r="Q5294" s="1" cm="1">
        <f t="array" ref="Q5294">MEDIAN(_xlfn._xlws.FILTER(Data_Source[Price (SAR)],Data_Source[Maker] = Data_Source[[#This Row],[Maker]]))</f>
        <v>40000</v>
      </c>
    </row>
    <row r="5295" spans="1:17" x14ac:dyDescent="0.35">
      <c r="A5295">
        <v>5294</v>
      </c>
      <c r="B5295" t="s">
        <v>48</v>
      </c>
      <c r="C5295" t="s">
        <v>149</v>
      </c>
      <c r="D5295">
        <v>2019</v>
      </c>
      <c r="E5295" s="9">
        <f ca="1">YEAR(TODAY())-Data_Source[[#This Row],[Year]]</f>
        <v>6</v>
      </c>
      <c r="F5295" t="s">
        <v>47</v>
      </c>
      <c r="G5295" t="s">
        <v>23</v>
      </c>
      <c r="H5295" t="s">
        <v>30</v>
      </c>
      <c r="I5295">
        <v>2</v>
      </c>
      <c r="J5295" t="s">
        <v>18</v>
      </c>
      <c r="K5295" t="s">
        <v>19</v>
      </c>
      <c r="L5295">
        <v>35000</v>
      </c>
      <c r="M5295" t="s">
        <v>45</v>
      </c>
      <c r="N5295" t="s">
        <v>539</v>
      </c>
      <c r="O5295" s="3">
        <v>145000</v>
      </c>
      <c r="P5295" s="1">
        <f>MEDIAN(Data_Source[Price (SAR)])</f>
        <v>58000</v>
      </c>
      <c r="Q5295" s="1" cm="1">
        <f t="array" ref="Q5295">MEDIAN(_xlfn._xlws.FILTER(Data_Source[Price (SAR)],Data_Source[Maker] = Data_Source[[#This Row],[Maker]]))</f>
        <v>145000</v>
      </c>
    </row>
    <row r="5296" spans="1:17" x14ac:dyDescent="0.35">
      <c r="A5296">
        <v>5295</v>
      </c>
      <c r="B5296" t="s">
        <v>13</v>
      </c>
      <c r="C5296" t="s">
        <v>14</v>
      </c>
      <c r="D5296">
        <v>2018</v>
      </c>
      <c r="E5296" s="9">
        <f ca="1">YEAR(TODAY())-Data_Source[[#This Row],[Year]]</f>
        <v>7</v>
      </c>
      <c r="F5296" t="s">
        <v>15</v>
      </c>
      <c r="G5296" t="s">
        <v>16</v>
      </c>
      <c r="H5296" t="s">
        <v>17</v>
      </c>
      <c r="I5296">
        <v>5.7</v>
      </c>
      <c r="J5296" t="s">
        <v>18</v>
      </c>
      <c r="K5296" t="s">
        <v>19</v>
      </c>
      <c r="L5296">
        <v>70000</v>
      </c>
      <c r="M5296" t="s">
        <v>20</v>
      </c>
      <c r="N5296" t="s">
        <v>20</v>
      </c>
      <c r="O5296" s="3">
        <v>123000</v>
      </c>
      <c r="P5296" s="1">
        <f>MEDIAN(Data_Source[Price (SAR)])</f>
        <v>58000</v>
      </c>
      <c r="Q5296" s="1" cm="1">
        <f t="array" ref="Q5296">MEDIAN(_xlfn._xlws.FILTER(Data_Source[Price (SAR)],Data_Source[Maker] = Data_Source[[#This Row],[Maker]]))</f>
        <v>70000</v>
      </c>
    </row>
    <row r="5297" spans="1:17" x14ac:dyDescent="0.35">
      <c r="A5297">
        <v>5296</v>
      </c>
      <c r="B5297" t="s">
        <v>76</v>
      </c>
      <c r="C5297" t="s">
        <v>125</v>
      </c>
      <c r="D5297">
        <v>2017</v>
      </c>
      <c r="E5297" s="9">
        <f ca="1">YEAR(TODAY())-Data_Source[[#This Row],[Year]]</f>
        <v>8</v>
      </c>
      <c r="F5297" t="s">
        <v>47</v>
      </c>
      <c r="G5297" t="s">
        <v>16</v>
      </c>
      <c r="H5297" t="s">
        <v>26</v>
      </c>
      <c r="I5297">
        <v>1.4</v>
      </c>
      <c r="J5297" t="s">
        <v>18</v>
      </c>
      <c r="K5297" t="s">
        <v>19</v>
      </c>
      <c r="L5297">
        <v>187000</v>
      </c>
      <c r="M5297" t="s">
        <v>155</v>
      </c>
      <c r="N5297" t="s">
        <v>539</v>
      </c>
      <c r="O5297" s="3">
        <v>73500</v>
      </c>
      <c r="P5297" s="1">
        <f>MEDIAN(Data_Source[Price (SAR)])</f>
        <v>58000</v>
      </c>
      <c r="Q5297" s="1" cm="1">
        <f t="array" ref="Q5297">MEDIAN(_xlfn._xlws.FILTER(Data_Source[Price (SAR)],Data_Source[Maker] = Data_Source[[#This Row],[Maker]]))</f>
        <v>55000</v>
      </c>
    </row>
    <row r="5298" spans="1:17" x14ac:dyDescent="0.35">
      <c r="A5298">
        <v>5297</v>
      </c>
      <c r="B5298" t="s">
        <v>221</v>
      </c>
      <c r="C5298" t="s">
        <v>308</v>
      </c>
      <c r="D5298">
        <v>2013</v>
      </c>
      <c r="E5298" s="9">
        <f ca="1">YEAR(TODAY())-Data_Source[[#This Row],[Year]]</f>
        <v>12</v>
      </c>
      <c r="F5298" t="s">
        <v>15</v>
      </c>
      <c r="G5298" t="s">
        <v>23</v>
      </c>
      <c r="H5298" t="s">
        <v>26</v>
      </c>
      <c r="I5298">
        <v>3.7</v>
      </c>
      <c r="J5298" t="s">
        <v>18</v>
      </c>
      <c r="K5298" t="s">
        <v>68</v>
      </c>
      <c r="L5298">
        <v>157000</v>
      </c>
      <c r="M5298" t="s">
        <v>42</v>
      </c>
      <c r="N5298" t="s">
        <v>64</v>
      </c>
      <c r="O5298" s="2">
        <v>32000</v>
      </c>
      <c r="P5298" s="1">
        <f>MEDIAN(Data_Source[Price (SAR)])</f>
        <v>58000</v>
      </c>
      <c r="Q5298" s="1" cm="1">
        <f t="array" ref="Q5298">MEDIAN(_xlfn._xlws.FILTER(Data_Source[Price (SAR)],Data_Source[Maker] = Data_Source[[#This Row],[Maker]]))</f>
        <v>32000</v>
      </c>
    </row>
    <row r="5299" spans="1:17" x14ac:dyDescent="0.35">
      <c r="A5299">
        <v>5298</v>
      </c>
      <c r="B5299" t="s">
        <v>76</v>
      </c>
      <c r="C5299" t="s">
        <v>112</v>
      </c>
      <c r="D5299">
        <v>2016</v>
      </c>
      <c r="E5299" s="9">
        <f ca="1">YEAR(TODAY())-Data_Source[[#This Row],[Year]]</f>
        <v>9</v>
      </c>
      <c r="F5299" t="s">
        <v>47</v>
      </c>
      <c r="G5299" t="s">
        <v>23</v>
      </c>
      <c r="H5299" t="s">
        <v>17</v>
      </c>
      <c r="I5299">
        <v>3.5</v>
      </c>
      <c r="J5299" t="s">
        <v>18</v>
      </c>
      <c r="K5299" t="s">
        <v>19</v>
      </c>
      <c r="L5299">
        <v>72000</v>
      </c>
      <c r="M5299" t="s">
        <v>45</v>
      </c>
      <c r="N5299" t="s">
        <v>539</v>
      </c>
      <c r="O5299" s="2">
        <v>75000</v>
      </c>
      <c r="P5299" s="1">
        <f>MEDIAN(Data_Source[Price (SAR)])</f>
        <v>58000</v>
      </c>
      <c r="Q5299" s="1" cm="1">
        <f t="array" ref="Q5299">MEDIAN(_xlfn._xlws.FILTER(Data_Source[Price (SAR)],Data_Source[Maker] = Data_Source[[#This Row],[Maker]]))</f>
        <v>55000</v>
      </c>
    </row>
    <row r="5300" spans="1:17" x14ac:dyDescent="0.35">
      <c r="A5300">
        <v>5299</v>
      </c>
      <c r="B5300" t="s">
        <v>34</v>
      </c>
      <c r="C5300" t="s">
        <v>58</v>
      </c>
      <c r="D5300">
        <v>2019</v>
      </c>
      <c r="E5300" s="9">
        <f ca="1">YEAR(TODAY())-Data_Source[[#This Row],[Year]]</f>
        <v>6</v>
      </c>
      <c r="F5300" t="s">
        <v>15</v>
      </c>
      <c r="G5300" t="s">
        <v>23</v>
      </c>
      <c r="H5300" t="s">
        <v>30</v>
      </c>
      <c r="I5300">
        <v>4</v>
      </c>
      <c r="J5300" t="s">
        <v>18</v>
      </c>
      <c r="K5300" t="s">
        <v>19</v>
      </c>
      <c r="L5300">
        <v>82496</v>
      </c>
      <c r="M5300" t="s">
        <v>20</v>
      </c>
      <c r="N5300" t="s">
        <v>20</v>
      </c>
      <c r="O5300" s="2">
        <v>119500</v>
      </c>
      <c r="P5300" s="1">
        <f>MEDIAN(Data_Source[Price (SAR)])</f>
        <v>58000</v>
      </c>
      <c r="Q5300" s="1" cm="1">
        <f t="array" ref="Q5300">MEDIAN(_xlfn._xlws.FILTER(Data_Source[Price (SAR)],Data_Source[Maker] = Data_Source[[#This Row],[Maker]]))</f>
        <v>65000</v>
      </c>
    </row>
    <row r="5301" spans="1:17" x14ac:dyDescent="0.35">
      <c r="A5301">
        <v>5300</v>
      </c>
      <c r="B5301" t="s">
        <v>27</v>
      </c>
      <c r="C5301" t="s">
        <v>91</v>
      </c>
      <c r="D5301">
        <v>2014</v>
      </c>
      <c r="E5301" s="9">
        <f ca="1">YEAR(TODAY())-Data_Source[[#This Row],[Year]]</f>
        <v>11</v>
      </c>
      <c r="F5301" t="s">
        <v>15</v>
      </c>
      <c r="G5301" t="s">
        <v>75</v>
      </c>
      <c r="H5301" t="s">
        <v>30</v>
      </c>
      <c r="I5301">
        <v>3.3</v>
      </c>
      <c r="J5301" t="s">
        <v>18</v>
      </c>
      <c r="K5301" t="s">
        <v>19</v>
      </c>
      <c r="L5301">
        <v>215000</v>
      </c>
      <c r="M5301" t="s">
        <v>42</v>
      </c>
      <c r="N5301" t="s">
        <v>64</v>
      </c>
      <c r="O5301" s="3">
        <v>41000</v>
      </c>
      <c r="P5301" s="1">
        <f>MEDIAN(Data_Source[Price (SAR)])</f>
        <v>58000</v>
      </c>
      <c r="Q5301" s="1" cm="1">
        <f t="array" ref="Q5301">MEDIAN(_xlfn._xlws.FILTER(Data_Source[Price (SAR)],Data_Source[Maker] = Data_Source[[#This Row],[Maker]]))</f>
        <v>42000</v>
      </c>
    </row>
    <row r="5302" spans="1:17" x14ac:dyDescent="0.35">
      <c r="A5302">
        <v>5301</v>
      </c>
      <c r="B5302" t="s">
        <v>76</v>
      </c>
      <c r="C5302" t="s">
        <v>235</v>
      </c>
      <c r="D5302">
        <v>2015</v>
      </c>
      <c r="E5302" s="9">
        <f ca="1">YEAR(TODAY())-Data_Source[[#This Row],[Year]]</f>
        <v>10</v>
      </c>
      <c r="F5302" t="s">
        <v>47</v>
      </c>
      <c r="G5302" t="s">
        <v>29</v>
      </c>
      <c r="H5302" t="s">
        <v>30</v>
      </c>
      <c r="I5302">
        <v>2.5</v>
      </c>
      <c r="J5302" t="s">
        <v>18</v>
      </c>
      <c r="K5302" t="s">
        <v>19</v>
      </c>
      <c r="L5302">
        <v>400000</v>
      </c>
      <c r="M5302" t="s">
        <v>20</v>
      </c>
      <c r="N5302" t="s">
        <v>20</v>
      </c>
      <c r="O5302" s="2">
        <v>26000</v>
      </c>
      <c r="P5302" s="1">
        <f>MEDIAN(Data_Source[Price (SAR)])</f>
        <v>58000</v>
      </c>
      <c r="Q5302" s="1" cm="1">
        <f t="array" ref="Q5302">MEDIAN(_xlfn._xlws.FILTER(Data_Source[Price (SAR)],Data_Source[Maker] = Data_Source[[#This Row],[Maker]]))</f>
        <v>55000</v>
      </c>
    </row>
    <row r="5303" spans="1:17" x14ac:dyDescent="0.35">
      <c r="A5303">
        <v>5302</v>
      </c>
      <c r="B5303" t="s">
        <v>181</v>
      </c>
      <c r="C5303" t="s">
        <v>199</v>
      </c>
      <c r="D5303">
        <v>2012</v>
      </c>
      <c r="E5303" s="9">
        <f ca="1">YEAR(TODAY())-Data_Source[[#This Row],[Year]]</f>
        <v>13</v>
      </c>
      <c r="F5303" t="s">
        <v>15</v>
      </c>
      <c r="G5303" t="s">
        <v>23</v>
      </c>
      <c r="H5303" t="s">
        <v>26</v>
      </c>
      <c r="I5303">
        <v>3.8</v>
      </c>
      <c r="J5303" t="s">
        <v>18</v>
      </c>
      <c r="K5303" t="s">
        <v>19</v>
      </c>
      <c r="L5303">
        <v>86213</v>
      </c>
      <c r="M5303" t="s">
        <v>20</v>
      </c>
      <c r="N5303" t="s">
        <v>20</v>
      </c>
      <c r="O5303" s="2">
        <v>41500</v>
      </c>
      <c r="P5303" s="1">
        <f>MEDIAN(Data_Source[Price (SAR)])</f>
        <v>58000</v>
      </c>
      <c r="Q5303" s="1" cm="1">
        <f t="array" ref="Q5303">MEDIAN(_xlfn._xlws.FILTER(Data_Source[Price (SAR)],Data_Source[Maker] = Data_Source[[#This Row],[Maker]]))</f>
        <v>54000</v>
      </c>
    </row>
    <row r="5304" spans="1:17" x14ac:dyDescent="0.35">
      <c r="A5304">
        <v>5303</v>
      </c>
      <c r="B5304" t="s">
        <v>27</v>
      </c>
      <c r="C5304" t="s">
        <v>88</v>
      </c>
      <c r="D5304">
        <v>2018</v>
      </c>
      <c r="E5304" s="9">
        <f ca="1">YEAR(TODAY())-Data_Source[[#This Row],[Year]]</f>
        <v>7</v>
      </c>
      <c r="F5304" t="s">
        <v>15</v>
      </c>
      <c r="G5304" t="s">
        <v>23</v>
      </c>
      <c r="H5304" t="s">
        <v>26</v>
      </c>
      <c r="I5304">
        <v>1.4</v>
      </c>
      <c r="J5304" t="s">
        <v>18</v>
      </c>
      <c r="K5304" t="s">
        <v>19</v>
      </c>
      <c r="L5304">
        <v>78000</v>
      </c>
      <c r="M5304" t="s">
        <v>20</v>
      </c>
      <c r="N5304" t="s">
        <v>20</v>
      </c>
      <c r="O5304" s="2">
        <v>36000</v>
      </c>
      <c r="P5304" s="1">
        <f>MEDIAN(Data_Source[Price (SAR)])</f>
        <v>58000</v>
      </c>
      <c r="Q5304" s="1" cm="1">
        <f t="array" ref="Q5304">MEDIAN(_xlfn._xlws.FILTER(Data_Source[Price (SAR)],Data_Source[Maker] = Data_Source[[#This Row],[Maker]]))</f>
        <v>42000</v>
      </c>
    </row>
    <row r="5305" spans="1:17" x14ac:dyDescent="0.35">
      <c r="A5305">
        <v>5304</v>
      </c>
      <c r="B5305" t="s">
        <v>76</v>
      </c>
      <c r="C5305" t="s">
        <v>77</v>
      </c>
      <c r="D5305">
        <v>2012</v>
      </c>
      <c r="E5305" s="9">
        <f ca="1">YEAR(TODAY())-Data_Source[[#This Row],[Year]]</f>
        <v>13</v>
      </c>
      <c r="F5305" t="s">
        <v>15</v>
      </c>
      <c r="G5305" t="s">
        <v>23</v>
      </c>
      <c r="H5305" t="s">
        <v>26</v>
      </c>
      <c r="I5305">
        <v>5.4</v>
      </c>
      <c r="J5305" t="s">
        <v>18</v>
      </c>
      <c r="K5305" t="s">
        <v>19</v>
      </c>
      <c r="L5305">
        <v>182000</v>
      </c>
      <c r="M5305" t="s">
        <v>45</v>
      </c>
      <c r="N5305" t="s">
        <v>539</v>
      </c>
      <c r="O5305" s="3">
        <v>42500</v>
      </c>
      <c r="P5305" s="1">
        <f>MEDIAN(Data_Source[Price (SAR)])</f>
        <v>58000</v>
      </c>
      <c r="Q5305" s="1" cm="1">
        <f t="array" ref="Q5305">MEDIAN(_xlfn._xlws.FILTER(Data_Source[Price (SAR)],Data_Source[Maker] = Data_Source[[#This Row],[Maker]]))</f>
        <v>55000</v>
      </c>
    </row>
    <row r="5306" spans="1:17" x14ac:dyDescent="0.35">
      <c r="A5306">
        <v>5305</v>
      </c>
      <c r="B5306" t="s">
        <v>36</v>
      </c>
      <c r="C5306" t="s">
        <v>37</v>
      </c>
      <c r="D5306">
        <v>2016</v>
      </c>
      <c r="E5306" s="9">
        <f ca="1">YEAR(TODAY())-Data_Source[[#This Row],[Year]]</f>
        <v>9</v>
      </c>
      <c r="F5306" t="s">
        <v>15</v>
      </c>
      <c r="G5306" t="s">
        <v>16</v>
      </c>
      <c r="H5306" t="s">
        <v>17</v>
      </c>
      <c r="I5306">
        <v>5.3</v>
      </c>
      <c r="J5306" t="s">
        <v>18</v>
      </c>
      <c r="K5306" t="s">
        <v>19</v>
      </c>
      <c r="L5306">
        <v>48000</v>
      </c>
      <c r="M5306" t="s">
        <v>45</v>
      </c>
      <c r="N5306" t="s">
        <v>539</v>
      </c>
      <c r="O5306" s="2">
        <v>145000</v>
      </c>
      <c r="P5306" s="1">
        <f>MEDIAN(Data_Source[Price (SAR)])</f>
        <v>58000</v>
      </c>
      <c r="Q5306" s="1" cm="1">
        <f t="array" ref="Q5306">MEDIAN(_xlfn._xlws.FILTER(Data_Source[Price (SAR)],Data_Source[Maker] = Data_Source[[#This Row],[Maker]]))</f>
        <v>72000</v>
      </c>
    </row>
    <row r="5307" spans="1:17" x14ac:dyDescent="0.35">
      <c r="A5307">
        <v>5306</v>
      </c>
      <c r="B5307" t="s">
        <v>39</v>
      </c>
      <c r="C5307" t="s">
        <v>131</v>
      </c>
      <c r="D5307">
        <v>2009</v>
      </c>
      <c r="E5307" s="9">
        <f ca="1">YEAR(TODAY())-Data_Source[[#This Row],[Year]]</f>
        <v>16</v>
      </c>
      <c r="F5307" t="s">
        <v>15</v>
      </c>
      <c r="G5307" t="s">
        <v>23</v>
      </c>
      <c r="H5307" t="s">
        <v>17</v>
      </c>
      <c r="I5307">
        <v>6.2</v>
      </c>
      <c r="J5307" t="s">
        <v>18</v>
      </c>
      <c r="K5307" t="s">
        <v>19</v>
      </c>
      <c r="L5307">
        <v>200</v>
      </c>
      <c r="M5307" t="s">
        <v>42</v>
      </c>
      <c r="N5307" t="s">
        <v>64</v>
      </c>
      <c r="O5307" s="3">
        <v>70000</v>
      </c>
      <c r="P5307" s="1">
        <f>MEDIAN(Data_Source[Price (SAR)])</f>
        <v>58000</v>
      </c>
      <c r="Q5307" s="1" cm="1">
        <f t="array" ref="Q5307">MEDIAN(_xlfn._xlws.FILTER(Data_Source[Price (SAR)],Data_Source[Maker] = Data_Source[[#This Row],[Maker]]))</f>
        <v>60000</v>
      </c>
    </row>
    <row r="5308" spans="1:17" x14ac:dyDescent="0.35">
      <c r="A5308">
        <v>5307</v>
      </c>
      <c r="B5308" t="s">
        <v>76</v>
      </c>
      <c r="C5308" t="s">
        <v>112</v>
      </c>
      <c r="D5308">
        <v>2013</v>
      </c>
      <c r="E5308" s="9">
        <f ca="1">YEAR(TODAY())-Data_Source[[#This Row],[Year]]</f>
        <v>12</v>
      </c>
      <c r="F5308" t="s">
        <v>15</v>
      </c>
      <c r="G5308" t="s">
        <v>23</v>
      </c>
      <c r="H5308" t="s">
        <v>30</v>
      </c>
      <c r="I5308">
        <v>3.5</v>
      </c>
      <c r="J5308" t="s">
        <v>18</v>
      </c>
      <c r="K5308" t="s">
        <v>19</v>
      </c>
      <c r="L5308">
        <v>177000</v>
      </c>
      <c r="M5308" t="s">
        <v>45</v>
      </c>
      <c r="N5308" t="s">
        <v>539</v>
      </c>
      <c r="O5308" s="2">
        <v>70000</v>
      </c>
      <c r="P5308" s="1">
        <f>MEDIAN(Data_Source[Price (SAR)])</f>
        <v>58000</v>
      </c>
      <c r="Q5308" s="1" cm="1">
        <f t="array" ref="Q5308">MEDIAN(_xlfn._xlws.FILTER(Data_Source[Price (SAR)],Data_Source[Maker] = Data_Source[[#This Row],[Maker]]))</f>
        <v>55000</v>
      </c>
    </row>
    <row r="5309" spans="1:17" x14ac:dyDescent="0.35">
      <c r="A5309">
        <v>5308</v>
      </c>
      <c r="B5309" t="s">
        <v>34</v>
      </c>
      <c r="C5309" t="s">
        <v>163</v>
      </c>
      <c r="D5309">
        <v>1994</v>
      </c>
      <c r="E5309" s="9">
        <f ca="1">YEAR(TODAY())-Data_Source[[#This Row],[Year]]</f>
        <v>31</v>
      </c>
      <c r="F5309" t="s">
        <v>15</v>
      </c>
      <c r="G5309" t="s">
        <v>23</v>
      </c>
      <c r="H5309" t="s">
        <v>26</v>
      </c>
      <c r="I5309">
        <v>4</v>
      </c>
      <c r="J5309" t="s">
        <v>18</v>
      </c>
      <c r="K5309" t="s">
        <v>68</v>
      </c>
      <c r="L5309">
        <v>277000</v>
      </c>
      <c r="M5309" t="s">
        <v>54</v>
      </c>
      <c r="N5309" t="s">
        <v>538</v>
      </c>
      <c r="O5309" s="3">
        <v>11000</v>
      </c>
      <c r="P5309" s="1">
        <f>MEDIAN(Data_Source[Price (SAR)])</f>
        <v>58000</v>
      </c>
      <c r="Q5309" s="1" cm="1">
        <f t="array" ref="Q5309">MEDIAN(_xlfn._xlws.FILTER(Data_Source[Price (SAR)],Data_Source[Maker] = Data_Source[[#This Row],[Maker]]))</f>
        <v>65000</v>
      </c>
    </row>
    <row r="5310" spans="1:17" x14ac:dyDescent="0.35">
      <c r="A5310">
        <v>5309</v>
      </c>
      <c r="B5310" t="s">
        <v>174</v>
      </c>
      <c r="C5310" t="s">
        <v>208</v>
      </c>
      <c r="D5310">
        <v>2012</v>
      </c>
      <c r="E5310" s="9">
        <f ca="1">YEAR(TODAY())-Data_Source[[#This Row],[Year]]</f>
        <v>13</v>
      </c>
      <c r="F5310" t="s">
        <v>47</v>
      </c>
      <c r="G5310" t="s">
        <v>29</v>
      </c>
      <c r="H5310" t="s">
        <v>17</v>
      </c>
      <c r="I5310">
        <v>3</v>
      </c>
      <c r="J5310" t="s">
        <v>18</v>
      </c>
      <c r="K5310" t="s">
        <v>19</v>
      </c>
      <c r="L5310">
        <v>294000</v>
      </c>
      <c r="M5310" t="s">
        <v>42</v>
      </c>
      <c r="N5310" t="s">
        <v>64</v>
      </c>
      <c r="O5310" s="2">
        <v>45000</v>
      </c>
      <c r="P5310" s="1">
        <f>MEDIAN(Data_Source[Price (SAR)])</f>
        <v>58000</v>
      </c>
      <c r="Q5310" s="1" cm="1">
        <f t="array" ref="Q5310">MEDIAN(_xlfn._xlws.FILTER(Data_Source[Price (SAR)],Data_Source[Maker] = Data_Source[[#This Row],[Maker]]))</f>
        <v>110000</v>
      </c>
    </row>
    <row r="5311" spans="1:17" x14ac:dyDescent="0.35">
      <c r="A5311">
        <v>5310</v>
      </c>
      <c r="B5311" t="s">
        <v>134</v>
      </c>
      <c r="C5311" t="s">
        <v>135</v>
      </c>
      <c r="D5311">
        <v>2020</v>
      </c>
      <c r="E5311" s="9">
        <f ca="1">YEAR(TODAY())-Data_Source[[#This Row],[Year]]</f>
        <v>5</v>
      </c>
      <c r="F5311" t="s">
        <v>15</v>
      </c>
      <c r="G5311" t="s">
        <v>23</v>
      </c>
      <c r="H5311" t="s">
        <v>26</v>
      </c>
      <c r="I5311">
        <v>1.6</v>
      </c>
      <c r="J5311" t="s">
        <v>18</v>
      </c>
      <c r="K5311" t="s">
        <v>19</v>
      </c>
      <c r="L5311">
        <v>27000</v>
      </c>
      <c r="M5311" t="s">
        <v>42</v>
      </c>
      <c r="N5311" t="s">
        <v>64</v>
      </c>
      <c r="O5311" s="3">
        <v>25000</v>
      </c>
      <c r="P5311" s="1">
        <f>MEDIAN(Data_Source[Price (SAR)])</f>
        <v>58000</v>
      </c>
      <c r="Q5311" s="1" cm="1">
        <f t="array" ref="Q5311">MEDIAN(_xlfn._xlws.FILTER(Data_Source[Price (SAR)],Data_Source[Maker] = Data_Source[[#This Row],[Maker]]))</f>
        <v>26000</v>
      </c>
    </row>
    <row r="5312" spans="1:17" x14ac:dyDescent="0.35">
      <c r="A5312">
        <v>5311</v>
      </c>
      <c r="B5312" t="s">
        <v>181</v>
      </c>
      <c r="C5312" t="s">
        <v>199</v>
      </c>
      <c r="D5312">
        <v>2012</v>
      </c>
      <c r="E5312" s="9">
        <f ca="1">YEAR(TODAY())-Data_Source[[#This Row],[Year]]</f>
        <v>13</v>
      </c>
      <c r="F5312" t="s">
        <v>15</v>
      </c>
      <c r="G5312" t="s">
        <v>23</v>
      </c>
      <c r="H5312" t="s">
        <v>26</v>
      </c>
      <c r="I5312">
        <v>3.8</v>
      </c>
      <c r="J5312" t="s">
        <v>18</v>
      </c>
      <c r="K5312" t="s">
        <v>19</v>
      </c>
      <c r="L5312">
        <v>88799</v>
      </c>
      <c r="M5312" t="s">
        <v>20</v>
      </c>
      <c r="N5312" t="s">
        <v>20</v>
      </c>
      <c r="O5312" s="3">
        <v>41500</v>
      </c>
      <c r="P5312" s="1">
        <f>MEDIAN(Data_Source[Price (SAR)])</f>
        <v>58000</v>
      </c>
      <c r="Q5312" s="1" cm="1">
        <f t="array" ref="Q5312">MEDIAN(_xlfn._xlws.FILTER(Data_Source[Price (SAR)],Data_Source[Maker] = Data_Source[[#This Row],[Maker]]))</f>
        <v>54000</v>
      </c>
    </row>
    <row r="5313" spans="1:17" x14ac:dyDescent="0.35">
      <c r="A5313">
        <v>5312</v>
      </c>
      <c r="B5313" t="s">
        <v>76</v>
      </c>
      <c r="C5313" t="s">
        <v>240</v>
      </c>
      <c r="D5313">
        <v>2010</v>
      </c>
      <c r="E5313" s="9">
        <f ca="1">YEAR(TODAY())-Data_Source[[#This Row],[Year]]</f>
        <v>15</v>
      </c>
      <c r="F5313" t="s">
        <v>15</v>
      </c>
      <c r="G5313" t="s">
        <v>102</v>
      </c>
      <c r="H5313" t="s">
        <v>30</v>
      </c>
      <c r="I5313">
        <v>3.5</v>
      </c>
      <c r="J5313" t="s">
        <v>18</v>
      </c>
      <c r="K5313" t="s">
        <v>19</v>
      </c>
      <c r="L5313">
        <v>280000</v>
      </c>
      <c r="M5313" t="s">
        <v>20</v>
      </c>
      <c r="N5313" t="s">
        <v>20</v>
      </c>
      <c r="O5313" s="3">
        <v>26000</v>
      </c>
      <c r="P5313" s="1">
        <f>MEDIAN(Data_Source[Price (SAR)])</f>
        <v>58000</v>
      </c>
      <c r="Q5313" s="1" cm="1">
        <f t="array" ref="Q5313">MEDIAN(_xlfn._xlws.FILTER(Data_Source[Price (SAR)],Data_Source[Maker] = Data_Source[[#This Row],[Maker]]))</f>
        <v>55000</v>
      </c>
    </row>
    <row r="5314" spans="1:17" x14ac:dyDescent="0.35">
      <c r="A5314">
        <v>5313</v>
      </c>
      <c r="B5314" t="s">
        <v>85</v>
      </c>
      <c r="C5314" t="s">
        <v>87</v>
      </c>
      <c r="D5314">
        <v>2017</v>
      </c>
      <c r="E5314" s="9">
        <f ca="1">YEAR(TODAY())-Data_Source[[#This Row],[Year]]</f>
        <v>8</v>
      </c>
      <c r="F5314" t="s">
        <v>44</v>
      </c>
      <c r="G5314" t="s">
        <v>16</v>
      </c>
      <c r="H5314" t="s">
        <v>17</v>
      </c>
      <c r="I5314">
        <v>3.8</v>
      </c>
      <c r="J5314" t="s">
        <v>18</v>
      </c>
      <c r="K5314" t="s">
        <v>19</v>
      </c>
      <c r="L5314">
        <v>66000</v>
      </c>
      <c r="M5314" t="s">
        <v>20</v>
      </c>
      <c r="N5314" t="s">
        <v>20</v>
      </c>
      <c r="O5314" s="2">
        <v>119000</v>
      </c>
      <c r="P5314" s="1">
        <f>MEDIAN(Data_Source[Price (SAR)])</f>
        <v>58000</v>
      </c>
      <c r="Q5314" s="1" cm="1">
        <f t="array" ref="Q5314">MEDIAN(_xlfn._xlws.FILTER(Data_Source[Price (SAR)],Data_Source[Maker] = Data_Source[[#This Row],[Maker]]))</f>
        <v>88000</v>
      </c>
    </row>
    <row r="5315" spans="1:17" x14ac:dyDescent="0.35">
      <c r="A5315">
        <v>5314</v>
      </c>
      <c r="B5315" t="s">
        <v>34</v>
      </c>
      <c r="C5315" t="s">
        <v>123</v>
      </c>
      <c r="D5315">
        <v>2020</v>
      </c>
      <c r="E5315" s="9">
        <f ca="1">YEAR(TODAY())-Data_Source[[#This Row],[Year]]</f>
        <v>5</v>
      </c>
      <c r="F5315" t="s">
        <v>15</v>
      </c>
      <c r="G5315" t="s">
        <v>23</v>
      </c>
      <c r="H5315" t="s">
        <v>17</v>
      </c>
      <c r="I5315">
        <v>2.4</v>
      </c>
      <c r="J5315" t="s">
        <v>18</v>
      </c>
      <c r="K5315" t="s">
        <v>68</v>
      </c>
      <c r="L5315">
        <v>34000</v>
      </c>
      <c r="M5315" t="s">
        <v>111</v>
      </c>
      <c r="N5315" t="s">
        <v>540</v>
      </c>
      <c r="O5315" s="3">
        <v>120000</v>
      </c>
      <c r="P5315" s="1">
        <f>MEDIAN(Data_Source[Price (SAR)])</f>
        <v>58000</v>
      </c>
      <c r="Q5315" s="1" cm="1">
        <f t="array" ref="Q5315">MEDIAN(_xlfn._xlws.FILTER(Data_Source[Price (SAR)],Data_Source[Maker] = Data_Source[[#This Row],[Maker]]))</f>
        <v>65000</v>
      </c>
    </row>
    <row r="5316" spans="1:17" x14ac:dyDescent="0.35">
      <c r="A5316">
        <v>5315</v>
      </c>
      <c r="B5316" t="s">
        <v>73</v>
      </c>
      <c r="C5316" t="s">
        <v>74</v>
      </c>
      <c r="D5316">
        <v>2019</v>
      </c>
      <c r="E5316" s="9">
        <f ca="1">YEAR(TODAY())-Data_Source[[#This Row],[Year]]</f>
        <v>6</v>
      </c>
      <c r="F5316" t="s">
        <v>15</v>
      </c>
      <c r="G5316" t="s">
        <v>75</v>
      </c>
      <c r="H5316" t="s">
        <v>17</v>
      </c>
      <c r="I5316">
        <v>2.5</v>
      </c>
      <c r="J5316" t="s">
        <v>18</v>
      </c>
      <c r="K5316" t="s">
        <v>19</v>
      </c>
      <c r="L5316">
        <v>33501</v>
      </c>
      <c r="M5316" t="s">
        <v>42</v>
      </c>
      <c r="N5316" t="s">
        <v>64</v>
      </c>
      <c r="O5316" s="3">
        <v>127000</v>
      </c>
      <c r="P5316" s="1">
        <f>MEDIAN(Data_Source[Price (SAR)])</f>
        <v>58000</v>
      </c>
      <c r="Q5316" s="1" cm="1">
        <f t="array" ref="Q5316">MEDIAN(_xlfn._xlws.FILTER(Data_Source[Price (SAR)],Data_Source[Maker] = Data_Source[[#This Row],[Maker]]))</f>
        <v>56000</v>
      </c>
    </row>
    <row r="5317" spans="1:17" x14ac:dyDescent="0.35">
      <c r="A5317">
        <v>5316</v>
      </c>
      <c r="B5317" t="s">
        <v>48</v>
      </c>
      <c r="C5317" t="s">
        <v>149</v>
      </c>
      <c r="D5317">
        <v>2015</v>
      </c>
      <c r="E5317" s="9">
        <f ca="1">YEAR(TODAY())-Data_Source[[#This Row],[Year]]</f>
        <v>10</v>
      </c>
      <c r="F5317" t="s">
        <v>47</v>
      </c>
      <c r="G5317" t="s">
        <v>29</v>
      </c>
      <c r="H5317" t="s">
        <v>30</v>
      </c>
      <c r="I5317">
        <v>2</v>
      </c>
      <c r="J5317" t="s">
        <v>18</v>
      </c>
      <c r="K5317" t="s">
        <v>19</v>
      </c>
      <c r="L5317">
        <v>187000</v>
      </c>
      <c r="M5317" t="s">
        <v>20</v>
      </c>
      <c r="N5317" t="s">
        <v>20</v>
      </c>
      <c r="O5317" s="2">
        <v>94000</v>
      </c>
      <c r="P5317" s="1">
        <f>MEDIAN(Data_Source[Price (SAR)])</f>
        <v>58000</v>
      </c>
      <c r="Q5317" s="1" cm="1">
        <f t="array" ref="Q5317">MEDIAN(_xlfn._xlws.FILTER(Data_Source[Price (SAR)],Data_Source[Maker] = Data_Source[[#This Row],[Maker]]))</f>
        <v>145000</v>
      </c>
    </row>
    <row r="5318" spans="1:17" x14ac:dyDescent="0.35">
      <c r="A5318">
        <v>5317</v>
      </c>
      <c r="B5318" t="s">
        <v>21</v>
      </c>
      <c r="C5318" t="s">
        <v>312</v>
      </c>
      <c r="D5318">
        <v>2019</v>
      </c>
      <c r="E5318" s="9">
        <f ca="1">YEAR(TODAY())-Data_Source[[#This Row],[Year]]</f>
        <v>6</v>
      </c>
      <c r="F5318" t="s">
        <v>15</v>
      </c>
      <c r="G5318" t="s">
        <v>75</v>
      </c>
      <c r="H5318" t="s">
        <v>17</v>
      </c>
      <c r="I5318">
        <v>2.4</v>
      </c>
      <c r="J5318" t="s">
        <v>18</v>
      </c>
      <c r="K5318" t="s">
        <v>19</v>
      </c>
      <c r="L5318">
        <v>87000</v>
      </c>
      <c r="M5318" t="s">
        <v>45</v>
      </c>
      <c r="N5318" t="s">
        <v>539</v>
      </c>
      <c r="O5318" s="2">
        <v>55000</v>
      </c>
      <c r="P5318" s="1">
        <f>MEDIAN(Data_Source[Price (SAR)])</f>
        <v>58000</v>
      </c>
      <c r="Q5318" s="1" cm="1">
        <f t="array" ref="Q5318">MEDIAN(_xlfn._xlws.FILTER(Data_Source[Price (SAR)],Data_Source[Maker] = Data_Source[[#This Row],[Maker]]))</f>
        <v>36500</v>
      </c>
    </row>
    <row r="5319" spans="1:17" x14ac:dyDescent="0.35">
      <c r="A5319">
        <v>5318</v>
      </c>
      <c r="B5319" t="s">
        <v>34</v>
      </c>
      <c r="C5319" t="s">
        <v>43</v>
      </c>
      <c r="D5319">
        <v>2019</v>
      </c>
      <c r="E5319" s="9">
        <f ca="1">YEAR(TODAY())-Data_Source[[#This Row],[Year]]</f>
        <v>6</v>
      </c>
      <c r="F5319" t="s">
        <v>15</v>
      </c>
      <c r="G5319" t="s">
        <v>23</v>
      </c>
      <c r="H5319" t="s">
        <v>26</v>
      </c>
      <c r="I5319">
        <v>2.5</v>
      </c>
      <c r="J5319" t="s">
        <v>18</v>
      </c>
      <c r="K5319" t="s">
        <v>19</v>
      </c>
      <c r="L5319">
        <v>48000</v>
      </c>
      <c r="M5319" t="s">
        <v>59</v>
      </c>
      <c r="N5319" t="s">
        <v>59</v>
      </c>
      <c r="O5319" s="3">
        <v>85000</v>
      </c>
      <c r="P5319" s="1">
        <f>MEDIAN(Data_Source[Price (SAR)])</f>
        <v>58000</v>
      </c>
      <c r="Q5319" s="1" cm="1">
        <f t="array" ref="Q5319">MEDIAN(_xlfn._xlws.FILTER(Data_Source[Price (SAR)],Data_Source[Maker] = Data_Source[[#This Row],[Maker]]))</f>
        <v>65000</v>
      </c>
    </row>
    <row r="5320" spans="1:17" x14ac:dyDescent="0.35">
      <c r="A5320">
        <v>5319</v>
      </c>
      <c r="B5320" t="s">
        <v>27</v>
      </c>
      <c r="C5320" t="s">
        <v>84</v>
      </c>
      <c r="D5320">
        <v>2018</v>
      </c>
      <c r="E5320" s="9">
        <f ca="1">YEAR(TODAY())-Data_Source[[#This Row],[Year]]</f>
        <v>7</v>
      </c>
      <c r="F5320" t="s">
        <v>15</v>
      </c>
      <c r="G5320" t="s">
        <v>75</v>
      </c>
      <c r="H5320" t="s">
        <v>26</v>
      </c>
      <c r="I5320">
        <v>2</v>
      </c>
      <c r="J5320" t="s">
        <v>18</v>
      </c>
      <c r="K5320" t="s">
        <v>19</v>
      </c>
      <c r="L5320">
        <v>85000</v>
      </c>
      <c r="M5320" t="s">
        <v>42</v>
      </c>
      <c r="N5320" t="s">
        <v>64</v>
      </c>
      <c r="O5320" s="2">
        <v>65000</v>
      </c>
      <c r="P5320" s="1">
        <f>MEDIAN(Data_Source[Price (SAR)])</f>
        <v>58000</v>
      </c>
      <c r="Q5320" s="1" cm="1">
        <f t="array" ref="Q5320">MEDIAN(_xlfn._xlws.FILTER(Data_Source[Price (SAR)],Data_Source[Maker] = Data_Source[[#This Row],[Maker]]))</f>
        <v>42000</v>
      </c>
    </row>
    <row r="5321" spans="1:17" x14ac:dyDescent="0.35">
      <c r="A5321">
        <v>5320</v>
      </c>
      <c r="B5321" t="s">
        <v>34</v>
      </c>
      <c r="C5321" t="s">
        <v>35</v>
      </c>
      <c r="D5321">
        <v>2008</v>
      </c>
      <c r="E5321" s="9">
        <f ca="1">YEAR(TODAY())-Data_Source[[#This Row],[Year]]</f>
        <v>17</v>
      </c>
      <c r="F5321" t="s">
        <v>15</v>
      </c>
      <c r="G5321" t="s">
        <v>23</v>
      </c>
      <c r="H5321" t="s">
        <v>17</v>
      </c>
      <c r="I5321">
        <v>5.7</v>
      </c>
      <c r="J5321" t="s">
        <v>18</v>
      </c>
      <c r="K5321" t="s">
        <v>19</v>
      </c>
      <c r="L5321">
        <v>476000</v>
      </c>
      <c r="M5321" t="s">
        <v>45</v>
      </c>
      <c r="N5321" t="s">
        <v>539</v>
      </c>
      <c r="O5321" s="3">
        <v>68000</v>
      </c>
      <c r="P5321" s="1">
        <f>MEDIAN(Data_Source[Price (SAR)])</f>
        <v>58000</v>
      </c>
      <c r="Q5321" s="1" cm="1">
        <f t="array" ref="Q5321">MEDIAN(_xlfn._xlws.FILTER(Data_Source[Price (SAR)],Data_Source[Maker] = Data_Source[[#This Row],[Maker]]))</f>
        <v>65000</v>
      </c>
    </row>
    <row r="5322" spans="1:17" x14ac:dyDescent="0.35">
      <c r="A5322">
        <v>5321</v>
      </c>
      <c r="B5322" t="s">
        <v>34</v>
      </c>
      <c r="C5322" t="s">
        <v>35</v>
      </c>
      <c r="D5322">
        <v>2020</v>
      </c>
      <c r="E5322" s="9">
        <f ca="1">YEAR(TODAY())-Data_Source[[#This Row],[Year]]</f>
        <v>5</v>
      </c>
      <c r="F5322" t="s">
        <v>15</v>
      </c>
      <c r="G5322" t="s">
        <v>23</v>
      </c>
      <c r="H5322" t="s">
        <v>17</v>
      </c>
      <c r="I5322">
        <v>5.7</v>
      </c>
      <c r="J5322" t="s">
        <v>18</v>
      </c>
      <c r="K5322" t="s">
        <v>19</v>
      </c>
      <c r="L5322">
        <v>30000</v>
      </c>
      <c r="M5322" t="s">
        <v>45</v>
      </c>
      <c r="N5322" t="s">
        <v>539</v>
      </c>
      <c r="O5322" s="2">
        <v>305000</v>
      </c>
      <c r="P5322" s="1">
        <f>MEDIAN(Data_Source[Price (SAR)])</f>
        <v>58000</v>
      </c>
      <c r="Q5322" s="1" cm="1">
        <f t="array" ref="Q5322">MEDIAN(_xlfn._xlws.FILTER(Data_Source[Price (SAR)],Data_Source[Maker] = Data_Source[[#This Row],[Maker]]))</f>
        <v>65000</v>
      </c>
    </row>
    <row r="5323" spans="1:17" x14ac:dyDescent="0.35">
      <c r="A5323">
        <v>5322</v>
      </c>
      <c r="B5323" t="s">
        <v>27</v>
      </c>
      <c r="C5323" t="s">
        <v>28</v>
      </c>
      <c r="D5323">
        <v>2018</v>
      </c>
      <c r="E5323" s="9">
        <f ca="1">YEAR(TODAY())-Data_Source[[#This Row],[Year]]</f>
        <v>7</v>
      </c>
      <c r="F5323" t="s">
        <v>15</v>
      </c>
      <c r="G5323" t="s">
        <v>23</v>
      </c>
      <c r="H5323" t="s">
        <v>26</v>
      </c>
      <c r="I5323">
        <v>2</v>
      </c>
      <c r="J5323" t="s">
        <v>18</v>
      </c>
      <c r="K5323" t="s">
        <v>19</v>
      </c>
      <c r="L5323">
        <v>22640</v>
      </c>
      <c r="M5323" t="s">
        <v>254</v>
      </c>
      <c r="N5323" t="s">
        <v>254</v>
      </c>
      <c r="O5323" s="2">
        <v>1158</v>
      </c>
      <c r="P5323" s="1">
        <f>MEDIAN(Data_Source[Price (SAR)])</f>
        <v>58000</v>
      </c>
      <c r="Q5323" s="1" cm="1">
        <f t="array" ref="Q5323">MEDIAN(_xlfn._xlws.FILTER(Data_Source[Price (SAR)],Data_Source[Maker] = Data_Source[[#This Row],[Maker]]))</f>
        <v>42000</v>
      </c>
    </row>
    <row r="5324" spans="1:17" x14ac:dyDescent="0.35">
      <c r="A5324">
        <v>5323</v>
      </c>
      <c r="B5324" t="s">
        <v>27</v>
      </c>
      <c r="C5324" t="s">
        <v>88</v>
      </c>
      <c r="D5324">
        <v>2017</v>
      </c>
      <c r="E5324" s="9">
        <f ca="1">YEAR(TODAY())-Data_Source[[#This Row],[Year]]</f>
        <v>8</v>
      </c>
      <c r="F5324" t="s">
        <v>15</v>
      </c>
      <c r="G5324" t="s">
        <v>23</v>
      </c>
      <c r="H5324" t="s">
        <v>30</v>
      </c>
      <c r="I5324">
        <v>1.6</v>
      </c>
      <c r="J5324" t="s">
        <v>18</v>
      </c>
      <c r="K5324" t="s">
        <v>19</v>
      </c>
      <c r="L5324">
        <v>103461</v>
      </c>
      <c r="M5324" t="s">
        <v>20</v>
      </c>
      <c r="N5324" t="s">
        <v>20</v>
      </c>
      <c r="O5324" s="2">
        <v>30000</v>
      </c>
      <c r="P5324" s="1">
        <f>MEDIAN(Data_Source[Price (SAR)])</f>
        <v>58000</v>
      </c>
      <c r="Q5324" s="1" cm="1">
        <f t="array" ref="Q5324">MEDIAN(_xlfn._xlws.FILTER(Data_Source[Price (SAR)],Data_Source[Maker] = Data_Source[[#This Row],[Maker]]))</f>
        <v>42000</v>
      </c>
    </row>
    <row r="5325" spans="1:17" x14ac:dyDescent="0.35">
      <c r="A5325">
        <v>5324</v>
      </c>
      <c r="B5325" t="s">
        <v>34</v>
      </c>
      <c r="C5325" t="s">
        <v>145</v>
      </c>
      <c r="D5325">
        <v>2018</v>
      </c>
      <c r="E5325" s="9">
        <f ca="1">YEAR(TODAY())-Data_Source[[#This Row],[Year]]</f>
        <v>7</v>
      </c>
      <c r="F5325" t="s">
        <v>15</v>
      </c>
      <c r="G5325" t="s">
        <v>29</v>
      </c>
      <c r="H5325" t="s">
        <v>17</v>
      </c>
      <c r="I5325">
        <v>2.7</v>
      </c>
      <c r="J5325" t="s">
        <v>18</v>
      </c>
      <c r="K5325" t="s">
        <v>19</v>
      </c>
      <c r="L5325">
        <v>149000</v>
      </c>
      <c r="M5325" t="s">
        <v>45</v>
      </c>
      <c r="N5325" t="s">
        <v>539</v>
      </c>
      <c r="O5325" s="2">
        <v>68000</v>
      </c>
      <c r="P5325" s="1">
        <f>MEDIAN(Data_Source[Price (SAR)])</f>
        <v>58000</v>
      </c>
      <c r="Q5325" s="1" cm="1">
        <f t="array" ref="Q5325">MEDIAN(_xlfn._xlws.FILTER(Data_Source[Price (SAR)],Data_Source[Maker] = Data_Source[[#This Row],[Maker]]))</f>
        <v>65000</v>
      </c>
    </row>
    <row r="5326" spans="1:17" x14ac:dyDescent="0.35">
      <c r="A5326">
        <v>5325</v>
      </c>
      <c r="B5326" t="s">
        <v>34</v>
      </c>
      <c r="C5326" t="s">
        <v>124</v>
      </c>
      <c r="D5326">
        <v>2017</v>
      </c>
      <c r="E5326" s="9">
        <f ca="1">YEAR(TODAY())-Data_Source[[#This Row],[Year]]</f>
        <v>8</v>
      </c>
      <c r="F5326" t="s">
        <v>44</v>
      </c>
      <c r="G5326" t="s">
        <v>29</v>
      </c>
      <c r="H5326" t="s">
        <v>17</v>
      </c>
      <c r="I5326">
        <v>1.6</v>
      </c>
      <c r="J5326" t="s">
        <v>18</v>
      </c>
      <c r="K5326" t="s">
        <v>19</v>
      </c>
      <c r="L5326">
        <v>74658</v>
      </c>
      <c r="M5326" t="s">
        <v>20</v>
      </c>
      <c r="N5326" t="s">
        <v>20</v>
      </c>
      <c r="O5326" s="3">
        <v>135000</v>
      </c>
      <c r="P5326" s="1">
        <f>MEDIAN(Data_Source[Price (SAR)])</f>
        <v>58000</v>
      </c>
      <c r="Q5326" s="1" cm="1">
        <f t="array" ref="Q5326">MEDIAN(_xlfn._xlws.FILTER(Data_Source[Price (SAR)],Data_Source[Maker] = Data_Source[[#This Row],[Maker]]))</f>
        <v>65000</v>
      </c>
    </row>
    <row r="5327" spans="1:17" x14ac:dyDescent="0.35">
      <c r="A5327">
        <v>5326</v>
      </c>
      <c r="B5327" t="s">
        <v>181</v>
      </c>
      <c r="C5327" t="s">
        <v>199</v>
      </c>
      <c r="D5327">
        <v>2016</v>
      </c>
      <c r="E5327" s="9">
        <f ca="1">YEAR(TODAY())-Data_Source[[#This Row],[Year]]</f>
        <v>9</v>
      </c>
      <c r="F5327" t="s">
        <v>44</v>
      </c>
      <c r="G5327" t="s">
        <v>23</v>
      </c>
      <c r="H5327" t="s">
        <v>30</v>
      </c>
      <c r="I5327">
        <v>6</v>
      </c>
      <c r="J5327" t="s">
        <v>18</v>
      </c>
      <c r="K5327" t="s">
        <v>19</v>
      </c>
      <c r="L5327">
        <v>200000</v>
      </c>
      <c r="M5327" t="s">
        <v>59</v>
      </c>
      <c r="N5327" t="s">
        <v>59</v>
      </c>
      <c r="O5327" s="2">
        <v>53000</v>
      </c>
      <c r="P5327" s="1">
        <f>MEDIAN(Data_Source[Price (SAR)])</f>
        <v>58000</v>
      </c>
      <c r="Q5327" s="1" cm="1">
        <f t="array" ref="Q5327">MEDIAN(_xlfn._xlws.FILTER(Data_Source[Price (SAR)],Data_Source[Maker] = Data_Source[[#This Row],[Maker]]))</f>
        <v>54000</v>
      </c>
    </row>
    <row r="5328" spans="1:17" x14ac:dyDescent="0.35">
      <c r="A5328">
        <v>5327</v>
      </c>
      <c r="B5328" t="s">
        <v>21</v>
      </c>
      <c r="C5328" t="s">
        <v>218</v>
      </c>
      <c r="D5328">
        <v>2014</v>
      </c>
      <c r="E5328" s="9">
        <f ca="1">YEAR(TODAY())-Data_Source[[#This Row],[Year]]</f>
        <v>11</v>
      </c>
      <c r="F5328" t="s">
        <v>44</v>
      </c>
      <c r="G5328" t="s">
        <v>23</v>
      </c>
      <c r="H5328" t="s">
        <v>17</v>
      </c>
      <c r="I5328">
        <v>2.5</v>
      </c>
      <c r="J5328" t="s">
        <v>18</v>
      </c>
      <c r="K5328" t="s">
        <v>19</v>
      </c>
      <c r="L5328">
        <v>167</v>
      </c>
      <c r="M5328" t="s">
        <v>111</v>
      </c>
      <c r="N5328" t="s">
        <v>540</v>
      </c>
      <c r="O5328" s="3">
        <v>35000</v>
      </c>
      <c r="P5328" s="1">
        <f>MEDIAN(Data_Source[Price (SAR)])</f>
        <v>58000</v>
      </c>
      <c r="Q5328" s="1" cm="1">
        <f t="array" ref="Q5328">MEDIAN(_xlfn._xlws.FILTER(Data_Source[Price (SAR)],Data_Source[Maker] = Data_Source[[#This Row],[Maker]]))</f>
        <v>36500</v>
      </c>
    </row>
    <row r="5329" spans="1:17" x14ac:dyDescent="0.35">
      <c r="A5329">
        <v>5328</v>
      </c>
      <c r="B5329" t="s">
        <v>27</v>
      </c>
      <c r="C5329" t="s">
        <v>28</v>
      </c>
      <c r="D5329">
        <v>2015</v>
      </c>
      <c r="E5329" s="9">
        <f ca="1">YEAR(TODAY())-Data_Source[[#This Row],[Year]]</f>
        <v>10</v>
      </c>
      <c r="F5329" t="s">
        <v>15</v>
      </c>
      <c r="G5329" t="s">
        <v>29</v>
      </c>
      <c r="H5329" t="s">
        <v>17</v>
      </c>
      <c r="I5329">
        <v>2</v>
      </c>
      <c r="J5329" t="s">
        <v>18</v>
      </c>
      <c r="K5329" t="s">
        <v>19</v>
      </c>
      <c r="L5329">
        <v>169</v>
      </c>
      <c r="M5329" t="s">
        <v>111</v>
      </c>
      <c r="N5329" t="s">
        <v>540</v>
      </c>
      <c r="O5329" s="3">
        <v>30000</v>
      </c>
      <c r="P5329" s="1">
        <f>MEDIAN(Data_Source[Price (SAR)])</f>
        <v>58000</v>
      </c>
      <c r="Q5329" s="1" cm="1">
        <f t="array" ref="Q5329">MEDIAN(_xlfn._xlws.FILTER(Data_Source[Price (SAR)],Data_Source[Maker] = Data_Source[[#This Row],[Maker]]))</f>
        <v>42000</v>
      </c>
    </row>
    <row r="5330" spans="1:17" x14ac:dyDescent="0.35">
      <c r="A5330">
        <v>5329</v>
      </c>
      <c r="B5330" t="s">
        <v>281</v>
      </c>
      <c r="C5330" t="s">
        <v>328</v>
      </c>
      <c r="D5330">
        <v>2015</v>
      </c>
      <c r="E5330" s="9">
        <f ca="1">YEAR(TODAY())-Data_Source[[#This Row],[Year]]</f>
        <v>10</v>
      </c>
      <c r="F5330" t="s">
        <v>15</v>
      </c>
      <c r="G5330" t="s">
        <v>94</v>
      </c>
      <c r="H5330" t="s">
        <v>17</v>
      </c>
      <c r="I5330">
        <v>3</v>
      </c>
      <c r="J5330" t="s">
        <v>18</v>
      </c>
      <c r="K5330" t="s">
        <v>19</v>
      </c>
      <c r="L5330">
        <v>85000</v>
      </c>
      <c r="M5330" t="s">
        <v>64</v>
      </c>
      <c r="N5330" t="s">
        <v>64</v>
      </c>
      <c r="O5330" s="3">
        <v>180000</v>
      </c>
      <c r="P5330" s="1">
        <f>MEDIAN(Data_Source[Price (SAR)])</f>
        <v>58000</v>
      </c>
      <c r="Q5330" s="1" cm="1">
        <f t="array" ref="Q5330">MEDIAN(_xlfn._xlws.FILTER(Data_Source[Price (SAR)],Data_Source[Maker] = Data_Source[[#This Row],[Maker]]))</f>
        <v>91000</v>
      </c>
    </row>
    <row r="5331" spans="1:17" x14ac:dyDescent="0.35">
      <c r="A5331">
        <v>5330</v>
      </c>
      <c r="B5331" t="s">
        <v>27</v>
      </c>
      <c r="C5331" t="s">
        <v>28</v>
      </c>
      <c r="D5331">
        <v>2019</v>
      </c>
      <c r="E5331" s="9">
        <f ca="1">YEAR(TODAY())-Data_Source[[#This Row],[Year]]</f>
        <v>6</v>
      </c>
      <c r="F5331" t="s">
        <v>15</v>
      </c>
      <c r="G5331" t="s">
        <v>23</v>
      </c>
      <c r="H5331" t="s">
        <v>26</v>
      </c>
      <c r="I5331">
        <v>1.6</v>
      </c>
      <c r="J5331" t="s">
        <v>18</v>
      </c>
      <c r="K5331" t="s">
        <v>19</v>
      </c>
      <c r="L5331">
        <v>120496</v>
      </c>
      <c r="M5331" t="s">
        <v>20</v>
      </c>
      <c r="N5331" t="s">
        <v>20</v>
      </c>
      <c r="O5331" s="2">
        <v>40800</v>
      </c>
      <c r="P5331" s="1">
        <f>MEDIAN(Data_Source[Price (SAR)])</f>
        <v>58000</v>
      </c>
      <c r="Q5331" s="1" cm="1">
        <f t="array" ref="Q5331">MEDIAN(_xlfn._xlws.FILTER(Data_Source[Price (SAR)],Data_Source[Maker] = Data_Source[[#This Row],[Maker]]))</f>
        <v>42000</v>
      </c>
    </row>
    <row r="5332" spans="1:17" x14ac:dyDescent="0.35">
      <c r="A5332">
        <v>5331</v>
      </c>
      <c r="B5332" t="s">
        <v>21</v>
      </c>
      <c r="C5332" t="s">
        <v>24</v>
      </c>
      <c r="D5332">
        <v>2017</v>
      </c>
      <c r="E5332" s="9">
        <f ca="1">YEAR(TODAY())-Data_Source[[#This Row],[Year]]</f>
        <v>8</v>
      </c>
      <c r="F5332" t="s">
        <v>15</v>
      </c>
      <c r="G5332" t="s">
        <v>23</v>
      </c>
      <c r="H5332" t="s">
        <v>26</v>
      </c>
      <c r="I5332">
        <v>1.5</v>
      </c>
      <c r="J5332" t="s">
        <v>18</v>
      </c>
      <c r="K5332" t="s">
        <v>19</v>
      </c>
      <c r="L5332">
        <v>145161</v>
      </c>
      <c r="M5332" t="s">
        <v>20</v>
      </c>
      <c r="N5332" t="s">
        <v>20</v>
      </c>
      <c r="O5332" s="2">
        <v>27000</v>
      </c>
      <c r="P5332" s="1">
        <f>MEDIAN(Data_Source[Price (SAR)])</f>
        <v>58000</v>
      </c>
      <c r="Q5332" s="1" cm="1">
        <f t="array" ref="Q5332">MEDIAN(_xlfn._xlws.FILTER(Data_Source[Price (SAR)],Data_Source[Maker] = Data_Source[[#This Row],[Maker]]))</f>
        <v>36500</v>
      </c>
    </row>
    <row r="5333" spans="1:17" x14ac:dyDescent="0.35">
      <c r="A5333">
        <v>5332</v>
      </c>
      <c r="B5333" t="s">
        <v>181</v>
      </c>
      <c r="C5333" t="s">
        <v>199</v>
      </c>
      <c r="D5333">
        <v>2012</v>
      </c>
      <c r="E5333" s="9">
        <f ca="1">YEAR(TODAY())-Data_Source[[#This Row],[Year]]</f>
        <v>13</v>
      </c>
      <c r="F5333" t="s">
        <v>15</v>
      </c>
      <c r="G5333" t="s">
        <v>23</v>
      </c>
      <c r="H5333" t="s">
        <v>26</v>
      </c>
      <c r="I5333">
        <v>3.8</v>
      </c>
      <c r="J5333" t="s">
        <v>18</v>
      </c>
      <c r="K5333" t="s">
        <v>19</v>
      </c>
      <c r="L5333">
        <v>85175</v>
      </c>
      <c r="M5333" t="s">
        <v>20</v>
      </c>
      <c r="N5333" t="s">
        <v>20</v>
      </c>
      <c r="O5333" s="2">
        <v>41500</v>
      </c>
      <c r="P5333" s="1">
        <f>MEDIAN(Data_Source[Price (SAR)])</f>
        <v>58000</v>
      </c>
      <c r="Q5333" s="1" cm="1">
        <f t="array" ref="Q5333">MEDIAN(_xlfn._xlws.FILTER(Data_Source[Price (SAR)],Data_Source[Maker] = Data_Source[[#This Row],[Maker]]))</f>
        <v>54000</v>
      </c>
    </row>
    <row r="5334" spans="1:17" x14ac:dyDescent="0.35">
      <c r="A5334">
        <v>5333</v>
      </c>
      <c r="B5334" t="s">
        <v>60</v>
      </c>
      <c r="C5334" t="s">
        <v>61</v>
      </c>
      <c r="D5334">
        <v>2017</v>
      </c>
      <c r="E5334" s="9">
        <f ca="1">YEAR(TODAY())-Data_Source[[#This Row],[Year]]</f>
        <v>8</v>
      </c>
      <c r="F5334" t="s">
        <v>44</v>
      </c>
      <c r="G5334" t="s">
        <v>16</v>
      </c>
      <c r="H5334" t="s">
        <v>17</v>
      </c>
      <c r="I5334">
        <v>3.5</v>
      </c>
      <c r="J5334" t="s">
        <v>18</v>
      </c>
      <c r="K5334" t="s">
        <v>19</v>
      </c>
      <c r="L5334">
        <v>59000</v>
      </c>
      <c r="M5334" t="s">
        <v>20</v>
      </c>
      <c r="N5334" t="s">
        <v>20</v>
      </c>
      <c r="O5334" s="3">
        <v>188000</v>
      </c>
      <c r="P5334" s="1">
        <f>MEDIAN(Data_Source[Price (SAR)])</f>
        <v>58000</v>
      </c>
      <c r="Q5334" s="1" cm="1">
        <f t="array" ref="Q5334">MEDIAN(_xlfn._xlws.FILTER(Data_Source[Price (SAR)],Data_Source[Maker] = Data_Source[[#This Row],[Maker]]))</f>
        <v>142000</v>
      </c>
    </row>
    <row r="5335" spans="1:17" x14ac:dyDescent="0.35">
      <c r="A5335">
        <v>5334</v>
      </c>
      <c r="B5335" t="s">
        <v>39</v>
      </c>
      <c r="C5335" t="s">
        <v>46</v>
      </c>
      <c r="D5335">
        <v>2003</v>
      </c>
      <c r="E5335" s="9">
        <f ca="1">YEAR(TODAY())-Data_Source[[#This Row],[Year]]</f>
        <v>22</v>
      </c>
      <c r="F5335" t="s">
        <v>44</v>
      </c>
      <c r="G5335" t="s">
        <v>16</v>
      </c>
      <c r="H5335" t="s">
        <v>17</v>
      </c>
      <c r="I5335">
        <v>5.3</v>
      </c>
      <c r="J5335" t="s">
        <v>18</v>
      </c>
      <c r="K5335" t="s">
        <v>19</v>
      </c>
      <c r="L5335">
        <v>45000</v>
      </c>
      <c r="M5335" t="s">
        <v>20</v>
      </c>
      <c r="N5335" t="s">
        <v>20</v>
      </c>
      <c r="O5335" s="2">
        <v>18000</v>
      </c>
      <c r="P5335" s="1">
        <f>MEDIAN(Data_Source[Price (SAR)])</f>
        <v>58000</v>
      </c>
      <c r="Q5335" s="1" cm="1">
        <f t="array" ref="Q5335">MEDIAN(_xlfn._xlws.FILTER(Data_Source[Price (SAR)],Data_Source[Maker] = Data_Source[[#This Row],[Maker]]))</f>
        <v>60000</v>
      </c>
    </row>
    <row r="5336" spans="1:17" x14ac:dyDescent="0.35">
      <c r="A5336">
        <v>5335</v>
      </c>
      <c r="B5336" t="s">
        <v>60</v>
      </c>
      <c r="C5336" t="s">
        <v>241</v>
      </c>
      <c r="D5336">
        <v>2003</v>
      </c>
      <c r="E5336" s="9">
        <f ca="1">YEAR(TODAY())-Data_Source[[#This Row],[Year]]</f>
        <v>22</v>
      </c>
      <c r="F5336" t="s">
        <v>47</v>
      </c>
      <c r="G5336" t="s">
        <v>38</v>
      </c>
      <c r="H5336" t="s">
        <v>17</v>
      </c>
      <c r="I5336">
        <v>4.5999999999999996</v>
      </c>
      <c r="J5336" t="s">
        <v>18</v>
      </c>
      <c r="K5336" t="s">
        <v>19</v>
      </c>
      <c r="L5336">
        <v>1869</v>
      </c>
      <c r="M5336" t="s">
        <v>20</v>
      </c>
      <c r="N5336" t="s">
        <v>20</v>
      </c>
      <c r="O5336" s="2">
        <v>22000</v>
      </c>
      <c r="P5336" s="1">
        <f>MEDIAN(Data_Source[Price (SAR)])</f>
        <v>58000</v>
      </c>
      <c r="Q5336" s="1" cm="1">
        <f t="array" ref="Q5336">MEDIAN(_xlfn._xlws.FILTER(Data_Source[Price (SAR)],Data_Source[Maker] = Data_Source[[#This Row],[Maker]]))</f>
        <v>142000</v>
      </c>
    </row>
    <row r="5337" spans="1:17" x14ac:dyDescent="0.35">
      <c r="A5337">
        <v>5336</v>
      </c>
      <c r="B5337" t="s">
        <v>34</v>
      </c>
      <c r="C5337" t="s">
        <v>162</v>
      </c>
      <c r="D5337">
        <v>2012</v>
      </c>
      <c r="E5337" s="9">
        <f ca="1">YEAR(TODAY())-Data_Source[[#This Row],[Year]]</f>
        <v>13</v>
      </c>
      <c r="F5337" t="s">
        <v>44</v>
      </c>
      <c r="G5337" t="s">
        <v>94</v>
      </c>
      <c r="H5337" t="s">
        <v>30</v>
      </c>
      <c r="I5337">
        <v>4</v>
      </c>
      <c r="J5337" t="s">
        <v>18</v>
      </c>
      <c r="K5337" t="s">
        <v>68</v>
      </c>
      <c r="L5337">
        <v>333000</v>
      </c>
      <c r="M5337" t="s">
        <v>20</v>
      </c>
      <c r="N5337" t="s">
        <v>20</v>
      </c>
      <c r="O5337" s="3">
        <v>65000</v>
      </c>
      <c r="P5337" s="1">
        <f>MEDIAN(Data_Source[Price (SAR)])</f>
        <v>58000</v>
      </c>
      <c r="Q5337" s="1" cm="1">
        <f t="array" ref="Q5337">MEDIAN(_xlfn._xlws.FILTER(Data_Source[Price (SAR)],Data_Source[Maker] = Data_Source[[#This Row],[Maker]]))</f>
        <v>65000</v>
      </c>
    </row>
    <row r="5338" spans="1:17" x14ac:dyDescent="0.35">
      <c r="A5338">
        <v>5337</v>
      </c>
      <c r="B5338" t="s">
        <v>76</v>
      </c>
      <c r="C5338" t="s">
        <v>144</v>
      </c>
      <c r="D5338">
        <v>2008</v>
      </c>
      <c r="E5338" s="9">
        <f ca="1">YEAR(TODAY())-Data_Source[[#This Row],[Year]]</f>
        <v>17</v>
      </c>
      <c r="F5338" t="s">
        <v>47</v>
      </c>
      <c r="G5338" t="s">
        <v>102</v>
      </c>
      <c r="H5338" t="s">
        <v>17</v>
      </c>
      <c r="I5338">
        <v>9</v>
      </c>
      <c r="J5338" t="s">
        <v>18</v>
      </c>
      <c r="K5338" t="s">
        <v>19</v>
      </c>
      <c r="L5338">
        <v>115</v>
      </c>
      <c r="M5338" t="s">
        <v>20</v>
      </c>
      <c r="N5338" t="s">
        <v>20</v>
      </c>
      <c r="O5338" s="3">
        <v>17000</v>
      </c>
      <c r="P5338" s="1">
        <f>MEDIAN(Data_Source[Price (SAR)])</f>
        <v>58000</v>
      </c>
      <c r="Q5338" s="1" cm="1">
        <f t="array" ref="Q5338">MEDIAN(_xlfn._xlws.FILTER(Data_Source[Price (SAR)],Data_Source[Maker] = Data_Source[[#This Row],[Maker]]))</f>
        <v>55000</v>
      </c>
    </row>
    <row r="5339" spans="1:17" x14ac:dyDescent="0.35">
      <c r="A5339">
        <v>5338</v>
      </c>
      <c r="B5339" t="s">
        <v>73</v>
      </c>
      <c r="C5339">
        <v>6</v>
      </c>
      <c r="D5339">
        <v>2016</v>
      </c>
      <c r="E5339" s="9">
        <f ca="1">YEAR(TODAY())-Data_Source[[#This Row],[Year]]</f>
        <v>9</v>
      </c>
      <c r="F5339" t="s">
        <v>47</v>
      </c>
      <c r="G5339" t="s">
        <v>102</v>
      </c>
      <c r="H5339" t="s">
        <v>30</v>
      </c>
      <c r="I5339">
        <v>2.5</v>
      </c>
      <c r="J5339" t="s">
        <v>18</v>
      </c>
      <c r="K5339" t="s">
        <v>19</v>
      </c>
      <c r="L5339">
        <v>216000</v>
      </c>
      <c r="M5339" t="s">
        <v>20</v>
      </c>
      <c r="N5339" t="s">
        <v>20</v>
      </c>
      <c r="O5339" s="2">
        <v>40000</v>
      </c>
      <c r="P5339" s="1">
        <f>MEDIAN(Data_Source[Price (SAR)])</f>
        <v>58000</v>
      </c>
      <c r="Q5339" s="1" cm="1">
        <f t="array" ref="Q5339">MEDIAN(_xlfn._xlws.FILTER(Data_Source[Price (SAR)],Data_Source[Maker] = Data_Source[[#This Row],[Maker]]))</f>
        <v>56000</v>
      </c>
    </row>
    <row r="5340" spans="1:17" x14ac:dyDescent="0.35">
      <c r="A5340">
        <v>5339</v>
      </c>
      <c r="B5340" t="s">
        <v>48</v>
      </c>
      <c r="C5340" t="s">
        <v>106</v>
      </c>
      <c r="D5340">
        <v>2013</v>
      </c>
      <c r="E5340" s="9">
        <f ca="1">YEAR(TODAY())-Data_Source[[#This Row],[Year]]</f>
        <v>12</v>
      </c>
      <c r="F5340" t="s">
        <v>44</v>
      </c>
      <c r="G5340" t="s">
        <v>94</v>
      </c>
      <c r="H5340" t="s">
        <v>30</v>
      </c>
      <c r="I5340">
        <v>3</v>
      </c>
      <c r="J5340" t="s">
        <v>18</v>
      </c>
      <c r="K5340" t="s">
        <v>19</v>
      </c>
      <c r="L5340">
        <v>130000</v>
      </c>
      <c r="M5340" t="s">
        <v>20</v>
      </c>
      <c r="N5340" t="s">
        <v>20</v>
      </c>
      <c r="O5340" s="2">
        <v>115000</v>
      </c>
      <c r="P5340" s="1">
        <f>MEDIAN(Data_Source[Price (SAR)])</f>
        <v>58000</v>
      </c>
      <c r="Q5340" s="1" cm="1">
        <f t="array" ref="Q5340">MEDIAN(_xlfn._xlws.FILTER(Data_Source[Price (SAR)],Data_Source[Maker] = Data_Source[[#This Row],[Maker]]))</f>
        <v>145000</v>
      </c>
    </row>
    <row r="5341" spans="1:17" x14ac:dyDescent="0.35">
      <c r="A5341">
        <v>5340</v>
      </c>
      <c r="B5341" t="s">
        <v>134</v>
      </c>
      <c r="C5341" t="s">
        <v>442</v>
      </c>
      <c r="D5341">
        <v>2014</v>
      </c>
      <c r="E5341" s="9">
        <f ca="1">YEAR(TODAY())-Data_Source[[#This Row],[Year]]</f>
        <v>11</v>
      </c>
      <c r="F5341" t="s">
        <v>15</v>
      </c>
      <c r="G5341" t="s">
        <v>25</v>
      </c>
      <c r="H5341" t="s">
        <v>30</v>
      </c>
      <c r="I5341">
        <v>1.6</v>
      </c>
      <c r="J5341" t="s">
        <v>18</v>
      </c>
      <c r="K5341" t="s">
        <v>68</v>
      </c>
      <c r="L5341">
        <v>210</v>
      </c>
      <c r="M5341" t="s">
        <v>20</v>
      </c>
      <c r="N5341" t="s">
        <v>20</v>
      </c>
      <c r="O5341" s="2">
        <v>10000</v>
      </c>
      <c r="P5341" s="1">
        <f>MEDIAN(Data_Source[Price (SAR)])</f>
        <v>58000</v>
      </c>
      <c r="Q5341" s="1" cm="1">
        <f t="array" ref="Q5341">MEDIAN(_xlfn._xlws.FILTER(Data_Source[Price (SAR)],Data_Source[Maker] = Data_Source[[#This Row],[Maker]]))</f>
        <v>26000</v>
      </c>
    </row>
    <row r="5342" spans="1:17" x14ac:dyDescent="0.35">
      <c r="A5342">
        <v>5341</v>
      </c>
      <c r="B5342" t="s">
        <v>34</v>
      </c>
      <c r="C5342" t="s">
        <v>127</v>
      </c>
      <c r="D5342">
        <v>2012</v>
      </c>
      <c r="E5342" s="9">
        <f ca="1">YEAR(TODAY())-Data_Source[[#This Row],[Year]]</f>
        <v>13</v>
      </c>
      <c r="F5342" t="s">
        <v>15</v>
      </c>
      <c r="G5342" t="s">
        <v>75</v>
      </c>
      <c r="H5342" t="s">
        <v>30</v>
      </c>
      <c r="I5342">
        <v>4</v>
      </c>
      <c r="J5342" t="s">
        <v>18</v>
      </c>
      <c r="K5342" t="s">
        <v>68</v>
      </c>
      <c r="L5342">
        <v>327193</v>
      </c>
      <c r="M5342" t="s">
        <v>20</v>
      </c>
      <c r="N5342" t="s">
        <v>20</v>
      </c>
      <c r="O5342" s="3">
        <v>75000</v>
      </c>
      <c r="P5342" s="1">
        <f>MEDIAN(Data_Source[Price (SAR)])</f>
        <v>58000</v>
      </c>
      <c r="Q5342" s="1" cm="1">
        <f t="array" ref="Q5342">MEDIAN(_xlfn._xlws.FILTER(Data_Source[Price (SAR)],Data_Source[Maker] = Data_Source[[#This Row],[Maker]]))</f>
        <v>65000</v>
      </c>
    </row>
    <row r="5343" spans="1:17" x14ac:dyDescent="0.35">
      <c r="A5343">
        <v>5342</v>
      </c>
      <c r="B5343" t="s">
        <v>82</v>
      </c>
      <c r="C5343" t="s">
        <v>83</v>
      </c>
      <c r="D5343">
        <v>2019</v>
      </c>
      <c r="E5343" s="9">
        <f ca="1">YEAR(TODAY())-Data_Source[[#This Row],[Year]]</f>
        <v>6</v>
      </c>
      <c r="F5343" t="s">
        <v>15</v>
      </c>
      <c r="G5343" t="s">
        <v>94</v>
      </c>
      <c r="H5343" t="s">
        <v>26</v>
      </c>
      <c r="I5343">
        <v>3.3</v>
      </c>
      <c r="J5343" t="s">
        <v>18</v>
      </c>
      <c r="K5343" t="s">
        <v>19</v>
      </c>
      <c r="L5343">
        <v>73000</v>
      </c>
      <c r="M5343" t="s">
        <v>20</v>
      </c>
      <c r="N5343" t="s">
        <v>20</v>
      </c>
      <c r="O5343" s="2">
        <v>65000</v>
      </c>
      <c r="P5343" s="1">
        <f>MEDIAN(Data_Source[Price (SAR)])</f>
        <v>58000</v>
      </c>
      <c r="Q5343" s="1" cm="1">
        <f t="array" ref="Q5343">MEDIAN(_xlfn._xlws.FILTER(Data_Source[Price (SAR)],Data_Source[Maker] = Data_Source[[#This Row],[Maker]]))</f>
        <v>40000</v>
      </c>
    </row>
    <row r="5344" spans="1:17" x14ac:dyDescent="0.35">
      <c r="A5344">
        <v>5343</v>
      </c>
      <c r="B5344" t="s">
        <v>109</v>
      </c>
      <c r="C5344" t="s">
        <v>110</v>
      </c>
      <c r="D5344">
        <v>2018</v>
      </c>
      <c r="E5344" s="9">
        <f ca="1">YEAR(TODAY())-Data_Source[[#This Row],[Year]]</f>
        <v>7</v>
      </c>
      <c r="F5344" t="s">
        <v>15</v>
      </c>
      <c r="G5344" t="s">
        <v>65</v>
      </c>
      <c r="H5344" t="s">
        <v>26</v>
      </c>
      <c r="I5344">
        <v>3.6</v>
      </c>
      <c r="J5344" t="s">
        <v>18</v>
      </c>
      <c r="K5344" t="s">
        <v>19</v>
      </c>
      <c r="L5344">
        <v>79000</v>
      </c>
      <c r="M5344" t="s">
        <v>20</v>
      </c>
      <c r="N5344" t="s">
        <v>20</v>
      </c>
      <c r="O5344" s="2">
        <v>79000</v>
      </c>
      <c r="P5344" s="1">
        <f>MEDIAN(Data_Source[Price (SAR)])</f>
        <v>58000</v>
      </c>
      <c r="Q5344" s="1" cm="1">
        <f t="array" ref="Q5344">MEDIAN(_xlfn._xlws.FILTER(Data_Source[Price (SAR)],Data_Source[Maker] = Data_Source[[#This Row],[Maker]]))</f>
        <v>71000</v>
      </c>
    </row>
    <row r="5345" spans="1:17" x14ac:dyDescent="0.35">
      <c r="A5345">
        <v>5344</v>
      </c>
      <c r="B5345" t="s">
        <v>34</v>
      </c>
      <c r="C5345" t="s">
        <v>58</v>
      </c>
      <c r="D5345">
        <v>2011</v>
      </c>
      <c r="E5345" s="9">
        <f ca="1">YEAR(TODAY())-Data_Source[[#This Row],[Year]]</f>
        <v>14</v>
      </c>
      <c r="F5345" t="s">
        <v>15</v>
      </c>
      <c r="G5345" t="s">
        <v>75</v>
      </c>
      <c r="H5345" t="s">
        <v>26</v>
      </c>
      <c r="I5345">
        <v>2.7</v>
      </c>
      <c r="J5345" t="s">
        <v>18</v>
      </c>
      <c r="K5345" t="s">
        <v>19</v>
      </c>
      <c r="L5345">
        <v>325</v>
      </c>
      <c r="M5345" t="s">
        <v>20</v>
      </c>
      <c r="N5345" t="s">
        <v>20</v>
      </c>
      <c r="O5345" s="3">
        <v>32000</v>
      </c>
      <c r="P5345" s="1">
        <f>MEDIAN(Data_Source[Price (SAR)])</f>
        <v>58000</v>
      </c>
      <c r="Q5345" s="1" cm="1">
        <f t="array" ref="Q5345">MEDIAN(_xlfn._xlws.FILTER(Data_Source[Price (SAR)],Data_Source[Maker] = Data_Source[[#This Row],[Maker]]))</f>
        <v>65000</v>
      </c>
    </row>
    <row r="5346" spans="1:17" x14ac:dyDescent="0.35">
      <c r="A5346">
        <v>5345</v>
      </c>
      <c r="B5346" t="s">
        <v>76</v>
      </c>
      <c r="C5346" t="s">
        <v>240</v>
      </c>
      <c r="D5346">
        <v>2010</v>
      </c>
      <c r="E5346" s="9">
        <f ca="1">YEAR(TODAY())-Data_Source[[#This Row],[Year]]</f>
        <v>15</v>
      </c>
      <c r="F5346" t="s">
        <v>15</v>
      </c>
      <c r="G5346" t="s">
        <v>38</v>
      </c>
      <c r="H5346" t="s">
        <v>26</v>
      </c>
      <c r="I5346">
        <v>4.5999999999999996</v>
      </c>
      <c r="J5346" t="s">
        <v>18</v>
      </c>
      <c r="K5346" t="s">
        <v>19</v>
      </c>
      <c r="L5346">
        <v>267488</v>
      </c>
      <c r="M5346" t="s">
        <v>20</v>
      </c>
      <c r="N5346" t="s">
        <v>20</v>
      </c>
      <c r="O5346" s="2">
        <v>32000</v>
      </c>
      <c r="P5346" s="1">
        <f>MEDIAN(Data_Source[Price (SAR)])</f>
        <v>58000</v>
      </c>
      <c r="Q5346" s="1" cm="1">
        <f t="array" ref="Q5346">MEDIAN(_xlfn._xlws.FILTER(Data_Source[Price (SAR)],Data_Source[Maker] = Data_Source[[#This Row],[Maker]]))</f>
        <v>55000</v>
      </c>
    </row>
    <row r="5347" spans="1:17" x14ac:dyDescent="0.35">
      <c r="A5347">
        <v>5346</v>
      </c>
      <c r="B5347" t="s">
        <v>60</v>
      </c>
      <c r="C5347" t="s">
        <v>198</v>
      </c>
      <c r="D5347">
        <v>2014</v>
      </c>
      <c r="E5347" s="9">
        <f ca="1">YEAR(TODAY())-Data_Source[[#This Row],[Year]]</f>
        <v>11</v>
      </c>
      <c r="F5347" t="s">
        <v>15</v>
      </c>
      <c r="G5347" t="s">
        <v>75</v>
      </c>
      <c r="H5347" t="s">
        <v>17</v>
      </c>
      <c r="I5347">
        <v>3.5</v>
      </c>
      <c r="J5347" t="s">
        <v>18</v>
      </c>
      <c r="K5347" t="s">
        <v>19</v>
      </c>
      <c r="L5347">
        <v>124000</v>
      </c>
      <c r="M5347" t="s">
        <v>20</v>
      </c>
      <c r="N5347" t="s">
        <v>20</v>
      </c>
      <c r="O5347" s="2">
        <v>136000</v>
      </c>
      <c r="P5347" s="1">
        <f>MEDIAN(Data_Source[Price (SAR)])</f>
        <v>58000</v>
      </c>
      <c r="Q5347" s="1" cm="1">
        <f t="array" ref="Q5347">MEDIAN(_xlfn._xlws.FILTER(Data_Source[Price (SAR)],Data_Source[Maker] = Data_Source[[#This Row],[Maker]]))</f>
        <v>142000</v>
      </c>
    </row>
    <row r="5348" spans="1:17" x14ac:dyDescent="0.35">
      <c r="A5348">
        <v>5347</v>
      </c>
      <c r="B5348" t="s">
        <v>27</v>
      </c>
      <c r="C5348" t="s">
        <v>28</v>
      </c>
      <c r="D5348">
        <v>2019</v>
      </c>
      <c r="E5348" s="9">
        <f ca="1">YEAR(TODAY())-Data_Source[[#This Row],[Year]]</f>
        <v>6</v>
      </c>
      <c r="F5348" t="s">
        <v>15</v>
      </c>
      <c r="G5348" t="s">
        <v>25</v>
      </c>
      <c r="H5348" t="s">
        <v>30</v>
      </c>
      <c r="I5348">
        <v>2</v>
      </c>
      <c r="J5348" t="s">
        <v>18</v>
      </c>
      <c r="K5348" t="s">
        <v>19</v>
      </c>
      <c r="L5348">
        <v>41912</v>
      </c>
      <c r="M5348" t="s">
        <v>20</v>
      </c>
      <c r="N5348" t="s">
        <v>20</v>
      </c>
      <c r="O5348" s="2">
        <v>59500</v>
      </c>
      <c r="P5348" s="1">
        <f>MEDIAN(Data_Source[Price (SAR)])</f>
        <v>58000</v>
      </c>
      <c r="Q5348" s="1" cm="1">
        <f t="array" ref="Q5348">MEDIAN(_xlfn._xlws.FILTER(Data_Source[Price (SAR)],Data_Source[Maker] = Data_Source[[#This Row],[Maker]]))</f>
        <v>42000</v>
      </c>
    </row>
    <row r="5349" spans="1:17" x14ac:dyDescent="0.35">
      <c r="A5349">
        <v>5348</v>
      </c>
      <c r="B5349" t="s">
        <v>27</v>
      </c>
      <c r="C5349" t="s">
        <v>88</v>
      </c>
      <c r="D5349">
        <v>2020</v>
      </c>
      <c r="E5349" s="9">
        <f ca="1">YEAR(TODAY())-Data_Source[[#This Row],[Year]]</f>
        <v>5</v>
      </c>
      <c r="F5349" t="s">
        <v>15</v>
      </c>
      <c r="G5349" t="s">
        <v>25</v>
      </c>
      <c r="H5349" t="s">
        <v>26</v>
      </c>
      <c r="I5349">
        <v>1.4</v>
      </c>
      <c r="J5349" t="s">
        <v>18</v>
      </c>
      <c r="K5349" t="s">
        <v>19</v>
      </c>
      <c r="L5349">
        <v>22550</v>
      </c>
      <c r="M5349" t="s">
        <v>20</v>
      </c>
      <c r="N5349" t="s">
        <v>20</v>
      </c>
      <c r="O5349" s="3">
        <v>41500</v>
      </c>
      <c r="P5349" s="1">
        <f>MEDIAN(Data_Source[Price (SAR)])</f>
        <v>58000</v>
      </c>
      <c r="Q5349" s="1" cm="1">
        <f t="array" ref="Q5349">MEDIAN(_xlfn._xlws.FILTER(Data_Source[Price (SAR)],Data_Source[Maker] = Data_Source[[#This Row],[Maker]]))</f>
        <v>42000</v>
      </c>
    </row>
    <row r="5350" spans="1:17" x14ac:dyDescent="0.35">
      <c r="A5350">
        <v>5349</v>
      </c>
      <c r="B5350" t="s">
        <v>27</v>
      </c>
      <c r="C5350" t="s">
        <v>84</v>
      </c>
      <c r="D5350">
        <v>2016</v>
      </c>
      <c r="E5350" s="9">
        <f ca="1">YEAR(TODAY())-Data_Source[[#This Row],[Year]]</f>
        <v>9</v>
      </c>
      <c r="F5350" t="s">
        <v>15</v>
      </c>
      <c r="G5350" t="s">
        <v>102</v>
      </c>
      <c r="H5350" t="s">
        <v>30</v>
      </c>
      <c r="I5350">
        <v>2</v>
      </c>
      <c r="J5350" t="s">
        <v>18</v>
      </c>
      <c r="K5350" t="s">
        <v>19</v>
      </c>
      <c r="L5350">
        <v>200000</v>
      </c>
      <c r="M5350" t="s">
        <v>20</v>
      </c>
      <c r="N5350" t="s">
        <v>20</v>
      </c>
      <c r="O5350" s="3">
        <v>39000</v>
      </c>
      <c r="P5350" s="1">
        <f>MEDIAN(Data_Source[Price (SAR)])</f>
        <v>58000</v>
      </c>
      <c r="Q5350" s="1" cm="1">
        <f t="array" ref="Q5350">MEDIAN(_xlfn._xlws.FILTER(Data_Source[Price (SAR)],Data_Source[Maker] = Data_Source[[#This Row],[Maker]]))</f>
        <v>42000</v>
      </c>
    </row>
    <row r="5351" spans="1:17" x14ac:dyDescent="0.35">
      <c r="A5351">
        <v>5350</v>
      </c>
      <c r="B5351" t="s">
        <v>36</v>
      </c>
      <c r="C5351" t="s">
        <v>37</v>
      </c>
      <c r="D5351">
        <v>1995</v>
      </c>
      <c r="E5351" s="9">
        <f ca="1">YEAR(TODAY())-Data_Source[[#This Row],[Year]]</f>
        <v>30</v>
      </c>
      <c r="F5351" t="s">
        <v>44</v>
      </c>
      <c r="G5351" t="s">
        <v>213</v>
      </c>
      <c r="H5351" t="s">
        <v>30</v>
      </c>
      <c r="I5351">
        <v>5.3</v>
      </c>
      <c r="J5351" t="s">
        <v>18</v>
      </c>
      <c r="K5351" t="s">
        <v>19</v>
      </c>
      <c r="L5351">
        <v>275000</v>
      </c>
      <c r="M5351" t="s">
        <v>155</v>
      </c>
      <c r="N5351" t="s">
        <v>539</v>
      </c>
      <c r="O5351" s="3">
        <v>18000</v>
      </c>
      <c r="P5351" s="1">
        <f>MEDIAN(Data_Source[Price (SAR)])</f>
        <v>58000</v>
      </c>
      <c r="Q5351" s="1" cm="1">
        <f t="array" ref="Q5351">MEDIAN(_xlfn._xlws.FILTER(Data_Source[Price (SAR)],Data_Source[Maker] = Data_Source[[#This Row],[Maker]]))</f>
        <v>72000</v>
      </c>
    </row>
    <row r="5352" spans="1:17" x14ac:dyDescent="0.35">
      <c r="A5352">
        <v>5351</v>
      </c>
      <c r="B5352" t="s">
        <v>31</v>
      </c>
      <c r="C5352" t="s">
        <v>32</v>
      </c>
      <c r="D5352">
        <v>2016</v>
      </c>
      <c r="E5352" s="9">
        <f ca="1">YEAR(TODAY())-Data_Source[[#This Row],[Year]]</f>
        <v>9</v>
      </c>
      <c r="F5352" t="s">
        <v>44</v>
      </c>
      <c r="G5352" t="s">
        <v>23</v>
      </c>
      <c r="H5352" t="s">
        <v>17</v>
      </c>
      <c r="I5352">
        <v>1.6</v>
      </c>
      <c r="J5352" t="s">
        <v>18</v>
      </c>
      <c r="K5352" t="s">
        <v>19</v>
      </c>
      <c r="L5352">
        <v>81000</v>
      </c>
      <c r="M5352" t="s">
        <v>155</v>
      </c>
      <c r="N5352" t="s">
        <v>539</v>
      </c>
      <c r="O5352" s="3">
        <v>63000</v>
      </c>
      <c r="P5352" s="1">
        <f>MEDIAN(Data_Source[Price (SAR)])</f>
        <v>58000</v>
      </c>
      <c r="Q5352" s="1" cm="1">
        <f t="array" ref="Q5352">MEDIAN(_xlfn._xlws.FILTER(Data_Source[Price (SAR)],Data_Source[Maker] = Data_Source[[#This Row],[Maker]]))</f>
        <v>60500</v>
      </c>
    </row>
    <row r="5353" spans="1:17" x14ac:dyDescent="0.35">
      <c r="A5353">
        <v>5352</v>
      </c>
      <c r="B5353" t="s">
        <v>34</v>
      </c>
      <c r="C5353" t="s">
        <v>58</v>
      </c>
      <c r="D5353">
        <v>2012</v>
      </c>
      <c r="E5353" s="9">
        <f ca="1">YEAR(TODAY())-Data_Source[[#This Row],[Year]]</f>
        <v>13</v>
      </c>
      <c r="F5353" t="s">
        <v>15</v>
      </c>
      <c r="G5353" t="s">
        <v>23</v>
      </c>
      <c r="H5353" t="s">
        <v>17</v>
      </c>
      <c r="I5353">
        <v>2.7</v>
      </c>
      <c r="J5353" t="s">
        <v>18</v>
      </c>
      <c r="K5353" t="s">
        <v>19</v>
      </c>
      <c r="L5353">
        <v>213</v>
      </c>
      <c r="M5353" t="s">
        <v>138</v>
      </c>
      <c r="N5353" t="s">
        <v>64</v>
      </c>
      <c r="O5353" s="3">
        <v>58000</v>
      </c>
      <c r="P5353" s="1">
        <f>MEDIAN(Data_Source[Price (SAR)])</f>
        <v>58000</v>
      </c>
      <c r="Q5353" s="1" cm="1">
        <f t="array" ref="Q5353">MEDIAN(_xlfn._xlws.FILTER(Data_Source[Price (SAR)],Data_Source[Maker] = Data_Source[[#This Row],[Maker]]))</f>
        <v>65000</v>
      </c>
    </row>
    <row r="5354" spans="1:17" x14ac:dyDescent="0.35">
      <c r="A5354">
        <v>5353</v>
      </c>
      <c r="B5354" t="s">
        <v>134</v>
      </c>
      <c r="C5354" t="s">
        <v>463</v>
      </c>
      <c r="D5354">
        <v>2020</v>
      </c>
      <c r="E5354" s="9">
        <f ca="1">YEAR(TODAY())-Data_Source[[#This Row],[Year]]</f>
        <v>5</v>
      </c>
      <c r="F5354" t="s">
        <v>44</v>
      </c>
      <c r="G5354" t="s">
        <v>23</v>
      </c>
      <c r="H5354" t="s">
        <v>26</v>
      </c>
      <c r="I5354">
        <v>1.6</v>
      </c>
      <c r="J5354" t="s">
        <v>18</v>
      </c>
      <c r="K5354" t="s">
        <v>19</v>
      </c>
      <c r="L5354">
        <v>6400</v>
      </c>
      <c r="M5354" t="s">
        <v>42</v>
      </c>
      <c r="N5354" t="s">
        <v>64</v>
      </c>
      <c r="O5354" s="2">
        <v>42000</v>
      </c>
      <c r="P5354" s="1">
        <f>MEDIAN(Data_Source[Price (SAR)])</f>
        <v>58000</v>
      </c>
      <c r="Q5354" s="1" cm="1">
        <f t="array" ref="Q5354">MEDIAN(_xlfn._xlws.FILTER(Data_Source[Price (SAR)],Data_Source[Maker] = Data_Source[[#This Row],[Maker]]))</f>
        <v>26000</v>
      </c>
    </row>
    <row r="5355" spans="1:17" x14ac:dyDescent="0.35">
      <c r="A5355">
        <v>5354</v>
      </c>
      <c r="B5355" t="s">
        <v>181</v>
      </c>
      <c r="C5355" t="s">
        <v>199</v>
      </c>
      <c r="D5355">
        <v>2012</v>
      </c>
      <c r="E5355" s="9">
        <f ca="1">YEAR(TODAY())-Data_Source[[#This Row],[Year]]</f>
        <v>13</v>
      </c>
      <c r="F5355" t="s">
        <v>15</v>
      </c>
      <c r="G5355" t="s">
        <v>23</v>
      </c>
      <c r="H5355" t="s">
        <v>30</v>
      </c>
      <c r="I5355">
        <v>3</v>
      </c>
      <c r="J5355" t="s">
        <v>18</v>
      </c>
      <c r="K5355" t="s">
        <v>19</v>
      </c>
      <c r="L5355">
        <v>360000</v>
      </c>
      <c r="M5355" t="s">
        <v>20</v>
      </c>
      <c r="N5355" t="s">
        <v>20</v>
      </c>
      <c r="O5355" s="3">
        <v>24000</v>
      </c>
      <c r="P5355" s="1">
        <f>MEDIAN(Data_Source[Price (SAR)])</f>
        <v>58000</v>
      </c>
      <c r="Q5355" s="1" cm="1">
        <f t="array" ref="Q5355">MEDIAN(_xlfn._xlws.FILTER(Data_Source[Price (SAR)],Data_Source[Maker] = Data_Source[[#This Row],[Maker]]))</f>
        <v>54000</v>
      </c>
    </row>
    <row r="5356" spans="1:17" x14ac:dyDescent="0.35">
      <c r="A5356">
        <v>5355</v>
      </c>
      <c r="B5356" t="s">
        <v>34</v>
      </c>
      <c r="C5356" t="s">
        <v>58</v>
      </c>
      <c r="D5356">
        <v>2013</v>
      </c>
      <c r="E5356" s="9">
        <f ca="1">YEAR(TODAY())-Data_Source[[#This Row],[Year]]</f>
        <v>12</v>
      </c>
      <c r="F5356" t="s">
        <v>47</v>
      </c>
      <c r="G5356" t="s">
        <v>25</v>
      </c>
      <c r="H5356" t="s">
        <v>30</v>
      </c>
      <c r="I5356">
        <v>2.4</v>
      </c>
      <c r="J5356" t="s">
        <v>18</v>
      </c>
      <c r="K5356" t="s">
        <v>19</v>
      </c>
      <c r="L5356">
        <v>170000</v>
      </c>
      <c r="M5356" t="s">
        <v>20</v>
      </c>
      <c r="N5356" t="s">
        <v>20</v>
      </c>
      <c r="O5356" s="3">
        <v>55000</v>
      </c>
      <c r="P5356" s="1">
        <f>MEDIAN(Data_Source[Price (SAR)])</f>
        <v>58000</v>
      </c>
      <c r="Q5356" s="1" cm="1">
        <f t="array" ref="Q5356">MEDIAN(_xlfn._xlws.FILTER(Data_Source[Price (SAR)],Data_Source[Maker] = Data_Source[[#This Row],[Maker]]))</f>
        <v>65000</v>
      </c>
    </row>
    <row r="5357" spans="1:17" x14ac:dyDescent="0.35">
      <c r="A5357">
        <v>5356</v>
      </c>
      <c r="B5357" t="s">
        <v>510</v>
      </c>
      <c r="C5357" t="s">
        <v>462</v>
      </c>
      <c r="D5357">
        <v>2007</v>
      </c>
      <c r="E5357" s="9">
        <f ca="1">YEAR(TODAY())-Data_Source[[#This Row],[Year]]</f>
        <v>18</v>
      </c>
      <c r="F5357" t="s">
        <v>15</v>
      </c>
      <c r="G5357" t="s">
        <v>65</v>
      </c>
      <c r="H5357" t="s">
        <v>26</v>
      </c>
      <c r="I5357">
        <v>1.2</v>
      </c>
      <c r="J5357" t="s">
        <v>18</v>
      </c>
      <c r="K5357" t="s">
        <v>68</v>
      </c>
      <c r="L5357">
        <v>219000</v>
      </c>
      <c r="M5357" t="s">
        <v>20</v>
      </c>
      <c r="N5357" t="s">
        <v>20</v>
      </c>
      <c r="O5357" s="3">
        <v>6000</v>
      </c>
      <c r="P5357" s="1">
        <f>MEDIAN(Data_Source[Price (SAR)])</f>
        <v>58000</v>
      </c>
      <c r="Q5357" s="1" cm="1">
        <f t="array" ref="Q5357">MEDIAN(_xlfn._xlws.FILTER(Data_Source[Price (SAR)],Data_Source[Maker] = Data_Source[[#This Row],[Maker]]))</f>
        <v>10500</v>
      </c>
    </row>
    <row r="5358" spans="1:17" x14ac:dyDescent="0.35">
      <c r="A5358">
        <v>5357</v>
      </c>
      <c r="B5358" t="s">
        <v>34</v>
      </c>
      <c r="C5358" t="s">
        <v>124</v>
      </c>
      <c r="D5358">
        <v>2013</v>
      </c>
      <c r="E5358" s="9">
        <f ca="1">YEAR(TODAY())-Data_Source[[#This Row],[Year]]</f>
        <v>12</v>
      </c>
      <c r="F5358" t="s">
        <v>15</v>
      </c>
      <c r="G5358" t="s">
        <v>38</v>
      </c>
      <c r="H5358" t="s">
        <v>30</v>
      </c>
      <c r="I5358">
        <v>1</v>
      </c>
      <c r="J5358" t="s">
        <v>18</v>
      </c>
      <c r="K5358" t="s">
        <v>19</v>
      </c>
      <c r="L5358">
        <v>154000</v>
      </c>
      <c r="M5358" t="s">
        <v>20</v>
      </c>
      <c r="N5358" t="s">
        <v>20</v>
      </c>
      <c r="O5358" s="2">
        <v>77000</v>
      </c>
      <c r="P5358" s="1">
        <f>MEDIAN(Data_Source[Price (SAR)])</f>
        <v>58000</v>
      </c>
      <c r="Q5358" s="1" cm="1">
        <f t="array" ref="Q5358">MEDIAN(_xlfn._xlws.FILTER(Data_Source[Price (SAR)],Data_Source[Maker] = Data_Source[[#This Row],[Maker]]))</f>
        <v>65000</v>
      </c>
    </row>
    <row r="5359" spans="1:17" x14ac:dyDescent="0.35">
      <c r="A5359">
        <v>5358</v>
      </c>
      <c r="B5359" t="s">
        <v>31</v>
      </c>
      <c r="C5359" t="s">
        <v>32</v>
      </c>
      <c r="D5359">
        <v>2016</v>
      </c>
      <c r="E5359" s="9">
        <f ca="1">YEAR(TODAY())-Data_Source[[#This Row],[Year]]</f>
        <v>9</v>
      </c>
      <c r="F5359" t="s">
        <v>15</v>
      </c>
      <c r="G5359" t="s">
        <v>94</v>
      </c>
      <c r="H5359" t="s">
        <v>17</v>
      </c>
      <c r="I5359">
        <v>1</v>
      </c>
      <c r="J5359" t="s">
        <v>18</v>
      </c>
      <c r="K5359" t="s">
        <v>19</v>
      </c>
      <c r="L5359">
        <v>116000</v>
      </c>
      <c r="M5359" t="s">
        <v>20</v>
      </c>
      <c r="N5359" t="s">
        <v>20</v>
      </c>
      <c r="O5359" s="2">
        <v>62000</v>
      </c>
      <c r="P5359" s="1">
        <f>MEDIAN(Data_Source[Price (SAR)])</f>
        <v>58000</v>
      </c>
      <c r="Q5359" s="1" cm="1">
        <f t="array" ref="Q5359">MEDIAN(_xlfn._xlws.FILTER(Data_Source[Price (SAR)],Data_Source[Maker] = Data_Source[[#This Row],[Maker]]))</f>
        <v>60500</v>
      </c>
    </row>
    <row r="5360" spans="1:17" x14ac:dyDescent="0.35">
      <c r="A5360">
        <v>5359</v>
      </c>
      <c r="B5360" t="s">
        <v>141</v>
      </c>
      <c r="C5360">
        <v>3008</v>
      </c>
      <c r="D5360">
        <v>2018</v>
      </c>
      <c r="E5360" s="9">
        <f ca="1">YEAR(TODAY())-Data_Source[[#This Row],[Year]]</f>
        <v>7</v>
      </c>
      <c r="F5360" t="s">
        <v>15</v>
      </c>
      <c r="G5360" t="s">
        <v>94</v>
      </c>
      <c r="H5360" t="s">
        <v>17</v>
      </c>
      <c r="I5360">
        <v>1</v>
      </c>
      <c r="J5360" t="s">
        <v>18</v>
      </c>
      <c r="K5360" t="s">
        <v>19</v>
      </c>
      <c r="L5360">
        <v>30000</v>
      </c>
      <c r="M5360" t="s">
        <v>20</v>
      </c>
      <c r="N5360" t="s">
        <v>20</v>
      </c>
      <c r="O5360" s="3">
        <v>79000</v>
      </c>
      <c r="P5360" s="1">
        <f>MEDIAN(Data_Source[Price (SAR)])</f>
        <v>58000</v>
      </c>
      <c r="Q5360" s="1" cm="1">
        <f t="array" ref="Q5360">MEDIAN(_xlfn._xlws.FILTER(Data_Source[Price (SAR)],Data_Source[Maker] = Data_Source[[#This Row],[Maker]]))</f>
        <v>23500</v>
      </c>
    </row>
    <row r="5361" spans="1:17" x14ac:dyDescent="0.35">
      <c r="A5361">
        <v>5360</v>
      </c>
      <c r="B5361" t="s">
        <v>34</v>
      </c>
      <c r="C5361" t="s">
        <v>35</v>
      </c>
      <c r="D5361">
        <v>2003</v>
      </c>
      <c r="E5361" s="9">
        <f ca="1">YEAR(TODAY())-Data_Source[[#This Row],[Year]]</f>
        <v>22</v>
      </c>
      <c r="F5361" t="s">
        <v>15</v>
      </c>
      <c r="G5361" t="s">
        <v>78</v>
      </c>
      <c r="H5361" t="s">
        <v>17</v>
      </c>
      <c r="I5361">
        <v>4.5999999999999996</v>
      </c>
      <c r="J5361" t="s">
        <v>18</v>
      </c>
      <c r="K5361" t="s">
        <v>19</v>
      </c>
      <c r="L5361">
        <v>629000</v>
      </c>
      <c r="M5361" t="s">
        <v>20</v>
      </c>
      <c r="N5361" t="s">
        <v>20</v>
      </c>
      <c r="O5361" s="3">
        <v>40000</v>
      </c>
      <c r="P5361" s="1">
        <f>MEDIAN(Data_Source[Price (SAR)])</f>
        <v>58000</v>
      </c>
      <c r="Q5361" s="1" cm="1">
        <f t="array" ref="Q5361">MEDIAN(_xlfn._xlws.FILTER(Data_Source[Price (SAR)],Data_Source[Maker] = Data_Source[[#This Row],[Maker]]))</f>
        <v>65000</v>
      </c>
    </row>
    <row r="5362" spans="1:17" x14ac:dyDescent="0.35">
      <c r="A5362">
        <v>5361</v>
      </c>
      <c r="B5362" t="s">
        <v>31</v>
      </c>
      <c r="C5362" t="s">
        <v>32</v>
      </c>
      <c r="D5362">
        <v>2017</v>
      </c>
      <c r="E5362" s="9">
        <f ca="1">YEAR(TODAY())-Data_Source[[#This Row],[Year]]</f>
        <v>8</v>
      </c>
      <c r="F5362" t="s">
        <v>15</v>
      </c>
      <c r="G5362" t="s">
        <v>33</v>
      </c>
      <c r="H5362" t="s">
        <v>30</v>
      </c>
      <c r="I5362">
        <v>2.4</v>
      </c>
      <c r="J5362" t="s">
        <v>18</v>
      </c>
      <c r="K5362" t="s">
        <v>19</v>
      </c>
      <c r="L5362">
        <v>223000</v>
      </c>
      <c r="M5362" t="s">
        <v>20</v>
      </c>
      <c r="N5362" t="s">
        <v>20</v>
      </c>
      <c r="O5362" s="2">
        <v>75000</v>
      </c>
      <c r="P5362" s="1">
        <f>MEDIAN(Data_Source[Price (SAR)])</f>
        <v>58000</v>
      </c>
      <c r="Q5362" s="1" cm="1">
        <f t="array" ref="Q5362">MEDIAN(_xlfn._xlws.FILTER(Data_Source[Price (SAR)],Data_Source[Maker] = Data_Source[[#This Row],[Maker]]))</f>
        <v>60500</v>
      </c>
    </row>
    <row r="5363" spans="1:17" x14ac:dyDescent="0.35">
      <c r="A5363">
        <v>5362</v>
      </c>
      <c r="B5363" t="s">
        <v>34</v>
      </c>
      <c r="C5363" t="s">
        <v>55</v>
      </c>
      <c r="D5363">
        <v>2014</v>
      </c>
      <c r="E5363" s="9">
        <f ca="1">YEAR(TODAY())-Data_Source[[#This Row],[Year]]</f>
        <v>11</v>
      </c>
      <c r="F5363" t="s">
        <v>15</v>
      </c>
      <c r="G5363" t="s">
        <v>75</v>
      </c>
      <c r="H5363" t="s">
        <v>17</v>
      </c>
      <c r="I5363">
        <v>4</v>
      </c>
      <c r="J5363" t="s">
        <v>18</v>
      </c>
      <c r="K5363" t="s">
        <v>19</v>
      </c>
      <c r="L5363">
        <v>314000</v>
      </c>
      <c r="M5363" t="s">
        <v>20</v>
      </c>
      <c r="N5363" t="s">
        <v>20</v>
      </c>
      <c r="O5363" s="2">
        <v>95000</v>
      </c>
      <c r="P5363" s="1">
        <f>MEDIAN(Data_Source[Price (SAR)])</f>
        <v>58000</v>
      </c>
      <c r="Q5363" s="1" cm="1">
        <f t="array" ref="Q5363">MEDIAN(_xlfn._xlws.FILTER(Data_Source[Price (SAR)],Data_Source[Maker] = Data_Source[[#This Row],[Maker]]))</f>
        <v>65000</v>
      </c>
    </row>
    <row r="5364" spans="1:17" x14ac:dyDescent="0.35">
      <c r="A5364">
        <v>5363</v>
      </c>
      <c r="B5364" t="s">
        <v>34</v>
      </c>
      <c r="C5364" t="s">
        <v>55</v>
      </c>
      <c r="D5364">
        <v>2017</v>
      </c>
      <c r="E5364" s="9">
        <f ca="1">YEAR(TODAY())-Data_Source[[#This Row],[Year]]</f>
        <v>8</v>
      </c>
      <c r="F5364" t="s">
        <v>15</v>
      </c>
      <c r="G5364" t="s">
        <v>75</v>
      </c>
      <c r="H5364" t="s">
        <v>30</v>
      </c>
      <c r="I5364">
        <v>2.7</v>
      </c>
      <c r="J5364" t="s">
        <v>18</v>
      </c>
      <c r="K5364" t="s">
        <v>19</v>
      </c>
      <c r="L5364">
        <v>175000</v>
      </c>
      <c r="M5364" t="s">
        <v>20</v>
      </c>
      <c r="N5364" t="s">
        <v>20</v>
      </c>
      <c r="O5364" s="2">
        <v>108000</v>
      </c>
      <c r="P5364" s="1">
        <f>MEDIAN(Data_Source[Price (SAR)])</f>
        <v>58000</v>
      </c>
      <c r="Q5364" s="1" cm="1">
        <f t="array" ref="Q5364">MEDIAN(_xlfn._xlws.FILTER(Data_Source[Price (SAR)],Data_Source[Maker] = Data_Source[[#This Row],[Maker]]))</f>
        <v>65000</v>
      </c>
    </row>
    <row r="5365" spans="1:17" x14ac:dyDescent="0.35">
      <c r="A5365">
        <v>5364</v>
      </c>
      <c r="B5365" t="s">
        <v>121</v>
      </c>
      <c r="C5365" t="s">
        <v>372</v>
      </c>
      <c r="D5365">
        <v>2009</v>
      </c>
      <c r="E5365" s="9">
        <f ca="1">YEAR(TODAY())-Data_Source[[#This Row],[Year]]</f>
        <v>16</v>
      </c>
      <c r="F5365" t="s">
        <v>15</v>
      </c>
      <c r="G5365" t="s">
        <v>75</v>
      </c>
      <c r="H5365" t="s">
        <v>30</v>
      </c>
      <c r="I5365">
        <v>6</v>
      </c>
      <c r="J5365" t="s">
        <v>18</v>
      </c>
      <c r="K5365" t="s">
        <v>19</v>
      </c>
      <c r="L5365">
        <v>50000</v>
      </c>
      <c r="M5365" t="s">
        <v>20</v>
      </c>
      <c r="N5365" t="s">
        <v>20</v>
      </c>
      <c r="O5365" s="2">
        <v>35000</v>
      </c>
      <c r="P5365" s="1">
        <f>MEDIAN(Data_Source[Price (SAR)])</f>
        <v>58000</v>
      </c>
      <c r="Q5365" s="1" cm="1">
        <f t="array" ref="Q5365">MEDIAN(_xlfn._xlws.FILTER(Data_Source[Price (SAR)],Data_Source[Maker] = Data_Source[[#This Row],[Maker]]))</f>
        <v>155000</v>
      </c>
    </row>
    <row r="5366" spans="1:17" x14ac:dyDescent="0.35">
      <c r="A5366">
        <v>5365</v>
      </c>
      <c r="B5366" t="s">
        <v>27</v>
      </c>
      <c r="C5366" t="s">
        <v>88</v>
      </c>
      <c r="D5366">
        <v>2020</v>
      </c>
      <c r="E5366" s="9">
        <f ca="1">YEAR(TODAY())-Data_Source[[#This Row],[Year]]</f>
        <v>5</v>
      </c>
      <c r="F5366" t="s">
        <v>15</v>
      </c>
      <c r="G5366" t="s">
        <v>29</v>
      </c>
      <c r="H5366" t="s">
        <v>26</v>
      </c>
      <c r="I5366">
        <v>1.4</v>
      </c>
      <c r="J5366" t="s">
        <v>18</v>
      </c>
      <c r="K5366" t="s">
        <v>19</v>
      </c>
      <c r="L5366">
        <v>25234</v>
      </c>
      <c r="M5366" t="s">
        <v>20</v>
      </c>
      <c r="N5366" t="s">
        <v>20</v>
      </c>
      <c r="O5366" s="3">
        <v>44000</v>
      </c>
      <c r="P5366" s="1">
        <f>MEDIAN(Data_Source[Price (SAR)])</f>
        <v>58000</v>
      </c>
      <c r="Q5366" s="1" cm="1">
        <f t="array" ref="Q5366">MEDIAN(_xlfn._xlws.FILTER(Data_Source[Price (SAR)],Data_Source[Maker] = Data_Source[[#This Row],[Maker]]))</f>
        <v>42000</v>
      </c>
    </row>
    <row r="5367" spans="1:17" x14ac:dyDescent="0.35">
      <c r="A5367">
        <v>5366</v>
      </c>
      <c r="B5367" t="s">
        <v>27</v>
      </c>
      <c r="C5367" t="s">
        <v>88</v>
      </c>
      <c r="D5367">
        <v>2018</v>
      </c>
      <c r="E5367" s="9">
        <f ca="1">YEAR(TODAY())-Data_Source[[#This Row],[Year]]</f>
        <v>7</v>
      </c>
      <c r="F5367" t="s">
        <v>15</v>
      </c>
      <c r="G5367" t="s">
        <v>25</v>
      </c>
      <c r="H5367" t="s">
        <v>26</v>
      </c>
      <c r="I5367">
        <v>1.4</v>
      </c>
      <c r="J5367" t="s">
        <v>18</v>
      </c>
      <c r="K5367" t="s">
        <v>19</v>
      </c>
      <c r="L5367">
        <v>76000</v>
      </c>
      <c r="M5367" t="s">
        <v>20</v>
      </c>
      <c r="N5367" t="s">
        <v>20</v>
      </c>
      <c r="O5367" s="2">
        <v>37500</v>
      </c>
      <c r="P5367" s="1">
        <f>MEDIAN(Data_Source[Price (SAR)])</f>
        <v>58000</v>
      </c>
      <c r="Q5367" s="1" cm="1">
        <f t="array" ref="Q5367">MEDIAN(_xlfn._xlws.FILTER(Data_Source[Price (SAR)],Data_Source[Maker] = Data_Source[[#This Row],[Maker]]))</f>
        <v>42000</v>
      </c>
    </row>
    <row r="5368" spans="1:17" x14ac:dyDescent="0.35">
      <c r="A5368">
        <v>5367</v>
      </c>
      <c r="B5368" t="s">
        <v>34</v>
      </c>
      <c r="C5368" t="s">
        <v>162</v>
      </c>
      <c r="D5368">
        <v>2014</v>
      </c>
      <c r="E5368" s="9">
        <f ca="1">YEAR(TODAY())-Data_Source[[#This Row],[Year]]</f>
        <v>11</v>
      </c>
      <c r="F5368" t="s">
        <v>15</v>
      </c>
      <c r="G5368" t="s">
        <v>38</v>
      </c>
      <c r="H5368" t="s">
        <v>26</v>
      </c>
      <c r="I5368">
        <v>6</v>
      </c>
      <c r="J5368" t="s">
        <v>18</v>
      </c>
      <c r="K5368" t="s">
        <v>68</v>
      </c>
      <c r="L5368">
        <v>192000</v>
      </c>
      <c r="M5368" t="s">
        <v>54</v>
      </c>
      <c r="N5368" t="s">
        <v>538</v>
      </c>
      <c r="O5368" s="3">
        <v>73000</v>
      </c>
      <c r="P5368" s="1">
        <f>MEDIAN(Data_Source[Price (SAR)])</f>
        <v>58000</v>
      </c>
      <c r="Q5368" s="1" cm="1">
        <f t="array" ref="Q5368">MEDIAN(_xlfn._xlws.FILTER(Data_Source[Price (SAR)],Data_Source[Maker] = Data_Source[[#This Row],[Maker]]))</f>
        <v>65000</v>
      </c>
    </row>
    <row r="5369" spans="1:17" x14ac:dyDescent="0.35">
      <c r="A5369">
        <v>5368</v>
      </c>
      <c r="B5369" t="s">
        <v>39</v>
      </c>
      <c r="C5369" t="s">
        <v>217</v>
      </c>
      <c r="D5369">
        <v>2015</v>
      </c>
      <c r="E5369" s="9">
        <f ca="1">YEAR(TODAY())-Data_Source[[#This Row],[Year]]</f>
        <v>10</v>
      </c>
      <c r="F5369" t="s">
        <v>15</v>
      </c>
      <c r="G5369" t="s">
        <v>25</v>
      </c>
      <c r="H5369" t="s">
        <v>26</v>
      </c>
      <c r="I5369">
        <v>1.6</v>
      </c>
      <c r="J5369" t="s">
        <v>18</v>
      </c>
      <c r="K5369" t="s">
        <v>19</v>
      </c>
      <c r="L5369">
        <v>119000</v>
      </c>
      <c r="M5369" t="s">
        <v>45</v>
      </c>
      <c r="N5369" t="s">
        <v>539</v>
      </c>
      <c r="O5369" s="3">
        <v>27500</v>
      </c>
      <c r="P5369" s="1">
        <f>MEDIAN(Data_Source[Price (SAR)])</f>
        <v>58000</v>
      </c>
      <c r="Q5369" s="1" cm="1">
        <f t="array" ref="Q5369">MEDIAN(_xlfn._xlws.FILTER(Data_Source[Price (SAR)],Data_Source[Maker] = Data_Source[[#This Row],[Maker]]))</f>
        <v>60000</v>
      </c>
    </row>
    <row r="5370" spans="1:17" x14ac:dyDescent="0.35">
      <c r="A5370">
        <v>5369</v>
      </c>
      <c r="B5370" t="s">
        <v>109</v>
      </c>
      <c r="C5370" t="s">
        <v>110</v>
      </c>
      <c r="D5370">
        <v>2010</v>
      </c>
      <c r="E5370" s="9">
        <f ca="1">YEAR(TODAY())-Data_Source[[#This Row],[Year]]</f>
        <v>15</v>
      </c>
      <c r="F5370" t="s">
        <v>15</v>
      </c>
      <c r="G5370" t="s">
        <v>23</v>
      </c>
      <c r="H5370" t="s">
        <v>26</v>
      </c>
      <c r="I5370">
        <v>5.7</v>
      </c>
      <c r="J5370" t="s">
        <v>18</v>
      </c>
      <c r="K5370" t="s">
        <v>19</v>
      </c>
      <c r="L5370">
        <v>240000</v>
      </c>
      <c r="M5370" t="s">
        <v>20</v>
      </c>
      <c r="N5370" t="s">
        <v>20</v>
      </c>
      <c r="O5370" s="2">
        <v>25000</v>
      </c>
      <c r="P5370" s="1">
        <f>MEDIAN(Data_Source[Price (SAR)])</f>
        <v>58000</v>
      </c>
      <c r="Q5370" s="1" cm="1">
        <f t="array" ref="Q5370">MEDIAN(_xlfn._xlws.FILTER(Data_Source[Price (SAR)],Data_Source[Maker] = Data_Source[[#This Row],[Maker]]))</f>
        <v>71000</v>
      </c>
    </row>
    <row r="5371" spans="1:17" x14ac:dyDescent="0.35">
      <c r="A5371">
        <v>5370</v>
      </c>
      <c r="B5371" t="s">
        <v>39</v>
      </c>
      <c r="C5371" t="s">
        <v>133</v>
      </c>
      <c r="D5371">
        <v>2017</v>
      </c>
      <c r="E5371" s="9">
        <f ca="1">YEAR(TODAY())-Data_Source[[#This Row],[Year]]</f>
        <v>8</v>
      </c>
      <c r="F5371" t="s">
        <v>47</v>
      </c>
      <c r="G5371" t="s">
        <v>65</v>
      </c>
      <c r="H5371" t="s">
        <v>17</v>
      </c>
      <c r="I5371">
        <v>6.2</v>
      </c>
      <c r="J5371" t="s">
        <v>18</v>
      </c>
      <c r="K5371" t="s">
        <v>19</v>
      </c>
      <c r="L5371">
        <v>116000</v>
      </c>
      <c r="M5371" t="s">
        <v>45</v>
      </c>
      <c r="N5371" t="s">
        <v>539</v>
      </c>
      <c r="O5371" s="3">
        <v>129000</v>
      </c>
      <c r="P5371" s="1">
        <f>MEDIAN(Data_Source[Price (SAR)])</f>
        <v>58000</v>
      </c>
      <c r="Q5371" s="1" cm="1">
        <f t="array" ref="Q5371">MEDIAN(_xlfn._xlws.FILTER(Data_Source[Price (SAR)],Data_Source[Maker] = Data_Source[[#This Row],[Maker]]))</f>
        <v>60000</v>
      </c>
    </row>
    <row r="5372" spans="1:17" x14ac:dyDescent="0.35">
      <c r="A5372">
        <v>5371</v>
      </c>
      <c r="B5372" t="s">
        <v>39</v>
      </c>
      <c r="C5372" t="s">
        <v>40</v>
      </c>
      <c r="D5372">
        <v>2018</v>
      </c>
      <c r="E5372" s="9">
        <f ca="1">YEAR(TODAY())-Data_Source[[#This Row],[Year]]</f>
        <v>7</v>
      </c>
      <c r="F5372" t="s">
        <v>15</v>
      </c>
      <c r="G5372" t="s">
        <v>25</v>
      </c>
      <c r="H5372" t="s">
        <v>26</v>
      </c>
      <c r="I5372">
        <v>3.6</v>
      </c>
      <c r="J5372" t="s">
        <v>18</v>
      </c>
      <c r="K5372" t="s">
        <v>19</v>
      </c>
      <c r="L5372">
        <v>75000</v>
      </c>
      <c r="M5372" t="s">
        <v>20</v>
      </c>
      <c r="N5372" t="s">
        <v>20</v>
      </c>
      <c r="O5372" s="3">
        <v>64000</v>
      </c>
      <c r="P5372" s="1">
        <f>MEDIAN(Data_Source[Price (SAR)])</f>
        <v>58000</v>
      </c>
      <c r="Q5372" s="1" cm="1">
        <f t="array" ref="Q5372">MEDIAN(_xlfn._xlws.FILTER(Data_Source[Price (SAR)],Data_Source[Maker] = Data_Source[[#This Row],[Maker]]))</f>
        <v>60000</v>
      </c>
    </row>
    <row r="5373" spans="1:17" x14ac:dyDescent="0.35">
      <c r="A5373">
        <v>5372</v>
      </c>
      <c r="B5373" t="s">
        <v>34</v>
      </c>
      <c r="C5373" t="s">
        <v>43</v>
      </c>
      <c r="D5373">
        <v>2020</v>
      </c>
      <c r="E5373" s="9">
        <f ca="1">YEAR(TODAY())-Data_Source[[#This Row],[Year]]</f>
        <v>5</v>
      </c>
      <c r="F5373" t="s">
        <v>15</v>
      </c>
      <c r="G5373" t="s">
        <v>94</v>
      </c>
      <c r="H5373" t="s">
        <v>26</v>
      </c>
      <c r="I5373">
        <v>2.5</v>
      </c>
      <c r="J5373" t="s">
        <v>18</v>
      </c>
      <c r="K5373" t="s">
        <v>19</v>
      </c>
      <c r="L5373">
        <v>37000</v>
      </c>
      <c r="M5373" t="s">
        <v>20</v>
      </c>
      <c r="N5373" t="s">
        <v>20</v>
      </c>
      <c r="O5373" s="2">
        <v>80000</v>
      </c>
      <c r="P5373" s="1">
        <f>MEDIAN(Data_Source[Price (SAR)])</f>
        <v>58000</v>
      </c>
      <c r="Q5373" s="1" cm="1">
        <f t="array" ref="Q5373">MEDIAN(_xlfn._xlws.FILTER(Data_Source[Price (SAR)],Data_Source[Maker] = Data_Source[[#This Row],[Maker]]))</f>
        <v>65000</v>
      </c>
    </row>
    <row r="5374" spans="1:17" x14ac:dyDescent="0.35">
      <c r="A5374">
        <v>5373</v>
      </c>
      <c r="B5374" t="s">
        <v>48</v>
      </c>
      <c r="C5374" t="s">
        <v>149</v>
      </c>
      <c r="D5374">
        <v>2015</v>
      </c>
      <c r="E5374" s="9">
        <f ca="1">YEAR(TODAY())-Data_Source[[#This Row],[Year]]</f>
        <v>10</v>
      </c>
      <c r="F5374" t="s">
        <v>15</v>
      </c>
      <c r="G5374" t="s">
        <v>65</v>
      </c>
      <c r="H5374" t="s">
        <v>17</v>
      </c>
      <c r="I5374">
        <v>2</v>
      </c>
      <c r="J5374" t="s">
        <v>18</v>
      </c>
      <c r="K5374" t="s">
        <v>19</v>
      </c>
      <c r="L5374">
        <v>125000</v>
      </c>
      <c r="M5374" t="s">
        <v>45</v>
      </c>
      <c r="N5374" t="s">
        <v>539</v>
      </c>
      <c r="O5374" s="3">
        <v>119000</v>
      </c>
      <c r="P5374" s="1">
        <f>MEDIAN(Data_Source[Price (SAR)])</f>
        <v>58000</v>
      </c>
      <c r="Q5374" s="1" cm="1">
        <f t="array" ref="Q5374">MEDIAN(_xlfn._xlws.FILTER(Data_Source[Price (SAR)],Data_Source[Maker] = Data_Source[[#This Row],[Maker]]))</f>
        <v>145000</v>
      </c>
    </row>
    <row r="5375" spans="1:17" x14ac:dyDescent="0.35">
      <c r="A5375">
        <v>5374</v>
      </c>
      <c r="B5375" t="s">
        <v>34</v>
      </c>
      <c r="C5375" t="s">
        <v>287</v>
      </c>
      <c r="D5375">
        <v>2016</v>
      </c>
      <c r="E5375" s="9">
        <f ca="1">YEAR(TODAY())-Data_Source[[#This Row],[Year]]</f>
        <v>9</v>
      </c>
      <c r="F5375" t="s">
        <v>15</v>
      </c>
      <c r="G5375" t="s">
        <v>23</v>
      </c>
      <c r="H5375" t="s">
        <v>26</v>
      </c>
      <c r="I5375">
        <v>2.7</v>
      </c>
      <c r="J5375" t="s">
        <v>18</v>
      </c>
      <c r="K5375" t="s">
        <v>68</v>
      </c>
      <c r="L5375">
        <v>350000</v>
      </c>
      <c r="M5375" t="s">
        <v>45</v>
      </c>
      <c r="N5375" t="s">
        <v>539</v>
      </c>
      <c r="O5375" s="2">
        <v>60000</v>
      </c>
      <c r="P5375" s="1">
        <f>MEDIAN(Data_Source[Price (SAR)])</f>
        <v>58000</v>
      </c>
      <c r="Q5375" s="1" cm="1">
        <f t="array" ref="Q5375">MEDIAN(_xlfn._xlws.FILTER(Data_Source[Price (SAR)],Data_Source[Maker] = Data_Source[[#This Row],[Maker]]))</f>
        <v>65000</v>
      </c>
    </row>
    <row r="5376" spans="1:17" x14ac:dyDescent="0.35">
      <c r="A5376">
        <v>5375</v>
      </c>
      <c r="B5376" t="s">
        <v>60</v>
      </c>
      <c r="C5376" t="s">
        <v>198</v>
      </c>
      <c r="D5376">
        <v>2018</v>
      </c>
      <c r="E5376" s="9">
        <f ca="1">YEAR(TODAY())-Data_Source[[#This Row],[Year]]</f>
        <v>7</v>
      </c>
      <c r="F5376" t="s">
        <v>44</v>
      </c>
      <c r="G5376" t="s">
        <v>23</v>
      </c>
      <c r="H5376" t="s">
        <v>17</v>
      </c>
      <c r="I5376">
        <v>5</v>
      </c>
      <c r="J5376" t="s">
        <v>18</v>
      </c>
      <c r="K5376" t="s">
        <v>19</v>
      </c>
      <c r="L5376">
        <v>95000</v>
      </c>
      <c r="M5376" t="s">
        <v>20</v>
      </c>
      <c r="N5376" t="s">
        <v>20</v>
      </c>
      <c r="O5376" s="3">
        <v>250000</v>
      </c>
      <c r="P5376" s="1">
        <f>MEDIAN(Data_Source[Price (SAR)])</f>
        <v>58000</v>
      </c>
      <c r="Q5376" s="1" cm="1">
        <f t="array" ref="Q5376">MEDIAN(_xlfn._xlws.FILTER(Data_Source[Price (SAR)],Data_Source[Maker] = Data_Source[[#This Row],[Maker]]))</f>
        <v>142000</v>
      </c>
    </row>
    <row r="5377" spans="1:17" x14ac:dyDescent="0.35">
      <c r="A5377">
        <v>5376</v>
      </c>
      <c r="B5377" t="s">
        <v>21</v>
      </c>
      <c r="C5377" t="s">
        <v>22</v>
      </c>
      <c r="D5377">
        <v>2015</v>
      </c>
      <c r="E5377" s="9">
        <f ca="1">YEAR(TODAY())-Data_Source[[#This Row],[Year]]</f>
        <v>10</v>
      </c>
      <c r="F5377" t="s">
        <v>15</v>
      </c>
      <c r="G5377" t="s">
        <v>75</v>
      </c>
      <c r="H5377" t="s">
        <v>17</v>
      </c>
      <c r="I5377">
        <v>5.6</v>
      </c>
      <c r="J5377" t="s">
        <v>18</v>
      </c>
      <c r="K5377" t="s">
        <v>19</v>
      </c>
      <c r="L5377">
        <v>228000</v>
      </c>
      <c r="M5377" t="s">
        <v>20</v>
      </c>
      <c r="N5377" t="s">
        <v>20</v>
      </c>
      <c r="O5377" s="3">
        <v>130000</v>
      </c>
      <c r="P5377" s="1">
        <f>MEDIAN(Data_Source[Price (SAR)])</f>
        <v>58000</v>
      </c>
      <c r="Q5377" s="1" cm="1">
        <f t="array" ref="Q5377">MEDIAN(_xlfn._xlws.FILTER(Data_Source[Price (SAR)],Data_Source[Maker] = Data_Source[[#This Row],[Maker]]))</f>
        <v>36500</v>
      </c>
    </row>
    <row r="5378" spans="1:17" x14ac:dyDescent="0.35">
      <c r="A5378">
        <v>5377</v>
      </c>
      <c r="B5378" t="s">
        <v>27</v>
      </c>
      <c r="C5378" t="s">
        <v>84</v>
      </c>
      <c r="D5378">
        <v>2016</v>
      </c>
      <c r="E5378" s="9">
        <f ca="1">YEAR(TODAY())-Data_Source[[#This Row],[Year]]</f>
        <v>9</v>
      </c>
      <c r="F5378" t="s">
        <v>15</v>
      </c>
      <c r="G5378" t="s">
        <v>23</v>
      </c>
      <c r="H5378" t="s">
        <v>26</v>
      </c>
      <c r="I5378">
        <v>2</v>
      </c>
      <c r="J5378" t="s">
        <v>18</v>
      </c>
      <c r="K5378" t="s">
        <v>19</v>
      </c>
      <c r="L5378">
        <v>155000</v>
      </c>
      <c r="M5378" t="s">
        <v>45</v>
      </c>
      <c r="N5378" t="s">
        <v>539</v>
      </c>
      <c r="O5378" s="3">
        <v>45000</v>
      </c>
      <c r="P5378" s="1">
        <f>MEDIAN(Data_Source[Price (SAR)])</f>
        <v>58000</v>
      </c>
      <c r="Q5378" s="1" cm="1">
        <f t="array" ref="Q5378">MEDIAN(_xlfn._xlws.FILTER(Data_Source[Price (SAR)],Data_Source[Maker] = Data_Source[[#This Row],[Maker]]))</f>
        <v>42000</v>
      </c>
    </row>
    <row r="5379" spans="1:17" x14ac:dyDescent="0.35">
      <c r="A5379">
        <v>5378</v>
      </c>
      <c r="B5379" t="s">
        <v>34</v>
      </c>
      <c r="C5379" t="s">
        <v>35</v>
      </c>
      <c r="D5379">
        <v>2015</v>
      </c>
      <c r="E5379" s="9">
        <f ca="1">YEAR(TODAY())-Data_Source[[#This Row],[Year]]</f>
        <v>10</v>
      </c>
      <c r="F5379" t="s">
        <v>15</v>
      </c>
      <c r="G5379" t="s">
        <v>23</v>
      </c>
      <c r="H5379" t="s">
        <v>17</v>
      </c>
      <c r="I5379">
        <v>4.7</v>
      </c>
      <c r="J5379" t="s">
        <v>18</v>
      </c>
      <c r="K5379" t="s">
        <v>19</v>
      </c>
      <c r="L5379">
        <v>137000</v>
      </c>
      <c r="M5379" t="s">
        <v>155</v>
      </c>
      <c r="N5379" t="s">
        <v>539</v>
      </c>
      <c r="O5379" s="2">
        <v>150000</v>
      </c>
      <c r="P5379" s="1">
        <f>MEDIAN(Data_Source[Price (SAR)])</f>
        <v>58000</v>
      </c>
      <c r="Q5379" s="1" cm="1">
        <f t="array" ref="Q5379">MEDIAN(_xlfn._xlws.FILTER(Data_Source[Price (SAR)],Data_Source[Maker] = Data_Source[[#This Row],[Maker]]))</f>
        <v>65000</v>
      </c>
    </row>
    <row r="5380" spans="1:17" x14ac:dyDescent="0.35">
      <c r="A5380">
        <v>5379</v>
      </c>
      <c r="B5380" t="s">
        <v>60</v>
      </c>
      <c r="C5380" t="s">
        <v>309</v>
      </c>
      <c r="D5380">
        <v>2016</v>
      </c>
      <c r="E5380" s="9">
        <f ca="1">YEAR(TODAY())-Data_Source[[#This Row],[Year]]</f>
        <v>9</v>
      </c>
      <c r="F5380" t="s">
        <v>47</v>
      </c>
      <c r="G5380" t="s">
        <v>23</v>
      </c>
      <c r="H5380" t="s">
        <v>17</v>
      </c>
      <c r="I5380">
        <v>3.5</v>
      </c>
      <c r="J5380" t="s">
        <v>18</v>
      </c>
      <c r="K5380" t="s">
        <v>19</v>
      </c>
      <c r="L5380">
        <v>96000</v>
      </c>
      <c r="M5380" t="s">
        <v>45</v>
      </c>
      <c r="N5380" t="s">
        <v>539</v>
      </c>
      <c r="O5380" s="3">
        <v>108000</v>
      </c>
      <c r="P5380" s="1">
        <f>MEDIAN(Data_Source[Price (SAR)])</f>
        <v>58000</v>
      </c>
      <c r="Q5380" s="1" cm="1">
        <f t="array" ref="Q5380">MEDIAN(_xlfn._xlws.FILTER(Data_Source[Price (SAR)],Data_Source[Maker] = Data_Source[[#This Row],[Maker]]))</f>
        <v>142000</v>
      </c>
    </row>
    <row r="5381" spans="1:17" x14ac:dyDescent="0.35">
      <c r="A5381">
        <v>5380</v>
      </c>
      <c r="B5381" t="s">
        <v>76</v>
      </c>
      <c r="C5381" t="s">
        <v>112</v>
      </c>
      <c r="D5381">
        <v>2016</v>
      </c>
      <c r="E5381" s="9">
        <f ca="1">YEAR(TODAY())-Data_Source[[#This Row],[Year]]</f>
        <v>9</v>
      </c>
      <c r="F5381" t="s">
        <v>47</v>
      </c>
      <c r="G5381" t="s">
        <v>75</v>
      </c>
      <c r="H5381" t="s">
        <v>17</v>
      </c>
      <c r="I5381">
        <v>3.5</v>
      </c>
      <c r="J5381" t="s">
        <v>18</v>
      </c>
      <c r="K5381" t="s">
        <v>19</v>
      </c>
      <c r="L5381">
        <v>123000</v>
      </c>
      <c r="M5381" t="s">
        <v>45</v>
      </c>
      <c r="N5381" t="s">
        <v>539</v>
      </c>
      <c r="O5381" s="3">
        <v>77000</v>
      </c>
      <c r="P5381" s="1">
        <f>MEDIAN(Data_Source[Price (SAR)])</f>
        <v>58000</v>
      </c>
      <c r="Q5381" s="1" cm="1">
        <f t="array" ref="Q5381">MEDIAN(_xlfn._xlws.FILTER(Data_Source[Price (SAR)],Data_Source[Maker] = Data_Source[[#This Row],[Maker]]))</f>
        <v>55000</v>
      </c>
    </row>
    <row r="5382" spans="1:17" x14ac:dyDescent="0.35">
      <c r="A5382">
        <v>5381</v>
      </c>
      <c r="B5382" t="s">
        <v>76</v>
      </c>
      <c r="C5382" t="s">
        <v>112</v>
      </c>
      <c r="D5382">
        <v>2015</v>
      </c>
      <c r="E5382" s="9">
        <f ca="1">YEAR(TODAY())-Data_Source[[#This Row],[Year]]</f>
        <v>10</v>
      </c>
      <c r="F5382" t="s">
        <v>47</v>
      </c>
      <c r="G5382" t="s">
        <v>29</v>
      </c>
      <c r="H5382" t="s">
        <v>17</v>
      </c>
      <c r="I5382">
        <v>3.5</v>
      </c>
      <c r="J5382" t="s">
        <v>18</v>
      </c>
      <c r="K5382" t="s">
        <v>19</v>
      </c>
      <c r="L5382">
        <v>100000</v>
      </c>
      <c r="M5382" t="s">
        <v>45</v>
      </c>
      <c r="N5382" t="s">
        <v>539</v>
      </c>
      <c r="O5382" s="2">
        <v>79000</v>
      </c>
      <c r="P5382" s="1">
        <f>MEDIAN(Data_Source[Price (SAR)])</f>
        <v>58000</v>
      </c>
      <c r="Q5382" s="1" cm="1">
        <f t="array" ref="Q5382">MEDIAN(_xlfn._xlws.FILTER(Data_Source[Price (SAR)],Data_Source[Maker] = Data_Source[[#This Row],[Maker]]))</f>
        <v>55000</v>
      </c>
    </row>
    <row r="5383" spans="1:17" x14ac:dyDescent="0.35">
      <c r="A5383">
        <v>5382</v>
      </c>
      <c r="B5383" t="s">
        <v>34</v>
      </c>
      <c r="C5383" t="s">
        <v>58</v>
      </c>
      <c r="D5383">
        <v>2013</v>
      </c>
      <c r="E5383" s="9">
        <f ca="1">YEAR(TODAY())-Data_Source[[#This Row],[Year]]</f>
        <v>12</v>
      </c>
      <c r="F5383" t="s">
        <v>15</v>
      </c>
      <c r="G5383" t="s">
        <v>23</v>
      </c>
      <c r="H5383" t="s">
        <v>26</v>
      </c>
      <c r="I5383">
        <v>4</v>
      </c>
      <c r="J5383" t="s">
        <v>18</v>
      </c>
      <c r="K5383" t="s">
        <v>19</v>
      </c>
      <c r="L5383">
        <v>248500</v>
      </c>
      <c r="M5383" t="s">
        <v>20</v>
      </c>
      <c r="N5383" t="s">
        <v>20</v>
      </c>
      <c r="O5383" s="2">
        <v>58000</v>
      </c>
      <c r="P5383" s="1">
        <f>MEDIAN(Data_Source[Price (SAR)])</f>
        <v>58000</v>
      </c>
      <c r="Q5383" s="1" cm="1">
        <f t="array" ref="Q5383">MEDIAN(_xlfn._xlws.FILTER(Data_Source[Price (SAR)],Data_Source[Maker] = Data_Source[[#This Row],[Maker]]))</f>
        <v>65000</v>
      </c>
    </row>
    <row r="5384" spans="1:17" x14ac:dyDescent="0.35">
      <c r="A5384">
        <v>5383</v>
      </c>
      <c r="B5384" t="s">
        <v>181</v>
      </c>
      <c r="C5384" t="s">
        <v>199</v>
      </c>
      <c r="D5384">
        <v>2012</v>
      </c>
      <c r="E5384" s="9">
        <f ca="1">YEAR(TODAY())-Data_Source[[#This Row],[Year]]</f>
        <v>13</v>
      </c>
      <c r="F5384" t="s">
        <v>15</v>
      </c>
      <c r="G5384" t="s">
        <v>23</v>
      </c>
      <c r="H5384" t="s">
        <v>26</v>
      </c>
      <c r="I5384">
        <v>3.8</v>
      </c>
      <c r="J5384" t="s">
        <v>18</v>
      </c>
      <c r="K5384" t="s">
        <v>19</v>
      </c>
      <c r="L5384">
        <v>91782</v>
      </c>
      <c r="M5384" t="s">
        <v>20</v>
      </c>
      <c r="N5384" t="s">
        <v>20</v>
      </c>
      <c r="O5384" s="2">
        <v>41500</v>
      </c>
      <c r="P5384" s="1">
        <f>MEDIAN(Data_Source[Price (SAR)])</f>
        <v>58000</v>
      </c>
      <c r="Q5384" s="1" cm="1">
        <f t="array" ref="Q5384">MEDIAN(_xlfn._xlws.FILTER(Data_Source[Price (SAR)],Data_Source[Maker] = Data_Source[[#This Row],[Maker]]))</f>
        <v>54000</v>
      </c>
    </row>
    <row r="5385" spans="1:17" x14ac:dyDescent="0.35">
      <c r="A5385">
        <v>5384</v>
      </c>
      <c r="B5385" t="s">
        <v>34</v>
      </c>
      <c r="C5385" t="s">
        <v>66</v>
      </c>
      <c r="D5385">
        <v>2019</v>
      </c>
      <c r="E5385" s="9">
        <f ca="1">YEAR(TODAY())-Data_Source[[#This Row],[Year]]</f>
        <v>6</v>
      </c>
      <c r="F5385" t="s">
        <v>44</v>
      </c>
      <c r="G5385" t="s">
        <v>29</v>
      </c>
      <c r="H5385" t="s">
        <v>26</v>
      </c>
      <c r="I5385">
        <v>3.2</v>
      </c>
      <c r="J5385" t="s">
        <v>18</v>
      </c>
      <c r="K5385" t="s">
        <v>19</v>
      </c>
      <c r="L5385">
        <v>44000</v>
      </c>
      <c r="M5385" t="s">
        <v>20</v>
      </c>
      <c r="N5385" t="s">
        <v>20</v>
      </c>
      <c r="O5385" s="3">
        <v>2093</v>
      </c>
      <c r="P5385" s="1">
        <f>MEDIAN(Data_Source[Price (SAR)])</f>
        <v>58000</v>
      </c>
      <c r="Q5385" s="1" cm="1">
        <f t="array" ref="Q5385">MEDIAN(_xlfn._xlws.FILTER(Data_Source[Price (SAR)],Data_Source[Maker] = Data_Source[[#This Row],[Maker]]))</f>
        <v>65000</v>
      </c>
    </row>
    <row r="5386" spans="1:17" x14ac:dyDescent="0.35">
      <c r="A5386">
        <v>5385</v>
      </c>
      <c r="B5386" t="s">
        <v>34</v>
      </c>
      <c r="C5386" t="s">
        <v>41</v>
      </c>
      <c r="D5386">
        <v>2011</v>
      </c>
      <c r="E5386" s="9">
        <f ca="1">YEAR(TODAY())-Data_Source[[#This Row],[Year]]</f>
        <v>14</v>
      </c>
      <c r="F5386" t="s">
        <v>15</v>
      </c>
      <c r="G5386" t="s">
        <v>75</v>
      </c>
      <c r="H5386" t="s">
        <v>26</v>
      </c>
      <c r="I5386">
        <v>1.5</v>
      </c>
      <c r="J5386" t="s">
        <v>18</v>
      </c>
      <c r="K5386" t="s">
        <v>68</v>
      </c>
      <c r="L5386">
        <v>330000</v>
      </c>
      <c r="M5386" t="s">
        <v>45</v>
      </c>
      <c r="N5386" t="s">
        <v>539</v>
      </c>
      <c r="O5386" s="3">
        <v>15000</v>
      </c>
      <c r="P5386" s="1">
        <f>MEDIAN(Data_Source[Price (SAR)])</f>
        <v>58000</v>
      </c>
      <c r="Q5386" s="1" cm="1">
        <f t="array" ref="Q5386">MEDIAN(_xlfn._xlws.FILTER(Data_Source[Price (SAR)],Data_Source[Maker] = Data_Source[[#This Row],[Maker]]))</f>
        <v>65000</v>
      </c>
    </row>
    <row r="5387" spans="1:17" x14ac:dyDescent="0.35">
      <c r="A5387">
        <v>5386</v>
      </c>
      <c r="B5387" t="s">
        <v>13</v>
      </c>
      <c r="C5387" t="s">
        <v>14</v>
      </c>
      <c r="D5387">
        <v>2010</v>
      </c>
      <c r="E5387" s="9">
        <f ca="1">YEAR(TODAY())-Data_Source[[#This Row],[Year]]</f>
        <v>15</v>
      </c>
      <c r="F5387" t="s">
        <v>47</v>
      </c>
      <c r="G5387" t="s">
        <v>65</v>
      </c>
      <c r="H5387" t="s">
        <v>17</v>
      </c>
      <c r="I5387">
        <v>5.7</v>
      </c>
      <c r="J5387" t="s">
        <v>18</v>
      </c>
      <c r="K5387" t="s">
        <v>19</v>
      </c>
      <c r="L5387">
        <v>100000</v>
      </c>
      <c r="M5387" t="s">
        <v>20</v>
      </c>
      <c r="N5387" t="s">
        <v>20</v>
      </c>
      <c r="O5387" s="2">
        <v>20000</v>
      </c>
      <c r="P5387" s="1">
        <f>MEDIAN(Data_Source[Price (SAR)])</f>
        <v>58000</v>
      </c>
      <c r="Q5387" s="1" cm="1">
        <f t="array" ref="Q5387">MEDIAN(_xlfn._xlws.FILTER(Data_Source[Price (SAR)],Data_Source[Maker] = Data_Source[[#This Row],[Maker]]))</f>
        <v>70000</v>
      </c>
    </row>
    <row r="5388" spans="1:17" x14ac:dyDescent="0.35">
      <c r="A5388">
        <v>5387</v>
      </c>
      <c r="B5388" t="s">
        <v>21</v>
      </c>
      <c r="C5388" t="s">
        <v>22</v>
      </c>
      <c r="D5388">
        <v>2016</v>
      </c>
      <c r="E5388" s="9">
        <f ca="1">YEAR(TODAY())-Data_Source[[#This Row],[Year]]</f>
        <v>9</v>
      </c>
      <c r="F5388" t="s">
        <v>15</v>
      </c>
      <c r="G5388" t="s">
        <v>23</v>
      </c>
      <c r="H5388" t="s">
        <v>17</v>
      </c>
      <c r="I5388">
        <v>4.8</v>
      </c>
      <c r="J5388" t="s">
        <v>18</v>
      </c>
      <c r="K5388" t="s">
        <v>19</v>
      </c>
      <c r="L5388">
        <v>5448</v>
      </c>
      <c r="M5388" t="s">
        <v>20</v>
      </c>
      <c r="N5388" t="s">
        <v>20</v>
      </c>
      <c r="O5388" s="2">
        <v>90000</v>
      </c>
      <c r="P5388" s="1">
        <f>MEDIAN(Data_Source[Price (SAR)])</f>
        <v>58000</v>
      </c>
      <c r="Q5388" s="1" cm="1">
        <f t="array" ref="Q5388">MEDIAN(_xlfn._xlws.FILTER(Data_Source[Price (SAR)],Data_Source[Maker] = Data_Source[[#This Row],[Maker]]))</f>
        <v>36500</v>
      </c>
    </row>
    <row r="5389" spans="1:17" x14ac:dyDescent="0.35">
      <c r="A5389">
        <v>5388</v>
      </c>
      <c r="B5389" t="s">
        <v>103</v>
      </c>
      <c r="C5389" t="s">
        <v>206</v>
      </c>
      <c r="D5389">
        <v>2019</v>
      </c>
      <c r="E5389" s="9">
        <f ca="1">YEAR(TODAY())-Data_Source[[#This Row],[Year]]</f>
        <v>6</v>
      </c>
      <c r="F5389" t="s">
        <v>47</v>
      </c>
      <c r="G5389" t="s">
        <v>23</v>
      </c>
      <c r="H5389" t="s">
        <v>30</v>
      </c>
      <c r="I5389">
        <v>2.4</v>
      </c>
      <c r="J5389" t="s">
        <v>18</v>
      </c>
      <c r="K5389" t="s">
        <v>19</v>
      </c>
      <c r="L5389">
        <v>55000</v>
      </c>
      <c r="M5389" t="s">
        <v>20</v>
      </c>
      <c r="N5389" t="s">
        <v>20</v>
      </c>
      <c r="O5389" s="3">
        <v>75000</v>
      </c>
      <c r="P5389" s="1">
        <f>MEDIAN(Data_Source[Price (SAR)])</f>
        <v>58000</v>
      </c>
      <c r="Q5389" s="1" cm="1">
        <f t="array" ref="Q5389">MEDIAN(_xlfn._xlws.FILTER(Data_Source[Price (SAR)],Data_Source[Maker] = Data_Source[[#This Row],[Maker]]))</f>
        <v>83000</v>
      </c>
    </row>
    <row r="5390" spans="1:17" x14ac:dyDescent="0.35">
      <c r="A5390">
        <v>5389</v>
      </c>
      <c r="B5390" t="s">
        <v>34</v>
      </c>
      <c r="C5390" t="s">
        <v>58</v>
      </c>
      <c r="D5390">
        <v>2020</v>
      </c>
      <c r="E5390" s="9">
        <f ca="1">YEAR(TODAY())-Data_Source[[#This Row],[Year]]</f>
        <v>5</v>
      </c>
      <c r="F5390" t="s">
        <v>15</v>
      </c>
      <c r="G5390" t="s">
        <v>23</v>
      </c>
      <c r="H5390" t="s">
        <v>17</v>
      </c>
      <c r="I5390">
        <v>4</v>
      </c>
      <c r="J5390" t="s">
        <v>18</v>
      </c>
      <c r="K5390" t="s">
        <v>19</v>
      </c>
      <c r="L5390">
        <v>18000</v>
      </c>
      <c r="M5390" t="s">
        <v>20</v>
      </c>
      <c r="N5390" t="s">
        <v>20</v>
      </c>
      <c r="O5390" s="3">
        <v>128000</v>
      </c>
      <c r="P5390" s="1">
        <f>MEDIAN(Data_Source[Price (SAR)])</f>
        <v>58000</v>
      </c>
      <c r="Q5390" s="1" cm="1">
        <f t="array" ref="Q5390">MEDIAN(_xlfn._xlws.FILTER(Data_Source[Price (SAR)],Data_Source[Maker] = Data_Source[[#This Row],[Maker]]))</f>
        <v>65000</v>
      </c>
    </row>
    <row r="5391" spans="1:17" x14ac:dyDescent="0.35">
      <c r="A5391">
        <v>5390</v>
      </c>
      <c r="B5391" t="s">
        <v>52</v>
      </c>
      <c r="C5391" t="s">
        <v>53</v>
      </c>
      <c r="D5391">
        <v>2016</v>
      </c>
      <c r="E5391" s="9">
        <f ca="1">YEAR(TODAY())-Data_Source[[#This Row],[Year]]</f>
        <v>9</v>
      </c>
      <c r="F5391" t="s">
        <v>44</v>
      </c>
      <c r="G5391" t="s">
        <v>75</v>
      </c>
      <c r="H5391" t="s">
        <v>30</v>
      </c>
      <c r="I5391">
        <v>2</v>
      </c>
      <c r="J5391" t="s">
        <v>18</v>
      </c>
      <c r="K5391" t="s">
        <v>19</v>
      </c>
      <c r="L5391">
        <v>107000</v>
      </c>
      <c r="M5391" t="s">
        <v>155</v>
      </c>
      <c r="N5391" t="s">
        <v>539</v>
      </c>
      <c r="O5391" s="2">
        <v>59000</v>
      </c>
      <c r="P5391" s="1">
        <f>MEDIAN(Data_Source[Price (SAR)])</f>
        <v>58000</v>
      </c>
      <c r="Q5391" s="1" cm="1">
        <f t="array" ref="Q5391">MEDIAN(_xlfn._xlws.FILTER(Data_Source[Price (SAR)],Data_Source[Maker] = Data_Source[[#This Row],[Maker]]))</f>
        <v>80000</v>
      </c>
    </row>
    <row r="5392" spans="1:17" x14ac:dyDescent="0.35">
      <c r="A5392">
        <v>5391</v>
      </c>
      <c r="B5392" t="s">
        <v>21</v>
      </c>
      <c r="C5392" t="s">
        <v>130</v>
      </c>
      <c r="D5392">
        <v>2002</v>
      </c>
      <c r="E5392" s="9">
        <f ca="1">YEAR(TODAY())-Data_Source[[#This Row],[Year]]</f>
        <v>23</v>
      </c>
      <c r="F5392" t="s">
        <v>47</v>
      </c>
      <c r="G5392" t="s">
        <v>75</v>
      </c>
      <c r="H5392" t="s">
        <v>17</v>
      </c>
      <c r="I5392">
        <v>3</v>
      </c>
      <c r="J5392" t="s">
        <v>18</v>
      </c>
      <c r="K5392" t="s">
        <v>19</v>
      </c>
      <c r="L5392">
        <v>340000</v>
      </c>
      <c r="M5392" t="s">
        <v>42</v>
      </c>
      <c r="N5392" t="s">
        <v>64</v>
      </c>
      <c r="O5392" s="2">
        <v>12000</v>
      </c>
      <c r="P5392" s="1">
        <f>MEDIAN(Data_Source[Price (SAR)])</f>
        <v>58000</v>
      </c>
      <c r="Q5392" s="1" cm="1">
        <f t="array" ref="Q5392">MEDIAN(_xlfn._xlws.FILTER(Data_Source[Price (SAR)],Data_Source[Maker] = Data_Source[[#This Row],[Maker]]))</f>
        <v>36500</v>
      </c>
    </row>
    <row r="5393" spans="1:17" x14ac:dyDescent="0.35">
      <c r="A5393">
        <v>5392</v>
      </c>
      <c r="B5393" t="s">
        <v>62</v>
      </c>
      <c r="C5393" t="s">
        <v>63</v>
      </c>
      <c r="D5393">
        <v>2016</v>
      </c>
      <c r="E5393" s="9">
        <f ca="1">YEAR(TODAY())-Data_Source[[#This Row],[Year]]</f>
        <v>9</v>
      </c>
      <c r="F5393" t="s">
        <v>44</v>
      </c>
      <c r="G5393" t="s">
        <v>23</v>
      </c>
      <c r="H5393" t="s">
        <v>17</v>
      </c>
      <c r="I5393">
        <v>5</v>
      </c>
      <c r="J5393" t="s">
        <v>18</v>
      </c>
      <c r="K5393" t="s">
        <v>19</v>
      </c>
      <c r="L5393">
        <v>56500</v>
      </c>
      <c r="M5393" t="s">
        <v>45</v>
      </c>
      <c r="N5393" t="s">
        <v>539</v>
      </c>
      <c r="O5393" s="2">
        <v>320000</v>
      </c>
      <c r="P5393" s="1">
        <f>MEDIAN(Data_Source[Price (SAR)])</f>
        <v>58000</v>
      </c>
      <c r="Q5393" s="1" cm="1">
        <f t="array" ref="Q5393">MEDIAN(_xlfn._xlws.FILTER(Data_Source[Price (SAR)],Data_Source[Maker] = Data_Source[[#This Row],[Maker]]))</f>
        <v>242500</v>
      </c>
    </row>
    <row r="5394" spans="1:17" x14ac:dyDescent="0.35">
      <c r="A5394">
        <v>5393</v>
      </c>
      <c r="B5394" t="s">
        <v>34</v>
      </c>
      <c r="C5394" t="s">
        <v>55</v>
      </c>
      <c r="D5394">
        <v>2018</v>
      </c>
      <c r="E5394" s="9">
        <f ca="1">YEAR(TODAY())-Data_Source[[#This Row],[Year]]</f>
        <v>7</v>
      </c>
      <c r="F5394" t="s">
        <v>44</v>
      </c>
      <c r="G5394" t="s">
        <v>23</v>
      </c>
      <c r="H5394" t="s">
        <v>30</v>
      </c>
      <c r="I5394">
        <v>4</v>
      </c>
      <c r="J5394" t="s">
        <v>18</v>
      </c>
      <c r="K5394" t="s">
        <v>19</v>
      </c>
      <c r="L5394">
        <v>179858</v>
      </c>
      <c r="M5394" t="s">
        <v>20</v>
      </c>
      <c r="N5394" t="s">
        <v>20</v>
      </c>
      <c r="O5394" s="3">
        <v>121500</v>
      </c>
      <c r="P5394" s="1">
        <f>MEDIAN(Data_Source[Price (SAR)])</f>
        <v>58000</v>
      </c>
      <c r="Q5394" s="1" cm="1">
        <f t="array" ref="Q5394">MEDIAN(_xlfn._xlws.FILTER(Data_Source[Price (SAR)],Data_Source[Maker] = Data_Source[[#This Row],[Maker]]))</f>
        <v>65000</v>
      </c>
    </row>
    <row r="5395" spans="1:17" x14ac:dyDescent="0.35">
      <c r="A5395">
        <v>5394</v>
      </c>
      <c r="B5395" t="s">
        <v>48</v>
      </c>
      <c r="C5395" t="s">
        <v>149</v>
      </c>
      <c r="D5395">
        <v>2018</v>
      </c>
      <c r="E5395" s="9">
        <f ca="1">YEAR(TODAY())-Data_Source[[#This Row],[Year]]</f>
        <v>7</v>
      </c>
      <c r="F5395" t="s">
        <v>44</v>
      </c>
      <c r="G5395" t="s">
        <v>25</v>
      </c>
      <c r="H5395" t="s">
        <v>17</v>
      </c>
      <c r="I5395">
        <v>2</v>
      </c>
      <c r="J5395" t="s">
        <v>18</v>
      </c>
      <c r="K5395" t="s">
        <v>19</v>
      </c>
      <c r="L5395">
        <v>57000</v>
      </c>
      <c r="M5395" t="s">
        <v>45</v>
      </c>
      <c r="N5395" t="s">
        <v>539</v>
      </c>
      <c r="O5395" s="3">
        <v>175000</v>
      </c>
      <c r="P5395" s="1">
        <f>MEDIAN(Data_Source[Price (SAR)])</f>
        <v>58000</v>
      </c>
      <c r="Q5395" s="1" cm="1">
        <f t="array" ref="Q5395">MEDIAN(_xlfn._xlws.FILTER(Data_Source[Price (SAR)],Data_Source[Maker] = Data_Source[[#This Row],[Maker]]))</f>
        <v>145000</v>
      </c>
    </row>
    <row r="5396" spans="1:17" x14ac:dyDescent="0.35">
      <c r="A5396">
        <v>5395</v>
      </c>
      <c r="B5396" t="s">
        <v>13</v>
      </c>
      <c r="C5396">
        <v>300</v>
      </c>
      <c r="D5396">
        <v>2018</v>
      </c>
      <c r="E5396" s="9">
        <f ca="1">YEAR(TODAY())-Data_Source[[#This Row],[Year]]</f>
        <v>7</v>
      </c>
      <c r="F5396" t="s">
        <v>15</v>
      </c>
      <c r="G5396" t="s">
        <v>25</v>
      </c>
      <c r="H5396" t="s">
        <v>17</v>
      </c>
      <c r="I5396">
        <v>5.7</v>
      </c>
      <c r="J5396" t="s">
        <v>18</v>
      </c>
      <c r="K5396" t="s">
        <v>19</v>
      </c>
      <c r="L5396">
        <v>157000</v>
      </c>
      <c r="M5396" t="s">
        <v>155</v>
      </c>
      <c r="N5396" t="s">
        <v>539</v>
      </c>
      <c r="O5396" s="2">
        <v>127000</v>
      </c>
      <c r="P5396" s="1">
        <f>MEDIAN(Data_Source[Price (SAR)])</f>
        <v>58000</v>
      </c>
      <c r="Q5396" s="1" cm="1">
        <f t="array" ref="Q5396">MEDIAN(_xlfn._xlws.FILTER(Data_Source[Price (SAR)],Data_Source[Maker] = Data_Source[[#This Row],[Maker]]))</f>
        <v>70000</v>
      </c>
    </row>
    <row r="5397" spans="1:17" x14ac:dyDescent="0.35">
      <c r="A5397">
        <v>5396</v>
      </c>
      <c r="B5397" t="s">
        <v>76</v>
      </c>
      <c r="C5397" t="s">
        <v>151</v>
      </c>
      <c r="D5397">
        <v>2014</v>
      </c>
      <c r="E5397" s="9">
        <f ca="1">YEAR(TODAY())-Data_Source[[#This Row],[Year]]</f>
        <v>11</v>
      </c>
      <c r="F5397" t="s">
        <v>15</v>
      </c>
      <c r="G5397" t="s">
        <v>23</v>
      </c>
      <c r="H5397" t="s">
        <v>26</v>
      </c>
      <c r="I5397">
        <v>3.5</v>
      </c>
      <c r="J5397" t="s">
        <v>18</v>
      </c>
      <c r="K5397" t="s">
        <v>19</v>
      </c>
      <c r="L5397">
        <v>128500</v>
      </c>
      <c r="M5397" t="s">
        <v>59</v>
      </c>
      <c r="N5397" t="s">
        <v>59</v>
      </c>
      <c r="O5397" s="2">
        <v>49000</v>
      </c>
      <c r="P5397" s="1">
        <f>MEDIAN(Data_Source[Price (SAR)])</f>
        <v>58000</v>
      </c>
      <c r="Q5397" s="1" cm="1">
        <f t="array" ref="Q5397">MEDIAN(_xlfn._xlws.FILTER(Data_Source[Price (SAR)],Data_Source[Maker] = Data_Source[[#This Row],[Maker]]))</f>
        <v>55000</v>
      </c>
    </row>
    <row r="5398" spans="1:17" x14ac:dyDescent="0.35">
      <c r="A5398">
        <v>5397</v>
      </c>
      <c r="B5398" t="s">
        <v>107</v>
      </c>
      <c r="C5398" t="s">
        <v>263</v>
      </c>
      <c r="D5398">
        <v>2017</v>
      </c>
      <c r="E5398" s="9">
        <f ca="1">YEAR(TODAY())-Data_Source[[#This Row],[Year]]</f>
        <v>8</v>
      </c>
      <c r="F5398" t="s">
        <v>44</v>
      </c>
      <c r="G5398" t="s">
        <v>16</v>
      </c>
      <c r="H5398" t="s">
        <v>26</v>
      </c>
      <c r="I5398">
        <v>2</v>
      </c>
      <c r="J5398" t="s">
        <v>18</v>
      </c>
      <c r="K5398" t="s">
        <v>19</v>
      </c>
      <c r="L5398">
        <v>54000</v>
      </c>
      <c r="M5398" t="s">
        <v>45</v>
      </c>
      <c r="N5398" t="s">
        <v>539</v>
      </c>
      <c r="O5398" s="3">
        <v>70000</v>
      </c>
      <c r="P5398" s="1">
        <f>MEDIAN(Data_Source[Price (SAR)])</f>
        <v>58000</v>
      </c>
      <c r="Q5398" s="1" cm="1">
        <f t="array" ref="Q5398">MEDIAN(_xlfn._xlws.FILTER(Data_Source[Price (SAR)],Data_Source[Maker] = Data_Source[[#This Row],[Maker]]))</f>
        <v>73500</v>
      </c>
    </row>
    <row r="5399" spans="1:17" x14ac:dyDescent="0.35">
      <c r="A5399">
        <v>5398</v>
      </c>
      <c r="B5399" t="s">
        <v>60</v>
      </c>
      <c r="C5399" t="s">
        <v>90</v>
      </c>
      <c r="D5399">
        <v>2020</v>
      </c>
      <c r="E5399" s="9">
        <f ca="1">YEAR(TODAY())-Data_Source[[#This Row],[Year]]</f>
        <v>5</v>
      </c>
      <c r="F5399" t="s">
        <v>44</v>
      </c>
      <c r="G5399" t="s">
        <v>38</v>
      </c>
      <c r="H5399" t="s">
        <v>17</v>
      </c>
      <c r="I5399">
        <v>5.7</v>
      </c>
      <c r="J5399" t="s">
        <v>18</v>
      </c>
      <c r="K5399" t="s">
        <v>19</v>
      </c>
      <c r="L5399">
        <v>9000</v>
      </c>
      <c r="M5399" t="s">
        <v>45</v>
      </c>
      <c r="N5399" t="s">
        <v>539</v>
      </c>
      <c r="O5399" s="3">
        <v>423000</v>
      </c>
      <c r="P5399" s="1">
        <f>MEDIAN(Data_Source[Price (SAR)])</f>
        <v>58000</v>
      </c>
      <c r="Q5399" s="1" cm="1">
        <f t="array" ref="Q5399">MEDIAN(_xlfn._xlws.FILTER(Data_Source[Price (SAR)],Data_Source[Maker] = Data_Source[[#This Row],[Maker]]))</f>
        <v>142000</v>
      </c>
    </row>
    <row r="5400" spans="1:17" x14ac:dyDescent="0.35">
      <c r="A5400">
        <v>5399</v>
      </c>
      <c r="B5400" t="s">
        <v>36</v>
      </c>
      <c r="C5400" t="s">
        <v>146</v>
      </c>
      <c r="D5400">
        <v>2013</v>
      </c>
      <c r="E5400" s="9">
        <f ca="1">YEAR(TODAY())-Data_Source[[#This Row],[Year]]</f>
        <v>12</v>
      </c>
      <c r="F5400" t="s">
        <v>44</v>
      </c>
      <c r="G5400" t="s">
        <v>25</v>
      </c>
      <c r="H5400" t="s">
        <v>26</v>
      </c>
      <c r="I5400">
        <v>5.3</v>
      </c>
      <c r="J5400" t="s">
        <v>18</v>
      </c>
      <c r="K5400" t="s">
        <v>19</v>
      </c>
      <c r="L5400">
        <v>248000</v>
      </c>
      <c r="M5400" t="s">
        <v>45</v>
      </c>
      <c r="N5400" t="s">
        <v>539</v>
      </c>
      <c r="O5400" s="2">
        <v>63000</v>
      </c>
      <c r="P5400" s="1">
        <f>MEDIAN(Data_Source[Price (SAR)])</f>
        <v>58000</v>
      </c>
      <c r="Q5400" s="1" cm="1">
        <f t="array" ref="Q5400">MEDIAN(_xlfn._xlws.FILTER(Data_Source[Price (SAR)],Data_Source[Maker] = Data_Source[[#This Row],[Maker]]))</f>
        <v>72000</v>
      </c>
    </row>
    <row r="5401" spans="1:17" x14ac:dyDescent="0.35">
      <c r="A5401">
        <v>5400</v>
      </c>
      <c r="B5401" t="s">
        <v>34</v>
      </c>
      <c r="C5401" t="s">
        <v>55</v>
      </c>
      <c r="D5401">
        <v>2009</v>
      </c>
      <c r="E5401" s="9">
        <f ca="1">YEAR(TODAY())-Data_Source[[#This Row],[Year]]</f>
        <v>16</v>
      </c>
      <c r="F5401" t="s">
        <v>47</v>
      </c>
      <c r="G5401" t="s">
        <v>25</v>
      </c>
      <c r="H5401" t="s">
        <v>17</v>
      </c>
      <c r="I5401">
        <v>4</v>
      </c>
      <c r="J5401" t="s">
        <v>18</v>
      </c>
      <c r="K5401" t="s">
        <v>68</v>
      </c>
      <c r="L5401">
        <v>300000</v>
      </c>
      <c r="M5401" t="s">
        <v>42</v>
      </c>
      <c r="N5401" t="s">
        <v>64</v>
      </c>
      <c r="O5401" s="2">
        <v>50000</v>
      </c>
      <c r="P5401" s="1">
        <f>MEDIAN(Data_Source[Price (SAR)])</f>
        <v>58000</v>
      </c>
      <c r="Q5401" s="1" cm="1">
        <f t="array" ref="Q5401">MEDIAN(_xlfn._xlws.FILTER(Data_Source[Price (SAR)],Data_Source[Maker] = Data_Source[[#This Row],[Maker]]))</f>
        <v>65000</v>
      </c>
    </row>
    <row r="5402" spans="1:17" x14ac:dyDescent="0.35">
      <c r="A5402">
        <v>5401</v>
      </c>
      <c r="B5402" t="s">
        <v>34</v>
      </c>
      <c r="C5402" t="s">
        <v>145</v>
      </c>
      <c r="D5402">
        <v>2018</v>
      </c>
      <c r="E5402" s="9">
        <f ca="1">YEAR(TODAY())-Data_Source[[#This Row],[Year]]</f>
        <v>7</v>
      </c>
      <c r="F5402" t="s">
        <v>15</v>
      </c>
      <c r="G5402" t="s">
        <v>23</v>
      </c>
      <c r="H5402" t="s">
        <v>26</v>
      </c>
      <c r="I5402">
        <v>2.7</v>
      </c>
      <c r="J5402" t="s">
        <v>18</v>
      </c>
      <c r="K5402" t="s">
        <v>19</v>
      </c>
      <c r="L5402">
        <v>275916</v>
      </c>
      <c r="M5402" t="s">
        <v>45</v>
      </c>
      <c r="N5402" t="s">
        <v>539</v>
      </c>
      <c r="O5402" s="2">
        <v>67000</v>
      </c>
      <c r="P5402" s="1">
        <f>MEDIAN(Data_Source[Price (SAR)])</f>
        <v>58000</v>
      </c>
      <c r="Q5402" s="1" cm="1">
        <f t="array" ref="Q5402">MEDIAN(_xlfn._xlws.FILTER(Data_Source[Price (SAR)],Data_Source[Maker] = Data_Source[[#This Row],[Maker]]))</f>
        <v>65000</v>
      </c>
    </row>
    <row r="5403" spans="1:17" x14ac:dyDescent="0.35">
      <c r="A5403">
        <v>5402</v>
      </c>
      <c r="B5403" t="s">
        <v>34</v>
      </c>
      <c r="C5403" t="s">
        <v>51</v>
      </c>
      <c r="D5403">
        <v>2017</v>
      </c>
      <c r="E5403" s="9">
        <f ca="1">YEAR(TODAY())-Data_Source[[#This Row],[Year]]</f>
        <v>8</v>
      </c>
      <c r="F5403" t="s">
        <v>15</v>
      </c>
      <c r="G5403" t="s">
        <v>25</v>
      </c>
      <c r="H5403" t="s">
        <v>26</v>
      </c>
      <c r="I5403">
        <v>1.6</v>
      </c>
      <c r="J5403" t="s">
        <v>18</v>
      </c>
      <c r="K5403" t="s">
        <v>19</v>
      </c>
      <c r="L5403">
        <v>100000</v>
      </c>
      <c r="M5403" t="s">
        <v>45</v>
      </c>
      <c r="N5403" t="s">
        <v>539</v>
      </c>
      <c r="O5403" s="2">
        <v>44000</v>
      </c>
      <c r="P5403" s="1">
        <f>MEDIAN(Data_Source[Price (SAR)])</f>
        <v>58000</v>
      </c>
      <c r="Q5403" s="1" cm="1">
        <f t="array" ref="Q5403">MEDIAN(_xlfn._xlws.FILTER(Data_Source[Price (SAR)],Data_Source[Maker] = Data_Source[[#This Row],[Maker]]))</f>
        <v>65000</v>
      </c>
    </row>
    <row r="5404" spans="1:17" x14ac:dyDescent="0.35">
      <c r="A5404">
        <v>5403</v>
      </c>
      <c r="B5404" t="s">
        <v>21</v>
      </c>
      <c r="C5404" t="s">
        <v>22</v>
      </c>
      <c r="D5404">
        <v>2016</v>
      </c>
      <c r="E5404" s="9">
        <f ca="1">YEAR(TODAY())-Data_Source[[#This Row],[Year]]</f>
        <v>9</v>
      </c>
      <c r="F5404" t="s">
        <v>15</v>
      </c>
      <c r="G5404" t="s">
        <v>23</v>
      </c>
      <c r="H5404" t="s">
        <v>26</v>
      </c>
      <c r="I5404">
        <v>4.8</v>
      </c>
      <c r="J5404" t="s">
        <v>18</v>
      </c>
      <c r="K5404" t="s">
        <v>19</v>
      </c>
      <c r="L5404">
        <v>4700</v>
      </c>
      <c r="M5404" t="s">
        <v>20</v>
      </c>
      <c r="N5404" t="s">
        <v>20</v>
      </c>
      <c r="O5404" s="3">
        <v>88000</v>
      </c>
      <c r="P5404" s="1">
        <f>MEDIAN(Data_Source[Price (SAR)])</f>
        <v>58000</v>
      </c>
      <c r="Q5404" s="1" cm="1">
        <f t="array" ref="Q5404">MEDIAN(_xlfn._xlws.FILTER(Data_Source[Price (SAR)],Data_Source[Maker] = Data_Source[[#This Row],[Maker]]))</f>
        <v>36500</v>
      </c>
    </row>
    <row r="5405" spans="1:17" x14ac:dyDescent="0.35">
      <c r="A5405">
        <v>5404</v>
      </c>
      <c r="B5405" t="s">
        <v>60</v>
      </c>
      <c r="C5405" t="s">
        <v>309</v>
      </c>
      <c r="D5405">
        <v>2016</v>
      </c>
      <c r="E5405" s="9">
        <f ca="1">YEAR(TODAY())-Data_Source[[#This Row],[Year]]</f>
        <v>9</v>
      </c>
      <c r="F5405" t="s">
        <v>44</v>
      </c>
      <c r="G5405" t="s">
        <v>23</v>
      </c>
      <c r="H5405" t="s">
        <v>17</v>
      </c>
      <c r="I5405">
        <v>3.5</v>
      </c>
      <c r="J5405" t="s">
        <v>18</v>
      </c>
      <c r="K5405" t="s">
        <v>19</v>
      </c>
      <c r="L5405">
        <v>89000</v>
      </c>
      <c r="M5405" t="s">
        <v>45</v>
      </c>
      <c r="N5405" t="s">
        <v>539</v>
      </c>
      <c r="O5405" s="2">
        <v>128000</v>
      </c>
      <c r="P5405" s="1">
        <f>MEDIAN(Data_Source[Price (SAR)])</f>
        <v>58000</v>
      </c>
      <c r="Q5405" s="1" cm="1">
        <f t="array" ref="Q5405">MEDIAN(_xlfn._xlws.FILTER(Data_Source[Price (SAR)],Data_Source[Maker] = Data_Source[[#This Row],[Maker]]))</f>
        <v>142000</v>
      </c>
    </row>
    <row r="5406" spans="1:17" x14ac:dyDescent="0.35">
      <c r="A5406">
        <v>5405</v>
      </c>
      <c r="B5406" t="s">
        <v>34</v>
      </c>
      <c r="C5406" t="s">
        <v>123</v>
      </c>
      <c r="D5406">
        <v>2017</v>
      </c>
      <c r="E5406" s="9">
        <f ca="1">YEAR(TODAY())-Data_Source[[#This Row],[Year]]</f>
        <v>8</v>
      </c>
      <c r="F5406" t="s">
        <v>15</v>
      </c>
      <c r="G5406" t="s">
        <v>23</v>
      </c>
      <c r="H5406" t="s">
        <v>30</v>
      </c>
      <c r="I5406">
        <v>2.7</v>
      </c>
      <c r="J5406" t="s">
        <v>18</v>
      </c>
      <c r="K5406" t="s">
        <v>68</v>
      </c>
      <c r="L5406">
        <v>44000</v>
      </c>
      <c r="M5406" t="s">
        <v>20</v>
      </c>
      <c r="N5406" t="s">
        <v>20</v>
      </c>
      <c r="O5406" s="2">
        <v>78000</v>
      </c>
      <c r="P5406" s="1">
        <f>MEDIAN(Data_Source[Price (SAR)])</f>
        <v>58000</v>
      </c>
      <c r="Q5406" s="1" cm="1">
        <f t="array" ref="Q5406">MEDIAN(_xlfn._xlws.FILTER(Data_Source[Price (SAR)],Data_Source[Maker] = Data_Source[[#This Row],[Maker]]))</f>
        <v>65000</v>
      </c>
    </row>
    <row r="5407" spans="1:17" x14ac:dyDescent="0.35">
      <c r="A5407">
        <v>5406</v>
      </c>
      <c r="B5407" t="s">
        <v>181</v>
      </c>
      <c r="C5407" t="s">
        <v>199</v>
      </c>
      <c r="D5407">
        <v>2012</v>
      </c>
      <c r="E5407" s="9">
        <f ca="1">YEAR(TODAY())-Data_Source[[#This Row],[Year]]</f>
        <v>13</v>
      </c>
      <c r="F5407" t="s">
        <v>15</v>
      </c>
      <c r="G5407" t="s">
        <v>23</v>
      </c>
      <c r="H5407" t="s">
        <v>26</v>
      </c>
      <c r="I5407">
        <v>3.8</v>
      </c>
      <c r="J5407" t="s">
        <v>18</v>
      </c>
      <c r="K5407" t="s">
        <v>19</v>
      </c>
      <c r="L5407">
        <v>104330</v>
      </c>
      <c r="M5407" t="s">
        <v>20</v>
      </c>
      <c r="N5407" t="s">
        <v>20</v>
      </c>
      <c r="O5407" s="3">
        <v>41500</v>
      </c>
      <c r="P5407" s="1">
        <f>MEDIAN(Data_Source[Price (SAR)])</f>
        <v>58000</v>
      </c>
      <c r="Q5407" s="1" cm="1">
        <f t="array" ref="Q5407">MEDIAN(_xlfn._xlws.FILTER(Data_Source[Price (SAR)],Data_Source[Maker] = Data_Source[[#This Row],[Maker]]))</f>
        <v>54000</v>
      </c>
    </row>
    <row r="5408" spans="1:17" x14ac:dyDescent="0.35">
      <c r="A5408">
        <v>5407</v>
      </c>
      <c r="B5408" t="s">
        <v>27</v>
      </c>
      <c r="C5408" t="s">
        <v>101</v>
      </c>
      <c r="D5408">
        <v>2020</v>
      </c>
      <c r="E5408" s="9">
        <f ca="1">YEAR(TODAY())-Data_Source[[#This Row],[Year]]</f>
        <v>5</v>
      </c>
      <c r="F5408" t="s">
        <v>15</v>
      </c>
      <c r="G5408" t="s">
        <v>23</v>
      </c>
      <c r="H5408" t="s">
        <v>17</v>
      </c>
      <c r="I5408">
        <v>2</v>
      </c>
      <c r="J5408" t="s">
        <v>18</v>
      </c>
      <c r="K5408" t="s">
        <v>19</v>
      </c>
      <c r="L5408">
        <v>3109</v>
      </c>
      <c r="M5408" t="s">
        <v>20</v>
      </c>
      <c r="N5408" t="s">
        <v>20</v>
      </c>
      <c r="O5408" s="3">
        <v>89000</v>
      </c>
      <c r="P5408" s="1">
        <f>MEDIAN(Data_Source[Price (SAR)])</f>
        <v>58000</v>
      </c>
      <c r="Q5408" s="1" cm="1">
        <f t="array" ref="Q5408">MEDIAN(_xlfn._xlws.FILTER(Data_Source[Price (SAR)],Data_Source[Maker] = Data_Source[[#This Row],[Maker]]))</f>
        <v>42000</v>
      </c>
    </row>
    <row r="5409" spans="1:17" x14ac:dyDescent="0.35">
      <c r="A5409">
        <v>5408</v>
      </c>
      <c r="B5409" t="s">
        <v>60</v>
      </c>
      <c r="C5409" t="s">
        <v>92</v>
      </c>
      <c r="D5409">
        <v>2015</v>
      </c>
      <c r="E5409" s="9">
        <f ca="1">YEAR(TODAY())-Data_Source[[#This Row],[Year]]</f>
        <v>10</v>
      </c>
      <c r="F5409" t="s">
        <v>15</v>
      </c>
      <c r="G5409" t="s">
        <v>78</v>
      </c>
      <c r="H5409" t="s">
        <v>17</v>
      </c>
      <c r="I5409">
        <v>4.5999999999999996</v>
      </c>
      <c r="J5409" t="s">
        <v>18</v>
      </c>
      <c r="K5409" t="s">
        <v>19</v>
      </c>
      <c r="L5409">
        <v>170000</v>
      </c>
      <c r="M5409" t="s">
        <v>45</v>
      </c>
      <c r="N5409" t="s">
        <v>539</v>
      </c>
      <c r="O5409" s="2">
        <v>135000</v>
      </c>
      <c r="P5409" s="1">
        <f>MEDIAN(Data_Source[Price (SAR)])</f>
        <v>58000</v>
      </c>
      <c r="Q5409" s="1" cm="1">
        <f t="array" ref="Q5409">MEDIAN(_xlfn._xlws.FILTER(Data_Source[Price (SAR)],Data_Source[Maker] = Data_Source[[#This Row],[Maker]]))</f>
        <v>142000</v>
      </c>
    </row>
    <row r="5410" spans="1:17" x14ac:dyDescent="0.35">
      <c r="A5410">
        <v>5409</v>
      </c>
      <c r="B5410" t="s">
        <v>36</v>
      </c>
      <c r="C5410" t="s">
        <v>146</v>
      </c>
      <c r="D5410">
        <v>2012</v>
      </c>
      <c r="E5410" s="9">
        <f ca="1">YEAR(TODAY())-Data_Source[[#This Row],[Year]]</f>
        <v>13</v>
      </c>
      <c r="F5410" t="s">
        <v>15</v>
      </c>
      <c r="G5410" t="s">
        <v>75</v>
      </c>
      <c r="H5410" t="s">
        <v>26</v>
      </c>
      <c r="I5410">
        <v>5.3</v>
      </c>
      <c r="J5410" t="s">
        <v>18</v>
      </c>
      <c r="K5410" t="s">
        <v>19</v>
      </c>
      <c r="L5410">
        <v>329000</v>
      </c>
      <c r="M5410" t="s">
        <v>45</v>
      </c>
      <c r="N5410" t="s">
        <v>539</v>
      </c>
      <c r="O5410" s="2">
        <v>40000</v>
      </c>
      <c r="P5410" s="1">
        <f>MEDIAN(Data_Source[Price (SAR)])</f>
        <v>58000</v>
      </c>
      <c r="Q5410" s="1" cm="1">
        <f t="array" ref="Q5410">MEDIAN(_xlfn._xlws.FILTER(Data_Source[Price (SAR)],Data_Source[Maker] = Data_Source[[#This Row],[Maker]]))</f>
        <v>72000</v>
      </c>
    </row>
    <row r="5411" spans="1:17" x14ac:dyDescent="0.35">
      <c r="A5411">
        <v>5410</v>
      </c>
      <c r="B5411" t="s">
        <v>76</v>
      </c>
      <c r="C5411" t="s">
        <v>256</v>
      </c>
      <c r="D5411">
        <v>2016</v>
      </c>
      <c r="E5411" s="9">
        <f ca="1">YEAR(TODAY())-Data_Source[[#This Row],[Year]]</f>
        <v>9</v>
      </c>
      <c r="F5411" t="s">
        <v>44</v>
      </c>
      <c r="G5411" t="s">
        <v>25</v>
      </c>
      <c r="H5411" t="s">
        <v>17</v>
      </c>
      <c r="I5411">
        <v>3.7</v>
      </c>
      <c r="J5411" t="s">
        <v>18</v>
      </c>
      <c r="K5411" t="s">
        <v>19</v>
      </c>
      <c r="L5411">
        <v>240000</v>
      </c>
      <c r="M5411" t="s">
        <v>45</v>
      </c>
      <c r="N5411" t="s">
        <v>539</v>
      </c>
      <c r="O5411" s="2">
        <v>89000</v>
      </c>
      <c r="P5411" s="1">
        <f>MEDIAN(Data_Source[Price (SAR)])</f>
        <v>58000</v>
      </c>
      <c r="Q5411" s="1" cm="1">
        <f t="array" ref="Q5411">MEDIAN(_xlfn._xlws.FILTER(Data_Source[Price (SAR)],Data_Source[Maker] = Data_Source[[#This Row],[Maker]]))</f>
        <v>55000</v>
      </c>
    </row>
    <row r="5412" spans="1:17" x14ac:dyDescent="0.35">
      <c r="A5412">
        <v>5411</v>
      </c>
      <c r="B5412" t="s">
        <v>73</v>
      </c>
      <c r="C5412" t="s">
        <v>74</v>
      </c>
      <c r="D5412">
        <v>2017</v>
      </c>
      <c r="E5412" s="9">
        <f ca="1">YEAR(TODAY())-Data_Source[[#This Row],[Year]]</f>
        <v>8</v>
      </c>
      <c r="F5412" t="s">
        <v>47</v>
      </c>
      <c r="G5412" t="s">
        <v>29</v>
      </c>
      <c r="H5412" t="s">
        <v>17</v>
      </c>
      <c r="I5412">
        <v>3</v>
      </c>
      <c r="J5412" t="s">
        <v>18</v>
      </c>
      <c r="K5412" t="s">
        <v>19</v>
      </c>
      <c r="L5412">
        <v>93000</v>
      </c>
      <c r="M5412" t="s">
        <v>45</v>
      </c>
      <c r="N5412" t="s">
        <v>539</v>
      </c>
      <c r="O5412" s="3">
        <v>111000</v>
      </c>
      <c r="P5412" s="1">
        <f>MEDIAN(Data_Source[Price (SAR)])</f>
        <v>58000</v>
      </c>
      <c r="Q5412" s="1" cm="1">
        <f t="array" ref="Q5412">MEDIAN(_xlfn._xlws.FILTER(Data_Source[Price (SAR)],Data_Source[Maker] = Data_Source[[#This Row],[Maker]]))</f>
        <v>56000</v>
      </c>
    </row>
    <row r="5413" spans="1:17" x14ac:dyDescent="0.35">
      <c r="A5413">
        <v>5412</v>
      </c>
      <c r="B5413" t="s">
        <v>76</v>
      </c>
      <c r="C5413" t="s">
        <v>147</v>
      </c>
      <c r="D5413">
        <v>2013</v>
      </c>
      <c r="E5413" s="9">
        <f ca="1">YEAR(TODAY())-Data_Source[[#This Row],[Year]]</f>
        <v>12</v>
      </c>
      <c r="F5413" t="s">
        <v>15</v>
      </c>
      <c r="G5413" t="s">
        <v>23</v>
      </c>
      <c r="H5413" t="s">
        <v>26</v>
      </c>
      <c r="I5413">
        <v>5</v>
      </c>
      <c r="J5413" t="s">
        <v>18</v>
      </c>
      <c r="K5413" t="s">
        <v>19</v>
      </c>
      <c r="L5413">
        <v>299000</v>
      </c>
      <c r="M5413" t="s">
        <v>45</v>
      </c>
      <c r="N5413" t="s">
        <v>539</v>
      </c>
      <c r="O5413" s="3">
        <v>36000</v>
      </c>
      <c r="P5413" s="1">
        <f>MEDIAN(Data_Source[Price (SAR)])</f>
        <v>58000</v>
      </c>
      <c r="Q5413" s="1" cm="1">
        <f t="array" ref="Q5413">MEDIAN(_xlfn._xlws.FILTER(Data_Source[Price (SAR)],Data_Source[Maker] = Data_Source[[#This Row],[Maker]]))</f>
        <v>55000</v>
      </c>
    </row>
    <row r="5414" spans="1:17" x14ac:dyDescent="0.35">
      <c r="A5414">
        <v>5413</v>
      </c>
      <c r="B5414" t="s">
        <v>27</v>
      </c>
      <c r="C5414" t="s">
        <v>89</v>
      </c>
      <c r="D5414">
        <v>2017</v>
      </c>
      <c r="E5414" s="9">
        <f ca="1">YEAR(TODAY())-Data_Source[[#This Row],[Year]]</f>
        <v>8</v>
      </c>
      <c r="F5414" t="s">
        <v>15</v>
      </c>
      <c r="G5414" t="s">
        <v>23</v>
      </c>
      <c r="H5414" t="s">
        <v>26</v>
      </c>
      <c r="I5414">
        <v>2.4</v>
      </c>
      <c r="J5414" t="s">
        <v>18</v>
      </c>
      <c r="K5414" t="s">
        <v>19</v>
      </c>
      <c r="L5414">
        <v>178000</v>
      </c>
      <c r="M5414" t="s">
        <v>20</v>
      </c>
      <c r="N5414" t="s">
        <v>20</v>
      </c>
      <c r="O5414" s="2">
        <v>55000</v>
      </c>
      <c r="P5414" s="1">
        <f>MEDIAN(Data_Source[Price (SAR)])</f>
        <v>58000</v>
      </c>
      <c r="Q5414" s="1" cm="1">
        <f t="array" ref="Q5414">MEDIAN(_xlfn._xlws.FILTER(Data_Source[Price (SAR)],Data_Source[Maker] = Data_Source[[#This Row],[Maker]]))</f>
        <v>42000</v>
      </c>
    </row>
    <row r="5415" spans="1:17" x14ac:dyDescent="0.35">
      <c r="A5415">
        <v>5414</v>
      </c>
      <c r="B5415" t="s">
        <v>21</v>
      </c>
      <c r="C5415" t="s">
        <v>315</v>
      </c>
      <c r="D5415">
        <v>2009</v>
      </c>
      <c r="E5415" s="9">
        <f ca="1">YEAR(TODAY())-Data_Source[[#This Row],[Year]]</f>
        <v>16</v>
      </c>
      <c r="F5415" t="s">
        <v>44</v>
      </c>
      <c r="G5415" t="s">
        <v>23</v>
      </c>
      <c r="H5415" t="s">
        <v>17</v>
      </c>
      <c r="I5415">
        <v>3.2</v>
      </c>
      <c r="J5415" t="s">
        <v>18</v>
      </c>
      <c r="K5415" t="s">
        <v>19</v>
      </c>
      <c r="L5415">
        <v>275475</v>
      </c>
      <c r="M5415" t="s">
        <v>20</v>
      </c>
      <c r="N5415" t="s">
        <v>20</v>
      </c>
      <c r="O5415" s="3">
        <v>25000</v>
      </c>
      <c r="P5415" s="1">
        <f>MEDIAN(Data_Source[Price (SAR)])</f>
        <v>58000</v>
      </c>
      <c r="Q5415" s="1" cm="1">
        <f t="array" ref="Q5415">MEDIAN(_xlfn._xlws.FILTER(Data_Source[Price (SAR)],Data_Source[Maker] = Data_Source[[#This Row],[Maker]]))</f>
        <v>36500</v>
      </c>
    </row>
    <row r="5416" spans="1:17" x14ac:dyDescent="0.35">
      <c r="A5416">
        <v>5415</v>
      </c>
      <c r="B5416" t="s">
        <v>27</v>
      </c>
      <c r="C5416" t="s">
        <v>93</v>
      </c>
      <c r="D5416">
        <v>2018</v>
      </c>
      <c r="E5416" s="9">
        <f ca="1">YEAR(TODAY())-Data_Source[[#This Row],[Year]]</f>
        <v>7</v>
      </c>
      <c r="F5416" t="s">
        <v>15</v>
      </c>
      <c r="G5416" t="s">
        <v>29</v>
      </c>
      <c r="H5416" t="s">
        <v>17</v>
      </c>
      <c r="I5416">
        <v>3.5</v>
      </c>
      <c r="J5416" t="s">
        <v>18</v>
      </c>
      <c r="K5416" t="s">
        <v>19</v>
      </c>
      <c r="L5416">
        <v>50000</v>
      </c>
      <c r="M5416" t="s">
        <v>20</v>
      </c>
      <c r="N5416" t="s">
        <v>20</v>
      </c>
      <c r="O5416" s="2">
        <v>85000</v>
      </c>
      <c r="P5416" s="1">
        <f>MEDIAN(Data_Source[Price (SAR)])</f>
        <v>58000</v>
      </c>
      <c r="Q5416" s="1" cm="1">
        <f t="array" ref="Q5416">MEDIAN(_xlfn._xlws.FILTER(Data_Source[Price (SAR)],Data_Source[Maker] = Data_Source[[#This Row],[Maker]]))</f>
        <v>42000</v>
      </c>
    </row>
    <row r="5417" spans="1:17" x14ac:dyDescent="0.35">
      <c r="A5417">
        <v>5416</v>
      </c>
      <c r="B5417" t="s">
        <v>27</v>
      </c>
      <c r="C5417" t="s">
        <v>88</v>
      </c>
      <c r="D5417">
        <v>2017</v>
      </c>
      <c r="E5417" s="9">
        <f ca="1">YEAR(TODAY())-Data_Source[[#This Row],[Year]]</f>
        <v>8</v>
      </c>
      <c r="F5417" t="s">
        <v>15</v>
      </c>
      <c r="G5417" t="s">
        <v>23</v>
      </c>
      <c r="H5417" t="s">
        <v>30</v>
      </c>
      <c r="I5417">
        <v>1.6</v>
      </c>
      <c r="J5417" t="s">
        <v>18</v>
      </c>
      <c r="K5417" t="s">
        <v>19</v>
      </c>
      <c r="L5417">
        <v>110448</v>
      </c>
      <c r="M5417" t="s">
        <v>20</v>
      </c>
      <c r="N5417" t="s">
        <v>20</v>
      </c>
      <c r="O5417" s="2">
        <v>30000</v>
      </c>
      <c r="P5417" s="1">
        <f>MEDIAN(Data_Source[Price (SAR)])</f>
        <v>58000</v>
      </c>
      <c r="Q5417" s="1" cm="1">
        <f t="array" ref="Q5417">MEDIAN(_xlfn._xlws.FILTER(Data_Source[Price (SAR)],Data_Source[Maker] = Data_Source[[#This Row],[Maker]]))</f>
        <v>42000</v>
      </c>
    </row>
    <row r="5418" spans="1:17" x14ac:dyDescent="0.35">
      <c r="A5418">
        <v>5417</v>
      </c>
      <c r="B5418" t="s">
        <v>39</v>
      </c>
      <c r="C5418" t="s">
        <v>115</v>
      </c>
      <c r="D5418">
        <v>2013</v>
      </c>
      <c r="E5418" s="9">
        <f ca="1">YEAR(TODAY())-Data_Source[[#This Row],[Year]]</f>
        <v>12</v>
      </c>
      <c r="F5418" t="s">
        <v>15</v>
      </c>
      <c r="G5418" t="s">
        <v>94</v>
      </c>
      <c r="H5418" t="s">
        <v>30</v>
      </c>
      <c r="I5418">
        <v>5.3</v>
      </c>
      <c r="J5418" t="s">
        <v>18</v>
      </c>
      <c r="K5418" t="s">
        <v>19</v>
      </c>
      <c r="L5418">
        <v>358000</v>
      </c>
      <c r="M5418" t="s">
        <v>20</v>
      </c>
      <c r="N5418" t="s">
        <v>20</v>
      </c>
      <c r="O5418" s="3">
        <v>55000</v>
      </c>
      <c r="P5418" s="1">
        <f>MEDIAN(Data_Source[Price (SAR)])</f>
        <v>58000</v>
      </c>
      <c r="Q5418" s="1" cm="1">
        <f t="array" ref="Q5418">MEDIAN(_xlfn._xlws.FILTER(Data_Source[Price (SAR)],Data_Source[Maker] = Data_Source[[#This Row],[Maker]]))</f>
        <v>60000</v>
      </c>
    </row>
    <row r="5419" spans="1:17" x14ac:dyDescent="0.35">
      <c r="A5419">
        <v>5418</v>
      </c>
      <c r="B5419" t="s">
        <v>27</v>
      </c>
      <c r="C5419" t="s">
        <v>93</v>
      </c>
      <c r="D5419">
        <v>2019</v>
      </c>
      <c r="E5419" s="9">
        <f ca="1">YEAR(TODAY())-Data_Source[[#This Row],[Year]]</f>
        <v>6</v>
      </c>
      <c r="F5419" t="s">
        <v>15</v>
      </c>
      <c r="G5419" t="s">
        <v>16</v>
      </c>
      <c r="H5419" t="s">
        <v>26</v>
      </c>
      <c r="I5419">
        <v>3.3</v>
      </c>
      <c r="J5419" t="s">
        <v>18</v>
      </c>
      <c r="K5419" t="s">
        <v>19</v>
      </c>
      <c r="L5419">
        <v>91000</v>
      </c>
      <c r="M5419" t="s">
        <v>20</v>
      </c>
      <c r="N5419" t="s">
        <v>20</v>
      </c>
      <c r="O5419" s="2">
        <v>77000</v>
      </c>
      <c r="P5419" s="1">
        <f>MEDIAN(Data_Source[Price (SAR)])</f>
        <v>58000</v>
      </c>
      <c r="Q5419" s="1" cm="1">
        <f t="array" ref="Q5419">MEDIAN(_xlfn._xlws.FILTER(Data_Source[Price (SAR)],Data_Source[Maker] = Data_Source[[#This Row],[Maker]]))</f>
        <v>42000</v>
      </c>
    </row>
    <row r="5420" spans="1:17" x14ac:dyDescent="0.35">
      <c r="A5420">
        <v>5419</v>
      </c>
      <c r="B5420" t="s">
        <v>76</v>
      </c>
      <c r="C5420" t="s">
        <v>325</v>
      </c>
      <c r="D5420">
        <v>2014</v>
      </c>
      <c r="E5420" s="9">
        <f ca="1">YEAR(TODAY())-Data_Source[[#This Row],[Year]]</f>
        <v>11</v>
      </c>
      <c r="F5420" t="s">
        <v>15</v>
      </c>
      <c r="G5420" t="s">
        <v>23</v>
      </c>
      <c r="H5420" t="s">
        <v>30</v>
      </c>
      <c r="I5420">
        <v>3.8</v>
      </c>
      <c r="J5420" t="s">
        <v>18</v>
      </c>
      <c r="K5420" t="s">
        <v>19</v>
      </c>
      <c r="L5420">
        <v>140000</v>
      </c>
      <c r="M5420" t="s">
        <v>42</v>
      </c>
      <c r="N5420" t="s">
        <v>64</v>
      </c>
      <c r="O5420" s="3">
        <v>50000</v>
      </c>
      <c r="P5420" s="1">
        <f>MEDIAN(Data_Source[Price (SAR)])</f>
        <v>58000</v>
      </c>
      <c r="Q5420" s="1" cm="1">
        <f t="array" ref="Q5420">MEDIAN(_xlfn._xlws.FILTER(Data_Source[Price (SAR)],Data_Source[Maker] = Data_Source[[#This Row],[Maker]]))</f>
        <v>55000</v>
      </c>
    </row>
    <row r="5421" spans="1:17" x14ac:dyDescent="0.35">
      <c r="A5421">
        <v>5420</v>
      </c>
      <c r="B5421" t="s">
        <v>76</v>
      </c>
      <c r="C5421" t="s">
        <v>112</v>
      </c>
      <c r="D5421">
        <v>2015</v>
      </c>
      <c r="E5421" s="9">
        <f ca="1">YEAR(TODAY())-Data_Source[[#This Row],[Year]]</f>
        <v>10</v>
      </c>
      <c r="F5421" t="s">
        <v>47</v>
      </c>
      <c r="G5421" t="s">
        <v>29</v>
      </c>
      <c r="H5421" t="s">
        <v>17</v>
      </c>
      <c r="I5421">
        <v>3.5</v>
      </c>
      <c r="J5421" t="s">
        <v>18</v>
      </c>
      <c r="K5421" t="s">
        <v>19</v>
      </c>
      <c r="L5421">
        <v>112000</v>
      </c>
      <c r="M5421" t="s">
        <v>45</v>
      </c>
      <c r="N5421" t="s">
        <v>539</v>
      </c>
      <c r="O5421" s="2">
        <v>81000</v>
      </c>
      <c r="P5421" s="1">
        <f>MEDIAN(Data_Source[Price (SAR)])</f>
        <v>58000</v>
      </c>
      <c r="Q5421" s="1" cm="1">
        <f t="array" ref="Q5421">MEDIAN(_xlfn._xlws.FILTER(Data_Source[Price (SAR)],Data_Source[Maker] = Data_Source[[#This Row],[Maker]]))</f>
        <v>55000</v>
      </c>
    </row>
    <row r="5422" spans="1:17" x14ac:dyDescent="0.35">
      <c r="A5422">
        <v>5421</v>
      </c>
      <c r="B5422" t="s">
        <v>82</v>
      </c>
      <c r="C5422" t="s">
        <v>169</v>
      </c>
      <c r="D5422">
        <v>2009</v>
      </c>
      <c r="E5422" s="9">
        <f ca="1">YEAR(TODAY())-Data_Source[[#This Row],[Year]]</f>
        <v>16</v>
      </c>
      <c r="F5422" t="s">
        <v>47</v>
      </c>
      <c r="G5422" t="s">
        <v>23</v>
      </c>
      <c r="H5422" t="s">
        <v>30</v>
      </c>
      <c r="I5422">
        <v>3.8</v>
      </c>
      <c r="J5422" t="s">
        <v>18</v>
      </c>
      <c r="K5422" t="s">
        <v>19</v>
      </c>
      <c r="L5422">
        <v>176000</v>
      </c>
      <c r="M5422" t="s">
        <v>42</v>
      </c>
      <c r="N5422" t="s">
        <v>64</v>
      </c>
      <c r="O5422" s="2">
        <v>15000</v>
      </c>
      <c r="P5422" s="1">
        <f>MEDIAN(Data_Source[Price (SAR)])</f>
        <v>58000</v>
      </c>
      <c r="Q5422" s="1" cm="1">
        <f t="array" ref="Q5422">MEDIAN(_xlfn._xlws.FILTER(Data_Source[Price (SAR)],Data_Source[Maker] = Data_Source[[#This Row],[Maker]]))</f>
        <v>40000</v>
      </c>
    </row>
    <row r="5423" spans="1:17" x14ac:dyDescent="0.35">
      <c r="A5423">
        <v>5422</v>
      </c>
      <c r="B5423" t="s">
        <v>76</v>
      </c>
      <c r="C5423" t="s">
        <v>256</v>
      </c>
      <c r="D5423">
        <v>2004</v>
      </c>
      <c r="E5423" s="9">
        <f ca="1">YEAR(TODAY())-Data_Source[[#This Row],[Year]]</f>
        <v>21</v>
      </c>
      <c r="F5423" t="s">
        <v>47</v>
      </c>
      <c r="G5423" t="s">
        <v>25</v>
      </c>
      <c r="H5423" t="s">
        <v>17</v>
      </c>
      <c r="I5423">
        <v>4.5999999999999996</v>
      </c>
      <c r="J5423" t="s">
        <v>18</v>
      </c>
      <c r="K5423" t="s">
        <v>68</v>
      </c>
      <c r="L5423">
        <v>172</v>
      </c>
      <c r="M5423" t="s">
        <v>42</v>
      </c>
      <c r="N5423" t="s">
        <v>64</v>
      </c>
      <c r="O5423" s="3">
        <v>35000</v>
      </c>
      <c r="P5423" s="1">
        <f>MEDIAN(Data_Source[Price (SAR)])</f>
        <v>58000</v>
      </c>
      <c r="Q5423" s="1" cm="1">
        <f t="array" ref="Q5423">MEDIAN(_xlfn._xlws.FILTER(Data_Source[Price (SAR)],Data_Source[Maker] = Data_Source[[#This Row],[Maker]]))</f>
        <v>55000</v>
      </c>
    </row>
    <row r="5424" spans="1:17" x14ac:dyDescent="0.35">
      <c r="A5424">
        <v>5423</v>
      </c>
      <c r="B5424" t="s">
        <v>27</v>
      </c>
      <c r="C5424" t="s">
        <v>89</v>
      </c>
      <c r="D5424">
        <v>2017</v>
      </c>
      <c r="E5424" s="9">
        <f ca="1">YEAR(TODAY())-Data_Source[[#This Row],[Year]]</f>
        <v>8</v>
      </c>
      <c r="F5424" t="s">
        <v>15</v>
      </c>
      <c r="G5424" t="s">
        <v>23</v>
      </c>
      <c r="H5424" t="s">
        <v>17</v>
      </c>
      <c r="I5424">
        <v>1.6</v>
      </c>
      <c r="J5424" t="s">
        <v>18</v>
      </c>
      <c r="K5424" t="s">
        <v>19</v>
      </c>
      <c r="L5424">
        <v>240000</v>
      </c>
      <c r="M5424" t="s">
        <v>42</v>
      </c>
      <c r="N5424" t="s">
        <v>64</v>
      </c>
      <c r="O5424" s="2">
        <v>45000</v>
      </c>
      <c r="P5424" s="1">
        <f>MEDIAN(Data_Source[Price (SAR)])</f>
        <v>58000</v>
      </c>
      <c r="Q5424" s="1" cm="1">
        <f t="array" ref="Q5424">MEDIAN(_xlfn._xlws.FILTER(Data_Source[Price (SAR)],Data_Source[Maker] = Data_Source[[#This Row],[Maker]]))</f>
        <v>42000</v>
      </c>
    </row>
    <row r="5425" spans="1:17" x14ac:dyDescent="0.35">
      <c r="A5425">
        <v>5424</v>
      </c>
      <c r="B5425" t="s">
        <v>27</v>
      </c>
      <c r="C5425" t="s">
        <v>28</v>
      </c>
      <c r="D5425">
        <v>2019</v>
      </c>
      <c r="E5425" s="9">
        <f ca="1">YEAR(TODAY())-Data_Source[[#This Row],[Year]]</f>
        <v>6</v>
      </c>
      <c r="F5425" t="s">
        <v>15</v>
      </c>
      <c r="G5425" t="s">
        <v>25</v>
      </c>
      <c r="H5425" t="s">
        <v>26</v>
      </c>
      <c r="I5425">
        <v>1.6</v>
      </c>
      <c r="J5425" t="s">
        <v>18</v>
      </c>
      <c r="K5425" t="s">
        <v>19</v>
      </c>
      <c r="L5425">
        <v>108650</v>
      </c>
      <c r="M5425" t="s">
        <v>20</v>
      </c>
      <c r="N5425" t="s">
        <v>20</v>
      </c>
      <c r="O5425" s="2">
        <v>43000</v>
      </c>
      <c r="P5425" s="1">
        <f>MEDIAN(Data_Source[Price (SAR)])</f>
        <v>58000</v>
      </c>
      <c r="Q5425" s="1" cm="1">
        <f t="array" ref="Q5425">MEDIAN(_xlfn._xlws.FILTER(Data_Source[Price (SAR)],Data_Source[Maker] = Data_Source[[#This Row],[Maker]]))</f>
        <v>42000</v>
      </c>
    </row>
    <row r="5426" spans="1:17" x14ac:dyDescent="0.35">
      <c r="A5426">
        <v>5425</v>
      </c>
      <c r="B5426" t="s">
        <v>39</v>
      </c>
      <c r="C5426" t="s">
        <v>131</v>
      </c>
      <c r="D5426">
        <v>2010</v>
      </c>
      <c r="E5426" s="9">
        <f ca="1">YEAR(TODAY())-Data_Source[[#This Row],[Year]]</f>
        <v>15</v>
      </c>
      <c r="F5426" t="s">
        <v>15</v>
      </c>
      <c r="G5426" t="s">
        <v>23</v>
      </c>
      <c r="H5426" t="s">
        <v>26</v>
      </c>
      <c r="I5426">
        <v>3.5</v>
      </c>
      <c r="J5426" t="s">
        <v>18</v>
      </c>
      <c r="K5426" t="s">
        <v>19</v>
      </c>
      <c r="L5426">
        <v>250000</v>
      </c>
      <c r="M5426" t="s">
        <v>45</v>
      </c>
      <c r="N5426" t="s">
        <v>539</v>
      </c>
      <c r="O5426" s="3">
        <v>20000</v>
      </c>
      <c r="P5426" s="1">
        <f>MEDIAN(Data_Source[Price (SAR)])</f>
        <v>58000</v>
      </c>
      <c r="Q5426" s="1" cm="1">
        <f t="array" ref="Q5426">MEDIAN(_xlfn._xlws.FILTER(Data_Source[Price (SAR)],Data_Source[Maker] = Data_Source[[#This Row],[Maker]]))</f>
        <v>60000</v>
      </c>
    </row>
    <row r="5427" spans="1:17" x14ac:dyDescent="0.35">
      <c r="A5427">
        <v>5426</v>
      </c>
      <c r="B5427" t="s">
        <v>39</v>
      </c>
      <c r="C5427" t="s">
        <v>71</v>
      </c>
      <c r="D5427">
        <v>2017</v>
      </c>
      <c r="E5427" s="9">
        <f ca="1">YEAR(TODAY())-Data_Source[[#This Row],[Year]]</f>
        <v>8</v>
      </c>
      <c r="F5427" t="s">
        <v>15</v>
      </c>
      <c r="G5427" t="s">
        <v>23</v>
      </c>
      <c r="H5427" t="s">
        <v>30</v>
      </c>
      <c r="I5427">
        <v>2.5</v>
      </c>
      <c r="J5427" t="s">
        <v>18</v>
      </c>
      <c r="K5427" t="s">
        <v>19</v>
      </c>
      <c r="L5427">
        <v>175000</v>
      </c>
      <c r="M5427" t="s">
        <v>45</v>
      </c>
      <c r="N5427" t="s">
        <v>539</v>
      </c>
      <c r="O5427" s="3">
        <v>49000</v>
      </c>
      <c r="P5427" s="1">
        <f>MEDIAN(Data_Source[Price (SAR)])</f>
        <v>58000</v>
      </c>
      <c r="Q5427" s="1" cm="1">
        <f t="array" ref="Q5427">MEDIAN(_xlfn._xlws.FILTER(Data_Source[Price (SAR)],Data_Source[Maker] = Data_Source[[#This Row],[Maker]]))</f>
        <v>60000</v>
      </c>
    </row>
    <row r="5428" spans="1:17" x14ac:dyDescent="0.35">
      <c r="A5428">
        <v>5427</v>
      </c>
      <c r="B5428" t="s">
        <v>34</v>
      </c>
      <c r="C5428" t="s">
        <v>35</v>
      </c>
      <c r="D5428">
        <v>2019</v>
      </c>
      <c r="E5428" s="9">
        <f ca="1">YEAR(TODAY())-Data_Source[[#This Row],[Year]]</f>
        <v>6</v>
      </c>
      <c r="F5428" t="s">
        <v>15</v>
      </c>
      <c r="G5428" t="s">
        <v>23</v>
      </c>
      <c r="H5428" t="s">
        <v>17</v>
      </c>
      <c r="I5428">
        <v>4.5999999999999996</v>
      </c>
      <c r="J5428" t="s">
        <v>18</v>
      </c>
      <c r="K5428" t="s">
        <v>19</v>
      </c>
      <c r="L5428">
        <v>71000</v>
      </c>
      <c r="M5428" t="s">
        <v>20</v>
      </c>
      <c r="N5428" t="s">
        <v>20</v>
      </c>
      <c r="O5428" s="2">
        <v>200000</v>
      </c>
      <c r="P5428" s="1">
        <f>MEDIAN(Data_Source[Price (SAR)])</f>
        <v>58000</v>
      </c>
      <c r="Q5428" s="1" cm="1">
        <f t="array" ref="Q5428">MEDIAN(_xlfn._xlws.FILTER(Data_Source[Price (SAR)],Data_Source[Maker] = Data_Source[[#This Row],[Maker]]))</f>
        <v>65000</v>
      </c>
    </row>
    <row r="5429" spans="1:17" x14ac:dyDescent="0.35">
      <c r="A5429">
        <v>5428</v>
      </c>
      <c r="B5429" t="s">
        <v>34</v>
      </c>
      <c r="C5429" t="s">
        <v>51</v>
      </c>
      <c r="D5429">
        <v>2014</v>
      </c>
      <c r="E5429" s="9">
        <f ca="1">YEAR(TODAY())-Data_Source[[#This Row],[Year]]</f>
        <v>11</v>
      </c>
      <c r="F5429" t="s">
        <v>15</v>
      </c>
      <c r="G5429" t="s">
        <v>23</v>
      </c>
      <c r="H5429" t="s">
        <v>26</v>
      </c>
      <c r="I5429">
        <v>2</v>
      </c>
      <c r="J5429" t="s">
        <v>18</v>
      </c>
      <c r="K5429" t="s">
        <v>68</v>
      </c>
      <c r="L5429">
        <v>276</v>
      </c>
      <c r="M5429" t="s">
        <v>20</v>
      </c>
      <c r="N5429" t="s">
        <v>20</v>
      </c>
      <c r="O5429" s="3">
        <v>23900</v>
      </c>
      <c r="P5429" s="1">
        <f>MEDIAN(Data_Source[Price (SAR)])</f>
        <v>58000</v>
      </c>
      <c r="Q5429" s="1" cm="1">
        <f t="array" ref="Q5429">MEDIAN(_xlfn._xlws.FILTER(Data_Source[Price (SAR)],Data_Source[Maker] = Data_Source[[#This Row],[Maker]]))</f>
        <v>65000</v>
      </c>
    </row>
    <row r="5430" spans="1:17" x14ac:dyDescent="0.35">
      <c r="A5430">
        <v>5429</v>
      </c>
      <c r="B5430" t="s">
        <v>27</v>
      </c>
      <c r="C5430" t="s">
        <v>88</v>
      </c>
      <c r="D5430">
        <v>2017</v>
      </c>
      <c r="E5430" s="9">
        <f ca="1">YEAR(TODAY())-Data_Source[[#This Row],[Year]]</f>
        <v>8</v>
      </c>
      <c r="F5430" t="s">
        <v>15</v>
      </c>
      <c r="G5430" t="s">
        <v>23</v>
      </c>
      <c r="H5430" t="s">
        <v>30</v>
      </c>
      <c r="I5430">
        <v>1.6</v>
      </c>
      <c r="J5430" t="s">
        <v>18</v>
      </c>
      <c r="K5430" t="s">
        <v>19</v>
      </c>
      <c r="L5430">
        <v>109000</v>
      </c>
      <c r="M5430" t="s">
        <v>20</v>
      </c>
      <c r="N5430" t="s">
        <v>20</v>
      </c>
      <c r="O5430" s="2">
        <v>31000</v>
      </c>
      <c r="P5430" s="1">
        <f>MEDIAN(Data_Source[Price (SAR)])</f>
        <v>58000</v>
      </c>
      <c r="Q5430" s="1" cm="1">
        <f t="array" ref="Q5430">MEDIAN(_xlfn._xlws.FILTER(Data_Source[Price (SAR)],Data_Source[Maker] = Data_Source[[#This Row],[Maker]]))</f>
        <v>42000</v>
      </c>
    </row>
    <row r="5431" spans="1:17" x14ac:dyDescent="0.35">
      <c r="A5431">
        <v>5430</v>
      </c>
      <c r="B5431" t="s">
        <v>27</v>
      </c>
      <c r="C5431" t="s">
        <v>88</v>
      </c>
      <c r="D5431">
        <v>2018</v>
      </c>
      <c r="E5431" s="9">
        <f ca="1">YEAR(TODAY())-Data_Source[[#This Row],[Year]]</f>
        <v>7</v>
      </c>
      <c r="F5431" t="s">
        <v>15</v>
      </c>
      <c r="G5431" t="s">
        <v>23</v>
      </c>
      <c r="H5431" t="s">
        <v>26</v>
      </c>
      <c r="I5431">
        <v>1.4</v>
      </c>
      <c r="J5431" t="s">
        <v>18</v>
      </c>
      <c r="K5431" t="s">
        <v>19</v>
      </c>
      <c r="L5431">
        <v>128000</v>
      </c>
      <c r="M5431" t="s">
        <v>45</v>
      </c>
      <c r="N5431" t="s">
        <v>539</v>
      </c>
      <c r="O5431" s="2">
        <v>28000</v>
      </c>
      <c r="P5431" s="1">
        <f>MEDIAN(Data_Source[Price (SAR)])</f>
        <v>58000</v>
      </c>
      <c r="Q5431" s="1" cm="1">
        <f t="array" ref="Q5431">MEDIAN(_xlfn._xlws.FILTER(Data_Source[Price (SAR)],Data_Source[Maker] = Data_Source[[#This Row],[Maker]]))</f>
        <v>42000</v>
      </c>
    </row>
    <row r="5432" spans="1:17" x14ac:dyDescent="0.35">
      <c r="A5432">
        <v>5431</v>
      </c>
      <c r="B5432" t="s">
        <v>39</v>
      </c>
      <c r="C5432" t="s">
        <v>71</v>
      </c>
      <c r="D5432">
        <v>2013</v>
      </c>
      <c r="E5432" s="9">
        <f ca="1">YEAR(TODAY())-Data_Source[[#This Row],[Year]]</f>
        <v>12</v>
      </c>
      <c r="F5432" t="s">
        <v>15</v>
      </c>
      <c r="G5432" t="s">
        <v>25</v>
      </c>
      <c r="H5432" t="s">
        <v>30</v>
      </c>
      <c r="I5432">
        <v>2.5</v>
      </c>
      <c r="J5432" t="s">
        <v>18</v>
      </c>
      <c r="K5432" t="s">
        <v>19</v>
      </c>
      <c r="L5432">
        <v>260</v>
      </c>
      <c r="M5432" t="s">
        <v>20</v>
      </c>
      <c r="N5432" t="s">
        <v>20</v>
      </c>
      <c r="O5432" s="3">
        <v>22500</v>
      </c>
      <c r="P5432" s="1">
        <f>MEDIAN(Data_Source[Price (SAR)])</f>
        <v>58000</v>
      </c>
      <c r="Q5432" s="1" cm="1">
        <f t="array" ref="Q5432">MEDIAN(_xlfn._xlws.FILTER(Data_Source[Price (SAR)],Data_Source[Maker] = Data_Source[[#This Row],[Maker]]))</f>
        <v>60000</v>
      </c>
    </row>
    <row r="5433" spans="1:17" x14ac:dyDescent="0.35">
      <c r="A5433">
        <v>5432</v>
      </c>
      <c r="B5433" t="s">
        <v>27</v>
      </c>
      <c r="C5433" t="s">
        <v>84</v>
      </c>
      <c r="D5433">
        <v>2019</v>
      </c>
      <c r="E5433" s="9">
        <f ca="1">YEAR(TODAY())-Data_Source[[#This Row],[Year]]</f>
        <v>6</v>
      </c>
      <c r="F5433" t="s">
        <v>15</v>
      </c>
      <c r="G5433" t="s">
        <v>25</v>
      </c>
      <c r="H5433" t="s">
        <v>30</v>
      </c>
      <c r="I5433">
        <v>2</v>
      </c>
      <c r="J5433" t="s">
        <v>18</v>
      </c>
      <c r="K5433" t="s">
        <v>19</v>
      </c>
      <c r="L5433">
        <v>24000</v>
      </c>
      <c r="M5433" t="s">
        <v>20</v>
      </c>
      <c r="N5433" t="s">
        <v>20</v>
      </c>
      <c r="O5433" s="3">
        <v>68000</v>
      </c>
      <c r="P5433" s="1">
        <f>MEDIAN(Data_Source[Price (SAR)])</f>
        <v>58000</v>
      </c>
      <c r="Q5433" s="1" cm="1">
        <f t="array" ref="Q5433">MEDIAN(_xlfn._xlws.FILTER(Data_Source[Price (SAR)],Data_Source[Maker] = Data_Source[[#This Row],[Maker]]))</f>
        <v>42000</v>
      </c>
    </row>
    <row r="5434" spans="1:17" x14ac:dyDescent="0.35">
      <c r="A5434">
        <v>5433</v>
      </c>
      <c r="B5434" t="s">
        <v>21</v>
      </c>
      <c r="C5434" t="s">
        <v>158</v>
      </c>
      <c r="D5434">
        <v>2018</v>
      </c>
      <c r="E5434" s="9">
        <f ca="1">YEAR(TODAY())-Data_Source[[#This Row],[Year]]</f>
        <v>7</v>
      </c>
      <c r="F5434" t="s">
        <v>15</v>
      </c>
      <c r="G5434" t="s">
        <v>23</v>
      </c>
      <c r="H5434" t="s">
        <v>17</v>
      </c>
      <c r="I5434">
        <v>3</v>
      </c>
      <c r="J5434" t="s">
        <v>18</v>
      </c>
      <c r="K5434" t="s">
        <v>68</v>
      </c>
      <c r="L5434">
        <v>3000</v>
      </c>
      <c r="M5434" t="s">
        <v>20</v>
      </c>
      <c r="N5434" t="s">
        <v>20</v>
      </c>
      <c r="O5434" s="3">
        <v>107000</v>
      </c>
      <c r="P5434" s="1">
        <f>MEDIAN(Data_Source[Price (SAR)])</f>
        <v>58000</v>
      </c>
      <c r="Q5434" s="1" cm="1">
        <f t="array" ref="Q5434">MEDIAN(_xlfn._xlws.FILTER(Data_Source[Price (SAR)],Data_Source[Maker] = Data_Source[[#This Row],[Maker]]))</f>
        <v>36500</v>
      </c>
    </row>
    <row r="5435" spans="1:17" x14ac:dyDescent="0.35">
      <c r="A5435">
        <v>5434</v>
      </c>
      <c r="B5435" t="s">
        <v>13</v>
      </c>
      <c r="C5435" t="s">
        <v>14</v>
      </c>
      <c r="D5435">
        <v>2015</v>
      </c>
      <c r="E5435" s="9">
        <f ca="1">YEAR(TODAY())-Data_Source[[#This Row],[Year]]</f>
        <v>10</v>
      </c>
      <c r="F5435" t="s">
        <v>47</v>
      </c>
      <c r="G5435" t="s">
        <v>23</v>
      </c>
      <c r="H5435" t="s">
        <v>30</v>
      </c>
      <c r="I5435">
        <v>3.6</v>
      </c>
      <c r="J5435" t="s">
        <v>18</v>
      </c>
      <c r="K5435" t="s">
        <v>19</v>
      </c>
      <c r="L5435">
        <v>109000</v>
      </c>
      <c r="M5435" t="s">
        <v>155</v>
      </c>
      <c r="N5435" t="s">
        <v>539</v>
      </c>
      <c r="O5435" s="2">
        <v>70000</v>
      </c>
      <c r="P5435" s="1">
        <f>MEDIAN(Data_Source[Price (SAR)])</f>
        <v>58000</v>
      </c>
      <c r="Q5435" s="1" cm="1">
        <f t="array" ref="Q5435">MEDIAN(_xlfn._xlws.FILTER(Data_Source[Price (SAR)],Data_Source[Maker] = Data_Source[[#This Row],[Maker]]))</f>
        <v>70000</v>
      </c>
    </row>
    <row r="5436" spans="1:17" x14ac:dyDescent="0.35">
      <c r="A5436">
        <v>5435</v>
      </c>
      <c r="B5436" t="s">
        <v>27</v>
      </c>
      <c r="C5436" t="s">
        <v>88</v>
      </c>
      <c r="D5436">
        <v>2020</v>
      </c>
      <c r="E5436" s="9">
        <f ca="1">YEAR(TODAY())-Data_Source[[#This Row],[Year]]</f>
        <v>5</v>
      </c>
      <c r="F5436" t="s">
        <v>15</v>
      </c>
      <c r="G5436" t="s">
        <v>75</v>
      </c>
      <c r="H5436" t="s">
        <v>26</v>
      </c>
      <c r="I5436">
        <v>1.4</v>
      </c>
      <c r="J5436" t="s">
        <v>18</v>
      </c>
      <c r="K5436" t="s">
        <v>19</v>
      </c>
      <c r="L5436">
        <v>2000</v>
      </c>
      <c r="M5436" t="s">
        <v>20</v>
      </c>
      <c r="N5436" t="s">
        <v>20</v>
      </c>
      <c r="O5436" s="3">
        <v>42000</v>
      </c>
      <c r="P5436" s="1">
        <f>MEDIAN(Data_Source[Price (SAR)])</f>
        <v>58000</v>
      </c>
      <c r="Q5436" s="1" cm="1">
        <f t="array" ref="Q5436">MEDIAN(_xlfn._xlws.FILTER(Data_Source[Price (SAR)],Data_Source[Maker] = Data_Source[[#This Row],[Maker]]))</f>
        <v>42000</v>
      </c>
    </row>
    <row r="5437" spans="1:17" x14ac:dyDescent="0.35">
      <c r="A5437">
        <v>5436</v>
      </c>
      <c r="B5437" t="s">
        <v>39</v>
      </c>
      <c r="C5437" t="s">
        <v>46</v>
      </c>
      <c r="D5437">
        <v>2019</v>
      </c>
      <c r="E5437" s="9">
        <f ca="1">YEAR(TODAY())-Data_Source[[#This Row],[Year]]</f>
        <v>6</v>
      </c>
      <c r="F5437" t="s">
        <v>15</v>
      </c>
      <c r="G5437" t="s">
        <v>16</v>
      </c>
      <c r="H5437" t="s">
        <v>26</v>
      </c>
      <c r="I5437">
        <v>5.3</v>
      </c>
      <c r="J5437" t="s">
        <v>18</v>
      </c>
      <c r="K5437" t="s">
        <v>19</v>
      </c>
      <c r="L5437">
        <v>40000</v>
      </c>
      <c r="M5437" t="s">
        <v>20</v>
      </c>
      <c r="N5437" t="s">
        <v>20</v>
      </c>
      <c r="O5437" s="3">
        <v>145000</v>
      </c>
      <c r="P5437" s="1">
        <f>MEDIAN(Data_Source[Price (SAR)])</f>
        <v>58000</v>
      </c>
      <c r="Q5437" s="1" cm="1">
        <f t="array" ref="Q5437">MEDIAN(_xlfn._xlws.FILTER(Data_Source[Price (SAR)],Data_Source[Maker] = Data_Source[[#This Row],[Maker]]))</f>
        <v>60000</v>
      </c>
    </row>
    <row r="5438" spans="1:17" x14ac:dyDescent="0.35">
      <c r="A5438">
        <v>5437</v>
      </c>
      <c r="B5438" t="s">
        <v>34</v>
      </c>
      <c r="C5438" t="s">
        <v>66</v>
      </c>
      <c r="D5438">
        <v>2008</v>
      </c>
      <c r="E5438" s="9">
        <f ca="1">YEAR(TODAY())-Data_Source[[#This Row],[Year]]</f>
        <v>17</v>
      </c>
      <c r="F5438" t="s">
        <v>47</v>
      </c>
      <c r="G5438" t="s">
        <v>23</v>
      </c>
      <c r="H5438" t="s">
        <v>17</v>
      </c>
      <c r="I5438">
        <v>3.6</v>
      </c>
      <c r="J5438" t="s">
        <v>18</v>
      </c>
      <c r="K5438" t="s">
        <v>19</v>
      </c>
      <c r="L5438">
        <v>201</v>
      </c>
      <c r="M5438" t="s">
        <v>255</v>
      </c>
      <c r="N5438" t="s">
        <v>255</v>
      </c>
      <c r="O5438" s="2">
        <v>30000</v>
      </c>
      <c r="P5438" s="1">
        <f>MEDIAN(Data_Source[Price (SAR)])</f>
        <v>58000</v>
      </c>
      <c r="Q5438" s="1" cm="1">
        <f t="array" ref="Q5438">MEDIAN(_xlfn._xlws.FILTER(Data_Source[Price (SAR)],Data_Source[Maker] = Data_Source[[#This Row],[Maker]]))</f>
        <v>65000</v>
      </c>
    </row>
    <row r="5439" spans="1:17" x14ac:dyDescent="0.35">
      <c r="A5439">
        <v>5438</v>
      </c>
      <c r="B5439" t="s">
        <v>36</v>
      </c>
      <c r="C5439" t="s">
        <v>37</v>
      </c>
      <c r="D5439">
        <v>2013</v>
      </c>
      <c r="E5439" s="9">
        <f ca="1">YEAR(TODAY())-Data_Source[[#This Row],[Year]]</f>
        <v>12</v>
      </c>
      <c r="F5439" t="s">
        <v>15</v>
      </c>
      <c r="G5439" t="s">
        <v>94</v>
      </c>
      <c r="H5439" t="s">
        <v>26</v>
      </c>
      <c r="I5439">
        <v>5.3</v>
      </c>
      <c r="J5439" t="s">
        <v>18</v>
      </c>
      <c r="K5439" t="s">
        <v>19</v>
      </c>
      <c r="L5439">
        <v>107000</v>
      </c>
      <c r="M5439" t="s">
        <v>45</v>
      </c>
      <c r="N5439" t="s">
        <v>539</v>
      </c>
      <c r="O5439" s="2">
        <v>75000</v>
      </c>
      <c r="P5439" s="1">
        <f>MEDIAN(Data_Source[Price (SAR)])</f>
        <v>58000</v>
      </c>
      <c r="Q5439" s="1" cm="1">
        <f t="array" ref="Q5439">MEDIAN(_xlfn._xlws.FILTER(Data_Source[Price (SAR)],Data_Source[Maker] = Data_Source[[#This Row],[Maker]]))</f>
        <v>72000</v>
      </c>
    </row>
    <row r="5440" spans="1:17" x14ac:dyDescent="0.35">
      <c r="A5440">
        <v>5439</v>
      </c>
      <c r="B5440" t="s">
        <v>346</v>
      </c>
      <c r="C5440" t="s">
        <v>370</v>
      </c>
      <c r="D5440">
        <v>2020</v>
      </c>
      <c r="E5440" s="9">
        <f ca="1">YEAR(TODAY())-Data_Source[[#This Row],[Year]]</f>
        <v>5</v>
      </c>
      <c r="F5440" t="s">
        <v>15</v>
      </c>
      <c r="G5440" t="s">
        <v>23</v>
      </c>
      <c r="H5440" t="s">
        <v>26</v>
      </c>
      <c r="I5440">
        <v>1.5</v>
      </c>
      <c r="J5440" t="s">
        <v>18</v>
      </c>
      <c r="K5440" t="s">
        <v>19</v>
      </c>
      <c r="L5440">
        <v>60000</v>
      </c>
      <c r="M5440" t="s">
        <v>54</v>
      </c>
      <c r="N5440" t="s">
        <v>538</v>
      </c>
      <c r="O5440" s="3">
        <v>28000</v>
      </c>
      <c r="P5440" s="1">
        <f>MEDIAN(Data_Source[Price (SAR)])</f>
        <v>58000</v>
      </c>
      <c r="Q5440" s="1" cm="1">
        <f t="array" ref="Q5440">MEDIAN(_xlfn._xlws.FILTER(Data_Source[Price (SAR)],Data_Source[Maker] = Data_Source[[#This Row],[Maker]]))</f>
        <v>28000</v>
      </c>
    </row>
    <row r="5441" spans="1:17" x14ac:dyDescent="0.35">
      <c r="A5441">
        <v>5440</v>
      </c>
      <c r="B5441" t="s">
        <v>60</v>
      </c>
      <c r="C5441" t="s">
        <v>90</v>
      </c>
      <c r="D5441">
        <v>2021</v>
      </c>
      <c r="E5441" s="9">
        <f ca="1">YEAR(TODAY())-Data_Source[[#This Row],[Year]]</f>
        <v>4</v>
      </c>
      <c r="F5441" t="s">
        <v>15</v>
      </c>
      <c r="G5441" t="s">
        <v>196</v>
      </c>
      <c r="H5441" t="s">
        <v>17</v>
      </c>
      <c r="I5441">
        <v>5.7</v>
      </c>
      <c r="J5441" t="s">
        <v>18</v>
      </c>
      <c r="K5441" t="s">
        <v>19</v>
      </c>
      <c r="L5441">
        <v>1700</v>
      </c>
      <c r="M5441" t="s">
        <v>20</v>
      </c>
      <c r="N5441" t="s">
        <v>20</v>
      </c>
      <c r="O5441" s="2">
        <v>498000</v>
      </c>
      <c r="P5441" s="1">
        <f>MEDIAN(Data_Source[Price (SAR)])</f>
        <v>58000</v>
      </c>
      <c r="Q5441" s="1" cm="1">
        <f t="array" ref="Q5441">MEDIAN(_xlfn._xlws.FILTER(Data_Source[Price (SAR)],Data_Source[Maker] = Data_Source[[#This Row],[Maker]]))</f>
        <v>142000</v>
      </c>
    </row>
    <row r="5442" spans="1:17" x14ac:dyDescent="0.35">
      <c r="A5442">
        <v>5441</v>
      </c>
      <c r="B5442" t="s">
        <v>21</v>
      </c>
      <c r="C5442" t="s">
        <v>22</v>
      </c>
      <c r="D5442">
        <v>2013</v>
      </c>
      <c r="E5442" s="9">
        <f ca="1">YEAR(TODAY())-Data_Source[[#This Row],[Year]]</f>
        <v>12</v>
      </c>
      <c r="F5442" t="s">
        <v>15</v>
      </c>
      <c r="G5442" t="s">
        <v>78</v>
      </c>
      <c r="H5442" t="s">
        <v>30</v>
      </c>
      <c r="I5442">
        <v>5.6</v>
      </c>
      <c r="J5442" t="s">
        <v>18</v>
      </c>
      <c r="K5442" t="s">
        <v>19</v>
      </c>
      <c r="L5442">
        <v>442000</v>
      </c>
      <c r="M5442" t="s">
        <v>20</v>
      </c>
      <c r="N5442" t="s">
        <v>20</v>
      </c>
      <c r="O5442" s="3">
        <v>85000</v>
      </c>
      <c r="P5442" s="1">
        <f>MEDIAN(Data_Source[Price (SAR)])</f>
        <v>58000</v>
      </c>
      <c r="Q5442" s="1" cm="1">
        <f t="array" ref="Q5442">MEDIAN(_xlfn._xlws.FILTER(Data_Source[Price (SAR)],Data_Source[Maker] = Data_Source[[#This Row],[Maker]]))</f>
        <v>36500</v>
      </c>
    </row>
    <row r="5443" spans="1:17" x14ac:dyDescent="0.35">
      <c r="A5443">
        <v>5442</v>
      </c>
      <c r="B5443" t="s">
        <v>134</v>
      </c>
      <c r="C5443" t="s">
        <v>232</v>
      </c>
      <c r="D5443">
        <v>2017</v>
      </c>
      <c r="E5443" s="9">
        <f ca="1">YEAR(TODAY())-Data_Source[[#This Row],[Year]]</f>
        <v>8</v>
      </c>
      <c r="F5443" t="s">
        <v>15</v>
      </c>
      <c r="G5443" t="s">
        <v>23</v>
      </c>
      <c r="H5443" t="s">
        <v>26</v>
      </c>
      <c r="I5443">
        <v>1.6</v>
      </c>
      <c r="J5443" t="s">
        <v>18</v>
      </c>
      <c r="K5443" t="s">
        <v>68</v>
      </c>
      <c r="L5443">
        <v>80000</v>
      </c>
      <c r="M5443" t="s">
        <v>45</v>
      </c>
      <c r="N5443" t="s">
        <v>539</v>
      </c>
      <c r="O5443" s="2">
        <v>25000</v>
      </c>
      <c r="P5443" s="1">
        <f>MEDIAN(Data_Source[Price (SAR)])</f>
        <v>58000</v>
      </c>
      <c r="Q5443" s="1" cm="1">
        <f t="array" ref="Q5443">MEDIAN(_xlfn._xlws.FILTER(Data_Source[Price (SAR)],Data_Source[Maker] = Data_Source[[#This Row],[Maker]]))</f>
        <v>26000</v>
      </c>
    </row>
    <row r="5444" spans="1:17" x14ac:dyDescent="0.35">
      <c r="A5444">
        <v>5443</v>
      </c>
      <c r="B5444" t="s">
        <v>21</v>
      </c>
      <c r="C5444" t="s">
        <v>24</v>
      </c>
      <c r="D5444">
        <v>2017</v>
      </c>
      <c r="E5444" s="9">
        <f ca="1">YEAR(TODAY())-Data_Source[[#This Row],[Year]]</f>
        <v>8</v>
      </c>
      <c r="F5444" t="s">
        <v>15</v>
      </c>
      <c r="G5444" t="s">
        <v>29</v>
      </c>
      <c r="H5444" t="s">
        <v>26</v>
      </c>
      <c r="I5444">
        <v>1.5</v>
      </c>
      <c r="J5444" t="s">
        <v>18</v>
      </c>
      <c r="K5444" t="s">
        <v>19</v>
      </c>
      <c r="L5444">
        <v>152973</v>
      </c>
      <c r="M5444" t="s">
        <v>20</v>
      </c>
      <c r="N5444" t="s">
        <v>20</v>
      </c>
      <c r="O5444" s="2">
        <v>24500</v>
      </c>
      <c r="P5444" s="1">
        <f>MEDIAN(Data_Source[Price (SAR)])</f>
        <v>58000</v>
      </c>
      <c r="Q5444" s="1" cm="1">
        <f t="array" ref="Q5444">MEDIAN(_xlfn._xlws.FILTER(Data_Source[Price (SAR)],Data_Source[Maker] = Data_Source[[#This Row],[Maker]]))</f>
        <v>36500</v>
      </c>
    </row>
    <row r="5445" spans="1:17" x14ac:dyDescent="0.35">
      <c r="A5445">
        <v>5444</v>
      </c>
      <c r="B5445" t="s">
        <v>27</v>
      </c>
      <c r="C5445" t="s">
        <v>160</v>
      </c>
      <c r="D5445">
        <v>2016</v>
      </c>
      <c r="E5445" s="9">
        <f ca="1">YEAR(TODAY())-Data_Source[[#This Row],[Year]]</f>
        <v>9</v>
      </c>
      <c r="F5445" t="s">
        <v>15</v>
      </c>
      <c r="G5445" t="s">
        <v>29</v>
      </c>
      <c r="H5445" t="s">
        <v>30</v>
      </c>
      <c r="I5445">
        <v>2.4</v>
      </c>
      <c r="J5445" t="s">
        <v>18</v>
      </c>
      <c r="K5445" t="s">
        <v>19</v>
      </c>
      <c r="L5445">
        <v>155</v>
      </c>
      <c r="M5445" t="s">
        <v>20</v>
      </c>
      <c r="N5445" t="s">
        <v>20</v>
      </c>
      <c r="O5445" s="3">
        <v>47000</v>
      </c>
      <c r="P5445" s="1">
        <f>MEDIAN(Data_Source[Price (SAR)])</f>
        <v>58000</v>
      </c>
      <c r="Q5445" s="1" cm="1">
        <f t="array" ref="Q5445">MEDIAN(_xlfn._xlws.FILTER(Data_Source[Price (SAR)],Data_Source[Maker] = Data_Source[[#This Row],[Maker]]))</f>
        <v>42000</v>
      </c>
    </row>
    <row r="5446" spans="1:17" x14ac:dyDescent="0.35">
      <c r="A5446">
        <v>5445</v>
      </c>
      <c r="B5446" t="s">
        <v>76</v>
      </c>
      <c r="C5446" t="s">
        <v>77</v>
      </c>
      <c r="D5446">
        <v>2014</v>
      </c>
      <c r="E5446" s="9">
        <f ca="1">YEAR(TODAY())-Data_Source[[#This Row],[Year]]</f>
        <v>11</v>
      </c>
      <c r="F5446" t="s">
        <v>15</v>
      </c>
      <c r="G5446" t="s">
        <v>25</v>
      </c>
      <c r="H5446" t="s">
        <v>30</v>
      </c>
      <c r="I5446">
        <v>5.4</v>
      </c>
      <c r="J5446" t="s">
        <v>18</v>
      </c>
      <c r="K5446" t="s">
        <v>19</v>
      </c>
      <c r="L5446">
        <v>180000</v>
      </c>
      <c r="M5446" t="s">
        <v>45</v>
      </c>
      <c r="N5446" t="s">
        <v>539</v>
      </c>
      <c r="O5446" s="3">
        <v>70000</v>
      </c>
      <c r="P5446" s="1">
        <f>MEDIAN(Data_Source[Price (SAR)])</f>
        <v>58000</v>
      </c>
      <c r="Q5446" s="1" cm="1">
        <f t="array" ref="Q5446">MEDIAN(_xlfn._xlws.FILTER(Data_Source[Price (SAR)],Data_Source[Maker] = Data_Source[[#This Row],[Maker]]))</f>
        <v>55000</v>
      </c>
    </row>
    <row r="5447" spans="1:17" x14ac:dyDescent="0.35">
      <c r="A5447">
        <v>5446</v>
      </c>
      <c r="B5447" t="s">
        <v>60</v>
      </c>
      <c r="C5447" t="s">
        <v>80</v>
      </c>
      <c r="D5447">
        <v>2016</v>
      </c>
      <c r="E5447" s="9">
        <f ca="1">YEAR(TODAY())-Data_Source[[#This Row],[Year]]</f>
        <v>9</v>
      </c>
      <c r="F5447" t="s">
        <v>44</v>
      </c>
      <c r="G5447" t="s">
        <v>33</v>
      </c>
      <c r="H5447" t="s">
        <v>30</v>
      </c>
      <c r="I5447">
        <v>3.5</v>
      </c>
      <c r="J5447" t="s">
        <v>18</v>
      </c>
      <c r="K5447" t="s">
        <v>19</v>
      </c>
      <c r="L5447">
        <v>200000</v>
      </c>
      <c r="M5447" t="s">
        <v>187</v>
      </c>
      <c r="N5447" t="s">
        <v>539</v>
      </c>
      <c r="O5447" s="3">
        <v>80000</v>
      </c>
      <c r="P5447" s="1">
        <f>MEDIAN(Data_Source[Price (SAR)])</f>
        <v>58000</v>
      </c>
      <c r="Q5447" s="1" cm="1">
        <f t="array" ref="Q5447">MEDIAN(_xlfn._xlws.FILTER(Data_Source[Price (SAR)],Data_Source[Maker] = Data_Source[[#This Row],[Maker]]))</f>
        <v>142000</v>
      </c>
    </row>
    <row r="5448" spans="1:17" x14ac:dyDescent="0.35">
      <c r="A5448">
        <v>5447</v>
      </c>
      <c r="B5448" t="s">
        <v>76</v>
      </c>
      <c r="C5448" t="s">
        <v>77</v>
      </c>
      <c r="D5448">
        <v>2014</v>
      </c>
      <c r="E5448" s="9">
        <f ca="1">YEAR(TODAY())-Data_Source[[#This Row],[Year]]</f>
        <v>11</v>
      </c>
      <c r="F5448" t="s">
        <v>15</v>
      </c>
      <c r="G5448" t="s">
        <v>16</v>
      </c>
      <c r="H5448" t="s">
        <v>26</v>
      </c>
      <c r="I5448">
        <v>5.4</v>
      </c>
      <c r="J5448" t="s">
        <v>18</v>
      </c>
      <c r="K5448" t="s">
        <v>19</v>
      </c>
      <c r="L5448">
        <v>162000</v>
      </c>
      <c r="M5448" t="s">
        <v>45</v>
      </c>
      <c r="N5448" t="s">
        <v>539</v>
      </c>
      <c r="O5448" s="2">
        <v>55000</v>
      </c>
      <c r="P5448" s="1">
        <f>MEDIAN(Data_Source[Price (SAR)])</f>
        <v>58000</v>
      </c>
      <c r="Q5448" s="1" cm="1">
        <f t="array" ref="Q5448">MEDIAN(_xlfn._xlws.FILTER(Data_Source[Price (SAR)],Data_Source[Maker] = Data_Source[[#This Row],[Maker]]))</f>
        <v>55000</v>
      </c>
    </row>
    <row r="5449" spans="1:17" x14ac:dyDescent="0.35">
      <c r="A5449">
        <v>5448</v>
      </c>
      <c r="B5449" t="s">
        <v>60</v>
      </c>
      <c r="C5449" t="s">
        <v>90</v>
      </c>
      <c r="D5449">
        <v>2018</v>
      </c>
      <c r="E5449" s="9">
        <f ca="1">YEAR(TODAY())-Data_Source[[#This Row],[Year]]</f>
        <v>7</v>
      </c>
      <c r="F5449" t="s">
        <v>15</v>
      </c>
      <c r="G5449" t="s">
        <v>23</v>
      </c>
      <c r="H5449" t="s">
        <v>17</v>
      </c>
      <c r="I5449">
        <v>1</v>
      </c>
      <c r="J5449" t="s">
        <v>18</v>
      </c>
      <c r="K5449" t="s">
        <v>19</v>
      </c>
      <c r="L5449">
        <v>105000</v>
      </c>
      <c r="M5449" t="s">
        <v>20</v>
      </c>
      <c r="N5449" t="s">
        <v>20</v>
      </c>
      <c r="O5449" s="3">
        <v>355000</v>
      </c>
      <c r="P5449" s="1">
        <f>MEDIAN(Data_Source[Price (SAR)])</f>
        <v>58000</v>
      </c>
      <c r="Q5449" s="1" cm="1">
        <f t="array" ref="Q5449">MEDIAN(_xlfn._xlws.FILTER(Data_Source[Price (SAR)],Data_Source[Maker] = Data_Source[[#This Row],[Maker]]))</f>
        <v>142000</v>
      </c>
    </row>
    <row r="5450" spans="1:17" x14ac:dyDescent="0.35">
      <c r="A5450">
        <v>5449</v>
      </c>
      <c r="B5450" t="s">
        <v>21</v>
      </c>
      <c r="C5450" t="s">
        <v>24</v>
      </c>
      <c r="D5450">
        <v>2019</v>
      </c>
      <c r="E5450" s="9">
        <f ca="1">YEAR(TODAY())-Data_Source[[#This Row],[Year]]</f>
        <v>6</v>
      </c>
      <c r="F5450" t="s">
        <v>15</v>
      </c>
      <c r="G5450" t="s">
        <v>25</v>
      </c>
      <c r="H5450" t="s">
        <v>26</v>
      </c>
      <c r="I5450">
        <v>1.5</v>
      </c>
      <c r="J5450" t="s">
        <v>18</v>
      </c>
      <c r="K5450" t="s">
        <v>19</v>
      </c>
      <c r="L5450">
        <v>88795</v>
      </c>
      <c r="M5450" t="s">
        <v>20</v>
      </c>
      <c r="N5450" t="s">
        <v>20</v>
      </c>
      <c r="O5450" s="3">
        <v>26500</v>
      </c>
      <c r="P5450" s="1">
        <f>MEDIAN(Data_Source[Price (SAR)])</f>
        <v>58000</v>
      </c>
      <c r="Q5450" s="1" cm="1">
        <f t="array" ref="Q5450">MEDIAN(_xlfn._xlws.FILTER(Data_Source[Price (SAR)],Data_Source[Maker] = Data_Source[[#This Row],[Maker]]))</f>
        <v>36500</v>
      </c>
    </row>
    <row r="5451" spans="1:17" x14ac:dyDescent="0.35">
      <c r="A5451">
        <v>5450</v>
      </c>
      <c r="B5451" t="s">
        <v>31</v>
      </c>
      <c r="C5451" t="s">
        <v>32</v>
      </c>
      <c r="D5451">
        <v>2016</v>
      </c>
      <c r="E5451" s="9">
        <f ca="1">YEAR(TODAY())-Data_Source[[#This Row],[Year]]</f>
        <v>9</v>
      </c>
      <c r="F5451" t="s">
        <v>44</v>
      </c>
      <c r="G5451" t="s">
        <v>23</v>
      </c>
      <c r="H5451" t="s">
        <v>26</v>
      </c>
      <c r="I5451">
        <v>2.4</v>
      </c>
      <c r="J5451" t="s">
        <v>18</v>
      </c>
      <c r="K5451" t="s">
        <v>19</v>
      </c>
      <c r="L5451">
        <v>90000</v>
      </c>
      <c r="M5451" t="s">
        <v>20</v>
      </c>
      <c r="N5451" t="s">
        <v>20</v>
      </c>
      <c r="O5451" s="3">
        <v>65000</v>
      </c>
      <c r="P5451" s="1">
        <f>MEDIAN(Data_Source[Price (SAR)])</f>
        <v>58000</v>
      </c>
      <c r="Q5451" s="1" cm="1">
        <f t="array" ref="Q5451">MEDIAN(_xlfn._xlws.FILTER(Data_Source[Price (SAR)],Data_Source[Maker] = Data_Source[[#This Row],[Maker]]))</f>
        <v>60500</v>
      </c>
    </row>
    <row r="5452" spans="1:17" x14ac:dyDescent="0.35">
      <c r="A5452">
        <v>5451</v>
      </c>
      <c r="B5452" t="s">
        <v>36</v>
      </c>
      <c r="C5452" t="s">
        <v>146</v>
      </c>
      <c r="D5452">
        <v>2020</v>
      </c>
      <c r="E5452" s="9">
        <f ca="1">YEAR(TODAY())-Data_Source[[#This Row],[Year]]</f>
        <v>5</v>
      </c>
      <c r="F5452" t="s">
        <v>47</v>
      </c>
      <c r="G5452" t="s">
        <v>75</v>
      </c>
      <c r="H5452" t="s">
        <v>30</v>
      </c>
      <c r="I5452">
        <v>5.3</v>
      </c>
      <c r="J5452" t="s">
        <v>18</v>
      </c>
      <c r="K5452" t="s">
        <v>19</v>
      </c>
      <c r="L5452">
        <v>15800</v>
      </c>
      <c r="M5452" t="s">
        <v>20</v>
      </c>
      <c r="N5452" t="s">
        <v>20</v>
      </c>
      <c r="O5452" s="3">
        <v>150000</v>
      </c>
      <c r="P5452" s="1">
        <f>MEDIAN(Data_Source[Price (SAR)])</f>
        <v>58000</v>
      </c>
      <c r="Q5452" s="1" cm="1">
        <f t="array" ref="Q5452">MEDIAN(_xlfn._xlws.FILTER(Data_Source[Price (SAR)],Data_Source[Maker] = Data_Source[[#This Row],[Maker]]))</f>
        <v>72000</v>
      </c>
    </row>
    <row r="5453" spans="1:17" x14ac:dyDescent="0.35">
      <c r="A5453">
        <v>5452</v>
      </c>
      <c r="B5453" t="s">
        <v>34</v>
      </c>
      <c r="C5453" t="s">
        <v>123</v>
      </c>
      <c r="D5453">
        <v>2012</v>
      </c>
      <c r="E5453" s="9">
        <f ca="1">YEAR(TODAY())-Data_Source[[#This Row],[Year]]</f>
        <v>13</v>
      </c>
      <c r="F5453" t="s">
        <v>15</v>
      </c>
      <c r="G5453" t="s">
        <v>25</v>
      </c>
      <c r="H5453" t="s">
        <v>17</v>
      </c>
      <c r="I5453">
        <v>2.7</v>
      </c>
      <c r="J5453" t="s">
        <v>18</v>
      </c>
      <c r="K5453" t="s">
        <v>19</v>
      </c>
      <c r="L5453">
        <v>127000</v>
      </c>
      <c r="M5453" t="s">
        <v>20</v>
      </c>
      <c r="N5453" t="s">
        <v>20</v>
      </c>
      <c r="O5453" s="2">
        <v>65000</v>
      </c>
      <c r="P5453" s="1">
        <f>MEDIAN(Data_Source[Price (SAR)])</f>
        <v>58000</v>
      </c>
      <c r="Q5453" s="1" cm="1">
        <f t="array" ref="Q5453">MEDIAN(_xlfn._xlws.FILTER(Data_Source[Price (SAR)],Data_Source[Maker] = Data_Source[[#This Row],[Maker]]))</f>
        <v>65000</v>
      </c>
    </row>
    <row r="5454" spans="1:17" x14ac:dyDescent="0.35">
      <c r="A5454">
        <v>5453</v>
      </c>
      <c r="B5454" t="s">
        <v>34</v>
      </c>
      <c r="C5454" t="s">
        <v>55</v>
      </c>
      <c r="D5454">
        <v>2018</v>
      </c>
      <c r="E5454" s="9">
        <f ca="1">YEAR(TODAY())-Data_Source[[#This Row],[Year]]</f>
        <v>7</v>
      </c>
      <c r="F5454" t="s">
        <v>44</v>
      </c>
      <c r="G5454" t="s">
        <v>23</v>
      </c>
      <c r="H5454" t="s">
        <v>30</v>
      </c>
      <c r="I5454">
        <v>4</v>
      </c>
      <c r="J5454" t="s">
        <v>18</v>
      </c>
      <c r="K5454" t="s">
        <v>19</v>
      </c>
      <c r="L5454">
        <v>125000</v>
      </c>
      <c r="M5454" t="s">
        <v>211</v>
      </c>
      <c r="N5454" t="s">
        <v>539</v>
      </c>
      <c r="O5454" s="3">
        <v>128000</v>
      </c>
      <c r="P5454" s="1">
        <f>MEDIAN(Data_Source[Price (SAR)])</f>
        <v>58000</v>
      </c>
      <c r="Q5454" s="1" cm="1">
        <f t="array" ref="Q5454">MEDIAN(_xlfn._xlws.FILTER(Data_Source[Price (SAR)],Data_Source[Maker] = Data_Source[[#This Row],[Maker]]))</f>
        <v>65000</v>
      </c>
    </row>
    <row r="5455" spans="1:17" x14ac:dyDescent="0.35">
      <c r="A5455">
        <v>5454</v>
      </c>
      <c r="B5455" t="s">
        <v>34</v>
      </c>
      <c r="C5455" t="s">
        <v>51</v>
      </c>
      <c r="D5455">
        <v>2017</v>
      </c>
      <c r="E5455" s="9">
        <f ca="1">YEAR(TODAY())-Data_Source[[#This Row],[Year]]</f>
        <v>8</v>
      </c>
      <c r="F5455" t="s">
        <v>47</v>
      </c>
      <c r="G5455" t="s">
        <v>16</v>
      </c>
      <c r="H5455" t="s">
        <v>30</v>
      </c>
      <c r="I5455">
        <v>1.6</v>
      </c>
      <c r="J5455" t="s">
        <v>18</v>
      </c>
      <c r="K5455" t="s">
        <v>19</v>
      </c>
      <c r="L5455">
        <v>75000</v>
      </c>
      <c r="M5455" t="s">
        <v>42</v>
      </c>
      <c r="N5455" t="s">
        <v>64</v>
      </c>
      <c r="O5455" s="3">
        <v>55000</v>
      </c>
      <c r="P5455" s="1">
        <f>MEDIAN(Data_Source[Price (SAR)])</f>
        <v>58000</v>
      </c>
      <c r="Q5455" s="1" cm="1">
        <f t="array" ref="Q5455">MEDIAN(_xlfn._xlws.FILTER(Data_Source[Price (SAR)],Data_Source[Maker] = Data_Source[[#This Row],[Maker]]))</f>
        <v>65000</v>
      </c>
    </row>
    <row r="5456" spans="1:17" x14ac:dyDescent="0.35">
      <c r="A5456">
        <v>5455</v>
      </c>
      <c r="B5456" t="s">
        <v>27</v>
      </c>
      <c r="C5456" t="s">
        <v>89</v>
      </c>
      <c r="D5456">
        <v>2017</v>
      </c>
      <c r="E5456" s="9">
        <f ca="1">YEAR(TODAY())-Data_Source[[#This Row],[Year]]</f>
        <v>8</v>
      </c>
      <c r="F5456" t="s">
        <v>15</v>
      </c>
      <c r="G5456" t="s">
        <v>23</v>
      </c>
      <c r="H5456" t="s">
        <v>30</v>
      </c>
      <c r="I5456">
        <v>2.4</v>
      </c>
      <c r="J5456" t="s">
        <v>18</v>
      </c>
      <c r="K5456" t="s">
        <v>19</v>
      </c>
      <c r="L5456">
        <v>171000</v>
      </c>
      <c r="M5456" t="s">
        <v>20</v>
      </c>
      <c r="N5456" t="s">
        <v>20</v>
      </c>
      <c r="O5456" s="3">
        <v>43000</v>
      </c>
      <c r="P5456" s="1">
        <f>MEDIAN(Data_Source[Price (SAR)])</f>
        <v>58000</v>
      </c>
      <c r="Q5456" s="1" cm="1">
        <f t="array" ref="Q5456">MEDIAN(_xlfn._xlws.FILTER(Data_Source[Price (SAR)],Data_Source[Maker] = Data_Source[[#This Row],[Maker]]))</f>
        <v>42000</v>
      </c>
    </row>
    <row r="5457" spans="1:17" x14ac:dyDescent="0.35">
      <c r="A5457">
        <v>5456</v>
      </c>
      <c r="B5457" t="s">
        <v>76</v>
      </c>
      <c r="C5457" t="s">
        <v>325</v>
      </c>
      <c r="D5457">
        <v>2011</v>
      </c>
      <c r="E5457" s="9">
        <f ca="1">YEAR(TODAY())-Data_Source[[#This Row],[Year]]</f>
        <v>14</v>
      </c>
      <c r="F5457" t="s">
        <v>15</v>
      </c>
      <c r="G5457" t="s">
        <v>23</v>
      </c>
      <c r="H5457" t="s">
        <v>17</v>
      </c>
      <c r="I5457">
        <v>3.5</v>
      </c>
      <c r="J5457" t="s">
        <v>18</v>
      </c>
      <c r="K5457" t="s">
        <v>19</v>
      </c>
      <c r="L5457">
        <v>231000</v>
      </c>
      <c r="M5457" t="s">
        <v>20</v>
      </c>
      <c r="N5457" t="s">
        <v>20</v>
      </c>
      <c r="O5457" s="2">
        <v>35000</v>
      </c>
      <c r="P5457" s="1">
        <f>MEDIAN(Data_Source[Price (SAR)])</f>
        <v>58000</v>
      </c>
      <c r="Q5457" s="1" cm="1">
        <f t="array" ref="Q5457">MEDIAN(_xlfn._xlws.FILTER(Data_Source[Price (SAR)],Data_Source[Maker] = Data_Source[[#This Row],[Maker]]))</f>
        <v>55000</v>
      </c>
    </row>
    <row r="5458" spans="1:17" x14ac:dyDescent="0.35">
      <c r="A5458">
        <v>5457</v>
      </c>
      <c r="B5458" t="s">
        <v>82</v>
      </c>
      <c r="C5458" t="s">
        <v>164</v>
      </c>
      <c r="D5458">
        <v>2014</v>
      </c>
      <c r="E5458" s="9">
        <f ca="1">YEAR(TODAY())-Data_Source[[#This Row],[Year]]</f>
        <v>11</v>
      </c>
      <c r="F5458" t="s">
        <v>47</v>
      </c>
      <c r="G5458" t="s">
        <v>102</v>
      </c>
      <c r="H5458" t="s">
        <v>26</v>
      </c>
      <c r="I5458">
        <v>1.2</v>
      </c>
      <c r="J5458" t="s">
        <v>18</v>
      </c>
      <c r="K5458" t="s">
        <v>19</v>
      </c>
      <c r="L5458">
        <v>150000</v>
      </c>
      <c r="M5458" t="s">
        <v>111</v>
      </c>
      <c r="N5458" t="s">
        <v>540</v>
      </c>
      <c r="O5458" s="3">
        <v>33000</v>
      </c>
      <c r="P5458" s="1">
        <f>MEDIAN(Data_Source[Price (SAR)])</f>
        <v>58000</v>
      </c>
      <c r="Q5458" s="1" cm="1">
        <f t="array" ref="Q5458">MEDIAN(_xlfn._xlws.FILTER(Data_Source[Price (SAR)],Data_Source[Maker] = Data_Source[[#This Row],[Maker]]))</f>
        <v>40000</v>
      </c>
    </row>
    <row r="5459" spans="1:17" x14ac:dyDescent="0.35">
      <c r="A5459">
        <v>5458</v>
      </c>
      <c r="B5459" t="s">
        <v>39</v>
      </c>
      <c r="C5459" t="s">
        <v>46</v>
      </c>
      <c r="D5459">
        <v>2015</v>
      </c>
      <c r="E5459" s="9">
        <f ca="1">YEAR(TODAY())-Data_Source[[#This Row],[Year]]</f>
        <v>10</v>
      </c>
      <c r="F5459" t="s">
        <v>15</v>
      </c>
      <c r="G5459" t="s">
        <v>25</v>
      </c>
      <c r="H5459" t="s">
        <v>26</v>
      </c>
      <c r="I5459">
        <v>5.3</v>
      </c>
      <c r="J5459" t="s">
        <v>18</v>
      </c>
      <c r="K5459" t="s">
        <v>19</v>
      </c>
      <c r="L5459">
        <v>233000</v>
      </c>
      <c r="M5459" t="s">
        <v>20</v>
      </c>
      <c r="N5459" t="s">
        <v>20</v>
      </c>
      <c r="O5459" s="2">
        <v>98000</v>
      </c>
      <c r="P5459" s="1">
        <f>MEDIAN(Data_Source[Price (SAR)])</f>
        <v>58000</v>
      </c>
      <c r="Q5459" s="1" cm="1">
        <f t="array" ref="Q5459">MEDIAN(_xlfn._xlws.FILTER(Data_Source[Price (SAR)],Data_Source[Maker] = Data_Source[[#This Row],[Maker]]))</f>
        <v>60000</v>
      </c>
    </row>
    <row r="5460" spans="1:17" x14ac:dyDescent="0.35">
      <c r="A5460">
        <v>5459</v>
      </c>
      <c r="B5460" t="s">
        <v>109</v>
      </c>
      <c r="C5460" t="s">
        <v>132</v>
      </c>
      <c r="D5460">
        <v>2016</v>
      </c>
      <c r="E5460" s="9">
        <f ca="1">YEAR(TODAY())-Data_Source[[#This Row],[Year]]</f>
        <v>9</v>
      </c>
      <c r="F5460" t="s">
        <v>47</v>
      </c>
      <c r="G5460" t="s">
        <v>25</v>
      </c>
      <c r="H5460" t="s">
        <v>17</v>
      </c>
      <c r="I5460">
        <v>3.6</v>
      </c>
      <c r="J5460" t="s">
        <v>18</v>
      </c>
      <c r="K5460" t="s">
        <v>19</v>
      </c>
      <c r="L5460">
        <v>160000</v>
      </c>
      <c r="M5460" t="s">
        <v>45</v>
      </c>
      <c r="N5460" t="s">
        <v>539</v>
      </c>
      <c r="O5460" s="3">
        <v>89000</v>
      </c>
      <c r="P5460" s="1">
        <f>MEDIAN(Data_Source[Price (SAR)])</f>
        <v>58000</v>
      </c>
      <c r="Q5460" s="1" cm="1">
        <f t="array" ref="Q5460">MEDIAN(_xlfn._xlws.FILTER(Data_Source[Price (SAR)],Data_Source[Maker] = Data_Source[[#This Row],[Maker]]))</f>
        <v>71000</v>
      </c>
    </row>
    <row r="5461" spans="1:17" x14ac:dyDescent="0.35">
      <c r="A5461">
        <v>5460</v>
      </c>
      <c r="B5461" t="s">
        <v>166</v>
      </c>
      <c r="C5461" t="s">
        <v>167</v>
      </c>
      <c r="D5461">
        <v>2020</v>
      </c>
      <c r="E5461" s="9">
        <f ca="1">YEAR(TODAY())-Data_Source[[#This Row],[Year]]</f>
        <v>5</v>
      </c>
      <c r="F5461" t="s">
        <v>15</v>
      </c>
      <c r="G5461" t="s">
        <v>25</v>
      </c>
      <c r="H5461" t="s">
        <v>26</v>
      </c>
      <c r="I5461">
        <v>1.5</v>
      </c>
      <c r="J5461" t="s">
        <v>18</v>
      </c>
      <c r="K5461" t="s">
        <v>19</v>
      </c>
      <c r="L5461">
        <v>37644</v>
      </c>
      <c r="M5461" t="s">
        <v>20</v>
      </c>
      <c r="N5461" t="s">
        <v>20</v>
      </c>
      <c r="O5461" s="2">
        <v>27500</v>
      </c>
      <c r="P5461" s="1">
        <f>MEDIAN(Data_Source[Price (SAR)])</f>
        <v>58000</v>
      </c>
      <c r="Q5461" s="1" cm="1">
        <f t="array" ref="Q5461">MEDIAN(_xlfn._xlws.FILTER(Data_Source[Price (SAR)],Data_Source[Maker] = Data_Source[[#This Row],[Maker]]))</f>
        <v>44000</v>
      </c>
    </row>
    <row r="5462" spans="1:17" x14ac:dyDescent="0.35">
      <c r="A5462">
        <v>5461</v>
      </c>
      <c r="B5462" t="s">
        <v>27</v>
      </c>
      <c r="C5462" t="s">
        <v>88</v>
      </c>
      <c r="D5462">
        <v>2017</v>
      </c>
      <c r="E5462" s="9">
        <f ca="1">YEAR(TODAY())-Data_Source[[#This Row],[Year]]</f>
        <v>8</v>
      </c>
      <c r="F5462" t="s">
        <v>15</v>
      </c>
      <c r="G5462" t="s">
        <v>94</v>
      </c>
      <c r="H5462" t="s">
        <v>26</v>
      </c>
      <c r="I5462">
        <v>1.4</v>
      </c>
      <c r="J5462" t="s">
        <v>18</v>
      </c>
      <c r="K5462" t="s">
        <v>19</v>
      </c>
      <c r="L5462">
        <v>186000</v>
      </c>
      <c r="M5462" t="s">
        <v>45</v>
      </c>
      <c r="N5462" t="s">
        <v>539</v>
      </c>
      <c r="O5462" s="3">
        <v>30000</v>
      </c>
      <c r="P5462" s="1">
        <f>MEDIAN(Data_Source[Price (SAR)])</f>
        <v>58000</v>
      </c>
      <c r="Q5462" s="1" cm="1">
        <f t="array" ref="Q5462">MEDIAN(_xlfn._xlws.FILTER(Data_Source[Price (SAR)],Data_Source[Maker] = Data_Source[[#This Row],[Maker]]))</f>
        <v>42000</v>
      </c>
    </row>
    <row r="5463" spans="1:17" x14ac:dyDescent="0.35">
      <c r="A5463">
        <v>5462</v>
      </c>
      <c r="B5463" t="s">
        <v>27</v>
      </c>
      <c r="C5463" t="s">
        <v>28</v>
      </c>
      <c r="D5463">
        <v>2019</v>
      </c>
      <c r="E5463" s="9">
        <f ca="1">YEAR(TODAY())-Data_Source[[#This Row],[Year]]</f>
        <v>6</v>
      </c>
      <c r="F5463" t="s">
        <v>15</v>
      </c>
      <c r="G5463" t="s">
        <v>33</v>
      </c>
      <c r="H5463" t="s">
        <v>26</v>
      </c>
      <c r="I5463">
        <v>1.6</v>
      </c>
      <c r="J5463" t="s">
        <v>18</v>
      </c>
      <c r="K5463" t="s">
        <v>19</v>
      </c>
      <c r="L5463">
        <v>56536</v>
      </c>
      <c r="M5463" t="s">
        <v>20</v>
      </c>
      <c r="N5463" t="s">
        <v>20</v>
      </c>
      <c r="O5463" s="2">
        <v>47000</v>
      </c>
      <c r="P5463" s="1">
        <f>MEDIAN(Data_Source[Price (SAR)])</f>
        <v>58000</v>
      </c>
      <c r="Q5463" s="1" cm="1">
        <f t="array" ref="Q5463">MEDIAN(_xlfn._xlws.FILTER(Data_Source[Price (SAR)],Data_Source[Maker] = Data_Source[[#This Row],[Maker]]))</f>
        <v>42000</v>
      </c>
    </row>
    <row r="5464" spans="1:17" x14ac:dyDescent="0.35">
      <c r="A5464">
        <v>5463</v>
      </c>
      <c r="B5464" t="s">
        <v>82</v>
      </c>
      <c r="C5464" t="s">
        <v>156</v>
      </c>
      <c r="D5464">
        <v>2020</v>
      </c>
      <c r="E5464" s="9">
        <f ca="1">YEAR(TODAY())-Data_Source[[#This Row],[Year]]</f>
        <v>5</v>
      </c>
      <c r="F5464" t="s">
        <v>15</v>
      </c>
      <c r="G5464" t="s">
        <v>23</v>
      </c>
      <c r="H5464" t="s">
        <v>17</v>
      </c>
      <c r="I5464">
        <v>1.4</v>
      </c>
      <c r="J5464" t="s">
        <v>18</v>
      </c>
      <c r="K5464" t="s">
        <v>19</v>
      </c>
      <c r="L5464">
        <v>300</v>
      </c>
      <c r="M5464" t="s">
        <v>45</v>
      </c>
      <c r="N5464" t="s">
        <v>539</v>
      </c>
      <c r="O5464" s="2">
        <v>57000</v>
      </c>
      <c r="P5464" s="1">
        <f>MEDIAN(Data_Source[Price (SAR)])</f>
        <v>58000</v>
      </c>
      <c r="Q5464" s="1" cm="1">
        <f t="array" ref="Q5464">MEDIAN(_xlfn._xlws.FILTER(Data_Source[Price (SAR)],Data_Source[Maker] = Data_Source[[#This Row],[Maker]]))</f>
        <v>40000</v>
      </c>
    </row>
    <row r="5465" spans="1:17" x14ac:dyDescent="0.35">
      <c r="A5465">
        <v>5464</v>
      </c>
      <c r="B5465" t="s">
        <v>36</v>
      </c>
      <c r="C5465" t="s">
        <v>37</v>
      </c>
      <c r="D5465">
        <v>2020</v>
      </c>
      <c r="E5465" s="9">
        <f ca="1">YEAR(TODAY())-Data_Source[[#This Row],[Year]]</f>
        <v>5</v>
      </c>
      <c r="F5465" t="s">
        <v>15</v>
      </c>
      <c r="G5465" t="s">
        <v>16</v>
      </c>
      <c r="H5465" t="s">
        <v>17</v>
      </c>
      <c r="I5465">
        <v>5.3</v>
      </c>
      <c r="J5465" t="s">
        <v>18</v>
      </c>
      <c r="K5465" t="s">
        <v>19</v>
      </c>
      <c r="L5465">
        <v>1800</v>
      </c>
      <c r="M5465" t="s">
        <v>20</v>
      </c>
      <c r="N5465" t="s">
        <v>20</v>
      </c>
      <c r="O5465" s="2">
        <v>185000</v>
      </c>
      <c r="P5465" s="1">
        <f>MEDIAN(Data_Source[Price (SAR)])</f>
        <v>58000</v>
      </c>
      <c r="Q5465" s="1" cm="1">
        <f t="array" ref="Q5465">MEDIAN(_xlfn._xlws.FILTER(Data_Source[Price (SAR)],Data_Source[Maker] = Data_Source[[#This Row],[Maker]]))</f>
        <v>72000</v>
      </c>
    </row>
    <row r="5466" spans="1:17" x14ac:dyDescent="0.35">
      <c r="A5466">
        <v>5465</v>
      </c>
      <c r="B5466" t="s">
        <v>21</v>
      </c>
      <c r="C5466" t="s">
        <v>237</v>
      </c>
      <c r="D5466">
        <v>2014</v>
      </c>
      <c r="E5466" s="9">
        <f ca="1">YEAR(TODAY())-Data_Source[[#This Row],[Year]]</f>
        <v>11</v>
      </c>
      <c r="F5466" t="s">
        <v>15</v>
      </c>
      <c r="G5466" t="s">
        <v>23</v>
      </c>
      <c r="H5466" t="s">
        <v>26</v>
      </c>
      <c r="I5466">
        <v>3.5</v>
      </c>
      <c r="J5466" t="s">
        <v>18</v>
      </c>
      <c r="K5466" t="s">
        <v>19</v>
      </c>
      <c r="L5466">
        <v>24000</v>
      </c>
      <c r="M5466" t="s">
        <v>42</v>
      </c>
      <c r="N5466" t="s">
        <v>64</v>
      </c>
      <c r="O5466" s="2">
        <v>50000</v>
      </c>
      <c r="P5466" s="1">
        <f>MEDIAN(Data_Source[Price (SAR)])</f>
        <v>58000</v>
      </c>
      <c r="Q5466" s="1" cm="1">
        <f t="array" ref="Q5466">MEDIAN(_xlfn._xlws.FILTER(Data_Source[Price (SAR)],Data_Source[Maker] = Data_Source[[#This Row],[Maker]]))</f>
        <v>36500</v>
      </c>
    </row>
    <row r="5467" spans="1:17" x14ac:dyDescent="0.35">
      <c r="A5467">
        <v>5466</v>
      </c>
      <c r="B5467" t="s">
        <v>21</v>
      </c>
      <c r="C5467" t="s">
        <v>22</v>
      </c>
      <c r="D5467">
        <v>1978</v>
      </c>
      <c r="E5467" s="9">
        <f ca="1">YEAR(TODAY())-Data_Source[[#This Row],[Year]]</f>
        <v>47</v>
      </c>
      <c r="F5467" t="s">
        <v>15</v>
      </c>
      <c r="G5467" t="s">
        <v>23</v>
      </c>
      <c r="H5467" t="s">
        <v>26</v>
      </c>
      <c r="I5467">
        <v>4</v>
      </c>
      <c r="J5467" t="s">
        <v>18</v>
      </c>
      <c r="K5467" t="s">
        <v>68</v>
      </c>
      <c r="L5467">
        <v>30000</v>
      </c>
      <c r="M5467" t="s">
        <v>170</v>
      </c>
      <c r="N5467" t="s">
        <v>543</v>
      </c>
      <c r="O5467" s="2">
        <v>28000</v>
      </c>
      <c r="P5467" s="1">
        <f>MEDIAN(Data_Source[Price (SAR)])</f>
        <v>58000</v>
      </c>
      <c r="Q5467" s="1" cm="1">
        <f t="array" ref="Q5467">MEDIAN(_xlfn._xlws.FILTER(Data_Source[Price (SAR)],Data_Source[Maker] = Data_Source[[#This Row],[Maker]]))</f>
        <v>36500</v>
      </c>
    </row>
    <row r="5468" spans="1:17" x14ac:dyDescent="0.35">
      <c r="A5468">
        <v>5467</v>
      </c>
      <c r="B5468" t="s">
        <v>31</v>
      </c>
      <c r="C5468" t="s">
        <v>283</v>
      </c>
      <c r="D5468">
        <v>2016</v>
      </c>
      <c r="E5468" s="9">
        <f ca="1">YEAR(TODAY())-Data_Source[[#This Row],[Year]]</f>
        <v>9</v>
      </c>
      <c r="F5468" t="s">
        <v>15</v>
      </c>
      <c r="G5468" t="s">
        <v>25</v>
      </c>
      <c r="H5468" t="s">
        <v>30</v>
      </c>
      <c r="I5468">
        <v>1.6</v>
      </c>
      <c r="J5468" t="s">
        <v>18</v>
      </c>
      <c r="K5468" t="s">
        <v>19</v>
      </c>
      <c r="L5468">
        <v>103000</v>
      </c>
      <c r="M5468" t="s">
        <v>42</v>
      </c>
      <c r="N5468" t="s">
        <v>64</v>
      </c>
      <c r="O5468" s="2">
        <v>85000</v>
      </c>
      <c r="P5468" s="1">
        <f>MEDIAN(Data_Source[Price (SAR)])</f>
        <v>58000</v>
      </c>
      <c r="Q5468" s="1" cm="1">
        <f t="array" ref="Q5468">MEDIAN(_xlfn._xlws.FILTER(Data_Source[Price (SAR)],Data_Source[Maker] = Data_Source[[#This Row],[Maker]]))</f>
        <v>60500</v>
      </c>
    </row>
    <row r="5469" spans="1:17" x14ac:dyDescent="0.35">
      <c r="A5469">
        <v>5468</v>
      </c>
      <c r="B5469" t="s">
        <v>76</v>
      </c>
      <c r="C5469" t="s">
        <v>256</v>
      </c>
      <c r="D5469">
        <v>2019</v>
      </c>
      <c r="E5469" s="9">
        <f ca="1">YEAR(TODAY())-Data_Source[[#This Row],[Year]]</f>
        <v>6</v>
      </c>
      <c r="F5469" t="s">
        <v>47</v>
      </c>
      <c r="G5469" t="s">
        <v>65</v>
      </c>
      <c r="H5469" t="s">
        <v>17</v>
      </c>
      <c r="I5469">
        <v>2.2999999999999998</v>
      </c>
      <c r="J5469" t="s">
        <v>18</v>
      </c>
      <c r="K5469" t="s">
        <v>19</v>
      </c>
      <c r="L5469">
        <v>52000</v>
      </c>
      <c r="M5469" t="s">
        <v>20</v>
      </c>
      <c r="N5469" t="s">
        <v>20</v>
      </c>
      <c r="O5469" s="3">
        <v>139000</v>
      </c>
      <c r="P5469" s="1">
        <f>MEDIAN(Data_Source[Price (SAR)])</f>
        <v>58000</v>
      </c>
      <c r="Q5469" s="1" cm="1">
        <f t="array" ref="Q5469">MEDIAN(_xlfn._xlws.FILTER(Data_Source[Price (SAR)],Data_Source[Maker] = Data_Source[[#This Row],[Maker]]))</f>
        <v>55000</v>
      </c>
    </row>
    <row r="5470" spans="1:17" x14ac:dyDescent="0.35">
      <c r="A5470">
        <v>5469</v>
      </c>
      <c r="B5470" t="s">
        <v>82</v>
      </c>
      <c r="C5470" t="s">
        <v>169</v>
      </c>
      <c r="D5470">
        <v>2016</v>
      </c>
      <c r="E5470" s="9">
        <f ca="1">YEAR(TODAY())-Data_Source[[#This Row],[Year]]</f>
        <v>9</v>
      </c>
      <c r="F5470" t="s">
        <v>47</v>
      </c>
      <c r="G5470" t="s">
        <v>23</v>
      </c>
      <c r="H5470" t="s">
        <v>30</v>
      </c>
      <c r="I5470">
        <v>3.3</v>
      </c>
      <c r="J5470" t="s">
        <v>18</v>
      </c>
      <c r="K5470" t="s">
        <v>19</v>
      </c>
      <c r="L5470">
        <v>85000</v>
      </c>
      <c r="M5470" t="s">
        <v>45</v>
      </c>
      <c r="N5470" t="s">
        <v>539</v>
      </c>
      <c r="O5470" s="2">
        <v>64000</v>
      </c>
      <c r="P5470" s="1">
        <f>MEDIAN(Data_Source[Price (SAR)])</f>
        <v>58000</v>
      </c>
      <c r="Q5470" s="1" cm="1">
        <f t="array" ref="Q5470">MEDIAN(_xlfn._xlws.FILTER(Data_Source[Price (SAR)],Data_Source[Maker] = Data_Source[[#This Row],[Maker]]))</f>
        <v>40000</v>
      </c>
    </row>
    <row r="5471" spans="1:17" x14ac:dyDescent="0.35">
      <c r="A5471">
        <v>5470</v>
      </c>
      <c r="B5471" t="s">
        <v>39</v>
      </c>
      <c r="C5471" t="s">
        <v>46</v>
      </c>
      <c r="D5471">
        <v>2013</v>
      </c>
      <c r="E5471" s="9">
        <f ca="1">YEAR(TODAY())-Data_Source[[#This Row],[Year]]</f>
        <v>12</v>
      </c>
      <c r="F5471" t="s">
        <v>15</v>
      </c>
      <c r="G5471" t="s">
        <v>94</v>
      </c>
      <c r="H5471" t="s">
        <v>17</v>
      </c>
      <c r="I5471">
        <v>5.3</v>
      </c>
      <c r="J5471" t="s">
        <v>18</v>
      </c>
      <c r="K5471" t="s">
        <v>19</v>
      </c>
      <c r="L5471">
        <v>206</v>
      </c>
      <c r="M5471" t="s">
        <v>42</v>
      </c>
      <c r="N5471" t="s">
        <v>64</v>
      </c>
      <c r="O5471" s="3">
        <v>77000</v>
      </c>
      <c r="P5471" s="1">
        <f>MEDIAN(Data_Source[Price (SAR)])</f>
        <v>58000</v>
      </c>
      <c r="Q5471" s="1" cm="1">
        <f t="array" ref="Q5471">MEDIAN(_xlfn._xlws.FILTER(Data_Source[Price (SAR)],Data_Source[Maker] = Data_Source[[#This Row],[Maker]]))</f>
        <v>60000</v>
      </c>
    </row>
    <row r="5472" spans="1:17" x14ac:dyDescent="0.35">
      <c r="A5472">
        <v>5471</v>
      </c>
      <c r="B5472" t="s">
        <v>166</v>
      </c>
      <c r="C5472" t="s">
        <v>167</v>
      </c>
      <c r="D5472">
        <v>2020</v>
      </c>
      <c r="E5472" s="9">
        <f ca="1">YEAR(TODAY())-Data_Source[[#This Row],[Year]]</f>
        <v>5</v>
      </c>
      <c r="F5472" t="s">
        <v>15</v>
      </c>
      <c r="G5472" t="s">
        <v>25</v>
      </c>
      <c r="H5472" t="s">
        <v>26</v>
      </c>
      <c r="I5472">
        <v>1.5</v>
      </c>
      <c r="J5472" t="s">
        <v>18</v>
      </c>
      <c r="K5472" t="s">
        <v>19</v>
      </c>
      <c r="L5472">
        <v>49214</v>
      </c>
      <c r="M5472" t="s">
        <v>20</v>
      </c>
      <c r="N5472" t="s">
        <v>20</v>
      </c>
      <c r="O5472" s="3">
        <v>27500</v>
      </c>
      <c r="P5472" s="1">
        <f>MEDIAN(Data_Source[Price (SAR)])</f>
        <v>58000</v>
      </c>
      <c r="Q5472" s="1" cm="1">
        <f t="array" ref="Q5472">MEDIAN(_xlfn._xlws.FILTER(Data_Source[Price (SAR)],Data_Source[Maker] = Data_Source[[#This Row],[Maker]]))</f>
        <v>44000</v>
      </c>
    </row>
    <row r="5473" spans="1:17" x14ac:dyDescent="0.35">
      <c r="A5473">
        <v>5472</v>
      </c>
      <c r="B5473" t="s">
        <v>48</v>
      </c>
      <c r="C5473" t="s">
        <v>168</v>
      </c>
      <c r="D5473">
        <v>2020</v>
      </c>
      <c r="E5473" s="9">
        <f ca="1">YEAR(TODAY())-Data_Source[[#This Row],[Year]]</f>
        <v>5</v>
      </c>
      <c r="F5473" t="s">
        <v>47</v>
      </c>
      <c r="G5473" t="s">
        <v>16</v>
      </c>
      <c r="H5473" t="s">
        <v>26</v>
      </c>
      <c r="I5473">
        <v>2</v>
      </c>
      <c r="J5473" t="s">
        <v>18</v>
      </c>
      <c r="K5473" t="s">
        <v>19</v>
      </c>
      <c r="L5473">
        <v>15391</v>
      </c>
      <c r="M5473" t="s">
        <v>20</v>
      </c>
      <c r="N5473" t="s">
        <v>20</v>
      </c>
      <c r="O5473" s="2">
        <v>265000</v>
      </c>
      <c r="P5473" s="1">
        <f>MEDIAN(Data_Source[Price (SAR)])</f>
        <v>58000</v>
      </c>
      <c r="Q5473" s="1" cm="1">
        <f t="array" ref="Q5473">MEDIAN(_xlfn._xlws.FILTER(Data_Source[Price (SAR)],Data_Source[Maker] = Data_Source[[#This Row],[Maker]]))</f>
        <v>145000</v>
      </c>
    </row>
    <row r="5474" spans="1:17" x14ac:dyDescent="0.35">
      <c r="A5474">
        <v>5473</v>
      </c>
      <c r="B5474" t="s">
        <v>48</v>
      </c>
      <c r="C5474" t="s">
        <v>106</v>
      </c>
      <c r="D5474">
        <v>1993</v>
      </c>
      <c r="E5474" s="9">
        <f ca="1">YEAR(TODAY())-Data_Source[[#This Row],[Year]]</f>
        <v>32</v>
      </c>
      <c r="F5474" t="s">
        <v>47</v>
      </c>
      <c r="G5474" t="s">
        <v>33</v>
      </c>
      <c r="H5474" t="s">
        <v>17</v>
      </c>
      <c r="I5474">
        <v>3</v>
      </c>
      <c r="J5474" t="s">
        <v>18</v>
      </c>
      <c r="K5474" t="s">
        <v>19</v>
      </c>
      <c r="L5474">
        <v>138</v>
      </c>
      <c r="M5474" t="s">
        <v>255</v>
      </c>
      <c r="N5474" t="s">
        <v>255</v>
      </c>
      <c r="O5474" s="3">
        <v>22000</v>
      </c>
      <c r="P5474" s="1">
        <f>MEDIAN(Data_Source[Price (SAR)])</f>
        <v>58000</v>
      </c>
      <c r="Q5474" s="1" cm="1">
        <f t="array" ref="Q5474">MEDIAN(_xlfn._xlws.FILTER(Data_Source[Price (SAR)],Data_Source[Maker] = Data_Source[[#This Row],[Maker]]))</f>
        <v>145000</v>
      </c>
    </row>
    <row r="5475" spans="1:17" x14ac:dyDescent="0.35">
      <c r="A5475">
        <v>5474</v>
      </c>
      <c r="B5475" t="s">
        <v>48</v>
      </c>
      <c r="C5475" t="s">
        <v>106</v>
      </c>
      <c r="D5475">
        <v>1995</v>
      </c>
      <c r="E5475" s="9">
        <f ca="1">YEAR(TODAY())-Data_Source[[#This Row],[Year]]</f>
        <v>30</v>
      </c>
      <c r="F5475" t="s">
        <v>47</v>
      </c>
      <c r="G5475" t="s">
        <v>75</v>
      </c>
      <c r="H5475" t="s">
        <v>30</v>
      </c>
      <c r="I5475">
        <v>3</v>
      </c>
      <c r="J5475" t="s">
        <v>18</v>
      </c>
      <c r="K5475" t="s">
        <v>19</v>
      </c>
      <c r="L5475">
        <v>115</v>
      </c>
      <c r="M5475" t="s">
        <v>155</v>
      </c>
      <c r="N5475" t="s">
        <v>539</v>
      </c>
      <c r="O5475" s="3">
        <v>21000</v>
      </c>
      <c r="P5475" s="1">
        <f>MEDIAN(Data_Source[Price (SAR)])</f>
        <v>58000</v>
      </c>
      <c r="Q5475" s="1" cm="1">
        <f t="array" ref="Q5475">MEDIAN(_xlfn._xlws.FILTER(Data_Source[Price (SAR)],Data_Source[Maker] = Data_Source[[#This Row],[Maker]]))</f>
        <v>145000</v>
      </c>
    </row>
    <row r="5476" spans="1:17" x14ac:dyDescent="0.35">
      <c r="A5476">
        <v>5475</v>
      </c>
      <c r="B5476" t="s">
        <v>21</v>
      </c>
      <c r="C5476" t="s">
        <v>67</v>
      </c>
      <c r="D5476">
        <v>2016</v>
      </c>
      <c r="E5476" s="9">
        <f ca="1">YEAR(TODAY())-Data_Source[[#This Row],[Year]]</f>
        <v>9</v>
      </c>
      <c r="F5476" t="s">
        <v>15</v>
      </c>
      <c r="G5476" t="s">
        <v>23</v>
      </c>
      <c r="H5476" t="s">
        <v>26</v>
      </c>
      <c r="I5476">
        <v>2.5</v>
      </c>
      <c r="J5476" t="s">
        <v>18</v>
      </c>
      <c r="K5476" t="s">
        <v>68</v>
      </c>
      <c r="L5476">
        <v>106000</v>
      </c>
      <c r="M5476" t="s">
        <v>45</v>
      </c>
      <c r="N5476" t="s">
        <v>539</v>
      </c>
      <c r="O5476" s="4">
        <v>65000</v>
      </c>
      <c r="P5476" s="1">
        <f>MEDIAN(Data_Source[Price (SAR)])</f>
        <v>58000</v>
      </c>
      <c r="Q5476" s="1" cm="1">
        <f t="array" ref="Q5476">MEDIAN(_xlfn._xlws.FILTER(Data_Source[Price (SAR)],Data_Source[Maker] = Data_Source[[#This Row],[Maker]]))</f>
        <v>36500</v>
      </c>
    </row>
  </sheetData>
  <phoneticPr fontId="4" type="noConversion"/>
  <conditionalFormatting sqref="O2:O5476">
    <cfRule type="colorScale" priority="18">
      <colorScale>
        <cfvo type="min"/>
        <cfvo type="percentile" val="50"/>
        <cfvo type="max"/>
        <color rgb="FF63BE7B"/>
        <color rgb="FFFFEB84"/>
        <color rgb="FFF8696B"/>
      </colorScale>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D183B9-969A-4696-B720-E7A440D6563F}">
  <sheetPr codeName="Sheet3">
    <tabColor rgb="FF5F5490"/>
  </sheetPr>
  <dimension ref="A1:AD60"/>
  <sheetViews>
    <sheetView topLeftCell="K1" zoomScale="60" zoomScaleNormal="60" workbookViewId="0">
      <selection activeCell="R12" sqref="R12"/>
    </sheetView>
  </sheetViews>
  <sheetFormatPr defaultRowHeight="14.5" x14ac:dyDescent="0.35"/>
  <cols>
    <col min="1" max="1" width="14" bestFit="1" customWidth="1"/>
    <col min="3" max="3" width="17.7265625" bestFit="1" customWidth="1"/>
    <col min="4" max="6" width="17.7265625" customWidth="1"/>
    <col min="7" max="7" width="11" bestFit="1" customWidth="1"/>
    <col min="8" max="8" width="13.453125" bestFit="1" customWidth="1"/>
    <col min="9" max="9" width="10.1796875" bestFit="1" customWidth="1"/>
    <col min="11" max="11" width="10.36328125" bestFit="1" customWidth="1"/>
    <col min="12" max="12" width="19.1796875" bestFit="1" customWidth="1"/>
    <col min="13" max="13" width="20.7265625" bestFit="1" customWidth="1"/>
    <col min="14" max="14" width="11.26953125" bestFit="1" customWidth="1"/>
    <col min="15" max="15" width="13.6328125" customWidth="1"/>
    <col min="16" max="16" width="19.90625" customWidth="1"/>
    <col min="17" max="17" width="14.81640625" bestFit="1" customWidth="1"/>
    <col min="18" max="18" width="13.453125" bestFit="1" customWidth="1"/>
    <col min="19" max="20" width="11.26953125" bestFit="1" customWidth="1"/>
    <col min="21" max="21" width="19.90625" bestFit="1" customWidth="1"/>
    <col min="22" max="22" width="13.453125" bestFit="1" customWidth="1"/>
    <col min="23" max="23" width="14.26953125" bestFit="1" customWidth="1"/>
    <col min="24" max="26" width="11.26953125" bestFit="1" customWidth="1"/>
    <col min="27" max="27" width="10.36328125" bestFit="1" customWidth="1"/>
    <col min="28" max="28" width="16.453125" bestFit="1" customWidth="1"/>
    <col min="29" max="29" width="23.81640625" bestFit="1" customWidth="1"/>
    <col min="30" max="30" width="15.26953125" customWidth="1"/>
    <col min="31" max="68" width="11.26953125" bestFit="1" customWidth="1"/>
    <col min="69" max="69" width="10.36328125" bestFit="1" customWidth="1"/>
  </cols>
  <sheetData>
    <row r="1" spans="1:29" x14ac:dyDescent="0.35">
      <c r="A1" t="s">
        <v>516</v>
      </c>
      <c r="C1" t="s">
        <v>529</v>
      </c>
      <c r="E1" t="s">
        <v>521</v>
      </c>
      <c r="G1" t="s">
        <v>531</v>
      </c>
      <c r="K1" s="29" t="s">
        <v>530</v>
      </c>
      <c r="L1" s="29"/>
      <c r="M1" s="29"/>
      <c r="N1" s="29"/>
      <c r="Q1" t="s">
        <v>517</v>
      </c>
      <c r="U1" t="s">
        <v>495</v>
      </c>
      <c r="AA1" t="s">
        <v>523</v>
      </c>
    </row>
    <row r="2" spans="1:29" x14ac:dyDescent="0.35">
      <c r="A2" s="10">
        <f>COUNTA(Data_Source[Car ID])</f>
        <v>5475</v>
      </c>
      <c r="C2" s="10">
        <f>AVERAGE(Data_Source[Price (SAR)])</f>
        <v>78743.726940639273</v>
      </c>
      <c r="D2" s="10"/>
      <c r="E2" s="10">
        <f>AVERAGE(Data_Source[Mileage])</f>
        <v>127351.29990867581</v>
      </c>
      <c r="F2" s="10"/>
      <c r="G2" s="5" t="s">
        <v>492</v>
      </c>
      <c r="H2" t="s">
        <v>518</v>
      </c>
      <c r="AA2" s="5" t="s">
        <v>492</v>
      </c>
      <c r="AB2" t="s">
        <v>522</v>
      </c>
    </row>
    <row r="3" spans="1:29" x14ac:dyDescent="0.35">
      <c r="G3" t="s">
        <v>34</v>
      </c>
      <c r="H3" s="30">
        <v>1251</v>
      </c>
      <c r="I3" t="str">
        <f>"("&amp;H3&amp;" cars"&amp;")"</f>
        <v>(1251 cars)</v>
      </c>
      <c r="K3" s="5" t="s">
        <v>492</v>
      </c>
      <c r="L3" t="s">
        <v>526</v>
      </c>
      <c r="Q3" s="5" t="s">
        <v>496</v>
      </c>
      <c r="R3" t="s">
        <v>518</v>
      </c>
      <c r="U3" s="5" t="s">
        <v>495</v>
      </c>
      <c r="V3" t="s">
        <v>518</v>
      </c>
      <c r="AA3" t="s">
        <v>34</v>
      </c>
      <c r="AB3" s="1">
        <v>146239.77777777778</v>
      </c>
    </row>
    <row r="4" spans="1:29" x14ac:dyDescent="0.35">
      <c r="G4" t="s">
        <v>27</v>
      </c>
      <c r="H4" s="30">
        <v>715</v>
      </c>
      <c r="K4" s="6" t="s">
        <v>34</v>
      </c>
      <c r="L4" s="1">
        <v>78509.480415667465</v>
      </c>
      <c r="Q4" t="s">
        <v>542</v>
      </c>
      <c r="R4" s="30">
        <v>12</v>
      </c>
      <c r="U4" t="s">
        <v>19</v>
      </c>
      <c r="V4" s="11">
        <v>4906</v>
      </c>
      <c r="AA4" t="s">
        <v>21</v>
      </c>
      <c r="AB4" s="1">
        <v>134403.73055555555</v>
      </c>
    </row>
    <row r="5" spans="1:29" x14ac:dyDescent="0.35">
      <c r="G5" t="s">
        <v>76</v>
      </c>
      <c r="H5" s="30">
        <v>509</v>
      </c>
      <c r="K5" s="6" t="s">
        <v>39</v>
      </c>
      <c r="L5" s="1">
        <v>68034.684964200482</v>
      </c>
      <c r="M5" s="1"/>
      <c r="Q5" t="s">
        <v>254</v>
      </c>
      <c r="R5" s="30">
        <v>21</v>
      </c>
      <c r="U5" t="s">
        <v>68</v>
      </c>
      <c r="V5" s="11">
        <v>569</v>
      </c>
      <c r="AA5" t="s">
        <v>27</v>
      </c>
      <c r="AB5" s="1">
        <v>110660.11188811189</v>
      </c>
    </row>
    <row r="6" spans="1:29" x14ac:dyDescent="0.35">
      <c r="G6" t="s">
        <v>39</v>
      </c>
      <c r="H6" s="30">
        <v>419</v>
      </c>
      <c r="K6" s="6" t="s">
        <v>76</v>
      </c>
      <c r="L6" s="1">
        <v>58128.304518664045</v>
      </c>
      <c r="Q6" t="s">
        <v>255</v>
      </c>
      <c r="R6" s="30">
        <v>27</v>
      </c>
      <c r="U6" t="s">
        <v>514</v>
      </c>
      <c r="V6" s="30">
        <v>5475</v>
      </c>
      <c r="AA6" t="s">
        <v>76</v>
      </c>
      <c r="AB6" s="1">
        <v>145706.11001964635</v>
      </c>
    </row>
    <row r="7" spans="1:29" x14ac:dyDescent="0.35">
      <c r="G7" t="s">
        <v>21</v>
      </c>
      <c r="H7" s="30">
        <v>360</v>
      </c>
      <c r="K7" s="6" t="s">
        <v>21</v>
      </c>
      <c r="L7" s="1">
        <v>51382.177777777775</v>
      </c>
      <c r="Q7" t="s">
        <v>126</v>
      </c>
      <c r="R7" s="30">
        <v>31</v>
      </c>
      <c r="AA7" t="s">
        <v>39</v>
      </c>
      <c r="AB7" s="1">
        <v>153394.04534606205</v>
      </c>
    </row>
    <row r="8" spans="1:29" x14ac:dyDescent="0.35">
      <c r="G8" t="s">
        <v>82</v>
      </c>
      <c r="H8" s="30">
        <v>266</v>
      </c>
      <c r="K8" s="6" t="s">
        <v>27</v>
      </c>
      <c r="L8" s="1">
        <v>44500.344055944057</v>
      </c>
      <c r="Q8" t="s">
        <v>543</v>
      </c>
      <c r="R8" s="30">
        <v>39</v>
      </c>
      <c r="AA8" t="s">
        <v>514</v>
      </c>
      <c r="AB8" s="1">
        <v>137950.1536570375</v>
      </c>
    </row>
    <row r="9" spans="1:29" x14ac:dyDescent="0.35">
      <c r="G9" t="s">
        <v>48</v>
      </c>
      <c r="H9" s="30">
        <v>256</v>
      </c>
      <c r="K9" t="s">
        <v>514</v>
      </c>
      <c r="L9" s="1">
        <v>63498.626306084821</v>
      </c>
      <c r="Q9" t="s">
        <v>70</v>
      </c>
      <c r="R9" s="30">
        <v>56</v>
      </c>
    </row>
    <row r="10" spans="1:29" x14ac:dyDescent="0.35">
      <c r="G10" t="s">
        <v>36</v>
      </c>
      <c r="H10" s="30">
        <v>244</v>
      </c>
      <c r="Q10" t="s">
        <v>541</v>
      </c>
      <c r="R10" s="30">
        <v>69</v>
      </c>
    </row>
    <row r="11" spans="1:29" x14ac:dyDescent="0.35">
      <c r="G11" t="s">
        <v>60</v>
      </c>
      <c r="H11" s="30">
        <v>237</v>
      </c>
      <c r="K11" t="s">
        <v>492</v>
      </c>
      <c r="L11" t="s">
        <v>527</v>
      </c>
      <c r="M11" t="s">
        <v>528</v>
      </c>
      <c r="Q11" t="s">
        <v>59</v>
      </c>
      <c r="R11" s="30">
        <v>161</v>
      </c>
    </row>
    <row r="12" spans="1:29" x14ac:dyDescent="0.35">
      <c r="G12" t="s">
        <v>73</v>
      </c>
      <c r="H12" s="30">
        <v>139</v>
      </c>
      <c r="K12" s="6" t="s">
        <v>34</v>
      </c>
      <c r="L12" s="1">
        <f>_xlfn.XLOOKUP(Table1[[#This Row],[Maker]],$K$4:$K$8,$L$4:$L$8)</f>
        <v>78509.480415667465</v>
      </c>
      <c r="M12" s="10">
        <v>78743.726940639273</v>
      </c>
      <c r="Q12" t="s">
        <v>540</v>
      </c>
      <c r="R12" s="30">
        <v>172</v>
      </c>
      <c r="AA12" t="s">
        <v>492</v>
      </c>
      <c r="AB12" t="s">
        <v>524</v>
      </c>
      <c r="AC12" t="s">
        <v>525</v>
      </c>
    </row>
    <row r="13" spans="1:29" x14ac:dyDescent="0.35">
      <c r="G13" t="s">
        <v>31</v>
      </c>
      <c r="H13" s="30">
        <v>138</v>
      </c>
      <c r="K13" s="6" t="s">
        <v>27</v>
      </c>
      <c r="L13" s="1">
        <f>_xlfn.XLOOKUP(Table1[[#This Row],[Maker]],$K$4:$K$8,$L$4:$L$8)</f>
        <v>44500.344055944057</v>
      </c>
      <c r="M13" s="10">
        <v>78743.726940639273</v>
      </c>
      <c r="Q13" t="s">
        <v>538</v>
      </c>
      <c r="R13" s="30">
        <v>191</v>
      </c>
      <c r="AA13" t="s">
        <v>34</v>
      </c>
      <c r="AB13" s="10">
        <v>146239.77777777778</v>
      </c>
      <c r="AC13" s="10">
        <v>127351</v>
      </c>
    </row>
    <row r="14" spans="1:29" x14ac:dyDescent="0.35">
      <c r="G14" t="s">
        <v>181</v>
      </c>
      <c r="H14" s="30">
        <v>94</v>
      </c>
      <c r="K14" s="6" t="s">
        <v>76</v>
      </c>
      <c r="L14" s="1">
        <f>_xlfn.XLOOKUP(Table1[[#This Row],[Maker]],$K$4:$K$8,$L$4:$L$8)</f>
        <v>58128.304518664045</v>
      </c>
      <c r="M14" s="10">
        <v>78743.726940639273</v>
      </c>
      <c r="Q14" t="s">
        <v>64</v>
      </c>
      <c r="R14" s="30">
        <v>977</v>
      </c>
      <c r="AA14" t="s">
        <v>27</v>
      </c>
      <c r="AB14" s="10">
        <v>110660.11188811189</v>
      </c>
      <c r="AC14" s="10">
        <v>127351</v>
      </c>
    </row>
    <row r="15" spans="1:29" x14ac:dyDescent="0.35">
      <c r="G15" t="s">
        <v>174</v>
      </c>
      <c r="H15" s="30">
        <v>92</v>
      </c>
      <c r="K15" s="6" t="s">
        <v>39</v>
      </c>
      <c r="L15" s="1">
        <f>_xlfn.XLOOKUP(Table1[[#This Row],[Maker]],$K$4:$K$8,$L$4:$L$8)</f>
        <v>68034.684964200482</v>
      </c>
      <c r="M15" s="10">
        <v>78743.726940639273</v>
      </c>
      <c r="Q15" t="s">
        <v>539</v>
      </c>
      <c r="R15" s="30">
        <v>1419</v>
      </c>
      <c r="AA15" t="s">
        <v>76</v>
      </c>
      <c r="AB15" s="10">
        <v>145706.11001964635</v>
      </c>
      <c r="AC15" s="10">
        <v>127351</v>
      </c>
    </row>
    <row r="16" spans="1:29" x14ac:dyDescent="0.35">
      <c r="G16" t="s">
        <v>109</v>
      </c>
      <c r="H16" s="30">
        <v>86</v>
      </c>
      <c r="K16" s="6" t="s">
        <v>21</v>
      </c>
      <c r="L16" s="1">
        <f>_xlfn.XLOOKUP(Table1[[#This Row],[Maker]],$K$4:$K$8,$L$4:$L$8)</f>
        <v>51382.177777777775</v>
      </c>
      <c r="M16" s="10">
        <v>78743.726940639273</v>
      </c>
      <c r="Q16" t="s">
        <v>20</v>
      </c>
      <c r="R16" s="30">
        <v>2300</v>
      </c>
      <c r="AA16" t="s">
        <v>39</v>
      </c>
      <c r="AB16" s="10">
        <v>153394.04534606205</v>
      </c>
      <c r="AC16" s="10">
        <v>127351</v>
      </c>
    </row>
    <row r="17" spans="7:29" x14ac:dyDescent="0.35">
      <c r="G17" t="s">
        <v>62</v>
      </c>
      <c r="H17" s="30">
        <v>74</v>
      </c>
      <c r="Q17" t="s">
        <v>514</v>
      </c>
      <c r="R17" s="30">
        <v>5475</v>
      </c>
      <c r="AA17" t="s">
        <v>21</v>
      </c>
      <c r="AB17" s="10">
        <v>134403.73055555555</v>
      </c>
      <c r="AC17" s="10">
        <v>127351</v>
      </c>
    </row>
    <row r="18" spans="7:29" x14ac:dyDescent="0.35">
      <c r="G18" t="s">
        <v>103</v>
      </c>
      <c r="H18" s="30">
        <v>57</v>
      </c>
    </row>
    <row r="19" spans="7:29" x14ac:dyDescent="0.35">
      <c r="G19" t="s">
        <v>13</v>
      </c>
      <c r="H19" s="30">
        <v>47</v>
      </c>
    </row>
    <row r="20" spans="7:29" x14ac:dyDescent="0.35">
      <c r="G20" t="s">
        <v>85</v>
      </c>
      <c r="H20" s="30">
        <v>45</v>
      </c>
    </row>
    <row r="21" spans="7:29" x14ac:dyDescent="0.35">
      <c r="G21" t="s">
        <v>166</v>
      </c>
      <c r="H21" s="30">
        <v>37</v>
      </c>
    </row>
    <row r="22" spans="7:29" x14ac:dyDescent="0.35">
      <c r="G22" t="s">
        <v>134</v>
      </c>
      <c r="H22" s="30">
        <v>37</v>
      </c>
    </row>
    <row r="23" spans="7:29" x14ac:dyDescent="0.35">
      <c r="G23" t="s">
        <v>281</v>
      </c>
      <c r="H23" s="30">
        <v>37</v>
      </c>
    </row>
    <row r="24" spans="7:29" x14ac:dyDescent="0.35">
      <c r="G24" t="s">
        <v>95</v>
      </c>
      <c r="H24" s="30">
        <v>35</v>
      </c>
    </row>
    <row r="25" spans="7:29" x14ac:dyDescent="0.35">
      <c r="G25" t="s">
        <v>99</v>
      </c>
      <c r="H25" s="30">
        <v>26</v>
      </c>
    </row>
    <row r="26" spans="7:29" x14ac:dyDescent="0.35">
      <c r="G26" t="s">
        <v>180</v>
      </c>
      <c r="H26" s="30">
        <v>25</v>
      </c>
    </row>
    <row r="27" spans="7:29" x14ac:dyDescent="0.35">
      <c r="G27" t="s">
        <v>185</v>
      </c>
      <c r="H27" s="30">
        <v>23</v>
      </c>
    </row>
    <row r="28" spans="7:29" x14ac:dyDescent="0.35">
      <c r="G28" t="s">
        <v>219</v>
      </c>
      <c r="H28" s="30">
        <v>22</v>
      </c>
    </row>
    <row r="29" spans="7:29" x14ac:dyDescent="0.35">
      <c r="G29" t="s">
        <v>97</v>
      </c>
      <c r="H29" s="30">
        <v>22</v>
      </c>
    </row>
    <row r="30" spans="7:29" x14ac:dyDescent="0.35">
      <c r="G30" t="s">
        <v>107</v>
      </c>
      <c r="H30" s="30">
        <v>16</v>
      </c>
    </row>
    <row r="31" spans="7:29" x14ac:dyDescent="0.35">
      <c r="G31" t="s">
        <v>141</v>
      </c>
      <c r="H31" s="30">
        <v>14</v>
      </c>
    </row>
    <row r="32" spans="7:29" x14ac:dyDescent="0.35">
      <c r="G32" t="s">
        <v>139</v>
      </c>
      <c r="H32" s="30">
        <v>14</v>
      </c>
    </row>
    <row r="33" spans="7:30" x14ac:dyDescent="0.35">
      <c r="G33" t="s">
        <v>172</v>
      </c>
      <c r="H33" s="30">
        <v>13</v>
      </c>
    </row>
    <row r="34" spans="7:30" x14ac:dyDescent="0.35">
      <c r="G34" t="s">
        <v>209</v>
      </c>
      <c r="H34" s="30">
        <v>13</v>
      </c>
    </row>
    <row r="35" spans="7:30" x14ac:dyDescent="0.35">
      <c r="G35" t="s">
        <v>52</v>
      </c>
      <c r="H35" s="30">
        <v>12</v>
      </c>
    </row>
    <row r="36" spans="7:30" x14ac:dyDescent="0.35">
      <c r="G36" t="s">
        <v>121</v>
      </c>
      <c r="H36" s="30">
        <v>11</v>
      </c>
      <c r="AC36" t="s">
        <v>496</v>
      </c>
      <c r="AD36" t="s">
        <v>518</v>
      </c>
    </row>
    <row r="37" spans="7:30" x14ac:dyDescent="0.35">
      <c r="G37" t="s">
        <v>332</v>
      </c>
      <c r="H37" s="30">
        <v>11</v>
      </c>
      <c r="Q37" s="22" t="s">
        <v>496</v>
      </c>
      <c r="R37" s="23" t="s">
        <v>518</v>
      </c>
      <c r="AC37" t="s">
        <v>20</v>
      </c>
      <c r="AD37">
        <v>2300</v>
      </c>
    </row>
    <row r="38" spans="7:30" x14ac:dyDescent="0.35">
      <c r="G38" t="s">
        <v>221</v>
      </c>
      <c r="H38" s="30">
        <v>9</v>
      </c>
      <c r="Q38" s="21" t="s">
        <v>20</v>
      </c>
      <c r="R38" s="24">
        <f>_xlfn.XLOOKUP('Overview Sources'!$Q38,$Q$4:$Q$16,$R$4:$R$16)</f>
        <v>2300</v>
      </c>
      <c r="AC38" t="s">
        <v>64</v>
      </c>
      <c r="AD38">
        <v>977</v>
      </c>
    </row>
    <row r="39" spans="7:30" x14ac:dyDescent="0.35">
      <c r="G39" t="s">
        <v>326</v>
      </c>
      <c r="H39" s="30">
        <v>9</v>
      </c>
      <c r="Q39" s="26" t="s">
        <v>64</v>
      </c>
      <c r="R39" s="25">
        <f>_xlfn.XLOOKUP('Overview Sources'!$Q39,$Q$4:$Q$16,$R$4:$R$16)</f>
        <v>977</v>
      </c>
      <c r="AC39" t="s">
        <v>538</v>
      </c>
      <c r="AD39">
        <v>191</v>
      </c>
    </row>
    <row r="40" spans="7:30" x14ac:dyDescent="0.35">
      <c r="G40" t="s">
        <v>47</v>
      </c>
      <c r="H40" s="30">
        <v>8</v>
      </c>
      <c r="Q40" s="21" t="s">
        <v>538</v>
      </c>
      <c r="R40" s="24">
        <f>_xlfn.XLOOKUP('Overview Sources'!$Q40,$Q$4:$Q$16,$R$4:$R$16)</f>
        <v>191</v>
      </c>
      <c r="AC40" t="s">
        <v>59</v>
      </c>
      <c r="AD40">
        <v>161</v>
      </c>
    </row>
    <row r="41" spans="7:30" x14ac:dyDescent="0.35">
      <c r="G41" t="s">
        <v>291</v>
      </c>
      <c r="H41" s="30">
        <v>7</v>
      </c>
      <c r="Q41" s="26" t="s">
        <v>59</v>
      </c>
      <c r="R41" s="25">
        <f>_xlfn.XLOOKUP('Overview Sources'!$Q41,$Q$4:$Q$16,$R$4:$R$16)</f>
        <v>161</v>
      </c>
      <c r="AC41" t="s">
        <v>539</v>
      </c>
      <c r="AD41">
        <v>1419</v>
      </c>
    </row>
    <row r="42" spans="7:30" x14ac:dyDescent="0.35">
      <c r="G42" t="s">
        <v>373</v>
      </c>
      <c r="H42" s="30">
        <v>6</v>
      </c>
      <c r="Q42" s="21" t="s">
        <v>539</v>
      </c>
      <c r="R42" s="24">
        <f>_xlfn.XLOOKUP('Overview Sources'!$Q42,$Q$4:$Q$16,$R$4:$R$16)</f>
        <v>1419</v>
      </c>
      <c r="AC42" t="s">
        <v>540</v>
      </c>
      <c r="AD42">
        <v>172</v>
      </c>
    </row>
    <row r="43" spans="7:30" x14ac:dyDescent="0.35">
      <c r="G43" t="s">
        <v>128</v>
      </c>
      <c r="H43" s="30">
        <v>5</v>
      </c>
      <c r="Q43" s="26" t="s">
        <v>540</v>
      </c>
      <c r="R43" s="25">
        <f>_xlfn.XLOOKUP('Overview Sources'!$Q43,$Q$4:$Q$16,$R$4:$R$16)</f>
        <v>172</v>
      </c>
      <c r="AC43" t="s">
        <v>541</v>
      </c>
      <c r="AD43">
        <v>69</v>
      </c>
    </row>
    <row r="44" spans="7:30" x14ac:dyDescent="0.35">
      <c r="G44" t="s">
        <v>365</v>
      </c>
      <c r="H44" s="30">
        <v>4</v>
      </c>
      <c r="Q44" s="21" t="s">
        <v>541</v>
      </c>
      <c r="R44" s="24">
        <f>_xlfn.XLOOKUP('Overview Sources'!$Q44,$Q$4:$Q$16,$R$4:$R$16)</f>
        <v>69</v>
      </c>
      <c r="AC44" t="s">
        <v>126</v>
      </c>
      <c r="AD44">
        <v>31</v>
      </c>
    </row>
    <row r="45" spans="7:30" x14ac:dyDescent="0.35">
      <c r="G45" t="s">
        <v>259</v>
      </c>
      <c r="H45" s="30">
        <v>4</v>
      </c>
      <c r="Q45" s="26" t="s">
        <v>126</v>
      </c>
      <c r="R45" s="25">
        <f>_xlfn.XLOOKUP('Overview Sources'!$Q45,$Q$4:$Q$16,$R$4:$R$16)</f>
        <v>31</v>
      </c>
      <c r="AC45" t="s">
        <v>542</v>
      </c>
      <c r="AD45">
        <v>12</v>
      </c>
    </row>
    <row r="46" spans="7:30" x14ac:dyDescent="0.35">
      <c r="G46" t="s">
        <v>178</v>
      </c>
      <c r="H46" s="30">
        <v>4</v>
      </c>
      <c r="Q46" s="21" t="s">
        <v>542</v>
      </c>
      <c r="R46" s="24">
        <f>_xlfn.XLOOKUP('Overview Sources'!$Q46,$Q$4:$Q$16,$R$4:$R$16)</f>
        <v>12</v>
      </c>
      <c r="AC46" t="s">
        <v>70</v>
      </c>
      <c r="AD46">
        <v>56</v>
      </c>
    </row>
    <row r="47" spans="7:30" x14ac:dyDescent="0.35">
      <c r="G47" t="s">
        <v>295</v>
      </c>
      <c r="H47" s="30">
        <v>3</v>
      </c>
      <c r="Q47" s="26" t="s">
        <v>70</v>
      </c>
      <c r="R47" s="25">
        <f>_xlfn.XLOOKUP('Overview Sources'!$Q47,$Q$4:$Q$16,$R$4:$R$16)</f>
        <v>56</v>
      </c>
      <c r="AC47" t="s">
        <v>254</v>
      </c>
      <c r="AD47">
        <v>21</v>
      </c>
    </row>
    <row r="48" spans="7:30" x14ac:dyDescent="0.35">
      <c r="G48" t="s">
        <v>510</v>
      </c>
      <c r="H48" s="30">
        <v>2</v>
      </c>
      <c r="Q48" s="21" t="s">
        <v>254</v>
      </c>
      <c r="R48" s="24">
        <f>_xlfn.XLOOKUP('Overview Sources'!$Q48,$Q$4:$Q$16,$R$4:$R$16)</f>
        <v>21</v>
      </c>
      <c r="AC48" t="s">
        <v>543</v>
      </c>
      <c r="AD48">
        <v>39</v>
      </c>
    </row>
    <row r="49" spans="7:30" x14ac:dyDescent="0.35">
      <c r="G49" t="s">
        <v>264</v>
      </c>
      <c r="H49" s="30">
        <v>2</v>
      </c>
      <c r="Q49" s="26" t="s">
        <v>543</v>
      </c>
      <c r="R49" s="25">
        <f>_xlfn.XLOOKUP('Overview Sources'!$Q49,$Q$4:$Q$16,$R$4:$R$16)</f>
        <v>39</v>
      </c>
      <c r="AC49" t="s">
        <v>255</v>
      </c>
      <c r="AD49">
        <v>27</v>
      </c>
    </row>
    <row r="50" spans="7:30" x14ac:dyDescent="0.35">
      <c r="G50" t="s">
        <v>364</v>
      </c>
      <c r="H50" s="30">
        <v>2</v>
      </c>
      <c r="Q50" s="19" t="s">
        <v>255</v>
      </c>
      <c r="R50" s="16">
        <f>_xlfn.XLOOKUP('Overview Sources'!$Q50,$Q$4:$Q$16,$R$4:$R$16)</f>
        <v>27</v>
      </c>
    </row>
    <row r="51" spans="7:30" x14ac:dyDescent="0.35">
      <c r="G51" t="s">
        <v>188</v>
      </c>
      <c r="H51" s="30">
        <v>2</v>
      </c>
    </row>
    <row r="52" spans="7:30" x14ac:dyDescent="0.35">
      <c r="G52" t="s">
        <v>415</v>
      </c>
      <c r="H52" s="30">
        <v>2</v>
      </c>
    </row>
    <row r="53" spans="7:30" x14ac:dyDescent="0.35">
      <c r="G53" t="s">
        <v>191</v>
      </c>
      <c r="H53" s="30">
        <v>2</v>
      </c>
    </row>
    <row r="54" spans="7:30" x14ac:dyDescent="0.35">
      <c r="G54" t="s">
        <v>118</v>
      </c>
      <c r="H54" s="30">
        <v>2</v>
      </c>
    </row>
    <row r="55" spans="7:30" x14ac:dyDescent="0.35">
      <c r="G55" t="s">
        <v>466</v>
      </c>
      <c r="H55" s="30">
        <v>1</v>
      </c>
    </row>
    <row r="56" spans="7:30" x14ac:dyDescent="0.35">
      <c r="G56" t="s">
        <v>451</v>
      </c>
      <c r="H56" s="30">
        <v>1</v>
      </c>
    </row>
    <row r="57" spans="7:30" x14ac:dyDescent="0.35">
      <c r="G57" t="s">
        <v>346</v>
      </c>
      <c r="H57" s="30">
        <v>1</v>
      </c>
    </row>
    <row r="58" spans="7:30" x14ac:dyDescent="0.35">
      <c r="G58" t="s">
        <v>383</v>
      </c>
      <c r="H58" s="30">
        <v>1</v>
      </c>
    </row>
    <row r="59" spans="7:30" x14ac:dyDescent="0.35">
      <c r="G59" t="s">
        <v>113</v>
      </c>
      <c r="H59" s="30">
        <v>1</v>
      </c>
    </row>
    <row r="60" spans="7:30" x14ac:dyDescent="0.35">
      <c r="G60" t="s">
        <v>514</v>
      </c>
      <c r="H60" s="30">
        <v>5475</v>
      </c>
    </row>
  </sheetData>
  <mergeCells count="1">
    <mergeCell ref="K1:N1"/>
  </mergeCells>
  <pageMargins left="0.7" right="0.7" top="0.75" bottom="0.75" header="0.3" footer="0.3"/>
  <drawing r:id="rId6"/>
  <tableParts count="3">
    <tablePart r:id="rId7"/>
    <tablePart r:id="rId8"/>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67470-D5FC-430C-8E6A-B345DEEC2F5C}">
  <sheetPr codeName="Sheet4">
    <tabColor rgb="FF5F5490"/>
  </sheetPr>
  <dimension ref="D16:AE36"/>
  <sheetViews>
    <sheetView showGridLines="0" showRowColHeaders="0" zoomScale="70" zoomScaleNormal="70" zoomScaleSheetLayoutView="340" workbookViewId="0"/>
  </sheetViews>
  <sheetFormatPr defaultRowHeight="14.5" x14ac:dyDescent="0.35"/>
  <cols>
    <col min="1" max="16384" width="8.7265625" style="7"/>
  </cols>
  <sheetData>
    <row r="16" spans="4:4" x14ac:dyDescent="0.35">
      <c r="D16" s="7" t="s">
        <v>515</v>
      </c>
    </row>
    <row r="24" spans="28:31" x14ac:dyDescent="0.35">
      <c r="AD24" s="7" t="s">
        <v>515</v>
      </c>
    </row>
    <row r="26" spans="28:31" x14ac:dyDescent="0.35">
      <c r="AB26" s="7" t="s">
        <v>515</v>
      </c>
    </row>
    <row r="32" spans="28:31" x14ac:dyDescent="0.35">
      <c r="AE32" s="7" t="s">
        <v>515</v>
      </c>
    </row>
    <row r="36" spans="29:29" x14ac:dyDescent="0.35">
      <c r="AC36" s="8"/>
    </row>
  </sheetData>
  <sheetProtection sheet="1" objects="1" scenarios="1"/>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4FB3C-92F8-4052-BF43-708340B2F912}">
  <sheetPr codeName="Sheet5">
    <tabColor rgb="FF312B57"/>
  </sheetPr>
  <dimension ref="A1:AH122"/>
  <sheetViews>
    <sheetView tabSelected="1" topLeftCell="N1" zoomScale="90" zoomScaleNormal="90" workbookViewId="0">
      <selection activeCell="A4" sqref="A4"/>
    </sheetView>
  </sheetViews>
  <sheetFormatPr defaultRowHeight="14.5" x14ac:dyDescent="0.35"/>
  <cols>
    <col min="1" max="1" width="13.81640625" bestFit="1" customWidth="1"/>
    <col min="2" max="3" width="13.54296875" customWidth="1"/>
    <col min="5" max="5" width="11" bestFit="1" customWidth="1"/>
    <col min="6" max="6" width="13.81640625" bestFit="1" customWidth="1"/>
    <col min="7" max="7" width="10.1796875" bestFit="1" customWidth="1"/>
    <col min="8" max="8" width="11.26953125" bestFit="1" customWidth="1"/>
    <col min="9" max="9" width="11" bestFit="1" customWidth="1"/>
    <col min="10" max="10" width="19.453125" bestFit="1" customWidth="1"/>
    <col min="11" max="11" width="11.54296875" bestFit="1" customWidth="1"/>
    <col min="12" max="12" width="20.26953125" bestFit="1" customWidth="1"/>
    <col min="13" max="15" width="13.6328125" customWidth="1"/>
    <col min="16" max="16" width="19.90625" customWidth="1"/>
    <col min="17" max="17" width="14.54296875" bestFit="1" customWidth="1"/>
    <col min="18" max="18" width="13.81640625" bestFit="1" customWidth="1"/>
    <col min="19" max="19" width="15.7265625" customWidth="1"/>
    <col min="20" max="20" width="14.81640625" bestFit="1" customWidth="1"/>
    <col min="21" max="23" width="13.54296875" customWidth="1"/>
    <col min="24" max="25" width="11.26953125" bestFit="1" customWidth="1"/>
    <col min="26" max="26" width="19.08984375" bestFit="1" customWidth="1"/>
    <col min="27" max="27" width="13.81640625" bestFit="1" customWidth="1"/>
    <col min="28" max="28" width="14.26953125" bestFit="1" customWidth="1"/>
    <col min="29" max="31" width="11.26953125" bestFit="1" customWidth="1"/>
    <col min="32" max="32" width="11" bestFit="1" customWidth="1"/>
    <col min="33" max="33" width="16.54296875" bestFit="1" customWidth="1"/>
    <col min="34" max="34" width="23.81640625" bestFit="1" customWidth="1"/>
    <col min="35" max="73" width="11.26953125" bestFit="1" customWidth="1"/>
    <col min="74" max="74" width="10.36328125" bestFit="1" customWidth="1"/>
  </cols>
  <sheetData>
    <row r="1" spans="1:34" x14ac:dyDescent="0.35">
      <c r="A1" t="s">
        <v>516</v>
      </c>
      <c r="E1" s="29" t="s">
        <v>520</v>
      </c>
      <c r="F1" s="29"/>
      <c r="G1" s="29"/>
      <c r="H1" s="29"/>
      <c r="I1" t="s">
        <v>536</v>
      </c>
      <c r="Q1" t="s">
        <v>517</v>
      </c>
      <c r="Z1" t="s">
        <v>495</v>
      </c>
      <c r="AF1" t="s">
        <v>537</v>
      </c>
    </row>
    <row r="2" spans="1:34" x14ac:dyDescent="0.35">
      <c r="A2" s="10"/>
      <c r="B2" s="10"/>
      <c r="C2" s="10"/>
      <c r="AF2" s="5" t="s">
        <v>492</v>
      </c>
      <c r="AG2" t="s">
        <v>522</v>
      </c>
    </row>
    <row r="3" spans="1:34" x14ac:dyDescent="0.35">
      <c r="A3" t="s">
        <v>518</v>
      </c>
      <c r="E3" s="5" t="s">
        <v>492</v>
      </c>
      <c r="F3" t="s">
        <v>518</v>
      </c>
      <c r="I3" s="5" t="s">
        <v>492</v>
      </c>
      <c r="J3" t="s">
        <v>526</v>
      </c>
      <c r="Q3" s="5" t="s">
        <v>496</v>
      </c>
      <c r="R3" t="s">
        <v>518</v>
      </c>
      <c r="Z3" s="5" t="s">
        <v>495</v>
      </c>
      <c r="AA3" t="s">
        <v>518</v>
      </c>
      <c r="AF3" t="s">
        <v>191</v>
      </c>
      <c r="AG3" s="1">
        <v>6964</v>
      </c>
    </row>
    <row r="4" spans="1:34" x14ac:dyDescent="0.35">
      <c r="A4" s="1">
        <v>3719</v>
      </c>
      <c r="E4" t="s">
        <v>34</v>
      </c>
      <c r="F4" s="30">
        <v>794</v>
      </c>
      <c r="G4" t="str">
        <f>"("&amp;F4&amp;" "&amp;"cars"&amp;")"</f>
        <v>(794 cars)</v>
      </c>
      <c r="I4" t="s">
        <v>295</v>
      </c>
      <c r="J4" s="1">
        <v>376666.66666666669</v>
      </c>
      <c r="Q4" t="s">
        <v>543</v>
      </c>
      <c r="R4" s="30">
        <v>39</v>
      </c>
      <c r="Z4" t="s">
        <v>19</v>
      </c>
      <c r="AA4" s="11">
        <v>4906</v>
      </c>
      <c r="AF4" t="s">
        <v>219</v>
      </c>
      <c r="AG4" s="1">
        <v>142424.77272727274</v>
      </c>
    </row>
    <row r="5" spans="1:34" x14ac:dyDescent="0.35">
      <c r="E5" t="s">
        <v>27</v>
      </c>
      <c r="F5" s="30">
        <v>511</v>
      </c>
      <c r="I5" t="s">
        <v>281</v>
      </c>
      <c r="J5" s="1">
        <v>136521.73913043478</v>
      </c>
      <c r="Q5" t="s">
        <v>255</v>
      </c>
      <c r="R5" s="30">
        <v>27</v>
      </c>
      <c r="Z5" t="s">
        <v>68</v>
      </c>
      <c r="AA5" s="11">
        <v>569</v>
      </c>
      <c r="AF5" t="s">
        <v>451</v>
      </c>
      <c r="AG5" s="1">
        <v>1500</v>
      </c>
    </row>
    <row r="6" spans="1:34" x14ac:dyDescent="0.35">
      <c r="E6" t="s">
        <v>76</v>
      </c>
      <c r="F6" s="30">
        <v>371</v>
      </c>
      <c r="I6" t="s">
        <v>291</v>
      </c>
      <c r="J6" s="1">
        <v>416250</v>
      </c>
      <c r="Q6" t="s">
        <v>540</v>
      </c>
      <c r="R6" s="30">
        <v>172</v>
      </c>
      <c r="Z6" t="s">
        <v>514</v>
      </c>
      <c r="AA6" s="30">
        <v>5475</v>
      </c>
      <c r="AF6" t="s">
        <v>34</v>
      </c>
      <c r="AG6" s="1">
        <v>146239.77777777778</v>
      </c>
    </row>
    <row r="7" spans="1:34" x14ac:dyDescent="0.35">
      <c r="E7" t="s">
        <v>39</v>
      </c>
      <c r="F7" s="30">
        <v>307</v>
      </c>
      <c r="I7" t="s">
        <v>174</v>
      </c>
      <c r="J7" s="1">
        <v>146170.49180327868</v>
      </c>
      <c r="Q7" t="s">
        <v>539</v>
      </c>
      <c r="R7" s="30">
        <v>1419</v>
      </c>
      <c r="AF7" t="s">
        <v>139</v>
      </c>
      <c r="AG7" s="1">
        <v>93578.571428571435</v>
      </c>
    </row>
    <row r="8" spans="1:34" x14ac:dyDescent="0.35">
      <c r="E8" t="s">
        <v>21</v>
      </c>
      <c r="F8" s="30">
        <v>246</v>
      </c>
      <c r="I8" t="s">
        <v>95</v>
      </c>
      <c r="J8" s="1">
        <v>123113.63636363637</v>
      </c>
      <c r="Q8" t="s">
        <v>126</v>
      </c>
      <c r="R8" s="30">
        <v>31</v>
      </c>
      <c r="AF8" t="s">
        <v>188</v>
      </c>
      <c r="AG8" s="1">
        <v>166500</v>
      </c>
    </row>
    <row r="9" spans="1:34" x14ac:dyDescent="0.35">
      <c r="E9" t="s">
        <v>82</v>
      </c>
      <c r="F9" s="30">
        <v>189</v>
      </c>
      <c r="I9" t="s">
        <v>166</v>
      </c>
      <c r="J9" s="1">
        <v>44700</v>
      </c>
      <c r="Q9" t="s">
        <v>70</v>
      </c>
      <c r="R9" s="30">
        <v>56</v>
      </c>
      <c r="AF9" t="s">
        <v>510</v>
      </c>
      <c r="AG9" s="1">
        <v>209500</v>
      </c>
    </row>
    <row r="10" spans="1:34" x14ac:dyDescent="0.35">
      <c r="E10" t="s">
        <v>48</v>
      </c>
      <c r="F10" s="30">
        <v>176</v>
      </c>
      <c r="I10" t="s">
        <v>264</v>
      </c>
      <c r="J10" s="1">
        <v>42500</v>
      </c>
      <c r="Q10" t="s">
        <v>538</v>
      </c>
      <c r="R10" s="30">
        <v>191</v>
      </c>
      <c r="AF10" t="s">
        <v>178</v>
      </c>
      <c r="AG10" s="1">
        <v>61000</v>
      </c>
    </row>
    <row r="11" spans="1:34" x14ac:dyDescent="0.35">
      <c r="E11" t="s">
        <v>36</v>
      </c>
      <c r="F11" s="30">
        <v>168</v>
      </c>
      <c r="I11" t="s">
        <v>39</v>
      </c>
      <c r="J11" s="1">
        <v>73200.325732899029</v>
      </c>
      <c r="Q11" t="s">
        <v>64</v>
      </c>
      <c r="R11" s="30">
        <v>977</v>
      </c>
      <c r="AF11" t="s">
        <v>134</v>
      </c>
      <c r="AG11" s="1">
        <v>92377</v>
      </c>
    </row>
    <row r="12" spans="1:34" x14ac:dyDescent="0.35">
      <c r="E12" t="s">
        <v>60</v>
      </c>
      <c r="F12" s="30">
        <v>163</v>
      </c>
      <c r="I12" t="s">
        <v>13</v>
      </c>
      <c r="J12" s="1">
        <v>71341.463414634141</v>
      </c>
      <c r="Q12" t="s">
        <v>254</v>
      </c>
      <c r="R12" s="30">
        <v>21</v>
      </c>
      <c r="AF12" t="s">
        <v>180</v>
      </c>
      <c r="AG12" s="1">
        <v>91198.64</v>
      </c>
    </row>
    <row r="13" spans="1:34" x14ac:dyDescent="0.35">
      <c r="E13" t="s">
        <v>31</v>
      </c>
      <c r="F13" s="30">
        <v>91</v>
      </c>
      <c r="I13" t="s">
        <v>364</v>
      </c>
      <c r="J13" s="1">
        <v>33500</v>
      </c>
      <c r="Q13" t="s">
        <v>542</v>
      </c>
      <c r="R13" s="30">
        <v>12</v>
      </c>
      <c r="AF13" t="s">
        <v>141</v>
      </c>
      <c r="AG13" s="1">
        <v>117642.42857142857</v>
      </c>
      <c r="AH13" s="10"/>
    </row>
    <row r="14" spans="1:34" x14ac:dyDescent="0.35">
      <c r="E14" t="s">
        <v>73</v>
      </c>
      <c r="F14" s="30">
        <v>74</v>
      </c>
      <c r="I14" t="s">
        <v>221</v>
      </c>
      <c r="J14" s="1">
        <v>29333.333333333332</v>
      </c>
      <c r="Q14" t="s">
        <v>59</v>
      </c>
      <c r="R14" s="30">
        <v>161</v>
      </c>
      <c r="AF14" t="s">
        <v>47</v>
      </c>
      <c r="AG14" s="1">
        <v>8927</v>
      </c>
      <c r="AH14" s="10"/>
    </row>
    <row r="15" spans="1:34" x14ac:dyDescent="0.35">
      <c r="E15" t="s">
        <v>174</v>
      </c>
      <c r="F15" s="30">
        <v>61</v>
      </c>
      <c r="I15" t="s">
        <v>109</v>
      </c>
      <c r="J15" s="1">
        <v>78753.63461538461</v>
      </c>
      <c r="Q15" t="s">
        <v>20</v>
      </c>
      <c r="R15" s="30">
        <v>2300</v>
      </c>
      <c r="AF15" t="s">
        <v>21</v>
      </c>
      <c r="AG15" s="1">
        <v>134403.73055555555</v>
      </c>
      <c r="AH15" s="10"/>
    </row>
    <row r="16" spans="1:34" x14ac:dyDescent="0.35">
      <c r="E16" t="s">
        <v>181</v>
      </c>
      <c r="F16" s="30">
        <v>59</v>
      </c>
      <c r="I16" t="s">
        <v>113</v>
      </c>
      <c r="J16" s="1">
        <v>280000</v>
      </c>
      <c r="Q16" t="s">
        <v>541</v>
      </c>
      <c r="R16" s="30">
        <v>69</v>
      </c>
      <c r="AF16" t="s">
        <v>181</v>
      </c>
      <c r="AG16" s="1">
        <v>116168.4574468085</v>
      </c>
      <c r="AH16" s="10"/>
    </row>
    <row r="17" spans="5:34" x14ac:dyDescent="0.35">
      <c r="E17" t="s">
        <v>62</v>
      </c>
      <c r="F17" s="30">
        <v>54</v>
      </c>
      <c r="I17" t="s">
        <v>332</v>
      </c>
      <c r="J17" s="1">
        <v>59800</v>
      </c>
      <c r="Q17" t="s">
        <v>514</v>
      </c>
      <c r="R17" s="30">
        <v>5475</v>
      </c>
      <c r="AF17" t="s">
        <v>52</v>
      </c>
      <c r="AG17" s="1">
        <v>143175.33333333334</v>
      </c>
      <c r="AH17" s="10"/>
    </row>
    <row r="18" spans="5:34" x14ac:dyDescent="0.35">
      <c r="E18" t="s">
        <v>109</v>
      </c>
      <c r="F18" s="30">
        <v>52</v>
      </c>
      <c r="I18" t="s">
        <v>76</v>
      </c>
      <c r="J18" s="1">
        <v>62314.382749326149</v>
      </c>
      <c r="AF18" t="s">
        <v>99</v>
      </c>
      <c r="AG18" s="1">
        <v>30452.923076923078</v>
      </c>
    </row>
    <row r="19" spans="5:34" x14ac:dyDescent="0.35">
      <c r="E19" t="s">
        <v>13</v>
      </c>
      <c r="F19" s="30">
        <v>41</v>
      </c>
      <c r="I19" t="s">
        <v>415</v>
      </c>
      <c r="J19" s="1">
        <v>41250</v>
      </c>
      <c r="Q19" t="s">
        <v>533</v>
      </c>
      <c r="R19" t="s">
        <v>496</v>
      </c>
      <c r="S19" t="s">
        <v>534</v>
      </c>
      <c r="AF19" t="s">
        <v>326</v>
      </c>
      <c r="AG19" s="1">
        <v>224228.22222222222</v>
      </c>
    </row>
    <row r="20" spans="5:34" x14ac:dyDescent="0.35">
      <c r="E20" t="s">
        <v>85</v>
      </c>
      <c r="F20" s="30">
        <v>38</v>
      </c>
      <c r="I20" t="s">
        <v>128</v>
      </c>
      <c r="J20" s="1">
        <v>60000</v>
      </c>
      <c r="Q20" t="s">
        <v>535</v>
      </c>
      <c r="R20" t="s">
        <v>532</v>
      </c>
      <c r="S20">
        <f>_xlfn.XLOOKUP(Table257[[#This Row],[Province]],$Q$4:$Q$16,$R$4:$R$16,0)</f>
        <v>0</v>
      </c>
      <c r="AF20" t="s">
        <v>48</v>
      </c>
      <c r="AG20" s="1">
        <v>98646.4609375</v>
      </c>
    </row>
    <row r="21" spans="5:34" x14ac:dyDescent="0.35">
      <c r="E21" t="s">
        <v>134</v>
      </c>
      <c r="F21" s="30">
        <v>32</v>
      </c>
      <c r="I21" t="s">
        <v>97</v>
      </c>
      <c r="J21" s="1">
        <v>45071.428571428572</v>
      </c>
      <c r="Q21" t="s">
        <v>535</v>
      </c>
      <c r="R21" t="s">
        <v>509</v>
      </c>
      <c r="S21">
        <f>_xlfn.XLOOKUP(Table257[[#This Row],[Province]],$Q$4:$Q$16,$R$4:$R$16,0)</f>
        <v>0</v>
      </c>
      <c r="AF21" t="s">
        <v>73</v>
      </c>
      <c r="AG21" s="1">
        <v>104018.55395683453</v>
      </c>
    </row>
    <row r="22" spans="5:34" x14ac:dyDescent="0.35">
      <c r="E22" t="s">
        <v>103</v>
      </c>
      <c r="F22" s="30">
        <v>32</v>
      </c>
      <c r="I22" t="s">
        <v>85</v>
      </c>
      <c r="J22" s="1">
        <v>97421.052631578947</v>
      </c>
      <c r="Q22" t="s">
        <v>535</v>
      </c>
      <c r="R22" t="s">
        <v>504</v>
      </c>
      <c r="S22">
        <f>_xlfn.XLOOKUP(Table257[[#This Row],[Province]],$Q$4:$Q$16,$R$4:$R$16,0)</f>
        <v>0</v>
      </c>
      <c r="AF22" t="s">
        <v>373</v>
      </c>
      <c r="AG22" s="1">
        <v>70272.166666666672</v>
      </c>
    </row>
    <row r="23" spans="5:34" x14ac:dyDescent="0.35">
      <c r="E23" t="s">
        <v>166</v>
      </c>
      <c r="F23" s="30">
        <v>30</v>
      </c>
      <c r="I23" t="s">
        <v>36</v>
      </c>
      <c r="J23" s="1">
        <v>87441.071428571435</v>
      </c>
      <c r="Q23" t="s">
        <v>535</v>
      </c>
      <c r="R23" t="s">
        <v>505</v>
      </c>
      <c r="S23">
        <f>_xlfn.XLOOKUP(Table257[[#This Row],[Province]],$Q$4:$Q$16,$R$4:$R$16,0)</f>
        <v>0</v>
      </c>
      <c r="AF23" t="s">
        <v>209</v>
      </c>
      <c r="AG23" s="1">
        <v>109198.92307692308</v>
      </c>
    </row>
    <row r="24" spans="5:34" x14ac:dyDescent="0.35">
      <c r="E24" t="s">
        <v>281</v>
      </c>
      <c r="F24" s="30">
        <v>23</v>
      </c>
      <c r="I24" t="s">
        <v>172</v>
      </c>
      <c r="J24" s="1">
        <v>71544.444444444438</v>
      </c>
      <c r="Q24" t="s">
        <v>535</v>
      </c>
      <c r="R24" s="12" t="s">
        <v>501</v>
      </c>
      <c r="S24">
        <f>_xlfn.XLOOKUP(Table257[[#This Row],[Province]],$Q$4:$Q$16,$R$4:$R$16,0)</f>
        <v>0</v>
      </c>
      <c r="AF24" t="s">
        <v>383</v>
      </c>
      <c r="AG24" s="1">
        <v>128000</v>
      </c>
    </row>
    <row r="25" spans="5:34" x14ac:dyDescent="0.35">
      <c r="E25" t="s">
        <v>95</v>
      </c>
      <c r="F25" s="30">
        <v>22</v>
      </c>
      <c r="I25" t="s">
        <v>31</v>
      </c>
      <c r="J25" s="1">
        <v>61508.791208791212</v>
      </c>
      <c r="Q25" t="s">
        <v>535</v>
      </c>
      <c r="R25" t="s">
        <v>499</v>
      </c>
      <c r="S25">
        <f>_xlfn.XLOOKUP(Table257[[#This Row],[Province]],$Q$4:$Q$16,$R$4:$R$16,0)</f>
        <v>0</v>
      </c>
      <c r="Z25" s="5" t="s">
        <v>495</v>
      </c>
      <c r="AA25" t="s">
        <v>518</v>
      </c>
      <c r="AF25" t="s">
        <v>60</v>
      </c>
      <c r="AG25" s="1">
        <v>103584.44303797468</v>
      </c>
    </row>
    <row r="26" spans="5:34" x14ac:dyDescent="0.35">
      <c r="E26" t="s">
        <v>180</v>
      </c>
      <c r="F26" s="30">
        <v>19</v>
      </c>
      <c r="I26" t="s">
        <v>365</v>
      </c>
      <c r="J26" s="1">
        <v>44250</v>
      </c>
      <c r="Q26" t="s">
        <v>535</v>
      </c>
      <c r="R26" t="s">
        <v>507</v>
      </c>
      <c r="S26">
        <f>_xlfn.XLOOKUP(Table257[[#This Row],[Province]],$Q$4:$Q$16,$R$4:$R$16,0)</f>
        <v>0</v>
      </c>
      <c r="Z26" t="s">
        <v>19</v>
      </c>
      <c r="AA26" s="30">
        <v>3387</v>
      </c>
      <c r="AF26" t="s">
        <v>62</v>
      </c>
      <c r="AG26" s="1">
        <v>98806.17567567568</v>
      </c>
    </row>
    <row r="27" spans="5:34" x14ac:dyDescent="0.35">
      <c r="E27" t="s">
        <v>185</v>
      </c>
      <c r="F27" s="30">
        <v>19</v>
      </c>
      <c r="I27" t="s">
        <v>27</v>
      </c>
      <c r="J27" s="1">
        <v>45533.968688845402</v>
      </c>
      <c r="Q27" t="s">
        <v>535</v>
      </c>
      <c r="R27" t="s">
        <v>502</v>
      </c>
      <c r="S27">
        <f>_xlfn.XLOOKUP(Table257[[#This Row],[Province]],$Q$4:$Q$16,$R$4:$R$16,0)</f>
        <v>0</v>
      </c>
      <c r="Z27" t="s">
        <v>68</v>
      </c>
      <c r="AA27" s="30">
        <v>332</v>
      </c>
      <c r="AF27" t="s">
        <v>82</v>
      </c>
      <c r="AG27" s="1">
        <v>107423.65789473684</v>
      </c>
    </row>
    <row r="28" spans="5:34" x14ac:dyDescent="0.35">
      <c r="E28" t="s">
        <v>97</v>
      </c>
      <c r="F28" s="30">
        <v>14</v>
      </c>
      <c r="I28" t="s">
        <v>107</v>
      </c>
      <c r="J28" s="1">
        <v>83272.727272727279</v>
      </c>
      <c r="Q28" t="s">
        <v>535</v>
      </c>
      <c r="R28" t="s">
        <v>500</v>
      </c>
      <c r="S28">
        <f>_xlfn.XLOOKUP(Table257[[#This Row],[Province]],$Q$4:$Q$16,$R$4:$R$16,0)</f>
        <v>0</v>
      </c>
      <c r="Z28" t="s">
        <v>514</v>
      </c>
      <c r="AA28" s="30">
        <v>3719</v>
      </c>
      <c r="AF28" t="s">
        <v>103</v>
      </c>
      <c r="AG28" s="1">
        <v>108928.42105263157</v>
      </c>
    </row>
    <row r="29" spans="5:34" x14ac:dyDescent="0.35">
      <c r="E29" t="s">
        <v>99</v>
      </c>
      <c r="F29" s="30">
        <v>14</v>
      </c>
      <c r="I29" t="s">
        <v>185</v>
      </c>
      <c r="J29" s="1">
        <v>63315.789473684214</v>
      </c>
      <c r="Q29" t="s">
        <v>535</v>
      </c>
      <c r="R29" t="s">
        <v>503</v>
      </c>
      <c r="S29">
        <f>_xlfn.XLOOKUP(Table257[[#This Row],[Province]],$Q$4:$Q$16,$R$4:$R$16,0)</f>
        <v>0</v>
      </c>
      <c r="AF29" t="s">
        <v>121</v>
      </c>
      <c r="AG29" s="1">
        <v>57836.272727272728</v>
      </c>
    </row>
    <row r="30" spans="5:34" x14ac:dyDescent="0.35">
      <c r="E30" t="s">
        <v>107</v>
      </c>
      <c r="F30" s="30">
        <v>11</v>
      </c>
      <c r="I30" t="s">
        <v>466</v>
      </c>
      <c r="J30" s="1">
        <v>92000</v>
      </c>
      <c r="Q30" t="s">
        <v>535</v>
      </c>
      <c r="R30" t="s">
        <v>508</v>
      </c>
      <c r="S30">
        <f>_xlfn.XLOOKUP(Table257[[#This Row],[Province]],$Q$4:$Q$16,$R$4:$R$16,0)</f>
        <v>0</v>
      </c>
      <c r="AF30" t="s">
        <v>466</v>
      </c>
      <c r="AG30" s="1">
        <v>116000</v>
      </c>
    </row>
    <row r="31" spans="5:34" x14ac:dyDescent="0.35">
      <c r="E31" t="s">
        <v>141</v>
      </c>
      <c r="F31" s="30">
        <v>10</v>
      </c>
      <c r="I31" t="s">
        <v>121</v>
      </c>
      <c r="J31" s="1">
        <v>149166.66666666666</v>
      </c>
      <c r="Q31" t="s">
        <v>535</v>
      </c>
      <c r="R31" t="s">
        <v>498</v>
      </c>
      <c r="S31">
        <f>_xlfn.XLOOKUP(Table257[[#This Row],[Province]],$Q$4:$Q$16,$R$4:$R$16,0)</f>
        <v>0</v>
      </c>
      <c r="AF31" t="s">
        <v>185</v>
      </c>
      <c r="AG31" s="1">
        <v>182263.91304347827</v>
      </c>
    </row>
    <row r="32" spans="5:34" x14ac:dyDescent="0.35">
      <c r="E32" t="s">
        <v>332</v>
      </c>
      <c r="F32" s="30">
        <v>10</v>
      </c>
      <c r="I32" t="s">
        <v>103</v>
      </c>
      <c r="J32" s="1">
        <v>90281.25</v>
      </c>
      <c r="Q32" t="s">
        <v>535</v>
      </c>
      <c r="R32" t="s">
        <v>506</v>
      </c>
      <c r="S32">
        <f>_xlfn.XLOOKUP(Table257[[#This Row],[Province]],$Q$4:$Q$16,$R$4:$R$16,0)</f>
        <v>0</v>
      </c>
      <c r="AF32" t="s">
        <v>107</v>
      </c>
      <c r="AG32" s="1">
        <v>103123.125</v>
      </c>
    </row>
    <row r="33" spans="5:33" x14ac:dyDescent="0.35">
      <c r="E33" t="s">
        <v>172</v>
      </c>
      <c r="F33" s="30">
        <v>9</v>
      </c>
      <c r="I33" t="s">
        <v>82</v>
      </c>
      <c r="J33" s="1">
        <v>45003.936507936509</v>
      </c>
      <c r="AF33" t="s">
        <v>27</v>
      </c>
      <c r="AG33" s="1">
        <v>110660.11188811189</v>
      </c>
    </row>
    <row r="34" spans="5:33" x14ac:dyDescent="0.35">
      <c r="E34" t="s">
        <v>139</v>
      </c>
      <c r="F34" s="30">
        <v>9</v>
      </c>
      <c r="I34" t="s">
        <v>62</v>
      </c>
      <c r="J34" s="1">
        <v>273768.51851851854</v>
      </c>
      <c r="AF34" t="s">
        <v>365</v>
      </c>
      <c r="AG34" s="1">
        <v>194052</v>
      </c>
    </row>
    <row r="35" spans="5:33" x14ac:dyDescent="0.35">
      <c r="E35" t="s">
        <v>209</v>
      </c>
      <c r="F35" s="30">
        <v>9</v>
      </c>
      <c r="I35" t="s">
        <v>60</v>
      </c>
      <c r="J35" s="1">
        <v>172022.69938650308</v>
      </c>
      <c r="AF35" t="s">
        <v>31</v>
      </c>
      <c r="AG35" s="1">
        <v>127861.13768115942</v>
      </c>
    </row>
    <row r="36" spans="5:33" x14ac:dyDescent="0.35">
      <c r="E36" t="s">
        <v>219</v>
      </c>
      <c r="F36" s="30">
        <v>7</v>
      </c>
      <c r="I36" t="s">
        <v>209</v>
      </c>
      <c r="J36" s="1">
        <v>106166.66666666667</v>
      </c>
      <c r="AF36" t="s">
        <v>172</v>
      </c>
      <c r="AG36" s="1">
        <v>15553</v>
      </c>
    </row>
    <row r="37" spans="5:33" x14ac:dyDescent="0.35">
      <c r="E37" t="s">
        <v>121</v>
      </c>
      <c r="F37" s="30">
        <v>6</v>
      </c>
      <c r="I37" t="s">
        <v>373</v>
      </c>
      <c r="J37" s="1">
        <v>231000</v>
      </c>
      <c r="AF37" t="s">
        <v>118</v>
      </c>
      <c r="AG37" s="1">
        <v>38500</v>
      </c>
    </row>
    <row r="38" spans="5:33" x14ac:dyDescent="0.35">
      <c r="E38" t="s">
        <v>52</v>
      </c>
      <c r="F38" s="30">
        <v>6</v>
      </c>
      <c r="I38" t="s">
        <v>73</v>
      </c>
      <c r="J38" s="1">
        <v>64861.648648648646</v>
      </c>
      <c r="AF38" t="s">
        <v>36</v>
      </c>
      <c r="AG38" s="1">
        <v>169854.36885245901</v>
      </c>
    </row>
    <row r="39" spans="5:33" x14ac:dyDescent="0.35">
      <c r="E39" t="s">
        <v>373</v>
      </c>
      <c r="F39" s="30">
        <v>5</v>
      </c>
      <c r="I39" t="s">
        <v>48</v>
      </c>
      <c r="J39" s="1">
        <v>191082.38636363635</v>
      </c>
      <c r="AF39" t="s">
        <v>85</v>
      </c>
      <c r="AG39" s="1">
        <v>121477.17777777778</v>
      </c>
    </row>
    <row r="40" spans="5:33" x14ac:dyDescent="0.35">
      <c r="E40" t="s">
        <v>365</v>
      </c>
      <c r="F40" s="30">
        <v>4</v>
      </c>
      <c r="I40" t="s">
        <v>326</v>
      </c>
      <c r="J40" s="1">
        <v>17750</v>
      </c>
      <c r="AF40" t="s">
        <v>97</v>
      </c>
      <c r="AG40" s="1">
        <v>72737.545454545456</v>
      </c>
    </row>
    <row r="41" spans="5:33" x14ac:dyDescent="0.35">
      <c r="E41" t="s">
        <v>178</v>
      </c>
      <c r="F41" s="30">
        <v>4</v>
      </c>
      <c r="I41" t="s">
        <v>99</v>
      </c>
      <c r="J41" s="1">
        <v>40916.071428571428</v>
      </c>
      <c r="Q41" s="15" t="s">
        <v>496</v>
      </c>
      <c r="R41" t="s">
        <v>533</v>
      </c>
      <c r="S41" t="s">
        <v>518</v>
      </c>
      <c r="AF41" t="s">
        <v>128</v>
      </c>
      <c r="AG41" s="1">
        <v>14940</v>
      </c>
    </row>
    <row r="42" spans="5:33" x14ac:dyDescent="0.35">
      <c r="E42" t="s">
        <v>326</v>
      </c>
      <c r="F42" s="30">
        <v>4</v>
      </c>
      <c r="I42" t="s">
        <v>52</v>
      </c>
      <c r="J42" s="1">
        <v>78500</v>
      </c>
      <c r="Q42" s="19" t="s">
        <v>20</v>
      </c>
      <c r="R42" t="s">
        <v>535</v>
      </c>
      <c r="S42">
        <v>1</v>
      </c>
      <c r="AF42" t="s">
        <v>415</v>
      </c>
      <c r="AG42" s="1">
        <v>78000</v>
      </c>
    </row>
    <row r="43" spans="5:33" x14ac:dyDescent="0.35">
      <c r="E43" t="s">
        <v>128</v>
      </c>
      <c r="F43" s="30">
        <v>4</v>
      </c>
      <c r="I43" t="s">
        <v>181</v>
      </c>
      <c r="J43" s="1">
        <v>53025.423728813563</v>
      </c>
      <c r="Q43" s="20" t="s">
        <v>64</v>
      </c>
      <c r="R43" t="s">
        <v>535</v>
      </c>
      <c r="S43">
        <v>2</v>
      </c>
      <c r="AF43" t="s">
        <v>76</v>
      </c>
      <c r="AG43" s="1">
        <v>145706.11001964635</v>
      </c>
    </row>
    <row r="44" spans="5:33" x14ac:dyDescent="0.35">
      <c r="E44" t="s">
        <v>291</v>
      </c>
      <c r="F44" s="30">
        <v>4</v>
      </c>
      <c r="I44" t="s">
        <v>21</v>
      </c>
      <c r="J44" s="1">
        <v>52884.032520325207</v>
      </c>
      <c r="Q44" s="19" t="s">
        <v>538</v>
      </c>
      <c r="R44" t="s">
        <v>535</v>
      </c>
      <c r="S44">
        <v>3</v>
      </c>
      <c r="AF44" t="s">
        <v>332</v>
      </c>
      <c r="AG44" s="1">
        <v>52536.36363636364</v>
      </c>
    </row>
    <row r="45" spans="5:33" x14ac:dyDescent="0.35">
      <c r="E45" t="s">
        <v>221</v>
      </c>
      <c r="F45" s="30">
        <v>3</v>
      </c>
      <c r="I45" t="s">
        <v>141</v>
      </c>
      <c r="J45" s="1">
        <v>40850</v>
      </c>
      <c r="Q45" s="20" t="s">
        <v>59</v>
      </c>
      <c r="R45" t="s">
        <v>535</v>
      </c>
      <c r="S45">
        <v>4</v>
      </c>
      <c r="AF45" t="s">
        <v>113</v>
      </c>
      <c r="AG45" s="1">
        <v>59000</v>
      </c>
    </row>
    <row r="46" spans="5:33" x14ac:dyDescent="0.35">
      <c r="E46" t="s">
        <v>295</v>
      </c>
      <c r="F46" s="30">
        <v>3</v>
      </c>
      <c r="I46" t="s">
        <v>180</v>
      </c>
      <c r="J46" s="1">
        <v>179315.78947368421</v>
      </c>
      <c r="Q46" s="19" t="s">
        <v>539</v>
      </c>
      <c r="R46" t="s">
        <v>535</v>
      </c>
      <c r="S46">
        <v>5</v>
      </c>
      <c r="AF46" t="s">
        <v>259</v>
      </c>
      <c r="AG46" s="1">
        <v>67750</v>
      </c>
    </row>
    <row r="47" spans="5:33" x14ac:dyDescent="0.35">
      <c r="E47" t="s">
        <v>415</v>
      </c>
      <c r="F47" s="30">
        <v>2</v>
      </c>
      <c r="I47" t="s">
        <v>134</v>
      </c>
      <c r="J47" s="1">
        <v>26332.125</v>
      </c>
      <c r="Q47" s="20" t="s">
        <v>540</v>
      </c>
      <c r="R47" t="s">
        <v>535</v>
      </c>
      <c r="S47">
        <v>6</v>
      </c>
      <c r="AF47" t="s">
        <v>109</v>
      </c>
      <c r="AG47" s="1">
        <v>136911.2558139535</v>
      </c>
    </row>
    <row r="48" spans="5:33" x14ac:dyDescent="0.35">
      <c r="E48" t="s">
        <v>364</v>
      </c>
      <c r="F48" s="30">
        <v>2</v>
      </c>
      <c r="I48" t="s">
        <v>178</v>
      </c>
      <c r="J48" s="1">
        <v>532500</v>
      </c>
      <c r="Q48" s="19" t="s">
        <v>541</v>
      </c>
      <c r="R48" t="s">
        <v>535</v>
      </c>
      <c r="S48">
        <v>7</v>
      </c>
      <c r="AF48" t="s">
        <v>221</v>
      </c>
      <c r="AG48" s="1">
        <v>88988.888888888891</v>
      </c>
    </row>
    <row r="49" spans="5:33" x14ac:dyDescent="0.35">
      <c r="E49" t="s">
        <v>510</v>
      </c>
      <c r="F49" s="30">
        <v>2</v>
      </c>
      <c r="I49" t="s">
        <v>510</v>
      </c>
      <c r="J49" s="1">
        <v>10500</v>
      </c>
      <c r="Q49" s="20" t="s">
        <v>126</v>
      </c>
      <c r="R49" t="s">
        <v>535</v>
      </c>
      <c r="S49">
        <v>8</v>
      </c>
      <c r="AF49" t="s">
        <v>364</v>
      </c>
      <c r="AG49" s="1">
        <v>559.5</v>
      </c>
    </row>
    <row r="50" spans="5:33" x14ac:dyDescent="0.35">
      <c r="E50" t="s">
        <v>451</v>
      </c>
      <c r="F50" s="30">
        <v>1</v>
      </c>
      <c r="I50" t="s">
        <v>188</v>
      </c>
      <c r="J50" s="1">
        <v>18500</v>
      </c>
      <c r="Q50" s="19" t="s">
        <v>542</v>
      </c>
      <c r="R50" t="s">
        <v>535</v>
      </c>
      <c r="S50">
        <v>9</v>
      </c>
      <c r="AF50" t="s">
        <v>13</v>
      </c>
      <c r="AG50" s="1">
        <v>124922.51063829787</v>
      </c>
    </row>
    <row r="51" spans="5:33" x14ac:dyDescent="0.35">
      <c r="E51" t="s">
        <v>188</v>
      </c>
      <c r="F51" s="30">
        <v>1</v>
      </c>
      <c r="I51" t="s">
        <v>139</v>
      </c>
      <c r="J51" s="1">
        <v>43166.666666666664</v>
      </c>
      <c r="Q51" s="20" t="s">
        <v>70</v>
      </c>
      <c r="R51" t="s">
        <v>535</v>
      </c>
      <c r="S51">
        <v>10</v>
      </c>
      <c r="AF51" t="s">
        <v>39</v>
      </c>
      <c r="AG51" s="1">
        <v>153394.04534606205</v>
      </c>
    </row>
    <row r="52" spans="5:33" x14ac:dyDescent="0.35">
      <c r="E52" t="s">
        <v>264</v>
      </c>
      <c r="F52" s="30">
        <v>1</v>
      </c>
      <c r="I52" t="s">
        <v>34</v>
      </c>
      <c r="J52" s="1">
        <v>83915.512594458443</v>
      </c>
      <c r="Q52" s="19" t="s">
        <v>254</v>
      </c>
      <c r="R52" t="s">
        <v>535</v>
      </c>
      <c r="S52">
        <v>11</v>
      </c>
      <c r="AF52" t="s">
        <v>264</v>
      </c>
      <c r="AG52" s="1">
        <v>2137.5</v>
      </c>
    </row>
    <row r="53" spans="5:33" x14ac:dyDescent="0.35">
      <c r="E53" t="s">
        <v>466</v>
      </c>
      <c r="F53" s="30">
        <v>1</v>
      </c>
      <c r="I53" t="s">
        <v>451</v>
      </c>
      <c r="J53" s="1">
        <v>31000</v>
      </c>
      <c r="Q53" s="20" t="s">
        <v>543</v>
      </c>
      <c r="R53" t="s">
        <v>535</v>
      </c>
      <c r="S53">
        <v>12</v>
      </c>
      <c r="AF53" t="s">
        <v>166</v>
      </c>
      <c r="AG53" s="1">
        <v>51067.945945945947</v>
      </c>
    </row>
    <row r="54" spans="5:33" x14ac:dyDescent="0.35">
      <c r="E54" t="s">
        <v>113</v>
      </c>
      <c r="F54" s="30">
        <v>1</v>
      </c>
      <c r="I54" t="s">
        <v>219</v>
      </c>
      <c r="J54" s="1">
        <v>55142.857142857145</v>
      </c>
      <c r="Q54" s="19" t="s">
        <v>255</v>
      </c>
      <c r="R54" t="s">
        <v>535</v>
      </c>
      <c r="S54">
        <v>13</v>
      </c>
      <c r="AF54" t="s">
        <v>95</v>
      </c>
      <c r="AG54" s="1">
        <v>119570.8</v>
      </c>
    </row>
    <row r="55" spans="5:33" x14ac:dyDescent="0.35">
      <c r="E55" t="s">
        <v>514</v>
      </c>
      <c r="F55" s="30">
        <v>3719</v>
      </c>
      <c r="I55" t="s">
        <v>514</v>
      </c>
      <c r="J55" s="1">
        <v>83624.342834095194</v>
      </c>
      <c r="V55" s="18"/>
      <c r="AF55" t="s">
        <v>346</v>
      </c>
      <c r="AG55" s="1">
        <v>60000</v>
      </c>
    </row>
    <row r="56" spans="5:33" x14ac:dyDescent="0.35">
      <c r="V56" s="17"/>
      <c r="AF56" t="s">
        <v>174</v>
      </c>
      <c r="AG56" s="1">
        <v>95343.532608695648</v>
      </c>
    </row>
    <row r="57" spans="5:33" x14ac:dyDescent="0.35">
      <c r="V57" s="17"/>
      <c r="AF57" t="s">
        <v>291</v>
      </c>
      <c r="AG57" s="1">
        <v>55900</v>
      </c>
    </row>
    <row r="58" spans="5:33" x14ac:dyDescent="0.35">
      <c r="V58" s="17"/>
      <c r="AF58" t="s">
        <v>281</v>
      </c>
      <c r="AG58" s="1">
        <v>78810.540540540547</v>
      </c>
    </row>
    <row r="59" spans="5:33" x14ac:dyDescent="0.35">
      <c r="V59" s="17"/>
      <c r="AF59" t="s">
        <v>295</v>
      </c>
      <c r="AG59" s="1">
        <v>34626.666666666664</v>
      </c>
    </row>
    <row r="60" spans="5:33" x14ac:dyDescent="0.35">
      <c r="V60" s="17"/>
      <c r="AF60" t="s">
        <v>514</v>
      </c>
      <c r="AG60" s="1">
        <v>127351.29990867579</v>
      </c>
    </row>
    <row r="61" spans="5:33" x14ac:dyDescent="0.35">
      <c r="V61" s="17"/>
    </row>
    <row r="62" spans="5:33" x14ac:dyDescent="0.35">
      <c r="V62" s="17"/>
    </row>
    <row r="63" spans="5:33" x14ac:dyDescent="0.35">
      <c r="V63" s="17"/>
    </row>
    <row r="64" spans="5:33" x14ac:dyDescent="0.35">
      <c r="V64" s="17"/>
    </row>
    <row r="65" spans="17:33" x14ac:dyDescent="0.35">
      <c r="V65" s="17"/>
    </row>
    <row r="66" spans="17:33" x14ac:dyDescent="0.35">
      <c r="V66" s="17"/>
      <c r="AF66" s="5" t="s">
        <v>492</v>
      </c>
      <c r="AG66" t="s">
        <v>522</v>
      </c>
    </row>
    <row r="67" spans="17:33" x14ac:dyDescent="0.35">
      <c r="V67" s="17"/>
      <c r="AF67" t="s">
        <v>295</v>
      </c>
      <c r="AG67" s="1">
        <v>34626.666666666664</v>
      </c>
    </row>
    <row r="68" spans="17:33" x14ac:dyDescent="0.35">
      <c r="V68" s="17"/>
      <c r="AF68" t="s">
        <v>281</v>
      </c>
      <c r="AG68" s="1">
        <v>77208.34782608696</v>
      </c>
    </row>
    <row r="69" spans="17:33" x14ac:dyDescent="0.35">
      <c r="AF69" t="s">
        <v>291</v>
      </c>
      <c r="AG69" s="1">
        <v>39750</v>
      </c>
    </row>
    <row r="70" spans="17:33" x14ac:dyDescent="0.35">
      <c r="AF70" t="s">
        <v>174</v>
      </c>
      <c r="AG70" s="1">
        <v>101154.70491803279</v>
      </c>
    </row>
    <row r="71" spans="17:33" x14ac:dyDescent="0.35">
      <c r="AF71" t="s">
        <v>95</v>
      </c>
      <c r="AG71" s="1">
        <v>114903.54545454546</v>
      </c>
    </row>
    <row r="72" spans="17:33" x14ac:dyDescent="0.35">
      <c r="AF72" t="s">
        <v>166</v>
      </c>
      <c r="AG72" s="1">
        <v>55700.466666666667</v>
      </c>
    </row>
    <row r="73" spans="17:33" x14ac:dyDescent="0.35">
      <c r="Q73" s="5" t="s">
        <v>496</v>
      </c>
      <c r="R73" t="s">
        <v>518</v>
      </c>
      <c r="AF73" t="s">
        <v>264</v>
      </c>
      <c r="AG73" s="1">
        <v>4175</v>
      </c>
    </row>
    <row r="74" spans="17:33" x14ac:dyDescent="0.35">
      <c r="Q74" t="s">
        <v>539</v>
      </c>
      <c r="R74" s="30">
        <v>1419</v>
      </c>
      <c r="AF74" t="s">
        <v>39</v>
      </c>
      <c r="AG74" s="1">
        <v>155110.91856677525</v>
      </c>
    </row>
    <row r="75" spans="17:33" x14ac:dyDescent="0.35">
      <c r="Q75" t="s">
        <v>20</v>
      </c>
      <c r="R75" s="30">
        <v>2300</v>
      </c>
      <c r="AF75" t="s">
        <v>13</v>
      </c>
      <c r="AG75" s="1">
        <v>123028.24390243902</v>
      </c>
    </row>
    <row r="76" spans="17:33" x14ac:dyDescent="0.35">
      <c r="Q76" t="s">
        <v>514</v>
      </c>
      <c r="R76" s="30">
        <v>3719</v>
      </c>
      <c r="AF76" t="s">
        <v>364</v>
      </c>
      <c r="AG76" s="1">
        <v>559.5</v>
      </c>
    </row>
    <row r="77" spans="17:33" x14ac:dyDescent="0.35">
      <c r="AF77" t="s">
        <v>221</v>
      </c>
      <c r="AG77" s="1">
        <v>149000</v>
      </c>
    </row>
    <row r="78" spans="17:33" x14ac:dyDescent="0.35">
      <c r="AF78" t="s">
        <v>109</v>
      </c>
      <c r="AG78" s="1">
        <v>125339.28846153847</v>
      </c>
    </row>
    <row r="79" spans="17:33" x14ac:dyDescent="0.35">
      <c r="AF79" t="s">
        <v>113</v>
      </c>
      <c r="AG79" s="1">
        <v>59000</v>
      </c>
    </row>
    <row r="80" spans="17:33" x14ac:dyDescent="0.35">
      <c r="AF80" t="s">
        <v>332</v>
      </c>
      <c r="AG80" s="1">
        <v>54990</v>
      </c>
    </row>
    <row r="81" spans="15:33" x14ac:dyDescent="0.35">
      <c r="AF81" t="s">
        <v>76</v>
      </c>
      <c r="AG81" s="1">
        <v>143015.66307277628</v>
      </c>
    </row>
    <row r="82" spans="15:33" x14ac:dyDescent="0.35">
      <c r="AF82" t="s">
        <v>415</v>
      </c>
      <c r="AG82" s="1">
        <v>78000</v>
      </c>
    </row>
    <row r="83" spans="15:33" x14ac:dyDescent="0.35">
      <c r="AF83" t="s">
        <v>128</v>
      </c>
      <c r="AG83" s="1">
        <v>11375</v>
      </c>
    </row>
    <row r="84" spans="15:33" x14ac:dyDescent="0.35">
      <c r="AF84" t="s">
        <v>97</v>
      </c>
      <c r="AG84" s="1">
        <v>59414.714285714283</v>
      </c>
    </row>
    <row r="85" spans="15:33" x14ac:dyDescent="0.35">
      <c r="AF85" t="s">
        <v>85</v>
      </c>
      <c r="AG85" s="1">
        <v>120921.21052631579</v>
      </c>
    </row>
    <row r="86" spans="15:33" x14ac:dyDescent="0.35">
      <c r="AF86" t="s">
        <v>36</v>
      </c>
      <c r="AG86" s="1">
        <v>177917.19047619047</v>
      </c>
    </row>
    <row r="87" spans="15:33" x14ac:dyDescent="0.35">
      <c r="AF87" t="s">
        <v>172</v>
      </c>
      <c r="AG87" s="1">
        <v>17011.111111111109</v>
      </c>
    </row>
    <row r="88" spans="15:33" x14ac:dyDescent="0.35">
      <c r="AF88" t="s">
        <v>31</v>
      </c>
      <c r="AG88" s="1">
        <v>123355.32967032967</v>
      </c>
    </row>
    <row r="89" spans="15:33" x14ac:dyDescent="0.35">
      <c r="AF89" t="s">
        <v>365</v>
      </c>
      <c r="AG89" s="1">
        <v>194052</v>
      </c>
    </row>
    <row r="90" spans="15:33" x14ac:dyDescent="0.35">
      <c r="AF90" t="s">
        <v>27</v>
      </c>
      <c r="AG90" s="1">
        <v>110183.30919765166</v>
      </c>
    </row>
    <row r="91" spans="15:33" x14ac:dyDescent="0.35">
      <c r="Q91" s="28" t="s">
        <v>496</v>
      </c>
      <c r="R91" s="28" t="s">
        <v>518</v>
      </c>
      <c r="AF91" t="s">
        <v>107</v>
      </c>
      <c r="AG91" s="1">
        <v>102800</v>
      </c>
    </row>
    <row r="92" spans="15:33" x14ac:dyDescent="0.35">
      <c r="O92">
        <f>_xlfn.XLOOKUP(Q92,$Q$74:$Q$86,$R$74:$R$86,0)</f>
        <v>0</v>
      </c>
      <c r="Q92" s="27" t="s">
        <v>542</v>
      </c>
      <c r="R92" s="27">
        <f>_xlfn.XLOOKUP(Q92,$Q$74:$Q$86,$R$74:$R$86,0)</f>
        <v>0</v>
      </c>
      <c r="AF92" t="s">
        <v>185</v>
      </c>
      <c r="AG92" s="1">
        <v>192364.36842105264</v>
      </c>
    </row>
    <row r="93" spans="15:33" x14ac:dyDescent="0.35">
      <c r="Q93" s="13" t="s">
        <v>254</v>
      </c>
      <c r="R93" s="13">
        <f>_xlfn.XLOOKUP(Q93,$Q$74:$Q$86,$R$74:$R$86,0)</f>
        <v>0</v>
      </c>
      <c r="AF93" t="s">
        <v>466</v>
      </c>
      <c r="AG93" s="1">
        <v>116000</v>
      </c>
    </row>
    <row r="94" spans="15:33" x14ac:dyDescent="0.35">
      <c r="Q94" s="27" t="s">
        <v>255</v>
      </c>
      <c r="R94" s="27">
        <f t="shared" ref="R94" si="0">_xlfn.XLOOKUP(Q94,$Q$74:$Q$86,$R$74:$R$86,0)</f>
        <v>0</v>
      </c>
      <c r="AF94" t="s">
        <v>121</v>
      </c>
      <c r="AG94" s="1">
        <v>45199.833333333336</v>
      </c>
    </row>
    <row r="95" spans="15:33" x14ac:dyDescent="0.35">
      <c r="Q95" s="13" t="s">
        <v>126</v>
      </c>
      <c r="R95" s="13">
        <f t="shared" ref="R95:R104" si="1">_xlfn.XLOOKUP(Q95,$Q$74:$Q$86,$R$74:$R$86,0)</f>
        <v>0</v>
      </c>
      <c r="AF95" t="s">
        <v>103</v>
      </c>
      <c r="AG95" s="1">
        <v>97714.34375</v>
      </c>
    </row>
    <row r="96" spans="15:33" x14ac:dyDescent="0.35">
      <c r="Q96" s="27" t="s">
        <v>543</v>
      </c>
      <c r="R96" s="27">
        <f t="shared" si="1"/>
        <v>0</v>
      </c>
      <c r="AF96" t="s">
        <v>82</v>
      </c>
      <c r="AG96" s="1">
        <v>109258.97354497355</v>
      </c>
    </row>
    <row r="97" spans="17:33" x14ac:dyDescent="0.35">
      <c r="Q97" s="13" t="s">
        <v>70</v>
      </c>
      <c r="R97" s="13">
        <f t="shared" si="1"/>
        <v>0</v>
      </c>
      <c r="AF97" t="s">
        <v>62</v>
      </c>
      <c r="AG97" s="1">
        <v>95535.925925925927</v>
      </c>
    </row>
    <row r="98" spans="17:33" x14ac:dyDescent="0.35">
      <c r="Q98" s="27" t="s">
        <v>541</v>
      </c>
      <c r="R98" s="27">
        <f t="shared" si="1"/>
        <v>0</v>
      </c>
      <c r="AF98" t="s">
        <v>60</v>
      </c>
      <c r="AG98" s="1">
        <v>107811.85889570552</v>
      </c>
    </row>
    <row r="99" spans="17:33" x14ac:dyDescent="0.35">
      <c r="Q99" s="13" t="s">
        <v>59</v>
      </c>
      <c r="R99" s="13">
        <f t="shared" si="1"/>
        <v>0</v>
      </c>
      <c r="AF99" t="s">
        <v>209</v>
      </c>
      <c r="AG99" s="1">
        <v>121477.77777777778</v>
      </c>
    </row>
    <row r="100" spans="17:33" x14ac:dyDescent="0.35">
      <c r="Q100" s="27" t="s">
        <v>540</v>
      </c>
      <c r="R100" s="27">
        <f t="shared" si="1"/>
        <v>0</v>
      </c>
      <c r="AF100" t="s">
        <v>373</v>
      </c>
      <c r="AG100" s="1">
        <v>63900</v>
      </c>
    </row>
    <row r="101" spans="17:33" x14ac:dyDescent="0.35">
      <c r="Q101" s="13" t="s">
        <v>538</v>
      </c>
      <c r="R101" s="13">
        <f t="shared" si="1"/>
        <v>0</v>
      </c>
      <c r="AF101" t="s">
        <v>73</v>
      </c>
      <c r="AG101" s="1">
        <v>119301.85135135135</v>
      </c>
    </row>
    <row r="102" spans="17:33" x14ac:dyDescent="0.35">
      <c r="Q102" s="27" t="s">
        <v>64</v>
      </c>
      <c r="R102" s="27">
        <f t="shared" si="1"/>
        <v>0</v>
      </c>
      <c r="AF102" t="s">
        <v>48</v>
      </c>
      <c r="AG102" s="1">
        <v>90814.607954545456</v>
      </c>
    </row>
    <row r="103" spans="17:33" x14ac:dyDescent="0.35">
      <c r="Q103" s="13" t="s">
        <v>539</v>
      </c>
      <c r="R103" s="13">
        <f t="shared" si="1"/>
        <v>1419</v>
      </c>
      <c r="AF103" t="s">
        <v>326</v>
      </c>
      <c r="AG103" s="1">
        <v>270500</v>
      </c>
    </row>
    <row r="104" spans="17:33" x14ac:dyDescent="0.35">
      <c r="Q104" s="27" t="s">
        <v>20</v>
      </c>
      <c r="R104" s="27">
        <f t="shared" si="1"/>
        <v>2300</v>
      </c>
      <c r="AF104" t="s">
        <v>99</v>
      </c>
      <c r="AG104" s="1">
        <v>42769.214285714283</v>
      </c>
    </row>
    <row r="105" spans="17:33" x14ac:dyDescent="0.35">
      <c r="AF105" t="s">
        <v>52</v>
      </c>
      <c r="AG105" s="1">
        <v>86000</v>
      </c>
    </row>
    <row r="106" spans="17:33" x14ac:dyDescent="0.35">
      <c r="AF106" t="s">
        <v>181</v>
      </c>
      <c r="AG106" s="1">
        <v>124589.20338983051</v>
      </c>
    </row>
    <row r="107" spans="17:33" x14ac:dyDescent="0.35">
      <c r="AF107" t="s">
        <v>21</v>
      </c>
      <c r="AG107" s="1">
        <v>136135.46747967479</v>
      </c>
    </row>
    <row r="108" spans="17:33" x14ac:dyDescent="0.35">
      <c r="AF108" t="s">
        <v>141</v>
      </c>
      <c r="AG108" s="1">
        <v>109383.5</v>
      </c>
    </row>
    <row r="109" spans="17:33" x14ac:dyDescent="0.35">
      <c r="Q109" s="5" t="s">
        <v>496</v>
      </c>
      <c r="R109" t="s">
        <v>518</v>
      </c>
      <c r="T109" t="s">
        <v>496</v>
      </c>
      <c r="U109" t="s">
        <v>518</v>
      </c>
      <c r="AF109" t="s">
        <v>180</v>
      </c>
      <c r="AG109" s="1">
        <v>92203.736842105267</v>
      </c>
    </row>
    <row r="110" spans="17:33" x14ac:dyDescent="0.35">
      <c r="Q110" t="s">
        <v>539</v>
      </c>
      <c r="R110" s="30">
        <v>1419</v>
      </c>
      <c r="T110" t="s">
        <v>542</v>
      </c>
      <c r="U110">
        <f>_xlfn.XLOOKUP(T110,$Q$110:$Q$122,$R$110:$R$122,0)</f>
        <v>0</v>
      </c>
      <c r="AF110" t="s">
        <v>134</v>
      </c>
      <c r="AG110" s="1">
        <v>99508.40625</v>
      </c>
    </row>
    <row r="111" spans="17:33" x14ac:dyDescent="0.35">
      <c r="Q111" t="s">
        <v>20</v>
      </c>
      <c r="R111" s="30">
        <v>2300</v>
      </c>
      <c r="T111" t="s">
        <v>254</v>
      </c>
      <c r="U111">
        <f t="shared" ref="U111:U122" si="2">_xlfn.XLOOKUP(T111,$Q$110:$Q$122,$R$110:$R$122,0)</f>
        <v>0</v>
      </c>
      <c r="AF111" t="s">
        <v>178</v>
      </c>
      <c r="AG111" s="1">
        <v>61000</v>
      </c>
    </row>
    <row r="112" spans="17:33" x14ac:dyDescent="0.35">
      <c r="Q112" t="s">
        <v>514</v>
      </c>
      <c r="R112" s="30">
        <v>3719</v>
      </c>
      <c r="T112" t="s">
        <v>255</v>
      </c>
      <c r="U112">
        <f t="shared" si="2"/>
        <v>0</v>
      </c>
      <c r="AF112" t="s">
        <v>510</v>
      </c>
      <c r="AG112" s="1">
        <v>209500</v>
      </c>
    </row>
    <row r="113" spans="20:33" x14ac:dyDescent="0.35">
      <c r="T113" t="s">
        <v>126</v>
      </c>
      <c r="U113">
        <f t="shared" si="2"/>
        <v>0</v>
      </c>
      <c r="AF113" t="s">
        <v>188</v>
      </c>
      <c r="AG113" s="1">
        <v>113000</v>
      </c>
    </row>
    <row r="114" spans="20:33" x14ac:dyDescent="0.35">
      <c r="T114" t="s">
        <v>543</v>
      </c>
      <c r="U114">
        <f>_xlfn.XLOOKUP(T114,$Q$110:$Q$122,$R$110:$R$122,0)</f>
        <v>0</v>
      </c>
      <c r="AF114" t="s">
        <v>139</v>
      </c>
      <c r="AG114" s="1">
        <v>94022.222222222219</v>
      </c>
    </row>
    <row r="115" spans="20:33" x14ac:dyDescent="0.35">
      <c r="T115" t="s">
        <v>70</v>
      </c>
      <c r="U115">
        <f t="shared" si="2"/>
        <v>0</v>
      </c>
      <c r="AF115" t="s">
        <v>34</v>
      </c>
      <c r="AG115" s="1">
        <v>150597.04408060454</v>
      </c>
    </row>
    <row r="116" spans="20:33" x14ac:dyDescent="0.35">
      <c r="T116" t="s">
        <v>541</v>
      </c>
      <c r="U116">
        <f t="shared" si="2"/>
        <v>0</v>
      </c>
      <c r="AF116" t="s">
        <v>451</v>
      </c>
      <c r="AG116" s="1">
        <v>1500</v>
      </c>
    </row>
    <row r="117" spans="20:33" x14ac:dyDescent="0.35">
      <c r="T117" t="s">
        <v>59</v>
      </c>
      <c r="U117">
        <f t="shared" si="2"/>
        <v>0</v>
      </c>
      <c r="AF117" t="s">
        <v>219</v>
      </c>
      <c r="AG117" s="1">
        <v>144667.42857142858</v>
      </c>
    </row>
    <row r="118" spans="20:33" x14ac:dyDescent="0.35">
      <c r="T118" t="s">
        <v>540</v>
      </c>
      <c r="U118">
        <f t="shared" si="2"/>
        <v>0</v>
      </c>
      <c r="AF118" t="s">
        <v>514</v>
      </c>
      <c r="AG118" s="1">
        <v>128762.93035762302</v>
      </c>
    </row>
    <row r="119" spans="20:33" x14ac:dyDescent="0.35">
      <c r="T119" t="s">
        <v>538</v>
      </c>
      <c r="U119">
        <f t="shared" si="2"/>
        <v>0</v>
      </c>
    </row>
    <row r="120" spans="20:33" x14ac:dyDescent="0.35">
      <c r="T120" t="s">
        <v>64</v>
      </c>
      <c r="U120">
        <f t="shared" si="2"/>
        <v>0</v>
      </c>
    </row>
    <row r="121" spans="20:33" x14ac:dyDescent="0.35">
      <c r="T121" t="s">
        <v>539</v>
      </c>
      <c r="U121">
        <f t="shared" si="2"/>
        <v>1419</v>
      </c>
    </row>
    <row r="122" spans="20:33" x14ac:dyDescent="0.35">
      <c r="T122" t="s">
        <v>20</v>
      </c>
      <c r="U122">
        <f t="shared" si="2"/>
        <v>2300</v>
      </c>
    </row>
  </sheetData>
  <mergeCells count="1">
    <mergeCell ref="E1:H1"/>
  </mergeCells>
  <pageMargins left="0.7" right="0.7" top="0.75" bottom="0.75" header="0.3" footer="0.3"/>
  <drawing r:id="rId11"/>
  <tableParts count="2">
    <tablePart r:id="rId12"/>
    <tablePart r:id="rId13"/>
  </tableParts>
  <extLst>
    <ext xmlns:x14="http://schemas.microsoft.com/office/spreadsheetml/2009/9/main" uri="{A8765BA9-456A-4dab-B4F3-ACF838C121DE}">
      <x14:slicerList>
        <x14:slicer r:id="rId1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244DB-F5C3-4921-8915-F881473D2BC0}">
  <sheetPr codeName="Sheet6">
    <tabColor rgb="FF312B57"/>
  </sheetPr>
  <dimension ref="D8:AE36"/>
  <sheetViews>
    <sheetView showGridLines="0" showRowColHeaders="0" zoomScale="70" zoomScaleNormal="70" zoomScaleSheetLayoutView="340" workbookViewId="0"/>
  </sheetViews>
  <sheetFormatPr defaultRowHeight="14.5" x14ac:dyDescent="0.35"/>
  <cols>
    <col min="1" max="16384" width="8.7265625" style="7"/>
  </cols>
  <sheetData>
    <row r="8" spans="4:27" x14ac:dyDescent="0.35">
      <c r="AA8" s="13"/>
    </row>
    <row r="11" spans="4:27" x14ac:dyDescent="0.35">
      <c r="AA11" s="14"/>
    </row>
    <row r="16" spans="4:27" x14ac:dyDescent="0.35">
      <c r="D16" s="7" t="s">
        <v>515</v>
      </c>
    </row>
    <row r="21" spans="28:31" x14ac:dyDescent="0.35">
      <c r="AD21" s="7" t="s">
        <v>515</v>
      </c>
    </row>
    <row r="24" spans="28:31" x14ac:dyDescent="0.35">
      <c r="AD24" s="7" t="s">
        <v>515</v>
      </c>
    </row>
    <row r="26" spans="28:31" x14ac:dyDescent="0.35">
      <c r="AB26" s="7" t="s">
        <v>515</v>
      </c>
    </row>
    <row r="32" spans="28:31" x14ac:dyDescent="0.35">
      <c r="AE32" s="7" t="s">
        <v>515</v>
      </c>
    </row>
    <row r="36" spans="29:29" x14ac:dyDescent="0.35">
      <c r="AC36" s="8"/>
    </row>
  </sheetData>
  <sheetProtection sheet="1" objects="1" scenarios="1"/>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8101906C-7B40-4C38-B60E-0ED596080997}">
  <ds:schemaRefs/>
</ds:datastoreItem>
</file>

<file path=customXml/itemProps2.xml><?xml version="1.0" encoding="utf-8"?>
<ds:datastoreItem xmlns:ds="http://schemas.openxmlformats.org/officeDocument/2006/customXml" ds:itemID="{636D016E-E1EA-4EC1-8234-0977CA24F692}">
  <ds:schemaRefs/>
</ds:datastoreItem>
</file>

<file path=customXml/itemProps3.xml><?xml version="1.0" encoding="utf-8"?>
<ds:datastoreItem xmlns:ds="http://schemas.openxmlformats.org/officeDocument/2006/customXml" ds:itemID="{A0A55CEA-ACB1-49A3-ACA2-33B10B908AB3}">
  <ds:schemaRefs/>
</ds:datastoreItem>
</file>

<file path=customXml/itemProps4.xml><?xml version="1.0" encoding="utf-8"?>
<ds:datastoreItem xmlns:ds="http://schemas.openxmlformats.org/officeDocument/2006/customXml" ds:itemID="{A5BC0A5A-100E-48E1-980F-6F41F94FB7F9}">
  <ds:schemaRefs/>
</ds:datastoreItem>
</file>

<file path=customXml/itemProps5.xml><?xml version="1.0" encoding="utf-8"?>
<ds:datastoreItem xmlns:ds="http://schemas.openxmlformats.org/officeDocument/2006/customXml" ds:itemID="{1D532CDA-F6BD-4C1F-9360-441A2C1AD457}">
  <ds:schemaRefs/>
</ds:datastoreItem>
</file>

<file path=customXml/itemProps6.xml><?xml version="1.0" encoding="utf-8"?>
<ds:datastoreItem xmlns:ds="http://schemas.openxmlformats.org/officeDocument/2006/customXml" ds:itemID="{F51B1245-110C-4C62-8EBF-9B0A9A42FD0A}">
  <ds:schemaRefs/>
</ds:datastoreItem>
</file>

<file path=customXml/itemProps7.xml><?xml version="1.0" encoding="utf-8"?>
<ds:datastoreItem xmlns:ds="http://schemas.openxmlformats.org/officeDocument/2006/customXml" ds:itemID="{ABA8AE83-27B2-48D2-93A1-A4BB2B5166A5}">
  <ds:schemaRefs/>
</ds:datastoreItem>
</file>

<file path=customXml/itemProps8.xml><?xml version="1.0" encoding="utf-8"?>
<ds:datastoreItem xmlns:ds="http://schemas.openxmlformats.org/officeDocument/2006/customXml" ds:itemID="{E5D7FC01-3164-4F81-A47C-B972BC9ACB25}">
  <ds:schemaRefs/>
</ds:datastoreItem>
</file>

<file path=customXml/itemProps9.xml><?xml version="1.0" encoding="utf-8"?>
<ds:datastoreItem xmlns:ds="http://schemas.openxmlformats.org/officeDocument/2006/customXml" ds:itemID="{B9FD241D-F582-4A81-9FB2-9D7BC178C78A}">
  <ds:schemaRefs/>
</ds:datastoreItem>
</file>

<file path=customXml/itemProps10.xml><?xml version="1.0" encoding="utf-8"?>
<ds:datastoreItem xmlns:ds="http://schemas.openxmlformats.org/officeDocument/2006/customXml" ds:itemID="{F3DF52FE-C3A9-4225-ABED-589D91F7C922}">
  <ds:schemaRefs/>
</ds:datastoreItem>
</file>

<file path=customXml/itemProps11.xml><?xml version="1.0" encoding="utf-8"?>
<ds:datastoreItem xmlns:ds="http://schemas.openxmlformats.org/officeDocument/2006/customXml" ds:itemID="{D9181E8C-7CA8-4E87-B949-35C969814D7D}">
  <ds:schemaRefs/>
</ds:datastoreItem>
</file>

<file path=customXml/itemProps12.xml><?xml version="1.0" encoding="utf-8"?>
<ds:datastoreItem xmlns:ds="http://schemas.openxmlformats.org/officeDocument/2006/customXml" ds:itemID="{231AFDA8-CA46-415D-BDF3-2F3319188B9A}">
  <ds:schemaRefs/>
</ds:datastoreItem>
</file>

<file path=customXml/itemProps13.xml><?xml version="1.0" encoding="utf-8"?>
<ds:datastoreItem xmlns:ds="http://schemas.openxmlformats.org/officeDocument/2006/customXml" ds:itemID="{8A9C8CF5-95FC-486E-AB42-AEED89FD9687}">
  <ds:schemaRefs/>
</ds:datastoreItem>
</file>

<file path=customXml/itemProps14.xml><?xml version="1.0" encoding="utf-8"?>
<ds:datastoreItem xmlns:ds="http://schemas.openxmlformats.org/officeDocument/2006/customXml" ds:itemID="{D79A8D30-CAD0-4AB0-8F91-335FB71ADB48}">
  <ds:schemaRefs/>
</ds:datastoreItem>
</file>

<file path=customXml/itemProps15.xml><?xml version="1.0" encoding="utf-8"?>
<ds:datastoreItem xmlns:ds="http://schemas.openxmlformats.org/officeDocument/2006/customXml" ds:itemID="{F0A9875A-B19F-4E03-84CB-728AA4917938}">
  <ds:schemaRefs/>
</ds:datastoreItem>
</file>

<file path=customXml/itemProps16.xml><?xml version="1.0" encoding="utf-8"?>
<ds:datastoreItem xmlns:ds="http://schemas.openxmlformats.org/officeDocument/2006/customXml" ds:itemID="{1ED92A3F-C12C-47C5-84A8-F279A9E5712D}">
  <ds:schemaRefs/>
</ds:datastoreItem>
</file>

<file path=customXml/itemProps17.xml><?xml version="1.0" encoding="utf-8"?>
<ds:datastoreItem xmlns:ds="http://schemas.openxmlformats.org/officeDocument/2006/customXml" ds:itemID="{6C234A93-87ED-4BA8-90E9-0E0BF1929F38}">
  <ds:schemaRefs/>
</ds:datastoreItem>
</file>

<file path=customXml/itemProps18.xml><?xml version="1.0" encoding="utf-8"?>
<ds:datastoreItem xmlns:ds="http://schemas.openxmlformats.org/officeDocument/2006/customXml" ds:itemID="{1864BCAB-457A-4DB5-9596-4A2942A04647}">
  <ds:schemaRefs/>
</ds:datastoreItem>
</file>

<file path=customXml/itemProps19.xml><?xml version="1.0" encoding="utf-8"?>
<ds:datastoreItem xmlns:ds="http://schemas.openxmlformats.org/officeDocument/2006/customXml" ds:itemID="{C1CB78A0-FED6-446D-AD95-12783828E7B5}">
  <ds:schemaRefs/>
</ds:datastoreItem>
</file>

<file path=customXml/itemProps20.xml><?xml version="1.0" encoding="utf-8"?>
<ds:datastoreItem xmlns:ds="http://schemas.openxmlformats.org/officeDocument/2006/customXml" ds:itemID="{F707900A-E7D0-4DC0-9668-3C1C6D1AD6A2}">
  <ds:schemaRefs/>
</ds:datastoreItem>
</file>

<file path=customXml/itemProps21.xml><?xml version="1.0" encoding="utf-8"?>
<ds:datastoreItem xmlns:ds="http://schemas.openxmlformats.org/officeDocument/2006/customXml" ds:itemID="{6B765A2A-BE46-4874-84E4-4D2BEC53395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Raw Data</vt:lpstr>
      <vt:lpstr>Data Source</vt:lpstr>
      <vt:lpstr>Overview Sources</vt:lpstr>
      <vt:lpstr>Overview</vt:lpstr>
      <vt:lpstr>Drilldown Sources</vt:lpstr>
      <vt:lpstr>Drilldown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Khalid Alshammari</dc:creator>
  <cp:lastModifiedBy>Khalid Alshammari</cp:lastModifiedBy>
  <dcterms:created xsi:type="dcterms:W3CDTF">2025-01-22T10:43:48Z</dcterms:created>
  <dcterms:modified xsi:type="dcterms:W3CDTF">2025-04-27T11:14:01Z</dcterms:modified>
</cp:coreProperties>
</file>